
<file path=[Content_Types].xml><?xml version="1.0" encoding="utf-8"?>
<Types xmlns="http://schemas.openxmlformats.org/package/2006/content-types">
  <Default Extension="png" ContentType="image/png"/>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ml.chartshapes+xml"/>
  <Override PartName="/xl/drawings/drawing7.xml" ContentType="application/vnd.openxmlformats-officedocument.drawing+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Default Extension="emf" ContentType="image/x-emf"/>
  <Override PartName="/xl/drawings/drawing4.xml" ContentType="application/vnd.openxmlformats-officedocument.drawingml.chartshapes+xml"/>
  <Override PartName="/xl/drawings/drawing5.xml" ContentType="application/vnd.openxmlformats-officedocument.drawing+xml"/>
  <Override PartName="/xl/charts/chart2.xml" ContentType="application/vnd.openxmlformats-officedocument.drawingml.chart+xml"/>
  <Override PartName="/xl/charts/chart3.xml" ContentType="application/vnd.openxmlformats-officedocument.drawingml.char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drawings/drawing2.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drawings/drawing3.xml" ContentType="application/vnd.openxmlformats-officedocument.drawing+xml"/>
  <Override PartName="/xl/charts/chart1.xml" ContentType="application/vnd.openxmlformats-officedocument.drawingml.char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docProps/custom.xml" ContentType="application/vnd.openxmlformats-officedocument.custom-properties+xml"/>
  <Override PartName="/xl/worksheets/sheet1.xml" ContentType="application/vnd.openxmlformats-officedocument.spreadsheetml.worksheet+xml"/>
  <Override PartName="/xl/externalLinks/externalLink1.xml" ContentType="application/vnd.openxmlformats-officedocument.spreadsheetml.externalLink+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chartsheets/sheet2.xml" ContentType="application/vnd.openxmlformats-officedocument.spreadsheetml.chartsheet+xml"/>
  <Override PartName="/xl/chartsheets/sheet3.xml" ContentType="application/vnd.openxmlformats-officedocument.spreadsheetml.chartsheet+xml"/>
  <Override PartName="/xl/sharedStrings.xml" ContentType="application/vnd.openxmlformats-officedocument.spreadsheetml.sharedStrings+xml"/>
  <Override PartName="/xl/chartsheets/sheet1.xml" ContentType="application/vnd.openxmlformats-officedocument.spreadsheetml.chartsheet+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4" rupBuild="4507"/>
  <workbookPr codeName="ThisWorkbook"/>
  <bookViews>
    <workbookView xWindow="-32190" yWindow="45" windowWidth="12375" windowHeight="11355" tabRatio="648"/>
  </bookViews>
  <sheets>
    <sheet name="Cover Page" sheetId="7944" r:id="rId1"/>
    <sheet name="Intro" sheetId="7941" r:id="rId2"/>
    <sheet name="Input" sheetId="1" r:id="rId3"/>
    <sheet name="WACC" sheetId="2" r:id="rId4"/>
    <sheet name="Assets" sheetId="18" r:id="rId5"/>
    <sheet name="Analysis" sheetId="24" r:id="rId6"/>
    <sheet name="Forecast revenues" sheetId="7942" r:id="rId7"/>
    <sheet name="X factor" sheetId="7943" r:id="rId8"/>
    <sheet name="Chart 1-revenues" sheetId="26" r:id="rId9"/>
    <sheet name="Chart 2-Price path" sheetId="7939" r:id="rId10"/>
    <sheet name="Chart 3-Building blocks" sheetId="7936" r:id="rId11"/>
  </sheets>
  <externalReferences>
    <externalReference r:id="rId12"/>
  </externalReferences>
  <definedNames>
    <definedName name="A10remlife">Input!$L$16</definedName>
    <definedName name="A10stdlife">Input!$M$16</definedName>
    <definedName name="A10taxremlife">Input!$O$16</definedName>
    <definedName name="A10taxstdlife">Input!$P$16</definedName>
    <definedName name="A10taxvalue">Input!$N$16</definedName>
    <definedName name="A10value">Input!$J$16</definedName>
    <definedName name="A10wipvalue">Input!$K$16</definedName>
    <definedName name="A11remlife">Input!$L$17</definedName>
    <definedName name="A11stdlife">Input!$M$17</definedName>
    <definedName name="A11taxremlife">Input!$O$17</definedName>
    <definedName name="A11taxstdlife">Input!$P$17</definedName>
    <definedName name="A11taxvalue">Input!$N$17</definedName>
    <definedName name="A11value">Input!$J$17</definedName>
    <definedName name="A11wipvalue">Input!$K$17</definedName>
    <definedName name="A12remlife">Input!$L$18</definedName>
    <definedName name="A12stdlife">Input!$M$18</definedName>
    <definedName name="A12taxremlife">Input!$O$18</definedName>
    <definedName name="A12taxstdlife">Input!$P$18</definedName>
    <definedName name="A12taxvalue">Input!$N$18</definedName>
    <definedName name="A12value">Input!$J$18</definedName>
    <definedName name="A12wipvalue">Input!$K$18</definedName>
    <definedName name="A13remlife">Input!$L$19</definedName>
    <definedName name="A13stdlife">Input!$M$19</definedName>
    <definedName name="A13taxremlife">Input!$O$19</definedName>
    <definedName name="A13taxstdlife">Input!$P$19</definedName>
    <definedName name="A13taxvalue">Input!$N$19</definedName>
    <definedName name="A13value">Input!$J$19</definedName>
    <definedName name="A13wipvalue">Input!$K$19</definedName>
    <definedName name="A14remlife">Input!$L$20</definedName>
    <definedName name="A14stdlife">Input!$M$20</definedName>
    <definedName name="A14taxremlife">Input!$O$20</definedName>
    <definedName name="A14taxstdlife">Input!$P$20</definedName>
    <definedName name="A14taxvalue">Input!$N$20</definedName>
    <definedName name="A14value">Input!$J$20</definedName>
    <definedName name="A14wipvalue">Input!$K$20</definedName>
    <definedName name="A15remlife">Input!$L$21</definedName>
    <definedName name="A15stdlife">Input!$M$21</definedName>
    <definedName name="A15taxremlife">Input!$O$21</definedName>
    <definedName name="A15taxstdlife">Input!$P$21</definedName>
    <definedName name="A15taxvalue">Input!$N$21</definedName>
    <definedName name="A15value">Input!$J$21</definedName>
    <definedName name="A15wipvalue">Input!$K$21</definedName>
    <definedName name="A16remlife">Input!$L$22</definedName>
    <definedName name="A16stdlife">Input!$M$22</definedName>
    <definedName name="A16taxremlife">Input!$O$22</definedName>
    <definedName name="A16taxstdlife">Input!$P$22</definedName>
    <definedName name="A16taxvalue">Input!$N$22</definedName>
    <definedName name="A16value">Input!$J$22</definedName>
    <definedName name="A16wipvalue">Input!$K$22</definedName>
    <definedName name="A17remlife">Input!$L$23</definedName>
    <definedName name="A17stdlife">Input!$M$23</definedName>
    <definedName name="A17taxremlife">Input!$O$23</definedName>
    <definedName name="A17taxstdlife">Input!$P$23</definedName>
    <definedName name="A17taxvalue">Input!$N$23</definedName>
    <definedName name="A17value">Input!$J$23</definedName>
    <definedName name="A17wipvalue">Input!$K$23</definedName>
    <definedName name="A18remlife">Input!$L$24</definedName>
    <definedName name="A18stdlife">Input!$M$24</definedName>
    <definedName name="A18taxremlife">Input!$O$24</definedName>
    <definedName name="A18taxstdlife">Input!$P$24</definedName>
    <definedName name="A18taxvalue">Input!$N$24</definedName>
    <definedName name="A18value">Input!$J$24</definedName>
    <definedName name="A18wipvalue">Input!$K$24</definedName>
    <definedName name="A19remlife">Input!$L$25</definedName>
    <definedName name="A19stdlife">Input!$M$25</definedName>
    <definedName name="A19taxremlife">Input!$O$25</definedName>
    <definedName name="A19taxstdlife">Input!$P$25</definedName>
    <definedName name="A19taxvalue">Input!$N$25</definedName>
    <definedName name="A19value">Input!$J$25</definedName>
    <definedName name="A19wipvalue">Input!$K$25</definedName>
    <definedName name="A1remlife">Input!$L$7</definedName>
    <definedName name="A1stdlife">Input!$M$7</definedName>
    <definedName name="A1taxremlife">Input!$O$7</definedName>
    <definedName name="A1taxstdlife">Input!$P$7</definedName>
    <definedName name="A1taxvalue">Input!$N$7</definedName>
    <definedName name="A1value">Input!$J$7</definedName>
    <definedName name="A1wipvalue">Input!$K$7</definedName>
    <definedName name="A20remlife">Input!$L$26</definedName>
    <definedName name="A20stdlife">Input!$M$26</definedName>
    <definedName name="A20taxremlife">Input!$O$26</definedName>
    <definedName name="A20taxstdlife">Input!$P$26</definedName>
    <definedName name="A20taxvalue">Input!$N$26</definedName>
    <definedName name="A20value">Input!$J$26</definedName>
    <definedName name="A20wipvalue">Input!$K$26</definedName>
    <definedName name="A21remlife">Input!$L$27</definedName>
    <definedName name="A21stdlife">Input!$M$27</definedName>
    <definedName name="A21taxremlife">Input!$O$27</definedName>
    <definedName name="A21taxstdlife">Input!$P$27</definedName>
    <definedName name="A21taxvalue">Input!$N$27</definedName>
    <definedName name="A21value">Input!$J$27</definedName>
    <definedName name="A21wipvalue">Input!$K$27</definedName>
    <definedName name="A22remlife">Input!$L$28</definedName>
    <definedName name="A22stdlife">Input!$M$28</definedName>
    <definedName name="A22taxremlife">Input!$O$28</definedName>
    <definedName name="A22taxstdlife">Input!$P$28</definedName>
    <definedName name="A22taxvalue">Input!$N$28</definedName>
    <definedName name="A22value">Input!$J$28</definedName>
    <definedName name="A22wipvalue">Input!$K$28</definedName>
    <definedName name="A23remlife">Input!$L$29</definedName>
    <definedName name="A23stdlife">Input!$M$29</definedName>
    <definedName name="A23taxremlife">Input!$O$29</definedName>
    <definedName name="A23taxstdlife">Input!$P$29</definedName>
    <definedName name="A23taxvalue">Input!$N$29</definedName>
    <definedName name="A23value">Input!$J$29</definedName>
    <definedName name="A23wipvalue">Input!$K$29</definedName>
    <definedName name="A24remlife">Input!$L$30</definedName>
    <definedName name="A24stdlife">Input!$M$30</definedName>
    <definedName name="A24taxremlife">Input!$O$30</definedName>
    <definedName name="A24taxstdlife">Input!$P$30</definedName>
    <definedName name="A24taxvalue">Input!$N$30</definedName>
    <definedName name="A24value">Input!$J$30</definedName>
    <definedName name="A24wipvalue">Input!$K$30</definedName>
    <definedName name="A25remlife">Input!$L$31</definedName>
    <definedName name="A25stdlife">Input!$M$31</definedName>
    <definedName name="A25taxremlife">Input!$O$31</definedName>
    <definedName name="A25taxstdlife">Input!$P$31</definedName>
    <definedName name="A25taxvalue">Input!$N$31</definedName>
    <definedName name="A25value">Input!$J$31</definedName>
    <definedName name="A25wipvalue">Input!$K$31</definedName>
    <definedName name="A26remlife">Input!$L$32</definedName>
    <definedName name="A26stdlife">Input!$M$32</definedName>
    <definedName name="A26taxremlife">Input!$O$32</definedName>
    <definedName name="A26taxstdlife">Input!$P$32</definedName>
    <definedName name="A26taxvalue">Input!$N$32</definedName>
    <definedName name="A26value">Input!$J$32</definedName>
    <definedName name="A26wipvalue">Input!$K$32</definedName>
    <definedName name="A27remlife">Input!$L$33</definedName>
    <definedName name="A27stdlife">Input!$M$33</definedName>
    <definedName name="A27taxremlife">Input!$O$33</definedName>
    <definedName name="A27taxstdlife">Input!$P$33</definedName>
    <definedName name="A27taxvalue">Input!$N$33</definedName>
    <definedName name="A27value">Input!$J$33</definedName>
    <definedName name="A27wipvalue">Input!$K$33</definedName>
    <definedName name="A28remlife">Input!$L$34</definedName>
    <definedName name="A28stdlife">Input!$M$34</definedName>
    <definedName name="A28taxremlife">Input!$O$34</definedName>
    <definedName name="A28taxstdlife">Input!$P$34</definedName>
    <definedName name="A28taxvalue">Input!$N$34</definedName>
    <definedName name="A28value">Input!$J$34</definedName>
    <definedName name="A28wipvalue">Input!$K$34</definedName>
    <definedName name="A29remlife">Input!$L$35</definedName>
    <definedName name="A29stdlife">Input!$M$35</definedName>
    <definedName name="A29taxremlife">Input!$O$35</definedName>
    <definedName name="A29taxstdlife">Input!$P$35</definedName>
    <definedName name="A29taxvalue">Input!$N$35</definedName>
    <definedName name="A29value">Input!$J$35</definedName>
    <definedName name="A29wipvalue">Input!$K$35</definedName>
    <definedName name="A2remlife">Input!$L$8</definedName>
    <definedName name="A2stdlife">Input!$M$8</definedName>
    <definedName name="A2taxremlife">Input!$O$8</definedName>
    <definedName name="A2taxstdlife">Input!$P$8</definedName>
    <definedName name="A2taxvalue">Input!$N$8</definedName>
    <definedName name="A2value">Input!$J$8</definedName>
    <definedName name="A2wipvalue">Input!$K$8</definedName>
    <definedName name="A30remlife">Input!$L$36</definedName>
    <definedName name="A30stdlife">Input!$M$36</definedName>
    <definedName name="A30taxremlife">Input!$O$36</definedName>
    <definedName name="A30taxstdlife">Input!$P$36</definedName>
    <definedName name="A30taxvalue">Input!$N$36</definedName>
    <definedName name="A30value">Input!$J$36</definedName>
    <definedName name="A30wipvalue">Input!$K$36</definedName>
    <definedName name="A3remlife">Input!$L$9</definedName>
    <definedName name="A3stdlife">Input!$M$9</definedName>
    <definedName name="A3taxremlife">Input!$O$9</definedName>
    <definedName name="A3taxstdlife">Input!$P$9</definedName>
    <definedName name="A3taxvalue">Input!$N$9</definedName>
    <definedName name="A3value">Input!$J$9</definedName>
    <definedName name="A3wipvalue">Input!$K$9</definedName>
    <definedName name="A4remlife">Input!$L$10</definedName>
    <definedName name="A4stdlife">Input!$M$10</definedName>
    <definedName name="A4taxremlife">Input!$O$10</definedName>
    <definedName name="A4taxstdlife">Input!$P$10</definedName>
    <definedName name="A4taxvalue">Input!$N$10</definedName>
    <definedName name="A4value">Input!$J$10</definedName>
    <definedName name="A4wipvalue">Input!$K$10</definedName>
    <definedName name="A5remlife">Input!$L$11</definedName>
    <definedName name="A5stdlife">Input!$M$11</definedName>
    <definedName name="A5taxremlife">Input!$O$11</definedName>
    <definedName name="A5taxstdlife">Input!$P$11</definedName>
    <definedName name="A5taxvalue">Input!$N$11</definedName>
    <definedName name="A5value">Input!$J$11</definedName>
    <definedName name="A5wipvalue">Input!$K$11</definedName>
    <definedName name="A6remlife">Input!$L$12</definedName>
    <definedName name="A6stdlife">Input!$M$12</definedName>
    <definedName name="A6taxremlife">Input!$O$12</definedName>
    <definedName name="A6taxstdlife">Input!$P$12</definedName>
    <definedName name="A6taxvalue">Input!$N$12</definedName>
    <definedName name="A6value">Input!$J$12</definedName>
    <definedName name="A6wipvalue">Input!$K$12</definedName>
    <definedName name="A7remlife">Input!$L$13</definedName>
    <definedName name="A7stdlife">Input!$M$13</definedName>
    <definedName name="A7taxremlife">Input!$O$13</definedName>
    <definedName name="A7taxstdlife">Input!$P$13</definedName>
    <definedName name="A7taxvalue">Input!$N$13</definedName>
    <definedName name="A7value">Input!$J$13</definedName>
    <definedName name="A7wipvalue">Input!$K$13</definedName>
    <definedName name="A8remlife">Input!$L$14</definedName>
    <definedName name="A8stdlife">Input!$M$14</definedName>
    <definedName name="A8taxremlife">Input!$O$14</definedName>
    <definedName name="A8taxstdlife">Input!$P$14</definedName>
    <definedName name="A8taxvalue">Input!$N$14</definedName>
    <definedName name="A8value">Input!$J$14</definedName>
    <definedName name="A8wipvalue">Input!$K$14</definedName>
    <definedName name="A9remlife">Input!$L$15</definedName>
    <definedName name="A9stdlife">Input!$M$15</definedName>
    <definedName name="A9taxremlife">Input!$O$15</definedName>
    <definedName name="A9taxstdlife">Input!$P$15</definedName>
    <definedName name="A9taxvalue">Input!$N$15</definedName>
    <definedName name="A9value">Input!$J$15</definedName>
    <definedName name="A9wipvalue">Input!$K$15</definedName>
    <definedName name="Asset1">Input!$G$7</definedName>
    <definedName name="Asset10">Input!$G$16</definedName>
    <definedName name="Asset11">Input!$G$17</definedName>
    <definedName name="Asset12">Input!$G$18</definedName>
    <definedName name="Asset13">Input!$G$19</definedName>
    <definedName name="Asset14">Input!$G$20</definedName>
    <definedName name="Asset15">Input!$G$21</definedName>
    <definedName name="Asset16">Input!$G$22</definedName>
    <definedName name="Asset17">Input!$G$23</definedName>
    <definedName name="Asset18">Input!$G$24</definedName>
    <definedName name="Asset19">Input!$G$25</definedName>
    <definedName name="Asset2">Input!$G$8</definedName>
    <definedName name="Asset20">Input!$G$26</definedName>
    <definedName name="Asset21">Input!$G$27</definedName>
    <definedName name="Asset22">Input!$G$28</definedName>
    <definedName name="Asset23">Input!$G$29</definedName>
    <definedName name="Asset24">Input!$G$30</definedName>
    <definedName name="Asset25">Input!$G$31</definedName>
    <definedName name="Asset26">Input!$G$32</definedName>
    <definedName name="Asset27">Input!$G$33</definedName>
    <definedName name="Asset28">Input!$G$34</definedName>
    <definedName name="Asset29">Input!$G$35</definedName>
    <definedName name="Asset3">Input!$G$9</definedName>
    <definedName name="Asset30">Input!$G$36</definedName>
    <definedName name="Asset4">Input!$G$10</definedName>
    <definedName name="Asset5">Input!$G$11</definedName>
    <definedName name="Asset6">Input!$G$12</definedName>
    <definedName name="Asset7">Input!$G$13</definedName>
    <definedName name="Asset8">Input!$G$14</definedName>
    <definedName name="Asset9">Input!$G$15</definedName>
    <definedName name="Be">Input!$G$192</definedName>
    <definedName name="CalculatedEffectiveTaxRateForEquity">WACC!$G$15</definedName>
    <definedName name="Dr">Input!$G$193</definedName>
    <definedName name="Drp">Input!$G$188</definedName>
    <definedName name="Drpc">[1]Input!$G$269</definedName>
    <definedName name="DRPcost">#REF!</definedName>
    <definedName name="Drpt">[1]Input!$G$270</definedName>
    <definedName name="DRPTU">#REF!</definedName>
    <definedName name="Dv">Input!$G$191</definedName>
    <definedName name="EffectiveTaxRateForEquity">WACC!$F$15</definedName>
    <definedName name="f">Input!$G$187</definedName>
    <definedName name="g">Input!$G$190</definedName>
    <definedName name="Mrp">Input!$G$189</definedName>
    <definedName name="NPV_Difference_PriceCap">'X factor'!$D$28</definedName>
    <definedName name="NPV_Difference_RevenueCap">'X factor'!$D$46</definedName>
    <definedName name="NPV_Difference_RevenueYield">'X factor'!$D$67</definedName>
    <definedName name="P_0">'X factor'!$E$31</definedName>
    <definedName name="P_0_RevenueCap">'X factor'!$E$50</definedName>
    <definedName name="P_0_RevenueYield">'X factor'!$E$70</definedName>
    <definedName name="Payout_ratio">#REF!</definedName>
    <definedName name="Pr">[1]Input!$G$267</definedName>
    <definedName name="RAB">Input!$J$37</definedName>
    <definedName name="Rf">Input!$G$186</definedName>
    <definedName name="rrf">Input!$G$187</definedName>
    <definedName name="rvanilla">WACC!$F$28</definedName>
    <definedName name="Seo">[1]Input!$G$268</definedName>
    <definedName name="SEOcost">#REF!</definedName>
    <definedName name="Td">Analysis!$D$70</definedName>
    <definedName name="Te">Analysis!$D$60</definedName>
    <definedName name="vanilla">WACC!$F$27</definedName>
    <definedName name="x_1">'X factor'!$F$31</definedName>
    <definedName name="X_2">'X factor'!$G$31</definedName>
    <definedName name="X_3">'X factor'!$H$31</definedName>
    <definedName name="X_4">'X factor'!$I$31</definedName>
  </definedNames>
  <calcPr calcId="125725"/>
</workbook>
</file>

<file path=xl/calcChain.xml><?xml version="1.0" encoding="utf-8"?>
<calcChain xmlns="http://schemas.openxmlformats.org/spreadsheetml/2006/main">
  <c r="F17" i="2"/>
  <c r="E25" i="7943" l="1"/>
  <c r="F25"/>
  <c r="G25"/>
  <c r="H25"/>
  <c r="I25"/>
  <c r="D22"/>
  <c r="D25"/>
  <c r="D40"/>
  <c r="M181" i="1" l="1"/>
  <c r="N181"/>
  <c r="O181"/>
  <c r="P181"/>
  <c r="L181"/>
  <c r="K163" l="1"/>
  <c r="G163"/>
  <c r="K159"/>
  <c r="G159"/>
  <c r="J156"/>
  <c r="J151"/>
  <c r="G151"/>
  <c r="K150"/>
  <c r="H150"/>
  <c r="I149"/>
  <c r="H149"/>
  <c r="H163"/>
  <c r="H159"/>
  <c r="K152"/>
  <c r="G152"/>
  <c r="H151"/>
  <c r="I150"/>
  <c r="F19" i="2"/>
  <c r="I51" i="7942"/>
  <c r="I35"/>
  <c r="AA73"/>
  <c r="AA69"/>
  <c r="AA49"/>
  <c r="AA37"/>
  <c r="AA33"/>
  <c r="AA24"/>
  <c r="U92"/>
  <c r="U72"/>
  <c r="U34"/>
  <c r="U24"/>
  <c r="O95"/>
  <c r="O87"/>
  <c r="O70"/>
  <c r="O69"/>
  <c r="O47"/>
  <c r="O41"/>
  <c r="O39"/>
  <c r="O13"/>
  <c r="C94"/>
  <c r="C81"/>
  <c r="C53"/>
  <c r="C50"/>
  <c r="C44"/>
  <c r="C37"/>
  <c r="C20"/>
  <c r="E58" i="1"/>
  <c r="C27" i="18"/>
  <c r="E56" i="1"/>
  <c r="C674" i="18"/>
  <c r="B662" s="1"/>
  <c r="C257"/>
  <c r="B245" s="1"/>
  <c r="C54"/>
  <c r="E153" i="1"/>
  <c r="C51" i="18"/>
  <c r="C50"/>
  <c r="E116" i="1"/>
  <c r="C48" i="18"/>
  <c r="E45" i="1"/>
  <c r="E111"/>
  <c r="C12" i="18"/>
  <c r="C11"/>
  <c r="O182" i="7942"/>
  <c r="U169"/>
  <c r="U156"/>
  <c r="U152"/>
  <c r="AA149"/>
  <c r="AA148"/>
  <c r="U144"/>
  <c r="O144"/>
  <c r="U141"/>
  <c r="AA140"/>
  <c r="U140"/>
  <c r="U139"/>
  <c r="U138"/>
  <c r="I138"/>
  <c r="AA137"/>
  <c r="U137"/>
  <c r="AA135"/>
  <c r="U133"/>
  <c r="O133"/>
  <c r="U130"/>
  <c r="I130"/>
  <c r="U129"/>
  <c r="AA126"/>
  <c r="O126"/>
  <c r="AA125"/>
  <c r="U125"/>
  <c r="O125"/>
  <c r="AA124"/>
  <c r="U124"/>
  <c r="O124"/>
  <c r="AA123"/>
  <c r="U123"/>
  <c r="O123"/>
  <c r="AA119"/>
  <c r="U119"/>
  <c r="O119"/>
  <c r="AA117"/>
  <c r="U117"/>
  <c r="O117"/>
  <c r="U115"/>
  <c r="O115"/>
  <c r="U114"/>
  <c r="U113"/>
  <c r="I113"/>
  <c r="U112"/>
  <c r="I112"/>
  <c r="U111"/>
  <c r="O111"/>
  <c r="I111"/>
  <c r="U110"/>
  <c r="O110"/>
  <c r="I110"/>
  <c r="U109"/>
  <c r="I109"/>
  <c r="U107"/>
  <c r="O107"/>
  <c r="AA106"/>
  <c r="U106"/>
  <c r="I106"/>
  <c r="C13"/>
  <c r="C74"/>
  <c r="C59"/>
  <c r="C55"/>
  <c r="C47"/>
  <c r="C42"/>
  <c r="C39"/>
  <c r="C29"/>
  <c r="C15"/>
  <c r="AA96"/>
  <c r="AA86"/>
  <c r="AA78"/>
  <c r="AA76"/>
  <c r="AA74"/>
  <c r="AA67"/>
  <c r="AA63"/>
  <c r="AA52"/>
  <c r="AA44"/>
  <c r="AA30"/>
  <c r="AA29"/>
  <c r="AA18"/>
  <c r="AA14"/>
  <c r="U98"/>
  <c r="U97"/>
  <c r="U86"/>
  <c r="U81"/>
  <c r="U79"/>
  <c r="U65"/>
  <c r="U55"/>
  <c r="U49"/>
  <c r="U39"/>
  <c r="U33"/>
  <c r="U13"/>
  <c r="O96"/>
  <c r="O94"/>
  <c r="O73"/>
  <c r="O72"/>
  <c r="O66"/>
  <c r="P64"/>
  <c r="O59"/>
  <c r="O50"/>
  <c r="O46"/>
  <c r="O32"/>
  <c r="O28"/>
  <c r="I97"/>
  <c r="I88"/>
  <c r="I81"/>
  <c r="I77"/>
  <c r="I73"/>
  <c r="I72"/>
  <c r="I68"/>
  <c r="I65"/>
  <c r="I61"/>
  <c r="I46"/>
  <c r="I44"/>
  <c r="J44"/>
  <c r="I42"/>
  <c r="I40"/>
  <c r="I33"/>
  <c r="I31"/>
  <c r="I30"/>
  <c r="I29"/>
  <c r="I18"/>
  <c r="I16"/>
  <c r="I13"/>
  <c r="F20" i="2"/>
  <c r="F13"/>
  <c r="F10"/>
  <c r="F7"/>
  <c r="C65" i="7942"/>
  <c r="AA188"/>
  <c r="I188"/>
  <c r="O187"/>
  <c r="O180"/>
  <c r="O271" s="1"/>
  <c r="I179"/>
  <c r="O174"/>
  <c r="AA173"/>
  <c r="U173"/>
  <c r="I170"/>
  <c r="AA169"/>
  <c r="O160"/>
  <c r="U158"/>
  <c r="I157"/>
  <c r="AA156"/>
  <c r="O155"/>
  <c r="AA154"/>
  <c r="O154"/>
  <c r="AA153"/>
  <c r="I153"/>
  <c r="AA152"/>
  <c r="O151"/>
  <c r="I148"/>
  <c r="AA147"/>
  <c r="AA145"/>
  <c r="I145"/>
  <c r="O143"/>
  <c r="AA141"/>
  <c r="AA133"/>
  <c r="U132"/>
  <c r="U223" s="1"/>
  <c r="U126"/>
  <c r="E93" i="1"/>
  <c r="E55"/>
  <c r="E5"/>
  <c r="I180" i="7942"/>
  <c r="I169"/>
  <c r="AA187"/>
  <c r="I52"/>
  <c r="C68"/>
  <c r="O131"/>
  <c r="I131"/>
  <c r="AA128"/>
  <c r="U128"/>
  <c r="C128"/>
  <c r="AA121"/>
  <c r="I121"/>
  <c r="AA91"/>
  <c r="AA94"/>
  <c r="E125" i="1"/>
  <c r="C687" i="18"/>
  <c r="B675" s="1"/>
  <c r="E122" i="1"/>
  <c r="C22" i="18"/>
  <c r="C88"/>
  <c r="B76" s="1"/>
  <c r="AA11" i="7942"/>
  <c r="O11"/>
  <c r="I11"/>
  <c r="B93"/>
  <c r="B92"/>
  <c r="B91"/>
  <c r="B90"/>
  <c r="B89"/>
  <c r="B88"/>
  <c r="B87"/>
  <c r="B271" s="1"/>
  <c r="B86"/>
  <c r="B85"/>
  <c r="B84"/>
  <c r="B82"/>
  <c r="B81"/>
  <c r="B77"/>
  <c r="B71"/>
  <c r="B255" s="1"/>
  <c r="B70"/>
  <c r="B254" s="1"/>
  <c r="B68"/>
  <c r="B67"/>
  <c r="B65"/>
  <c r="B64"/>
  <c r="B63"/>
  <c r="B61"/>
  <c r="B51"/>
  <c r="B144" s="1"/>
  <c r="B48"/>
  <c r="B141" s="1"/>
  <c r="B45"/>
  <c r="B138" s="1"/>
  <c r="B44"/>
  <c r="B42"/>
  <c r="B40"/>
  <c r="B224" s="1"/>
  <c r="B39"/>
  <c r="B132" s="1"/>
  <c r="B37"/>
  <c r="B36"/>
  <c r="B33"/>
  <c r="B32"/>
  <c r="B216" s="1"/>
  <c r="B30"/>
  <c r="B25"/>
  <c r="B24"/>
  <c r="B20"/>
  <c r="B113" s="1"/>
  <c r="B18"/>
  <c r="B17"/>
  <c r="B16"/>
  <c r="B14"/>
  <c r="G40" i="1"/>
  <c r="G202"/>
  <c r="G302"/>
  <c r="M302"/>
  <c r="S302"/>
  <c r="Y302"/>
  <c r="AE302"/>
  <c r="B56" i="7943"/>
  <c r="D84"/>
  <c r="E84"/>
  <c r="D85"/>
  <c r="E85"/>
  <c r="D86"/>
  <c r="E86"/>
  <c r="F86"/>
  <c r="D93"/>
  <c r="B95"/>
  <c r="B96"/>
  <c r="B97"/>
  <c r="D42" i="24"/>
  <c r="F56"/>
  <c r="F96"/>
  <c r="F97"/>
  <c r="F99"/>
  <c r="F100"/>
  <c r="G3" i="18"/>
  <c r="C31"/>
  <c r="C32"/>
  <c r="C33"/>
  <c r="C34"/>
  <c r="C35"/>
  <c r="C36"/>
  <c r="C37"/>
  <c r="C38"/>
  <c r="C39"/>
  <c r="C40"/>
  <c r="C62"/>
  <c r="C63"/>
  <c r="C64"/>
  <c r="C65"/>
  <c r="C66"/>
  <c r="C67"/>
  <c r="C68"/>
  <c r="C69"/>
  <c r="C70"/>
  <c r="C71"/>
  <c r="C348"/>
  <c r="B336" s="1"/>
  <c r="C361"/>
  <c r="B349" s="1"/>
  <c r="C374"/>
  <c r="B362" s="1"/>
  <c r="C387"/>
  <c r="B375" s="1"/>
  <c r="C400"/>
  <c r="B388" s="1"/>
  <c r="C413"/>
  <c r="B401" s="1"/>
  <c r="C426"/>
  <c r="B414" s="1"/>
  <c r="C439"/>
  <c r="B427" s="1"/>
  <c r="C452"/>
  <c r="B440" s="1"/>
  <c r="C465"/>
  <c r="B453" s="1"/>
  <c r="F475"/>
  <c r="C752"/>
  <c r="B740" s="1"/>
  <c r="C765"/>
  <c r="B753" s="1"/>
  <c r="C778"/>
  <c r="B766" s="1"/>
  <c r="C791"/>
  <c r="B779" s="1"/>
  <c r="C804"/>
  <c r="B792" s="1"/>
  <c r="C817"/>
  <c r="B805" s="1"/>
  <c r="C830"/>
  <c r="B818" s="1"/>
  <c r="C843"/>
  <c r="B831"/>
  <c r="G844"/>
  <c r="G856" s="1"/>
  <c r="C856"/>
  <c r="B844" s="1"/>
  <c r="G857"/>
  <c r="G869" s="1"/>
  <c r="C869"/>
  <c r="B857" s="1"/>
  <c r="C11" i="7942"/>
  <c r="A14"/>
  <c r="A15"/>
  <c r="A16"/>
  <c r="A17"/>
  <c r="A18"/>
  <c r="A19"/>
  <c r="A20"/>
  <c r="A21"/>
  <c r="A22"/>
  <c r="A23"/>
  <c r="A24"/>
  <c r="A25"/>
  <c r="A26"/>
  <c r="A27"/>
  <c r="A28"/>
  <c r="A29"/>
  <c r="A30"/>
  <c r="A31"/>
  <c r="A32"/>
  <c r="A33"/>
  <c r="A34"/>
  <c r="A35"/>
  <c r="A36"/>
  <c r="A37"/>
  <c r="A38"/>
  <c r="A39"/>
  <c r="A40"/>
  <c r="A41"/>
  <c r="A42"/>
  <c r="A43"/>
  <c r="A44"/>
  <c r="A45"/>
  <c r="A46"/>
  <c r="A47"/>
  <c r="A48"/>
  <c r="A49"/>
  <c r="A50"/>
  <c r="A51"/>
  <c r="A52"/>
  <c r="A53"/>
  <c r="A54"/>
  <c r="A55"/>
  <c r="A56"/>
  <c r="A57"/>
  <c r="A58"/>
  <c r="A59"/>
  <c r="A60"/>
  <c r="A61"/>
  <c r="A62"/>
  <c r="A63"/>
  <c r="A64"/>
  <c r="A65"/>
  <c r="A66"/>
  <c r="A67"/>
  <c r="A68"/>
  <c r="A69"/>
  <c r="A70"/>
  <c r="A71"/>
  <c r="A72"/>
  <c r="A73"/>
  <c r="A74"/>
  <c r="A75"/>
  <c r="A76"/>
  <c r="A77"/>
  <c r="A78"/>
  <c r="A79"/>
  <c r="A80"/>
  <c r="A81"/>
  <c r="A82"/>
  <c r="A83"/>
  <c r="A84"/>
  <c r="A85"/>
  <c r="A86"/>
  <c r="A87"/>
  <c r="A88"/>
  <c r="A89"/>
  <c r="A90"/>
  <c r="A91"/>
  <c r="A92"/>
  <c r="A93"/>
  <c r="A94"/>
  <c r="A95"/>
  <c r="A96"/>
  <c r="A97"/>
  <c r="A98"/>
  <c r="C104"/>
  <c r="U104"/>
  <c r="A107"/>
  <c r="A108"/>
  <c r="A109"/>
  <c r="A110"/>
  <c r="A111"/>
  <c r="A112"/>
  <c r="A113"/>
  <c r="A114"/>
  <c r="A115"/>
  <c r="A116"/>
  <c r="A117"/>
  <c r="A118"/>
  <c r="A119"/>
  <c r="A120"/>
  <c r="A121"/>
  <c r="A122"/>
  <c r="A123"/>
  <c r="A124"/>
  <c r="A125"/>
  <c r="A126"/>
  <c r="A127"/>
  <c r="A128"/>
  <c r="A129"/>
  <c r="A130"/>
  <c r="A131"/>
  <c r="A132"/>
  <c r="A133"/>
  <c r="A134"/>
  <c r="A135"/>
  <c r="A136"/>
  <c r="A137"/>
  <c r="A138"/>
  <c r="A139"/>
  <c r="A140"/>
  <c r="A141"/>
  <c r="A142"/>
  <c r="A143"/>
  <c r="A144"/>
  <c r="A145"/>
  <c r="A146"/>
  <c r="A147"/>
  <c r="A148"/>
  <c r="A149"/>
  <c r="A150"/>
  <c r="A151"/>
  <c r="A152"/>
  <c r="A153"/>
  <c r="A154"/>
  <c r="A155"/>
  <c r="A156"/>
  <c r="A157"/>
  <c r="A158"/>
  <c r="A159"/>
  <c r="A160"/>
  <c r="A161"/>
  <c r="A162"/>
  <c r="A163"/>
  <c r="A164"/>
  <c r="A165"/>
  <c r="A166"/>
  <c r="A167"/>
  <c r="A168"/>
  <c r="A169"/>
  <c r="A170"/>
  <c r="A171"/>
  <c r="A172"/>
  <c r="A173"/>
  <c r="A174"/>
  <c r="A175"/>
  <c r="A176"/>
  <c r="A177"/>
  <c r="A178"/>
  <c r="A179"/>
  <c r="A180"/>
  <c r="A181"/>
  <c r="A182"/>
  <c r="A183"/>
  <c r="A184"/>
  <c r="A185"/>
  <c r="A186"/>
  <c r="A187"/>
  <c r="A188"/>
  <c r="A189"/>
  <c r="A190"/>
  <c r="A191"/>
  <c r="C172"/>
  <c r="I172"/>
  <c r="O172"/>
  <c r="U172"/>
  <c r="U263" s="1"/>
  <c r="AA172"/>
  <c r="C190"/>
  <c r="I190"/>
  <c r="I281" s="1"/>
  <c r="O190"/>
  <c r="U190"/>
  <c r="U281" s="1"/>
  <c r="AA190"/>
  <c r="C191"/>
  <c r="I191"/>
  <c r="O191"/>
  <c r="U191"/>
  <c r="U282" s="1"/>
  <c r="AA191"/>
  <c r="A198"/>
  <c r="A199"/>
  <c r="A200"/>
  <c r="A201"/>
  <c r="A202"/>
  <c r="A203"/>
  <c r="A204"/>
  <c r="A205"/>
  <c r="A206"/>
  <c r="A207"/>
  <c r="A208"/>
  <c r="A209"/>
  <c r="A210"/>
  <c r="A211"/>
  <c r="A212"/>
  <c r="A213"/>
  <c r="A214"/>
  <c r="A215"/>
  <c r="A216"/>
  <c r="A217"/>
  <c r="A218"/>
  <c r="A219"/>
  <c r="A220"/>
  <c r="A221"/>
  <c r="A222"/>
  <c r="A223"/>
  <c r="A224"/>
  <c r="A225"/>
  <c r="A226"/>
  <c r="A227"/>
  <c r="A228"/>
  <c r="A229"/>
  <c r="A230"/>
  <c r="A231"/>
  <c r="A232"/>
  <c r="A233"/>
  <c r="A234"/>
  <c r="A235"/>
  <c r="A236"/>
  <c r="A237"/>
  <c r="A238"/>
  <c r="A239"/>
  <c r="A240"/>
  <c r="A241"/>
  <c r="A242"/>
  <c r="A243"/>
  <c r="A244"/>
  <c r="A245"/>
  <c r="A246"/>
  <c r="A247"/>
  <c r="A248"/>
  <c r="A249"/>
  <c r="A250"/>
  <c r="A251"/>
  <c r="A252"/>
  <c r="A253"/>
  <c r="A254"/>
  <c r="A255"/>
  <c r="A256"/>
  <c r="A257"/>
  <c r="A258"/>
  <c r="A259"/>
  <c r="A260"/>
  <c r="A261"/>
  <c r="A262"/>
  <c r="A263"/>
  <c r="A264"/>
  <c r="A265"/>
  <c r="A266"/>
  <c r="A267"/>
  <c r="A268"/>
  <c r="A269"/>
  <c r="A270"/>
  <c r="A271"/>
  <c r="A272"/>
  <c r="A273"/>
  <c r="A274"/>
  <c r="A275"/>
  <c r="A276"/>
  <c r="A277"/>
  <c r="A278"/>
  <c r="A279"/>
  <c r="A280"/>
  <c r="A281"/>
  <c r="A282"/>
  <c r="E39" i="1"/>
  <c r="E61"/>
  <c r="E62"/>
  <c r="E63"/>
  <c r="E64"/>
  <c r="E65"/>
  <c r="E66"/>
  <c r="E67"/>
  <c r="E68"/>
  <c r="E69"/>
  <c r="E70"/>
  <c r="L71"/>
  <c r="M71"/>
  <c r="N71"/>
  <c r="O71"/>
  <c r="P71"/>
  <c r="E73"/>
  <c r="E95"/>
  <c r="E96"/>
  <c r="E97"/>
  <c r="E98"/>
  <c r="E99"/>
  <c r="E100"/>
  <c r="E101"/>
  <c r="E102"/>
  <c r="E103"/>
  <c r="E104"/>
  <c r="L105"/>
  <c r="M105"/>
  <c r="N105"/>
  <c r="O105"/>
  <c r="P105"/>
  <c r="E107"/>
  <c r="E129"/>
  <c r="E130"/>
  <c r="E131"/>
  <c r="E132"/>
  <c r="E133"/>
  <c r="E134"/>
  <c r="E135"/>
  <c r="E136"/>
  <c r="E137"/>
  <c r="E138"/>
  <c r="L139"/>
  <c r="M139"/>
  <c r="N139"/>
  <c r="O139"/>
  <c r="P139"/>
  <c r="E141"/>
  <c r="L143"/>
  <c r="M143"/>
  <c r="N143"/>
  <c r="O143"/>
  <c r="P143"/>
  <c r="L144"/>
  <c r="M144"/>
  <c r="N144"/>
  <c r="O144"/>
  <c r="P144"/>
  <c r="L145"/>
  <c r="M145"/>
  <c r="N145"/>
  <c r="O145"/>
  <c r="P145"/>
  <c r="L146"/>
  <c r="M146"/>
  <c r="N146"/>
  <c r="O146"/>
  <c r="P146"/>
  <c r="L147"/>
  <c r="M147"/>
  <c r="N147"/>
  <c r="O147"/>
  <c r="P147"/>
  <c r="L148"/>
  <c r="M148"/>
  <c r="N148"/>
  <c r="O148"/>
  <c r="P148"/>
  <c r="L149"/>
  <c r="M149"/>
  <c r="N149"/>
  <c r="O149"/>
  <c r="P149"/>
  <c r="L150"/>
  <c r="M150"/>
  <c r="N150"/>
  <c r="O150"/>
  <c r="P150"/>
  <c r="L151"/>
  <c r="M151"/>
  <c r="N151"/>
  <c r="O151"/>
  <c r="P151"/>
  <c r="L152"/>
  <c r="M152"/>
  <c r="N152"/>
  <c r="O152"/>
  <c r="P152"/>
  <c r="L153"/>
  <c r="M153"/>
  <c r="N153"/>
  <c r="O153"/>
  <c r="P153"/>
  <c r="L154"/>
  <c r="M154"/>
  <c r="N154"/>
  <c r="O154"/>
  <c r="P154"/>
  <c r="L155"/>
  <c r="M155"/>
  <c r="N155"/>
  <c r="O155"/>
  <c r="P155"/>
  <c r="L156"/>
  <c r="M156"/>
  <c r="N156"/>
  <c r="O156"/>
  <c r="P156"/>
  <c r="L157"/>
  <c r="M157"/>
  <c r="N157"/>
  <c r="O157"/>
  <c r="P157"/>
  <c r="L158"/>
  <c r="M158"/>
  <c r="N158"/>
  <c r="O158"/>
  <c r="P158"/>
  <c r="L159"/>
  <c r="M159"/>
  <c r="N159"/>
  <c r="O159"/>
  <c r="P159"/>
  <c r="L160"/>
  <c r="M160"/>
  <c r="N160"/>
  <c r="O160"/>
  <c r="P160"/>
  <c r="L161"/>
  <c r="M161"/>
  <c r="N161"/>
  <c r="O161"/>
  <c r="P161"/>
  <c r="L162"/>
  <c r="M162"/>
  <c r="N162"/>
  <c r="O162"/>
  <c r="P162"/>
  <c r="E163"/>
  <c r="L163"/>
  <c r="M163"/>
  <c r="N163"/>
  <c r="O163"/>
  <c r="P163"/>
  <c r="E164"/>
  <c r="G164"/>
  <c r="H164"/>
  <c r="I164"/>
  <c r="J164"/>
  <c r="K164"/>
  <c r="L164"/>
  <c r="M164"/>
  <c r="N164"/>
  <c r="O164"/>
  <c r="P164"/>
  <c r="E165"/>
  <c r="G165"/>
  <c r="H165"/>
  <c r="I165"/>
  <c r="J165"/>
  <c r="K165"/>
  <c r="L165"/>
  <c r="M165"/>
  <c r="N165"/>
  <c r="O165"/>
  <c r="P165"/>
  <c r="E166"/>
  <c r="G166"/>
  <c r="H166"/>
  <c r="I166"/>
  <c r="J166"/>
  <c r="K166"/>
  <c r="L166"/>
  <c r="M166"/>
  <c r="N166"/>
  <c r="O166"/>
  <c r="P166"/>
  <c r="E167"/>
  <c r="G167"/>
  <c r="H167"/>
  <c r="I167"/>
  <c r="J167"/>
  <c r="K167"/>
  <c r="L167"/>
  <c r="M167"/>
  <c r="N167"/>
  <c r="O167"/>
  <c r="P167"/>
  <c r="E168"/>
  <c r="G168"/>
  <c r="H168"/>
  <c r="I168"/>
  <c r="J168"/>
  <c r="K168"/>
  <c r="L168"/>
  <c r="M168"/>
  <c r="N168"/>
  <c r="O168"/>
  <c r="P168"/>
  <c r="E169"/>
  <c r="G169"/>
  <c r="H169"/>
  <c r="I169"/>
  <c r="J169"/>
  <c r="K169"/>
  <c r="L169"/>
  <c r="M169"/>
  <c r="N169"/>
  <c r="O169"/>
  <c r="P169"/>
  <c r="E170"/>
  <c r="G170"/>
  <c r="H170"/>
  <c r="I170"/>
  <c r="J170"/>
  <c r="K170"/>
  <c r="L170"/>
  <c r="M170"/>
  <c r="N170"/>
  <c r="O170"/>
  <c r="P170"/>
  <c r="E171"/>
  <c r="G171"/>
  <c r="H171"/>
  <c r="I171"/>
  <c r="J171"/>
  <c r="K171"/>
  <c r="L171"/>
  <c r="M171"/>
  <c r="N171"/>
  <c r="O171"/>
  <c r="P171"/>
  <c r="E172"/>
  <c r="G172"/>
  <c r="H172"/>
  <c r="I172"/>
  <c r="J172"/>
  <c r="K172"/>
  <c r="L172"/>
  <c r="M172"/>
  <c r="N172"/>
  <c r="O172"/>
  <c r="P172"/>
  <c r="E175"/>
  <c r="E195"/>
  <c r="E206"/>
  <c r="U11" i="7942"/>
  <c r="C389" i="1"/>
  <c r="D25" i="24"/>
  <c r="D43"/>
  <c r="E120" i="1"/>
  <c r="E124"/>
  <c r="C231" i="18"/>
  <c r="B219" s="1"/>
  <c r="C53"/>
  <c r="E48" i="1"/>
  <c r="B52" i="7942"/>
  <c r="B236" s="1"/>
  <c r="G362" i="18"/>
  <c r="G374" s="1"/>
  <c r="G440"/>
  <c r="G452" s="1"/>
  <c r="I27" i="7942"/>
  <c r="I39"/>
  <c r="U71"/>
  <c r="I62"/>
  <c r="O22"/>
  <c r="O60"/>
  <c r="B97"/>
  <c r="B281" s="1"/>
  <c r="B21"/>
  <c r="B114" s="1"/>
  <c r="B31"/>
  <c r="B124" s="1"/>
  <c r="B223"/>
  <c r="B47"/>
  <c r="B231" s="1"/>
  <c r="B13"/>
  <c r="B197" s="1"/>
  <c r="AA26"/>
  <c r="AA210" s="1"/>
  <c r="B54"/>
  <c r="B147" s="1"/>
  <c r="B74"/>
  <c r="B258" s="1"/>
  <c r="U122"/>
  <c r="B232"/>
  <c r="C73"/>
  <c r="B80"/>
  <c r="B264" s="1"/>
  <c r="C122"/>
  <c r="C213" s="1"/>
  <c r="AA122"/>
  <c r="AA213" s="1"/>
  <c r="I122"/>
  <c r="I213" s="1"/>
  <c r="O122"/>
  <c r="C134"/>
  <c r="U134"/>
  <c r="I161"/>
  <c r="I252" s="1"/>
  <c r="U162"/>
  <c r="AA134"/>
  <c r="C161"/>
  <c r="U161"/>
  <c r="AA162"/>
  <c r="AA253" s="1"/>
  <c r="C165"/>
  <c r="U165"/>
  <c r="U256" s="1"/>
  <c r="I134"/>
  <c r="C136"/>
  <c r="D136" s="1"/>
  <c r="D227" s="1"/>
  <c r="U136"/>
  <c r="O161"/>
  <c r="AA161"/>
  <c r="AA252" s="1"/>
  <c r="I162"/>
  <c r="O165"/>
  <c r="AA165"/>
  <c r="C162"/>
  <c r="I136"/>
  <c r="AA136"/>
  <c r="I165"/>
  <c r="I256" s="1"/>
  <c r="O136"/>
  <c r="O162"/>
  <c r="O253" s="1"/>
  <c r="O134"/>
  <c r="O225" s="1"/>
  <c r="E77" i="1"/>
  <c r="E161"/>
  <c r="U171" i="7942"/>
  <c r="AA171"/>
  <c r="AA262" s="1"/>
  <c r="C171"/>
  <c r="O171"/>
  <c r="I171"/>
  <c r="O159"/>
  <c r="O250" s="1"/>
  <c r="U159"/>
  <c r="C159"/>
  <c r="AA159"/>
  <c r="I159"/>
  <c r="B56"/>
  <c r="B149" s="1"/>
  <c r="B78"/>
  <c r="B171" s="1"/>
  <c r="B28"/>
  <c r="B212" s="1"/>
  <c r="B55"/>
  <c r="B148" s="1"/>
  <c r="B75"/>
  <c r="B259" s="1"/>
  <c r="U160"/>
  <c r="U177"/>
  <c r="AA177"/>
  <c r="AA268" s="1"/>
  <c r="U179"/>
  <c r="AA179"/>
  <c r="AA270" s="1"/>
  <c r="U181"/>
  <c r="AA181"/>
  <c r="U183"/>
  <c r="AA183"/>
  <c r="U185"/>
  <c r="U276" s="1"/>
  <c r="AA185"/>
  <c r="U178"/>
  <c r="AA178"/>
  <c r="AA269" s="1"/>
  <c r="U180"/>
  <c r="U271" s="1"/>
  <c r="AA180"/>
  <c r="U182"/>
  <c r="AA182"/>
  <c r="AA273" s="1"/>
  <c r="O183"/>
  <c r="U184"/>
  <c r="AA184"/>
  <c r="AA275" s="1"/>
  <c r="U186"/>
  <c r="AA186"/>
  <c r="AA160"/>
  <c r="O185"/>
  <c r="O177"/>
  <c r="I184"/>
  <c r="O179"/>
  <c r="O181"/>
  <c r="I185"/>
  <c r="I182"/>
  <c r="I186"/>
  <c r="I178"/>
  <c r="B229"/>
  <c r="O175"/>
  <c r="U150"/>
  <c r="U154"/>
  <c r="C164"/>
  <c r="U164"/>
  <c r="U255" s="1"/>
  <c r="U167"/>
  <c r="U175"/>
  <c r="U187"/>
  <c r="B72"/>
  <c r="B165" s="1"/>
  <c r="B76"/>
  <c r="B260" s="1"/>
  <c r="B53"/>
  <c r="C544" i="18"/>
  <c r="B532" s="1"/>
  <c r="E121" i="1"/>
  <c r="C23" i="18"/>
  <c r="E159" i="1"/>
  <c r="B23" i="7942"/>
  <c r="B116" s="1"/>
  <c r="B96"/>
  <c r="B280" s="1"/>
  <c r="B26"/>
  <c r="B119" s="1"/>
  <c r="B59"/>
  <c r="B152" s="1"/>
  <c r="B66"/>
  <c r="B159" s="1"/>
  <c r="B164"/>
  <c r="C121"/>
  <c r="U121"/>
  <c r="C131"/>
  <c r="U131"/>
  <c r="C167"/>
  <c r="U146"/>
  <c r="AA116"/>
  <c r="U116"/>
  <c r="C189"/>
  <c r="U189"/>
  <c r="O178"/>
  <c r="O184"/>
  <c r="O186"/>
  <c r="C116"/>
  <c r="U174"/>
  <c r="U265" s="1"/>
  <c r="O158"/>
  <c r="B94"/>
  <c r="B278" s="1"/>
  <c r="B41"/>
  <c r="B134" s="1"/>
  <c r="AA174"/>
  <c r="B98"/>
  <c r="B191" s="1"/>
  <c r="B15"/>
  <c r="B199" s="1"/>
  <c r="B35"/>
  <c r="B219" s="1"/>
  <c r="B58"/>
  <c r="B151" s="1"/>
  <c r="B62"/>
  <c r="B155" s="1"/>
  <c r="AA146"/>
  <c r="I144"/>
  <c r="I158"/>
  <c r="I249" s="1"/>
  <c r="I160"/>
  <c r="I181"/>
  <c r="I272" s="1"/>
  <c r="I175"/>
  <c r="B38"/>
  <c r="B131" s="1"/>
  <c r="B73"/>
  <c r="B166" s="1"/>
  <c r="B79"/>
  <c r="B172" s="1"/>
  <c r="B22"/>
  <c r="B206" s="1"/>
  <c r="I174"/>
  <c r="I265" s="1"/>
  <c r="B83"/>
  <c r="B267" s="1"/>
  <c r="B57"/>
  <c r="B241" s="1"/>
  <c r="B69"/>
  <c r="B162" s="1"/>
  <c r="E91" i="1"/>
  <c r="AA118" i="7942"/>
  <c r="B43"/>
  <c r="B227" s="1"/>
  <c r="B60"/>
  <c r="B244" s="1"/>
  <c r="B50"/>
  <c r="B143" s="1"/>
  <c r="B27"/>
  <c r="B211" s="1"/>
  <c r="B95"/>
  <c r="E114" i="1"/>
  <c r="C609" i="18"/>
  <c r="B597" s="1"/>
  <c r="E88" i="1"/>
  <c r="C55" i="18"/>
  <c r="E156" i="1"/>
  <c r="C24" i="18"/>
  <c r="C28"/>
  <c r="E92" i="1"/>
  <c r="C59" i="18"/>
  <c r="C661"/>
  <c r="B649" s="1"/>
  <c r="I177" i="7942"/>
  <c r="I268" s="1"/>
  <c r="B29"/>
  <c r="B213" s="1"/>
  <c r="I152"/>
  <c r="I167"/>
  <c r="G176" i="1"/>
  <c r="U108" i="7942"/>
  <c r="C108"/>
  <c r="U148"/>
  <c r="U239" s="1"/>
  <c r="B185"/>
  <c r="B276"/>
  <c r="U147"/>
  <c r="U151"/>
  <c r="I183"/>
  <c r="O152"/>
  <c r="U149"/>
  <c r="V149" s="1"/>
  <c r="O149"/>
  <c r="O166"/>
  <c r="O257" s="1"/>
  <c r="U166"/>
  <c r="AA166"/>
  <c r="AA257" s="1"/>
  <c r="C166"/>
  <c r="C257" s="1"/>
  <c r="B174"/>
  <c r="B265"/>
  <c r="U168"/>
  <c r="O168"/>
  <c r="O259" s="1"/>
  <c r="C168"/>
  <c r="AA150"/>
  <c r="I150"/>
  <c r="I116"/>
  <c r="U118"/>
  <c r="O108"/>
  <c r="B115"/>
  <c r="B150"/>
  <c r="U188"/>
  <c r="O188"/>
  <c r="O279" s="1"/>
  <c r="U170"/>
  <c r="I173"/>
  <c r="O148"/>
  <c r="U163"/>
  <c r="C163"/>
  <c r="O163"/>
  <c r="O254" s="1"/>
  <c r="U120"/>
  <c r="C120"/>
  <c r="C211" s="1"/>
  <c r="I108"/>
  <c r="I166"/>
  <c r="I257" s="1"/>
  <c r="O156"/>
  <c r="O247" s="1"/>
  <c r="O173"/>
  <c r="AA108"/>
  <c r="AA167"/>
  <c r="AA258" s="1"/>
  <c r="I168"/>
  <c r="AA168"/>
  <c r="O128"/>
  <c r="O164"/>
  <c r="B243"/>
  <c r="I118"/>
  <c r="I163"/>
  <c r="I154"/>
  <c r="I245" s="1"/>
  <c r="O118"/>
  <c r="O209" s="1"/>
  <c r="O116"/>
  <c r="I189"/>
  <c r="AA189"/>
  <c r="AA280" s="1"/>
  <c r="O121"/>
  <c r="O212" s="1"/>
  <c r="B46"/>
  <c r="B139" s="1"/>
  <c r="B49"/>
  <c r="B233" s="1"/>
  <c r="C13" i="18"/>
  <c r="B19" i="7942"/>
  <c r="B112" s="1"/>
  <c r="B34"/>
  <c r="B218" s="1"/>
  <c r="U135"/>
  <c r="O120"/>
  <c r="I120"/>
  <c r="I211" s="1"/>
  <c r="I164"/>
  <c r="B245"/>
  <c r="B154"/>
  <c r="AA131"/>
  <c r="AA163"/>
  <c r="I133"/>
  <c r="I224" s="1"/>
  <c r="AA164"/>
  <c r="O141"/>
  <c r="I128"/>
  <c r="I219" s="1"/>
  <c r="AA176"/>
  <c r="U176"/>
  <c r="U143"/>
  <c r="U145"/>
  <c r="U153"/>
  <c r="U155"/>
  <c r="O189"/>
  <c r="O280" s="1"/>
  <c r="C118"/>
  <c r="U157"/>
  <c r="AA142"/>
  <c r="AA233" s="1"/>
  <c r="U142"/>
  <c r="U233" s="1"/>
  <c r="O127"/>
  <c r="I127"/>
  <c r="C127"/>
  <c r="C218" s="1"/>
  <c r="U127"/>
  <c r="U218" s="1"/>
  <c r="O176"/>
  <c r="I176"/>
  <c r="AA155"/>
  <c r="AA246" s="1"/>
  <c r="O153"/>
  <c r="B111"/>
  <c r="B202"/>
  <c r="B214"/>
  <c r="B123"/>
  <c r="B130"/>
  <c r="B221"/>
  <c r="B201"/>
  <c r="B110"/>
  <c r="B118"/>
  <c r="B209"/>
  <c r="B133"/>
  <c r="B109"/>
  <c r="B200"/>
  <c r="B208"/>
  <c r="B117"/>
  <c r="AA127"/>
  <c r="AA120"/>
  <c r="O139"/>
  <c r="AA157"/>
  <c r="O169"/>
  <c r="O167"/>
  <c r="AA170"/>
  <c r="O147"/>
  <c r="I156"/>
  <c r="I187"/>
  <c r="AA144"/>
  <c r="AA158"/>
  <c r="F84" i="7943"/>
  <c r="B235" i="7942"/>
  <c r="B161"/>
  <c r="B252"/>
  <c r="B268"/>
  <c r="B177"/>
  <c r="B272"/>
  <c r="B181"/>
  <c r="B160"/>
  <c r="B251"/>
  <c r="B170"/>
  <c r="B261"/>
  <c r="B204"/>
  <c r="B126"/>
  <c r="B217"/>
  <c r="B270"/>
  <c r="B179"/>
  <c r="B274"/>
  <c r="B183"/>
  <c r="B277"/>
  <c r="B186"/>
  <c r="B125"/>
  <c r="B135"/>
  <c r="B226"/>
  <c r="B269"/>
  <c r="B178"/>
  <c r="B273"/>
  <c r="B182"/>
  <c r="B122"/>
  <c r="B128"/>
  <c r="C27"/>
  <c r="C63"/>
  <c r="J88"/>
  <c r="O43"/>
  <c r="O75"/>
  <c r="U70"/>
  <c r="U254" s="1"/>
  <c r="AA25"/>
  <c r="AA209" s="1"/>
  <c r="B220"/>
  <c r="B129"/>
  <c r="B247"/>
  <c r="B156"/>
  <c r="C26" i="18"/>
  <c r="C283"/>
  <c r="B271" s="1"/>
  <c r="E158" i="1"/>
  <c r="C57" i="18"/>
  <c r="E90" i="1"/>
  <c r="C61" i="7942"/>
  <c r="C21" i="18"/>
  <c r="W13" i="7942"/>
  <c r="U37"/>
  <c r="U221" s="1"/>
  <c r="V45"/>
  <c r="U45"/>
  <c r="U229" s="1"/>
  <c r="U40"/>
  <c r="U224" s="1"/>
  <c r="U28"/>
  <c r="B239"/>
  <c r="G84" i="7943"/>
  <c r="C16" i="7942"/>
  <c r="I80"/>
  <c r="I56"/>
  <c r="I48"/>
  <c r="I232" s="1"/>
  <c r="O84"/>
  <c r="U76"/>
  <c r="U260" s="1"/>
  <c r="AA88"/>
  <c r="AA84"/>
  <c r="AA48"/>
  <c r="AA28"/>
  <c r="AA212" s="1"/>
  <c r="C36"/>
  <c r="C56"/>
  <c r="U89"/>
  <c r="AA62"/>
  <c r="J73"/>
  <c r="J46"/>
  <c r="U56"/>
  <c r="B215"/>
  <c r="E47" i="1"/>
  <c r="C60" i="18"/>
  <c r="C726"/>
  <c r="B714" s="1"/>
  <c r="E81" i="1"/>
  <c r="E149"/>
  <c r="E150"/>
  <c r="E89"/>
  <c r="E59"/>
  <c r="E127"/>
  <c r="C29" i="18"/>
  <c r="C322"/>
  <c r="B310" s="1"/>
  <c r="C270"/>
  <c r="B258" s="1"/>
  <c r="E123" i="1"/>
  <c r="E157"/>
  <c r="B146" i="7942"/>
  <c r="B237"/>
  <c r="B106"/>
  <c r="G427" i="18"/>
  <c r="G439" s="1"/>
  <c r="G388"/>
  <c r="G400" s="1"/>
  <c r="G349"/>
  <c r="G361" s="1"/>
  <c r="C166"/>
  <c r="B154" s="1"/>
  <c r="E154" i="1"/>
  <c r="E86"/>
  <c r="C635" i="18"/>
  <c r="B623" s="1"/>
  <c r="G831"/>
  <c r="G843" s="1"/>
  <c r="G818"/>
  <c r="H818" s="1"/>
  <c r="G453"/>
  <c r="G465" s="1"/>
  <c r="E52" i="1"/>
  <c r="I149" i="7942"/>
  <c r="I143"/>
  <c r="I155"/>
  <c r="I246" s="1"/>
  <c r="AB86"/>
  <c r="E115" i="1"/>
  <c r="C505" i="18"/>
  <c r="B493" s="1"/>
  <c r="C17" i="7942"/>
  <c r="D17"/>
  <c r="D29"/>
  <c r="C45"/>
  <c r="C229" s="1"/>
  <c r="C85"/>
  <c r="C89"/>
  <c r="J14"/>
  <c r="I14"/>
  <c r="I58"/>
  <c r="I78"/>
  <c r="I90"/>
  <c r="O63"/>
  <c r="P95"/>
  <c r="U16"/>
  <c r="AB21"/>
  <c r="AA21"/>
  <c r="AA45"/>
  <c r="AA65"/>
  <c r="AA81"/>
  <c r="I85"/>
  <c r="U23"/>
  <c r="V79"/>
  <c r="O34"/>
  <c r="O218" s="1"/>
  <c r="I17"/>
  <c r="J65"/>
  <c r="H84" i="7943"/>
  <c r="I84"/>
  <c r="AA47" i="7942"/>
  <c r="AA231" s="1"/>
  <c r="O98"/>
  <c r="O282" s="1"/>
  <c r="U75"/>
  <c r="U259" s="1"/>
  <c r="I53"/>
  <c r="J77"/>
  <c r="U63"/>
  <c r="U247" s="1"/>
  <c r="U43"/>
  <c r="U87"/>
  <c r="I49"/>
  <c r="U31"/>
  <c r="O33"/>
  <c r="C14"/>
  <c r="C99" s="1"/>
  <c r="C100" s="1"/>
  <c r="J29"/>
  <c r="O67"/>
  <c r="O251" s="1"/>
  <c r="I45"/>
  <c r="I229" s="1"/>
  <c r="C26"/>
  <c r="C34"/>
  <c r="O14"/>
  <c r="O198" s="1"/>
  <c r="O44"/>
  <c r="O52"/>
  <c r="O236" s="1"/>
  <c r="I64"/>
  <c r="I248" s="1"/>
  <c r="I50"/>
  <c r="U30"/>
  <c r="U214" s="1"/>
  <c r="U59"/>
  <c r="O25"/>
  <c r="I89"/>
  <c r="I32"/>
  <c r="V16"/>
  <c r="I60"/>
  <c r="I244" s="1"/>
  <c r="J63"/>
  <c r="I63"/>
  <c r="I66"/>
  <c r="I250" s="1"/>
  <c r="I84"/>
  <c r="I91"/>
  <c r="J91"/>
  <c r="I93"/>
  <c r="I277" s="1"/>
  <c r="J96"/>
  <c r="I96"/>
  <c r="O24"/>
  <c r="O27"/>
  <c r="O29"/>
  <c r="O35"/>
  <c r="O42"/>
  <c r="O45"/>
  <c r="O49"/>
  <c r="P49"/>
  <c r="O55"/>
  <c r="O239" s="1"/>
  <c r="O62"/>
  <c r="O246" s="1"/>
  <c r="AC27"/>
  <c r="AA27"/>
  <c r="AA31"/>
  <c r="AA215" s="1"/>
  <c r="AB42"/>
  <c r="AA42"/>
  <c r="AB50"/>
  <c r="AA50"/>
  <c r="AB53"/>
  <c r="AA53"/>
  <c r="AA237" s="1"/>
  <c r="AB60"/>
  <c r="AA60"/>
  <c r="AA244" s="1"/>
  <c r="AA64"/>
  <c r="AA90"/>
  <c r="AB90"/>
  <c r="AA93"/>
  <c r="AB93"/>
  <c r="U32"/>
  <c r="U216" s="1"/>
  <c r="P63"/>
  <c r="D89"/>
  <c r="I15"/>
  <c r="I199" s="1"/>
  <c r="P68"/>
  <c r="O68"/>
  <c r="O252" s="1"/>
  <c r="P81"/>
  <c r="O81"/>
  <c r="O265" s="1"/>
  <c r="O85"/>
  <c r="O88"/>
  <c r="O272" s="1"/>
  <c r="P91"/>
  <c r="O91"/>
  <c r="C22"/>
  <c r="D22"/>
  <c r="D33"/>
  <c r="C33"/>
  <c r="C40"/>
  <c r="C54"/>
  <c r="C58"/>
  <c r="C75"/>
  <c r="Q95"/>
  <c r="U62"/>
  <c r="U246" s="1"/>
  <c r="V81"/>
  <c r="P22"/>
  <c r="Q22"/>
  <c r="I22"/>
  <c r="J25"/>
  <c r="I25"/>
  <c r="I38"/>
  <c r="I222"/>
  <c r="C38"/>
  <c r="O38"/>
  <c r="O222" s="1"/>
  <c r="U38"/>
  <c r="AA38"/>
  <c r="AA222" s="1"/>
  <c r="U15"/>
  <c r="U199" s="1"/>
  <c r="U19"/>
  <c r="V29"/>
  <c r="U29"/>
  <c r="U213" s="1"/>
  <c r="U35"/>
  <c r="U219" s="1"/>
  <c r="V38"/>
  <c r="V44"/>
  <c r="U44"/>
  <c r="U228" s="1"/>
  <c r="U48"/>
  <c r="V48"/>
  <c r="U66"/>
  <c r="U73"/>
  <c r="U257" s="1"/>
  <c r="V77"/>
  <c r="U77"/>
  <c r="V85"/>
  <c r="U85"/>
  <c r="U269" s="1"/>
  <c r="C78"/>
  <c r="D82"/>
  <c r="C82"/>
  <c r="C86"/>
  <c r="C97"/>
  <c r="C281" s="1"/>
  <c r="D97"/>
  <c r="L29"/>
  <c r="D39"/>
  <c r="U95"/>
  <c r="U279" s="1"/>
  <c r="AA16"/>
  <c r="I23"/>
  <c r="V97"/>
  <c r="C52"/>
  <c r="AA112"/>
  <c r="I114"/>
  <c r="AA115"/>
  <c r="O114"/>
  <c r="I129"/>
  <c r="O129"/>
  <c r="P36"/>
  <c r="AA130"/>
  <c r="AA221" s="1"/>
  <c r="O135"/>
  <c r="I137"/>
  <c r="I228" s="1"/>
  <c r="O137"/>
  <c r="O228" s="1"/>
  <c r="J37"/>
  <c r="I37"/>
  <c r="I47"/>
  <c r="I75"/>
  <c r="I259" s="1"/>
  <c r="J75"/>
  <c r="J83"/>
  <c r="I83"/>
  <c r="I267" s="1"/>
  <c r="J87"/>
  <c r="I87"/>
  <c r="O17"/>
  <c r="O201" s="1"/>
  <c r="O20"/>
  <c r="O23"/>
  <c r="O207" s="1"/>
  <c r="Q38"/>
  <c r="O61"/>
  <c r="O245" s="1"/>
  <c r="O65"/>
  <c r="O249" s="1"/>
  <c r="P80"/>
  <c r="O80"/>
  <c r="O90"/>
  <c r="P90"/>
  <c r="U18"/>
  <c r="U202" s="1"/>
  <c r="U22"/>
  <c r="U206" s="1"/>
  <c r="V22"/>
  <c r="U25"/>
  <c r="U47"/>
  <c r="U231" s="1"/>
  <c r="U51"/>
  <c r="U235" s="1"/>
  <c r="U57"/>
  <c r="U80"/>
  <c r="U264" s="1"/>
  <c r="AA15"/>
  <c r="AA19"/>
  <c r="AA203" s="1"/>
  <c r="AA23"/>
  <c r="AA41"/>
  <c r="AA225" s="1"/>
  <c r="AB41"/>
  <c r="AA71"/>
  <c r="AB75"/>
  <c r="AA75"/>
  <c r="AB79"/>
  <c r="AA79"/>
  <c r="AA263" s="1"/>
  <c r="AA82"/>
  <c r="AA85"/>
  <c r="AB85"/>
  <c r="AA89"/>
  <c r="D25"/>
  <c r="C25"/>
  <c r="C209" s="1"/>
  <c r="C28"/>
  <c r="C212" s="1"/>
  <c r="C32"/>
  <c r="D32"/>
  <c r="C70"/>
  <c r="C93"/>
  <c r="C277" s="1"/>
  <c r="C96"/>
  <c r="C280" s="1"/>
  <c r="D96"/>
  <c r="J40"/>
  <c r="P96"/>
  <c r="U74"/>
  <c r="J42"/>
  <c r="J26"/>
  <c r="I26"/>
  <c r="J67"/>
  <c r="I67"/>
  <c r="I94"/>
  <c r="O36"/>
  <c r="O86"/>
  <c r="P92"/>
  <c r="O92"/>
  <c r="O276" s="1"/>
  <c r="V42"/>
  <c r="U42"/>
  <c r="U226" s="1"/>
  <c r="U67"/>
  <c r="U251" s="1"/>
  <c r="U78"/>
  <c r="U262" s="1"/>
  <c r="AA13"/>
  <c r="AB32"/>
  <c r="AA32"/>
  <c r="AA216" s="1"/>
  <c r="AA43"/>
  <c r="AA227" s="1"/>
  <c r="AB43"/>
  <c r="AA51"/>
  <c r="AA235" s="1"/>
  <c r="AB54"/>
  <c r="AA54"/>
  <c r="AA238" s="1"/>
  <c r="AA58"/>
  <c r="C41"/>
  <c r="I41"/>
  <c r="U41"/>
  <c r="C48"/>
  <c r="D48"/>
  <c r="C51"/>
  <c r="D51"/>
  <c r="C83"/>
  <c r="AB65"/>
  <c r="AC65"/>
  <c r="AB81"/>
  <c r="V65"/>
  <c r="W65"/>
  <c r="K21"/>
  <c r="I21"/>
  <c r="I205" s="1"/>
  <c r="I71"/>
  <c r="I255" s="1"/>
  <c r="O83"/>
  <c r="U27"/>
  <c r="U211" s="1"/>
  <c r="U60"/>
  <c r="U244" s="1"/>
  <c r="V60"/>
  <c r="U94"/>
  <c r="C35"/>
  <c r="C219" s="1"/>
  <c r="D35"/>
  <c r="D77"/>
  <c r="C77"/>
  <c r="I34"/>
  <c r="I218" s="1"/>
  <c r="J34"/>
  <c r="J69"/>
  <c r="I69"/>
  <c r="O15"/>
  <c r="O199" s="1"/>
  <c r="AA35"/>
  <c r="AA219" s="1"/>
  <c r="C64"/>
  <c r="C67"/>
  <c r="C90"/>
  <c r="C274" s="1"/>
  <c r="I107"/>
  <c r="I198" s="1"/>
  <c r="AA111"/>
  <c r="D37"/>
  <c r="O31"/>
  <c r="O215" s="1"/>
  <c r="V13"/>
  <c r="AB45"/>
  <c r="K72"/>
  <c r="J72"/>
  <c r="V34"/>
  <c r="AA97"/>
  <c r="AA281" s="1"/>
  <c r="I59"/>
  <c r="I243" s="1"/>
  <c r="P73"/>
  <c r="V98"/>
  <c r="O64"/>
  <c r="AA95"/>
  <c r="AA279" s="1"/>
  <c r="C69"/>
  <c r="C253" s="1"/>
  <c r="U54"/>
  <c r="AB67"/>
  <c r="AB30"/>
  <c r="J31"/>
  <c r="P27"/>
  <c r="K69"/>
  <c r="J35"/>
  <c r="K14"/>
  <c r="D53"/>
  <c r="K46"/>
  <c r="I43"/>
  <c r="I82"/>
  <c r="I266" s="1"/>
  <c r="I125"/>
  <c r="AB73"/>
  <c r="U91"/>
  <c r="I55"/>
  <c r="I239" s="1"/>
  <c r="U26"/>
  <c r="U210" s="1"/>
  <c r="V26"/>
  <c r="AB40"/>
  <c r="AA40"/>
  <c r="AA224" s="1"/>
  <c r="O54"/>
  <c r="C24"/>
  <c r="AA68"/>
  <c r="O93"/>
  <c r="O277" s="1"/>
  <c r="AA34"/>
  <c r="V49"/>
  <c r="AB52"/>
  <c r="I19"/>
  <c r="I203" s="1"/>
  <c r="P69"/>
  <c r="C62"/>
  <c r="AA72"/>
  <c r="P59"/>
  <c r="J13"/>
  <c r="AB96"/>
  <c r="AC96"/>
  <c r="V33"/>
  <c r="J90"/>
  <c r="AC48"/>
  <c r="AB48"/>
  <c r="I70"/>
  <c r="AA70"/>
  <c r="P30"/>
  <c r="O30"/>
  <c r="O214" s="1"/>
  <c r="D19"/>
  <c r="C19"/>
  <c r="C80"/>
  <c r="D80"/>
  <c r="I92"/>
  <c r="AB29"/>
  <c r="E68"/>
  <c r="D68"/>
  <c r="I28"/>
  <c r="I212" s="1"/>
  <c r="O26"/>
  <c r="O210" s="1"/>
  <c r="O78"/>
  <c r="O262" s="1"/>
  <c r="U36"/>
  <c r="U220" s="1"/>
  <c r="U90"/>
  <c r="U274" s="1"/>
  <c r="U93"/>
  <c r="V93"/>
  <c r="C46"/>
  <c r="D46"/>
  <c r="C72"/>
  <c r="O256"/>
  <c r="AC21"/>
  <c r="AA232"/>
  <c r="J76"/>
  <c r="I76"/>
  <c r="I260" s="1"/>
  <c r="I79"/>
  <c r="I263" s="1"/>
  <c r="J79"/>
  <c r="I95"/>
  <c r="I279" s="1"/>
  <c r="I98"/>
  <c r="C98"/>
  <c r="AA98"/>
  <c r="J98"/>
  <c r="O18"/>
  <c r="O202" s="1"/>
  <c r="O48"/>
  <c r="C21"/>
  <c r="C88"/>
  <c r="C92"/>
  <c r="J56"/>
  <c r="O76"/>
  <c r="AA56"/>
  <c r="AA240" s="1"/>
  <c r="C31"/>
  <c r="U17"/>
  <c r="V76"/>
  <c r="I20"/>
  <c r="I204" s="1"/>
  <c r="O21"/>
  <c r="O51"/>
  <c r="O235" s="1"/>
  <c r="O57"/>
  <c r="O71"/>
  <c r="U61"/>
  <c r="U68"/>
  <c r="C252"/>
  <c r="U84"/>
  <c r="U88"/>
  <c r="U272" s="1"/>
  <c r="I269"/>
  <c r="O89"/>
  <c r="O273" s="1"/>
  <c r="C57"/>
  <c r="C91"/>
  <c r="O113"/>
  <c r="AA132"/>
  <c r="V24"/>
  <c r="W24"/>
  <c r="AA36"/>
  <c r="O142"/>
  <c r="P50"/>
  <c r="AA39"/>
  <c r="AA22"/>
  <c r="O58"/>
  <c r="O242" s="1"/>
  <c r="U83"/>
  <c r="M29"/>
  <c r="W29"/>
  <c r="E22"/>
  <c r="AC32"/>
  <c r="J18"/>
  <c r="AB64"/>
  <c r="AC64"/>
  <c r="D28"/>
  <c r="V80"/>
  <c r="AC42"/>
  <c r="AB28"/>
  <c r="B253"/>
  <c r="V39"/>
  <c r="O56"/>
  <c r="V14"/>
  <c r="U14"/>
  <c r="U198" s="1"/>
  <c r="U52"/>
  <c r="U236" s="1"/>
  <c r="U58"/>
  <c r="U64"/>
  <c r="U248" s="1"/>
  <c r="W64"/>
  <c r="AB38"/>
  <c r="AA46"/>
  <c r="AB83"/>
  <c r="AA83"/>
  <c r="AA267" s="1"/>
  <c r="C18"/>
  <c r="C202" s="1"/>
  <c r="G4" i="18"/>
  <c r="G5" i="24" s="1"/>
  <c r="F210" i="1"/>
  <c r="D6" i="7942"/>
  <c r="P12" s="1"/>
  <c r="E4" i="7943"/>
  <c r="E88" s="1"/>
  <c r="F202" i="1"/>
  <c r="C49" i="7942"/>
  <c r="D49"/>
  <c r="L88"/>
  <c r="K88"/>
  <c r="I54"/>
  <c r="O16"/>
  <c r="P16"/>
  <c r="B168"/>
  <c r="B190"/>
  <c r="AB94"/>
  <c r="O19"/>
  <c r="P19"/>
  <c r="B167"/>
  <c r="J36"/>
  <c r="I36"/>
  <c r="P97"/>
  <c r="O97"/>
  <c r="O281" s="1"/>
  <c r="U20"/>
  <c r="U204" s="1"/>
  <c r="AA55"/>
  <c r="AA239" s="1"/>
  <c r="AB55"/>
  <c r="C79"/>
  <c r="C263" s="1"/>
  <c r="D79"/>
  <c r="B180"/>
  <c r="B142"/>
  <c r="O77"/>
  <c r="B120"/>
  <c r="B248"/>
  <c r="B157"/>
  <c r="O37"/>
  <c r="V46"/>
  <c r="U46"/>
  <c r="U230" s="1"/>
  <c r="AA80"/>
  <c r="AA264" s="1"/>
  <c r="AB80"/>
  <c r="AB98"/>
  <c r="C95"/>
  <c r="G401" i="18"/>
  <c r="G413" s="1"/>
  <c r="G753"/>
  <c r="G765" s="1"/>
  <c r="G766"/>
  <c r="G778" s="1"/>
  <c r="G779"/>
  <c r="G791" s="1"/>
  <c r="G792"/>
  <c r="G804" s="1"/>
  <c r="H3"/>
  <c r="G414"/>
  <c r="H414" s="1"/>
  <c r="G805"/>
  <c r="G817" s="1"/>
  <c r="G375"/>
  <c r="G387" s="1"/>
  <c r="F85" i="7943"/>
  <c r="P53" i="7942"/>
  <c r="O53"/>
  <c r="V21"/>
  <c r="U21"/>
  <c r="U205" s="1"/>
  <c r="U82"/>
  <c r="U266" s="1"/>
  <c r="V96"/>
  <c r="U96"/>
  <c r="U280" s="1"/>
  <c r="AB59"/>
  <c r="AA59"/>
  <c r="AA243" s="1"/>
  <c r="D60"/>
  <c r="C60"/>
  <c r="C244" s="1"/>
  <c r="C76"/>
  <c r="I115"/>
  <c r="AA20"/>
  <c r="AC20"/>
  <c r="AB61"/>
  <c r="AA61"/>
  <c r="AA245" s="1"/>
  <c r="AA109"/>
  <c r="I119"/>
  <c r="I210" s="1"/>
  <c r="AA138"/>
  <c r="U69"/>
  <c r="O146"/>
  <c r="I140"/>
  <c r="F302" i="1"/>
  <c r="L302"/>
  <c r="R302"/>
  <c r="X302"/>
  <c r="AD302"/>
  <c r="P105" i="7942"/>
  <c r="J196"/>
  <c r="V105"/>
  <c r="AB105"/>
  <c r="J105"/>
  <c r="D196"/>
  <c r="D12"/>
  <c r="J12"/>
  <c r="P196"/>
  <c r="H85" i="7943"/>
  <c r="G85"/>
  <c r="H857" i="18"/>
  <c r="J857" s="1"/>
  <c r="H440"/>
  <c r="I440" s="1"/>
  <c r="J440" s="1"/>
  <c r="H766"/>
  <c r="I766" s="1"/>
  <c r="J766" s="1"/>
  <c r="H349"/>
  <c r="H453"/>
  <c r="I3"/>
  <c r="H388"/>
  <c r="H362"/>
  <c r="I362" s="1"/>
  <c r="E79" i="7942"/>
  <c r="C6"/>
  <c r="C105" s="1"/>
  <c r="D4" i="7943"/>
  <c r="D88" s="1"/>
  <c r="F4" i="18"/>
  <c r="F5" i="24" s="1"/>
  <c r="J3" i="18"/>
  <c r="I349"/>
  <c r="U105" i="7942"/>
  <c r="U196"/>
  <c r="O12"/>
  <c r="K3" i="18"/>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J80" i="7942"/>
  <c r="J48"/>
  <c r="W30"/>
  <c r="V30"/>
  <c r="J32"/>
  <c r="J82"/>
  <c r="K82"/>
  <c r="D26"/>
  <c r="E26"/>
  <c r="O230"/>
  <c r="O234"/>
  <c r="AA260"/>
  <c r="O106"/>
  <c r="O197" s="1"/>
  <c r="O112"/>
  <c r="AA113"/>
  <c r="AA175"/>
  <c r="O278"/>
  <c r="I135"/>
  <c r="I226" s="1"/>
  <c r="I142"/>
  <c r="I151"/>
  <c r="AA151"/>
  <c r="I234"/>
  <c r="AA247"/>
  <c r="AA251"/>
  <c r="U249"/>
  <c r="I261"/>
  <c r="O243"/>
  <c r="AA77"/>
  <c r="AA261" s="1"/>
  <c r="J27"/>
  <c r="K27"/>
  <c r="J49"/>
  <c r="J74"/>
  <c r="K74"/>
  <c r="K78"/>
  <c r="J78"/>
  <c r="J92"/>
  <c r="P25"/>
  <c r="P44"/>
  <c r="P52"/>
  <c r="Q52"/>
  <c r="Q60"/>
  <c r="P60"/>
  <c r="P67"/>
  <c r="Q67"/>
  <c r="P74"/>
  <c r="P82"/>
  <c r="Q82"/>
  <c r="V37"/>
  <c r="V71"/>
  <c r="V75"/>
  <c r="W75"/>
  <c r="V89"/>
  <c r="W89"/>
  <c r="AB26"/>
  <c r="E23"/>
  <c r="D23"/>
  <c r="E56"/>
  <c r="D56"/>
  <c r="D63"/>
  <c r="E63"/>
  <c r="AD37"/>
  <c r="AC37"/>
  <c r="J45"/>
  <c r="K45"/>
  <c r="J58"/>
  <c r="J62"/>
  <c r="K62"/>
  <c r="P40"/>
  <c r="P77"/>
  <c r="Q77"/>
  <c r="W43"/>
  <c r="V43"/>
  <c r="W59"/>
  <c r="V59"/>
  <c r="W70"/>
  <c r="V70"/>
  <c r="AB22"/>
  <c r="AB62"/>
  <c r="AB66"/>
  <c r="AC66"/>
  <c r="AB84"/>
  <c r="AB92"/>
  <c r="D52"/>
  <c r="D66"/>
  <c r="E66"/>
  <c r="D73"/>
  <c r="E73"/>
  <c r="E84"/>
  <c r="D84"/>
  <c r="J53"/>
  <c r="K53"/>
  <c r="K57"/>
  <c r="J57"/>
  <c r="J86"/>
  <c r="Q54"/>
  <c r="P54"/>
  <c r="P58"/>
  <c r="P76"/>
  <c r="P84"/>
  <c r="V32"/>
  <c r="X32"/>
  <c r="V50"/>
  <c r="V54"/>
  <c r="W73"/>
  <c r="V73"/>
  <c r="W87"/>
  <c r="V87"/>
  <c r="AB39"/>
  <c r="AB47"/>
  <c r="AB87"/>
  <c r="AB91"/>
  <c r="AC95"/>
  <c r="AB95"/>
  <c r="D36"/>
  <c r="D65"/>
  <c r="E65"/>
  <c r="D87"/>
  <c r="E87"/>
  <c r="E40"/>
  <c r="J17"/>
  <c r="J24"/>
  <c r="J39"/>
  <c r="J64"/>
  <c r="K85"/>
  <c r="J85"/>
  <c r="K89"/>
  <c r="J89"/>
  <c r="P34"/>
  <c r="V17"/>
  <c r="W17"/>
  <c r="W41"/>
  <c r="V41"/>
  <c r="V53"/>
  <c r="X53"/>
  <c r="AB34"/>
  <c r="AC34"/>
  <c r="AB56"/>
  <c r="AB68"/>
  <c r="E31"/>
  <c r="D31"/>
  <c r="E71"/>
  <c r="D71"/>
  <c r="V52"/>
  <c r="AC55"/>
  <c r="V82"/>
  <c r="J71"/>
  <c r="AB51"/>
  <c r="J70"/>
  <c r="AB16"/>
  <c r="J33"/>
  <c r="P65"/>
  <c r="AB89"/>
  <c r="P20"/>
  <c r="AC90"/>
  <c r="AC93"/>
  <c r="D86"/>
  <c r="D42"/>
  <c r="I57"/>
  <c r="I241" s="1"/>
  <c r="C30"/>
  <c r="AA17"/>
  <c r="O79"/>
  <c r="I86"/>
  <c r="I270" s="1"/>
  <c r="I74"/>
  <c r="C258"/>
  <c r="O74"/>
  <c r="O258" s="1"/>
  <c r="D81"/>
  <c r="I24"/>
  <c r="AB63"/>
  <c r="C66"/>
  <c r="P87"/>
  <c r="C43"/>
  <c r="C227" s="1"/>
  <c r="O82"/>
  <c r="D44"/>
  <c r="J16"/>
  <c r="K90"/>
  <c r="AB70"/>
  <c r="J15"/>
  <c r="J38"/>
  <c r="Q36"/>
  <c r="P13"/>
  <c r="K67"/>
  <c r="V94"/>
  <c r="AB24"/>
  <c r="D75"/>
  <c r="Q91"/>
  <c r="O40"/>
  <c r="I273"/>
  <c r="V31"/>
  <c r="AA87"/>
  <c r="AA57"/>
  <c r="AA241" s="1"/>
  <c r="J30"/>
  <c r="J68"/>
  <c r="C84"/>
  <c r="AA92"/>
  <c r="C87"/>
  <c r="D47"/>
  <c r="AA66"/>
  <c r="AA250" s="1"/>
  <c r="P32"/>
  <c r="P66"/>
  <c r="P70"/>
  <c r="P93"/>
  <c r="U50"/>
  <c r="U53"/>
  <c r="U237" s="1"/>
  <c r="V55"/>
  <c r="D20"/>
  <c r="C23"/>
  <c r="C207" s="1"/>
  <c r="C71"/>
  <c r="AC39"/>
  <c r="X75"/>
  <c r="Q87"/>
  <c r="Q34"/>
  <c r="X43"/>
  <c r="AD95"/>
  <c r="W54"/>
  <c r="Q44"/>
  <c r="Q25"/>
  <c r="R27"/>
  <c r="Q27"/>
  <c r="K61"/>
  <c r="N61"/>
  <c r="K56"/>
  <c r="L56"/>
  <c r="AC86"/>
  <c r="F86"/>
  <c r="E86"/>
  <c r="AC45"/>
  <c r="AE45"/>
  <c r="L21"/>
  <c r="AD45"/>
  <c r="AC49"/>
  <c r="Q41"/>
  <c r="R41"/>
  <c r="W76"/>
  <c r="U212"/>
  <c r="D57"/>
  <c r="Q57"/>
  <c r="P57"/>
  <c r="K31"/>
  <c r="W34"/>
  <c r="AA206"/>
  <c r="P42"/>
  <c r="P29"/>
  <c r="J93"/>
  <c r="M81"/>
  <c r="K81"/>
  <c r="Q46"/>
  <c r="P46"/>
  <c r="I240"/>
  <c r="G830" i="18"/>
  <c r="AC28" i="7942"/>
  <c r="AD28"/>
  <c r="K44"/>
  <c r="L44"/>
  <c r="R91"/>
  <c r="W58"/>
  <c r="V58"/>
  <c r="W39"/>
  <c r="D72"/>
  <c r="D93"/>
  <c r="L22"/>
  <c r="J22"/>
  <c r="M46"/>
  <c r="L40"/>
  <c r="N40"/>
  <c r="D15"/>
  <c r="E15"/>
  <c r="D41"/>
  <c r="E41"/>
  <c r="AC82"/>
  <c r="AB82"/>
  <c r="E39"/>
  <c r="F39"/>
  <c r="I857" i="18"/>
  <c r="Q53" i="7942"/>
  <c r="D38"/>
  <c r="AB74"/>
  <c r="AC74"/>
  <c r="E32"/>
  <c r="AA211"/>
  <c r="C199"/>
  <c r="B263"/>
  <c r="U217"/>
  <c r="G210" i="1"/>
  <c r="H210"/>
  <c r="I210"/>
  <c r="J210"/>
  <c r="K210"/>
  <c r="L210"/>
  <c r="P26" i="7942"/>
  <c r="AA110"/>
  <c r="P83"/>
  <c r="P61"/>
  <c r="AB44"/>
  <c r="D85"/>
  <c r="E85"/>
  <c r="AC76"/>
  <c r="AB76"/>
  <c r="B187"/>
  <c r="B198"/>
  <c r="B107"/>
  <c r="B137"/>
  <c r="B228"/>
  <c r="B249"/>
  <c r="B158"/>
  <c r="X42"/>
  <c r="W42"/>
  <c r="V36"/>
  <c r="W36"/>
  <c r="AB35"/>
  <c r="AC35"/>
  <c r="W67"/>
  <c r="V67"/>
  <c r="W47"/>
  <c r="V47"/>
  <c r="B279"/>
  <c r="B188"/>
  <c r="B175"/>
  <c r="B266"/>
  <c r="B275"/>
  <c r="B184"/>
  <c r="D59"/>
  <c r="AB18"/>
  <c r="AA236"/>
  <c r="K36"/>
  <c r="N29"/>
  <c r="O204"/>
  <c r="W28"/>
  <c r="V28"/>
  <c r="AC69"/>
  <c r="AD69"/>
  <c r="V86"/>
  <c r="B153"/>
  <c r="B262"/>
  <c r="J52"/>
  <c r="N173" i="1"/>
  <c r="AA114" i="7942"/>
  <c r="AA205" s="1"/>
  <c r="J66"/>
  <c r="I271"/>
  <c r="B238"/>
  <c r="AB69"/>
  <c r="AB33"/>
  <c r="B225"/>
  <c r="G142" i="1"/>
  <c r="G74"/>
  <c r="G108"/>
  <c r="B163" i="7942"/>
  <c r="H40" i="1"/>
  <c r="H74"/>
  <c r="H108"/>
  <c r="D54" i="7942"/>
  <c r="D67"/>
  <c r="D40"/>
  <c r="I278"/>
  <c r="AC89"/>
  <c r="AD89"/>
  <c r="AE78"/>
  <c r="AC78"/>
  <c r="Q86"/>
  <c r="E28"/>
  <c r="X39"/>
  <c r="K97"/>
  <c r="W78"/>
  <c r="X78"/>
  <c r="AD93"/>
  <c r="P72"/>
  <c r="E35"/>
  <c r="AC43"/>
  <c r="K73"/>
  <c r="V72"/>
  <c r="V84"/>
  <c r="V90"/>
  <c r="P78"/>
  <c r="D55"/>
  <c r="W77"/>
  <c r="J43"/>
  <c r="Q73"/>
  <c r="V57"/>
  <c r="Q90"/>
  <c r="E37"/>
  <c r="AC67"/>
  <c r="AD65"/>
  <c r="D83"/>
  <c r="AC41"/>
  <c r="K87"/>
  <c r="Z17"/>
  <c r="L82"/>
  <c r="AD64"/>
  <c r="X96"/>
  <c r="D98"/>
  <c r="AB20"/>
  <c r="AB78"/>
  <c r="P48"/>
  <c r="AB14"/>
  <c r="J95"/>
  <c r="AD21"/>
  <c r="J20"/>
  <c r="V68"/>
  <c r="P51"/>
  <c r="D92"/>
  <c r="P88"/>
  <c r="J55"/>
  <c r="P23"/>
  <c r="W81"/>
  <c r="L72"/>
  <c r="AB58"/>
  <c r="AB13"/>
  <c r="AB99" s="1"/>
  <c r="AB100" s="1"/>
  <c r="W44"/>
  <c r="F41"/>
  <c r="K93"/>
  <c r="X28"/>
  <c r="E59"/>
  <c r="M40"/>
  <c r="H93"/>
  <c r="E93"/>
  <c r="H142" i="1"/>
  <c r="AF44" i="7942"/>
  <c r="AC44"/>
  <c r="N82"/>
  <c r="R73"/>
  <c r="K34"/>
  <c r="AE67"/>
  <c r="L182" i="1"/>
  <c r="M182"/>
  <c r="N182"/>
  <c r="O182"/>
  <c r="P182"/>
  <c r="AA226" i="7942"/>
  <c r="AA202"/>
  <c r="I220"/>
  <c r="D16"/>
  <c r="E16"/>
  <c r="AB25"/>
  <c r="D69"/>
  <c r="P14"/>
  <c r="V23"/>
  <c r="W63"/>
  <c r="V63"/>
  <c r="AB72"/>
  <c r="AB88"/>
  <c r="J50"/>
  <c r="L50"/>
  <c r="X79"/>
  <c r="Z79"/>
  <c r="P75"/>
  <c r="Q75"/>
  <c r="AB77"/>
  <c r="J23"/>
  <c r="P98"/>
  <c r="V83"/>
  <c r="V91"/>
  <c r="AC50"/>
  <c r="G56"/>
  <c r="Q49"/>
  <c r="P94"/>
  <c r="AF21"/>
  <c r="Q42"/>
  <c r="E57"/>
  <c r="W80"/>
  <c r="AC62"/>
  <c r="K98"/>
  <c r="L74"/>
  <c r="Q74"/>
  <c r="Q92"/>
  <c r="AB71"/>
  <c r="J60"/>
  <c r="R52"/>
  <c r="Q61"/>
  <c r="W53"/>
  <c r="W79"/>
  <c r="F93"/>
  <c r="AB36"/>
  <c r="L61"/>
  <c r="Y75"/>
  <c r="K64"/>
  <c r="K83"/>
  <c r="D95"/>
  <c r="V78"/>
  <c r="D21"/>
  <c r="AA208"/>
  <c r="W96"/>
  <c r="AD78"/>
  <c r="Q29"/>
  <c r="AE69"/>
  <c r="L46"/>
  <c r="AA107"/>
  <c r="AA198" s="1"/>
  <c r="I124"/>
  <c r="O132"/>
  <c r="O223" s="1"/>
  <c r="K37"/>
  <c r="R77"/>
  <c r="P37"/>
  <c r="I132"/>
  <c r="O150"/>
  <c r="O241" s="1"/>
  <c r="X44"/>
  <c r="AA266"/>
  <c r="O157"/>
  <c r="F51"/>
  <c r="F57"/>
  <c r="K76"/>
  <c r="Q81"/>
  <c r="X34"/>
  <c r="S36"/>
  <c r="Q32"/>
  <c r="W23"/>
  <c r="D18"/>
  <c r="W93"/>
  <c r="E53"/>
  <c r="D78"/>
  <c r="E89"/>
  <c r="J61"/>
  <c r="I117"/>
  <c r="I126"/>
  <c r="I217" s="1"/>
  <c r="AA129"/>
  <c r="I141"/>
  <c r="AC52"/>
  <c r="AD27"/>
  <c r="F56"/>
  <c r="P56"/>
  <c r="AB19"/>
  <c r="AC85"/>
  <c r="J28"/>
  <c r="AC56"/>
  <c r="AC84"/>
  <c r="R92"/>
  <c r="Z65"/>
  <c r="P18"/>
  <c r="P35"/>
  <c r="P45"/>
  <c r="P28"/>
  <c r="O145"/>
  <c r="O170"/>
  <c r="O261" s="1"/>
  <c r="AD62"/>
  <c r="I215"/>
  <c r="E78"/>
  <c r="H78"/>
  <c r="Y34"/>
  <c r="Z34"/>
  <c r="N90"/>
  <c r="L90"/>
  <c r="Q20"/>
  <c r="R20"/>
  <c r="L93"/>
  <c r="K42"/>
  <c r="AD26"/>
  <c r="AD91"/>
  <c r="I235"/>
  <c r="AC60"/>
  <c r="AC91"/>
  <c r="W32"/>
  <c r="W37"/>
  <c r="W98"/>
  <c r="I123"/>
  <c r="AF65"/>
  <c r="F68"/>
  <c r="E82"/>
  <c r="K75"/>
  <c r="D74"/>
  <c r="AA200"/>
  <c r="O109"/>
  <c r="AA143"/>
  <c r="Q83"/>
  <c r="AF28"/>
  <c r="AC18"/>
  <c r="E72"/>
  <c r="K32"/>
  <c r="P17"/>
  <c r="K13"/>
  <c r="AB23"/>
  <c r="U270"/>
  <c r="O130"/>
  <c r="O138"/>
  <c r="O140"/>
  <c r="M82"/>
  <c r="R46"/>
  <c r="N46"/>
  <c r="AE64"/>
  <c r="Q19"/>
  <c r="L81"/>
  <c r="K52"/>
  <c r="Q76"/>
  <c r="AC25"/>
  <c r="I147"/>
  <c r="AF78"/>
  <c r="R61"/>
  <c r="AF69"/>
  <c r="H41"/>
  <c r="Q97"/>
  <c r="AD49"/>
  <c r="Q84"/>
  <c r="Q58"/>
  <c r="Q64"/>
  <c r="K29"/>
  <c r="I146"/>
  <c r="W48"/>
  <c r="AD43"/>
  <c r="L69"/>
  <c r="F22"/>
  <c r="AC72"/>
  <c r="AD32"/>
  <c r="P86"/>
  <c r="P41"/>
  <c r="I139"/>
  <c r="I230" s="1"/>
  <c r="AA139"/>
  <c r="X60"/>
  <c r="R72"/>
  <c r="Q72"/>
  <c r="R40"/>
  <c r="L92"/>
  <c r="K20"/>
  <c r="R97"/>
  <c r="S97"/>
  <c r="AE20"/>
  <c r="AF20"/>
  <c r="R25"/>
  <c r="N13"/>
  <c r="L13"/>
  <c r="K38"/>
  <c r="Q28"/>
  <c r="R50"/>
  <c r="R29"/>
  <c r="AF62"/>
  <c r="AE62"/>
  <c r="V62"/>
  <c r="S86"/>
  <c r="T86"/>
  <c r="W66"/>
  <c r="R81"/>
  <c r="W18"/>
  <c r="Q93"/>
  <c r="D34"/>
  <c r="P43"/>
  <c r="Y39"/>
  <c r="Z39"/>
  <c r="K43"/>
  <c r="AC24"/>
  <c r="AE60"/>
  <c r="AD60"/>
  <c r="D24"/>
  <c r="Q33"/>
  <c r="P33"/>
  <c r="V74"/>
  <c r="R86"/>
  <c r="AC87"/>
  <c r="K23"/>
  <c r="L27"/>
  <c r="Q40"/>
  <c r="K24"/>
  <c r="G41"/>
  <c r="AE21"/>
  <c r="F59"/>
  <c r="AE28"/>
  <c r="W60"/>
  <c r="Q50"/>
  <c r="F78"/>
  <c r="F63"/>
  <c r="AC47"/>
  <c r="AC77"/>
  <c r="K80"/>
  <c r="P24"/>
  <c r="V51"/>
  <c r="V95"/>
  <c r="J94"/>
  <c r="V88"/>
  <c r="AC75"/>
  <c r="V18"/>
  <c r="V66"/>
  <c r="K40"/>
  <c r="AD67"/>
  <c r="Y96"/>
  <c r="AD44"/>
  <c r="S20"/>
  <c r="X17"/>
  <c r="H86"/>
  <c r="D90"/>
  <c r="R53"/>
  <c r="E96"/>
  <c r="K86"/>
  <c r="AB27"/>
  <c r="E77"/>
  <c r="P71"/>
  <c r="V92"/>
  <c r="AD18"/>
  <c r="AD20"/>
  <c r="K92"/>
  <c r="Z75"/>
  <c r="K49"/>
  <c r="Q63"/>
  <c r="E29"/>
  <c r="E69"/>
  <c r="D45"/>
  <c r="D61"/>
  <c r="F35"/>
  <c r="K16"/>
  <c r="AC14"/>
  <c r="K15"/>
  <c r="E42"/>
  <c r="W16"/>
  <c r="W31"/>
  <c r="D27"/>
  <c r="D43"/>
  <c r="AD81"/>
  <c r="W92"/>
  <c r="Q24"/>
  <c r="W97"/>
  <c r="AC71"/>
  <c r="Q88"/>
  <c r="R88"/>
  <c r="F72"/>
  <c r="AE26"/>
  <c r="AF26"/>
  <c r="Q89"/>
  <c r="R89"/>
  <c r="H55"/>
  <c r="E55"/>
  <c r="W94"/>
  <c r="K94"/>
  <c r="E70"/>
  <c r="F89"/>
  <c r="D14"/>
  <c r="D30"/>
  <c r="D62"/>
  <c r="P15"/>
  <c r="P31"/>
  <c r="P79"/>
  <c r="V40"/>
  <c r="W40"/>
  <c r="V56"/>
  <c r="AB17"/>
  <c r="AB57"/>
  <c r="AC57"/>
  <c r="AB97"/>
  <c r="J19"/>
  <c r="J59"/>
  <c r="E38"/>
  <c r="M56"/>
  <c r="K39"/>
  <c r="W50"/>
  <c r="W71"/>
  <c r="AB15"/>
  <c r="AD75"/>
  <c r="D88"/>
  <c r="AC81"/>
  <c r="F31"/>
  <c r="AA278"/>
  <c r="V64"/>
  <c r="W33"/>
  <c r="G86"/>
  <c r="X41"/>
  <c r="R22"/>
  <c r="Q43"/>
  <c r="V20"/>
  <c r="Q68"/>
  <c r="J21"/>
  <c r="D91"/>
  <c r="D70"/>
  <c r="P39"/>
  <c r="V15"/>
  <c r="E48"/>
  <c r="L62"/>
  <c r="E36"/>
  <c r="V27"/>
  <c r="AC29"/>
  <c r="D64"/>
  <c r="O268"/>
  <c r="V69"/>
  <c r="J97"/>
  <c r="N78"/>
  <c r="M78"/>
  <c r="T40"/>
  <c r="S40"/>
  <c r="AD72"/>
  <c r="L48"/>
  <c r="L16"/>
  <c r="W61"/>
  <c r="Q26"/>
  <c r="R26"/>
  <c r="Q23"/>
  <c r="L37"/>
  <c r="X86"/>
  <c r="T22"/>
  <c r="S22"/>
  <c r="E76"/>
  <c r="AD94"/>
  <c r="K54"/>
  <c r="AC46"/>
  <c r="F48"/>
  <c r="Y65"/>
  <c r="Q17"/>
  <c r="T36"/>
  <c r="N62"/>
  <c r="M62"/>
  <c r="G31"/>
  <c r="H31"/>
  <c r="Y41"/>
  <c r="Z41"/>
  <c r="AD38"/>
  <c r="W82"/>
  <c r="W52"/>
  <c r="E92"/>
  <c r="AC58"/>
  <c r="AF42"/>
  <c r="AE42"/>
  <c r="X48"/>
  <c r="R84"/>
  <c r="AD22"/>
  <c r="W68"/>
  <c r="M14"/>
  <c r="Z73"/>
  <c r="Y73"/>
  <c r="E21"/>
  <c r="Q45"/>
  <c r="G55"/>
  <c r="AF86"/>
  <c r="AE86"/>
  <c r="L77"/>
  <c r="AD47"/>
  <c r="L58"/>
  <c r="M58"/>
  <c r="R74"/>
  <c r="E18"/>
  <c r="F82"/>
  <c r="Q21"/>
  <c r="R21"/>
  <c r="H28"/>
  <c r="G28"/>
  <c r="Y70"/>
  <c r="Z70"/>
  <c r="G66"/>
  <c r="H66"/>
  <c r="L86"/>
  <c r="AC36"/>
  <c r="L66"/>
  <c r="K66"/>
  <c r="AD63"/>
  <c r="G63"/>
  <c r="H63"/>
  <c r="F96"/>
  <c r="X71"/>
  <c r="L23"/>
  <c r="Q51"/>
  <c r="E88"/>
  <c r="W90"/>
  <c r="K28"/>
  <c r="W72"/>
  <c r="K55"/>
  <c r="D58"/>
  <c r="AF60"/>
  <c r="X77"/>
  <c r="K22"/>
  <c r="W86"/>
  <c r="AF45"/>
  <c r="F66"/>
  <c r="X70"/>
  <c r="L14"/>
  <c r="P55"/>
  <c r="W35"/>
  <c r="V35"/>
  <c r="J47"/>
  <c r="R63"/>
  <c r="H56"/>
  <c r="Q69"/>
  <c r="F71"/>
  <c r="E44"/>
  <c r="L80"/>
  <c r="E14"/>
  <c r="K19"/>
  <c r="K48"/>
  <c r="AC83"/>
  <c r="J54"/>
  <c r="AB46"/>
  <c r="AC94"/>
  <c r="AC38"/>
  <c r="X65"/>
  <c r="P21"/>
  <c r="J41"/>
  <c r="AE44"/>
  <c r="N81"/>
  <c r="L78"/>
  <c r="V19"/>
  <c r="Q62"/>
  <c r="P62"/>
  <c r="T97"/>
  <c r="AF67"/>
  <c r="AE65"/>
  <c r="AD82"/>
  <c r="M44"/>
  <c r="M61"/>
  <c r="AC63"/>
  <c r="K65"/>
  <c r="AD84"/>
  <c r="K50"/>
  <c r="L64"/>
  <c r="AC88"/>
  <c r="D76"/>
  <c r="K63"/>
  <c r="AB31"/>
  <c r="P85"/>
  <c r="AF64"/>
  <c r="Y17"/>
  <c r="T20"/>
  <c r="R36"/>
  <c r="F28"/>
  <c r="F55"/>
  <c r="AC22"/>
  <c r="N56"/>
  <c r="X54"/>
  <c r="K17"/>
  <c r="G93"/>
  <c r="R83"/>
  <c r="AD42"/>
  <c r="AD55"/>
  <c r="Y79"/>
  <c r="AD86"/>
  <c r="X37"/>
  <c r="X73"/>
  <c r="M90"/>
  <c r="K58"/>
  <c r="K60"/>
  <c r="I231"/>
  <c r="D13"/>
  <c r="D99" s="1"/>
  <c r="D100" s="1"/>
  <c r="AC33"/>
  <c r="AC53"/>
  <c r="I208"/>
  <c r="J81"/>
  <c r="H39"/>
  <c r="G39"/>
  <c r="W91"/>
  <c r="D50"/>
  <c r="M87"/>
  <c r="L87"/>
  <c r="AC59"/>
  <c r="AD59"/>
  <c r="AD76"/>
  <c r="K26"/>
  <c r="F85"/>
  <c r="Q98"/>
  <c r="Q14"/>
  <c r="F19"/>
  <c r="E19"/>
  <c r="W83"/>
  <c r="AD74"/>
  <c r="K79"/>
  <c r="E25"/>
  <c r="K30"/>
  <c r="W38"/>
  <c r="X29"/>
  <c r="Q16"/>
  <c r="F79"/>
  <c r="X63"/>
  <c r="AF93"/>
  <c r="AE93"/>
  <c r="I238"/>
  <c r="AD90"/>
  <c r="AE90"/>
  <c r="AF37"/>
  <c r="AE37"/>
  <c r="R90"/>
  <c r="AC30"/>
  <c r="R75"/>
  <c r="N93"/>
  <c r="M93"/>
  <c r="R95"/>
  <c r="L85"/>
  <c r="W85"/>
  <c r="L36"/>
  <c r="N88"/>
  <c r="M88"/>
  <c r="X36"/>
  <c r="O229"/>
  <c r="AC80"/>
  <c r="AD80"/>
  <c r="R32"/>
  <c r="E33"/>
  <c r="F33"/>
  <c r="E17"/>
  <c r="I214"/>
  <c r="AE91"/>
  <c r="AF91"/>
  <c r="L42"/>
  <c r="L57"/>
  <c r="AC54"/>
  <c r="Y28"/>
  <c r="Z28"/>
  <c r="F73"/>
  <c r="AA230"/>
  <c r="X81"/>
  <c r="AC40"/>
  <c r="W45"/>
  <c r="O231"/>
  <c r="M98"/>
  <c r="L98"/>
  <c r="O221"/>
  <c r="D94"/>
  <c r="L75"/>
  <c r="Q30"/>
  <c r="K68"/>
  <c r="Q66"/>
  <c r="S91"/>
  <c r="T91"/>
  <c r="X30"/>
  <c r="X18"/>
  <c r="M13"/>
  <c r="Y60"/>
  <c r="Z60"/>
  <c r="E24"/>
  <c r="L20"/>
  <c r="R67"/>
  <c r="L45"/>
  <c r="L38"/>
  <c r="X87"/>
  <c r="E34"/>
  <c r="T50"/>
  <c r="S50"/>
  <c r="F26"/>
  <c r="W74"/>
  <c r="T81"/>
  <c r="S81"/>
  <c r="E49"/>
  <c r="L67"/>
  <c r="Z96"/>
  <c r="AF43"/>
  <c r="AE43"/>
  <c r="T41"/>
  <c r="S41"/>
  <c r="AD24"/>
  <c r="X66"/>
  <c r="R28"/>
  <c r="X58"/>
  <c r="R60"/>
  <c r="R57"/>
  <c r="E81"/>
  <c r="N72"/>
  <c r="M72"/>
  <c r="X59"/>
  <c r="L43"/>
  <c r="W62"/>
  <c r="T29"/>
  <c r="S29"/>
  <c r="T25"/>
  <c r="S25"/>
  <c r="M92"/>
  <c r="N92"/>
  <c r="W49"/>
  <c r="X13"/>
  <c r="F16"/>
  <c r="AD14"/>
  <c r="AC98"/>
  <c r="K96"/>
  <c r="W14"/>
  <c r="AD71"/>
  <c r="AF81"/>
  <c r="AE81"/>
  <c r="E27"/>
  <c r="G35"/>
  <c r="H35"/>
  <c r="E45"/>
  <c r="R87"/>
  <c r="K25"/>
  <c r="F42"/>
  <c r="Q80"/>
  <c r="E97"/>
  <c r="AC97"/>
  <c r="W56"/>
  <c r="Q15"/>
  <c r="X92"/>
  <c r="AD34"/>
  <c r="E46"/>
  <c r="Q31"/>
  <c r="G89"/>
  <c r="H89"/>
  <c r="X16"/>
  <c r="AC79"/>
  <c r="E20"/>
  <c r="X24"/>
  <c r="E80"/>
  <c r="E30"/>
  <c r="L94"/>
  <c r="R24"/>
  <c r="X93"/>
  <c r="AE75"/>
  <c r="E60"/>
  <c r="E47"/>
  <c r="F70"/>
  <c r="X31"/>
  <c r="L15"/>
  <c r="F69"/>
  <c r="W46"/>
  <c r="J51"/>
  <c r="AC17"/>
  <c r="Q79"/>
  <c r="E62"/>
  <c r="X97"/>
  <c r="T53"/>
  <c r="S53"/>
  <c r="AD57"/>
  <c r="R38"/>
  <c r="Z78"/>
  <c r="Y78"/>
  <c r="T92"/>
  <c r="S92"/>
  <c r="N74"/>
  <c r="M74"/>
  <c r="R82"/>
  <c r="X67"/>
  <c r="Y40"/>
  <c r="X40"/>
  <c r="N44"/>
  <c r="X72"/>
  <c r="L28"/>
  <c r="AD36"/>
  <c r="AF38"/>
  <c r="AE38"/>
  <c r="N37"/>
  <c r="M37"/>
  <c r="M16"/>
  <c r="N16"/>
  <c r="W19"/>
  <c r="L55"/>
  <c r="R51"/>
  <c r="Y48"/>
  <c r="Z48"/>
  <c r="F92"/>
  <c r="G92"/>
  <c r="N22"/>
  <c r="M22"/>
  <c r="R62"/>
  <c r="R33"/>
  <c r="AD48"/>
  <c r="Z43"/>
  <c r="Y43"/>
  <c r="H96"/>
  <c r="G96"/>
  <c r="N58"/>
  <c r="X68"/>
  <c r="L54"/>
  <c r="Z86"/>
  <c r="Y86"/>
  <c r="N48"/>
  <c r="M48"/>
  <c r="AF72"/>
  <c r="AE72"/>
  <c r="AD33"/>
  <c r="F23"/>
  <c r="H23"/>
  <c r="AC73"/>
  <c r="S77"/>
  <c r="T77"/>
  <c r="L89"/>
  <c r="H71"/>
  <c r="F88"/>
  <c r="F18"/>
  <c r="T74"/>
  <c r="S74"/>
  <c r="F21"/>
  <c r="AD58"/>
  <c r="X82"/>
  <c r="AD46"/>
  <c r="R23"/>
  <c r="AD66"/>
  <c r="AD41"/>
  <c r="Z71"/>
  <c r="Y71"/>
  <c r="M66"/>
  <c r="M86"/>
  <c r="N86"/>
  <c r="N77"/>
  <c r="M77"/>
  <c r="T84"/>
  <c r="S84"/>
  <c r="X52"/>
  <c r="N21"/>
  <c r="M21"/>
  <c r="X64"/>
  <c r="T27"/>
  <c r="S27"/>
  <c r="W21"/>
  <c r="Z53"/>
  <c r="Y53"/>
  <c r="K47"/>
  <c r="E58"/>
  <c r="N23"/>
  <c r="M23"/>
  <c r="AE63"/>
  <c r="AF63"/>
  <c r="AF47"/>
  <c r="AE47"/>
  <c r="G48"/>
  <c r="H48"/>
  <c r="X61"/>
  <c r="AE89"/>
  <c r="AF89"/>
  <c r="N27"/>
  <c r="M27"/>
  <c r="AD96"/>
  <c r="AF96"/>
  <c r="AF32"/>
  <c r="AE32"/>
  <c r="Y32"/>
  <c r="Z32"/>
  <c r="X90"/>
  <c r="H82"/>
  <c r="G82"/>
  <c r="M50"/>
  <c r="N50"/>
  <c r="R45"/>
  <c r="N14"/>
  <c r="AE22"/>
  <c r="AF22"/>
  <c r="R17"/>
  <c r="F76"/>
  <c r="X83"/>
  <c r="Y83"/>
  <c r="N87"/>
  <c r="L26"/>
  <c r="AF76"/>
  <c r="AE76"/>
  <c r="R98"/>
  <c r="G85"/>
  <c r="H85"/>
  <c r="AF59"/>
  <c r="E50"/>
  <c r="X91"/>
  <c r="R14"/>
  <c r="Z29"/>
  <c r="Y29"/>
  <c r="X38"/>
  <c r="N79"/>
  <c r="L79"/>
  <c r="R16"/>
  <c r="AF74"/>
  <c r="AE74"/>
  <c r="F25"/>
  <c r="G79"/>
  <c r="H79"/>
  <c r="L30"/>
  <c r="Z63"/>
  <c r="Y63"/>
  <c r="M57"/>
  <c r="N57"/>
  <c r="AD40"/>
  <c r="X45"/>
  <c r="G73"/>
  <c r="H73"/>
  <c r="Z81"/>
  <c r="Y81"/>
  <c r="AD54"/>
  <c r="M42"/>
  <c r="N42"/>
  <c r="N98"/>
  <c r="F17"/>
  <c r="AD30"/>
  <c r="S75"/>
  <c r="T75"/>
  <c r="X85"/>
  <c r="T95"/>
  <c r="S95"/>
  <c r="Y36"/>
  <c r="Z36"/>
  <c r="N85"/>
  <c r="M85"/>
  <c r="AF90"/>
  <c r="M36"/>
  <c r="N36"/>
  <c r="S90"/>
  <c r="T90"/>
  <c r="T32"/>
  <c r="S32"/>
  <c r="Z87"/>
  <c r="Y87"/>
  <c r="AE24"/>
  <c r="AF24"/>
  <c r="Y30"/>
  <c r="Z30"/>
  <c r="R30"/>
  <c r="E94"/>
  <c r="Z59"/>
  <c r="Y59"/>
  <c r="Z66"/>
  <c r="Y66"/>
  <c r="T67"/>
  <c r="S67"/>
  <c r="F24"/>
  <c r="H24"/>
  <c r="Z58"/>
  <c r="Y58"/>
  <c r="L68"/>
  <c r="M68"/>
  <c r="N43"/>
  <c r="M43"/>
  <c r="H81"/>
  <c r="F81"/>
  <c r="T60"/>
  <c r="S60"/>
  <c r="X74"/>
  <c r="F49"/>
  <c r="F34"/>
  <c r="M45"/>
  <c r="N45"/>
  <c r="R66"/>
  <c r="T57"/>
  <c r="S57"/>
  <c r="T28"/>
  <c r="S28"/>
  <c r="M67"/>
  <c r="N67"/>
  <c r="H26"/>
  <c r="G26"/>
  <c r="M38"/>
  <c r="N38"/>
  <c r="M75"/>
  <c r="N75"/>
  <c r="X62"/>
  <c r="N20"/>
  <c r="M20"/>
  <c r="F77"/>
  <c r="Z18"/>
  <c r="Y18"/>
  <c r="S88"/>
  <c r="T88"/>
  <c r="G62"/>
  <c r="F62"/>
  <c r="F60"/>
  <c r="F80"/>
  <c r="AD79"/>
  <c r="Y92"/>
  <c r="Z92"/>
  <c r="R80"/>
  <c r="X49"/>
  <c r="Y97"/>
  <c r="Z97"/>
  <c r="AD97"/>
  <c r="S87"/>
  <c r="T87"/>
  <c r="H30"/>
  <c r="F30"/>
  <c r="Y16"/>
  <c r="Z16"/>
  <c r="X14"/>
  <c r="Z13"/>
  <c r="Y13"/>
  <c r="AD17"/>
  <c r="G69"/>
  <c r="H69"/>
  <c r="F47"/>
  <c r="F20"/>
  <c r="S89"/>
  <c r="T89"/>
  <c r="X56"/>
  <c r="F97"/>
  <c r="L25"/>
  <c r="N25"/>
  <c r="F45"/>
  <c r="X46"/>
  <c r="Y93"/>
  <c r="Z93"/>
  <c r="T24"/>
  <c r="S24"/>
  <c r="AE34"/>
  <c r="AF34"/>
  <c r="F27"/>
  <c r="AE71"/>
  <c r="AF71"/>
  <c r="H16"/>
  <c r="G16"/>
  <c r="Z31"/>
  <c r="Y31"/>
  <c r="Z24"/>
  <c r="Y24"/>
  <c r="R15"/>
  <c r="R79"/>
  <c r="K51"/>
  <c r="N15"/>
  <c r="M15"/>
  <c r="H70"/>
  <c r="G70"/>
  <c r="AD98"/>
  <c r="AF14"/>
  <c r="AE14"/>
  <c r="AF75"/>
  <c r="M94"/>
  <c r="N94"/>
  <c r="F46"/>
  <c r="H42"/>
  <c r="G42"/>
  <c r="L96"/>
  <c r="AF58"/>
  <c r="AE58"/>
  <c r="X35"/>
  <c r="AE57"/>
  <c r="AF57"/>
  <c r="H76"/>
  <c r="G76"/>
  <c r="H21"/>
  <c r="G21"/>
  <c r="G23"/>
  <c r="Z68"/>
  <c r="Y68"/>
  <c r="M55"/>
  <c r="N55"/>
  <c r="AE96"/>
  <c r="G18"/>
  <c r="H18"/>
  <c r="G88"/>
  <c r="H88"/>
  <c r="AF83"/>
  <c r="AD83"/>
  <c r="M54"/>
  <c r="N54"/>
  <c r="M28"/>
  <c r="S38"/>
  <c r="T38"/>
  <c r="S45"/>
  <c r="T45"/>
  <c r="S21"/>
  <c r="T21"/>
  <c r="AE41"/>
  <c r="AF41"/>
  <c r="S23"/>
  <c r="T23"/>
  <c r="AD73"/>
  <c r="S62"/>
  <c r="X19"/>
  <c r="F58"/>
  <c r="Y82"/>
  <c r="Z82"/>
  <c r="AE33"/>
  <c r="AF33"/>
  <c r="S26"/>
  <c r="T26"/>
  <c r="S82"/>
  <c r="T82"/>
  <c r="S17"/>
  <c r="Z90"/>
  <c r="Y90"/>
  <c r="Z61"/>
  <c r="Y61"/>
  <c r="X21"/>
  <c r="S33"/>
  <c r="T33"/>
  <c r="AF36"/>
  <c r="AE36"/>
  <c r="Z67"/>
  <c r="Y67"/>
  <c r="F13"/>
  <c r="Y64"/>
  <c r="Z64"/>
  <c r="Z52"/>
  <c r="Y52"/>
  <c r="AF46"/>
  <c r="AE46"/>
  <c r="M89"/>
  <c r="N89"/>
  <c r="AE48"/>
  <c r="AF48"/>
  <c r="Y72"/>
  <c r="Z72"/>
  <c r="Z83"/>
  <c r="AE59"/>
  <c r="T98"/>
  <c r="S98"/>
  <c r="H19"/>
  <c r="G19"/>
  <c r="S14"/>
  <c r="T14"/>
  <c r="F50"/>
  <c r="N26"/>
  <c r="M26"/>
  <c r="T16"/>
  <c r="S16"/>
  <c r="G25"/>
  <c r="H25"/>
  <c r="M79"/>
  <c r="Z38"/>
  <c r="Y38"/>
  <c r="AE80"/>
  <c r="AF80"/>
  <c r="G33"/>
  <c r="H33"/>
  <c r="Z85"/>
  <c r="Y85"/>
  <c r="AF30"/>
  <c r="AE30"/>
  <c r="H17"/>
  <c r="G17"/>
  <c r="AE40"/>
  <c r="AF40"/>
  <c r="Y45"/>
  <c r="Z45"/>
  <c r="AE54"/>
  <c r="AF54"/>
  <c r="F94"/>
  <c r="H77"/>
  <c r="G77"/>
  <c r="G34"/>
  <c r="H34"/>
  <c r="Y62"/>
  <c r="Z62"/>
  <c r="G24"/>
  <c r="T66"/>
  <c r="S66"/>
  <c r="G49"/>
  <c r="H49"/>
  <c r="Y74"/>
  <c r="Z74"/>
  <c r="T30"/>
  <c r="S30"/>
  <c r="G45"/>
  <c r="H45"/>
  <c r="Y56"/>
  <c r="Z56"/>
  <c r="H62"/>
  <c r="M96"/>
  <c r="N96"/>
  <c r="H46"/>
  <c r="G46"/>
  <c r="S15"/>
  <c r="T15"/>
  <c r="AF97"/>
  <c r="AE97"/>
  <c r="H60"/>
  <c r="G60"/>
  <c r="S79"/>
  <c r="T79"/>
  <c r="H97"/>
  <c r="G97"/>
  <c r="AF17"/>
  <c r="AE17"/>
  <c r="Z14"/>
  <c r="Y14"/>
  <c r="G30"/>
  <c r="H80"/>
  <c r="G80"/>
  <c r="AE98"/>
  <c r="AF98"/>
  <c r="H27"/>
  <c r="G27"/>
  <c r="Y49"/>
  <c r="Z49"/>
  <c r="S80"/>
  <c r="T80"/>
  <c r="AF79"/>
  <c r="AE79"/>
  <c r="Z46"/>
  <c r="Y46"/>
  <c r="M25"/>
  <c r="Y19"/>
  <c r="N28"/>
  <c r="T17"/>
  <c r="Y35"/>
  <c r="Z35"/>
  <c r="G58"/>
  <c r="H58"/>
  <c r="AF73"/>
  <c r="AE73"/>
  <c r="G13"/>
  <c r="Y21"/>
  <c r="Z21"/>
  <c r="AE83"/>
  <c r="G50"/>
  <c r="H50"/>
  <c r="H94"/>
  <c r="G94"/>
  <c r="H13"/>
  <c r="Z19"/>
  <c r="BF55" i="24"/>
  <c r="BF83" s="1"/>
  <c r="BF51"/>
  <c r="BB55"/>
  <c r="BB83" s="1"/>
  <c r="BB51"/>
  <c r="AX55"/>
  <c r="AX83" s="1"/>
  <c r="AX51"/>
  <c r="AT55"/>
  <c r="AT83" s="1"/>
  <c r="AT51"/>
  <c r="AP55"/>
  <c r="AP83" s="1"/>
  <c r="AP51"/>
  <c r="AL55"/>
  <c r="AL83" s="1"/>
  <c r="AL51"/>
  <c r="AH55"/>
  <c r="AH83" s="1"/>
  <c r="AH51"/>
  <c r="AD55"/>
  <c r="AD83" s="1"/>
  <c r="AD51"/>
  <c r="Z55"/>
  <c r="Z83" s="1"/>
  <c r="Z51"/>
  <c r="V55"/>
  <c r="V83" s="1"/>
  <c r="V51"/>
  <c r="R55"/>
  <c r="R83" s="1"/>
  <c r="R51"/>
  <c r="BG51"/>
  <c r="BG55"/>
  <c r="BG83" s="1"/>
  <c r="BC51"/>
  <c r="BC55"/>
  <c r="BC83" s="1"/>
  <c r="AY51"/>
  <c r="AY55"/>
  <c r="AY83" s="1"/>
  <c r="AU51"/>
  <c r="AU55"/>
  <c r="AU83" s="1"/>
  <c r="AQ51"/>
  <c r="AQ55"/>
  <c r="AQ83" s="1"/>
  <c r="AM51"/>
  <c r="AM55"/>
  <c r="AM83" s="1"/>
  <c r="AI51"/>
  <c r="AI55"/>
  <c r="AI83" s="1"/>
  <c r="AE51"/>
  <c r="AE55"/>
  <c r="AE83" s="1"/>
  <c r="AA51"/>
  <c r="AA55"/>
  <c r="AA83" s="1"/>
  <c r="W51"/>
  <c r="W55"/>
  <c r="W83" s="1"/>
  <c r="S51"/>
  <c r="S55"/>
  <c r="S83" s="1"/>
  <c r="BI55"/>
  <c r="BI83" s="1"/>
  <c r="BI51"/>
  <c r="BE55"/>
  <c r="BE83" s="1"/>
  <c r="BE51"/>
  <c r="BA55"/>
  <c r="BA83" s="1"/>
  <c r="BA51"/>
  <c r="AW55"/>
  <c r="AW83" s="1"/>
  <c r="AW51"/>
  <c r="AS55"/>
  <c r="AS83" s="1"/>
  <c r="AS51"/>
  <c r="AO55"/>
  <c r="AO83" s="1"/>
  <c r="AO51"/>
  <c r="AK55"/>
  <c r="AK83" s="1"/>
  <c r="AK51"/>
  <c r="AG55"/>
  <c r="AG83" s="1"/>
  <c r="AG51"/>
  <c r="AC55"/>
  <c r="AC83" s="1"/>
  <c r="AC51"/>
  <c r="Y55"/>
  <c r="Y83" s="1"/>
  <c r="Y51"/>
  <c r="U55"/>
  <c r="U83" s="1"/>
  <c r="U51"/>
  <c r="Q55"/>
  <c r="Q83" s="1"/>
  <c r="Q51"/>
  <c r="BH55"/>
  <c r="BH83" s="1"/>
  <c r="BH51"/>
  <c r="BD55"/>
  <c r="BD83" s="1"/>
  <c r="BD51"/>
  <c r="AZ55"/>
  <c r="AZ83" s="1"/>
  <c r="AZ51"/>
  <c r="AV55"/>
  <c r="AV83" s="1"/>
  <c r="AV51"/>
  <c r="AR55"/>
  <c r="AR83" s="1"/>
  <c r="AR51"/>
  <c r="AN55"/>
  <c r="AN83" s="1"/>
  <c r="AN51"/>
  <c r="AJ55"/>
  <c r="AJ83" s="1"/>
  <c r="AJ51"/>
  <c r="AF55"/>
  <c r="AF83" s="1"/>
  <c r="AF51"/>
  <c r="AB55"/>
  <c r="AB83" s="1"/>
  <c r="AB51"/>
  <c r="X55"/>
  <c r="X83" s="1"/>
  <c r="X51"/>
  <c r="T55"/>
  <c r="T83" s="1"/>
  <c r="T51"/>
  <c r="N51" i="7942"/>
  <c r="M51"/>
  <c r="X47"/>
  <c r="Z94"/>
  <c r="Y94"/>
  <c r="K91"/>
  <c r="F87"/>
  <c r="AE94"/>
  <c r="AF94"/>
  <c r="F44"/>
  <c r="G72"/>
  <c r="H72"/>
  <c r="E61"/>
  <c r="AD53"/>
  <c r="AF82"/>
  <c r="AE82"/>
  <c r="T62"/>
  <c r="L51"/>
  <c r="G20"/>
  <c r="N68"/>
  <c r="G81"/>
  <c r="H92"/>
  <c r="G71"/>
  <c r="N66"/>
  <c r="Z40"/>
  <c r="L47"/>
  <c r="X94"/>
  <c r="E13"/>
  <c r="Q70"/>
  <c r="L19"/>
  <c r="F14"/>
  <c r="F29"/>
  <c r="L53"/>
  <c r="Z44"/>
  <c r="Y44"/>
  <c r="R93"/>
  <c r="T72"/>
  <c r="S72"/>
  <c r="Q96"/>
  <c r="K59"/>
  <c r="E43"/>
  <c r="AC61"/>
  <c r="L63"/>
  <c r="X89"/>
  <c r="AF95"/>
  <c r="AE95"/>
  <c r="F15"/>
  <c r="R43"/>
  <c r="G78"/>
  <c r="X98"/>
  <c r="X23"/>
  <c r="F65"/>
  <c r="N210" i="1"/>
  <c r="O210"/>
  <c r="M210"/>
  <c r="Q85" i="7942"/>
  <c r="V25"/>
  <c r="W26"/>
  <c r="E51"/>
  <c r="H176" i="1"/>
  <c r="P47" i="7942"/>
  <c r="AC68"/>
  <c r="V61"/>
  <c r="E52"/>
  <c r="AC92"/>
  <c r="K77"/>
  <c r="P89"/>
  <c r="I196"/>
  <c r="O105"/>
  <c r="AA105"/>
  <c r="H401" i="18"/>
  <c r="AB12" i="7942"/>
  <c r="J84"/>
  <c r="H202" i="1"/>
  <c r="AC26" i="7942"/>
  <c r="I105"/>
  <c r="AA12"/>
  <c r="P38"/>
  <c r="O233"/>
  <c r="I40" i="1"/>
  <c r="AA259" i="7942"/>
  <c r="AB37"/>
  <c r="B210"/>
  <c r="AB49"/>
  <c r="I209"/>
  <c r="B240"/>
  <c r="I85" i="7943"/>
  <c r="W55" i="7942"/>
  <c r="N63"/>
  <c r="M63"/>
  <c r="F43"/>
  <c r="M53"/>
  <c r="N53"/>
  <c r="R54"/>
  <c r="R31"/>
  <c r="I202" i="1"/>
  <c r="I74"/>
  <c r="I108"/>
  <c r="I176"/>
  <c r="J40"/>
  <c r="I142"/>
  <c r="F84" i="7942"/>
  <c r="AD35"/>
  <c r="R85"/>
  <c r="AD61"/>
  <c r="L59"/>
  <c r="G29"/>
  <c r="H29"/>
  <c r="H87"/>
  <c r="G87"/>
  <c r="F32"/>
  <c r="E6"/>
  <c r="E105" s="1"/>
  <c r="F4" i="7943"/>
  <c r="F88" s="1"/>
  <c r="H302" i="1"/>
  <c r="N302"/>
  <c r="T302"/>
  <c r="Z302"/>
  <c r="AF302"/>
  <c r="H4" i="18"/>
  <c r="H5" i="24" s="1"/>
  <c r="W25" i="7942"/>
  <c r="Y23"/>
  <c r="H15"/>
  <c r="G15"/>
  <c r="Y89"/>
  <c r="Z89"/>
  <c r="G14"/>
  <c r="M19"/>
  <c r="AF53"/>
  <c r="AE53"/>
  <c r="Z47"/>
  <c r="Y47"/>
  <c r="L31"/>
  <c r="Z98"/>
  <c r="Y98"/>
  <c r="T93"/>
  <c r="S93"/>
  <c r="K84"/>
  <c r="Z42"/>
  <c r="Y42"/>
  <c r="F37"/>
  <c r="T73"/>
  <c r="S73"/>
  <c r="T43"/>
  <c r="S43"/>
  <c r="R96"/>
  <c r="R70"/>
  <c r="F61"/>
  <c r="H44"/>
  <c r="G44"/>
  <c r="L91"/>
  <c r="M91"/>
  <c r="N91"/>
  <c r="S70"/>
  <c r="T70"/>
  <c r="N19"/>
  <c r="E12"/>
  <c r="AC105"/>
  <c r="W12"/>
  <c r="K12"/>
  <c r="Q105"/>
  <c r="L84"/>
  <c r="H14"/>
  <c r="X25"/>
  <c r="F77" i="7943"/>
  <c r="F83" s="1"/>
  <c r="J74" i="1"/>
  <c r="J108"/>
  <c r="J142"/>
  <c r="J176"/>
  <c r="J202"/>
  <c r="K40"/>
  <c r="T54" i="7942"/>
  <c r="S54"/>
  <c r="H43"/>
  <c r="G43"/>
  <c r="X55"/>
  <c r="T96"/>
  <c r="S96"/>
  <c r="H37"/>
  <c r="G37"/>
  <c r="Z23"/>
  <c r="H32"/>
  <c r="G32"/>
  <c r="AF61"/>
  <c r="AE61"/>
  <c r="H84"/>
  <c r="G84"/>
  <c r="I4" i="18"/>
  <c r="I5" i="24" s="1"/>
  <c r="G4" i="7943"/>
  <c r="G77" s="1"/>
  <c r="G83" s="1"/>
  <c r="I302" i="1"/>
  <c r="O302"/>
  <c r="U302"/>
  <c r="AA302"/>
  <c r="AG302"/>
  <c r="F6" i="7942"/>
  <c r="R105" s="1"/>
  <c r="H61"/>
  <c r="G61"/>
  <c r="M31"/>
  <c r="N31"/>
  <c r="N59"/>
  <c r="M59"/>
  <c r="T85"/>
  <c r="S85"/>
  <c r="AE35"/>
  <c r="AF35"/>
  <c r="S31"/>
  <c r="T31"/>
  <c r="L40" i="1"/>
  <c r="K176"/>
  <c r="K142"/>
  <c r="K74"/>
  <c r="K108"/>
  <c r="K202"/>
  <c r="Z55" i="7942"/>
  <c r="Y55"/>
  <c r="AD12"/>
  <c r="AD105"/>
  <c r="X105"/>
  <c r="R196"/>
  <c r="X12"/>
  <c r="F12"/>
  <c r="X196"/>
  <c r="L196"/>
  <c r="H4" i="7943"/>
  <c r="H77" s="1"/>
  <c r="H83" s="1"/>
  <c r="J302" i="1"/>
  <c r="P302"/>
  <c r="V302"/>
  <c r="AB302"/>
  <c r="AH302"/>
  <c r="J4" i="18"/>
  <c r="J5" i="24" s="1"/>
  <c r="G6" i="7942"/>
  <c r="G196" s="1"/>
  <c r="Y25"/>
  <c r="M84"/>
  <c r="N84"/>
  <c r="Z25"/>
  <c r="H88" i="7943"/>
  <c r="I4"/>
  <c r="I77" s="1"/>
  <c r="I83" s="1"/>
  <c r="H6" i="7942"/>
  <c r="Z105" s="1"/>
  <c r="K4" i="18"/>
  <c r="K5" i="24" s="1"/>
  <c r="K302" i="1"/>
  <c r="Q302"/>
  <c r="W302"/>
  <c r="AC302"/>
  <c r="AI302"/>
  <c r="M40"/>
  <c r="L176"/>
  <c r="L142"/>
  <c r="L202"/>
  <c r="L4" i="18"/>
  <c r="L5" i="24" s="1"/>
  <c r="L74" i="1"/>
  <c r="L108"/>
  <c r="M74"/>
  <c r="M108"/>
  <c r="M142"/>
  <c r="N40"/>
  <c r="M202"/>
  <c r="M4" i="18"/>
  <c r="M5" i="24" s="1"/>
  <c r="M176" i="1"/>
  <c r="N202"/>
  <c r="N4" i="18"/>
  <c r="N5" i="24" s="1"/>
  <c r="N74" i="1"/>
  <c r="N108"/>
  <c r="O40"/>
  <c r="N176"/>
  <c r="N142"/>
  <c r="O74"/>
  <c r="O108"/>
  <c r="O142"/>
  <c r="O176"/>
  <c r="P40"/>
  <c r="O202"/>
  <c r="O4" i="18"/>
  <c r="O5" i="24" s="1"/>
  <c r="P142" i="1"/>
  <c r="P202"/>
  <c r="P4" i="18"/>
  <c r="Q4" s="1"/>
  <c r="Q5" i="24" s="1"/>
  <c r="P176" i="1"/>
  <c r="P74"/>
  <c r="P108"/>
  <c r="P5" i="24"/>
  <c r="S51" i="7942"/>
  <c r="T51"/>
  <c r="H20"/>
  <c r="N30"/>
  <c r="M30"/>
  <c r="Z91"/>
  <c r="Y91"/>
  <c r="N47"/>
  <c r="M47"/>
  <c r="H47"/>
  <c r="G47"/>
  <c r="AF66"/>
  <c r="AE66"/>
  <c r="T63"/>
  <c r="S63"/>
  <c r="R19"/>
  <c r="T46"/>
  <c r="S46"/>
  <c r="AD77"/>
  <c r="L34"/>
  <c r="N69"/>
  <c r="M69"/>
  <c r="R49"/>
  <c r="L52"/>
  <c r="AD85"/>
  <c r="H22"/>
  <c r="G22"/>
  <c r="L65"/>
  <c r="L24"/>
  <c r="Z54"/>
  <c r="Y54"/>
  <c r="X50"/>
  <c r="AD92"/>
  <c r="E91"/>
  <c r="W88"/>
  <c r="Q71"/>
  <c r="AD29"/>
  <c r="K70"/>
  <c r="L97"/>
  <c r="F53"/>
  <c r="K71"/>
  <c r="E83"/>
  <c r="AC19"/>
  <c r="AC16"/>
  <c r="E75"/>
  <c r="E54"/>
  <c r="AC31"/>
  <c r="Q59"/>
  <c r="T52"/>
  <c r="H59"/>
  <c r="G59"/>
  <c r="S52"/>
  <c r="X26"/>
  <c r="AF18"/>
  <c r="AE18"/>
  <c r="S61"/>
  <c r="T61"/>
  <c r="S83"/>
  <c r="T83"/>
  <c r="AF49"/>
  <c r="AE49"/>
  <c r="AF27"/>
  <c r="AE27"/>
  <c r="G68"/>
  <c r="H68"/>
  <c r="R34"/>
  <c r="AD87"/>
  <c r="R76"/>
  <c r="Y37"/>
  <c r="Z37"/>
  <c r="R44"/>
  <c r="L32"/>
  <c r="E98"/>
  <c r="W84"/>
  <c r="X76"/>
  <c r="K95"/>
  <c r="AC70"/>
  <c r="X33"/>
  <c r="Q94"/>
  <c r="E67"/>
  <c r="W27"/>
  <c r="AC13"/>
  <c r="W57"/>
  <c r="F40"/>
  <c r="AD88"/>
  <c r="AD50"/>
  <c r="F38"/>
  <c r="H57"/>
  <c r="G57"/>
  <c r="AD56"/>
  <c r="N64"/>
  <c r="M64"/>
  <c r="L49"/>
  <c r="E95"/>
  <c r="W20"/>
  <c r="K41"/>
  <c r="Q18"/>
  <c r="Q78"/>
  <c r="E64"/>
  <c r="AC51"/>
  <c r="AC15"/>
  <c r="W51"/>
  <c r="W95"/>
  <c r="Q35"/>
  <c r="R68"/>
  <c r="G65"/>
  <c r="H65"/>
  <c r="R69"/>
  <c r="Y77"/>
  <c r="Z77"/>
  <c r="AE55"/>
  <c r="AF55"/>
  <c r="X22"/>
  <c r="AD25"/>
  <c r="H51"/>
  <c r="G51"/>
  <c r="L76"/>
  <c r="AD52"/>
  <c r="R42"/>
  <c r="L83"/>
  <c r="AD68"/>
  <c r="L39"/>
  <c r="L17"/>
  <c r="F36"/>
  <c r="AD39"/>
  <c r="R58"/>
  <c r="F52"/>
  <c r="AE84"/>
  <c r="AF84"/>
  <c r="N80"/>
  <c r="M80"/>
  <c r="W69"/>
  <c r="Q37"/>
  <c r="Q56"/>
  <c r="X80"/>
  <c r="R64"/>
  <c r="Q48"/>
  <c r="L73"/>
  <c r="Q47"/>
  <c r="Q39"/>
  <c r="K33"/>
  <c r="E74"/>
  <c r="Q13"/>
  <c r="E90"/>
  <c r="AC23"/>
  <c r="Q65"/>
  <c r="K18"/>
  <c r="W15"/>
  <c r="Q55"/>
  <c r="L60"/>
  <c r="K35"/>
  <c r="W22"/>
  <c r="L35"/>
  <c r="L18"/>
  <c r="R13"/>
  <c r="R47"/>
  <c r="R48"/>
  <c r="R37"/>
  <c r="AE39"/>
  <c r="AF39"/>
  <c r="AF68"/>
  <c r="AE68"/>
  <c r="N76"/>
  <c r="M76"/>
  <c r="AD51"/>
  <c r="L41"/>
  <c r="F95"/>
  <c r="AD13"/>
  <c r="L95"/>
  <c r="AD31"/>
  <c r="F75"/>
  <c r="F83"/>
  <c r="L70"/>
  <c r="R71"/>
  <c r="Z50"/>
  <c r="Y50"/>
  <c r="N52"/>
  <c r="M52"/>
  <c r="M60"/>
  <c r="N60"/>
  <c r="R65"/>
  <c r="F90"/>
  <c r="T64"/>
  <c r="S64"/>
  <c r="R56"/>
  <c r="X69"/>
  <c r="T58"/>
  <c r="S58"/>
  <c r="H36"/>
  <c r="G36"/>
  <c r="N39"/>
  <c r="M39"/>
  <c r="N83"/>
  <c r="M83"/>
  <c r="Z22"/>
  <c r="Y22"/>
  <c r="X95"/>
  <c r="AD15"/>
  <c r="R78"/>
  <c r="AE50"/>
  <c r="AF50"/>
  <c r="X57"/>
  <c r="X27"/>
  <c r="AD70"/>
  <c r="F98"/>
  <c r="M32"/>
  <c r="N32"/>
  <c r="AF87"/>
  <c r="AE87"/>
  <c r="R59"/>
  <c r="F54"/>
  <c r="F64"/>
  <c r="F67"/>
  <c r="F74"/>
  <c r="F91"/>
  <c r="AD16"/>
  <c r="AF29"/>
  <c r="AE29"/>
  <c r="X88"/>
  <c r="AF92"/>
  <c r="AE92"/>
  <c r="M65"/>
  <c r="N65"/>
  <c r="M34"/>
  <c r="N34"/>
  <c r="X15"/>
  <c r="R39"/>
  <c r="M73"/>
  <c r="N73"/>
  <c r="AE52"/>
  <c r="AF52"/>
  <c r="S69"/>
  <c r="T69"/>
  <c r="T68"/>
  <c r="S68"/>
  <c r="X51"/>
  <c r="X20"/>
  <c r="N49"/>
  <c r="M49"/>
  <c r="AF56"/>
  <c r="AE56"/>
  <c r="AE88"/>
  <c r="AF88"/>
  <c r="R94"/>
  <c r="Y76"/>
  <c r="Z76"/>
  <c r="Z26"/>
  <c r="Y26"/>
  <c r="L71"/>
  <c r="N97"/>
  <c r="M97"/>
  <c r="AE85"/>
  <c r="AF85"/>
  <c r="S49"/>
  <c r="T49"/>
  <c r="R55"/>
  <c r="AD23"/>
  <c r="L33"/>
  <c r="Y80"/>
  <c r="Z80"/>
  <c r="G52"/>
  <c r="H52"/>
  <c r="M17"/>
  <c r="S42"/>
  <c r="T42"/>
  <c r="AF25"/>
  <c r="AE25"/>
  <c r="R35"/>
  <c r="R18"/>
  <c r="H38"/>
  <c r="G38"/>
  <c r="H40"/>
  <c r="G40"/>
  <c r="Z33"/>
  <c r="Y33"/>
  <c r="X84"/>
  <c r="T44"/>
  <c r="S44"/>
  <c r="S76"/>
  <c r="T76"/>
  <c r="T34"/>
  <c r="S34"/>
  <c r="AD19"/>
  <c r="G53"/>
  <c r="H53"/>
  <c r="N24"/>
  <c r="M24"/>
  <c r="AF77"/>
  <c r="AE77"/>
  <c r="T19"/>
  <c r="S19"/>
  <c r="N17"/>
  <c r="T55"/>
  <c r="S55"/>
  <c r="Z20"/>
  <c r="Y20"/>
  <c r="G74"/>
  <c r="H74"/>
  <c r="G54"/>
  <c r="G64"/>
  <c r="G67"/>
  <c r="G75"/>
  <c r="G83"/>
  <c r="G90"/>
  <c r="G91"/>
  <c r="G95"/>
  <c r="G98"/>
  <c r="Y27"/>
  <c r="Z27"/>
  <c r="AF15"/>
  <c r="AE15"/>
  <c r="Y95"/>
  <c r="Z95"/>
  <c r="Z69"/>
  <c r="Y69"/>
  <c r="T65"/>
  <c r="S65"/>
  <c r="AF31"/>
  <c r="AE31"/>
  <c r="T48"/>
  <c r="S48"/>
  <c r="Z84"/>
  <c r="Y84"/>
  <c r="H67"/>
  <c r="S18"/>
  <c r="T18"/>
  <c r="S94"/>
  <c r="T94"/>
  <c r="H98"/>
  <c r="T71"/>
  <c r="S71"/>
  <c r="H83"/>
  <c r="N95"/>
  <c r="M95"/>
  <c r="T37"/>
  <c r="S37"/>
  <c r="S47"/>
  <c r="T47"/>
  <c r="T35"/>
  <c r="S35"/>
  <c r="M71"/>
  <c r="N71"/>
  <c r="Y15"/>
  <c r="T59"/>
  <c r="S59"/>
  <c r="T78"/>
  <c r="S78"/>
  <c r="S56"/>
  <c r="T56"/>
  <c r="H90"/>
  <c r="N70"/>
  <c r="M70"/>
  <c r="H75"/>
  <c r="M41"/>
  <c r="N41"/>
  <c r="M35"/>
  <c r="N35"/>
  <c r="H91"/>
  <c r="AF19"/>
  <c r="AE19"/>
  <c r="H64"/>
  <c r="N33"/>
  <c r="M33"/>
  <c r="AE23"/>
  <c r="AF23"/>
  <c r="Z51"/>
  <c r="Y51"/>
  <c r="S39"/>
  <c r="T39"/>
  <c r="Z88"/>
  <c r="Y88"/>
  <c r="AF16"/>
  <c r="AE16"/>
  <c r="AE70"/>
  <c r="AF70"/>
  <c r="Y57"/>
  <c r="Z57"/>
  <c r="AE13"/>
  <c r="H95"/>
  <c r="AE51"/>
  <c r="AF51"/>
  <c r="S13"/>
  <c r="M18"/>
  <c r="N18"/>
  <c r="H54"/>
  <c r="Z15"/>
  <c r="T13"/>
  <c r="AF13"/>
  <c r="I197"/>
  <c r="U197"/>
  <c r="O206"/>
  <c r="G149" i="1"/>
  <c r="J149"/>
  <c r="K149"/>
  <c r="K156"/>
  <c r="I152"/>
  <c r="G156"/>
  <c r="H156"/>
  <c r="J152"/>
  <c r="H152"/>
  <c r="I156"/>
  <c r="J163"/>
  <c r="I163"/>
  <c r="K151"/>
  <c r="I151"/>
  <c r="J159"/>
  <c r="I159"/>
  <c r="J150"/>
  <c r="G150"/>
  <c r="E144"/>
  <c r="C531" i="18"/>
  <c r="B519" s="1"/>
  <c r="E76" i="1"/>
  <c r="C218" i="18"/>
  <c r="B206" s="1"/>
  <c r="E126" i="1"/>
  <c r="E54"/>
  <c r="E57"/>
  <c r="C19" i="18"/>
  <c r="C596"/>
  <c r="B584" s="1"/>
  <c r="E75" i="1"/>
  <c r="E143"/>
  <c r="C58" i="18"/>
  <c r="C42"/>
  <c r="C296"/>
  <c r="B284" s="1"/>
  <c r="E49" i="1"/>
  <c r="E151"/>
  <c r="E145"/>
  <c r="E83"/>
  <c r="E128"/>
  <c r="C700" i="18"/>
  <c r="B688" s="1"/>
  <c r="C192"/>
  <c r="B180" s="1"/>
  <c r="C492"/>
  <c r="B480" s="1"/>
  <c r="E119" i="1"/>
  <c r="C44" i="18"/>
  <c r="AB171" i="7942"/>
  <c r="AB262" s="1"/>
  <c r="J187"/>
  <c r="K187" s="1"/>
  <c r="C186"/>
  <c r="C182"/>
  <c r="C273" s="1"/>
  <c r="C178"/>
  <c r="C269" s="1"/>
  <c r="C170"/>
  <c r="C158"/>
  <c r="C150"/>
  <c r="C241" s="1"/>
  <c r="C146"/>
  <c r="C237" s="1"/>
  <c r="C142"/>
  <c r="C233" s="1"/>
  <c r="C138"/>
  <c r="C130"/>
  <c r="C221" s="1"/>
  <c r="C126"/>
  <c r="C217" s="1"/>
  <c r="C183"/>
  <c r="C155"/>
  <c r="C151"/>
  <c r="C242" s="1"/>
  <c r="C147"/>
  <c r="C139"/>
  <c r="C135"/>
  <c r="C226" s="1"/>
  <c r="C123"/>
  <c r="C119"/>
  <c r="C210" s="1"/>
  <c r="C188"/>
  <c r="C184"/>
  <c r="C180"/>
  <c r="D180" s="1"/>
  <c r="D271" s="1"/>
  <c r="C176"/>
  <c r="C160"/>
  <c r="C251" s="1"/>
  <c r="C152"/>
  <c r="C243" s="1"/>
  <c r="C144"/>
  <c r="C140"/>
  <c r="C231" s="1"/>
  <c r="C112"/>
  <c r="C203" s="1"/>
  <c r="C173"/>
  <c r="C157"/>
  <c r="C248" s="1"/>
  <c r="C153"/>
  <c r="C149"/>
  <c r="C145"/>
  <c r="C141"/>
  <c r="C137"/>
  <c r="C228" s="1"/>
  <c r="C133"/>
  <c r="C224" s="1"/>
  <c r="C125"/>
  <c r="C117"/>
  <c r="C208" s="1"/>
  <c r="C181"/>
  <c r="C185"/>
  <c r="C114"/>
  <c r="C107"/>
  <c r="C198" s="1"/>
  <c r="C115"/>
  <c r="C206" s="1"/>
  <c r="C175"/>
  <c r="C110"/>
  <c r="C109"/>
  <c r="C106"/>
  <c r="C197" s="1"/>
  <c r="C179"/>
  <c r="C111"/>
  <c r="C148"/>
  <c r="C239" s="1"/>
  <c r="C124"/>
  <c r="C169"/>
  <c r="C177"/>
  <c r="C174"/>
  <c r="C265" s="1"/>
  <c r="C187"/>
  <c r="C143"/>
  <c r="C156"/>
  <c r="C132"/>
  <c r="C223" s="1"/>
  <c r="C129"/>
  <c r="C220" s="1"/>
  <c r="C113"/>
  <c r="C101" i="18"/>
  <c r="B89" s="1"/>
  <c r="C49"/>
  <c r="C140"/>
  <c r="B128" s="1"/>
  <c r="E152" i="1"/>
  <c r="E110"/>
  <c r="E79"/>
  <c r="C244" i="18"/>
  <c r="B232" s="1"/>
  <c r="E87" i="1"/>
  <c r="E113"/>
  <c r="C46" i="18"/>
  <c r="C18"/>
  <c r="E51" i="1"/>
  <c r="E43"/>
  <c r="C56" i="18"/>
  <c r="C25"/>
  <c r="C179"/>
  <c r="B167" s="1"/>
  <c r="E147" i="1"/>
  <c r="C17" i="18"/>
  <c r="C570"/>
  <c r="B558" s="1"/>
  <c r="E118" i="1"/>
  <c r="E160"/>
  <c r="C205" i="18"/>
  <c r="B193" s="1"/>
  <c r="E109" i="1"/>
  <c r="C648" i="18"/>
  <c r="B636" s="1"/>
  <c r="E117" i="1"/>
  <c r="C15" i="18"/>
  <c r="C583"/>
  <c r="B571" s="1"/>
  <c r="E84" i="1"/>
  <c r="E41"/>
  <c r="C114" i="18"/>
  <c r="B102" s="1"/>
  <c r="C52"/>
  <c r="C43"/>
  <c r="E42" i="1"/>
  <c r="E82"/>
  <c r="C622" i="18"/>
  <c r="B610" s="1"/>
  <c r="E85" i="1"/>
  <c r="C518" i="18"/>
  <c r="B506" s="1"/>
  <c r="C20"/>
  <c r="C309"/>
  <c r="B297" s="1"/>
  <c r="C713"/>
  <c r="B701" s="1"/>
  <c r="E50" i="1"/>
  <c r="E53"/>
  <c r="E155"/>
  <c r="AA197" i="7942"/>
  <c r="I200"/>
  <c r="U201"/>
  <c r="U208"/>
  <c r="U215"/>
  <c r="V124"/>
  <c r="W124" s="1"/>
  <c r="O216"/>
  <c r="O224"/>
  <c r="AA228"/>
  <c r="U200"/>
  <c r="O208"/>
  <c r="AA214"/>
  <c r="U243"/>
  <c r="I202"/>
  <c r="U203"/>
  <c r="AA217"/>
  <c r="U232"/>
  <c r="I201"/>
  <c r="O217"/>
  <c r="I221"/>
  <c r="O173" i="1"/>
  <c r="P173"/>
  <c r="L173"/>
  <c r="M173"/>
  <c r="E60"/>
  <c r="C61" i="18"/>
  <c r="E162" i="1"/>
  <c r="E94"/>
  <c r="C335" i="18"/>
  <c r="B323" s="1"/>
  <c r="C739"/>
  <c r="B727" s="1"/>
  <c r="C30"/>
  <c r="E146" i="1"/>
  <c r="E78"/>
  <c r="C14" i="18"/>
  <c r="C127"/>
  <c r="B115" s="1"/>
  <c r="C45"/>
  <c r="E44" i="1"/>
  <c r="E112"/>
  <c r="C153" i="18"/>
  <c r="B141" s="1"/>
  <c r="E46" i="1"/>
  <c r="E148"/>
  <c r="C47" i="18"/>
  <c r="C557"/>
  <c r="B545" s="1"/>
  <c r="E80" i="1"/>
  <c r="C16" i="18"/>
  <c r="C204" i="7942"/>
  <c r="C234"/>
  <c r="C278"/>
  <c r="C154"/>
  <c r="C268"/>
  <c r="C260"/>
  <c r="C200"/>
  <c r="C201"/>
  <c r="C266"/>
  <c r="C205"/>
  <c r="D185"/>
  <c r="D276" s="1"/>
  <c r="C232"/>
  <c r="C235"/>
  <c r="C279"/>
  <c r="C230"/>
  <c r="C249"/>
  <c r="C261"/>
  <c r="C245"/>
  <c r="G144" i="1"/>
  <c r="I144"/>
  <c r="I153"/>
  <c r="H145"/>
  <c r="H144"/>
  <c r="H153"/>
  <c r="J147"/>
  <c r="G153"/>
  <c r="K144"/>
  <c r="K153"/>
  <c r="J144"/>
  <c r="J153"/>
  <c r="J139"/>
  <c r="I139"/>
  <c r="H139"/>
  <c r="K160"/>
  <c r="G160"/>
  <c r="G154"/>
  <c r="K162"/>
  <c r="G147"/>
  <c r="J157"/>
  <c r="I157"/>
  <c r="G145"/>
  <c r="K145"/>
  <c r="J160"/>
  <c r="G162"/>
  <c r="H162"/>
  <c r="K154"/>
  <c r="J154"/>
  <c r="K157"/>
  <c r="K148"/>
  <c r="J145"/>
  <c r="H160"/>
  <c r="K147"/>
  <c r="J162"/>
  <c r="G161"/>
  <c r="I161"/>
  <c r="H154"/>
  <c r="G157"/>
  <c r="J148"/>
  <c r="I148"/>
  <c r="I160"/>
  <c r="H147"/>
  <c r="I162"/>
  <c r="K161"/>
  <c r="I147"/>
  <c r="I154"/>
  <c r="H161"/>
  <c r="H157"/>
  <c r="J161"/>
  <c r="G148"/>
  <c r="I145"/>
  <c r="H148"/>
  <c r="G139"/>
  <c r="K139"/>
  <c r="H146"/>
  <c r="J146"/>
  <c r="I146"/>
  <c r="I158"/>
  <c r="G158"/>
  <c r="H158"/>
  <c r="J158"/>
  <c r="K158"/>
  <c r="J155"/>
  <c r="I155"/>
  <c r="K155"/>
  <c r="G143"/>
  <c r="G146"/>
  <c r="K143"/>
  <c r="K105"/>
  <c r="I105"/>
  <c r="J71"/>
  <c r="J143"/>
  <c r="I143"/>
  <c r="I71"/>
  <c r="K71"/>
  <c r="K146"/>
  <c r="H71"/>
  <c r="H143"/>
  <c r="J105"/>
  <c r="Q70"/>
  <c r="G71"/>
  <c r="H105"/>
  <c r="H155"/>
  <c r="G105"/>
  <c r="G155"/>
  <c r="O200" i="7942"/>
  <c r="H86" i="7943"/>
  <c r="G86"/>
  <c r="C215" i="7942" l="1"/>
  <c r="C238"/>
  <c r="O203"/>
  <c r="U252"/>
  <c r="I216"/>
  <c r="C222"/>
  <c r="O211"/>
  <c r="O244"/>
  <c r="C276"/>
  <c r="C240"/>
  <c r="AC196"/>
  <c r="K196"/>
  <c r="E196"/>
  <c r="B256"/>
  <c r="I818" i="18"/>
  <c r="J818" s="1"/>
  <c r="K818" s="1"/>
  <c r="U99" i="7942"/>
  <c r="U100" s="1"/>
  <c r="AA201"/>
  <c r="H427" i="18"/>
  <c r="I427" s="1"/>
  <c r="E77" i="7943"/>
  <c r="E83" s="1"/>
  <c r="C255" i="7942"/>
  <c r="O266"/>
  <c r="I233"/>
  <c r="U253"/>
  <c r="B176"/>
  <c r="B145"/>
  <c r="O260"/>
  <c r="AA282"/>
  <c r="I276"/>
  <c r="O238"/>
  <c r="AA255"/>
  <c r="AA274"/>
  <c r="O213"/>
  <c r="C247"/>
  <c r="C216"/>
  <c r="C236"/>
  <c r="C264"/>
  <c r="C275"/>
  <c r="R12"/>
  <c r="AD196"/>
  <c r="L105"/>
  <c r="K105"/>
  <c r="AC12"/>
  <c r="W105"/>
  <c r="I237"/>
  <c r="H753" i="18"/>
  <c r="I753" s="1"/>
  <c r="J753" s="1"/>
  <c r="C250" i="7942"/>
  <c r="I242"/>
  <c r="I414" i="18"/>
  <c r="O237" i="7942"/>
  <c r="U268"/>
  <c r="O255"/>
  <c r="C256"/>
  <c r="U277"/>
  <c r="AA254"/>
  <c r="I227"/>
  <c r="I253"/>
  <c r="U278"/>
  <c r="O267"/>
  <c r="C225"/>
  <c r="O274"/>
  <c r="O269"/>
  <c r="U227"/>
  <c r="I262"/>
  <c r="I264"/>
  <c r="B136"/>
  <c r="B140"/>
  <c r="B205"/>
  <c r="I86" i="7943"/>
  <c r="M99" i="7942"/>
  <c r="M100" s="1"/>
  <c r="P99"/>
  <c r="P100" s="1"/>
  <c r="B230"/>
  <c r="U261"/>
  <c r="V240"/>
  <c r="AA265"/>
  <c r="AA207"/>
  <c r="AA249"/>
  <c r="I274"/>
  <c r="I251"/>
  <c r="U207"/>
  <c r="U258"/>
  <c r="U275"/>
  <c r="AA272"/>
  <c r="H99"/>
  <c r="H100" s="1"/>
  <c r="I247"/>
  <c r="AA218"/>
  <c r="C272"/>
  <c r="C267"/>
  <c r="C271"/>
  <c r="C246"/>
  <c r="O248"/>
  <c r="C270"/>
  <c r="C214"/>
  <c r="AA234"/>
  <c r="O226"/>
  <c r="Z99"/>
  <c r="Z100" s="1"/>
  <c r="I401" i="18"/>
  <c r="J401" s="1"/>
  <c r="K857"/>
  <c r="L857" s="1"/>
  <c r="B234" i="7942"/>
  <c r="U234"/>
  <c r="AA276"/>
  <c r="J349" i="18"/>
  <c r="K349" s="1"/>
  <c r="H792"/>
  <c r="I206" i="7942"/>
  <c r="U225"/>
  <c r="O270"/>
  <c r="C254"/>
  <c r="AA199"/>
  <c r="I207"/>
  <c r="U250"/>
  <c r="U222"/>
  <c r="O219"/>
  <c r="B282"/>
  <c r="B169"/>
  <c r="B127"/>
  <c r="AA220"/>
  <c r="AA242"/>
  <c r="H779" i="18"/>
  <c r="I779" s="1"/>
  <c r="I282" i="7942"/>
  <c r="C262"/>
  <c r="AB134"/>
  <c r="AC134" s="1"/>
  <c r="T196"/>
  <c r="B222"/>
  <c r="H375" i="18"/>
  <c r="I375" s="1"/>
  <c r="I792"/>
  <c r="J792" s="1"/>
  <c r="H844"/>
  <c r="AA256" i="7942"/>
  <c r="U241"/>
  <c r="Q196"/>
  <c r="Q12"/>
  <c r="W196"/>
  <c r="AA196"/>
  <c r="D105"/>
  <c r="C12"/>
  <c r="AA99"/>
  <c r="AA100" s="1"/>
  <c r="I223"/>
  <c r="B246"/>
  <c r="B203"/>
  <c r="B250"/>
  <c r="I453" i="18"/>
  <c r="J453" s="1"/>
  <c r="AA271" i="7942"/>
  <c r="O99"/>
  <c r="O100" s="1"/>
  <c r="I258"/>
  <c r="O263"/>
  <c r="AA204"/>
  <c r="I388" i="18"/>
  <c r="J388" s="1"/>
  <c r="H805"/>
  <c r="I805" s="1"/>
  <c r="H831"/>
  <c r="V12" i="7942"/>
  <c r="V196"/>
  <c r="AB196"/>
  <c r="AA229"/>
  <c r="B242"/>
  <c r="U242"/>
  <c r="O240"/>
  <c r="U267"/>
  <c r="U245"/>
  <c r="O205"/>
  <c r="O232"/>
  <c r="C282"/>
  <c r="I254"/>
  <c r="U238"/>
  <c r="I225"/>
  <c r="O220"/>
  <c r="U209"/>
  <c r="O264"/>
  <c r="C259"/>
  <c r="O275"/>
  <c r="AA277"/>
  <c r="AA248"/>
  <c r="I280"/>
  <c r="I275"/>
  <c r="U240"/>
  <c r="U273"/>
  <c r="O227"/>
  <c r="B189"/>
  <c r="B207"/>
  <c r="V138"/>
  <c r="W138" s="1"/>
  <c r="W229" s="1"/>
  <c r="P110"/>
  <c r="Q110" s="1"/>
  <c r="R110" s="1"/>
  <c r="P140"/>
  <c r="Q140" s="1"/>
  <c r="V116"/>
  <c r="V207" s="1"/>
  <c r="P167"/>
  <c r="Q167" s="1"/>
  <c r="R167" s="1"/>
  <c r="J184"/>
  <c r="J275" s="1"/>
  <c r="V127"/>
  <c r="W127" s="1"/>
  <c r="D162"/>
  <c r="E162" s="1"/>
  <c r="AB152"/>
  <c r="AB243" s="1"/>
  <c r="D112"/>
  <c r="D203" s="1"/>
  <c r="D109"/>
  <c r="E109" s="1"/>
  <c r="V111"/>
  <c r="V180"/>
  <c r="W180" s="1"/>
  <c r="W271" s="1"/>
  <c r="AB141"/>
  <c r="AB232" s="1"/>
  <c r="J115"/>
  <c r="K115" s="1"/>
  <c r="AB179"/>
  <c r="AB270" s="1"/>
  <c r="D190"/>
  <c r="E190" s="1"/>
  <c r="F190" s="1"/>
  <c r="D169"/>
  <c r="E169" s="1"/>
  <c r="J181"/>
  <c r="K181" s="1"/>
  <c r="J133"/>
  <c r="K133" s="1"/>
  <c r="AB138"/>
  <c r="AB229" s="1"/>
  <c r="V176"/>
  <c r="W176" s="1"/>
  <c r="J131"/>
  <c r="J222" s="1"/>
  <c r="D186"/>
  <c r="E186" s="1"/>
  <c r="F186" s="1"/>
  <c r="D146"/>
  <c r="E146" s="1"/>
  <c r="E237" s="1"/>
  <c r="D117"/>
  <c r="E117" s="1"/>
  <c r="F117" s="1"/>
  <c r="D175"/>
  <c r="D266" s="1"/>
  <c r="D156"/>
  <c r="E156" s="1"/>
  <c r="F156" s="1"/>
  <c r="G156" s="1"/>
  <c r="P182"/>
  <c r="Q182" s="1"/>
  <c r="V125"/>
  <c r="V216" s="1"/>
  <c r="V129"/>
  <c r="W129" s="1"/>
  <c r="W220" s="1"/>
  <c r="V113"/>
  <c r="V204" s="1"/>
  <c r="J165"/>
  <c r="J256" s="1"/>
  <c r="P169"/>
  <c r="P260" s="1"/>
  <c r="V153"/>
  <c r="V244" s="1"/>
  <c r="V156"/>
  <c r="V247" s="1"/>
  <c r="P142"/>
  <c r="P233" s="1"/>
  <c r="J107"/>
  <c r="J198" s="1"/>
  <c r="D171"/>
  <c r="E171" s="1"/>
  <c r="E262" s="1"/>
  <c r="P185"/>
  <c r="Q185" s="1"/>
  <c r="R185" s="1"/>
  <c r="J183"/>
  <c r="K183" s="1"/>
  <c r="V183"/>
  <c r="W183" s="1"/>
  <c r="AB173"/>
  <c r="AB264" s="1"/>
  <c r="P184"/>
  <c r="J136"/>
  <c r="J227" s="1"/>
  <c r="V108"/>
  <c r="W108" s="1"/>
  <c r="D159"/>
  <c r="D250" s="1"/>
  <c r="P168"/>
  <c r="Q168" s="1"/>
  <c r="Q259" s="1"/>
  <c r="J190"/>
  <c r="K190" s="1"/>
  <c r="P158"/>
  <c r="P249" s="1"/>
  <c r="V135"/>
  <c r="V226" s="1"/>
  <c r="J106"/>
  <c r="J197" s="1"/>
  <c r="AB122"/>
  <c r="AB127"/>
  <c r="AB218" s="1"/>
  <c r="P108"/>
  <c r="Q108" s="1"/>
  <c r="R108" s="1"/>
  <c r="P187"/>
  <c r="D160"/>
  <c r="D251" s="1"/>
  <c r="D157"/>
  <c r="E157" s="1"/>
  <c r="D179"/>
  <c r="D270" s="1"/>
  <c r="D174"/>
  <c r="E174" s="1"/>
  <c r="F174" s="1"/>
  <c r="F265" s="1"/>
  <c r="J130"/>
  <c r="J221" s="1"/>
  <c r="V141"/>
  <c r="V112"/>
  <c r="V114"/>
  <c r="W114" s="1"/>
  <c r="X114" s="1"/>
  <c r="Y114" s="1"/>
  <c r="J162"/>
  <c r="K162" s="1"/>
  <c r="AB114"/>
  <c r="AB205" s="1"/>
  <c r="J191"/>
  <c r="V184"/>
  <c r="W184" s="1"/>
  <c r="X184" s="1"/>
  <c r="X275" s="1"/>
  <c r="V150"/>
  <c r="V241" s="1"/>
  <c r="V160"/>
  <c r="V251" s="1"/>
  <c r="V155"/>
  <c r="W155" s="1"/>
  <c r="X155" s="1"/>
  <c r="AB167"/>
  <c r="AC167" s="1"/>
  <c r="AD167" s="1"/>
  <c r="AB143"/>
  <c r="AC143" s="1"/>
  <c r="AB175"/>
  <c r="AC175" s="1"/>
  <c r="P189"/>
  <c r="Q189" s="1"/>
  <c r="R189" s="1"/>
  <c r="AB135"/>
  <c r="AC135" s="1"/>
  <c r="AD135" s="1"/>
  <c r="J163"/>
  <c r="J254" s="1"/>
  <c r="J157"/>
  <c r="J248" s="1"/>
  <c r="J151"/>
  <c r="J242" s="1"/>
  <c r="J171"/>
  <c r="J262" s="1"/>
  <c r="J129"/>
  <c r="J220" s="1"/>
  <c r="V182"/>
  <c r="V273" s="1"/>
  <c r="J170"/>
  <c r="J261" s="1"/>
  <c r="AC141"/>
  <c r="AD141" s="1"/>
  <c r="AE141" s="1"/>
  <c r="D158"/>
  <c r="D249" s="1"/>
  <c r="D126"/>
  <c r="D217" s="1"/>
  <c r="D149"/>
  <c r="E149" s="1"/>
  <c r="E240" s="1"/>
  <c r="AB126"/>
  <c r="AB217" s="1"/>
  <c r="V152"/>
  <c r="V243" s="1"/>
  <c r="AB149"/>
  <c r="AC149" s="1"/>
  <c r="AB106"/>
  <c r="AB197" s="1"/>
  <c r="P131"/>
  <c r="Q131" s="1"/>
  <c r="Q222" s="1"/>
  <c r="AB129"/>
  <c r="AB220" s="1"/>
  <c r="AB187"/>
  <c r="AB278" s="1"/>
  <c r="D134"/>
  <c r="D225" s="1"/>
  <c r="P132"/>
  <c r="P223" s="1"/>
  <c r="AB113"/>
  <c r="AC113" s="1"/>
  <c r="P118"/>
  <c r="P209" s="1"/>
  <c r="AB180"/>
  <c r="AB271" s="1"/>
  <c r="V181"/>
  <c r="W181" s="1"/>
  <c r="W272" s="1"/>
  <c r="V164"/>
  <c r="V255" s="1"/>
  <c r="V131"/>
  <c r="V222" s="1"/>
  <c r="AB155"/>
  <c r="AC155" s="1"/>
  <c r="AC246" s="1"/>
  <c r="J122"/>
  <c r="J213" s="1"/>
  <c r="V189"/>
  <c r="AB174"/>
  <c r="AC174" s="1"/>
  <c r="AB133"/>
  <c r="AC133" s="1"/>
  <c r="AD133" s="1"/>
  <c r="AB154"/>
  <c r="AC154" s="1"/>
  <c r="AD154" s="1"/>
  <c r="AB108"/>
  <c r="AB199" s="1"/>
  <c r="D128"/>
  <c r="E128" s="1"/>
  <c r="V106"/>
  <c r="V197" s="1"/>
  <c r="F18" i="2"/>
  <c r="D11" i="24" s="1"/>
  <c r="D12"/>
  <c r="P201" i="7942"/>
  <c r="K107"/>
  <c r="L107" s="1"/>
  <c r="L198" s="1"/>
  <c r="W113"/>
  <c r="W204" s="1"/>
  <c r="D182"/>
  <c r="D273" s="1"/>
  <c r="D170"/>
  <c r="E170" s="1"/>
  <c r="E261" s="1"/>
  <c r="D138"/>
  <c r="E138" s="1"/>
  <c r="E229" s="1"/>
  <c r="D155"/>
  <c r="E155" s="1"/>
  <c r="D147"/>
  <c r="D238" s="1"/>
  <c r="D176"/>
  <c r="E176" s="1"/>
  <c r="F176" s="1"/>
  <c r="D152"/>
  <c r="E152" s="1"/>
  <c r="E243" s="1"/>
  <c r="D173"/>
  <c r="E173" s="1"/>
  <c r="D145"/>
  <c r="D236" s="1"/>
  <c r="D137"/>
  <c r="E137" s="1"/>
  <c r="E228" s="1"/>
  <c r="D125"/>
  <c r="E125" s="1"/>
  <c r="E216" s="1"/>
  <c r="D181"/>
  <c r="E181" s="1"/>
  <c r="D115"/>
  <c r="D206" s="1"/>
  <c r="D106"/>
  <c r="E106" s="1"/>
  <c r="E197" s="1"/>
  <c r="D111"/>
  <c r="D202" s="1"/>
  <c r="D124"/>
  <c r="D132"/>
  <c r="V133"/>
  <c r="V224" s="1"/>
  <c r="P126"/>
  <c r="P123"/>
  <c r="Q123" s="1"/>
  <c r="V123"/>
  <c r="V109"/>
  <c r="P133"/>
  <c r="Q133" s="1"/>
  <c r="R133" s="1"/>
  <c r="P125"/>
  <c r="Q125" s="1"/>
  <c r="V110"/>
  <c r="V201" s="1"/>
  <c r="J125"/>
  <c r="K125" s="1"/>
  <c r="K216" s="1"/>
  <c r="P141"/>
  <c r="P232" s="1"/>
  <c r="V168"/>
  <c r="P175"/>
  <c r="V165"/>
  <c r="J116"/>
  <c r="J207" s="1"/>
  <c r="V144"/>
  <c r="W144" s="1"/>
  <c r="P165"/>
  <c r="AB188"/>
  <c r="P114"/>
  <c r="P205" s="1"/>
  <c r="J145"/>
  <c r="J156"/>
  <c r="J247" s="1"/>
  <c r="AB153"/>
  <c r="AC153" s="1"/>
  <c r="AD153" s="1"/>
  <c r="AD244" s="1"/>
  <c r="P186"/>
  <c r="Q186" s="1"/>
  <c r="R186" s="1"/>
  <c r="P176"/>
  <c r="P267" s="1"/>
  <c r="AB161"/>
  <c r="AB252" s="1"/>
  <c r="P173"/>
  <c r="P264" s="1"/>
  <c r="J139"/>
  <c r="J132"/>
  <c r="J180"/>
  <c r="K180" s="1"/>
  <c r="L180" s="1"/>
  <c r="AB145"/>
  <c r="AC145" s="1"/>
  <c r="AD145" s="1"/>
  <c r="AD236" s="1"/>
  <c r="AB115"/>
  <c r="P146"/>
  <c r="Q146" s="1"/>
  <c r="V158"/>
  <c r="V151"/>
  <c r="D164"/>
  <c r="D255" s="1"/>
  <c r="V167"/>
  <c r="AB177"/>
  <c r="AB268" s="1"/>
  <c r="J137"/>
  <c r="J228" s="1"/>
  <c r="V187"/>
  <c r="W187" s="1"/>
  <c r="X187" s="1"/>
  <c r="J167"/>
  <c r="J258" s="1"/>
  <c r="D118"/>
  <c r="V142"/>
  <c r="V233" s="1"/>
  <c r="J158"/>
  <c r="AB136"/>
  <c r="P145"/>
  <c r="P236" s="1"/>
  <c r="P130"/>
  <c r="AB130"/>
  <c r="AB221" s="1"/>
  <c r="D127"/>
  <c r="P112"/>
  <c r="Q112" s="1"/>
  <c r="Q203" s="1"/>
  <c r="P127"/>
  <c r="P218" s="1"/>
  <c r="AB182"/>
  <c r="P128"/>
  <c r="AB165"/>
  <c r="AB256" s="1"/>
  <c r="P190"/>
  <c r="P181"/>
  <c r="P135"/>
  <c r="Q135" s="1"/>
  <c r="D189"/>
  <c r="D280" s="1"/>
  <c r="V157"/>
  <c r="P122"/>
  <c r="D168"/>
  <c r="E168" s="1"/>
  <c r="F168" s="1"/>
  <c r="AB158"/>
  <c r="AB249" s="1"/>
  <c r="AB164"/>
  <c r="AC164" s="1"/>
  <c r="AD164" s="1"/>
  <c r="J174"/>
  <c r="J265" s="1"/>
  <c r="AB160"/>
  <c r="AB251" s="1"/>
  <c r="J146"/>
  <c r="J126"/>
  <c r="J217" s="1"/>
  <c r="V186"/>
  <c r="W186" s="1"/>
  <c r="X186" s="1"/>
  <c r="AB110"/>
  <c r="J150"/>
  <c r="V173"/>
  <c r="AB118"/>
  <c r="AB209" s="1"/>
  <c r="P177"/>
  <c r="Q177" s="1"/>
  <c r="D116"/>
  <c r="D163"/>
  <c r="E163" s="1"/>
  <c r="F163" s="1"/>
  <c r="F254" s="1"/>
  <c r="P166"/>
  <c r="P143"/>
  <c r="P234" s="1"/>
  <c r="AB112"/>
  <c r="P120"/>
  <c r="J185"/>
  <c r="K185" s="1"/>
  <c r="L185" s="1"/>
  <c r="P164"/>
  <c r="Q164" s="1"/>
  <c r="J161"/>
  <c r="AB157"/>
  <c r="AC157" s="1"/>
  <c r="AD157" s="1"/>
  <c r="J118"/>
  <c r="K118" s="1"/>
  <c r="P160"/>
  <c r="P251" s="1"/>
  <c r="P115"/>
  <c r="V171"/>
  <c r="V128"/>
  <c r="AB162"/>
  <c r="J186"/>
  <c r="AB169"/>
  <c r="AC169" s="1"/>
  <c r="AD169" s="1"/>
  <c r="F11" i="2"/>
  <c r="V271" i="7942"/>
  <c r="AB240"/>
  <c r="W152"/>
  <c r="W243" s="1"/>
  <c r="D154"/>
  <c r="E185"/>
  <c r="F185" s="1"/>
  <c r="F276" s="1"/>
  <c r="D178"/>
  <c r="D151"/>
  <c r="D123"/>
  <c r="E123" s="1"/>
  <c r="D188"/>
  <c r="D144"/>
  <c r="D141"/>
  <c r="D133"/>
  <c r="D107"/>
  <c r="D148"/>
  <c r="D187"/>
  <c r="D278" s="1"/>
  <c r="D129"/>
  <c r="P276"/>
  <c r="AB125"/>
  <c r="AB216" s="1"/>
  <c r="V119"/>
  <c r="V210" s="1"/>
  <c r="AB148"/>
  <c r="AB239" s="1"/>
  <c r="AB123"/>
  <c r="V169"/>
  <c r="V260" s="1"/>
  <c r="V137"/>
  <c r="W137" s="1"/>
  <c r="V130"/>
  <c r="V221" s="1"/>
  <c r="AB124"/>
  <c r="AB215" s="1"/>
  <c r="V117"/>
  <c r="V208" s="1"/>
  <c r="P111"/>
  <c r="Q111" s="1"/>
  <c r="J109"/>
  <c r="K109" s="1"/>
  <c r="K200" s="1"/>
  <c r="J149"/>
  <c r="J240" s="1"/>
  <c r="P171"/>
  <c r="P262" s="1"/>
  <c r="P161"/>
  <c r="P129"/>
  <c r="Q129" s="1"/>
  <c r="Q220" s="1"/>
  <c r="V121"/>
  <c r="AB184"/>
  <c r="AB275" s="1"/>
  <c r="AB117"/>
  <c r="AB132"/>
  <c r="J108"/>
  <c r="K108" s="1"/>
  <c r="L108" s="1"/>
  <c r="M108" s="1"/>
  <c r="V172"/>
  <c r="W172" s="1"/>
  <c r="P136"/>
  <c r="P149"/>
  <c r="J147"/>
  <c r="V166"/>
  <c r="V257" s="1"/>
  <c r="P180"/>
  <c r="Q180" s="1"/>
  <c r="V122"/>
  <c r="V147"/>
  <c r="V238" s="1"/>
  <c r="J141"/>
  <c r="J148"/>
  <c r="J239" s="1"/>
  <c r="V140"/>
  <c r="W140" s="1"/>
  <c r="W231" s="1"/>
  <c r="D108"/>
  <c r="J135"/>
  <c r="AB159"/>
  <c r="AB250" s="1"/>
  <c r="P159"/>
  <c r="Q159" s="1"/>
  <c r="R159" s="1"/>
  <c r="P134"/>
  <c r="Q134" s="1"/>
  <c r="Q225" s="1"/>
  <c r="AB168"/>
  <c r="AC168" s="1"/>
  <c r="AC259" s="1"/>
  <c r="V175"/>
  <c r="W175" s="1"/>
  <c r="AB172"/>
  <c r="V118"/>
  <c r="W118" s="1"/>
  <c r="W209" s="1"/>
  <c r="J177"/>
  <c r="K177" s="1"/>
  <c r="V191"/>
  <c r="W191" s="1"/>
  <c r="AB144"/>
  <c r="AC144" s="1"/>
  <c r="AD144" s="1"/>
  <c r="J164"/>
  <c r="AB186"/>
  <c r="AB277" s="1"/>
  <c r="J123"/>
  <c r="AB151"/>
  <c r="AB242" s="1"/>
  <c r="P179"/>
  <c r="P270" s="1"/>
  <c r="J142"/>
  <c r="J143"/>
  <c r="J119"/>
  <c r="J210" s="1"/>
  <c r="V178"/>
  <c r="P153"/>
  <c r="P244" s="1"/>
  <c r="J188"/>
  <c r="K188" s="1"/>
  <c r="P116"/>
  <c r="P207" s="1"/>
  <c r="AB185"/>
  <c r="AC185" s="1"/>
  <c r="AD185" s="1"/>
  <c r="AB111"/>
  <c r="P147"/>
  <c r="P238" s="1"/>
  <c r="J153"/>
  <c r="D167"/>
  <c r="AB128"/>
  <c r="AB219" s="1"/>
  <c r="J172"/>
  <c r="K172" s="1"/>
  <c r="V145"/>
  <c r="W145" s="1"/>
  <c r="W236" s="1"/>
  <c r="P156"/>
  <c r="P247" s="1"/>
  <c r="J144"/>
  <c r="J235" s="1"/>
  <c r="V134"/>
  <c r="V225" s="1"/>
  <c r="P109"/>
  <c r="P200" s="1"/>
  <c r="P191"/>
  <c r="Q191" s="1"/>
  <c r="R191" s="1"/>
  <c r="S191" s="1"/>
  <c r="V139"/>
  <c r="V230" s="1"/>
  <c r="P106"/>
  <c r="P151"/>
  <c r="Q151" s="1"/>
  <c r="R151" s="1"/>
  <c r="S151" s="1"/>
  <c r="J134"/>
  <c r="J225" s="1"/>
  <c r="AB121"/>
  <c r="AB212" s="1"/>
  <c r="J128"/>
  <c r="J219" s="1"/>
  <c r="P172"/>
  <c r="P263" s="1"/>
  <c r="V159"/>
  <c r="V250" s="1"/>
  <c r="V185"/>
  <c r="V276" s="1"/>
  <c r="P137"/>
  <c r="P228" s="1"/>
  <c r="AB131"/>
  <c r="P162"/>
  <c r="P253" s="1"/>
  <c r="AB166"/>
  <c r="AC166" s="1"/>
  <c r="AC257" s="1"/>
  <c r="J179"/>
  <c r="K179" s="1"/>
  <c r="J178"/>
  <c r="J269" s="1"/>
  <c r="AB176"/>
  <c r="AB267" s="1"/>
  <c r="J182"/>
  <c r="V115"/>
  <c r="V107"/>
  <c r="W107" s="1"/>
  <c r="W198" s="1"/>
  <c r="F25" i="2"/>
  <c r="F31" s="1"/>
  <c r="V190" i="7942"/>
  <c r="V174"/>
  <c r="D120"/>
  <c r="E120" s="1"/>
  <c r="J152"/>
  <c r="K152" s="1"/>
  <c r="K157"/>
  <c r="K248" s="1"/>
  <c r="AC114"/>
  <c r="AC205" s="1"/>
  <c r="V215"/>
  <c r="W150"/>
  <c r="W241" s="1"/>
  <c r="P273"/>
  <c r="E180"/>
  <c r="E158"/>
  <c r="F158" s="1"/>
  <c r="D150"/>
  <c r="D241" s="1"/>
  <c r="D142"/>
  <c r="D233" s="1"/>
  <c r="D130"/>
  <c r="D221" s="1"/>
  <c r="D183"/>
  <c r="D139"/>
  <c r="D230" s="1"/>
  <c r="D135"/>
  <c r="D226" s="1"/>
  <c r="D119"/>
  <c r="D210" s="1"/>
  <c r="D184"/>
  <c r="D275" s="1"/>
  <c r="D140"/>
  <c r="D231" s="1"/>
  <c r="D153"/>
  <c r="D244" s="1"/>
  <c r="D114"/>
  <c r="D205" s="1"/>
  <c r="D110"/>
  <c r="D201" s="1"/>
  <c r="D177"/>
  <c r="E177" s="1"/>
  <c r="F177" s="1"/>
  <c r="F268" s="1"/>
  <c r="D143"/>
  <c r="E143" s="1"/>
  <c r="D113"/>
  <c r="D204" s="1"/>
  <c r="AB204"/>
  <c r="Q158"/>
  <c r="Q249" s="1"/>
  <c r="AB140"/>
  <c r="AB231" s="1"/>
  <c r="P119"/>
  <c r="Q119" s="1"/>
  <c r="Q210" s="1"/>
  <c r="J110"/>
  <c r="K110" s="1"/>
  <c r="J138"/>
  <c r="K138" s="1"/>
  <c r="AB119"/>
  <c r="J111"/>
  <c r="P124"/>
  <c r="P215" s="1"/>
  <c r="P117"/>
  <c r="J112"/>
  <c r="AB137"/>
  <c r="J113"/>
  <c r="P107"/>
  <c r="Q107" s="1"/>
  <c r="D165"/>
  <c r="D256" s="1"/>
  <c r="AB189"/>
  <c r="P174"/>
  <c r="P183"/>
  <c r="V148"/>
  <c r="W148" s="1"/>
  <c r="X148" s="1"/>
  <c r="V146"/>
  <c r="V237" s="1"/>
  <c r="D121"/>
  <c r="D212" s="1"/>
  <c r="AB120"/>
  <c r="AC120" s="1"/>
  <c r="AD120" s="1"/>
  <c r="AE120" s="1"/>
  <c r="V161"/>
  <c r="W161" s="1"/>
  <c r="W252" s="1"/>
  <c r="AB191"/>
  <c r="AB282" s="1"/>
  <c r="P154"/>
  <c r="P245" s="1"/>
  <c r="J176"/>
  <c r="K176" s="1"/>
  <c r="P155"/>
  <c r="D166"/>
  <c r="D257" s="1"/>
  <c r="J114"/>
  <c r="V179"/>
  <c r="V270" s="1"/>
  <c r="P148"/>
  <c r="P138"/>
  <c r="Q138" s="1"/>
  <c r="R138" s="1"/>
  <c r="R229" s="1"/>
  <c r="AB107"/>
  <c r="D131"/>
  <c r="V126"/>
  <c r="P113"/>
  <c r="P204" s="1"/>
  <c r="AB109"/>
  <c r="AC109" s="1"/>
  <c r="AB183"/>
  <c r="AC183" s="1"/>
  <c r="AC274" s="1"/>
  <c r="P163"/>
  <c r="Q163" s="1"/>
  <c r="Q254" s="1"/>
  <c r="AB190"/>
  <c r="AC190" s="1"/>
  <c r="AC281" s="1"/>
  <c r="F9" i="2"/>
  <c r="G7" i="24" s="1"/>
  <c r="G8" s="1"/>
  <c r="G112" s="1"/>
  <c r="E14" i="7943" s="1"/>
  <c r="AB178" i="7942"/>
  <c r="AC178" s="1"/>
  <c r="J189"/>
  <c r="J280" s="1"/>
  <c r="AB147"/>
  <c r="AB156"/>
  <c r="AC156" s="1"/>
  <c r="D122"/>
  <c r="E122" s="1"/>
  <c r="F122" s="1"/>
  <c r="V143"/>
  <c r="W143" s="1"/>
  <c r="X143" s="1"/>
  <c r="AB146"/>
  <c r="AB139"/>
  <c r="P157"/>
  <c r="Q157" s="1"/>
  <c r="J117"/>
  <c r="K117" s="1"/>
  <c r="L117" s="1"/>
  <c r="P144"/>
  <c r="D161"/>
  <c r="D252" s="1"/>
  <c r="J140"/>
  <c r="J168"/>
  <c r="J259" s="1"/>
  <c r="J173"/>
  <c r="D191"/>
  <c r="E191" s="1"/>
  <c r="E282" s="1"/>
  <c r="J166"/>
  <c r="J121"/>
  <c r="J212" s="1"/>
  <c r="J155"/>
  <c r="K155" s="1"/>
  <c r="L155" s="1"/>
  <c r="J175"/>
  <c r="J159"/>
  <c r="J250" s="1"/>
  <c r="D172"/>
  <c r="D263" s="1"/>
  <c r="AB150"/>
  <c r="AB241" s="1"/>
  <c r="V188"/>
  <c r="V279" s="1"/>
  <c r="AB170"/>
  <c r="AB163"/>
  <c r="J160"/>
  <c r="V177"/>
  <c r="P170"/>
  <c r="P261" s="1"/>
  <c r="J124"/>
  <c r="K124" s="1"/>
  <c r="L124" s="1"/>
  <c r="P150"/>
  <c r="V120"/>
  <c r="AB142"/>
  <c r="P152"/>
  <c r="J120"/>
  <c r="J211" s="1"/>
  <c r="P121"/>
  <c r="D6" i="18"/>
  <c r="AC6" s="1"/>
  <c r="AB116" i="7942"/>
  <c r="AB207" s="1"/>
  <c r="V136"/>
  <c r="AB181"/>
  <c r="AB272" s="1"/>
  <c r="P178"/>
  <c r="V162"/>
  <c r="V132"/>
  <c r="W132" s="1"/>
  <c r="W223" s="1"/>
  <c r="P139"/>
  <c r="Q139" s="1"/>
  <c r="C8" i="7943"/>
  <c r="J127" i="7942"/>
  <c r="J218" s="1"/>
  <c r="V163"/>
  <c r="W163" s="1"/>
  <c r="W254" s="1"/>
  <c r="P188"/>
  <c r="J154"/>
  <c r="K154" s="1"/>
  <c r="V154"/>
  <c r="V245" s="1"/>
  <c r="J169"/>
  <c r="K169" s="1"/>
  <c r="K260" s="1"/>
  <c r="V170"/>
  <c r="W170" s="1"/>
  <c r="Q255"/>
  <c r="R164"/>
  <c r="R255" s="1"/>
  <c r="F146"/>
  <c r="G146" s="1"/>
  <c r="D247"/>
  <c r="Q143"/>
  <c r="D259"/>
  <c r="Q160"/>
  <c r="P255"/>
  <c r="D208"/>
  <c r="K167"/>
  <c r="K174"/>
  <c r="L174" s="1"/>
  <c r="L265" s="1"/>
  <c r="P226"/>
  <c r="P268"/>
  <c r="E164"/>
  <c r="E255" s="1"/>
  <c r="Q177" i="1"/>
  <c r="AB211" i="7942"/>
  <c r="D260"/>
  <c r="D200"/>
  <c r="E121"/>
  <c r="F121" s="1"/>
  <c r="AC158"/>
  <c r="AC118"/>
  <c r="AC209" s="1"/>
  <c r="K137"/>
  <c r="L137" s="1"/>
  <c r="M137" s="1"/>
  <c r="AC160"/>
  <c r="AC251" s="1"/>
  <c r="E112"/>
  <c r="F112" s="1"/>
  <c r="F203" s="1"/>
  <c r="E189"/>
  <c r="E280" s="1"/>
  <c r="V277"/>
  <c r="V278"/>
  <c r="V263"/>
  <c r="D197"/>
  <c r="D272"/>
  <c r="D246"/>
  <c r="J6" i="18"/>
  <c r="AC159" i="7942"/>
  <c r="K198"/>
  <c r="Q171"/>
  <c r="P271"/>
  <c r="AC184"/>
  <c r="E145"/>
  <c r="K148"/>
  <c r="N6" i="18"/>
  <c r="BI6"/>
  <c r="AH6"/>
  <c r="Q6"/>
  <c r="D18" i="24"/>
  <c r="F12" i="2"/>
  <c r="J187" i="1"/>
  <c r="L183" i="7942"/>
  <c r="L274" s="1"/>
  <c r="K274"/>
  <c r="W110"/>
  <c r="X110" s="1"/>
  <c r="X201" s="1"/>
  <c r="AC171"/>
  <c r="AD171" s="1"/>
  <c r="AD262" s="1"/>
  <c r="E142"/>
  <c r="F142" s="1"/>
  <c r="F233" s="1"/>
  <c r="W133"/>
  <c r="P214"/>
  <c r="AB225"/>
  <c r="J278"/>
  <c r="K129"/>
  <c r="AC161"/>
  <c r="P277"/>
  <c r="W149"/>
  <c r="AB266"/>
  <c r="V199"/>
  <c r="AC179"/>
  <c r="K184"/>
  <c r="D219"/>
  <c r="L157"/>
  <c r="M157" s="1"/>
  <c r="N157" s="1"/>
  <c r="N248" s="1"/>
  <c r="R112"/>
  <c r="K136"/>
  <c r="K227" s="1"/>
  <c r="J274"/>
  <c r="Q176"/>
  <c r="R176" s="1"/>
  <c r="R267" s="1"/>
  <c r="Q118"/>
  <c r="J281"/>
  <c r="AC108"/>
  <c r="AC199" s="1"/>
  <c r="V274"/>
  <c r="AB265"/>
  <c r="W164"/>
  <c r="X164" s="1"/>
  <c r="Y164" s="1"/>
  <c r="E110"/>
  <c r="F110" s="1"/>
  <c r="F201" s="1"/>
  <c r="K163"/>
  <c r="K254" s="1"/>
  <c r="AB246"/>
  <c r="P237"/>
  <c r="P258"/>
  <c r="W182"/>
  <c r="W273" s="1"/>
  <c r="V218"/>
  <c r="P216"/>
  <c r="AB234"/>
  <c r="V235"/>
  <c r="V267"/>
  <c r="Q202"/>
  <c r="R111"/>
  <c r="G158"/>
  <c r="G249" s="1"/>
  <c r="F249"/>
  <c r="R201"/>
  <c r="S110"/>
  <c r="S201" s="1"/>
  <c r="F162"/>
  <c r="G162" s="1"/>
  <c r="G253" s="1"/>
  <c r="E253"/>
  <c r="G168"/>
  <c r="G259" s="1"/>
  <c r="F259"/>
  <c r="R131"/>
  <c r="W275"/>
  <c r="X175"/>
  <c r="X266" s="1"/>
  <c r="W266"/>
  <c r="E249"/>
  <c r="E259"/>
  <c r="J270"/>
  <c r="V282"/>
  <c r="W119"/>
  <c r="J272"/>
  <c r="E276"/>
  <c r="J279"/>
  <c r="Q169"/>
  <c r="AC127"/>
  <c r="J224"/>
  <c r="D253"/>
  <c r="W116"/>
  <c r="W207" s="1"/>
  <c r="AC125"/>
  <c r="Q201"/>
  <c r="P202"/>
  <c r="AB257"/>
  <c r="V266"/>
  <c r="J253"/>
  <c r="J268"/>
  <c r="W134"/>
  <c r="W117"/>
  <c r="X117" s="1"/>
  <c r="X208" s="1"/>
  <c r="E153"/>
  <c r="W160"/>
  <c r="K165"/>
  <c r="AC129"/>
  <c r="AB259"/>
  <c r="Q137"/>
  <c r="Q142"/>
  <c r="Q147"/>
  <c r="AC128"/>
  <c r="AC219" s="1"/>
  <c r="K128"/>
  <c r="J263"/>
  <c r="Q153"/>
  <c r="AC187"/>
  <c r="AC278" s="1"/>
  <c r="Q179"/>
  <c r="W139"/>
  <c r="E136"/>
  <c r="W159"/>
  <c r="V228"/>
  <c r="AC121"/>
  <c r="V261"/>
  <c r="AF105"/>
  <c r="U12"/>
  <c r="N196"/>
  <c r="N105"/>
  <c r="W201"/>
  <c r="AF99"/>
  <c r="AF100" s="1"/>
  <c r="I88" i="7943"/>
  <c r="G88"/>
  <c r="C196" i="7942"/>
  <c r="E246"/>
  <c r="F155"/>
  <c r="F246" s="1"/>
  <c r="F106"/>
  <c r="G106" s="1"/>
  <c r="H106" s="1"/>
  <c r="H197" s="1"/>
  <c r="G105"/>
  <c r="AC99"/>
  <c r="AC100" s="1"/>
  <c r="Q99"/>
  <c r="Q100" s="1"/>
  <c r="S12"/>
  <c r="O196"/>
  <c r="I12"/>
  <c r="M105"/>
  <c r="K401" i="18"/>
  <c r="L401" s="1"/>
  <c r="L818"/>
  <c r="M818" s="1"/>
  <c r="B257" i="7942"/>
  <c r="E182"/>
  <c r="W99"/>
  <c r="W100" s="1"/>
  <c r="AE12"/>
  <c r="X140"/>
  <c r="Y140" s="1"/>
  <c r="Y231" s="1"/>
  <c r="J427" i="18"/>
  <c r="F181" i="7942"/>
  <c r="G181" s="1"/>
  <c r="E272"/>
  <c r="C283"/>
  <c r="U283"/>
  <c r="J362" i="18"/>
  <c r="K362" s="1"/>
  <c r="O283" i="7942"/>
  <c r="Z12"/>
  <c r="H196"/>
  <c r="AF12"/>
  <c r="Z196"/>
  <c r="S196"/>
  <c r="G12"/>
  <c r="M196"/>
  <c r="F105"/>
  <c r="F196"/>
  <c r="L12"/>
  <c r="J414" i="18"/>
  <c r="K414" s="1"/>
  <c r="V99" i="7942"/>
  <c r="V100" s="1"/>
  <c r="I99"/>
  <c r="I100" s="1"/>
  <c r="B108"/>
  <c r="B121"/>
  <c r="B173"/>
  <c r="I236"/>
  <c r="I283" s="1"/>
  <c r="K453" i="18"/>
  <c r="L453" s="1"/>
  <c r="M453" s="1"/>
  <c r="G426"/>
  <c r="H105" i="7942"/>
  <c r="AF196"/>
  <c r="T105"/>
  <c r="Y105"/>
  <c r="M12"/>
  <c r="AE105"/>
  <c r="Y12"/>
  <c r="J99"/>
  <c r="J100" s="1"/>
  <c r="T99"/>
  <c r="T100" s="1"/>
  <c r="N12"/>
  <c r="H12"/>
  <c r="T12"/>
  <c r="AE196"/>
  <c r="S105"/>
  <c r="Y196"/>
  <c r="K792" i="18"/>
  <c r="L792" s="1"/>
  <c r="AA223" i="7942"/>
  <c r="Q216"/>
  <c r="R125"/>
  <c r="W235"/>
  <c r="X144"/>
  <c r="X124"/>
  <c r="W215"/>
  <c r="AD168"/>
  <c r="AE168" s="1"/>
  <c r="AF168" s="1"/>
  <c r="AF259" s="1"/>
  <c r="L349" i="18"/>
  <c r="K440"/>
  <c r="R99" i="7942"/>
  <c r="R100" s="1"/>
  <c r="Y99"/>
  <c r="Y100" s="1"/>
  <c r="L99"/>
  <c r="L100" s="1"/>
  <c r="J375" i="18"/>
  <c r="K375" s="1"/>
  <c r="K388"/>
  <c r="J779"/>
  <c r="E99" i="7942"/>
  <c r="E100" s="1"/>
  <c r="K766" i="18"/>
  <c r="J805"/>
  <c r="X99" i="7942"/>
  <c r="X100" s="1"/>
  <c r="N99"/>
  <c r="N100" s="1"/>
  <c r="S99"/>
  <c r="S100" s="1"/>
  <c r="AE99"/>
  <c r="AE100" s="1"/>
  <c r="AD99"/>
  <c r="AD100" s="1"/>
  <c r="K99"/>
  <c r="K100" s="1"/>
  <c r="G99"/>
  <c r="G100" s="1"/>
  <c r="F99"/>
  <c r="F100" s="1"/>
  <c r="R4" i="18"/>
  <c r="X234" i="7942"/>
  <c r="Y143"/>
  <c r="G122"/>
  <c r="F213"/>
  <c r="F157"/>
  <c r="E248"/>
  <c r="M117"/>
  <c r="L208"/>
  <c r="Q214"/>
  <c r="R123"/>
  <c r="X172"/>
  <c r="W263"/>
  <c r="L177"/>
  <c r="K268"/>
  <c r="L172"/>
  <c r="K263"/>
  <c r="E260"/>
  <c r="F169"/>
  <c r="K272"/>
  <c r="L181"/>
  <c r="K267"/>
  <c r="L176"/>
  <c r="AD178"/>
  <c r="AC269"/>
  <c r="W218"/>
  <c r="X127"/>
  <c r="F123"/>
  <c r="E214"/>
  <c r="R182"/>
  <c r="Q273"/>
  <c r="X138"/>
  <c r="K224"/>
  <c r="L133"/>
  <c r="H168"/>
  <c r="H259" s="1"/>
  <c r="K278"/>
  <c r="L187"/>
  <c r="AC234"/>
  <c r="AD143"/>
  <c r="AC265"/>
  <c r="AD174"/>
  <c r="R168"/>
  <c r="S164"/>
  <c r="E115"/>
  <c r="E175"/>
  <c r="G185"/>
  <c r="D248"/>
  <c r="D214"/>
  <c r="W125"/>
  <c r="E212"/>
  <c r="K130"/>
  <c r="E187"/>
  <c r="D264"/>
  <c r="E160"/>
  <c r="E184"/>
  <c r="AD118"/>
  <c r="E147"/>
  <c r="E208"/>
  <c r="Q140" i="1"/>
  <c r="G173"/>
  <c r="J173"/>
  <c r="K173"/>
  <c r="Q72"/>
  <c r="I173"/>
  <c r="H173"/>
  <c r="F109" i="7942"/>
  <c r="E200"/>
  <c r="X137"/>
  <c r="W228"/>
  <c r="K206"/>
  <c r="L115"/>
  <c r="Q226"/>
  <c r="R135"/>
  <c r="Q268"/>
  <c r="R177"/>
  <c r="Q230"/>
  <c r="R139"/>
  <c r="L118"/>
  <c r="K209"/>
  <c r="F128"/>
  <c r="E219"/>
  <c r="AD232"/>
  <c r="M107"/>
  <c r="G117"/>
  <c r="F208"/>
  <c r="E264"/>
  <c r="F173"/>
  <c r="R282"/>
  <c r="K253"/>
  <c r="L162"/>
  <c r="AD109"/>
  <c r="AC200"/>
  <c r="AC258"/>
  <c r="X183"/>
  <c r="W274"/>
  <c r="AC266"/>
  <c r="AD175"/>
  <c r="AD155"/>
  <c r="X176"/>
  <c r="W267"/>
  <c r="K281"/>
  <c r="L190"/>
  <c r="AC245"/>
  <c r="L154"/>
  <c r="K245"/>
  <c r="AC260"/>
  <c r="E267"/>
  <c r="L110"/>
  <c r="K201"/>
  <c r="L138"/>
  <c r="K229"/>
  <c r="Q198"/>
  <c r="R107"/>
  <c r="Q237"/>
  <c r="R146"/>
  <c r="Q276"/>
  <c r="W282"/>
  <c r="X191"/>
  <c r="Q280"/>
  <c r="K276"/>
  <c r="E277"/>
  <c r="F143"/>
  <c r="E234"/>
  <c r="G121"/>
  <c r="F212"/>
  <c r="AC240"/>
  <c r="AD149"/>
  <c r="R140"/>
  <c r="Q231"/>
  <c r="Q271"/>
  <c r="R180"/>
  <c r="AD113"/>
  <c r="AC204"/>
  <c r="W246"/>
  <c r="X118"/>
  <c r="AD156"/>
  <c r="AC247"/>
  <c r="R157"/>
  <c r="Q248"/>
  <c r="L188"/>
  <c r="K279"/>
  <c r="AC276"/>
  <c r="W199"/>
  <c r="X108"/>
  <c r="W277"/>
  <c r="L179"/>
  <c r="K270"/>
  <c r="AC225"/>
  <c r="AD134"/>
  <c r="Q106" i="1"/>
  <c r="K753" i="18" l="1"/>
  <c r="L753"/>
  <c r="H158" i="7942"/>
  <c r="H249" s="1"/>
  <c r="AD183"/>
  <c r="AS6" i="18"/>
  <c r="AV6"/>
  <c r="AM6"/>
  <c r="AN6"/>
  <c r="AD6"/>
  <c r="G6"/>
  <c r="G7" s="1"/>
  <c r="H807" s="1"/>
  <c r="I807" s="1"/>
  <c r="J229" i="7942"/>
  <c r="K134"/>
  <c r="E213"/>
  <c r="BD6" i="18"/>
  <c r="BG6"/>
  <c r="P6"/>
  <c r="T6"/>
  <c r="BF6"/>
  <c r="AA6"/>
  <c r="BC6"/>
  <c r="R6"/>
  <c r="D213" i="7942"/>
  <c r="AR6" i="18"/>
  <c r="Z6"/>
  <c r="P198" i="7942"/>
  <c r="E165"/>
  <c r="F165" s="1"/>
  <c r="F256" s="1"/>
  <c r="W239"/>
  <c r="Y175"/>
  <c r="X161"/>
  <c r="D234"/>
  <c r="AC186"/>
  <c r="AD186" s="1"/>
  <c r="AD166"/>
  <c r="AB260"/>
  <c r="K265"/>
  <c r="K116"/>
  <c r="L116" s="1"/>
  <c r="AC116"/>
  <c r="AD116" s="1"/>
  <c r="AD207" s="1"/>
  <c r="AC130"/>
  <c r="AC221" s="1"/>
  <c r="J209"/>
  <c r="W278"/>
  <c r="Q277"/>
  <c r="K208"/>
  <c r="M174"/>
  <c r="N174" s="1"/>
  <c r="N265" s="1"/>
  <c r="R163"/>
  <c r="S163" s="1"/>
  <c r="AC140"/>
  <c r="P199"/>
  <c r="K144"/>
  <c r="L144" s="1"/>
  <c r="W169"/>
  <c r="X169" s="1"/>
  <c r="Y169" s="1"/>
  <c r="Y260" s="1"/>
  <c r="E135"/>
  <c r="F135" s="1"/>
  <c r="W185"/>
  <c r="J206"/>
  <c r="Q114"/>
  <c r="R114" s="1"/>
  <c r="F164"/>
  <c r="G164" s="1"/>
  <c r="G255" s="1"/>
  <c r="Q141"/>
  <c r="W166"/>
  <c r="X166" s="1"/>
  <c r="X257" s="1"/>
  <c r="P254"/>
  <c r="J276"/>
  <c r="AC106"/>
  <c r="AD106" s="1"/>
  <c r="AE106" s="1"/>
  <c r="K170"/>
  <c r="L170" s="1"/>
  <c r="M170" s="1"/>
  <c r="N170" s="1"/>
  <c r="N261" s="1"/>
  <c r="W154"/>
  <c r="W245" s="1"/>
  <c r="E172"/>
  <c r="F172" s="1"/>
  <c r="F263" s="1"/>
  <c r="AB269"/>
  <c r="K215"/>
  <c r="AC211"/>
  <c r="V234"/>
  <c r="J208"/>
  <c r="AC180"/>
  <c r="AC271" s="1"/>
  <c r="D240"/>
  <c r="V220"/>
  <c r="X255"/>
  <c r="AD130"/>
  <c r="AE130" s="1"/>
  <c r="W234"/>
  <c r="K168"/>
  <c r="K121"/>
  <c r="K127"/>
  <c r="L127" s="1"/>
  <c r="M127" s="1"/>
  <c r="N127" s="1"/>
  <c r="N218" s="1"/>
  <c r="V239"/>
  <c r="V252"/>
  <c r="P231"/>
  <c r="K189"/>
  <c r="L189" s="1"/>
  <c r="J215"/>
  <c r="F253"/>
  <c r="F191"/>
  <c r="H162"/>
  <c r="H253" s="1"/>
  <c r="K207"/>
  <c r="AD259"/>
  <c r="AD160"/>
  <c r="AE211"/>
  <c r="AF120"/>
  <c r="AF211" s="1"/>
  <c r="AE259"/>
  <c r="Y110"/>
  <c r="Y201" s="1"/>
  <c r="F255"/>
  <c r="AD108"/>
  <c r="AD199" s="1"/>
  <c r="AE6" i="18"/>
  <c r="S6"/>
  <c r="AT6"/>
  <c r="P248" i="7942"/>
  <c r="AX6" i="18"/>
  <c r="O6"/>
  <c r="M6"/>
  <c r="K159" i="7942"/>
  <c r="L159" s="1"/>
  <c r="M159" s="1"/>
  <c r="M250" s="1"/>
  <c r="BA6" i="18"/>
  <c r="W6"/>
  <c r="AQ6"/>
  <c r="AB6"/>
  <c r="Q170" i="7942"/>
  <c r="AB274"/>
  <c r="W179"/>
  <c r="X179" s="1"/>
  <c r="R119"/>
  <c r="R210" s="1"/>
  <c r="E126"/>
  <c r="H164"/>
  <c r="H255" s="1"/>
  <c r="L6" i="18"/>
  <c r="AI6"/>
  <c r="AP6"/>
  <c r="U6"/>
  <c r="BB6"/>
  <c r="AK6"/>
  <c r="X6"/>
  <c r="AJ6"/>
  <c r="AL6"/>
  <c r="J267" i="7942"/>
  <c r="W131"/>
  <c r="Q267"/>
  <c r="J844" i="18"/>
  <c r="K844" s="1"/>
  <c r="L844" s="1"/>
  <c r="I844"/>
  <c r="P222" i="7942"/>
  <c r="M857" i="18"/>
  <c r="I831"/>
  <c r="K131" i="7942"/>
  <c r="K222" s="1"/>
  <c r="D282"/>
  <c r="AB200"/>
  <c r="L136"/>
  <c r="L227" s="1"/>
  <c r="P230"/>
  <c r="W188"/>
  <c r="E161"/>
  <c r="AC181"/>
  <c r="AC272" s="1"/>
  <c r="J201"/>
  <c r="Q124"/>
  <c r="R124" s="1"/>
  <c r="Q154"/>
  <c r="AB247"/>
  <c r="L152"/>
  <c r="K243"/>
  <c r="M199"/>
  <c r="N108"/>
  <c r="N199" s="1"/>
  <c r="Y205"/>
  <c r="Z114"/>
  <c r="Z205" s="1"/>
  <c r="AC226"/>
  <c r="E130"/>
  <c r="E221" s="1"/>
  <c r="X181"/>
  <c r="X272" s="1"/>
  <c r="G112"/>
  <c r="G203" s="1"/>
  <c r="R134"/>
  <c r="S134" s="1"/>
  <c r="T134" s="1"/>
  <c r="T225" s="1"/>
  <c r="V209"/>
  <c r="E114"/>
  <c r="Q162"/>
  <c r="Q253" s="1"/>
  <c r="X113"/>
  <c r="Y113" s="1"/>
  <c r="Y204" s="1"/>
  <c r="V275"/>
  <c r="P282"/>
  <c r="X180"/>
  <c r="Y180" s="1"/>
  <c r="P259"/>
  <c r="K122"/>
  <c r="L122" s="1"/>
  <c r="L213" s="1"/>
  <c r="AB226"/>
  <c r="K106"/>
  <c r="K197" s="1"/>
  <c r="AC236"/>
  <c r="P225"/>
  <c r="K199"/>
  <c r="F26" i="2"/>
  <c r="F28" s="1"/>
  <c r="W156" i="7942"/>
  <c r="Q132"/>
  <c r="D265"/>
  <c r="V229"/>
  <c r="K171"/>
  <c r="E281"/>
  <c r="Q258"/>
  <c r="Q282"/>
  <c r="F152"/>
  <c r="G152" s="1"/>
  <c r="J243"/>
  <c r="E254"/>
  <c r="AB276"/>
  <c r="Q156"/>
  <c r="Q247" s="1"/>
  <c r="E119"/>
  <c r="F119" s="1"/>
  <c r="X152"/>
  <c r="Y152" s="1"/>
  <c r="Y243" s="1"/>
  <c r="AC124"/>
  <c r="AD124" s="1"/>
  <c r="AD215" s="1"/>
  <c r="E203"/>
  <c r="W147"/>
  <c r="W238" s="1"/>
  <c r="D237"/>
  <c r="E265"/>
  <c r="V205"/>
  <c r="W205"/>
  <c r="V202"/>
  <c r="W111"/>
  <c r="H846" i="18"/>
  <c r="H856" s="1"/>
  <c r="E113" i="7942"/>
  <c r="F113" s="1"/>
  <c r="AC232"/>
  <c r="AC152"/>
  <c r="AC176"/>
  <c r="AD176" s="1"/>
  <c r="AB245"/>
  <c r="D281"/>
  <c r="V272"/>
  <c r="AC138"/>
  <c r="AD138" s="1"/>
  <c r="AB258"/>
  <c r="K149"/>
  <c r="L149" s="1"/>
  <c r="M149" s="1"/>
  <c r="J199"/>
  <c r="K246"/>
  <c r="AC126"/>
  <c r="AD126" s="1"/>
  <c r="W112"/>
  <c r="V203"/>
  <c r="Q187"/>
  <c r="P278"/>
  <c r="P275"/>
  <c r="Q184"/>
  <c r="X129"/>
  <c r="Y129" s="1"/>
  <c r="L109"/>
  <c r="F137"/>
  <c r="F228" s="1"/>
  <c r="F170"/>
  <c r="F261" s="1"/>
  <c r="X107"/>
  <c r="Y107" s="1"/>
  <c r="Q215"/>
  <c r="G197"/>
  <c r="F149"/>
  <c r="F240" s="1"/>
  <c r="E134"/>
  <c r="E225" s="1"/>
  <c r="Q109"/>
  <c r="X205"/>
  <c r="Q242"/>
  <c r="J271"/>
  <c r="K156"/>
  <c r="L156" s="1"/>
  <c r="W135"/>
  <c r="X135" s="1"/>
  <c r="V223"/>
  <c r="E247"/>
  <c r="Q145"/>
  <c r="R145" s="1"/>
  <c r="AC177"/>
  <c r="AD177" s="1"/>
  <c r="E159"/>
  <c r="E250" s="1"/>
  <c r="K151"/>
  <c r="L151" s="1"/>
  <c r="J282"/>
  <c r="K191"/>
  <c r="V280"/>
  <c r="W189"/>
  <c r="AB213"/>
  <c r="AC122"/>
  <c r="AC235"/>
  <c r="AC224"/>
  <c r="G177"/>
  <c r="G268" s="1"/>
  <c r="Z110"/>
  <c r="Z201" s="1"/>
  <c r="F237"/>
  <c r="AD197"/>
  <c r="F171"/>
  <c r="F262" s="1"/>
  <c r="F247"/>
  <c r="K271"/>
  <c r="AC148"/>
  <c r="AD148" s="1"/>
  <c r="P280"/>
  <c r="AB224"/>
  <c r="F189"/>
  <c r="G189" s="1"/>
  <c r="H189" s="1"/>
  <c r="H280" s="1"/>
  <c r="D261"/>
  <c r="D228"/>
  <c r="P220"/>
  <c r="K261"/>
  <c r="AC165"/>
  <c r="AD165" s="1"/>
  <c r="P229"/>
  <c r="W106"/>
  <c r="D262"/>
  <c r="W141"/>
  <c r="V232"/>
  <c r="L169"/>
  <c r="L260" s="1"/>
  <c r="AD190"/>
  <c r="AD281" s="1"/>
  <c r="W153"/>
  <c r="W244" s="1"/>
  <c r="V246"/>
  <c r="D267"/>
  <c r="E179"/>
  <c r="F179" s="1"/>
  <c r="P210"/>
  <c r="D277"/>
  <c r="P203"/>
  <c r="AC173"/>
  <c r="AE157"/>
  <c r="AD248"/>
  <c r="L246"/>
  <c r="M155"/>
  <c r="N155" s="1"/>
  <c r="N246" s="1"/>
  <c r="K160"/>
  <c r="J251"/>
  <c r="K173"/>
  <c r="J264"/>
  <c r="AB238"/>
  <c r="AC147"/>
  <c r="AB222"/>
  <c r="AC131"/>
  <c r="J244"/>
  <c r="K153"/>
  <c r="P240"/>
  <c r="Q149"/>
  <c r="AB223"/>
  <c r="AC132"/>
  <c r="D198"/>
  <c r="E107"/>
  <c r="Q190"/>
  <c r="P281"/>
  <c r="P221"/>
  <c r="Q130"/>
  <c r="W162"/>
  <c r="V253"/>
  <c r="P243"/>
  <c r="Q152"/>
  <c r="AC163"/>
  <c r="AB254"/>
  <c r="W126"/>
  <c r="V217"/>
  <c r="P239"/>
  <c r="Q148"/>
  <c r="Q155"/>
  <c r="P246"/>
  <c r="K112"/>
  <c r="J203"/>
  <c r="AC119"/>
  <c r="AB210"/>
  <c r="E183"/>
  <c r="D274"/>
  <c r="X156"/>
  <c r="W247"/>
  <c r="V265"/>
  <c r="W174"/>
  <c r="W115"/>
  <c r="V206"/>
  <c r="Q106"/>
  <c r="P197"/>
  <c r="K143"/>
  <c r="J234"/>
  <c r="K123"/>
  <c r="J214"/>
  <c r="P227"/>
  <c r="Q136"/>
  <c r="AB208"/>
  <c r="AC117"/>
  <c r="P252"/>
  <c r="Q161"/>
  <c r="E129"/>
  <c r="D220"/>
  <c r="D224"/>
  <c r="E133"/>
  <c r="V219"/>
  <c r="W128"/>
  <c r="J252"/>
  <c r="K161"/>
  <c r="AB203"/>
  <c r="AC112"/>
  <c r="D207"/>
  <c r="E116"/>
  <c r="K150"/>
  <c r="J241"/>
  <c r="J237"/>
  <c r="K146"/>
  <c r="E118"/>
  <c r="D209"/>
  <c r="W158"/>
  <c r="V249"/>
  <c r="Q165"/>
  <c r="P256"/>
  <c r="Q175"/>
  <c r="P266"/>
  <c r="W109"/>
  <c r="V200"/>
  <c r="Q224"/>
  <c r="X132"/>
  <c r="X223" s="1"/>
  <c r="D243"/>
  <c r="W260"/>
  <c r="R129"/>
  <c r="R220" s="1"/>
  <c r="E93" i="7943"/>
  <c r="D211" i="7942"/>
  <c r="X163"/>
  <c r="X254" s="1"/>
  <c r="AC244"/>
  <c r="AC197"/>
  <c r="K178"/>
  <c r="E139"/>
  <c r="F139" s="1"/>
  <c r="Q229"/>
  <c r="S138"/>
  <c r="S229" s="1"/>
  <c r="E111"/>
  <c r="E202" s="1"/>
  <c r="D229"/>
  <c r="K120"/>
  <c r="K211" s="1"/>
  <c r="V231"/>
  <c r="Q113"/>
  <c r="AB255"/>
  <c r="AB248"/>
  <c r="AC191"/>
  <c r="W142"/>
  <c r="W233" s="1"/>
  <c r="AC248"/>
  <c r="AC255"/>
  <c r="F8" i="2"/>
  <c r="Q150" i="7942"/>
  <c r="P241"/>
  <c r="AC146"/>
  <c r="AB237"/>
  <c r="AB280"/>
  <c r="AC189"/>
  <c r="K111"/>
  <c r="J202"/>
  <c r="P206"/>
  <c r="Q115"/>
  <c r="Q120"/>
  <c r="P211"/>
  <c r="V248"/>
  <c r="W157"/>
  <c r="W151"/>
  <c r="V242"/>
  <c r="P279"/>
  <c r="Q188"/>
  <c r="P212"/>
  <c r="Q121"/>
  <c r="V211"/>
  <c r="W120"/>
  <c r="W177"/>
  <c r="V268"/>
  <c r="K175"/>
  <c r="J266"/>
  <c r="AC139"/>
  <c r="AB230"/>
  <c r="AB198"/>
  <c r="AC107"/>
  <c r="K114"/>
  <c r="J205"/>
  <c r="P265"/>
  <c r="Q174"/>
  <c r="K113"/>
  <c r="J204"/>
  <c r="E107" i="24"/>
  <c r="J186" i="1"/>
  <c r="D17" i="24"/>
  <c r="D15" s="1"/>
  <c r="D258" i="7942"/>
  <c r="E167"/>
  <c r="V269"/>
  <c r="W178"/>
  <c r="K164"/>
  <c r="J255"/>
  <c r="D199"/>
  <c r="E108"/>
  <c r="K147"/>
  <c r="J238"/>
  <c r="W121"/>
  <c r="V212"/>
  <c r="AB214"/>
  <c r="AC123"/>
  <c r="E148"/>
  <c r="D239"/>
  <c r="D235"/>
  <c r="E144"/>
  <c r="E178"/>
  <c r="D269"/>
  <c r="K186"/>
  <c r="J277"/>
  <c r="P257"/>
  <c r="Q166"/>
  <c r="Q122"/>
  <c r="P213"/>
  <c r="Q181"/>
  <c r="P272"/>
  <c r="AC182"/>
  <c r="AB273"/>
  <c r="K158"/>
  <c r="J249"/>
  <c r="AB206"/>
  <c r="AC115"/>
  <c r="K139"/>
  <c r="J230"/>
  <c r="E124"/>
  <c r="D215"/>
  <c r="X145"/>
  <c r="L125"/>
  <c r="L216" s="1"/>
  <c r="Q199"/>
  <c r="M183"/>
  <c r="N183" s="1"/>
  <c r="N274" s="1"/>
  <c r="Q250"/>
  <c r="S176"/>
  <c r="S267" s="1"/>
  <c r="F138"/>
  <c r="F229" s="1"/>
  <c r="X260"/>
  <c r="F125"/>
  <c r="AE153"/>
  <c r="AE244" s="1"/>
  <c r="E140"/>
  <c r="P242"/>
  <c r="AD114"/>
  <c r="AE114" s="1"/>
  <c r="AB235"/>
  <c r="V236"/>
  <c r="Q172"/>
  <c r="P224"/>
  <c r="J216"/>
  <c r="AB236"/>
  <c r="D268"/>
  <c r="F27" i="2"/>
  <c r="C7" i="7943" s="1"/>
  <c r="J260" i="7942"/>
  <c r="V254"/>
  <c r="AC150"/>
  <c r="K126"/>
  <c r="E166"/>
  <c r="Q127"/>
  <c r="Q218" s="1"/>
  <c r="J245"/>
  <c r="W136"/>
  <c r="V227"/>
  <c r="Q144"/>
  <c r="P235"/>
  <c r="AC137"/>
  <c r="AB228"/>
  <c r="E211"/>
  <c r="F120"/>
  <c r="AB263"/>
  <c r="AC172"/>
  <c r="V213"/>
  <c r="W122"/>
  <c r="D279"/>
  <c r="E188"/>
  <c r="AC162"/>
  <c r="AB253"/>
  <c r="V264"/>
  <c r="W173"/>
  <c r="AC188"/>
  <c r="AB279"/>
  <c r="V256"/>
  <c r="W165"/>
  <c r="P217"/>
  <c r="Q126"/>
  <c r="P269"/>
  <c r="Q178"/>
  <c r="V6" i="18"/>
  <c r="H6"/>
  <c r="AO6"/>
  <c r="AG6"/>
  <c r="AY6"/>
  <c r="Y6"/>
  <c r="K6"/>
  <c r="AU6"/>
  <c r="BH6"/>
  <c r="AZ6"/>
  <c r="BE6"/>
  <c r="I6"/>
  <c r="AF6"/>
  <c r="AW6"/>
  <c r="AC142" i="7942"/>
  <c r="AB233"/>
  <c r="AC170"/>
  <c r="AB261"/>
  <c r="K166"/>
  <c r="J257"/>
  <c r="K140"/>
  <c r="J231"/>
  <c r="E131"/>
  <c r="D222"/>
  <c r="Q183"/>
  <c r="P274"/>
  <c r="P208"/>
  <c r="Q117"/>
  <c r="E271"/>
  <c r="F180"/>
  <c r="V281"/>
  <c r="W190"/>
  <c r="K182"/>
  <c r="J273"/>
  <c r="AC111"/>
  <c r="AB202"/>
  <c r="K142"/>
  <c r="J233"/>
  <c r="K135"/>
  <c r="J226"/>
  <c r="K141"/>
  <c r="J232"/>
  <c r="D232"/>
  <c r="E141"/>
  <c r="E151"/>
  <c r="D242"/>
  <c r="D245"/>
  <c r="E154"/>
  <c r="V262"/>
  <c r="W171"/>
  <c r="AC110"/>
  <c r="AB201"/>
  <c r="Q128"/>
  <c r="P219"/>
  <c r="D218"/>
  <c r="E127"/>
  <c r="AC136"/>
  <c r="AB227"/>
  <c r="W167"/>
  <c r="V258"/>
  <c r="K132"/>
  <c r="J223"/>
  <c r="J236"/>
  <c r="K145"/>
  <c r="W168"/>
  <c r="V259"/>
  <c r="V214"/>
  <c r="W123"/>
  <c r="E132"/>
  <c r="D223"/>
  <c r="Y166"/>
  <c r="Y257" s="1"/>
  <c r="E268"/>
  <c r="AD187"/>
  <c r="Z140"/>
  <c r="Z231" s="1"/>
  <c r="J200"/>
  <c r="W130"/>
  <c r="X130" s="1"/>
  <c r="W255"/>
  <c r="Q116"/>
  <c r="E150"/>
  <c r="E241" s="1"/>
  <c r="K119"/>
  <c r="K210" s="1"/>
  <c r="V198"/>
  <c r="AC151"/>
  <c r="AD151" s="1"/>
  <c r="AD242" s="1"/>
  <c r="K228"/>
  <c r="Q173"/>
  <c r="R173" s="1"/>
  <c r="R158"/>
  <c r="AB244"/>
  <c r="P250"/>
  <c r="J246"/>
  <c r="D216"/>
  <c r="AB281"/>
  <c r="D254"/>
  <c r="X150"/>
  <c r="W146"/>
  <c r="W237" s="1"/>
  <c r="AC268"/>
  <c r="W270"/>
  <c r="L167"/>
  <c r="K258"/>
  <c r="R160"/>
  <c r="Q251"/>
  <c r="F166"/>
  <c r="E257"/>
  <c r="AE164"/>
  <c r="AD255"/>
  <c r="L228"/>
  <c r="F272"/>
  <c r="G174"/>
  <c r="L199"/>
  <c r="E270"/>
  <c r="R154"/>
  <c r="Q245"/>
  <c r="L163"/>
  <c r="L254" s="1"/>
  <c r="G30" i="24"/>
  <c r="L248" i="7942"/>
  <c r="M248"/>
  <c r="K240"/>
  <c r="L240"/>
  <c r="AD158"/>
  <c r="AC249"/>
  <c r="R143"/>
  <c r="Q234"/>
  <c r="H7" i="24"/>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X231" i="7942"/>
  <c r="AD211"/>
  <c r="M240"/>
  <c r="N149"/>
  <c r="N240" s="1"/>
  <c r="S242"/>
  <c r="T151"/>
  <c r="T242" s="1"/>
  <c r="E236"/>
  <c r="F145"/>
  <c r="M124"/>
  <c r="L215"/>
  <c r="AC262"/>
  <c r="AE171"/>
  <c r="AF171" s="1"/>
  <c r="AF262" s="1"/>
  <c r="E226"/>
  <c r="X116"/>
  <c r="X207" s="1"/>
  <c r="Y117"/>
  <c r="G142"/>
  <c r="G233" s="1"/>
  <c r="Z113"/>
  <c r="Z204" s="1"/>
  <c r="AE116"/>
  <c r="G110"/>
  <c r="G201" s="1"/>
  <c r="K259"/>
  <c r="L168"/>
  <c r="R171"/>
  <c r="Q262"/>
  <c r="W279"/>
  <c r="X188"/>
  <c r="K239"/>
  <c r="L148"/>
  <c r="F161"/>
  <c r="E252"/>
  <c r="R170"/>
  <c r="Q261"/>
  <c r="X147"/>
  <c r="Y184"/>
  <c r="Z184" s="1"/>
  <c r="Z275" s="1"/>
  <c r="X204"/>
  <c r="G155"/>
  <c r="G246" s="1"/>
  <c r="W208"/>
  <c r="T110"/>
  <c r="T201" s="1"/>
  <c r="AF153"/>
  <c r="AF244" s="1"/>
  <c r="R242"/>
  <c r="AC215"/>
  <c r="X182"/>
  <c r="X273" s="1"/>
  <c r="AC207"/>
  <c r="AC275"/>
  <c r="AD184"/>
  <c r="AD159"/>
  <c r="AC250"/>
  <c r="L121"/>
  <c r="K212"/>
  <c r="H794" i="18"/>
  <c r="H804" s="1"/>
  <c r="Q209" i="7942"/>
  <c r="R118"/>
  <c r="Q205"/>
  <c r="L184"/>
  <c r="K275"/>
  <c r="X149"/>
  <c r="W240"/>
  <c r="AC229"/>
  <c r="AD274"/>
  <c r="AE183"/>
  <c r="W224"/>
  <c r="X133"/>
  <c r="Q174" i="1"/>
  <c r="X154" i="7942"/>
  <c r="T138"/>
  <c r="T229" s="1"/>
  <c r="R141"/>
  <c r="Q232"/>
  <c r="K220"/>
  <c r="L129"/>
  <c r="S225"/>
  <c r="G163"/>
  <c r="F197"/>
  <c r="AD179"/>
  <c r="AC270"/>
  <c r="R203"/>
  <c r="S112"/>
  <c r="AD161"/>
  <c r="AC252"/>
  <c r="Q264"/>
  <c r="F32" i="2"/>
  <c r="F33"/>
  <c r="AC242" i="7942"/>
  <c r="R225"/>
  <c r="E201"/>
  <c r="E233"/>
  <c r="AE145"/>
  <c r="X159"/>
  <c r="W250"/>
  <c r="AD152"/>
  <c r="AC243"/>
  <c r="L134"/>
  <c r="K225"/>
  <c r="S111"/>
  <c r="R202"/>
  <c r="AD121"/>
  <c r="AC212"/>
  <c r="Q270"/>
  <c r="R179"/>
  <c r="F153"/>
  <c r="E244"/>
  <c r="W225"/>
  <c r="X134"/>
  <c r="AD125"/>
  <c r="AC216"/>
  <c r="AD127"/>
  <c r="AC218"/>
  <c r="AE151"/>
  <c r="AE242" s="1"/>
  <c r="W230"/>
  <c r="X139"/>
  <c r="AC220"/>
  <c r="AD129"/>
  <c r="X160"/>
  <c r="W251"/>
  <c r="R153"/>
  <c r="Q244"/>
  <c r="R147"/>
  <c r="Q238"/>
  <c r="AC239"/>
  <c r="W276"/>
  <c r="X185"/>
  <c r="X271"/>
  <c r="H110"/>
  <c r="H201" s="1"/>
  <c r="E231"/>
  <c r="F140"/>
  <c r="R142"/>
  <c r="Q233"/>
  <c r="R169"/>
  <c r="Q260"/>
  <c r="R222"/>
  <c r="S131"/>
  <c r="E227"/>
  <c r="F136"/>
  <c r="AE160"/>
  <c r="AD251"/>
  <c r="K219"/>
  <c r="L128"/>
  <c r="R137"/>
  <c r="Q228"/>
  <c r="K256"/>
  <c r="L165"/>
  <c r="AC277"/>
  <c r="AD205"/>
  <c r="X153"/>
  <c r="W210"/>
  <c r="X119"/>
  <c r="AD128"/>
  <c r="AE128" s="1"/>
  <c r="W261"/>
  <c r="X170"/>
  <c r="L362" i="18"/>
  <c r="M362" s="1"/>
  <c r="M401"/>
  <c r="N401" s="1"/>
  <c r="O401" s="1"/>
  <c r="N818"/>
  <c r="O818" s="1"/>
  <c r="X252" i="7942"/>
  <c r="Y161"/>
  <c r="E273"/>
  <c r="F182"/>
  <c r="M792" i="18"/>
  <c r="M753"/>
  <c r="N753" s="1"/>
  <c r="O753" s="1"/>
  <c r="K427"/>
  <c r="AA283" i="7942"/>
  <c r="C7" s="1"/>
  <c r="L375" i="18"/>
  <c r="L414"/>
  <c r="M414" s="1"/>
  <c r="N414" s="1"/>
  <c r="O414" s="1"/>
  <c r="L440"/>
  <c r="X235" i="7942"/>
  <c r="Y144"/>
  <c r="K805" i="18"/>
  <c r="M349"/>
  <c r="M180" i="7942"/>
  <c r="L271"/>
  <c r="N453" i="18"/>
  <c r="O453" s="1"/>
  <c r="L388"/>
  <c r="M388" s="1"/>
  <c r="N388" s="1"/>
  <c r="R5" i="24"/>
  <c r="S4" i="18"/>
  <c r="Y124" i="7942"/>
  <c r="X215"/>
  <c r="R216"/>
  <c r="S125"/>
  <c r="L766" i="18"/>
  <c r="K779"/>
  <c r="K221" i="7942"/>
  <c r="L130"/>
  <c r="F175"/>
  <c r="E266"/>
  <c r="S182"/>
  <c r="R273"/>
  <c r="G123"/>
  <c r="F214"/>
  <c r="H146"/>
  <c r="H237" s="1"/>
  <c r="G237"/>
  <c r="Y208"/>
  <c r="Z117"/>
  <c r="Z208" s="1"/>
  <c r="G171"/>
  <c r="N159"/>
  <c r="N250" s="1"/>
  <c r="M172"/>
  <c r="L263"/>
  <c r="L268"/>
  <c r="M177"/>
  <c r="F216"/>
  <c r="G125"/>
  <c r="Z175"/>
  <c r="Z266" s="1"/>
  <c r="Y266"/>
  <c r="F147"/>
  <c r="E238"/>
  <c r="AC231"/>
  <c r="AD140"/>
  <c r="F160"/>
  <c r="E251"/>
  <c r="AE187"/>
  <c r="AD278"/>
  <c r="AD265"/>
  <c r="AE174"/>
  <c r="S159"/>
  <c r="R250"/>
  <c r="M176"/>
  <c r="L267"/>
  <c r="M228"/>
  <c r="N137"/>
  <c r="N228" s="1"/>
  <c r="H8" i="24"/>
  <c r="AE118" i="7942"/>
  <c r="AD209"/>
  <c r="F184"/>
  <c r="E275"/>
  <c r="G276"/>
  <c r="H185"/>
  <c r="H276" s="1"/>
  <c r="E206"/>
  <c r="F115"/>
  <c r="Z169"/>
  <c r="Z260" s="1"/>
  <c r="AD269"/>
  <c r="AE178"/>
  <c r="G169"/>
  <c r="F260"/>
  <c r="G247"/>
  <c r="H156"/>
  <c r="H247" s="1"/>
  <c r="R254"/>
  <c r="X263"/>
  <c r="Y172"/>
  <c r="N117"/>
  <c r="N208" s="1"/>
  <c r="M208"/>
  <c r="H181"/>
  <c r="H272" s="1"/>
  <c r="G272"/>
  <c r="G157"/>
  <c r="F248"/>
  <c r="G213"/>
  <c r="H122"/>
  <c r="H213" s="1"/>
  <c r="E278"/>
  <c r="F187"/>
  <c r="X125"/>
  <c r="W216"/>
  <c r="S255"/>
  <c r="T164"/>
  <c r="T255" s="1"/>
  <c r="R259"/>
  <c r="S168"/>
  <c r="AD234"/>
  <c r="AE143"/>
  <c r="L278"/>
  <c r="M187"/>
  <c r="AE248"/>
  <c r="AF157"/>
  <c r="AF248" s="1"/>
  <c r="L224"/>
  <c r="M133"/>
  <c r="Y138"/>
  <c r="X229"/>
  <c r="AE197"/>
  <c r="AF106"/>
  <c r="AF197" s="1"/>
  <c r="Y127"/>
  <c r="X218"/>
  <c r="L272"/>
  <c r="M181"/>
  <c r="R214"/>
  <c r="S123"/>
  <c r="Y234"/>
  <c r="Z143"/>
  <c r="Z234" s="1"/>
  <c r="AE134"/>
  <c r="AD225"/>
  <c r="X199"/>
  <c r="Y108"/>
  <c r="Y118"/>
  <c r="X209"/>
  <c r="AD235"/>
  <c r="AE144"/>
  <c r="S185"/>
  <c r="R276"/>
  <c r="S133"/>
  <c r="R224"/>
  <c r="L229"/>
  <c r="M138"/>
  <c r="M154"/>
  <c r="L245"/>
  <c r="Y176"/>
  <c r="X267"/>
  <c r="AD246"/>
  <c r="AE155"/>
  <c r="R199"/>
  <c r="S108"/>
  <c r="M118"/>
  <c r="L209"/>
  <c r="G109"/>
  <c r="F200"/>
  <c r="X277"/>
  <c r="Y186"/>
  <c r="L279"/>
  <c r="M188"/>
  <c r="R248"/>
  <c r="S157"/>
  <c r="AE156"/>
  <c r="AD247"/>
  <c r="Y155"/>
  <c r="X246"/>
  <c r="G186"/>
  <c r="F277"/>
  <c r="M261"/>
  <c r="L276"/>
  <c r="M185"/>
  <c r="L281"/>
  <c r="M190"/>
  <c r="AE175"/>
  <c r="AD266"/>
  <c r="R258"/>
  <c r="S167"/>
  <c r="X278"/>
  <c r="Y187"/>
  <c r="L253"/>
  <c r="M162"/>
  <c r="M109"/>
  <c r="L200"/>
  <c r="H177"/>
  <c r="H268" s="1"/>
  <c r="S177"/>
  <c r="R268"/>
  <c r="Y148"/>
  <c r="X239"/>
  <c r="R271"/>
  <c r="S180"/>
  <c r="AD240"/>
  <c r="AE149"/>
  <c r="X236"/>
  <c r="Y145"/>
  <c r="S189"/>
  <c r="R280"/>
  <c r="M110"/>
  <c r="L201"/>
  <c r="AE154"/>
  <c r="AD245"/>
  <c r="Y183"/>
  <c r="X274"/>
  <c r="AD200"/>
  <c r="AE109"/>
  <c r="T191"/>
  <c r="T282" s="1"/>
  <c r="S282"/>
  <c r="G173"/>
  <c r="F264"/>
  <c r="AF141"/>
  <c r="AF232" s="1"/>
  <c r="AE232"/>
  <c r="G128"/>
  <c r="F219"/>
  <c r="Y255"/>
  <c r="Z164"/>
  <c r="Z255" s="1"/>
  <c r="X228"/>
  <c r="Y137"/>
  <c r="I846" i="18"/>
  <c r="M179" i="7942"/>
  <c r="L270"/>
  <c r="AD276"/>
  <c r="AE185"/>
  <c r="AD204"/>
  <c r="AE113"/>
  <c r="R231"/>
  <c r="S140"/>
  <c r="H121"/>
  <c r="H212" s="1"/>
  <c r="G212"/>
  <c r="F234"/>
  <c r="G143"/>
  <c r="G190"/>
  <c r="F281"/>
  <c r="X282"/>
  <c r="Y191"/>
  <c r="S146"/>
  <c r="R237"/>
  <c r="R198"/>
  <c r="S107"/>
  <c r="F267"/>
  <c r="G176"/>
  <c r="AD260"/>
  <c r="AE169"/>
  <c r="AD224"/>
  <c r="AE133"/>
  <c r="AD226"/>
  <c r="AE135"/>
  <c r="AE167"/>
  <c r="AD258"/>
  <c r="S186"/>
  <c r="R277"/>
  <c r="G137"/>
  <c r="H117"/>
  <c r="H208" s="1"/>
  <c r="G208"/>
  <c r="M198"/>
  <c r="N107"/>
  <c r="N198" s="1"/>
  <c r="S139"/>
  <c r="R230"/>
  <c r="R226"/>
  <c r="S135"/>
  <c r="L206"/>
  <c r="M115"/>
  <c r="S129" l="1"/>
  <c r="M265"/>
  <c r="G149"/>
  <c r="K235"/>
  <c r="AD181"/>
  <c r="H833" i="18"/>
  <c r="I833" s="1"/>
  <c r="E256" i="7942"/>
  <c r="H7" i="18"/>
  <c r="W257" i="7942"/>
  <c r="AD180"/>
  <c r="M218"/>
  <c r="AD221"/>
  <c r="H781" i="18"/>
  <c r="H791" s="1"/>
  <c r="H768"/>
  <c r="I768" s="1"/>
  <c r="K280" i="7942"/>
  <c r="K213"/>
  <c r="G165"/>
  <c r="L261"/>
  <c r="J807" i="18"/>
  <c r="H817"/>
  <c r="H186" i="1"/>
  <c r="H820" i="18"/>
  <c r="H859"/>
  <c r="M122" i="7942"/>
  <c r="N122" s="1"/>
  <c r="N213" s="1"/>
  <c r="L218"/>
  <c r="H755" i="18"/>
  <c r="I755" s="1"/>
  <c r="J755" s="1"/>
  <c r="Z166" i="7942"/>
  <c r="Z257" s="1"/>
  <c r="Y181"/>
  <c r="E210"/>
  <c r="AE108"/>
  <c r="F134"/>
  <c r="G134" s="1"/>
  <c r="F280"/>
  <c r="S119"/>
  <c r="L207"/>
  <c r="M116"/>
  <c r="G135"/>
  <c r="F226"/>
  <c r="AD257"/>
  <c r="AE166"/>
  <c r="X198"/>
  <c r="E204"/>
  <c r="E230"/>
  <c r="K242"/>
  <c r="M274"/>
  <c r="G280"/>
  <c r="AC217"/>
  <c r="G170"/>
  <c r="G261" s="1"/>
  <c r="M169"/>
  <c r="F130"/>
  <c r="R156"/>
  <c r="K218"/>
  <c r="AC267"/>
  <c r="F159"/>
  <c r="F243"/>
  <c r="M213"/>
  <c r="L120"/>
  <c r="M136"/>
  <c r="L131"/>
  <c r="G172"/>
  <c r="E263"/>
  <c r="AE124"/>
  <c r="F282"/>
  <c r="G191"/>
  <c r="L250"/>
  <c r="W222"/>
  <c r="X131"/>
  <c r="E217"/>
  <c r="F126"/>
  <c r="K250"/>
  <c r="M844" i="18"/>
  <c r="X243" i="7942"/>
  <c r="J831" i="18"/>
  <c r="N857"/>
  <c r="S124" i="7942"/>
  <c r="R215"/>
  <c r="AD219"/>
  <c r="I15" i="18"/>
  <c r="H22"/>
  <c r="G28"/>
  <c r="G59" s="1"/>
  <c r="L23"/>
  <c r="K29"/>
  <c r="G17"/>
  <c r="G48" s="1"/>
  <c r="P13"/>
  <c r="L394"/>
  <c r="M394" s="1"/>
  <c r="N394" s="1"/>
  <c r="L26"/>
  <c r="Q425"/>
  <c r="G21"/>
  <c r="G52" s="1"/>
  <c r="M17"/>
  <c r="M18"/>
  <c r="M27"/>
  <c r="K26"/>
  <c r="L25"/>
  <c r="P37"/>
  <c r="P27"/>
  <c r="M434"/>
  <c r="M32"/>
  <c r="M29"/>
  <c r="J38"/>
  <c r="H19"/>
  <c r="Q360"/>
  <c r="I22"/>
  <c r="J457"/>
  <c r="K23"/>
  <c r="O33"/>
  <c r="M382"/>
  <c r="N382" s="1"/>
  <c r="O382" s="1"/>
  <c r="I32"/>
  <c r="J13"/>
  <c r="P385"/>
  <c r="Q385" s="1"/>
  <c r="R385" s="1"/>
  <c r="O384"/>
  <c r="I31"/>
  <c r="G39"/>
  <c r="G70" s="1"/>
  <c r="N409"/>
  <c r="O409" s="1"/>
  <c r="I11"/>
  <c r="M21"/>
  <c r="P437"/>
  <c r="Q437" s="1"/>
  <c r="K36"/>
  <c r="M40"/>
  <c r="G22"/>
  <c r="G53" s="1"/>
  <c r="N16"/>
  <c r="N20"/>
  <c r="P30"/>
  <c r="K367"/>
  <c r="J392"/>
  <c r="K392" s="1"/>
  <c r="K31"/>
  <c r="L38"/>
  <c r="M369"/>
  <c r="O35"/>
  <c r="J353"/>
  <c r="K353" s="1"/>
  <c r="L353" s="1"/>
  <c r="H38"/>
  <c r="I21"/>
  <c r="P28"/>
  <c r="Q399"/>
  <c r="R399" s="1"/>
  <c r="S399" s="1"/>
  <c r="T399" s="1"/>
  <c r="H442"/>
  <c r="H452" s="1"/>
  <c r="L407"/>
  <c r="K15"/>
  <c r="M35"/>
  <c r="K20"/>
  <c r="I36"/>
  <c r="O34"/>
  <c r="N434"/>
  <c r="O434" s="1"/>
  <c r="K419"/>
  <c r="P34"/>
  <c r="H28"/>
  <c r="H59" s="1"/>
  <c r="L17"/>
  <c r="P20"/>
  <c r="M11"/>
  <c r="K27"/>
  <c r="J418"/>
  <c r="K418" s="1"/>
  <c r="H31"/>
  <c r="I38"/>
  <c r="M447"/>
  <c r="N422"/>
  <c r="O422" s="1"/>
  <c r="G12"/>
  <c r="G43" s="1"/>
  <c r="P398"/>
  <c r="M14"/>
  <c r="O13"/>
  <c r="O38"/>
  <c r="N37"/>
  <c r="I14"/>
  <c r="N28"/>
  <c r="N26"/>
  <c r="L459"/>
  <c r="M459" s="1"/>
  <c r="N459" s="1"/>
  <c r="O459" s="1"/>
  <c r="M34"/>
  <c r="H23"/>
  <c r="O25"/>
  <c r="M25"/>
  <c r="L14"/>
  <c r="P35"/>
  <c r="O16"/>
  <c r="H18"/>
  <c r="J11"/>
  <c r="K34"/>
  <c r="G38"/>
  <c r="G69" s="1"/>
  <c r="L419"/>
  <c r="I442"/>
  <c r="P384"/>
  <c r="Q384" s="1"/>
  <c r="L37"/>
  <c r="J27"/>
  <c r="O21"/>
  <c r="M37"/>
  <c r="H27"/>
  <c r="N15"/>
  <c r="I17"/>
  <c r="K13"/>
  <c r="K30"/>
  <c r="L33"/>
  <c r="Q464"/>
  <c r="R464" s="1"/>
  <c r="S464" s="1"/>
  <c r="T464" s="1"/>
  <c r="J15"/>
  <c r="L39"/>
  <c r="K21"/>
  <c r="I365"/>
  <c r="H416"/>
  <c r="K28"/>
  <c r="O40"/>
  <c r="K25"/>
  <c r="M31"/>
  <c r="M356"/>
  <c r="N356" s="1"/>
  <c r="P11"/>
  <c r="J22"/>
  <c r="M23"/>
  <c r="H39"/>
  <c r="G34"/>
  <c r="G65" s="1"/>
  <c r="G11"/>
  <c r="G42" s="1"/>
  <c r="L368"/>
  <c r="M368" s="1"/>
  <c r="N368" s="1"/>
  <c r="H377"/>
  <c r="H403"/>
  <c r="H413" s="1"/>
  <c r="N369"/>
  <c r="O369" s="1"/>
  <c r="N12"/>
  <c r="G35"/>
  <c r="G66" s="1"/>
  <c r="N34"/>
  <c r="P463"/>
  <c r="Q463" s="1"/>
  <c r="R463" s="1"/>
  <c r="S463" s="1"/>
  <c r="K32"/>
  <c r="O23"/>
  <c r="I378"/>
  <c r="K39"/>
  <c r="N40"/>
  <c r="M22"/>
  <c r="O410"/>
  <c r="P410" s="1"/>
  <c r="Q410" s="1"/>
  <c r="H33"/>
  <c r="L12"/>
  <c r="M12"/>
  <c r="N29"/>
  <c r="N23"/>
  <c r="H21"/>
  <c r="L15"/>
  <c r="P24"/>
  <c r="J36"/>
  <c r="L18"/>
  <c r="J35"/>
  <c r="J39"/>
  <c r="H24"/>
  <c r="H32"/>
  <c r="N32"/>
  <c r="G36"/>
  <c r="G67" s="1"/>
  <c r="N39"/>
  <c r="J14"/>
  <c r="N33"/>
  <c r="P33"/>
  <c r="H17"/>
  <c r="I430"/>
  <c r="J430" s="1"/>
  <c r="L22"/>
  <c r="M38"/>
  <c r="M26"/>
  <c r="J444"/>
  <c r="K444" s="1"/>
  <c r="L444" s="1"/>
  <c r="I12"/>
  <c r="M39"/>
  <c r="G18"/>
  <c r="G49" s="1"/>
  <c r="O36"/>
  <c r="N35"/>
  <c r="J32"/>
  <c r="P424"/>
  <c r="Q424" s="1"/>
  <c r="N17"/>
  <c r="K12"/>
  <c r="P39"/>
  <c r="N19"/>
  <c r="L34"/>
  <c r="I25"/>
  <c r="O27"/>
  <c r="O15"/>
  <c r="J34"/>
  <c r="J12"/>
  <c r="O37"/>
  <c r="H20"/>
  <c r="G30"/>
  <c r="G61" s="1"/>
  <c r="P359"/>
  <c r="Q359" s="1"/>
  <c r="I29"/>
  <c r="P31"/>
  <c r="I443"/>
  <c r="J443" s="1"/>
  <c r="K443" s="1"/>
  <c r="N25"/>
  <c r="P12"/>
  <c r="N22"/>
  <c r="G25"/>
  <c r="G56" s="1"/>
  <c r="M408"/>
  <c r="N408" s="1"/>
  <c r="O423"/>
  <c r="M395"/>
  <c r="Q438"/>
  <c r="R438" s="1"/>
  <c r="S438" s="1"/>
  <c r="T438" s="1"/>
  <c r="G31"/>
  <c r="G62" s="1"/>
  <c r="H11"/>
  <c r="H42" s="1"/>
  <c r="I34"/>
  <c r="O32"/>
  <c r="P29"/>
  <c r="P16"/>
  <c r="N31"/>
  <c r="H12"/>
  <c r="N36"/>
  <c r="G26"/>
  <c r="G57" s="1"/>
  <c r="M20"/>
  <c r="P411"/>
  <c r="Q411" s="1"/>
  <c r="R411" s="1"/>
  <c r="H16"/>
  <c r="N383"/>
  <c r="O383" s="1"/>
  <c r="H29"/>
  <c r="K406"/>
  <c r="L406" s="1"/>
  <c r="L367"/>
  <c r="M367" s="1"/>
  <c r="L28"/>
  <c r="L30"/>
  <c r="H14"/>
  <c r="P25"/>
  <c r="G20"/>
  <c r="G51" s="1"/>
  <c r="O28"/>
  <c r="M15"/>
  <c r="J33"/>
  <c r="M421"/>
  <c r="N421" s="1"/>
  <c r="H351"/>
  <c r="H361" s="1"/>
  <c r="I18"/>
  <c r="L24"/>
  <c r="N461"/>
  <c r="O461" s="1"/>
  <c r="P461" s="1"/>
  <c r="I39"/>
  <c r="H25"/>
  <c r="N435"/>
  <c r="O435" s="1"/>
  <c r="P18"/>
  <c r="M28"/>
  <c r="L392"/>
  <c r="M392" s="1"/>
  <c r="N392" s="1"/>
  <c r="N447"/>
  <c r="O447" s="1"/>
  <c r="M407"/>
  <c r="R359"/>
  <c r="O356"/>
  <c r="O408"/>
  <c r="K457"/>
  <c r="M13"/>
  <c r="O14"/>
  <c r="P21"/>
  <c r="K38"/>
  <c r="I26"/>
  <c r="G27"/>
  <c r="G58" s="1"/>
  <c r="H37"/>
  <c r="I27"/>
  <c r="P17"/>
  <c r="L355"/>
  <c r="M355" s="1"/>
  <c r="N355" s="1"/>
  <c r="J18"/>
  <c r="L21"/>
  <c r="I37"/>
  <c r="G29"/>
  <c r="G60" s="1"/>
  <c r="I352"/>
  <c r="J352" s="1"/>
  <c r="K352" s="1"/>
  <c r="K393"/>
  <c r="L393" s="1"/>
  <c r="H390"/>
  <c r="J405"/>
  <c r="K405" s="1"/>
  <c r="L405" s="1"/>
  <c r="G24"/>
  <c r="G55" s="1"/>
  <c r="L16"/>
  <c r="K24"/>
  <c r="H13"/>
  <c r="H36"/>
  <c r="O358"/>
  <c r="P358" s="1"/>
  <c r="Q358" s="1"/>
  <c r="O18"/>
  <c r="O24"/>
  <c r="G15"/>
  <c r="G46" s="1"/>
  <c r="O462"/>
  <c r="P462" s="1"/>
  <c r="L29"/>
  <c r="I391"/>
  <c r="J391" s="1"/>
  <c r="K22"/>
  <c r="L40"/>
  <c r="O11"/>
  <c r="Q373"/>
  <c r="R373" s="1"/>
  <c r="P434"/>
  <c r="Q434" s="1"/>
  <c r="T463"/>
  <c r="I351"/>
  <c r="K35"/>
  <c r="K17"/>
  <c r="L13"/>
  <c r="K458"/>
  <c r="L458" s="1"/>
  <c r="N13"/>
  <c r="J29"/>
  <c r="J21"/>
  <c r="J366"/>
  <c r="K366" s="1"/>
  <c r="L366" s="1"/>
  <c r="M366" s="1"/>
  <c r="O39"/>
  <c r="M33"/>
  <c r="N27"/>
  <c r="G40"/>
  <c r="G71" s="1"/>
  <c r="L420"/>
  <c r="M420" s="1"/>
  <c r="N420" s="1"/>
  <c r="J16"/>
  <c r="I23"/>
  <c r="J25"/>
  <c r="H429"/>
  <c r="H439" s="1"/>
  <c r="I33"/>
  <c r="J20"/>
  <c r="I13"/>
  <c r="I404"/>
  <c r="J404" s="1"/>
  <c r="L446"/>
  <c r="M446" s="1"/>
  <c r="N446" s="1"/>
  <c r="N14"/>
  <c r="I24"/>
  <c r="G13"/>
  <c r="G44" s="1"/>
  <c r="N38"/>
  <c r="J40"/>
  <c r="O12"/>
  <c r="J28"/>
  <c r="O436"/>
  <c r="P436" s="1"/>
  <c r="P372"/>
  <c r="L433"/>
  <c r="M433" s="1"/>
  <c r="N433" s="1"/>
  <c r="O29"/>
  <c r="H30"/>
  <c r="H34"/>
  <c r="P19"/>
  <c r="P36"/>
  <c r="L35"/>
  <c r="J26"/>
  <c r="M36"/>
  <c r="J431"/>
  <c r="K431" s="1"/>
  <c r="L27"/>
  <c r="L11"/>
  <c r="O17"/>
  <c r="L31"/>
  <c r="J30"/>
  <c r="N396"/>
  <c r="O396" s="1"/>
  <c r="H26"/>
  <c r="H57" s="1"/>
  <c r="Q386"/>
  <c r="R386" s="1"/>
  <c r="S386" s="1"/>
  <c r="P32"/>
  <c r="N357"/>
  <c r="O357" s="1"/>
  <c r="H40"/>
  <c r="H71" s="1"/>
  <c r="G14"/>
  <c r="G45" s="1"/>
  <c r="K19"/>
  <c r="L381"/>
  <c r="M381" s="1"/>
  <c r="I456"/>
  <c r="J456" s="1"/>
  <c r="H455"/>
  <c r="H465" s="1"/>
  <c r="K18"/>
  <c r="P38"/>
  <c r="P14"/>
  <c r="G33"/>
  <c r="G64" s="1"/>
  <c r="K432"/>
  <c r="L432" s="1"/>
  <c r="G37"/>
  <c r="G68" s="1"/>
  <c r="K11"/>
  <c r="O26"/>
  <c r="J31"/>
  <c r="H35"/>
  <c r="I19"/>
  <c r="N30"/>
  <c r="G16"/>
  <c r="G47" s="1"/>
  <c r="P23"/>
  <c r="P22"/>
  <c r="K380"/>
  <c r="L380" s="1"/>
  <c r="M30"/>
  <c r="K37"/>
  <c r="O20"/>
  <c r="G19"/>
  <c r="G50" s="1"/>
  <c r="K14"/>
  <c r="J17"/>
  <c r="L19"/>
  <c r="P450"/>
  <c r="Q450" s="1"/>
  <c r="I417"/>
  <c r="J417" s="1"/>
  <c r="O22"/>
  <c r="K33"/>
  <c r="K16"/>
  <c r="N448"/>
  <c r="O448" s="1"/>
  <c r="P448" s="1"/>
  <c r="R425"/>
  <c r="I40"/>
  <c r="Q412"/>
  <c r="R412" s="1"/>
  <c r="S412" s="1"/>
  <c r="T412" s="1"/>
  <c r="U412" s="1"/>
  <c r="J19"/>
  <c r="N11"/>
  <c r="K445"/>
  <c r="L445" s="1"/>
  <c r="N21"/>
  <c r="M16"/>
  <c r="L32"/>
  <c r="G32"/>
  <c r="G63" s="1"/>
  <c r="I30"/>
  <c r="L20"/>
  <c r="G23"/>
  <c r="G54" s="1"/>
  <c r="R437"/>
  <c r="S437" s="1"/>
  <c r="T437" s="1"/>
  <c r="M432"/>
  <c r="P422"/>
  <c r="Q422" s="1"/>
  <c r="S425"/>
  <c r="T425" s="1"/>
  <c r="J365"/>
  <c r="N395"/>
  <c r="O395" s="1"/>
  <c r="P395" s="1"/>
  <c r="Q372"/>
  <c r="R372" s="1"/>
  <c r="N381"/>
  <c r="P435"/>
  <c r="Q451"/>
  <c r="R451" s="1"/>
  <c r="S451" s="1"/>
  <c r="T451" s="1"/>
  <c r="I35"/>
  <c r="I16"/>
  <c r="N370"/>
  <c r="O370" s="1"/>
  <c r="P370" s="1"/>
  <c r="M19"/>
  <c r="O30"/>
  <c r="M460"/>
  <c r="N460" s="1"/>
  <c r="O460" s="1"/>
  <c r="P460" s="1"/>
  <c r="J379"/>
  <c r="K379" s="1"/>
  <c r="L379" s="1"/>
  <c r="K354"/>
  <c r="L354" s="1"/>
  <c r="P15"/>
  <c r="N18"/>
  <c r="O371"/>
  <c r="P371" s="1"/>
  <c r="Q371" s="1"/>
  <c r="J23"/>
  <c r="K40"/>
  <c r="J37"/>
  <c r="H15"/>
  <c r="O31"/>
  <c r="O19"/>
  <c r="P40"/>
  <c r="L36"/>
  <c r="P26"/>
  <c r="O397"/>
  <c r="P397" s="1"/>
  <c r="H364"/>
  <c r="N24"/>
  <c r="M24"/>
  <c r="J24"/>
  <c r="O449"/>
  <c r="P449" s="1"/>
  <c r="Q449" s="1"/>
  <c r="I28"/>
  <c r="I20"/>
  <c r="K417"/>
  <c r="L417" s="1"/>
  <c r="Q398"/>
  <c r="AD267" i="7942"/>
  <c r="AE176"/>
  <c r="E205"/>
  <c r="F114"/>
  <c r="M152"/>
  <c r="L243"/>
  <c r="AE190"/>
  <c r="AE281" s="1"/>
  <c r="H155"/>
  <c r="H246" s="1"/>
  <c r="R162"/>
  <c r="R253" s="1"/>
  <c r="K247"/>
  <c r="AC256"/>
  <c r="Q236"/>
  <c r="X142"/>
  <c r="X233" s="1"/>
  <c r="K262"/>
  <c r="L171"/>
  <c r="Y132"/>
  <c r="K755" i="18"/>
  <c r="L755" s="1"/>
  <c r="H112" i="7942"/>
  <c r="H203" s="1"/>
  <c r="Y163"/>
  <c r="Z163" s="1"/>
  <c r="Z254" s="1"/>
  <c r="L119"/>
  <c r="W221"/>
  <c r="F34" i="2"/>
  <c r="L106" i="7942"/>
  <c r="L197" s="1"/>
  <c r="Z152"/>
  <c r="Z243" s="1"/>
  <c r="P283"/>
  <c r="W202"/>
  <c r="X111"/>
  <c r="Q223"/>
  <c r="R132"/>
  <c r="H765" i="18"/>
  <c r="F111" i="7942"/>
  <c r="G111" s="1"/>
  <c r="AD173"/>
  <c r="AC264"/>
  <c r="X106"/>
  <c r="W197"/>
  <c r="M246"/>
  <c r="X220"/>
  <c r="Y116"/>
  <c r="F150"/>
  <c r="G150" s="1"/>
  <c r="W226"/>
  <c r="R127"/>
  <c r="S127" s="1"/>
  <c r="J283"/>
  <c r="K282"/>
  <c r="L191"/>
  <c r="W280"/>
  <c r="X189"/>
  <c r="M151"/>
  <c r="L242"/>
  <c r="W203"/>
  <c r="X112"/>
  <c r="T176"/>
  <c r="T267" s="1"/>
  <c r="AF151"/>
  <c r="AF242" s="1"/>
  <c r="H69" i="18"/>
  <c r="D283" i="7942"/>
  <c r="H65" i="18"/>
  <c r="H61"/>
  <c r="V283" i="7942"/>
  <c r="AB283"/>
  <c r="AC213"/>
  <c r="AD122"/>
  <c r="Q278"/>
  <c r="R187"/>
  <c r="W232"/>
  <c r="X141"/>
  <c r="R109"/>
  <c r="Q200"/>
  <c r="R184"/>
  <c r="Q275"/>
  <c r="H50" i="18"/>
  <c r="H60"/>
  <c r="H45"/>
  <c r="H62"/>
  <c r="I795"/>
  <c r="J795" s="1"/>
  <c r="I847"/>
  <c r="I856" s="1"/>
  <c r="I782"/>
  <c r="J782" s="1"/>
  <c r="H46"/>
  <c r="H64"/>
  <c r="H43"/>
  <c r="I7"/>
  <c r="I808"/>
  <c r="J808" s="1"/>
  <c r="K808" s="1"/>
  <c r="H54"/>
  <c r="H53"/>
  <c r="H58"/>
  <c r="I769"/>
  <c r="H47"/>
  <c r="H63"/>
  <c r="H55"/>
  <c r="I821"/>
  <c r="I834"/>
  <c r="J834" s="1"/>
  <c r="I860"/>
  <c r="H51"/>
  <c r="H68"/>
  <c r="I756"/>
  <c r="I765" s="1"/>
  <c r="H70"/>
  <c r="L418"/>
  <c r="M418" s="1"/>
  <c r="M380"/>
  <c r="N380" s="1"/>
  <c r="O380" s="1"/>
  <c r="H48"/>
  <c r="F271" i="7942"/>
  <c r="G180"/>
  <c r="G120"/>
  <c r="F211"/>
  <c r="AD115"/>
  <c r="AC206"/>
  <c r="E235"/>
  <c r="F144"/>
  <c r="K205"/>
  <c r="L114"/>
  <c r="W242"/>
  <c r="X151"/>
  <c r="AD146"/>
  <c r="AC237"/>
  <c r="F116"/>
  <c r="E207"/>
  <c r="E224"/>
  <c r="F133"/>
  <c r="R130"/>
  <c r="Q221"/>
  <c r="E223"/>
  <c r="F132"/>
  <c r="X168"/>
  <c r="W259"/>
  <c r="K223"/>
  <c r="L132"/>
  <c r="AD136"/>
  <c r="AC227"/>
  <c r="R128"/>
  <c r="Q219"/>
  <c r="E242"/>
  <c r="F151"/>
  <c r="L141"/>
  <c r="K232"/>
  <c r="L142"/>
  <c r="K233"/>
  <c r="K273"/>
  <c r="L182"/>
  <c r="Q274"/>
  <c r="R183"/>
  <c r="K231"/>
  <c r="L140"/>
  <c r="AC261"/>
  <c r="AD170"/>
  <c r="AD188"/>
  <c r="AC279"/>
  <c r="AC253"/>
  <c r="AD162"/>
  <c r="R144"/>
  <c r="Q235"/>
  <c r="Q263"/>
  <c r="R172"/>
  <c r="F124"/>
  <c r="E215"/>
  <c r="AC273"/>
  <c r="AD182"/>
  <c r="Q213"/>
  <c r="R122"/>
  <c r="K277"/>
  <c r="L186"/>
  <c r="K238"/>
  <c r="L147"/>
  <c r="L164"/>
  <c r="K255"/>
  <c r="F250"/>
  <c r="G159"/>
  <c r="R174"/>
  <c r="Q265"/>
  <c r="AC198"/>
  <c r="AD107"/>
  <c r="X120"/>
  <c r="W211"/>
  <c r="Q279"/>
  <c r="R188"/>
  <c r="X157"/>
  <c r="W248"/>
  <c r="R115"/>
  <c r="Q206"/>
  <c r="AD189"/>
  <c r="AC280"/>
  <c r="R175"/>
  <c r="Q266"/>
  <c r="W249"/>
  <c r="X158"/>
  <c r="K234"/>
  <c r="L143"/>
  <c r="X115"/>
  <c r="W206"/>
  <c r="Y156"/>
  <c r="X247"/>
  <c r="AC210"/>
  <c r="AD119"/>
  <c r="R155"/>
  <c r="Q246"/>
  <c r="W217"/>
  <c r="X126"/>
  <c r="AE126"/>
  <c r="AD217"/>
  <c r="K251"/>
  <c r="L160"/>
  <c r="M125"/>
  <c r="M216" s="1"/>
  <c r="I781" i="18"/>
  <c r="L443"/>
  <c r="M443" s="1"/>
  <c r="W262" i="7942"/>
  <c r="X171"/>
  <c r="X122"/>
  <c r="W213"/>
  <c r="AC241"/>
  <c r="AD150"/>
  <c r="AC214"/>
  <c r="AD123"/>
  <c r="K204"/>
  <c r="L113"/>
  <c r="W268"/>
  <c r="X177"/>
  <c r="L111"/>
  <c r="K202"/>
  <c r="L146"/>
  <c r="K237"/>
  <c r="R161"/>
  <c r="Q252"/>
  <c r="R249"/>
  <c r="S158"/>
  <c r="W258"/>
  <c r="X167"/>
  <c r="AC201"/>
  <c r="AD110"/>
  <c r="L135"/>
  <c r="K226"/>
  <c r="AC202"/>
  <c r="AD111"/>
  <c r="E222"/>
  <c r="F131"/>
  <c r="L166"/>
  <c r="K257"/>
  <c r="AC233"/>
  <c r="AD142"/>
  <c r="AC228"/>
  <c r="AD137"/>
  <c r="X136"/>
  <c r="W227"/>
  <c r="L126"/>
  <c r="K217"/>
  <c r="L139"/>
  <c r="K230"/>
  <c r="K249"/>
  <c r="L158"/>
  <c r="R181"/>
  <c r="Q272"/>
  <c r="F178"/>
  <c r="E269"/>
  <c r="F148"/>
  <c r="E239"/>
  <c r="W212"/>
  <c r="X121"/>
  <c r="Q212"/>
  <c r="R121"/>
  <c r="AC282"/>
  <c r="AD191"/>
  <c r="W200"/>
  <c r="X109"/>
  <c r="Q256"/>
  <c r="R165"/>
  <c r="F118"/>
  <c r="E209"/>
  <c r="L150"/>
  <c r="K241"/>
  <c r="E220"/>
  <c r="F129"/>
  <c r="K214"/>
  <c r="L123"/>
  <c r="R106"/>
  <c r="Q197"/>
  <c r="F183"/>
  <c r="E274"/>
  <c r="L112"/>
  <c r="K203"/>
  <c r="AD163"/>
  <c r="AC254"/>
  <c r="X162"/>
  <c r="W253"/>
  <c r="R190"/>
  <c r="Q281"/>
  <c r="L173"/>
  <c r="K264"/>
  <c r="O368" i="18"/>
  <c r="P368" s="1"/>
  <c r="Q368" s="1"/>
  <c r="H843"/>
  <c r="S373"/>
  <c r="I452"/>
  <c r="R358"/>
  <c r="S358" s="1"/>
  <c r="G138" i="7942"/>
  <c r="J833" i="18"/>
  <c r="K833" s="1"/>
  <c r="Y182" i="7942"/>
  <c r="Z182" s="1"/>
  <c r="Z273" s="1"/>
  <c r="Y150"/>
  <c r="X241"/>
  <c r="Q217"/>
  <c r="R126"/>
  <c r="E258"/>
  <c r="F167"/>
  <c r="AD139"/>
  <c r="AC230"/>
  <c r="Q211"/>
  <c r="R120"/>
  <c r="K269"/>
  <c r="L178"/>
  <c r="K252"/>
  <c r="L161"/>
  <c r="R136"/>
  <c r="Q227"/>
  <c r="R152"/>
  <c r="Q243"/>
  <c r="AC223"/>
  <c r="AD132"/>
  <c r="L153"/>
  <c r="K244"/>
  <c r="AC238"/>
  <c r="AD147"/>
  <c r="Q207"/>
  <c r="R116"/>
  <c r="W214"/>
  <c r="X123"/>
  <c r="K236"/>
  <c r="L145"/>
  <c r="E218"/>
  <c r="F127"/>
  <c r="E245"/>
  <c r="F154"/>
  <c r="F141"/>
  <c r="E232"/>
  <c r="W281"/>
  <c r="X190"/>
  <c r="Q208"/>
  <c r="R117"/>
  <c r="R178"/>
  <c r="Q269"/>
  <c r="W256"/>
  <c r="X165"/>
  <c r="W264"/>
  <c r="X173"/>
  <c r="F188"/>
  <c r="E279"/>
  <c r="AC263"/>
  <c r="AD172"/>
  <c r="Q257"/>
  <c r="R166"/>
  <c r="F108"/>
  <c r="E199"/>
  <c r="W269"/>
  <c r="X178"/>
  <c r="K266"/>
  <c r="L175"/>
  <c r="R150"/>
  <c r="Q241"/>
  <c r="R113"/>
  <c r="Q204"/>
  <c r="AC203"/>
  <c r="AD112"/>
  <c r="X128"/>
  <c r="W219"/>
  <c r="AD117"/>
  <c r="AC208"/>
  <c r="X174"/>
  <c r="W265"/>
  <c r="Q239"/>
  <c r="R148"/>
  <c r="F107"/>
  <c r="E198"/>
  <c r="Q240"/>
  <c r="R149"/>
  <c r="AC222"/>
  <c r="AD131"/>
  <c r="G10" i="18"/>
  <c r="H142" i="7942"/>
  <c r="H233" s="1"/>
  <c r="X146"/>
  <c r="Y146" s="1"/>
  <c r="Y237" s="1"/>
  <c r="AD256"/>
  <c r="AE165"/>
  <c r="R236"/>
  <c r="S145"/>
  <c r="F270"/>
  <c r="G179"/>
  <c r="G265"/>
  <c r="H174"/>
  <c r="H265" s="1"/>
  <c r="Y179"/>
  <c r="X270"/>
  <c r="H778" i="18"/>
  <c r="AF164" i="7942"/>
  <c r="AF255" s="1"/>
  <c r="AE255"/>
  <c r="G166"/>
  <c r="F257"/>
  <c r="M167"/>
  <c r="L258"/>
  <c r="AD268"/>
  <c r="AE177"/>
  <c r="I794" i="18"/>
  <c r="J794" s="1"/>
  <c r="M163" i="7942"/>
  <c r="M254" s="1"/>
  <c r="AE262"/>
  <c r="R245"/>
  <c r="S154"/>
  <c r="S160"/>
  <c r="R251"/>
  <c r="S143"/>
  <c r="R234"/>
  <c r="AE158"/>
  <c r="AD249"/>
  <c r="M121"/>
  <c r="L212"/>
  <c r="Y147"/>
  <c r="X238"/>
  <c r="L239"/>
  <c r="M148"/>
  <c r="AE184"/>
  <c r="AD275"/>
  <c r="R261"/>
  <c r="S170"/>
  <c r="F252"/>
  <c r="G161"/>
  <c r="M189"/>
  <c r="L280"/>
  <c r="F236"/>
  <c r="G145"/>
  <c r="Y275"/>
  <c r="H44" i="18"/>
  <c r="H56"/>
  <c r="H52"/>
  <c r="H66"/>
  <c r="M120" i="7942"/>
  <c r="L211"/>
  <c r="AE159"/>
  <c r="AD250"/>
  <c r="Y188"/>
  <c r="X279"/>
  <c r="L259"/>
  <c r="M168"/>
  <c r="M215"/>
  <c r="N124"/>
  <c r="N215" s="1"/>
  <c r="H49" i="18"/>
  <c r="AD272" i="7942"/>
  <c r="AE181"/>
  <c r="S171"/>
  <c r="R262"/>
  <c r="AE207"/>
  <c r="AF116"/>
  <c r="AF207" s="1"/>
  <c r="H67" i="18"/>
  <c r="M184" i="7942"/>
  <c r="L275"/>
  <c r="AD252"/>
  <c r="AE161"/>
  <c r="AD270"/>
  <c r="AE179"/>
  <c r="Y133"/>
  <c r="X224"/>
  <c r="S118"/>
  <c r="R209"/>
  <c r="I59" i="18"/>
  <c r="R264" i="7942"/>
  <c r="S173"/>
  <c r="T112"/>
  <c r="T203" s="1"/>
  <c r="S203"/>
  <c r="S141"/>
  <c r="R232"/>
  <c r="AE138"/>
  <c r="AD229"/>
  <c r="X226"/>
  <c r="Y135"/>
  <c r="X245"/>
  <c r="Y154"/>
  <c r="Y149"/>
  <c r="X240"/>
  <c r="R205"/>
  <c r="S114"/>
  <c r="I56" i="18"/>
  <c r="AE236" i="7942"/>
  <c r="AF145"/>
  <c r="AF236" s="1"/>
  <c r="M156"/>
  <c r="L247"/>
  <c r="G254"/>
  <c r="H163"/>
  <c r="H254" s="1"/>
  <c r="M129"/>
  <c r="L220"/>
  <c r="AE274"/>
  <c r="AF183"/>
  <c r="AF274" s="1"/>
  <c r="AE205"/>
  <c r="AF114"/>
  <c r="AF205" s="1"/>
  <c r="X250"/>
  <c r="Y159"/>
  <c r="AD277"/>
  <c r="AE186"/>
  <c r="R260"/>
  <c r="S169"/>
  <c r="Y185"/>
  <c r="X276"/>
  <c r="AD239"/>
  <c r="AE148"/>
  <c r="R247"/>
  <c r="S156"/>
  <c r="X221"/>
  <c r="Y130"/>
  <c r="Y139"/>
  <c r="X230"/>
  <c r="Y134"/>
  <c r="X225"/>
  <c r="F225"/>
  <c r="S222"/>
  <c r="T131"/>
  <c r="T222" s="1"/>
  <c r="R238"/>
  <c r="S147"/>
  <c r="X251"/>
  <c r="Y160"/>
  <c r="F241"/>
  <c r="T111"/>
  <c r="T202" s="1"/>
  <c r="S202"/>
  <c r="F230"/>
  <c r="G139"/>
  <c r="Y153"/>
  <c r="X244"/>
  <c r="L256"/>
  <c r="M165"/>
  <c r="L219"/>
  <c r="M128"/>
  <c r="F227"/>
  <c r="G136"/>
  <c r="G140"/>
  <c r="F231"/>
  <c r="M144"/>
  <c r="L235"/>
  <c r="G119"/>
  <c r="F210"/>
  <c r="S153"/>
  <c r="R244"/>
  <c r="AD218"/>
  <c r="AE127"/>
  <c r="AD216"/>
  <c r="AE125"/>
  <c r="G153"/>
  <c r="F244"/>
  <c r="AD212"/>
  <c r="AE121"/>
  <c r="AD243"/>
  <c r="AE152"/>
  <c r="X210"/>
  <c r="Y119"/>
  <c r="L225"/>
  <c r="M134"/>
  <c r="L210"/>
  <c r="M119"/>
  <c r="S137"/>
  <c r="R228"/>
  <c r="AF160"/>
  <c r="AF251" s="1"/>
  <c r="AE251"/>
  <c r="S142"/>
  <c r="R233"/>
  <c r="Y271"/>
  <c r="Z180"/>
  <c r="Z271" s="1"/>
  <c r="AF108"/>
  <c r="AF199" s="1"/>
  <c r="AE199"/>
  <c r="AE221"/>
  <c r="AF130"/>
  <c r="AF221" s="1"/>
  <c r="AE129"/>
  <c r="AD220"/>
  <c r="R270"/>
  <c r="S179"/>
  <c r="I68" i="18"/>
  <c r="Y170" i="7942"/>
  <c r="X261"/>
  <c r="N792" i="18"/>
  <c r="O792" s="1"/>
  <c r="G240" i="7942"/>
  <c r="H149"/>
  <c r="H240" s="1"/>
  <c r="N362" i="18"/>
  <c r="O362" s="1"/>
  <c r="P362" s="1"/>
  <c r="P401"/>
  <c r="Q401" s="1"/>
  <c r="R422"/>
  <c r="S422" s="1"/>
  <c r="P818"/>
  <c r="Q818" s="1"/>
  <c r="R818" s="1"/>
  <c r="AE219" i="7942"/>
  <c r="AF128"/>
  <c r="AF219" s="1"/>
  <c r="Z161"/>
  <c r="Z252" s="1"/>
  <c r="Y252"/>
  <c r="F273"/>
  <c r="G182"/>
  <c r="C2"/>
  <c r="L427" i="18"/>
  <c r="M427" s="1"/>
  <c r="O392"/>
  <c r="P392" s="1"/>
  <c r="Q392" s="1"/>
  <c r="T4"/>
  <c r="S5" i="24"/>
  <c r="P414" i="18"/>
  <c r="O388"/>
  <c r="P388" s="1"/>
  <c r="M375"/>
  <c r="P453"/>
  <c r="Q453" s="1"/>
  <c r="T125" i="7942"/>
  <c r="T216" s="1"/>
  <c r="S216"/>
  <c r="M271"/>
  <c r="N180"/>
  <c r="N271" s="1"/>
  <c r="L805" i="18"/>
  <c r="Y254" i="7942"/>
  <c r="Q414" i="18"/>
  <c r="Y215" i="7942"/>
  <c r="Z124"/>
  <c r="Z215" s="1"/>
  <c r="Y235"/>
  <c r="Z144"/>
  <c r="Z235" s="1"/>
  <c r="M440" i="18"/>
  <c r="L779"/>
  <c r="P753"/>
  <c r="Q753" s="1"/>
  <c r="L833"/>
  <c r="N349"/>
  <c r="M766"/>
  <c r="U399"/>
  <c r="V399" s="1"/>
  <c r="W399" s="1"/>
  <c r="S220" i="7942"/>
  <c r="T129"/>
  <c r="T220" s="1"/>
  <c r="G184"/>
  <c r="F275"/>
  <c r="AE140"/>
  <c r="AD231"/>
  <c r="AF190"/>
  <c r="AF281" s="1"/>
  <c r="L221"/>
  <c r="M130"/>
  <c r="T123"/>
  <c r="T214" s="1"/>
  <c r="S214"/>
  <c r="N181"/>
  <c r="N272" s="1"/>
  <c r="M272"/>
  <c r="H152"/>
  <c r="H243" s="1"/>
  <c r="G243"/>
  <c r="N187"/>
  <c r="N278" s="1"/>
  <c r="M278"/>
  <c r="T168"/>
  <c r="T259" s="1"/>
  <c r="S259"/>
  <c r="G115"/>
  <c r="F206"/>
  <c r="F93" i="7943"/>
  <c r="H112" i="24"/>
  <c r="F14" i="7943" s="1"/>
  <c r="H30" i="24"/>
  <c r="I8"/>
  <c r="F204" i="7942"/>
  <c r="G113"/>
  <c r="F251"/>
  <c r="G160"/>
  <c r="F238"/>
  <c r="G147"/>
  <c r="N172"/>
  <c r="N263" s="1"/>
  <c r="M263"/>
  <c r="G214"/>
  <c r="H123"/>
  <c r="H214" s="1"/>
  <c r="H138"/>
  <c r="H229" s="1"/>
  <c r="G229"/>
  <c r="Y207"/>
  <c r="Z116"/>
  <c r="Z207" s="1"/>
  <c r="F266"/>
  <c r="G175"/>
  <c r="Z127"/>
  <c r="Z218" s="1"/>
  <c r="Y218"/>
  <c r="Y229"/>
  <c r="Z138"/>
  <c r="Z229" s="1"/>
  <c r="Y125"/>
  <c r="X216"/>
  <c r="Z172"/>
  <c r="Z263" s="1"/>
  <c r="Y263"/>
  <c r="H169"/>
  <c r="H260" s="1"/>
  <c r="G260"/>
  <c r="AF118"/>
  <c r="AF209" s="1"/>
  <c r="AE209"/>
  <c r="AE265"/>
  <c r="AF174"/>
  <c r="AF265" s="1"/>
  <c r="G216"/>
  <c r="H125"/>
  <c r="H216" s="1"/>
  <c r="M268"/>
  <c r="N177"/>
  <c r="N268" s="1"/>
  <c r="Z181"/>
  <c r="Z272" s="1"/>
  <c r="Y272"/>
  <c r="N133"/>
  <c r="N224" s="1"/>
  <c r="M224"/>
  <c r="AF143"/>
  <c r="AF234" s="1"/>
  <c r="AE234"/>
  <c r="F221"/>
  <c r="G130"/>
  <c r="G187"/>
  <c r="F278"/>
  <c r="H157"/>
  <c r="H248" s="1"/>
  <c r="G248"/>
  <c r="T163"/>
  <c r="T254" s="1"/>
  <c r="S254"/>
  <c r="AF178"/>
  <c r="AF269" s="1"/>
  <c r="AE269"/>
  <c r="N176"/>
  <c r="N267" s="1"/>
  <c r="M267"/>
  <c r="S250"/>
  <c r="T159"/>
  <c r="T250" s="1"/>
  <c r="AF187"/>
  <c r="AF278" s="1"/>
  <c r="AE278"/>
  <c r="G262"/>
  <c r="H171"/>
  <c r="H262" s="1"/>
  <c r="S273"/>
  <c r="T182"/>
  <c r="T273" s="1"/>
  <c r="O433" i="18"/>
  <c r="P433" s="1"/>
  <c r="K795"/>
  <c r="L795" s="1"/>
  <c r="M755"/>
  <c r="N755" s="1"/>
  <c r="U437"/>
  <c r="V437" s="1"/>
  <c r="R398"/>
  <c r="S398" s="1"/>
  <c r="T135" i="7942"/>
  <c r="T226" s="1"/>
  <c r="S226"/>
  <c r="Y198"/>
  <c r="Z107"/>
  <c r="Z198" s="1"/>
  <c r="H137"/>
  <c r="H228" s="1"/>
  <c r="G228"/>
  <c r="J861" i="18"/>
  <c r="K861" s="1"/>
  <c r="L861" s="1"/>
  <c r="J757"/>
  <c r="K757" s="1"/>
  <c r="J783"/>
  <c r="K783" s="1"/>
  <c r="J835"/>
  <c r="J822"/>
  <c r="J7"/>
  <c r="J796"/>
  <c r="K796" s="1"/>
  <c r="L796" s="1"/>
  <c r="J848"/>
  <c r="K848" s="1"/>
  <c r="J770"/>
  <c r="K770" s="1"/>
  <c r="J809"/>
  <c r="K809" s="1"/>
  <c r="I54"/>
  <c r="I46"/>
  <c r="AE226" i="7942"/>
  <c r="AF135"/>
  <c r="AF226" s="1"/>
  <c r="T146"/>
  <c r="T237" s="1"/>
  <c r="S237"/>
  <c r="R424" i="18"/>
  <c r="S424" s="1"/>
  <c r="Z137" i="7942"/>
  <c r="Z228" s="1"/>
  <c r="Y228"/>
  <c r="AE240"/>
  <c r="AF149"/>
  <c r="AF240" s="1"/>
  <c r="N169"/>
  <c r="N260" s="1"/>
  <c r="M260"/>
  <c r="I778" i="18"/>
  <c r="H186" i="7942"/>
  <c r="H277" s="1"/>
  <c r="G277"/>
  <c r="AE247"/>
  <c r="AF156"/>
  <c r="AF247" s="1"/>
  <c r="N138"/>
  <c r="N229" s="1"/>
  <c r="M229"/>
  <c r="AE235"/>
  <c r="AF144"/>
  <c r="AF235" s="1"/>
  <c r="Z108"/>
  <c r="Z199" s="1"/>
  <c r="Y199"/>
  <c r="J860" i="18"/>
  <c r="K782"/>
  <c r="P382"/>
  <c r="I62"/>
  <c r="M417"/>
  <c r="N417" s="1"/>
  <c r="I65"/>
  <c r="I63"/>
  <c r="J768"/>
  <c r="K365"/>
  <c r="L457"/>
  <c r="O381"/>
  <c r="P381" s="1"/>
  <c r="M419"/>
  <c r="N419" s="1"/>
  <c r="N407"/>
  <c r="O407" s="1"/>
  <c r="S359"/>
  <c r="T359" s="1"/>
  <c r="S230" i="7942"/>
  <c r="T139"/>
  <c r="T230" s="1"/>
  <c r="AF167"/>
  <c r="AF258" s="1"/>
  <c r="AE258"/>
  <c r="H143"/>
  <c r="H234" s="1"/>
  <c r="G234"/>
  <c r="S231"/>
  <c r="T140"/>
  <c r="T231" s="1"/>
  <c r="AF185"/>
  <c r="AF276" s="1"/>
  <c r="AE276"/>
  <c r="P408" i="18"/>
  <c r="Q408" s="1"/>
  <c r="G219" i="7942"/>
  <c r="H128"/>
  <c r="H219" s="1"/>
  <c r="M201"/>
  <c r="N110"/>
  <c r="N201" s="1"/>
  <c r="T373" i="18"/>
  <c r="U373" s="1"/>
  <c r="S268" i="7942"/>
  <c r="T177"/>
  <c r="T268" s="1"/>
  <c r="M253"/>
  <c r="N162"/>
  <c r="N253" s="1"/>
  <c r="S258"/>
  <c r="T167"/>
  <c r="T258" s="1"/>
  <c r="N190"/>
  <c r="N281" s="1"/>
  <c r="M281"/>
  <c r="M276"/>
  <c r="N185"/>
  <c r="N276" s="1"/>
  <c r="N188"/>
  <c r="N279" s="1"/>
  <c r="M279"/>
  <c r="Y277"/>
  <c r="Z186"/>
  <c r="Z277" s="1"/>
  <c r="U463" i="18"/>
  <c r="H109" i="7942"/>
  <c r="H200" s="1"/>
  <c r="G200"/>
  <c r="N154"/>
  <c r="N245" s="1"/>
  <c r="M245"/>
  <c r="T133"/>
  <c r="T224" s="1"/>
  <c r="S224"/>
  <c r="S276"/>
  <c r="T185"/>
  <c r="T276" s="1"/>
  <c r="Y209"/>
  <c r="Z118"/>
  <c r="Z209" s="1"/>
  <c r="AF134"/>
  <c r="AF225" s="1"/>
  <c r="AE225"/>
  <c r="J769" i="18"/>
  <c r="K769" s="1"/>
  <c r="P459"/>
  <c r="Q459" s="1"/>
  <c r="I57"/>
  <c r="J846"/>
  <c r="I69"/>
  <c r="R450"/>
  <c r="I42"/>
  <c r="I45"/>
  <c r="K807"/>
  <c r="K430"/>
  <c r="L430" s="1"/>
  <c r="I361"/>
  <c r="J351"/>
  <c r="M206" i="7942"/>
  <c r="N115"/>
  <c r="N206" s="1"/>
  <c r="AE224"/>
  <c r="AF133"/>
  <c r="AF224" s="1"/>
  <c r="AE260"/>
  <c r="AF169"/>
  <c r="AF260" s="1"/>
  <c r="H176"/>
  <c r="H267" s="1"/>
  <c r="G267"/>
  <c r="S198"/>
  <c r="T107"/>
  <c r="T198" s="1"/>
  <c r="G281"/>
  <c r="H190"/>
  <c r="H281" s="1"/>
  <c r="N179"/>
  <c r="N270" s="1"/>
  <c r="M270"/>
  <c r="AF109"/>
  <c r="AF200" s="1"/>
  <c r="AE200"/>
  <c r="Z145"/>
  <c r="Z236" s="1"/>
  <c r="Y236"/>
  <c r="T180"/>
  <c r="T271" s="1"/>
  <c r="S271"/>
  <c r="I791" i="18"/>
  <c r="J781"/>
  <c r="AE266" i="7942"/>
  <c r="AF175"/>
  <c r="AF266" s="1"/>
  <c r="Z155"/>
  <c r="Z246" s="1"/>
  <c r="Y246"/>
  <c r="T108"/>
  <c r="T199" s="1"/>
  <c r="S199"/>
  <c r="AF155"/>
  <c r="AF246" s="1"/>
  <c r="AE246"/>
  <c r="N366" i="18"/>
  <c r="I51"/>
  <c r="M405"/>
  <c r="Q435"/>
  <c r="P356"/>
  <c r="I61"/>
  <c r="I44"/>
  <c r="K391"/>
  <c r="J442"/>
  <c r="J452" s="1"/>
  <c r="R434"/>
  <c r="R435"/>
  <c r="T186" i="7942"/>
  <c r="T277" s="1"/>
  <c r="S277"/>
  <c r="Z132"/>
  <c r="Z223" s="1"/>
  <c r="Y223"/>
  <c r="Y282"/>
  <c r="Z191"/>
  <c r="Z282" s="1"/>
  <c r="Z129"/>
  <c r="Z220" s="1"/>
  <c r="Y220"/>
  <c r="AF113"/>
  <c r="AF204" s="1"/>
  <c r="AE204"/>
  <c r="G264"/>
  <c r="H173"/>
  <c r="H264" s="1"/>
  <c r="Z183"/>
  <c r="Z274" s="1"/>
  <c r="Y274"/>
  <c r="AE245"/>
  <c r="AF154"/>
  <c r="AF245" s="1"/>
  <c r="S280"/>
  <c r="T189"/>
  <c r="T280" s="1"/>
  <c r="N163"/>
  <c r="N254" s="1"/>
  <c r="Z148"/>
  <c r="Z239" s="1"/>
  <c r="Y239"/>
  <c r="M200"/>
  <c r="N109"/>
  <c r="N200" s="1"/>
  <c r="Y278"/>
  <c r="Z187"/>
  <c r="Z278" s="1"/>
  <c r="T157"/>
  <c r="T248" s="1"/>
  <c r="S248"/>
  <c r="N118"/>
  <c r="N209" s="1"/>
  <c r="M209"/>
  <c r="Y267"/>
  <c r="Z176"/>
  <c r="Z267" s="1"/>
  <c r="I55" i="18"/>
  <c r="I49"/>
  <c r="I66"/>
  <c r="I53"/>
  <c r="I43"/>
  <c r="I60"/>
  <c r="M444"/>
  <c r="L431"/>
  <c r="P369"/>
  <c r="I48"/>
  <c r="I67"/>
  <c r="Q382"/>
  <c r="I429" l="1"/>
  <c r="H165" i="7942"/>
  <c r="H256" s="1"/>
  <c r="G256"/>
  <c r="I820" i="18"/>
  <c r="H830"/>
  <c r="AD271" i="7942"/>
  <c r="AE180"/>
  <c r="J820" i="18"/>
  <c r="K820" s="1"/>
  <c r="I859"/>
  <c r="H869"/>
  <c r="N443"/>
  <c r="O443" s="1"/>
  <c r="P443" s="1"/>
  <c r="I455"/>
  <c r="J455" s="1"/>
  <c r="K455" s="1"/>
  <c r="L455" s="1"/>
  <c r="AE257" i="7942"/>
  <c r="AF166"/>
  <c r="AF257" s="1"/>
  <c r="G226"/>
  <c r="H135"/>
  <c r="H226" s="1"/>
  <c r="M106"/>
  <c r="N106" s="1"/>
  <c r="N197" s="1"/>
  <c r="N116"/>
  <c r="N207" s="1"/>
  <c r="M207"/>
  <c r="T119"/>
  <c r="T210" s="1"/>
  <c r="S210"/>
  <c r="F202"/>
  <c r="N125"/>
  <c r="N216" s="1"/>
  <c r="H170"/>
  <c r="H261" s="1"/>
  <c r="N136"/>
  <c r="N227" s="1"/>
  <c r="M227"/>
  <c r="L222"/>
  <c r="M131"/>
  <c r="G263"/>
  <c r="H172"/>
  <c r="H263" s="1"/>
  <c r="AF124"/>
  <c r="AF215" s="1"/>
  <c r="AE215"/>
  <c r="H191"/>
  <c r="H282" s="1"/>
  <c r="G282"/>
  <c r="Y131"/>
  <c r="X222"/>
  <c r="O355" i="18"/>
  <c r="F217" i="7942"/>
  <c r="G126"/>
  <c r="M406" i="18"/>
  <c r="N406" s="1"/>
  <c r="R371"/>
  <c r="D43" i="7943"/>
  <c r="K831" i="18"/>
  <c r="O857"/>
  <c r="P857" s="1"/>
  <c r="N844"/>
  <c r="O844" s="1"/>
  <c r="P396"/>
  <c r="Q396" s="1"/>
  <c r="S215" i="7942"/>
  <c r="T124"/>
  <c r="T215" s="1"/>
  <c r="I47" i="18"/>
  <c r="I64"/>
  <c r="N432"/>
  <c r="O432" s="1"/>
  <c r="M354"/>
  <c r="N354" s="1"/>
  <c r="J361"/>
  <c r="I71"/>
  <c r="I50"/>
  <c r="K10"/>
  <c r="L10"/>
  <c r="I58"/>
  <c r="Q436"/>
  <c r="P447"/>
  <c r="Q447" s="1"/>
  <c r="G41"/>
  <c r="G51" i="24" s="1"/>
  <c r="P10" i="18"/>
  <c r="N10"/>
  <c r="O421"/>
  <c r="P421" s="1"/>
  <c r="G55" i="24"/>
  <c r="K404" i="18"/>
  <c r="L404" s="1"/>
  <c r="M404" s="1"/>
  <c r="N404" s="1"/>
  <c r="O404" s="1"/>
  <c r="N367"/>
  <c r="O367" s="1"/>
  <c r="N152" i="7942"/>
  <c r="N243" s="1"/>
  <c r="M243"/>
  <c r="I364" i="18"/>
  <c r="I374" s="1"/>
  <c r="H374"/>
  <c r="AF176" i="7942"/>
  <c r="AF267" s="1"/>
  <c r="AE267"/>
  <c r="I390" i="18"/>
  <c r="H400"/>
  <c r="O446"/>
  <c r="P446" s="1"/>
  <c r="J843"/>
  <c r="J847"/>
  <c r="K847" s="1"/>
  <c r="L847" s="1"/>
  <c r="M847" s="1"/>
  <c r="Y142" i="7942"/>
  <c r="Z142" s="1"/>
  <c r="Z233" s="1"/>
  <c r="H10" i="18"/>
  <c r="I10"/>
  <c r="P423"/>
  <c r="Q423" s="1"/>
  <c r="R423" s="1"/>
  <c r="S423" s="1"/>
  <c r="Q461"/>
  <c r="R461" s="1"/>
  <c r="J378"/>
  <c r="Q370"/>
  <c r="R370" s="1"/>
  <c r="S370" s="1"/>
  <c r="O10"/>
  <c r="K456"/>
  <c r="K465" s="1"/>
  <c r="M458"/>
  <c r="Y111" i="7942"/>
  <c r="X202"/>
  <c r="M171"/>
  <c r="L262"/>
  <c r="I416" i="18"/>
  <c r="H426"/>
  <c r="M393"/>
  <c r="N393" s="1"/>
  <c r="O393" s="1"/>
  <c r="M455"/>
  <c r="N455" s="1"/>
  <c r="O455" s="1"/>
  <c r="O394"/>
  <c r="P394" s="1"/>
  <c r="J465"/>
  <c r="Q460"/>
  <c r="R460" s="1"/>
  <c r="S460" s="1"/>
  <c r="L352"/>
  <c r="M352" s="1"/>
  <c r="N352" s="1"/>
  <c r="S461"/>
  <c r="T461" s="1"/>
  <c r="U461" s="1"/>
  <c r="S162" i="7942"/>
  <c r="T162" s="1"/>
  <c r="T253" s="1"/>
  <c r="I465" i="18"/>
  <c r="R360"/>
  <c r="S360" s="1"/>
  <c r="P409"/>
  <c r="J390"/>
  <c r="R223" i="7942"/>
  <c r="S132"/>
  <c r="F205"/>
  <c r="G114"/>
  <c r="I377" i="18"/>
  <c r="H387"/>
  <c r="R384"/>
  <c r="S384" s="1"/>
  <c r="Q462"/>
  <c r="R462" s="1"/>
  <c r="T358"/>
  <c r="U358" s="1"/>
  <c r="J364"/>
  <c r="J374" s="1"/>
  <c r="L456"/>
  <c r="U425"/>
  <c r="V425" s="1"/>
  <c r="R449"/>
  <c r="S449" s="1"/>
  <c r="I403"/>
  <c r="I413" s="1"/>
  <c r="M445"/>
  <c r="N445" s="1"/>
  <c r="O445" s="1"/>
  <c r="P445" s="1"/>
  <c r="R410"/>
  <c r="S410" s="1"/>
  <c r="P383"/>
  <c r="J10"/>
  <c r="M10"/>
  <c r="P357"/>
  <c r="Q357" s="1"/>
  <c r="R357" s="1"/>
  <c r="Q397"/>
  <c r="Y141" i="7942"/>
  <c r="X232"/>
  <c r="R275"/>
  <c r="S184"/>
  <c r="M242"/>
  <c r="N151"/>
  <c r="N242" s="1"/>
  <c r="AD264"/>
  <c r="AE173"/>
  <c r="J756" i="18"/>
  <c r="J765" s="1"/>
  <c r="D7" i="7942"/>
  <c r="M191"/>
  <c r="L282"/>
  <c r="S109"/>
  <c r="R200"/>
  <c r="X197"/>
  <c r="Y106"/>
  <c r="W283"/>
  <c r="AC283"/>
  <c r="K834" i="18"/>
  <c r="Z146" i="7942"/>
  <c r="Z237" s="1"/>
  <c r="R218"/>
  <c r="Q283"/>
  <c r="E283"/>
  <c r="AE122"/>
  <c r="AD213"/>
  <c r="R278"/>
  <c r="S187"/>
  <c r="X203"/>
  <c r="Y112"/>
  <c r="Y189"/>
  <c r="X280"/>
  <c r="K283"/>
  <c r="I843" i="18"/>
  <c r="P380"/>
  <c r="Q380" s="1"/>
  <c r="R380" s="1"/>
  <c r="N418"/>
  <c r="O418" s="1"/>
  <c r="R241" i="7942"/>
  <c r="S150"/>
  <c r="AE139"/>
  <c r="AD230"/>
  <c r="G183"/>
  <c r="F274"/>
  <c r="M126"/>
  <c r="L217"/>
  <c r="R279"/>
  <c r="S188"/>
  <c r="R213"/>
  <c r="S122"/>
  <c r="M140"/>
  <c r="L231"/>
  <c r="G132"/>
  <c r="F223"/>
  <c r="AE131"/>
  <c r="AD222"/>
  <c r="L266"/>
  <c r="M175"/>
  <c r="AD263"/>
  <c r="AE172"/>
  <c r="X264"/>
  <c r="Y173"/>
  <c r="X281"/>
  <c r="Y190"/>
  <c r="G154"/>
  <c r="F245"/>
  <c r="M145"/>
  <c r="L236"/>
  <c r="R207"/>
  <c r="S116"/>
  <c r="L252"/>
  <c r="M161"/>
  <c r="R211"/>
  <c r="S120"/>
  <c r="F258"/>
  <c r="G167"/>
  <c r="F220"/>
  <c r="G129"/>
  <c r="Y109"/>
  <c r="X200"/>
  <c r="R212"/>
  <c r="S121"/>
  <c r="AE142"/>
  <c r="AD233"/>
  <c r="F222"/>
  <c r="G131"/>
  <c r="X258"/>
  <c r="Y167"/>
  <c r="L204"/>
  <c r="M113"/>
  <c r="AD241"/>
  <c r="AE150"/>
  <c r="X262"/>
  <c r="Y171"/>
  <c r="AF126"/>
  <c r="AF217" s="1"/>
  <c r="AE217"/>
  <c r="S155"/>
  <c r="R246"/>
  <c r="Y247"/>
  <c r="Z156"/>
  <c r="Z247" s="1"/>
  <c r="S175"/>
  <c r="R266"/>
  <c r="R206"/>
  <c r="S115"/>
  <c r="F215"/>
  <c r="G124"/>
  <c r="R235"/>
  <c r="S144"/>
  <c r="AD279"/>
  <c r="AE188"/>
  <c r="L232"/>
  <c r="M141"/>
  <c r="S128"/>
  <c r="R219"/>
  <c r="AD237"/>
  <c r="AE146"/>
  <c r="AE115"/>
  <c r="AD206"/>
  <c r="I52" i="18"/>
  <c r="I70"/>
  <c r="I804"/>
  <c r="M353"/>
  <c r="F232" i="7942"/>
  <c r="G141"/>
  <c r="R227"/>
  <c r="S136"/>
  <c r="R281"/>
  <c r="S190"/>
  <c r="M150"/>
  <c r="L241"/>
  <c r="F269"/>
  <c r="G178"/>
  <c r="L257"/>
  <c r="M166"/>
  <c r="L237"/>
  <c r="M146"/>
  <c r="X213"/>
  <c r="Y122"/>
  <c r="AD198"/>
  <c r="AE107"/>
  <c r="L238"/>
  <c r="M147"/>
  <c r="M132"/>
  <c r="L223"/>
  <c r="M114"/>
  <c r="L205"/>
  <c r="S149"/>
  <c r="R240"/>
  <c r="R239"/>
  <c r="S148"/>
  <c r="AE112"/>
  <c r="AD203"/>
  <c r="Y178"/>
  <c r="X269"/>
  <c r="R257"/>
  <c r="S166"/>
  <c r="X256"/>
  <c r="Y165"/>
  <c r="R208"/>
  <c r="S117"/>
  <c r="G127"/>
  <c r="F218"/>
  <c r="X214"/>
  <c r="Y123"/>
  <c r="AE147"/>
  <c r="AD238"/>
  <c r="AD223"/>
  <c r="AE132"/>
  <c r="M178"/>
  <c r="L269"/>
  <c r="R217"/>
  <c r="S126"/>
  <c r="M123"/>
  <c r="L214"/>
  <c r="S165"/>
  <c r="R256"/>
  <c r="AD282"/>
  <c r="AE191"/>
  <c r="X212"/>
  <c r="Y121"/>
  <c r="L249"/>
  <c r="M158"/>
  <c r="AD228"/>
  <c r="AE137"/>
  <c r="AE111"/>
  <c r="AD202"/>
  <c r="AD201"/>
  <c r="AE110"/>
  <c r="S249"/>
  <c r="T158"/>
  <c r="T249" s="1"/>
  <c r="X268"/>
  <c r="Y177"/>
  <c r="AE123"/>
  <c r="AD214"/>
  <c r="X206"/>
  <c r="Y115"/>
  <c r="AE189"/>
  <c r="AD280"/>
  <c r="Y157"/>
  <c r="X248"/>
  <c r="X211"/>
  <c r="Y120"/>
  <c r="R265"/>
  <c r="S174"/>
  <c r="M164"/>
  <c r="L255"/>
  <c r="M142"/>
  <c r="L233"/>
  <c r="AE136"/>
  <c r="AD227"/>
  <c r="Y168"/>
  <c r="X259"/>
  <c r="S130"/>
  <c r="R221"/>
  <c r="G116"/>
  <c r="F207"/>
  <c r="H120"/>
  <c r="H211" s="1"/>
  <c r="G211"/>
  <c r="J821" i="18"/>
  <c r="K821" s="1"/>
  <c r="I830"/>
  <c r="T449"/>
  <c r="U449" s="1"/>
  <c r="V449" s="1"/>
  <c r="Y273" i="7942"/>
  <c r="X237"/>
  <c r="AE117"/>
  <c r="AD208"/>
  <c r="F279"/>
  <c r="G188"/>
  <c r="AE163"/>
  <c r="AD254"/>
  <c r="L234"/>
  <c r="M143"/>
  <c r="H159"/>
  <c r="H250" s="1"/>
  <c r="G250"/>
  <c r="M182"/>
  <c r="L273"/>
  <c r="G133"/>
  <c r="F224"/>
  <c r="G271"/>
  <c r="H180"/>
  <c r="H271" s="1"/>
  <c r="F198"/>
  <c r="G107"/>
  <c r="Y174"/>
  <c r="X265"/>
  <c r="Y128"/>
  <c r="X219"/>
  <c r="S113"/>
  <c r="R204"/>
  <c r="G108"/>
  <c r="F199"/>
  <c r="R269"/>
  <c r="S178"/>
  <c r="M153"/>
  <c r="L244"/>
  <c r="R243"/>
  <c r="S152"/>
  <c r="Y241"/>
  <c r="Z150"/>
  <c r="Z241" s="1"/>
  <c r="L264"/>
  <c r="M173"/>
  <c r="Y162"/>
  <c r="X253"/>
  <c r="M112"/>
  <c r="L203"/>
  <c r="R197"/>
  <c r="S106"/>
  <c r="G118"/>
  <c r="F209"/>
  <c r="F239"/>
  <c r="G148"/>
  <c r="R272"/>
  <c r="S181"/>
  <c r="L230"/>
  <c r="M139"/>
  <c r="X227"/>
  <c r="Y136"/>
  <c r="L226"/>
  <c r="M135"/>
  <c r="R252"/>
  <c r="S161"/>
  <c r="L202"/>
  <c r="M111"/>
  <c r="L251"/>
  <c r="M160"/>
  <c r="X217"/>
  <c r="Y126"/>
  <c r="AD210"/>
  <c r="AE119"/>
  <c r="Y158"/>
  <c r="X249"/>
  <c r="L277"/>
  <c r="M186"/>
  <c r="AD273"/>
  <c r="AE182"/>
  <c r="S172"/>
  <c r="R263"/>
  <c r="AE162"/>
  <c r="AD253"/>
  <c r="AE170"/>
  <c r="AD261"/>
  <c r="S183"/>
  <c r="R274"/>
  <c r="F242"/>
  <c r="G151"/>
  <c r="X242"/>
  <c r="Y151"/>
  <c r="G144"/>
  <c r="F235"/>
  <c r="J403" i="18"/>
  <c r="J413" s="1"/>
  <c r="I817"/>
  <c r="S245" i="7942"/>
  <c r="T154"/>
  <c r="T245" s="1"/>
  <c r="H111"/>
  <c r="H202" s="1"/>
  <c r="G202"/>
  <c r="AF158"/>
  <c r="AF249" s="1"/>
  <c r="AE249"/>
  <c r="T160"/>
  <c r="T251" s="1"/>
  <c r="S251"/>
  <c r="G257"/>
  <c r="H166"/>
  <c r="H257" s="1"/>
  <c r="Y233"/>
  <c r="T145"/>
  <c r="T236" s="1"/>
  <c r="S236"/>
  <c r="S218"/>
  <c r="T127"/>
  <c r="T218" s="1"/>
  <c r="AE268"/>
  <c r="AF177"/>
  <c r="AF268" s="1"/>
  <c r="Z179"/>
  <c r="Z270" s="1"/>
  <c r="Y270"/>
  <c r="T143"/>
  <c r="T234" s="1"/>
  <c r="S234"/>
  <c r="N167"/>
  <c r="N258" s="1"/>
  <c r="M258"/>
  <c r="G270"/>
  <c r="H179"/>
  <c r="H270" s="1"/>
  <c r="AE256"/>
  <c r="AF165"/>
  <c r="AF256" s="1"/>
  <c r="H41" i="18"/>
  <c r="H51" i="24" s="1"/>
  <c r="AF181" i="7942"/>
  <c r="AF272" s="1"/>
  <c r="AE272"/>
  <c r="M212"/>
  <c r="N121"/>
  <c r="N212" s="1"/>
  <c r="AF159"/>
  <c r="AF250" s="1"/>
  <c r="AE250"/>
  <c r="H145"/>
  <c r="H236" s="1"/>
  <c r="G236"/>
  <c r="H161"/>
  <c r="H252" s="1"/>
  <c r="G252"/>
  <c r="N148"/>
  <c r="N239" s="1"/>
  <c r="M239"/>
  <c r="J817" i="18"/>
  <c r="N168" i="7942"/>
  <c r="N259" s="1"/>
  <c r="M259"/>
  <c r="M280"/>
  <c r="N189"/>
  <c r="N280" s="1"/>
  <c r="Z147"/>
  <c r="Z238" s="1"/>
  <c r="Y238"/>
  <c r="AE275"/>
  <c r="AF184"/>
  <c r="AF275" s="1"/>
  <c r="S262"/>
  <c r="T171"/>
  <c r="T262" s="1"/>
  <c r="Z188"/>
  <c r="Z279" s="1"/>
  <c r="Y279"/>
  <c r="N120"/>
  <c r="N211" s="1"/>
  <c r="M211"/>
  <c r="S261"/>
  <c r="T170"/>
  <c r="T261" s="1"/>
  <c r="S209"/>
  <c r="T118"/>
  <c r="T209" s="1"/>
  <c r="Y240"/>
  <c r="Z149"/>
  <c r="Z240" s="1"/>
  <c r="AF161"/>
  <c r="AF252" s="1"/>
  <c r="AE252"/>
  <c r="M220"/>
  <c r="N129"/>
  <c r="N220" s="1"/>
  <c r="N156"/>
  <c r="N247" s="1"/>
  <c r="M247"/>
  <c r="S264"/>
  <c r="T173"/>
  <c r="T264" s="1"/>
  <c r="AE229"/>
  <c r="AF138"/>
  <c r="AF229" s="1"/>
  <c r="T141"/>
  <c r="T232" s="1"/>
  <c r="S232"/>
  <c r="AF179"/>
  <c r="AF270" s="1"/>
  <c r="AE270"/>
  <c r="Z135"/>
  <c r="Z226" s="1"/>
  <c r="Y226"/>
  <c r="N184"/>
  <c r="N275" s="1"/>
  <c r="M275"/>
  <c r="S205"/>
  <c r="T114"/>
  <c r="T205" s="1"/>
  <c r="Y245"/>
  <c r="Z154"/>
  <c r="Z245" s="1"/>
  <c r="Z133"/>
  <c r="Z224" s="1"/>
  <c r="Y224"/>
  <c r="K860" i="18"/>
  <c r="L860" s="1"/>
  <c r="Z119" i="7942"/>
  <c r="Z210" s="1"/>
  <c r="Y210"/>
  <c r="S233"/>
  <c r="T142"/>
  <c r="T233" s="1"/>
  <c r="T137"/>
  <c r="T228" s="1"/>
  <c r="S228"/>
  <c r="AF152"/>
  <c r="AF243" s="1"/>
  <c r="AE243"/>
  <c r="AF121"/>
  <c r="AF212" s="1"/>
  <c r="AE212"/>
  <c r="AE216"/>
  <c r="AF125"/>
  <c r="AF216" s="1"/>
  <c r="G227"/>
  <c r="H136"/>
  <c r="H227" s="1"/>
  <c r="N165"/>
  <c r="N256" s="1"/>
  <c r="M256"/>
  <c r="G230"/>
  <c r="H139"/>
  <c r="H230" s="1"/>
  <c r="Z160"/>
  <c r="Z251" s="1"/>
  <c r="Y251"/>
  <c r="S247"/>
  <c r="T156"/>
  <c r="T247" s="1"/>
  <c r="AF186"/>
  <c r="AF277" s="1"/>
  <c r="AE277"/>
  <c r="M210"/>
  <c r="N119"/>
  <c r="N210" s="1"/>
  <c r="N144"/>
  <c r="N235" s="1"/>
  <c r="M235"/>
  <c r="Y225"/>
  <c r="Z134"/>
  <c r="Z225" s="1"/>
  <c r="Z139"/>
  <c r="Z230" s="1"/>
  <c r="Y230"/>
  <c r="T179"/>
  <c r="T270" s="1"/>
  <c r="S270"/>
  <c r="M225"/>
  <c r="N134"/>
  <c r="N225" s="1"/>
  <c r="G244"/>
  <c r="H153"/>
  <c r="H244" s="1"/>
  <c r="H119"/>
  <c r="H210" s="1"/>
  <c r="G210"/>
  <c r="G231"/>
  <c r="H140"/>
  <c r="H231" s="1"/>
  <c r="Y244"/>
  <c r="Z153"/>
  <c r="Z244" s="1"/>
  <c r="H150"/>
  <c r="H241" s="1"/>
  <c r="G241"/>
  <c r="H134"/>
  <c r="H225" s="1"/>
  <c r="G225"/>
  <c r="S244"/>
  <c r="T153"/>
  <c r="T244" s="1"/>
  <c r="Y276"/>
  <c r="Z185"/>
  <c r="Z276" s="1"/>
  <c r="AE220"/>
  <c r="AF129"/>
  <c r="AF220" s="1"/>
  <c r="AF127"/>
  <c r="AF218" s="1"/>
  <c r="AE218"/>
  <c r="M219"/>
  <c r="N128"/>
  <c r="N219" s="1"/>
  <c r="T147"/>
  <c r="T238" s="1"/>
  <c r="S238"/>
  <c r="Y221"/>
  <c r="Z130"/>
  <c r="Z221" s="1"/>
  <c r="AE239"/>
  <c r="AF148"/>
  <c r="AF239" s="1"/>
  <c r="S260"/>
  <c r="T169"/>
  <c r="T260" s="1"/>
  <c r="Y250"/>
  <c r="Z159"/>
  <c r="Z250" s="1"/>
  <c r="Y261"/>
  <c r="Z170"/>
  <c r="Z261" s="1"/>
  <c r="K835" i="18"/>
  <c r="L835" s="1"/>
  <c r="P792"/>
  <c r="T422"/>
  <c r="U422" s="1"/>
  <c r="H182" i="7942"/>
  <c r="H273" s="1"/>
  <c r="G273"/>
  <c r="R401" i="18"/>
  <c r="E43" i="7943"/>
  <c r="D90"/>
  <c r="D96" s="1"/>
  <c r="D89"/>
  <c r="D95" s="1"/>
  <c r="N427" i="18"/>
  <c r="O427" s="1"/>
  <c r="S818"/>
  <c r="R453"/>
  <c r="S453" s="1"/>
  <c r="Q395"/>
  <c r="R395" s="1"/>
  <c r="S395" s="1"/>
  <c r="N440"/>
  <c r="O349"/>
  <c r="P349" s="1"/>
  <c r="Q349" s="1"/>
  <c r="R349" s="1"/>
  <c r="M805"/>
  <c r="N805" s="1"/>
  <c r="N375"/>
  <c r="L391"/>
  <c r="N766"/>
  <c r="M779"/>
  <c r="M833"/>
  <c r="Q362"/>
  <c r="R753"/>
  <c r="U4"/>
  <c r="T5" i="24"/>
  <c r="L757" i="18"/>
  <c r="M757" s="1"/>
  <c r="Q388"/>
  <c r="R414"/>
  <c r="O352"/>
  <c r="P352" s="1"/>
  <c r="H187" i="7942"/>
  <c r="H278" s="1"/>
  <c r="G278"/>
  <c r="H175"/>
  <c r="H266" s="1"/>
  <c r="G266"/>
  <c r="G251"/>
  <c r="H160"/>
  <c r="H251" s="1"/>
  <c r="N130"/>
  <c r="N221" s="1"/>
  <c r="M221"/>
  <c r="U451" i="18"/>
  <c r="V451" s="1"/>
  <c r="Q448"/>
  <c r="R448" s="1"/>
  <c r="L769"/>
  <c r="M769" s="1"/>
  <c r="N769" s="1"/>
  <c r="O769" s="1"/>
  <c r="W437"/>
  <c r="X437" s="1"/>
  <c r="Y437" s="1"/>
  <c r="Z437" s="1"/>
  <c r="P432"/>
  <c r="G206" i="7942"/>
  <c r="H115"/>
  <c r="H206" s="1"/>
  <c r="H184"/>
  <c r="H275" s="1"/>
  <c r="G275"/>
  <c r="M861" i="18"/>
  <c r="N861" s="1"/>
  <c r="G238" i="7942"/>
  <c r="H147"/>
  <c r="H238" s="1"/>
  <c r="H113"/>
  <c r="H204" s="1"/>
  <c r="G204"/>
  <c r="I112" i="24"/>
  <c r="G14" i="7943" s="1"/>
  <c r="G93"/>
  <c r="J8" i="24"/>
  <c r="I30"/>
  <c r="M860" i="18"/>
  <c r="N860" s="1"/>
  <c r="O860" s="1"/>
  <c r="P860" s="1"/>
  <c r="G221" i="7942"/>
  <c r="H130"/>
  <c r="H221" s="1"/>
  <c r="Y216"/>
  <c r="Z125"/>
  <c r="Z216" s="1"/>
  <c r="AE231"/>
  <c r="AF140"/>
  <c r="AF231" s="1"/>
  <c r="S357" i="18"/>
  <c r="T357" s="1"/>
  <c r="U357" s="1"/>
  <c r="Q381"/>
  <c r="R381" s="1"/>
  <c r="V412"/>
  <c r="W412" s="1"/>
  <c r="O755"/>
  <c r="P755" s="1"/>
  <c r="L809"/>
  <c r="L782"/>
  <c r="T424"/>
  <c r="U424" s="1"/>
  <c r="V424" s="1"/>
  <c r="K862"/>
  <c r="K823"/>
  <c r="L823" s="1"/>
  <c r="K771"/>
  <c r="L771" s="1"/>
  <c r="K849"/>
  <c r="K810"/>
  <c r="K797"/>
  <c r="L797" s="1"/>
  <c r="M797" s="1"/>
  <c r="K7"/>
  <c r="K758"/>
  <c r="L758" s="1"/>
  <c r="K784"/>
  <c r="L784" s="1"/>
  <c r="K836"/>
  <c r="J54"/>
  <c r="J44"/>
  <c r="J64"/>
  <c r="J45"/>
  <c r="J52"/>
  <c r="J50"/>
  <c r="J49"/>
  <c r="J62"/>
  <c r="J61"/>
  <c r="J66"/>
  <c r="J68"/>
  <c r="J71"/>
  <c r="J69"/>
  <c r="J70"/>
  <c r="J42"/>
  <c r="J63"/>
  <c r="J46"/>
  <c r="J57"/>
  <c r="J56"/>
  <c r="J65"/>
  <c r="J43"/>
  <c r="J59"/>
  <c r="J55"/>
  <c r="J60"/>
  <c r="J51"/>
  <c r="J48"/>
  <c r="J67"/>
  <c r="J47"/>
  <c r="J53"/>
  <c r="J58"/>
  <c r="T398"/>
  <c r="R382"/>
  <c r="S382" s="1"/>
  <c r="T382" s="1"/>
  <c r="Q369"/>
  <c r="R369" s="1"/>
  <c r="S369" s="1"/>
  <c r="S435"/>
  <c r="N444"/>
  <c r="O444" s="1"/>
  <c r="U438"/>
  <c r="K351"/>
  <c r="L807"/>
  <c r="N405"/>
  <c r="R368"/>
  <c r="Q433"/>
  <c r="R433" s="1"/>
  <c r="S433" s="1"/>
  <c r="V373"/>
  <c r="T386"/>
  <c r="U386" s="1"/>
  <c r="S368"/>
  <c r="T368" s="1"/>
  <c r="M430"/>
  <c r="N430" s="1"/>
  <c r="L848"/>
  <c r="M848" s="1"/>
  <c r="K822"/>
  <c r="L783"/>
  <c r="W425"/>
  <c r="X425" s="1"/>
  <c r="Y425" s="1"/>
  <c r="S450"/>
  <c r="N847"/>
  <c r="O847" s="1"/>
  <c r="P407"/>
  <c r="O420"/>
  <c r="K817"/>
  <c r="K403"/>
  <c r="L403" s="1"/>
  <c r="M795"/>
  <c r="N795" s="1"/>
  <c r="K364"/>
  <c r="L364" s="1"/>
  <c r="V461"/>
  <c r="V358"/>
  <c r="J778"/>
  <c r="S462"/>
  <c r="T435"/>
  <c r="Q394"/>
  <c r="S434"/>
  <c r="K442"/>
  <c r="M379"/>
  <c r="S411"/>
  <c r="T411" s="1"/>
  <c r="K846"/>
  <c r="O417"/>
  <c r="O354"/>
  <c r="K768"/>
  <c r="U464"/>
  <c r="M796"/>
  <c r="L770"/>
  <c r="R447"/>
  <c r="R392"/>
  <c r="S385"/>
  <c r="Q446"/>
  <c r="J804"/>
  <c r="Q356"/>
  <c r="J791"/>
  <c r="K781"/>
  <c r="V463"/>
  <c r="O419"/>
  <c r="L365"/>
  <c r="M365" s="1"/>
  <c r="N365" s="1"/>
  <c r="L808"/>
  <c r="K794"/>
  <c r="Q443"/>
  <c r="R443" s="1"/>
  <c r="S372"/>
  <c r="M431"/>
  <c r="M457"/>
  <c r="U359"/>
  <c r="R408"/>
  <c r="O366"/>
  <c r="R459"/>
  <c r="K756"/>
  <c r="X399"/>
  <c r="L834"/>
  <c r="J859" l="1"/>
  <c r="K859"/>
  <c r="I869"/>
  <c r="J429"/>
  <c r="I439"/>
  <c r="K869"/>
  <c r="AF180" i="7942"/>
  <c r="AF271" s="1"/>
  <c r="AE271"/>
  <c r="L820" i="18"/>
  <c r="S253" i="7942"/>
  <c r="M197"/>
  <c r="E78" i="7943"/>
  <c r="N131" i="7942"/>
  <c r="N222" s="1"/>
  <c r="M222"/>
  <c r="R396" i="18"/>
  <c r="S396" s="1"/>
  <c r="T396" s="1"/>
  <c r="G217" i="7942"/>
  <c r="H126"/>
  <c r="H217" s="1"/>
  <c r="Z131"/>
  <c r="Z222" s="1"/>
  <c r="Y222"/>
  <c r="P355" i="18"/>
  <c r="Q355"/>
  <c r="O406"/>
  <c r="P406" s="1"/>
  <c r="Q792"/>
  <c r="R792" s="1"/>
  <c r="P367"/>
  <c r="Q367" s="1"/>
  <c r="P844"/>
  <c r="Q844" s="1"/>
  <c r="D91" i="7943"/>
  <c r="D97" s="1"/>
  <c r="D64"/>
  <c r="S371" i="18"/>
  <c r="T371" s="1"/>
  <c r="M831"/>
  <c r="Q857"/>
  <c r="R857" s="1"/>
  <c r="L831"/>
  <c r="R436"/>
  <c r="S436" s="1"/>
  <c r="Q421"/>
  <c r="R421" s="1"/>
  <c r="S421" s="1"/>
  <c r="T421" s="1"/>
  <c r="T360"/>
  <c r="I426"/>
  <c r="J416"/>
  <c r="J426" s="1"/>
  <c r="Z111" i="7942"/>
  <c r="Z202" s="1"/>
  <c r="Y202"/>
  <c r="T132"/>
  <c r="T223" s="1"/>
  <c r="S223"/>
  <c r="N458" i="18"/>
  <c r="K378"/>
  <c r="Q409"/>
  <c r="R409" s="1"/>
  <c r="S409" s="1"/>
  <c r="T409" s="1"/>
  <c r="U409" s="1"/>
  <c r="P404"/>
  <c r="Q404" s="1"/>
  <c r="J856"/>
  <c r="T384"/>
  <c r="T423"/>
  <c r="U423" s="1"/>
  <c r="V423" s="1"/>
  <c r="T370"/>
  <c r="U370" s="1"/>
  <c r="V370" s="1"/>
  <c r="M456"/>
  <c r="N456" s="1"/>
  <c r="O456" s="1"/>
  <c r="T410"/>
  <c r="U410" s="1"/>
  <c r="H114" i="7942"/>
  <c r="H205" s="1"/>
  <c r="G205"/>
  <c r="K390" i="18"/>
  <c r="L390" s="1"/>
  <c r="J400"/>
  <c r="I400"/>
  <c r="L465"/>
  <c r="AD283" i="7942"/>
  <c r="L378" i="18"/>
  <c r="R397"/>
  <c r="Q383"/>
  <c r="R383"/>
  <c r="I387"/>
  <c r="J377"/>
  <c r="M262" i="7942"/>
  <c r="N171"/>
  <c r="N262" s="1"/>
  <c r="G83" i="24"/>
  <c r="G101"/>
  <c r="Q445" i="18"/>
  <c r="R445" s="1"/>
  <c r="L413"/>
  <c r="U421"/>
  <c r="K416"/>
  <c r="K426" s="1"/>
  <c r="E7" i="7942"/>
  <c r="S278"/>
  <c r="T187"/>
  <c r="T278" s="1"/>
  <c r="Y232"/>
  <c r="Z141"/>
  <c r="Z232" s="1"/>
  <c r="AE213"/>
  <c r="AF122"/>
  <c r="AF213" s="1"/>
  <c r="E90" i="7943"/>
  <c r="E96" s="1"/>
  <c r="Y203" i="7942"/>
  <c r="Z112"/>
  <c r="Z203" s="1"/>
  <c r="M282"/>
  <c r="N191"/>
  <c r="N282" s="1"/>
  <c r="L821" i="18"/>
  <c r="F283" i="7942"/>
  <c r="L283"/>
  <c r="R283"/>
  <c r="X283"/>
  <c r="S200"/>
  <c r="T109"/>
  <c r="T200" s="1"/>
  <c r="Y280"/>
  <c r="Z189"/>
  <c r="Z280" s="1"/>
  <c r="Y197"/>
  <c r="Z106"/>
  <c r="Z197" s="1"/>
  <c r="AE264"/>
  <c r="AF173"/>
  <c r="AF264" s="1"/>
  <c r="T184"/>
  <c r="T275" s="1"/>
  <c r="S275"/>
  <c r="J830" i="18"/>
  <c r="I41"/>
  <c r="I55" i="24" s="1"/>
  <c r="P418" i="18"/>
  <c r="Q418" s="1"/>
  <c r="R418" s="1"/>
  <c r="H151" i="7942"/>
  <c r="H242" s="1"/>
  <c r="G242"/>
  <c r="M277"/>
  <c r="N186"/>
  <c r="N277" s="1"/>
  <c r="S252"/>
  <c r="T161"/>
  <c r="T252" s="1"/>
  <c r="M264"/>
  <c r="N173"/>
  <c r="N264" s="1"/>
  <c r="N143"/>
  <c r="N234" s="1"/>
  <c r="M234"/>
  <c r="H188"/>
  <c r="H279" s="1"/>
  <c r="G279"/>
  <c r="N164"/>
  <c r="N255" s="1"/>
  <c r="M255"/>
  <c r="AE214"/>
  <c r="AF123"/>
  <c r="AF214" s="1"/>
  <c r="AE238"/>
  <c r="AF147"/>
  <c r="AF238" s="1"/>
  <c r="N114"/>
  <c r="N205" s="1"/>
  <c r="M205"/>
  <c r="AE233"/>
  <c r="AF142"/>
  <c r="AF233" s="1"/>
  <c r="M236"/>
  <c r="N145"/>
  <c r="N236" s="1"/>
  <c r="AF131"/>
  <c r="AF222" s="1"/>
  <c r="AE222"/>
  <c r="M231"/>
  <c r="N140"/>
  <c r="N231" s="1"/>
  <c r="H144"/>
  <c r="H235" s="1"/>
  <c r="G235"/>
  <c r="AF170"/>
  <c r="AF261" s="1"/>
  <c r="AE261"/>
  <c r="S263"/>
  <c r="T172"/>
  <c r="T263" s="1"/>
  <c r="H118"/>
  <c r="H209" s="1"/>
  <c r="G209"/>
  <c r="N112"/>
  <c r="N203" s="1"/>
  <c r="M203"/>
  <c r="S204"/>
  <c r="T113"/>
  <c r="T204" s="1"/>
  <c r="Z174"/>
  <c r="Z265" s="1"/>
  <c r="Y265"/>
  <c r="N182"/>
  <c r="N273" s="1"/>
  <c r="M273"/>
  <c r="T174"/>
  <c r="T265" s="1"/>
  <c r="S265"/>
  <c r="Y206"/>
  <c r="Z115"/>
  <c r="Z206" s="1"/>
  <c r="Z177"/>
  <c r="Z268" s="1"/>
  <c r="Y268"/>
  <c r="AF110"/>
  <c r="AF201" s="1"/>
  <c r="AE201"/>
  <c r="AF137"/>
  <c r="AF228" s="1"/>
  <c r="AE228"/>
  <c r="Z121"/>
  <c r="Z212" s="1"/>
  <c r="Y212"/>
  <c r="S217"/>
  <c r="T126"/>
  <c r="T217" s="1"/>
  <c r="AE223"/>
  <c r="AF132"/>
  <c r="AF223" s="1"/>
  <c r="Z123"/>
  <c r="Z214" s="1"/>
  <c r="Y214"/>
  <c r="S208"/>
  <c r="T117"/>
  <c r="T208" s="1"/>
  <c r="T166"/>
  <c r="T257" s="1"/>
  <c r="S257"/>
  <c r="AE198"/>
  <c r="AF107"/>
  <c r="AF198" s="1"/>
  <c r="M237"/>
  <c r="N146"/>
  <c r="N237" s="1"/>
  <c r="G269"/>
  <c r="H178"/>
  <c r="H269" s="1"/>
  <c r="T190"/>
  <c r="T281" s="1"/>
  <c r="S281"/>
  <c r="G232"/>
  <c r="H141"/>
  <c r="H232" s="1"/>
  <c r="AE279"/>
  <c r="AF188"/>
  <c r="AF279" s="1"/>
  <c r="H124"/>
  <c r="H215" s="1"/>
  <c r="G215"/>
  <c r="Y262"/>
  <c r="Z171"/>
  <c r="Z262" s="1"/>
  <c r="N113"/>
  <c r="N204" s="1"/>
  <c r="M204"/>
  <c r="H131"/>
  <c r="H222" s="1"/>
  <c r="G222"/>
  <c r="S212"/>
  <c r="T121"/>
  <c r="T212" s="1"/>
  <c r="G220"/>
  <c r="H129"/>
  <c r="H220" s="1"/>
  <c r="S211"/>
  <c r="T120"/>
  <c r="T211" s="1"/>
  <c r="S207"/>
  <c r="T116"/>
  <c r="T207" s="1"/>
  <c r="Y264"/>
  <c r="Z173"/>
  <c r="Z264" s="1"/>
  <c r="M266"/>
  <c r="N175"/>
  <c r="N266" s="1"/>
  <c r="T122"/>
  <c r="T213" s="1"/>
  <c r="S213"/>
  <c r="AF119"/>
  <c r="AF210" s="1"/>
  <c r="AE210"/>
  <c r="Y227"/>
  <c r="Z136"/>
  <c r="Z227" s="1"/>
  <c r="S243"/>
  <c r="T152"/>
  <c r="T243" s="1"/>
  <c r="S221"/>
  <c r="T130"/>
  <c r="T221" s="1"/>
  <c r="AF111"/>
  <c r="AF202" s="1"/>
  <c r="AE202"/>
  <c r="N178"/>
  <c r="N269" s="1"/>
  <c r="M269"/>
  <c r="Z178"/>
  <c r="Z269" s="1"/>
  <c r="Y269"/>
  <c r="Z109"/>
  <c r="Z200" s="1"/>
  <c r="Y200"/>
  <c r="T183"/>
  <c r="T274" s="1"/>
  <c r="S274"/>
  <c r="AE253"/>
  <c r="AF162"/>
  <c r="AF253" s="1"/>
  <c r="Z158"/>
  <c r="Z249" s="1"/>
  <c r="Y249"/>
  <c r="Z162"/>
  <c r="Z253" s="1"/>
  <c r="Y253"/>
  <c r="M244"/>
  <c r="N153"/>
  <c r="N244" s="1"/>
  <c r="H108"/>
  <c r="H199" s="1"/>
  <c r="G199"/>
  <c r="Y219"/>
  <c r="Z128"/>
  <c r="Z219" s="1"/>
  <c r="G224"/>
  <c r="H133"/>
  <c r="H224" s="1"/>
  <c r="AF163"/>
  <c r="AF254" s="1"/>
  <c r="AE254"/>
  <c r="AE208"/>
  <c r="AF117"/>
  <c r="AF208" s="1"/>
  <c r="Y211"/>
  <c r="Z120"/>
  <c r="Z211" s="1"/>
  <c r="N158"/>
  <c r="N249" s="1"/>
  <c r="M249"/>
  <c r="AE282"/>
  <c r="AF191"/>
  <c r="AF282" s="1"/>
  <c r="Y256"/>
  <c r="Z165"/>
  <c r="Z256" s="1"/>
  <c r="T148"/>
  <c r="T239" s="1"/>
  <c r="S239"/>
  <c r="M238"/>
  <c r="N147"/>
  <c r="N238" s="1"/>
  <c r="Y213"/>
  <c r="Z122"/>
  <c r="Z213" s="1"/>
  <c r="N166"/>
  <c r="N257" s="1"/>
  <c r="M257"/>
  <c r="T136"/>
  <c r="T227" s="1"/>
  <c r="S227"/>
  <c r="N353" i="18"/>
  <c r="AE237" i="7942"/>
  <c r="AF146"/>
  <c r="AF237" s="1"/>
  <c r="N141"/>
  <c r="N232" s="1"/>
  <c r="M232"/>
  <c r="T144"/>
  <c r="T235" s="1"/>
  <c r="S235"/>
  <c r="S206"/>
  <c r="T115"/>
  <c r="T206" s="1"/>
  <c r="AF150"/>
  <c r="AF241" s="1"/>
  <c r="AE241"/>
  <c r="Z167"/>
  <c r="Z258" s="1"/>
  <c r="Y258"/>
  <c r="H167"/>
  <c r="H258" s="1"/>
  <c r="G258"/>
  <c r="M252"/>
  <c r="N161"/>
  <c r="N252" s="1"/>
  <c r="Y281"/>
  <c r="Z190"/>
  <c r="Z281" s="1"/>
  <c r="AF172"/>
  <c r="AF263" s="1"/>
  <c r="AE263"/>
  <c r="T188"/>
  <c r="T279" s="1"/>
  <c r="S279"/>
  <c r="T150"/>
  <c r="T241" s="1"/>
  <c r="S241"/>
  <c r="L416" i="18"/>
  <c r="H55" i="24"/>
  <c r="H101" s="1"/>
  <c r="N160" i="7942"/>
  <c r="N251" s="1"/>
  <c r="M251"/>
  <c r="S272"/>
  <c r="T181"/>
  <c r="T272" s="1"/>
  <c r="S269"/>
  <c r="T178"/>
  <c r="T269" s="1"/>
  <c r="AF136"/>
  <c r="AF227" s="1"/>
  <c r="AE227"/>
  <c r="AE280"/>
  <c r="AF189"/>
  <c r="AF280" s="1"/>
  <c r="N123"/>
  <c r="N214" s="1"/>
  <c r="M214"/>
  <c r="G218"/>
  <c r="H127"/>
  <c r="H218" s="1"/>
  <c r="N150"/>
  <c r="N241" s="1"/>
  <c r="M241"/>
  <c r="H183"/>
  <c r="H274" s="1"/>
  <c r="G274"/>
  <c r="Y242"/>
  <c r="Z151"/>
  <c r="Z242" s="1"/>
  <c r="AE273"/>
  <c r="AF182"/>
  <c r="AF273" s="1"/>
  <c r="Y217"/>
  <c r="Z126"/>
  <c r="Z217" s="1"/>
  <c r="N111"/>
  <c r="N202" s="1"/>
  <c r="M202"/>
  <c r="N135"/>
  <c r="N226" s="1"/>
  <c r="M226"/>
  <c r="N139"/>
  <c r="N230" s="1"/>
  <c r="M230"/>
  <c r="G239"/>
  <c r="H148"/>
  <c r="H239" s="1"/>
  <c r="T106"/>
  <c r="T197" s="1"/>
  <c r="S197"/>
  <c r="H107"/>
  <c r="H198" s="1"/>
  <c r="G198"/>
  <c r="H116"/>
  <c r="H207" s="1"/>
  <c r="G207"/>
  <c r="Z168"/>
  <c r="Z259" s="1"/>
  <c r="Y259"/>
  <c r="N142"/>
  <c r="N233" s="1"/>
  <c r="M233"/>
  <c r="Y248"/>
  <c r="Z157"/>
  <c r="Z248" s="1"/>
  <c r="S256"/>
  <c r="T165"/>
  <c r="T256" s="1"/>
  <c r="AE203"/>
  <c r="AF112"/>
  <c r="AF203" s="1"/>
  <c r="T149"/>
  <c r="T240" s="1"/>
  <c r="S240"/>
  <c r="N132"/>
  <c r="N223" s="1"/>
  <c r="M223"/>
  <c r="AE206"/>
  <c r="AF115"/>
  <c r="AF206" s="1"/>
  <c r="S219"/>
  <c r="T128"/>
  <c r="T219" s="1"/>
  <c r="T175"/>
  <c r="T266" s="1"/>
  <c r="S266"/>
  <c r="T155"/>
  <c r="T246" s="1"/>
  <c r="S246"/>
  <c r="G245"/>
  <c r="H154"/>
  <c r="H245" s="1"/>
  <c r="G223"/>
  <c r="H132"/>
  <c r="H223" s="1"/>
  <c r="M217"/>
  <c r="N126"/>
  <c r="N217" s="1"/>
  <c r="AE230"/>
  <c r="AF139"/>
  <c r="AF230" s="1"/>
  <c r="S380" i="18"/>
  <c r="T380" s="1"/>
  <c r="N757"/>
  <c r="O757" s="1"/>
  <c r="P757" s="1"/>
  <c r="K843"/>
  <c r="O405"/>
  <c r="P405" s="1"/>
  <c r="K830"/>
  <c r="M835"/>
  <c r="S401"/>
  <c r="V422"/>
  <c r="W422" s="1"/>
  <c r="T453"/>
  <c r="U453" s="1"/>
  <c r="V453" s="1"/>
  <c r="P427"/>
  <c r="T818"/>
  <c r="U818" s="1"/>
  <c r="V818" s="1"/>
  <c r="E79" i="7943"/>
  <c r="F43"/>
  <c r="R844" i="18"/>
  <c r="W370"/>
  <c r="X370" s="1"/>
  <c r="S414"/>
  <c r="R388"/>
  <c r="O440"/>
  <c r="S349"/>
  <c r="S753"/>
  <c r="V4"/>
  <c r="U5" i="24"/>
  <c r="M391" i="18"/>
  <c r="N391" s="1"/>
  <c r="N779"/>
  <c r="O766"/>
  <c r="N833"/>
  <c r="O833" s="1"/>
  <c r="R362"/>
  <c r="T414"/>
  <c r="O375"/>
  <c r="O805"/>
  <c r="W451"/>
  <c r="X451" s="1"/>
  <c r="Q352"/>
  <c r="R352" s="1"/>
  <c r="S448"/>
  <c r="T448" s="1"/>
  <c r="U448" s="1"/>
  <c r="P444"/>
  <c r="L374"/>
  <c r="AA437"/>
  <c r="AB437" s="1"/>
  <c r="L862"/>
  <c r="M862" s="1"/>
  <c r="H93" i="7943"/>
  <c r="K8" i="24"/>
  <c r="J30"/>
  <c r="J112"/>
  <c r="H14" i="7943" s="1"/>
  <c r="V386" i="18"/>
  <c r="W386" s="1"/>
  <c r="Q432"/>
  <c r="V421"/>
  <c r="W421" s="1"/>
  <c r="S381"/>
  <c r="U382"/>
  <c r="V382" s="1"/>
  <c r="K804"/>
  <c r="W463"/>
  <c r="X463" s="1"/>
  <c r="N379"/>
  <c r="K361"/>
  <c r="L351"/>
  <c r="Q860"/>
  <c r="R860" s="1"/>
  <c r="P419"/>
  <c r="R356"/>
  <c r="S356" s="1"/>
  <c r="W423"/>
  <c r="X423" s="1"/>
  <c r="R446"/>
  <c r="L846"/>
  <c r="M846" s="1"/>
  <c r="T395"/>
  <c r="T372"/>
  <c r="U372" s="1"/>
  <c r="V372" s="1"/>
  <c r="P847"/>
  <c r="Q847" s="1"/>
  <c r="P366"/>
  <c r="Q366" s="1"/>
  <c r="L794"/>
  <c r="M794" s="1"/>
  <c r="U398"/>
  <c r="V398" s="1"/>
  <c r="L810"/>
  <c r="V438"/>
  <c r="N835"/>
  <c r="O795"/>
  <c r="K765"/>
  <c r="L756"/>
  <c r="M756" s="1"/>
  <c r="N756" s="1"/>
  <c r="K856"/>
  <c r="U411"/>
  <c r="V411" s="1"/>
  <c r="K452"/>
  <c r="L442"/>
  <c r="R394"/>
  <c r="K413"/>
  <c r="M783"/>
  <c r="N848"/>
  <c r="O848" s="1"/>
  <c r="W373"/>
  <c r="X373" s="1"/>
  <c r="N796"/>
  <c r="T460"/>
  <c r="S443"/>
  <c r="T443" s="1"/>
  <c r="U443" s="1"/>
  <c r="P769"/>
  <c r="W358"/>
  <c r="W449"/>
  <c r="T462"/>
  <c r="U462" s="1"/>
  <c r="S447"/>
  <c r="M403"/>
  <c r="N797"/>
  <c r="O797" s="1"/>
  <c r="M823"/>
  <c r="L849"/>
  <c r="M821"/>
  <c r="O861"/>
  <c r="X412"/>
  <c r="Y412" s="1"/>
  <c r="V359"/>
  <c r="P393"/>
  <c r="Q393" s="1"/>
  <c r="K791"/>
  <c r="L781"/>
  <c r="P354"/>
  <c r="Q354" s="1"/>
  <c r="P420"/>
  <c r="R367"/>
  <c r="S367" s="1"/>
  <c r="L822"/>
  <c r="L768"/>
  <c r="S459"/>
  <c r="T369"/>
  <c r="V464"/>
  <c r="Q407"/>
  <c r="T433"/>
  <c r="O379"/>
  <c r="P379" s="1"/>
  <c r="M808"/>
  <c r="U384"/>
  <c r="V357"/>
  <c r="M771"/>
  <c r="L836"/>
  <c r="M758"/>
  <c r="M782"/>
  <c r="W424"/>
  <c r="X424" s="1"/>
  <c r="N457"/>
  <c r="O457" s="1"/>
  <c r="P457" s="1"/>
  <c r="K778"/>
  <c r="K374"/>
  <c r="M364"/>
  <c r="T450"/>
  <c r="M807"/>
  <c r="W438"/>
  <c r="X438" s="1"/>
  <c r="L863"/>
  <c r="L772"/>
  <c r="M772" s="1"/>
  <c r="L785"/>
  <c r="L798"/>
  <c r="L837"/>
  <c r="M837" s="1"/>
  <c r="L850"/>
  <c r="L824"/>
  <c r="L811"/>
  <c r="L759"/>
  <c r="M759" s="1"/>
  <c r="M863"/>
  <c r="L7"/>
  <c r="K54"/>
  <c r="K64"/>
  <c r="K52"/>
  <c r="K70"/>
  <c r="K47"/>
  <c r="K55"/>
  <c r="K66"/>
  <c r="K48"/>
  <c r="K61"/>
  <c r="K43"/>
  <c r="K44"/>
  <c r="K60"/>
  <c r="K67"/>
  <c r="K69"/>
  <c r="K68"/>
  <c r="K50"/>
  <c r="K58"/>
  <c r="K62"/>
  <c r="K59"/>
  <c r="K57"/>
  <c r="K49"/>
  <c r="K51"/>
  <c r="K42"/>
  <c r="K53"/>
  <c r="K56"/>
  <c r="K71"/>
  <c r="K63"/>
  <c r="K65"/>
  <c r="K45"/>
  <c r="K46"/>
  <c r="M834"/>
  <c r="M465"/>
  <c r="O365"/>
  <c r="Q419"/>
  <c r="S408"/>
  <c r="Z425"/>
  <c r="P417"/>
  <c r="O430"/>
  <c r="M781"/>
  <c r="T385"/>
  <c r="N431"/>
  <c r="T434"/>
  <c r="U460"/>
  <c r="U368"/>
  <c r="P455"/>
  <c r="U435"/>
  <c r="Y399"/>
  <c r="J41"/>
  <c r="M784"/>
  <c r="S392"/>
  <c r="V410"/>
  <c r="W461"/>
  <c r="Q755"/>
  <c r="M809"/>
  <c r="M770"/>
  <c r="G167"/>
  <c r="G179" s="1"/>
  <c r="AE560"/>
  <c r="Z560"/>
  <c r="AB560"/>
  <c r="AC560"/>
  <c r="T560"/>
  <c r="P560"/>
  <c r="I560"/>
  <c r="J560"/>
  <c r="Q560"/>
  <c r="O560"/>
  <c r="R560"/>
  <c r="K560"/>
  <c r="U560"/>
  <c r="Y560"/>
  <c r="W560"/>
  <c r="L560"/>
  <c r="X560"/>
  <c r="S560"/>
  <c r="AD560"/>
  <c r="Q561"/>
  <c r="S561"/>
  <c r="M561"/>
  <c r="AB561"/>
  <c r="P561"/>
  <c r="Y562"/>
  <c r="L562"/>
  <c r="U562"/>
  <c r="O562"/>
  <c r="J562"/>
  <c r="Z562"/>
  <c r="R562"/>
  <c r="H560"/>
  <c r="N560"/>
  <c r="W561"/>
  <c r="J561"/>
  <c r="L561"/>
  <c r="AF561"/>
  <c r="I561"/>
  <c r="Z561"/>
  <c r="V561"/>
  <c r="N562"/>
  <c r="M562"/>
  <c r="AB562"/>
  <c r="X562"/>
  <c r="AF562"/>
  <c r="W562"/>
  <c r="AD562"/>
  <c r="AA562"/>
  <c r="Q562"/>
  <c r="T562"/>
  <c r="AF560"/>
  <c r="M560"/>
  <c r="V560"/>
  <c r="K561"/>
  <c r="X561"/>
  <c r="N561"/>
  <c r="AA561"/>
  <c r="AG561"/>
  <c r="R561"/>
  <c r="AE561"/>
  <c r="AC561"/>
  <c r="S562"/>
  <c r="AG562"/>
  <c r="AE562"/>
  <c r="V562"/>
  <c r="AA560"/>
  <c r="T561"/>
  <c r="U561"/>
  <c r="Y561"/>
  <c r="AD561"/>
  <c r="O561"/>
  <c r="K562"/>
  <c r="AC562"/>
  <c r="AH562"/>
  <c r="V563"/>
  <c r="T563"/>
  <c r="AG563"/>
  <c r="N563"/>
  <c r="M563"/>
  <c r="AA564"/>
  <c r="AC564"/>
  <c r="AF564"/>
  <c r="X564"/>
  <c r="AH564"/>
  <c r="AD565"/>
  <c r="AI565"/>
  <c r="O565"/>
  <c r="AA565"/>
  <c r="AJ565"/>
  <c r="AE565"/>
  <c r="Q565"/>
  <c r="P562"/>
  <c r="AH563"/>
  <c r="P563"/>
  <c r="X563"/>
  <c r="Z563"/>
  <c r="K563"/>
  <c r="V564"/>
  <c r="R564"/>
  <c r="U564"/>
  <c r="P564"/>
  <c r="Q564"/>
  <c r="AE564"/>
  <c r="O564"/>
  <c r="AG564"/>
  <c r="L564"/>
  <c r="V565"/>
  <c r="R565"/>
  <c r="M565"/>
  <c r="AH565"/>
  <c r="P565"/>
  <c r="AB565"/>
  <c r="Q563"/>
  <c r="AD563"/>
  <c r="AF563"/>
  <c r="AA563"/>
  <c r="AI563"/>
  <c r="R563"/>
  <c r="Y563"/>
  <c r="AB564"/>
  <c r="T564"/>
  <c r="W564"/>
  <c r="S564"/>
  <c r="M564"/>
  <c r="AJ564"/>
  <c r="X565"/>
  <c r="AC565"/>
  <c r="AF565"/>
  <c r="T565"/>
  <c r="Y565"/>
  <c r="AC563"/>
  <c r="L563"/>
  <c r="W563"/>
  <c r="AE563"/>
  <c r="AB563"/>
  <c r="U563"/>
  <c r="O563"/>
  <c r="S563"/>
  <c r="Y564"/>
  <c r="N564"/>
  <c r="AI564"/>
  <c r="AD564"/>
  <c r="Z564"/>
  <c r="N565"/>
  <c r="U565"/>
  <c r="S565"/>
  <c r="W565"/>
  <c r="AK565"/>
  <c r="AG565"/>
  <c r="Z565"/>
  <c r="K172"/>
  <c r="L172" s="1"/>
  <c r="Q178"/>
  <c r="R178" s="1"/>
  <c r="H169"/>
  <c r="I169" s="1"/>
  <c r="J169" s="1"/>
  <c r="N175"/>
  <c r="O175" s="1"/>
  <c r="M174"/>
  <c r="N174" s="1"/>
  <c r="J171"/>
  <c r="K171" s="1"/>
  <c r="L171" s="1"/>
  <c r="P177"/>
  <c r="Q177" s="1"/>
  <c r="I170"/>
  <c r="J170" s="1"/>
  <c r="L173"/>
  <c r="M173" s="1"/>
  <c r="O176"/>
  <c r="P176" s="1"/>
  <c r="G571"/>
  <c r="G583" s="1"/>
  <c r="H573"/>
  <c r="I573" s="1"/>
  <c r="J573" s="1"/>
  <c r="J575"/>
  <c r="K575" s="1"/>
  <c r="I574"/>
  <c r="J574" s="1"/>
  <c r="K576"/>
  <c r="L576" s="1"/>
  <c r="L577"/>
  <c r="M577" s="1"/>
  <c r="M578"/>
  <c r="N578" s="1"/>
  <c r="M820" l="1"/>
  <c r="N820"/>
  <c r="O820" s="1"/>
  <c r="P820" s="1"/>
  <c r="J869"/>
  <c r="L859"/>
  <c r="M859" s="1"/>
  <c r="J439"/>
  <c r="K429"/>
  <c r="U396"/>
  <c r="F78" i="7943"/>
  <c r="F90"/>
  <c r="F96" s="1"/>
  <c r="R355" i="18"/>
  <c r="S355" s="1"/>
  <c r="Q406"/>
  <c r="R406" s="1"/>
  <c r="S792"/>
  <c r="T792" s="1"/>
  <c r="E91" i="7943"/>
  <c r="E97" s="1"/>
  <c r="E64"/>
  <c r="E80" s="1"/>
  <c r="S857" i="18"/>
  <c r="U371"/>
  <c r="N831"/>
  <c r="O831" s="1"/>
  <c r="G283" i="7942"/>
  <c r="AE283"/>
  <c r="F7"/>
  <c r="T436" i="18"/>
  <c r="U436" s="1"/>
  <c r="V436" s="1"/>
  <c r="L400"/>
  <c r="S397"/>
  <c r="S445"/>
  <c r="U360"/>
  <c r="V360" s="1"/>
  <c r="M378"/>
  <c r="N378" s="1"/>
  <c r="J387"/>
  <c r="K377"/>
  <c r="M390"/>
  <c r="M400" s="1"/>
  <c r="K400"/>
  <c r="O458"/>
  <c r="P458" s="1"/>
  <c r="Q458" s="1"/>
  <c r="T283" i="7942"/>
  <c r="S418" i="18"/>
  <c r="T418" s="1"/>
  <c r="U418" s="1"/>
  <c r="Z283" i="7942"/>
  <c r="I51" i="24"/>
  <c r="S383" i="18"/>
  <c r="T383" s="1"/>
  <c r="U383" s="1"/>
  <c r="V383" s="1"/>
  <c r="T445"/>
  <c r="M283" i="7942"/>
  <c r="W411" i="18"/>
  <c r="X411" s="1"/>
  <c r="H83" i="24"/>
  <c r="H283" i="7942"/>
  <c r="N283"/>
  <c r="AF283"/>
  <c r="Y283"/>
  <c r="S283"/>
  <c r="U380" i="18"/>
  <c r="V380" s="1"/>
  <c r="W380" s="1"/>
  <c r="X380" s="1"/>
  <c r="Y380" s="1"/>
  <c r="Z380" s="1"/>
  <c r="O353"/>
  <c r="P353" s="1"/>
  <c r="Q353" s="1"/>
  <c r="M416"/>
  <c r="L426"/>
  <c r="L869"/>
  <c r="AC437"/>
  <c r="AD437" s="1"/>
  <c r="Q405"/>
  <c r="R405" s="1"/>
  <c r="S405" s="1"/>
  <c r="L817"/>
  <c r="X422"/>
  <c r="Y422" s="1"/>
  <c r="T401"/>
  <c r="U401" s="1"/>
  <c r="F79" i="7943"/>
  <c r="G43"/>
  <c r="N772" i="18"/>
  <c r="O772" s="1"/>
  <c r="P772" s="1"/>
  <c r="Q427"/>
  <c r="W818"/>
  <c r="X818" s="1"/>
  <c r="S844"/>
  <c r="P805"/>
  <c r="P766"/>
  <c r="Q766" s="1"/>
  <c r="W4"/>
  <c r="V5" i="24"/>
  <c r="T753" i="18"/>
  <c r="R354"/>
  <c r="T367"/>
  <c r="U367" s="1"/>
  <c r="U414"/>
  <c r="V414" s="1"/>
  <c r="W453"/>
  <c r="S362"/>
  <c r="T362"/>
  <c r="U362" s="1"/>
  <c r="V362" s="1"/>
  <c r="Y370"/>
  <c r="H571"/>
  <c r="I571" s="1"/>
  <c r="I583" s="1"/>
  <c r="Y451"/>
  <c r="Z451" s="1"/>
  <c r="AA451" s="1"/>
  <c r="AB451" s="1"/>
  <c r="Q805"/>
  <c r="R805" s="1"/>
  <c r="S805" s="1"/>
  <c r="O391"/>
  <c r="T349"/>
  <c r="P440"/>
  <c r="Q440" s="1"/>
  <c r="X453"/>
  <c r="Y453" s="1"/>
  <c r="P833"/>
  <c r="Q833" s="1"/>
  <c r="O779"/>
  <c r="S388"/>
  <c r="T388" s="1"/>
  <c r="S352"/>
  <c r="T352" s="1"/>
  <c r="U352" s="1"/>
  <c r="V352" s="1"/>
  <c r="P375"/>
  <c r="Q375" s="1"/>
  <c r="R375" s="1"/>
  <c r="H167"/>
  <c r="I167" s="1"/>
  <c r="N837"/>
  <c r="O837" s="1"/>
  <c r="P837" s="1"/>
  <c r="L830"/>
  <c r="R432"/>
  <c r="S432" s="1"/>
  <c r="Q444"/>
  <c r="I93" i="7943"/>
  <c r="K112" i="24"/>
  <c r="I14" i="7943" s="1"/>
  <c r="L8" i="24"/>
  <c r="K30"/>
  <c r="M811" i="18"/>
  <c r="N811" s="1"/>
  <c r="T381"/>
  <c r="X421"/>
  <c r="W398"/>
  <c r="T356"/>
  <c r="N784"/>
  <c r="M7"/>
  <c r="M773"/>
  <c r="N773" s="1"/>
  <c r="M851"/>
  <c r="M760"/>
  <c r="M765" s="1"/>
  <c r="M799"/>
  <c r="N799" s="1"/>
  <c r="M786"/>
  <c r="N786" s="1"/>
  <c r="M864"/>
  <c r="M869" s="1"/>
  <c r="M825"/>
  <c r="M812"/>
  <c r="M838"/>
  <c r="N838" s="1"/>
  <c r="L68"/>
  <c r="L57"/>
  <c r="L66"/>
  <c r="L45"/>
  <c r="L43"/>
  <c r="L50"/>
  <c r="L54"/>
  <c r="L70"/>
  <c r="L56"/>
  <c r="L58"/>
  <c r="L52"/>
  <c r="L60"/>
  <c r="L55"/>
  <c r="L62"/>
  <c r="L53"/>
  <c r="L64"/>
  <c r="L67"/>
  <c r="L42"/>
  <c r="L46"/>
  <c r="L49"/>
  <c r="L59"/>
  <c r="L48"/>
  <c r="L69"/>
  <c r="L63"/>
  <c r="L51"/>
  <c r="L71"/>
  <c r="L44"/>
  <c r="L65"/>
  <c r="L47"/>
  <c r="L61"/>
  <c r="M374"/>
  <c r="W357"/>
  <c r="W464"/>
  <c r="S354"/>
  <c r="T354" s="1"/>
  <c r="U354" s="1"/>
  <c r="X358"/>
  <c r="Y358" s="1"/>
  <c r="S446"/>
  <c r="T446" s="1"/>
  <c r="U446" s="1"/>
  <c r="V446" s="1"/>
  <c r="T392"/>
  <c r="U392" s="1"/>
  <c r="V392" s="1"/>
  <c r="W392" s="1"/>
  <c r="K41"/>
  <c r="N759"/>
  <c r="O759" s="1"/>
  <c r="U450"/>
  <c r="V450" s="1"/>
  <c r="N364"/>
  <c r="O364" s="1"/>
  <c r="O374" s="1"/>
  <c r="Q457"/>
  <c r="R457" s="1"/>
  <c r="S457" s="1"/>
  <c r="P430"/>
  <c r="Y423"/>
  <c r="Z423" s="1"/>
  <c r="V443"/>
  <c r="W443" s="1"/>
  <c r="N770"/>
  <c r="O770" s="1"/>
  <c r="R393"/>
  <c r="M822"/>
  <c r="W359"/>
  <c r="U369"/>
  <c r="V369" s="1"/>
  <c r="N783"/>
  <c r="V462"/>
  <c r="N808"/>
  <c r="Q379"/>
  <c r="Y463"/>
  <c r="Z463" s="1"/>
  <c r="R366"/>
  <c r="X386"/>
  <c r="P861"/>
  <c r="Q861" s="1"/>
  <c r="R861" s="1"/>
  <c r="Y424"/>
  <c r="P797"/>
  <c r="X461"/>
  <c r="Y461" s="1"/>
  <c r="V435"/>
  <c r="N782"/>
  <c r="O782" s="1"/>
  <c r="V448"/>
  <c r="O796"/>
  <c r="M810"/>
  <c r="N810" s="1"/>
  <c r="L804"/>
  <c r="U395"/>
  <c r="L856"/>
  <c r="N846"/>
  <c r="R379"/>
  <c r="AL565"/>
  <c r="AM565" s="1"/>
  <c r="O465"/>
  <c r="V409"/>
  <c r="M836"/>
  <c r="V368"/>
  <c r="W368" s="1"/>
  <c r="U385"/>
  <c r="Q757"/>
  <c r="T355"/>
  <c r="U355" s="1"/>
  <c r="L765"/>
  <c r="Y373"/>
  <c r="W382"/>
  <c r="X382" s="1"/>
  <c r="Y382" s="1"/>
  <c r="Z382" s="1"/>
  <c r="Q417"/>
  <c r="U433"/>
  <c r="R847"/>
  <c r="R419"/>
  <c r="N794"/>
  <c r="Q797"/>
  <c r="P365"/>
  <c r="Q365" s="1"/>
  <c r="R365" s="1"/>
  <c r="S860"/>
  <c r="T860" s="1"/>
  <c r="AA425"/>
  <c r="I83" i="24"/>
  <c r="I101"/>
  <c r="Q420" i="18"/>
  <c r="L791"/>
  <c r="N781"/>
  <c r="O781" s="1"/>
  <c r="R404"/>
  <c r="L452"/>
  <c r="O835"/>
  <c r="W383"/>
  <c r="Z399"/>
  <c r="M824"/>
  <c r="M785"/>
  <c r="M798"/>
  <c r="N798" s="1"/>
  <c r="M850"/>
  <c r="N863"/>
  <c r="Y438"/>
  <c r="N807"/>
  <c r="O807" s="1"/>
  <c r="P456"/>
  <c r="N834"/>
  <c r="L843"/>
  <c r="O756"/>
  <c r="W372"/>
  <c r="N465"/>
  <c r="S394"/>
  <c r="O846"/>
  <c r="Z412"/>
  <c r="M849"/>
  <c r="N758"/>
  <c r="T447"/>
  <c r="U447" s="1"/>
  <c r="R407"/>
  <c r="O431"/>
  <c r="M351"/>
  <c r="N351" s="1"/>
  <c r="W410"/>
  <c r="J55" i="24"/>
  <c r="J51"/>
  <c r="U434" i="18"/>
  <c r="L778"/>
  <c r="M768"/>
  <c r="N821"/>
  <c r="O821" s="1"/>
  <c r="P821" s="1"/>
  <c r="N823"/>
  <c r="O823" s="1"/>
  <c r="P823" s="1"/>
  <c r="M413"/>
  <c r="N403"/>
  <c r="O403" s="1"/>
  <c r="O413" s="1"/>
  <c r="P848"/>
  <c r="P795"/>
  <c r="L361"/>
  <c r="V460"/>
  <c r="T408"/>
  <c r="N809"/>
  <c r="R755"/>
  <c r="V384"/>
  <c r="T459"/>
  <c r="Q455"/>
  <c r="N862"/>
  <c r="N771"/>
  <c r="M442"/>
  <c r="Q769"/>
  <c r="X449"/>
  <c r="N859"/>
  <c r="O859" s="1"/>
  <c r="N173"/>
  <c r="O173" s="1"/>
  <c r="AH561"/>
  <c r="AI561" s="1"/>
  <c r="AI562"/>
  <c r="AJ562" s="1"/>
  <c r="M171"/>
  <c r="N171" s="1"/>
  <c r="K573"/>
  <c r="O578"/>
  <c r="P578" s="1"/>
  <c r="K170"/>
  <c r="L170" s="1"/>
  <c r="M172"/>
  <c r="N172" s="1"/>
  <c r="AG560"/>
  <c r="AH560" s="1"/>
  <c r="AI560" s="1"/>
  <c r="AJ563"/>
  <c r="AK563" s="1"/>
  <c r="M576"/>
  <c r="N576" s="1"/>
  <c r="R177"/>
  <c r="P175"/>
  <c r="Q175" s="1"/>
  <c r="N577"/>
  <c r="O577" s="1"/>
  <c r="L575"/>
  <c r="K169"/>
  <c r="L169" s="1"/>
  <c r="S178"/>
  <c r="AK562"/>
  <c r="AL562" s="1"/>
  <c r="K574"/>
  <c r="L574" s="1"/>
  <c r="Q176"/>
  <c r="I179"/>
  <c r="O174"/>
  <c r="H179"/>
  <c r="AK564"/>
  <c r="J167"/>
  <c r="Q820" l="1"/>
  <c r="R820" s="1"/>
  <c r="K439"/>
  <c r="M429"/>
  <c r="M439" s="1"/>
  <c r="L429"/>
  <c r="V396"/>
  <c r="G78" i="7943"/>
  <c r="S406" i="18"/>
  <c r="T406"/>
  <c r="U406" s="1"/>
  <c r="V418"/>
  <c r="W418" s="1"/>
  <c r="P831"/>
  <c r="F64" i="7943"/>
  <c r="F80" s="1"/>
  <c r="F91"/>
  <c r="F97" s="1"/>
  <c r="V371" i="18"/>
  <c r="W371"/>
  <c r="X371" s="1"/>
  <c r="T857"/>
  <c r="U857" s="1"/>
  <c r="Q831"/>
  <c r="R831" s="1"/>
  <c r="S831" s="1"/>
  <c r="U792"/>
  <c r="V792" s="1"/>
  <c r="W360"/>
  <c r="X360" s="1"/>
  <c r="Y360" s="1"/>
  <c r="G7" i="7942"/>
  <c r="T397" i="18"/>
  <c r="O378"/>
  <c r="H7" i="7942"/>
  <c r="U445" i="18"/>
  <c r="L377"/>
  <c r="K387"/>
  <c r="R458"/>
  <c r="N390"/>
  <c r="M426"/>
  <c r="N416"/>
  <c r="N426" s="1"/>
  <c r="R353"/>
  <c r="S353" s="1"/>
  <c r="M830"/>
  <c r="AJ561"/>
  <c r="M856"/>
  <c r="Q772"/>
  <c r="R772" s="1"/>
  <c r="J571"/>
  <c r="J583" s="1"/>
  <c r="M843"/>
  <c r="M817"/>
  <c r="O811"/>
  <c r="P811" s="1"/>
  <c r="AN565"/>
  <c r="AO565" s="1"/>
  <c r="P807"/>
  <c r="T844"/>
  <c r="U844" s="1"/>
  <c r="P173"/>
  <c r="Q173" s="1"/>
  <c r="Z422"/>
  <c r="AA422" s="1"/>
  <c r="V401"/>
  <c r="W401" s="1"/>
  <c r="X401" s="1"/>
  <c r="Y401" s="1"/>
  <c r="Z401" s="1"/>
  <c r="Y818"/>
  <c r="Z818" s="1"/>
  <c r="R766"/>
  <c r="S766" s="1"/>
  <c r="H43" i="7943"/>
  <c r="G79"/>
  <c r="R833" i="18"/>
  <c r="S833" s="1"/>
  <c r="R440"/>
  <c r="S440" s="1"/>
  <c r="R427"/>
  <c r="Z453"/>
  <c r="AA453" s="1"/>
  <c r="U349"/>
  <c r="V349" s="1"/>
  <c r="W349" s="1"/>
  <c r="X349" s="1"/>
  <c r="AA380"/>
  <c r="U388"/>
  <c r="W414"/>
  <c r="P391"/>
  <c r="W362"/>
  <c r="S375"/>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X4"/>
  <c r="W5" i="24"/>
  <c r="P779" i="18"/>
  <c r="H583"/>
  <c r="U753"/>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Z370"/>
  <c r="W792"/>
  <c r="T805"/>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AB453"/>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O799"/>
  <c r="P799" s="1"/>
  <c r="Q799" s="1"/>
  <c r="X383"/>
  <c r="Y383" s="1"/>
  <c r="Y421"/>
  <c r="Z421" s="1"/>
  <c r="M8" i="24"/>
  <c r="L22"/>
  <c r="L30"/>
  <c r="L112"/>
  <c r="T432" i="18"/>
  <c r="S861"/>
  <c r="T861" s="1"/>
  <c r="U861" s="1"/>
  <c r="R797"/>
  <c r="O773"/>
  <c r="P773" s="1"/>
  <c r="U381"/>
  <c r="R444"/>
  <c r="S797"/>
  <c r="T797" s="1"/>
  <c r="Z360"/>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X392"/>
  <c r="Y392" s="1"/>
  <c r="Z392" s="1"/>
  <c r="AA392" s="1"/>
  <c r="AB392" s="1"/>
  <c r="AC392" s="1"/>
  <c r="AD392" s="1"/>
  <c r="AE392" s="1"/>
  <c r="AF392" s="1"/>
  <c r="Y449"/>
  <c r="X372"/>
  <c r="Y372" s="1"/>
  <c r="S404"/>
  <c r="S820"/>
  <c r="R417"/>
  <c r="S417" s="1"/>
  <c r="T417" s="1"/>
  <c r="U417" s="1"/>
  <c r="V417" s="1"/>
  <c r="W417" s="1"/>
  <c r="X417" s="1"/>
  <c r="Y417" s="1"/>
  <c r="Z417" s="1"/>
  <c r="AA417" s="1"/>
  <c r="AB417" s="1"/>
  <c r="N836"/>
  <c r="O836" s="1"/>
  <c r="AB380"/>
  <c r="AC380" s="1"/>
  <c r="AD380" s="1"/>
  <c r="AE380" s="1"/>
  <c r="AF380" s="1"/>
  <c r="AG380" s="1"/>
  <c r="AH380" s="1"/>
  <c r="P796"/>
  <c r="W462"/>
  <c r="T457"/>
  <c r="X464"/>
  <c r="N7"/>
  <c r="N839"/>
  <c r="O839" s="1"/>
  <c r="N774"/>
  <c r="O774" s="1"/>
  <c r="N826"/>
  <c r="O826" s="1"/>
  <c r="N787"/>
  <c r="N852"/>
  <c r="O852" s="1"/>
  <c r="N800"/>
  <c r="O800" s="1"/>
  <c r="N761"/>
  <c r="N813"/>
  <c r="N865"/>
  <c r="O865" s="1"/>
  <c r="P865" s="1"/>
  <c r="M50"/>
  <c r="M66"/>
  <c r="M53"/>
  <c r="M68"/>
  <c r="M57"/>
  <c r="M55"/>
  <c r="M62"/>
  <c r="M63"/>
  <c r="M44"/>
  <c r="M71"/>
  <c r="M42"/>
  <c r="M51"/>
  <c r="M45"/>
  <c r="M52"/>
  <c r="M59"/>
  <c r="M43"/>
  <c r="M54"/>
  <c r="M61"/>
  <c r="M58"/>
  <c r="M70"/>
  <c r="M48"/>
  <c r="M46"/>
  <c r="M65"/>
  <c r="M56"/>
  <c r="M69"/>
  <c r="M49"/>
  <c r="M60"/>
  <c r="M67"/>
  <c r="M64"/>
  <c r="M47"/>
  <c r="AI566"/>
  <c r="AK566"/>
  <c r="AF566"/>
  <c r="AJ566"/>
  <c r="AC566"/>
  <c r="AE566"/>
  <c r="P566"/>
  <c r="AB566"/>
  <c r="AL566"/>
  <c r="Z566"/>
  <c r="AG566"/>
  <c r="Q566"/>
  <c r="AH566"/>
  <c r="N579"/>
  <c r="O579" s="1"/>
  <c r="P579" s="1"/>
  <c r="U566"/>
  <c r="AA566"/>
  <c r="T566"/>
  <c r="S566"/>
  <c r="O566"/>
  <c r="N566"/>
  <c r="Y566"/>
  <c r="V566"/>
  <c r="X566"/>
  <c r="AD566"/>
  <c r="W566"/>
  <c r="R566"/>
  <c r="R175"/>
  <c r="Q823"/>
  <c r="R823" s="1"/>
  <c r="S823" s="1"/>
  <c r="Q821"/>
  <c r="O809"/>
  <c r="P809" s="1"/>
  <c r="Q809" s="1"/>
  <c r="P431"/>
  <c r="AE437"/>
  <c r="V447"/>
  <c r="O862"/>
  <c r="P862" s="1"/>
  <c r="W450"/>
  <c r="X450" s="1"/>
  <c r="Y450" s="1"/>
  <c r="P403"/>
  <c r="P781"/>
  <c r="W460"/>
  <c r="V406"/>
  <c r="N849"/>
  <c r="P782"/>
  <c r="X368"/>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S847"/>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S407"/>
  <c r="O838"/>
  <c r="P838" s="1"/>
  <c r="Q838" s="1"/>
  <c r="N851"/>
  <c r="N825"/>
  <c r="O786"/>
  <c r="P786" s="1"/>
  <c r="N812"/>
  <c r="O812" s="1"/>
  <c r="U356"/>
  <c r="M452"/>
  <c r="N442"/>
  <c r="N452" s="1"/>
  <c r="S755"/>
  <c r="Q848"/>
  <c r="R848" s="1"/>
  <c r="N413"/>
  <c r="Y411"/>
  <c r="M361"/>
  <c r="AC451"/>
  <c r="AD451" s="1"/>
  <c r="AE451" s="1"/>
  <c r="N843"/>
  <c r="O863"/>
  <c r="P863" s="1"/>
  <c r="O794"/>
  <c r="R757"/>
  <c r="S757" s="1"/>
  <c r="S366"/>
  <c r="O783"/>
  <c r="P783" s="1"/>
  <c r="X359"/>
  <c r="N374"/>
  <c r="X357"/>
  <c r="T178"/>
  <c r="U178" s="1"/>
  <c r="V178" s="1"/>
  <c r="W446"/>
  <c r="W436"/>
  <c r="X436" s="1"/>
  <c r="Y436" s="1"/>
  <c r="U408"/>
  <c r="P835"/>
  <c r="Q835" s="1"/>
  <c r="X418"/>
  <c r="V355"/>
  <c r="W355" s="1"/>
  <c r="W369"/>
  <c r="X369" s="1"/>
  <c r="Y369" s="1"/>
  <c r="Z369" s="1"/>
  <c r="AA369" s="1"/>
  <c r="AB369" s="1"/>
  <c r="V385"/>
  <c r="W385" s="1"/>
  <c r="X385" s="1"/>
  <c r="Y385" s="1"/>
  <c r="N824"/>
  <c r="O824" s="1"/>
  <c r="W435"/>
  <c r="Z46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AA463"/>
  <c r="AB463" s="1"/>
  <c r="AC463" s="1"/>
  <c r="W409"/>
  <c r="P364"/>
  <c r="N850"/>
  <c r="O850" s="1"/>
  <c r="P759"/>
  <c r="Q759" s="1"/>
  <c r="N760"/>
  <c r="O784"/>
  <c r="X398"/>
  <c r="Y398" s="1"/>
  <c r="Z398" s="1"/>
  <c r="U459"/>
  <c r="V459" s="1"/>
  <c r="W384"/>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M778"/>
  <c r="N768"/>
  <c r="J83" i="24"/>
  <c r="J101"/>
  <c r="AA412" i="18"/>
  <c r="AB412" s="1"/>
  <c r="AA399"/>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AB425"/>
  <c r="Y386"/>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W352"/>
  <c r="S393"/>
  <c r="Q430"/>
  <c r="K51" i="24"/>
  <c r="K55"/>
  <c r="Z358" i="18"/>
  <c r="Q807"/>
  <c r="V434"/>
  <c r="P465"/>
  <c r="S365"/>
  <c r="P846"/>
  <c r="Q846" s="1"/>
  <c r="R455"/>
  <c r="N785"/>
  <c r="O785" s="1"/>
  <c r="Q837"/>
  <c r="R837" s="1"/>
  <c r="W406"/>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S379"/>
  <c r="X443"/>
  <c r="P770"/>
  <c r="M791"/>
  <c r="U860"/>
  <c r="V354"/>
  <c r="W354" s="1"/>
  <c r="O808"/>
  <c r="N864"/>
  <c r="O864" s="1"/>
  <c r="O798"/>
  <c r="P798" s="1"/>
  <c r="P859"/>
  <c r="N361"/>
  <c r="O351"/>
  <c r="Q795"/>
  <c r="R795" s="1"/>
  <c r="S795" s="1"/>
  <c r="T795" s="1"/>
  <c r="U795" s="1"/>
  <c r="R420"/>
  <c r="V433"/>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AA382"/>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V395"/>
  <c r="N822"/>
  <c r="AA423"/>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X446"/>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X410"/>
  <c r="R769"/>
  <c r="T405"/>
  <c r="O758"/>
  <c r="Q862"/>
  <c r="V367"/>
  <c r="Q456"/>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O771"/>
  <c r="S419"/>
  <c r="O834"/>
  <c r="Z373"/>
  <c r="Z424"/>
  <c r="T419"/>
  <c r="T394"/>
  <c r="P756"/>
  <c r="M804"/>
  <c r="W448"/>
  <c r="Z438"/>
  <c r="T407"/>
  <c r="U407" s="1"/>
  <c r="V407" s="1"/>
  <c r="W407" s="1"/>
  <c r="X407" s="1"/>
  <c r="Y407" s="1"/>
  <c r="Z407" s="1"/>
  <c r="AA407" s="1"/>
  <c r="AB407" s="1"/>
  <c r="AC407" s="1"/>
  <c r="AD407" s="1"/>
  <c r="AE407" s="1"/>
  <c r="AF407" s="1"/>
  <c r="AG407" s="1"/>
  <c r="L41"/>
  <c r="R759"/>
  <c r="S759" s="1"/>
  <c r="O810"/>
  <c r="M170"/>
  <c r="N170" s="1"/>
  <c r="O170" s="1"/>
  <c r="O171"/>
  <c r="P171" s="1"/>
  <c r="O172"/>
  <c r="P172" s="1"/>
  <c r="S175"/>
  <c r="T175" s="1"/>
  <c r="L573"/>
  <c r="AJ560"/>
  <c r="AK560" s="1"/>
  <c r="BE675"/>
  <c r="BH675"/>
  <c r="U675"/>
  <c r="AT675"/>
  <c r="AW675"/>
  <c r="T675"/>
  <c r="AP675"/>
  <c r="AU675"/>
  <c r="N675"/>
  <c r="AO675"/>
  <c r="BI675"/>
  <c r="AC675"/>
  <c r="I675"/>
  <c r="AI675"/>
  <c r="BC675"/>
  <c r="BF675"/>
  <c r="BG675"/>
  <c r="AS675"/>
  <c r="AH675"/>
  <c r="Q675"/>
  <c r="Y675"/>
  <c r="V675"/>
  <c r="AE675"/>
  <c r="BA675"/>
  <c r="AF675"/>
  <c r="AD675"/>
  <c r="AQ675"/>
  <c r="AR675"/>
  <c r="H675"/>
  <c r="AL675"/>
  <c r="M675"/>
  <c r="AJ675"/>
  <c r="AY675"/>
  <c r="AZ675"/>
  <c r="AK675"/>
  <c r="AA675"/>
  <c r="AB675"/>
  <c r="L675"/>
  <c r="S675"/>
  <c r="P675"/>
  <c r="W675"/>
  <c r="BB675"/>
  <c r="K675"/>
  <c r="BD675"/>
  <c r="AG675"/>
  <c r="G675"/>
  <c r="G687" s="1"/>
  <c r="AM675"/>
  <c r="O675"/>
  <c r="J675"/>
  <c r="AX675"/>
  <c r="R675"/>
  <c r="AN675"/>
  <c r="AV675"/>
  <c r="Z675"/>
  <c r="X675"/>
  <c r="K167"/>
  <c r="L167" s="1"/>
  <c r="L179" s="1"/>
  <c r="J179"/>
  <c r="R173"/>
  <c r="S173" s="1"/>
  <c r="T173" s="1"/>
  <c r="U173" s="1"/>
  <c r="Q579"/>
  <c r="R579" s="1"/>
  <c r="S579" s="1"/>
  <c r="AM562"/>
  <c r="M169"/>
  <c r="M575"/>
  <c r="N575" s="1"/>
  <c r="S177"/>
  <c r="T177" s="1"/>
  <c r="AL563"/>
  <c r="R176"/>
  <c r="S176" s="1"/>
  <c r="AK561"/>
  <c r="P577"/>
  <c r="Q577" s="1"/>
  <c r="R577" s="1"/>
  <c r="AL564"/>
  <c r="AM564" s="1"/>
  <c r="P174"/>
  <c r="K571"/>
  <c r="L571" s="1"/>
  <c r="M574"/>
  <c r="Q578"/>
  <c r="O576"/>
  <c r="W396" l="1"/>
  <c r="L439"/>
  <c r="N429"/>
  <c r="I78" i="7943"/>
  <c r="H78"/>
  <c r="D26"/>
  <c r="G90"/>
  <c r="G96" s="1"/>
  <c r="V857" i="18"/>
  <c r="G91" i="7943"/>
  <c r="G97" s="1"/>
  <c r="G64"/>
  <c r="Y371" i="18"/>
  <c r="Z371" s="1"/>
  <c r="I90" i="7943"/>
  <c r="I96" s="1"/>
  <c r="L387" i="18"/>
  <c r="M377"/>
  <c r="P378"/>
  <c r="O390"/>
  <c r="N400"/>
  <c r="U397"/>
  <c r="V445"/>
  <c r="W445" s="1"/>
  <c r="S458"/>
  <c r="Q811"/>
  <c r="R811" s="1"/>
  <c r="O416"/>
  <c r="AP565"/>
  <c r="T833"/>
  <c r="U833" s="1"/>
  <c r="V844"/>
  <c r="W844" s="1"/>
  <c r="AB422"/>
  <c r="AA818"/>
  <c r="AB818" s="1"/>
  <c r="AC818" s="1"/>
  <c r="AD818" s="1"/>
  <c r="N804"/>
  <c r="T440"/>
  <c r="H79" i="7943"/>
  <c r="I43"/>
  <c r="T766" i="18"/>
  <c r="S427"/>
  <c r="AG392"/>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U457"/>
  <c r="AA401"/>
  <c r="AB401" s="1"/>
  <c r="AC401"/>
  <c r="AD401" s="1"/>
  <c r="AE401" s="1"/>
  <c r="AF401" s="1"/>
  <c r="AG401" s="1"/>
  <c r="AH401" s="1"/>
  <c r="AI401" s="1"/>
  <c r="AJ401" s="1"/>
  <c r="AK401" s="1"/>
  <c r="AL401" s="1"/>
  <c r="AM401" s="1"/>
  <c r="AN401" s="1"/>
  <c r="AO401" s="1"/>
  <c r="AP401" s="1"/>
  <c r="AQ401" s="1"/>
  <c r="AR401" s="1"/>
  <c r="AS401" s="1"/>
  <c r="AT401" s="1"/>
  <c r="AU401" s="1"/>
  <c r="AV401" s="1"/>
  <c r="X844"/>
  <c r="Y4"/>
  <c r="X5" i="24"/>
  <c r="T831" i="18"/>
  <c r="Y349"/>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AF45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Q391"/>
  <c r="X362"/>
  <c r="Y362" s="1"/>
  <c r="Z362" s="1"/>
  <c r="AA362" s="1"/>
  <c r="AB362" s="1"/>
  <c r="X414"/>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Q779"/>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V388"/>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L583"/>
  <c r="X792"/>
  <c r="Y792" s="1"/>
  <c r="Z792" s="1"/>
  <c r="AA792" s="1"/>
  <c r="AA370"/>
  <c r="AB370" s="1"/>
  <c r="Z383"/>
  <c r="AA383" s="1"/>
  <c r="AB383" s="1"/>
  <c r="AC383" s="1"/>
  <c r="AD383" s="1"/>
  <c r="AE383" s="1"/>
  <c r="AF383" s="1"/>
  <c r="AG383" s="1"/>
  <c r="AH383" s="1"/>
  <c r="AI383" s="1"/>
  <c r="AC412"/>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P852"/>
  <c r="Q852" s="1"/>
  <c r="R852" s="1"/>
  <c r="T404"/>
  <c r="U404" s="1"/>
  <c r="M30" i="24"/>
  <c r="N8"/>
  <c r="M22"/>
  <c r="M112"/>
  <c r="L97"/>
  <c r="L33"/>
  <c r="L111"/>
  <c r="P826" i="18"/>
  <c r="Q826" s="1"/>
  <c r="S444"/>
  <c r="T444" s="1"/>
  <c r="AA421"/>
  <c r="AB421" s="1"/>
  <c r="V381"/>
  <c r="P170"/>
  <c r="Q170" s="1"/>
  <c r="S420"/>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O442"/>
  <c r="O787"/>
  <c r="P787" s="1"/>
  <c r="Q787" s="1"/>
  <c r="U432"/>
  <c r="W459"/>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P800"/>
  <c r="U797"/>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X355"/>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O361"/>
  <c r="P351"/>
  <c r="P361" s="1"/>
  <c r="P864"/>
  <c r="R465"/>
  <c r="S455"/>
  <c r="W434"/>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O760"/>
  <c r="P760" s="1"/>
  <c r="Q760" s="1"/>
  <c r="N765"/>
  <c r="X409"/>
  <c r="Y409" s="1"/>
  <c r="Z409" s="1"/>
  <c r="AD463"/>
  <c r="V408"/>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T366"/>
  <c r="Z41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O851"/>
  <c r="Q782"/>
  <c r="Q781"/>
  <c r="O853"/>
  <c r="O827"/>
  <c r="P827" s="1"/>
  <c r="O814"/>
  <c r="O775"/>
  <c r="O788"/>
  <c r="O791" s="1"/>
  <c r="O762"/>
  <c r="P762" s="1"/>
  <c r="Q762" s="1"/>
  <c r="O7"/>
  <c r="O801"/>
  <c r="O804" s="1"/>
  <c r="O840"/>
  <c r="O843" s="1"/>
  <c r="O866"/>
  <c r="N63"/>
  <c r="N44"/>
  <c r="N56"/>
  <c r="N66"/>
  <c r="N49"/>
  <c r="N61"/>
  <c r="N60"/>
  <c r="N47"/>
  <c r="N62"/>
  <c r="N46"/>
  <c r="N53"/>
  <c r="N68"/>
  <c r="N42"/>
  <c r="N45"/>
  <c r="N58"/>
  <c r="N69"/>
  <c r="N70"/>
  <c r="N48"/>
  <c r="N50"/>
  <c r="N71"/>
  <c r="N43"/>
  <c r="N59"/>
  <c r="N55"/>
  <c r="N65"/>
  <c r="N51"/>
  <c r="N54"/>
  <c r="N57"/>
  <c r="N67"/>
  <c r="N64"/>
  <c r="N52"/>
  <c r="AD567"/>
  <c r="AG567"/>
  <c r="AC567"/>
  <c r="X567"/>
  <c r="W567"/>
  <c r="AI567"/>
  <c r="V567"/>
  <c r="Z567"/>
  <c r="Y567"/>
  <c r="AK567"/>
  <c r="T567"/>
  <c r="S567"/>
  <c r="AB567"/>
  <c r="AM567"/>
  <c r="AL567"/>
  <c r="R567"/>
  <c r="AE567"/>
  <c r="U567"/>
  <c r="AF567"/>
  <c r="O567"/>
  <c r="AH567"/>
  <c r="P567"/>
  <c r="AJ567"/>
  <c r="AA567"/>
  <c r="Q567"/>
  <c r="O580"/>
  <c r="P580" s="1"/>
  <c r="P836"/>
  <c r="Q836" s="1"/>
  <c r="R836" s="1"/>
  <c r="T820"/>
  <c r="Z449"/>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P850"/>
  <c r="S769"/>
  <c r="T769" s="1"/>
  <c r="U769" s="1"/>
  <c r="V769" s="1"/>
  <c r="R809"/>
  <c r="Q773"/>
  <c r="P808"/>
  <c r="P810"/>
  <c r="Q810" s="1"/>
  <c r="R862"/>
  <c r="S862" s="1"/>
  <c r="T823"/>
  <c r="N869"/>
  <c r="Q783"/>
  <c r="Q770"/>
  <c r="R770" s="1"/>
  <c r="S770" s="1"/>
  <c r="P774"/>
  <c r="Q774" s="1"/>
  <c r="P839"/>
  <c r="N830"/>
  <c r="X448"/>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AA373"/>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U419"/>
  <c r="P758"/>
  <c r="Q758" s="1"/>
  <c r="R758" s="1"/>
  <c r="Q859"/>
  <c r="Y443"/>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P785"/>
  <c r="Q785" s="1"/>
  <c r="AA358"/>
  <c r="K83" i="24"/>
  <c r="K101"/>
  <c r="AC425" i="18"/>
  <c r="AD425" s="1"/>
  <c r="AE425" s="1"/>
  <c r="AF425" s="1"/>
  <c r="AG425" s="1"/>
  <c r="AH425" s="1"/>
  <c r="AI425" s="1"/>
  <c r="AJ425" s="1"/>
  <c r="AK425" s="1"/>
  <c r="AL425" s="1"/>
  <c r="AM425" s="1"/>
  <c r="AN425" s="1"/>
  <c r="AO425" s="1"/>
  <c r="AP425" s="1"/>
  <c r="AQ425" s="1"/>
  <c r="AR425" s="1"/>
  <c r="AS425" s="1"/>
  <c r="AT425" s="1"/>
  <c r="Y357"/>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S848"/>
  <c r="Q786"/>
  <c r="R786" s="1"/>
  <c r="X460"/>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P413"/>
  <c r="Z450"/>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AF437"/>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Q431"/>
  <c r="Y464"/>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R835"/>
  <c r="Q798"/>
  <c r="AH407"/>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R807"/>
  <c r="V860"/>
  <c r="W860" s="1"/>
  <c r="X860" s="1"/>
  <c r="Y860" s="1"/>
  <c r="Z860" s="1"/>
  <c r="AA860" s="1"/>
  <c r="AB860" s="1"/>
  <c r="AC860" s="1"/>
  <c r="AD860" s="1"/>
  <c r="AE860" s="1"/>
  <c r="Q863"/>
  <c r="R863" s="1"/>
  <c r="S863" s="1"/>
  <c r="S837"/>
  <c r="T837" s="1"/>
  <c r="AA424"/>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AE463"/>
  <c r="O761"/>
  <c r="T759"/>
  <c r="Q796"/>
  <c r="R796" s="1"/>
  <c r="S796" s="1"/>
  <c r="T796" s="1"/>
  <c r="U796" s="1"/>
  <c r="V796" s="1"/>
  <c r="W796" s="1"/>
  <c r="X796" s="1"/>
  <c r="N791"/>
  <c r="T365"/>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Q756"/>
  <c r="U405"/>
  <c r="V405" s="1"/>
  <c r="W405" s="1"/>
  <c r="X405" s="1"/>
  <c r="Y405" s="1"/>
  <c r="Z405" s="1"/>
  <c r="AA405" s="1"/>
  <c r="AB405" s="1"/>
  <c r="AC405" s="1"/>
  <c r="V795"/>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Q808"/>
  <c r="R808" s="1"/>
  <c r="S808" s="1"/>
  <c r="T808" s="1"/>
  <c r="U808" s="1"/>
  <c r="V808" s="1"/>
  <c r="T379"/>
  <c r="U379" s="1"/>
  <c r="T393"/>
  <c r="U393" s="1"/>
  <c r="V393" s="1"/>
  <c r="W393" s="1"/>
  <c r="X393" s="1"/>
  <c r="Y393" s="1"/>
  <c r="Z393" s="1"/>
  <c r="AA393" s="1"/>
  <c r="AB393" s="1"/>
  <c r="AA398"/>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Z385"/>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Y418"/>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S772"/>
  <c r="V356"/>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O849"/>
  <c r="R821"/>
  <c r="X462"/>
  <c r="Q850"/>
  <c r="R850" s="1"/>
  <c r="R838"/>
  <c r="S838" s="1"/>
  <c r="X354"/>
  <c r="Y354" s="1"/>
  <c r="Z354" s="1"/>
  <c r="AA354" s="1"/>
  <c r="AB354" s="1"/>
  <c r="AC354" s="1"/>
  <c r="AD354" s="1"/>
  <c r="AE354" s="1"/>
  <c r="AF354" s="1"/>
  <c r="AG354" s="1"/>
  <c r="AH354" s="1"/>
  <c r="AI354" s="1"/>
  <c r="AJ354" s="1"/>
  <c r="AK354" s="1"/>
  <c r="V861"/>
  <c r="N856"/>
  <c r="T757"/>
  <c r="P784"/>
  <c r="P812"/>
  <c r="U394"/>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S811"/>
  <c r="AM566"/>
  <c r="O813"/>
  <c r="O817" s="1"/>
  <c r="Q865"/>
  <c r="W447"/>
  <c r="X447" s="1"/>
  <c r="Y447" s="1"/>
  <c r="Z447" s="1"/>
  <c r="AA447" s="1"/>
  <c r="AB447" s="1"/>
  <c r="AC447" s="1"/>
  <c r="AD447" s="1"/>
  <c r="AE447" s="1"/>
  <c r="AF447" s="1"/>
  <c r="AG447" s="1"/>
  <c r="AH447" s="1"/>
  <c r="R846"/>
  <c r="S846" s="1"/>
  <c r="R799"/>
  <c r="L51" i="24"/>
  <c r="L55"/>
  <c r="AA438" i="18"/>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P834"/>
  <c r="Y410"/>
  <c r="Z410" s="1"/>
  <c r="AA410" s="1"/>
  <c r="AB410" s="1"/>
  <c r="AC410" s="1"/>
  <c r="AD410" s="1"/>
  <c r="O822"/>
  <c r="P822" s="1"/>
  <c r="W395"/>
  <c r="AA37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R430"/>
  <c r="S430" s="1"/>
  <c r="X352"/>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N778"/>
  <c r="O768"/>
  <c r="P374"/>
  <c r="Q364"/>
  <c r="Q374" s="1"/>
  <c r="X435"/>
  <c r="Y435" s="1"/>
  <c r="Z435" s="1"/>
  <c r="AA435" s="1"/>
  <c r="AB435" s="1"/>
  <c r="AC435" s="1"/>
  <c r="AD435" s="1"/>
  <c r="AE435" s="1"/>
  <c r="AF435" s="1"/>
  <c r="AG435" s="1"/>
  <c r="AH435" s="1"/>
  <c r="AI435" s="1"/>
  <c r="AJ435" s="1"/>
  <c r="AK435" s="1"/>
  <c r="AL435" s="1"/>
  <c r="AM435" s="1"/>
  <c r="AN435" s="1"/>
  <c r="AO435" s="1"/>
  <c r="Z436"/>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Y359"/>
  <c r="P794"/>
  <c r="T755"/>
  <c r="O825"/>
  <c r="P825" s="1"/>
  <c r="AI380"/>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AC417"/>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P771"/>
  <c r="Z372"/>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T353"/>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U823"/>
  <c r="Q465"/>
  <c r="P824"/>
  <c r="W367"/>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Q403"/>
  <c r="Q413" s="1"/>
  <c r="M41"/>
  <c r="P761"/>
  <c r="AC369"/>
  <c r="AD369" s="1"/>
  <c r="N817"/>
  <c r="U175"/>
  <c r="V175" s="1"/>
  <c r="AL561"/>
  <c r="AM561" s="1"/>
  <c r="AN561" s="1"/>
  <c r="Q171"/>
  <c r="M573"/>
  <c r="N573" s="1"/>
  <c r="Q172"/>
  <c r="T579"/>
  <c r="U579" s="1"/>
  <c r="V579" s="1"/>
  <c r="AL560"/>
  <c r="AN564"/>
  <c r="AO564" s="1"/>
  <c r="K583"/>
  <c r="AM563"/>
  <c r="AN563" s="1"/>
  <c r="M167"/>
  <c r="K179"/>
  <c r="Q174"/>
  <c r="R174" s="1"/>
  <c r="S174" s="1"/>
  <c r="R578"/>
  <c r="T176"/>
  <c r="U176" s="1"/>
  <c r="V176" s="1"/>
  <c r="N574"/>
  <c r="P576"/>
  <c r="Q576" s="1"/>
  <c r="O575"/>
  <c r="P575" s="1"/>
  <c r="AQ565"/>
  <c r="AR565" s="1"/>
  <c r="AP649"/>
  <c r="AK649"/>
  <c r="AG649"/>
  <c r="AD649"/>
  <c r="K649"/>
  <c r="AY649"/>
  <c r="Q649"/>
  <c r="BE649"/>
  <c r="AC649"/>
  <c r="BD649"/>
  <c r="BC649"/>
  <c r="AQ649"/>
  <c r="AL649"/>
  <c r="AE649"/>
  <c r="N649"/>
  <c r="S649"/>
  <c r="BF649"/>
  <c r="AR649"/>
  <c r="J649"/>
  <c r="O649"/>
  <c r="AT649"/>
  <c r="AW649"/>
  <c r="U649"/>
  <c r="AH649"/>
  <c r="AA649"/>
  <c r="M649"/>
  <c r="AX649"/>
  <c r="AV649"/>
  <c r="AF649"/>
  <c r="AI649"/>
  <c r="V649"/>
  <c r="AM649"/>
  <c r="I649"/>
  <c r="Y649"/>
  <c r="P649"/>
  <c r="BB649"/>
  <c r="AZ649"/>
  <c r="AO649"/>
  <c r="AJ649"/>
  <c r="W649"/>
  <c r="BG649"/>
  <c r="Z649"/>
  <c r="AB649"/>
  <c r="H649"/>
  <c r="L649"/>
  <c r="BA649"/>
  <c r="AU649"/>
  <c r="R649"/>
  <c r="BH649"/>
  <c r="AN649"/>
  <c r="BI649"/>
  <c r="X649"/>
  <c r="AS649"/>
  <c r="T649"/>
  <c r="G649"/>
  <c r="G661" s="1"/>
  <c r="N169"/>
  <c r="AN562"/>
  <c r="AL742"/>
  <c r="AT742"/>
  <c r="Q742"/>
  <c r="AI742"/>
  <c r="AR742"/>
  <c r="AV742"/>
  <c r="AO742"/>
  <c r="Z742"/>
  <c r="AA742"/>
  <c r="BB742"/>
  <c r="W742"/>
  <c r="R743"/>
  <c r="V743"/>
  <c r="AC743"/>
  <c r="U743"/>
  <c r="AJ743"/>
  <c r="AZ743"/>
  <c r="AX743"/>
  <c r="T743"/>
  <c r="AQ743"/>
  <c r="AA743"/>
  <c r="AS743"/>
  <c r="AO743"/>
  <c r="K743"/>
  <c r="AR743"/>
  <c r="N744"/>
  <c r="AN744"/>
  <c r="AG744"/>
  <c r="O744"/>
  <c r="AY744"/>
  <c r="AH744"/>
  <c r="AX744"/>
  <c r="K744"/>
  <c r="AL744"/>
  <c r="AO744"/>
  <c r="AD742"/>
  <c r="Y742"/>
  <c r="H742"/>
  <c r="AS742"/>
  <c r="M742"/>
  <c r="R742"/>
  <c r="AZ742"/>
  <c r="U742"/>
  <c r="AF743"/>
  <c r="AN743"/>
  <c r="AY743"/>
  <c r="I743"/>
  <c r="AU743"/>
  <c r="L743"/>
  <c r="W743"/>
  <c r="O743"/>
  <c r="BB743"/>
  <c r="X743"/>
  <c r="S743"/>
  <c r="AT743"/>
  <c r="J743"/>
  <c r="AW743"/>
  <c r="AW744"/>
  <c r="Z744"/>
  <c r="BB744"/>
  <c r="AV744"/>
  <c r="AM744"/>
  <c r="X744"/>
  <c r="Y744"/>
  <c r="AC744"/>
  <c r="R744"/>
  <c r="V744"/>
  <c r="AK744"/>
  <c r="AQ744"/>
  <c r="J742"/>
  <c r="O742"/>
  <c r="AC742"/>
  <c r="AU742"/>
  <c r="AY742"/>
  <c r="AH742"/>
  <c r="V742"/>
  <c r="AJ742"/>
  <c r="N742"/>
  <c r="AP742"/>
  <c r="AK742"/>
  <c r="AN742"/>
  <c r="L742"/>
  <c r="AG742"/>
  <c r="AG743"/>
  <c r="N743"/>
  <c r="Q743"/>
  <c r="BC743"/>
  <c r="AV743"/>
  <c r="AD743"/>
  <c r="Z743"/>
  <c r="AM743"/>
  <c r="AP743"/>
  <c r="BA743"/>
  <c r="W744"/>
  <c r="Q744"/>
  <c r="AD744"/>
  <c r="J744"/>
  <c r="AJ744"/>
  <c r="AA744"/>
  <c r="P744"/>
  <c r="AU744"/>
  <c r="AT744"/>
  <c r="BD744"/>
  <c r="AF744"/>
  <c r="AE744"/>
  <c r="AB742"/>
  <c r="I742"/>
  <c r="X742"/>
  <c r="AE742"/>
  <c r="AM742"/>
  <c r="T742"/>
  <c r="AW742"/>
  <c r="AF742"/>
  <c r="BA742"/>
  <c r="AX742"/>
  <c r="K742"/>
  <c r="P742"/>
  <c r="S742"/>
  <c r="AQ742"/>
  <c r="AK743"/>
  <c r="AB743"/>
  <c r="AI743"/>
  <c r="P743"/>
  <c r="AH743"/>
  <c r="AL743"/>
  <c r="Y743"/>
  <c r="M743"/>
  <c r="AE743"/>
  <c r="T744"/>
  <c r="BA744"/>
  <c r="AR744"/>
  <c r="U744"/>
  <c r="AZ744"/>
  <c r="AP744"/>
  <c r="AI744"/>
  <c r="AS744"/>
  <c r="L744"/>
  <c r="AB744"/>
  <c r="M744"/>
  <c r="BC744"/>
  <c r="S744"/>
  <c r="AZ745"/>
  <c r="K745"/>
  <c r="AG745"/>
  <c r="AV745"/>
  <c r="P745"/>
  <c r="R745"/>
  <c r="AQ745"/>
  <c r="BD745"/>
  <c r="AB745"/>
  <c r="N745"/>
  <c r="AD745"/>
  <c r="AR745"/>
  <c r="AA745"/>
  <c r="BD746"/>
  <c r="N746"/>
  <c r="M746"/>
  <c r="AV746"/>
  <c r="BF746"/>
  <c r="AO746"/>
  <c r="AU746"/>
  <c r="AW746"/>
  <c r="P746"/>
  <c r="R746"/>
  <c r="AQ746"/>
  <c r="V746"/>
  <c r="AS747"/>
  <c r="AY747"/>
  <c r="AR747"/>
  <c r="AA747"/>
  <c r="W747"/>
  <c r="AZ747"/>
  <c r="AV747"/>
  <c r="AW747"/>
  <c r="AK747"/>
  <c r="Q747"/>
  <c r="AI747"/>
  <c r="O748"/>
  <c r="Y748"/>
  <c r="U748"/>
  <c r="AS748"/>
  <c r="BD748"/>
  <c r="AJ748"/>
  <c r="R748"/>
  <c r="AD748"/>
  <c r="AF748"/>
  <c r="AG748"/>
  <c r="AI748"/>
  <c r="AX748"/>
  <c r="AW748"/>
  <c r="AT748"/>
  <c r="S748"/>
  <c r="Y749"/>
  <c r="AZ749"/>
  <c r="AA749"/>
  <c r="AQ749"/>
  <c r="AB749"/>
  <c r="V749"/>
  <c r="BG749"/>
  <c r="R749"/>
  <c r="AX749"/>
  <c r="AR749"/>
  <c r="T749"/>
  <c r="V750"/>
  <c r="BD750"/>
  <c r="BB750"/>
  <c r="BC750"/>
  <c r="AH750"/>
  <c r="T750"/>
  <c r="BA745"/>
  <c r="Z745"/>
  <c r="AO745"/>
  <c r="Y745"/>
  <c r="V745"/>
  <c r="AX745"/>
  <c r="AF745"/>
  <c r="AJ745"/>
  <c r="AH745"/>
  <c r="S745"/>
  <c r="AU745"/>
  <c r="X745"/>
  <c r="AY746"/>
  <c r="AZ746"/>
  <c r="W746"/>
  <c r="O746"/>
  <c r="S746"/>
  <c r="AP746"/>
  <c r="AI746"/>
  <c r="AK746"/>
  <c r="BA746"/>
  <c r="AS746"/>
  <c r="Z747"/>
  <c r="AU747"/>
  <c r="AM747"/>
  <c r="AL747"/>
  <c r="AH747"/>
  <c r="AG747"/>
  <c r="R747"/>
  <c r="BA747"/>
  <c r="N747"/>
  <c r="AF747"/>
  <c r="M747"/>
  <c r="AK748"/>
  <c r="V748"/>
  <c r="BA748"/>
  <c r="AO748"/>
  <c r="AL748"/>
  <c r="AH748"/>
  <c r="P748"/>
  <c r="BG748"/>
  <c r="N748"/>
  <c r="AR748"/>
  <c r="X748"/>
  <c r="AO749"/>
  <c r="AM749"/>
  <c r="AL749"/>
  <c r="P749"/>
  <c r="AG749"/>
  <c r="AJ749"/>
  <c r="X749"/>
  <c r="O749"/>
  <c r="AI749"/>
  <c r="BB749"/>
  <c r="AE749"/>
  <c r="BF749"/>
  <c r="BC749"/>
  <c r="AS750"/>
  <c r="AL750"/>
  <c r="AC750"/>
  <c r="BI750"/>
  <c r="AB750"/>
  <c r="U750"/>
  <c r="AR750"/>
  <c r="W750"/>
  <c r="AU750"/>
  <c r="AJ750"/>
  <c r="P750"/>
  <c r="AN750"/>
  <c r="R750"/>
  <c r="Q745"/>
  <c r="U745"/>
  <c r="BC745"/>
  <c r="AL745"/>
  <c r="AT745"/>
  <c r="O745"/>
  <c r="AK745"/>
  <c r="AP745"/>
  <c r="T745"/>
  <c r="BE745"/>
  <c r="BB745"/>
  <c r="U746"/>
  <c r="AB746"/>
  <c r="Q746"/>
  <c r="BC746"/>
  <c r="AD746"/>
  <c r="BE746"/>
  <c r="AJ746"/>
  <c r="Z746"/>
  <c r="AE746"/>
  <c r="L746"/>
  <c r="AT746"/>
  <c r="AL746"/>
  <c r="AN746"/>
  <c r="BG747"/>
  <c r="AO747"/>
  <c r="Y747"/>
  <c r="P747"/>
  <c r="AQ747"/>
  <c r="BC747"/>
  <c r="AB747"/>
  <c r="T747"/>
  <c r="BD747"/>
  <c r="AP747"/>
  <c r="V747"/>
  <c r="S747"/>
  <c r="BB747"/>
  <c r="AJ747"/>
  <c r="U747"/>
  <c r="AC747"/>
  <c r="AE748"/>
  <c r="AQ748"/>
  <c r="Z748"/>
  <c r="BE748"/>
  <c r="AY748"/>
  <c r="AV748"/>
  <c r="AC748"/>
  <c r="Q748"/>
  <c r="W749"/>
  <c r="BE749"/>
  <c r="AW749"/>
  <c r="AP749"/>
  <c r="AD749"/>
  <c r="AU749"/>
  <c r="BI749"/>
  <c r="AY749"/>
  <c r="AC749"/>
  <c r="BD749"/>
  <c r="U749"/>
  <c r="BA749"/>
  <c r="AV749"/>
  <c r="AE750"/>
  <c r="BF750"/>
  <c r="AZ750"/>
  <c r="AT750"/>
  <c r="AI750"/>
  <c r="AK750"/>
  <c r="AW750"/>
  <c r="S750"/>
  <c r="AA750"/>
  <c r="AX750"/>
  <c r="AQ750"/>
  <c r="BE750"/>
  <c r="AG750"/>
  <c r="AM750"/>
  <c r="BA750"/>
  <c r="AE745"/>
  <c r="W745"/>
  <c r="M745"/>
  <c r="L745"/>
  <c r="AM745"/>
  <c r="AY745"/>
  <c r="AC745"/>
  <c r="AW745"/>
  <c r="AI745"/>
  <c r="AS745"/>
  <c r="AN745"/>
  <c r="AX746"/>
  <c r="T746"/>
  <c r="AH746"/>
  <c r="X746"/>
  <c r="AR746"/>
  <c r="BB746"/>
  <c r="AA746"/>
  <c r="AG746"/>
  <c r="Y746"/>
  <c r="AF746"/>
  <c r="AC746"/>
  <c r="AM746"/>
  <c r="AX747"/>
  <c r="AN747"/>
  <c r="AT747"/>
  <c r="O747"/>
  <c r="BE747"/>
  <c r="BF747"/>
  <c r="X747"/>
  <c r="AE747"/>
  <c r="AD747"/>
  <c r="AM748"/>
  <c r="T748"/>
  <c r="AN748"/>
  <c r="BC748"/>
  <c r="AB748"/>
  <c r="BB748"/>
  <c r="AZ748"/>
  <c r="AA748"/>
  <c r="AU748"/>
  <c r="AP748"/>
  <c r="BF748"/>
  <c r="W748"/>
  <c r="BH748"/>
  <c r="S749"/>
  <c r="AS749"/>
  <c r="Q749"/>
  <c r="Z749"/>
  <c r="BH749"/>
  <c r="AF749"/>
  <c r="AT749"/>
  <c r="AH749"/>
  <c r="AK749"/>
  <c r="AN749"/>
  <c r="AV750"/>
  <c r="AD750"/>
  <c r="AP750"/>
  <c r="AY750"/>
  <c r="BG750"/>
  <c r="AO750"/>
  <c r="BH750"/>
  <c r="X750"/>
  <c r="Y750"/>
  <c r="AF750"/>
  <c r="Z750"/>
  <c r="Q750"/>
  <c r="U177"/>
  <c r="V177" s="1"/>
  <c r="M571"/>
  <c r="N571" s="1"/>
  <c r="W178"/>
  <c r="V173"/>
  <c r="S577"/>
  <c r="O429" l="1"/>
  <c r="N439"/>
  <c r="P429"/>
  <c r="X396"/>
  <c r="Y396"/>
  <c r="H90" i="7943"/>
  <c r="H96" s="1"/>
  <c r="D78"/>
  <c r="D44"/>
  <c r="G80"/>
  <c r="W857" i="18"/>
  <c r="H64" i="7943"/>
  <c r="H80" s="1"/>
  <c r="H91"/>
  <c r="H97" s="1"/>
  <c r="I79"/>
  <c r="D79" s="1"/>
  <c r="X445" i="18"/>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Q378"/>
  <c r="R378" s="1"/>
  <c r="S378" s="1"/>
  <c r="T378" s="1"/>
  <c r="U378" s="1"/>
  <c r="T458"/>
  <c r="P390"/>
  <c r="O400"/>
  <c r="N377"/>
  <c r="M387"/>
  <c r="V397"/>
  <c r="P416"/>
  <c r="O426"/>
  <c r="O765"/>
  <c r="R826"/>
  <c r="W769"/>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R170"/>
  <c r="S170" s="1"/>
  <c r="AU388"/>
  <c r="AV388" s="1"/>
  <c r="AW388" s="1"/>
  <c r="AX388" s="1"/>
  <c r="AY388" s="1"/>
  <c r="AZ388" s="1"/>
  <c r="BA388" s="1"/>
  <c r="BB388" s="1"/>
  <c r="BC388" s="1"/>
  <c r="BD388" s="1"/>
  <c r="BE388" s="1"/>
  <c r="BF388" s="1"/>
  <c r="BG388" s="1"/>
  <c r="BH388" s="1"/>
  <c r="BI388" s="1"/>
  <c r="BD414"/>
  <c r="BE414" s="1"/>
  <c r="BF414" s="1"/>
  <c r="BG414" s="1"/>
  <c r="BH414" s="1"/>
  <c r="BI414" s="1"/>
  <c r="AC422"/>
  <c r="AD422" s="1"/>
  <c r="AE422" s="1"/>
  <c r="U440"/>
  <c r="V440" s="1"/>
  <c r="Y844"/>
  <c r="V457"/>
  <c r="W457" s="1"/>
  <c r="U766"/>
  <c r="AW401"/>
  <c r="AE818"/>
  <c r="AC362"/>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R391"/>
  <c r="L104" i="24"/>
  <c r="T427" i="18"/>
  <c r="S786"/>
  <c r="T786" s="1"/>
  <c r="AB792"/>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AV795"/>
  <c r="AW795" s="1"/>
  <c r="AX795" s="1"/>
  <c r="AY795" s="1"/>
  <c r="AZ795" s="1"/>
  <c r="BA795" s="1"/>
  <c r="BB795" s="1"/>
  <c r="BC795" s="1"/>
  <c r="BD795" s="1"/>
  <c r="BE795" s="1"/>
  <c r="BF795" s="1"/>
  <c r="BG795" s="1"/>
  <c r="BH795" s="1"/>
  <c r="BI795" s="1"/>
  <c r="AC370"/>
  <c r="AD370" s="1"/>
  <c r="AE370" s="1"/>
  <c r="U831"/>
  <c r="V831" s="1"/>
  <c r="W831" s="1"/>
  <c r="X831" s="1"/>
  <c r="AI447"/>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AA409"/>
  <c r="AB409" s="1"/>
  <c r="AC409" s="1"/>
  <c r="Z4"/>
  <c r="Y5" i="24"/>
  <c r="AP435" i="18"/>
  <c r="AQ435" s="1"/>
  <c r="BC742"/>
  <c r="BI748"/>
  <c r="AN567"/>
  <c r="AO567" s="1"/>
  <c r="AP567" s="1"/>
  <c r="AQ567" s="1"/>
  <c r="AC421"/>
  <c r="AD421" s="1"/>
  <c r="AE421" s="1"/>
  <c r="AF421" s="1"/>
  <c r="AG421" s="1"/>
  <c r="V404"/>
  <c r="W404" s="1"/>
  <c r="X404" s="1"/>
  <c r="Q825"/>
  <c r="T430"/>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AJ383"/>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O452"/>
  <c r="P442"/>
  <c r="N30" i="24"/>
  <c r="N22"/>
  <c r="N112"/>
  <c r="O8"/>
  <c r="W381" i="18"/>
  <c r="M97" i="24"/>
  <c r="M33"/>
  <c r="M111"/>
  <c r="AU425" i="18"/>
  <c r="AE369"/>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AE410"/>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AC393"/>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AD405"/>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P866"/>
  <c r="Q866" s="1"/>
  <c r="V432"/>
  <c r="U444"/>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T770"/>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R774"/>
  <c r="S774" s="1"/>
  <c r="T846"/>
  <c r="M51" i="24"/>
  <c r="M55"/>
  <c r="U755" i="18"/>
  <c r="X395"/>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L101" i="24"/>
  <c r="L83"/>
  <c r="S821" i="18"/>
  <c r="T772"/>
  <c r="AF860"/>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AB358"/>
  <c r="AC358" s="1"/>
  <c r="Q839"/>
  <c r="R839" s="1"/>
  <c r="S839" s="1"/>
  <c r="S809"/>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P763"/>
  <c r="P765" s="1"/>
  <c r="P802"/>
  <c r="P867"/>
  <c r="P815"/>
  <c r="Q815" s="1"/>
  <c r="R815" s="1"/>
  <c r="P7"/>
  <c r="P828"/>
  <c r="P830" s="1"/>
  <c r="P789"/>
  <c r="P841"/>
  <c r="P854"/>
  <c r="Q854" s="1"/>
  <c r="P776"/>
  <c r="O62"/>
  <c r="O59"/>
  <c r="O64"/>
  <c r="O67"/>
  <c r="O63"/>
  <c r="O49"/>
  <c r="O65"/>
  <c r="O54"/>
  <c r="O55"/>
  <c r="O57"/>
  <c r="O53"/>
  <c r="O51"/>
  <c r="O71"/>
  <c r="O48"/>
  <c r="O66"/>
  <c r="O50"/>
  <c r="O43"/>
  <c r="O69"/>
  <c r="O45"/>
  <c r="O70"/>
  <c r="O61"/>
  <c r="O42"/>
  <c r="O68"/>
  <c r="O44"/>
  <c r="O58"/>
  <c r="O52"/>
  <c r="O60"/>
  <c r="O56"/>
  <c r="O47"/>
  <c r="O46"/>
  <c r="AN568"/>
  <c r="AK568"/>
  <c r="Y568"/>
  <c r="AM568"/>
  <c r="AA568"/>
  <c r="Z568"/>
  <c r="U568"/>
  <c r="S568"/>
  <c r="T568"/>
  <c r="AE568"/>
  <c r="V568"/>
  <c r="AD568"/>
  <c r="AJ568"/>
  <c r="Q568"/>
  <c r="AC568"/>
  <c r="AG568"/>
  <c r="AB568"/>
  <c r="R568"/>
  <c r="X568"/>
  <c r="AI568"/>
  <c r="P568"/>
  <c r="AL568"/>
  <c r="AH568"/>
  <c r="W568"/>
  <c r="AF568"/>
  <c r="P581"/>
  <c r="S465"/>
  <c r="T455"/>
  <c r="R756"/>
  <c r="P813"/>
  <c r="Q813" s="1"/>
  <c r="Q827"/>
  <c r="R827" s="1"/>
  <c r="P840"/>
  <c r="Q840" s="1"/>
  <c r="P788"/>
  <c r="R760"/>
  <c r="S760" s="1"/>
  <c r="Q864"/>
  <c r="R787"/>
  <c r="S787" s="1"/>
  <c r="Q794"/>
  <c r="O830"/>
  <c r="T848"/>
  <c r="R859"/>
  <c r="V823"/>
  <c r="U820"/>
  <c r="R781"/>
  <c r="U366"/>
  <c r="V366" s="1"/>
  <c r="R810"/>
  <c r="S799"/>
  <c r="T799" s="1"/>
  <c r="U837"/>
  <c r="AF463"/>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S850"/>
  <c r="R403"/>
  <c r="R825"/>
  <c r="S825" s="1"/>
  <c r="R364"/>
  <c r="N41"/>
  <c r="R762"/>
  <c r="S762" s="1"/>
  <c r="P775"/>
  <c r="O869"/>
  <c r="S826"/>
  <c r="Z359"/>
  <c r="AA359" s="1"/>
  <c r="AB359" s="1"/>
  <c r="O778"/>
  <c r="P768"/>
  <c r="Q834"/>
  <c r="AN566"/>
  <c r="Y462"/>
  <c r="Z462" s="1"/>
  <c r="AA462" s="1"/>
  <c r="AB462" s="1"/>
  <c r="AC462" s="1"/>
  <c r="AD462" s="1"/>
  <c r="AE462" s="1"/>
  <c r="AF462" s="1"/>
  <c r="O856"/>
  <c r="P849"/>
  <c r="Q849" s="1"/>
  <c r="R43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V833"/>
  <c r="R783"/>
  <c r="R782"/>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Q824"/>
  <c r="R824" s="1"/>
  <c r="AL354"/>
  <c r="AM354" s="1"/>
  <c r="AN354" s="1"/>
  <c r="AO354" s="1"/>
  <c r="AP354" s="1"/>
  <c r="AQ354" s="1"/>
  <c r="AR354" s="1"/>
  <c r="AS354" s="1"/>
  <c r="AT354" s="1"/>
  <c r="AU354" s="1"/>
  <c r="AV354" s="1"/>
  <c r="AW354" s="1"/>
  <c r="S807"/>
  <c r="U759"/>
  <c r="Q761"/>
  <c r="R761" s="1"/>
  <c r="T862"/>
  <c r="U862" s="1"/>
  <c r="V862" s="1"/>
  <c r="W862" s="1"/>
  <c r="X862" s="1"/>
  <c r="Y862" s="1"/>
  <c r="Z862" s="1"/>
  <c r="R798"/>
  <c r="U757"/>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Q771"/>
  <c r="P853"/>
  <c r="P851"/>
  <c r="Q784"/>
  <c r="R784" s="1"/>
  <c r="Q351"/>
  <c r="S852"/>
  <c r="Q812"/>
  <c r="V419"/>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W808"/>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R773"/>
  <c r="T850"/>
  <c r="W175"/>
  <c r="X175" s="1"/>
  <c r="R785"/>
  <c r="Y796"/>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Q822"/>
  <c r="T811"/>
  <c r="V379"/>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T838"/>
  <c r="W86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S835"/>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S758"/>
  <c r="T863"/>
  <c r="S836"/>
  <c r="Q580"/>
  <c r="P801"/>
  <c r="P814"/>
  <c r="R865"/>
  <c r="S865" s="1"/>
  <c r="Q800"/>
  <c r="R172"/>
  <c r="S172" s="1"/>
  <c r="BF745"/>
  <c r="BG745" s="1"/>
  <c r="N167"/>
  <c r="O573"/>
  <c r="R171"/>
  <c r="S171" s="1"/>
  <c r="AO563"/>
  <c r="AP563" s="1"/>
  <c r="AQ563" s="1"/>
  <c r="AR563" s="1"/>
  <c r="AS563" s="1"/>
  <c r="AT563" s="1"/>
  <c r="AU563" s="1"/>
  <c r="AV563" s="1"/>
  <c r="AW563" s="1"/>
  <c r="AX563" s="1"/>
  <c r="AY563" s="1"/>
  <c r="AZ563" s="1"/>
  <c r="BA563" s="1"/>
  <c r="BB563" s="1"/>
  <c r="BC563" s="1"/>
  <c r="BD563" s="1"/>
  <c r="BE563" s="1"/>
  <c r="BF563" s="1"/>
  <c r="BG563" s="1"/>
  <c r="BH563" s="1"/>
  <c r="BI563" s="1"/>
  <c r="BH747"/>
  <c r="BI747" s="1"/>
  <c r="BE744"/>
  <c r="BF744" s="1"/>
  <c r="AP564"/>
  <c r="AQ564" s="1"/>
  <c r="AM560"/>
  <c r="BD743"/>
  <c r="BE743" s="1"/>
  <c r="BF743" s="1"/>
  <c r="BG743" s="1"/>
  <c r="BH743" s="1"/>
  <c r="W579"/>
  <c r="X579" s="1"/>
  <c r="W176"/>
  <c r="X176" s="1"/>
  <c r="N583"/>
  <c r="M583"/>
  <c r="O574"/>
  <c r="T174"/>
  <c r="U174" s="1"/>
  <c r="V174" s="1"/>
  <c r="W174" s="1"/>
  <c r="BD742"/>
  <c r="BE742" s="1"/>
  <c r="AO562"/>
  <c r="AP562" s="1"/>
  <c r="T170"/>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W177"/>
  <c r="AS565"/>
  <c r="AT565" s="1"/>
  <c r="AO561"/>
  <c r="AP561" s="1"/>
  <c r="BG746"/>
  <c r="BH746" s="1"/>
  <c r="BI746" s="1"/>
  <c r="X178"/>
  <c r="Y178" s="1"/>
  <c r="Z178" s="1"/>
  <c r="AA178" s="1"/>
  <c r="AB178" s="1"/>
  <c r="AC178" s="1"/>
  <c r="W173"/>
  <c r="Q575"/>
  <c r="R575" s="1"/>
  <c r="S578"/>
  <c r="H636"/>
  <c r="L636"/>
  <c r="N636"/>
  <c r="P636"/>
  <c r="T636"/>
  <c r="V636"/>
  <c r="Z636"/>
  <c r="AB636"/>
  <c r="AD636"/>
  <c r="AH636"/>
  <c r="AJ636"/>
  <c r="AL636"/>
  <c r="AP636"/>
  <c r="AR636"/>
  <c r="AT636"/>
  <c r="AX636"/>
  <c r="AZ636"/>
  <c r="BB636"/>
  <c r="BD636"/>
  <c r="BF636"/>
  <c r="BH636"/>
  <c r="R636"/>
  <c r="X636"/>
  <c r="AF636"/>
  <c r="AN636"/>
  <c r="AV636"/>
  <c r="G636"/>
  <c r="G648" s="1"/>
  <c r="I636"/>
  <c r="J636"/>
  <c r="M636"/>
  <c r="O636"/>
  <c r="Q636"/>
  <c r="S636"/>
  <c r="U636"/>
  <c r="W636"/>
  <c r="AA636"/>
  <c r="AC636"/>
  <c r="AE636"/>
  <c r="AG636"/>
  <c r="AI636"/>
  <c r="AK636"/>
  <c r="AM636"/>
  <c r="AO636"/>
  <c r="AQ636"/>
  <c r="AS636"/>
  <c r="AU636"/>
  <c r="AY636"/>
  <c r="BA636"/>
  <c r="BC636"/>
  <c r="BE636"/>
  <c r="BG636"/>
  <c r="K636"/>
  <c r="Y636"/>
  <c r="AW636"/>
  <c r="BI636"/>
  <c r="R576"/>
  <c r="S576" s="1"/>
  <c r="T577"/>
  <c r="U577" s="1"/>
  <c r="V577" s="1"/>
  <c r="O169"/>
  <c r="P169" s="1"/>
  <c r="M179"/>
  <c r="O571"/>
  <c r="O439" l="1"/>
  <c r="Q429"/>
  <c r="R429" s="1"/>
  <c r="P439"/>
  <c r="Z396"/>
  <c r="AA396" s="1"/>
  <c r="AB396" s="1"/>
  <c r="AC396" s="1"/>
  <c r="AD396" s="1"/>
  <c r="AE396" s="1"/>
  <c r="AF396" s="1"/>
  <c r="AG396" s="1"/>
  <c r="AH396" s="1"/>
  <c r="AI396" s="1"/>
  <c r="AJ396" s="1"/>
  <c r="AK396" s="1"/>
  <c r="AL396" s="1"/>
  <c r="AM396" s="1"/>
  <c r="AN396" s="1"/>
  <c r="AO396" s="1"/>
  <c r="AP396" s="1"/>
  <c r="AQ396" s="1"/>
  <c r="AR396" s="1"/>
  <c r="AS396" s="1"/>
  <c r="AT396" s="1"/>
  <c r="AU396" s="1"/>
  <c r="I64" i="7943"/>
  <c r="I80" s="1"/>
  <c r="D80" s="1"/>
  <c r="I91"/>
  <c r="I97" s="1"/>
  <c r="X857" i="18"/>
  <c r="N387"/>
  <c r="P400"/>
  <c r="W397"/>
  <c r="X397" s="1"/>
  <c r="O377"/>
  <c r="Q390"/>
  <c r="U458"/>
  <c r="V378"/>
  <c r="Q416"/>
  <c r="P426"/>
  <c r="S391"/>
  <c r="AF422"/>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Y83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V766"/>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W440"/>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AG462"/>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AO568"/>
  <c r="AP568" s="1"/>
  <c r="AF818"/>
  <c r="AG818" s="1"/>
  <c r="AH818" s="1"/>
  <c r="U427"/>
  <c r="AX401"/>
  <c r="AY401" s="1"/>
  <c r="AZ401" s="1"/>
  <c r="BA401" s="1"/>
  <c r="BB401" s="1"/>
  <c r="BC401" s="1"/>
  <c r="BD401" s="1"/>
  <c r="BE401" s="1"/>
  <c r="BF401" s="1"/>
  <c r="BG401" s="1"/>
  <c r="BH401" s="1"/>
  <c r="BI401" s="1"/>
  <c r="AC359"/>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P843"/>
  <c r="X457"/>
  <c r="Y457" s="1"/>
  <c r="Z844"/>
  <c r="P791"/>
  <c r="AD409"/>
  <c r="AE409" s="1"/>
  <c r="AF409" s="1"/>
  <c r="AG409" s="1"/>
  <c r="AR435"/>
  <c r="AS435" s="1"/>
  <c r="AT435" s="1"/>
  <c r="AU435" s="1"/>
  <c r="AV435" s="1"/>
  <c r="AW435" s="1"/>
  <c r="AX435" s="1"/>
  <c r="AY435" s="1"/>
  <c r="AZ435" s="1"/>
  <c r="BA435" s="1"/>
  <c r="BB435" s="1"/>
  <c r="BC435" s="1"/>
  <c r="BD435" s="1"/>
  <c r="BE435" s="1"/>
  <c r="BF435" s="1"/>
  <c r="BG435" s="1"/>
  <c r="BH435" s="1"/>
  <c r="BI435" s="1"/>
  <c r="P869"/>
  <c r="AF370"/>
  <c r="AG370" s="1"/>
  <c r="AH370" s="1"/>
  <c r="AI370" s="1"/>
  <c r="AA4"/>
  <c r="Z5" i="24"/>
  <c r="Q763" i="18"/>
  <c r="R763" s="1"/>
  <c r="R866"/>
  <c r="S866" s="1"/>
  <c r="T866" s="1"/>
  <c r="U866" s="1"/>
  <c r="T171"/>
  <c r="U171" s="1"/>
  <c r="X381"/>
  <c r="AH42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O112" i="24"/>
  <c r="O22"/>
  <c r="P8"/>
  <c r="O30"/>
  <c r="AV425" i="18"/>
  <c r="AW425" s="1"/>
  <c r="AX425" s="1"/>
  <c r="AY425" s="1"/>
  <c r="AZ425" s="1"/>
  <c r="BA425" s="1"/>
  <c r="BB425" s="1"/>
  <c r="BC425" s="1"/>
  <c r="BD425" s="1"/>
  <c r="BE425" s="1"/>
  <c r="BF425" s="1"/>
  <c r="BG425" s="1"/>
  <c r="BH425" s="1"/>
  <c r="BI425" s="1"/>
  <c r="T825"/>
  <c r="U825" s="1"/>
  <c r="V825" s="1"/>
  <c r="W366"/>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T760"/>
  <c r="U760" s="1"/>
  <c r="V760" s="1"/>
  <c r="M104" i="24"/>
  <c r="L103"/>
  <c r="N33"/>
  <c r="N111"/>
  <c r="N97"/>
  <c r="P452" i="18"/>
  <c r="Q442"/>
  <c r="R442" s="1"/>
  <c r="R452" s="1"/>
  <c r="AX354"/>
  <c r="AY354" s="1"/>
  <c r="AZ354" s="1"/>
  <c r="BA354" s="1"/>
  <c r="BB354" s="1"/>
  <c r="BC354" s="1"/>
  <c r="BD354" s="1"/>
  <c r="BE354" s="1"/>
  <c r="BF354" s="1"/>
  <c r="BG354" s="1"/>
  <c r="BH354" s="1"/>
  <c r="BI354" s="1"/>
  <c r="R813"/>
  <c r="S813" s="1"/>
  <c r="T813" s="1"/>
  <c r="AD358"/>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W432"/>
  <c r="X432" s="1"/>
  <c r="Y432" s="1"/>
  <c r="Y404"/>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R854"/>
  <c r="Y175"/>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S761"/>
  <c r="T761" s="1"/>
  <c r="R849"/>
  <c r="S849" s="1"/>
  <c r="Q814"/>
  <c r="Q801"/>
  <c r="R771"/>
  <c r="S771" s="1"/>
  <c r="T771" s="1"/>
  <c r="U771" s="1"/>
  <c r="V771" s="1"/>
  <c r="S798"/>
  <c r="T798" s="1"/>
  <c r="P778"/>
  <c r="Q768"/>
  <c r="V837"/>
  <c r="R864"/>
  <c r="S756"/>
  <c r="V755"/>
  <c r="M101" i="24"/>
  <c r="M83"/>
  <c r="T865" i="18"/>
  <c r="U865" s="1"/>
  <c r="V865" s="1"/>
  <c r="R840"/>
  <c r="S810"/>
  <c r="S785"/>
  <c r="T785" s="1"/>
  <c r="U785" s="1"/>
  <c r="V785" s="1"/>
  <c r="W785" s="1"/>
  <c r="X785" s="1"/>
  <c r="Y785" s="1"/>
  <c r="Z785" s="1"/>
  <c r="AA785" s="1"/>
  <c r="AB785" s="1"/>
  <c r="AC785" s="1"/>
  <c r="O41"/>
  <c r="Q828"/>
  <c r="R828" s="1"/>
  <c r="Q841"/>
  <c r="T758"/>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Q361"/>
  <c r="R351"/>
  <c r="Q851"/>
  <c r="R851" s="1"/>
  <c r="P856"/>
  <c r="U786"/>
  <c r="U850"/>
  <c r="S827"/>
  <c r="T465"/>
  <c r="U455"/>
  <c r="Q7"/>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Q790"/>
  <c r="R790" s="1"/>
  <c r="Q842"/>
  <c r="Q764"/>
  <c r="Q816"/>
  <c r="Q817" s="1"/>
  <c r="Q803"/>
  <c r="R803" s="1"/>
  <c r="Q777"/>
  <c r="R777" s="1"/>
  <c r="Q855"/>
  <c r="Q829"/>
  <c r="R829" s="1"/>
  <c r="Q868"/>
  <c r="R868" s="1"/>
  <c r="P42"/>
  <c r="P46"/>
  <c r="P57"/>
  <c r="P53"/>
  <c r="P61"/>
  <c r="P49"/>
  <c r="P59"/>
  <c r="P52"/>
  <c r="P63"/>
  <c r="P58"/>
  <c r="P62"/>
  <c r="P70"/>
  <c r="P60"/>
  <c r="P68"/>
  <c r="P45"/>
  <c r="P43"/>
  <c r="P65"/>
  <c r="P55"/>
  <c r="P66"/>
  <c r="P44"/>
  <c r="P64"/>
  <c r="P48"/>
  <c r="P69"/>
  <c r="P71"/>
  <c r="P56"/>
  <c r="P47"/>
  <c r="P50"/>
  <c r="P51"/>
  <c r="P67"/>
  <c r="P54"/>
  <c r="AM569"/>
  <c r="AJ569"/>
  <c r="AH569"/>
  <c r="R569"/>
  <c r="AO569"/>
  <c r="AA569"/>
  <c r="Q582"/>
  <c r="T569"/>
  <c r="Z569"/>
  <c r="AC569"/>
  <c r="AD569"/>
  <c r="AE569"/>
  <c r="AB569"/>
  <c r="AL569"/>
  <c r="W569"/>
  <c r="AN569"/>
  <c r="Y569"/>
  <c r="AF569"/>
  <c r="V569"/>
  <c r="X569"/>
  <c r="S569"/>
  <c r="AK569"/>
  <c r="AG569"/>
  <c r="U569"/>
  <c r="AI569"/>
  <c r="Q569"/>
  <c r="BF751"/>
  <c r="R751"/>
  <c r="AN751"/>
  <c r="AD751"/>
  <c r="AH751"/>
  <c r="U751"/>
  <c r="AC751"/>
  <c r="Z751"/>
  <c r="AO751"/>
  <c r="BA751"/>
  <c r="S751"/>
  <c r="T751"/>
  <c r="W751"/>
  <c r="AI751"/>
  <c r="BE751"/>
  <c r="AT751"/>
  <c r="AG751"/>
  <c r="AA751"/>
  <c r="AY751"/>
  <c r="BB751"/>
  <c r="AF751"/>
  <c r="AK751"/>
  <c r="X751"/>
  <c r="AR751"/>
  <c r="BI751"/>
  <c r="BC751"/>
  <c r="AB751"/>
  <c r="AE751"/>
  <c r="AW751"/>
  <c r="AP751"/>
  <c r="AM751"/>
  <c r="AL751"/>
  <c r="AQ751"/>
  <c r="V751"/>
  <c r="BH751"/>
  <c r="AZ751"/>
  <c r="Q751"/>
  <c r="BD751"/>
  <c r="BG751"/>
  <c r="AJ751"/>
  <c r="AU751"/>
  <c r="AX751"/>
  <c r="AV751"/>
  <c r="Y751"/>
  <c r="AS751"/>
  <c r="S824"/>
  <c r="U863"/>
  <c r="R800"/>
  <c r="S800" s="1"/>
  <c r="P804"/>
  <c r="T836"/>
  <c r="T826"/>
  <c r="S815"/>
  <c r="Q802"/>
  <c r="Q776"/>
  <c r="Q867"/>
  <c r="U772"/>
  <c r="T762"/>
  <c r="U762" s="1"/>
  <c r="T774"/>
  <c r="S773"/>
  <c r="V759"/>
  <c r="W833"/>
  <c r="AO566"/>
  <c r="R834"/>
  <c r="N55" i="24"/>
  <c r="N51"/>
  <c r="R374" i="18"/>
  <c r="S364"/>
  <c r="R413"/>
  <c r="S403"/>
  <c r="S859"/>
  <c r="U848"/>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R794"/>
  <c r="Q581"/>
  <c r="T839"/>
  <c r="AU565"/>
  <c r="BH745"/>
  <c r="BI745" s="1"/>
  <c r="AQ561"/>
  <c r="AR561" s="1"/>
  <c r="AS561" s="1"/>
  <c r="AT561" s="1"/>
  <c r="AU561" s="1"/>
  <c r="AV561" s="1"/>
  <c r="AW561" s="1"/>
  <c r="AX561" s="1"/>
  <c r="AY561" s="1"/>
  <c r="AZ561" s="1"/>
  <c r="BA561" s="1"/>
  <c r="BB561" s="1"/>
  <c r="BC561" s="1"/>
  <c r="BD561" s="1"/>
  <c r="BE561" s="1"/>
  <c r="BF561" s="1"/>
  <c r="BG561" s="1"/>
  <c r="BH561" s="1"/>
  <c r="BI561" s="1"/>
  <c r="P817"/>
  <c r="Q853"/>
  <c r="S783"/>
  <c r="W823"/>
  <c r="X823" s="1"/>
  <c r="Y823" s="1"/>
  <c r="Z823" s="1"/>
  <c r="AA823" s="1"/>
  <c r="AB823" s="1"/>
  <c r="AC823" s="1"/>
  <c r="AD823" s="1"/>
  <c r="AE823" s="1"/>
  <c r="T787"/>
  <c r="S784"/>
  <c r="R580"/>
  <c r="U81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T821"/>
  <c r="AR567"/>
  <c r="AS567" s="1"/>
  <c r="Q788"/>
  <c r="Q775"/>
  <c r="R775" s="1"/>
  <c r="U838"/>
  <c r="R822"/>
  <c r="AA862"/>
  <c r="AB862" s="1"/>
  <c r="AC862" s="1"/>
  <c r="AD862" s="1"/>
  <c r="AE862" s="1"/>
  <c r="AF862" s="1"/>
  <c r="T807"/>
  <c r="S781"/>
  <c r="V820"/>
  <c r="U846"/>
  <c r="T852"/>
  <c r="U852" s="1"/>
  <c r="R812"/>
  <c r="U799"/>
  <c r="Q789"/>
  <c r="R789" s="1"/>
  <c r="T172"/>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G744"/>
  <c r="BH744" s="1"/>
  <c r="BI744" s="1"/>
  <c r="P573"/>
  <c r="N179"/>
  <c r="O167"/>
  <c r="P167" s="1"/>
  <c r="P179" s="1"/>
  <c r="AR564"/>
  <c r="AN560"/>
  <c r="AQ562"/>
  <c r="AR562" s="1"/>
  <c r="Y579"/>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X173"/>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P574"/>
  <c r="W577"/>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S575"/>
  <c r="BI743"/>
  <c r="O583"/>
  <c r="T578"/>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Q169"/>
  <c r="AD178"/>
  <c r="AE178" s="1"/>
  <c r="X177"/>
  <c r="Y177" s="1"/>
  <c r="T576"/>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F742"/>
  <c r="X174"/>
  <c r="P571"/>
  <c r="Y176"/>
  <c r="R439" l="1"/>
  <c r="AV396"/>
  <c r="AW396" s="1"/>
  <c r="AX396" s="1"/>
  <c r="AY396" s="1"/>
  <c r="S429"/>
  <c r="S439" s="1"/>
  <c r="Q439"/>
  <c r="D65" i="7943"/>
  <c r="Y857" i="18"/>
  <c r="Z857" s="1"/>
  <c r="AA857" s="1"/>
  <c r="AB857" s="1"/>
  <c r="AC857" s="1"/>
  <c r="Y397"/>
  <c r="Z397" s="1"/>
  <c r="V458"/>
  <c r="W458" s="1"/>
  <c r="W378"/>
  <c r="O387"/>
  <c r="R390"/>
  <c r="Q400"/>
  <c r="P377"/>
  <c r="V171"/>
  <c r="W171" s="1"/>
  <c r="Q765"/>
  <c r="Q426"/>
  <c r="R416"/>
  <c r="S416" s="1"/>
  <c r="S426" s="1"/>
  <c r="T391"/>
  <c r="Q830"/>
  <c r="W77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AQ568"/>
  <c r="AR568" s="1"/>
  <c r="Q843"/>
  <c r="S763"/>
  <c r="T763" s="1"/>
  <c r="U763" s="1"/>
  <c r="AI818"/>
  <c r="AJ818" s="1"/>
  <c r="AK818" s="1"/>
  <c r="Z457"/>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AA844"/>
  <c r="AB844" s="1"/>
  <c r="O179"/>
  <c r="AL818"/>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AH409"/>
  <c r="AI409" s="1"/>
  <c r="V427"/>
  <c r="R842"/>
  <c r="S842" s="1"/>
  <c r="T842" s="1"/>
  <c r="Q804"/>
  <c r="W825"/>
  <c r="X825" s="1"/>
  <c r="AB4"/>
  <c r="AA5" i="24"/>
  <c r="AG862" i="18"/>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AJ370"/>
  <c r="S777"/>
  <c r="T777" s="1"/>
  <c r="P30" i="24"/>
  <c r="P112"/>
  <c r="P22"/>
  <c r="Q8"/>
  <c r="R801" i="18"/>
  <c r="S801" s="1"/>
  <c r="T801" s="1"/>
  <c r="N104" i="24"/>
  <c r="M103"/>
  <c r="Z432" i="18"/>
  <c r="AA432" s="1"/>
  <c r="AB432" s="1"/>
  <c r="AC432" s="1"/>
  <c r="AD432" s="1"/>
  <c r="AE432" s="1"/>
  <c r="AF432" s="1"/>
  <c r="AG432" s="1"/>
  <c r="AH432" s="1"/>
  <c r="AI432" s="1"/>
  <c r="Y38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S442"/>
  <c r="Q452"/>
  <c r="O97" i="24"/>
  <c r="O33"/>
  <c r="O111"/>
  <c r="AP569" i="18"/>
  <c r="AQ569" s="1"/>
  <c r="AR569" s="1"/>
  <c r="AS569" s="1"/>
  <c r="S868"/>
  <c r="T868" s="1"/>
  <c r="AT567"/>
  <c r="AU567" s="1"/>
  <c r="AV567" s="1"/>
  <c r="AV565"/>
  <c r="AW565" s="1"/>
  <c r="S374"/>
  <c r="T364"/>
  <c r="X833"/>
  <c r="T773"/>
  <c r="U773" s="1"/>
  <c r="Q869"/>
  <c r="R867"/>
  <c r="R869" s="1"/>
  <c r="U836"/>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O55" i="24"/>
  <c r="O51"/>
  <c r="AD785" i="18"/>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T756"/>
  <c r="AF178"/>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V838"/>
  <c r="Q791"/>
  <c r="U839"/>
  <c r="V839" s="1"/>
  <c r="V866"/>
  <c r="W760"/>
  <c r="U787"/>
  <c r="V787" s="1"/>
  <c r="R582"/>
  <c r="S803"/>
  <c r="S790"/>
  <c r="R816"/>
  <c r="R764"/>
  <c r="V799"/>
  <c r="V762"/>
  <c r="W762" s="1"/>
  <c r="Q856"/>
  <c r="V846"/>
  <c r="T781"/>
  <c r="U821"/>
  <c r="AF823"/>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R581"/>
  <c r="S794"/>
  <c r="T859"/>
  <c r="N101" i="24"/>
  <c r="N83"/>
  <c r="S834" i="18"/>
  <c r="AP566"/>
  <c r="V772"/>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T810"/>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S840"/>
  <c r="U813"/>
  <c r="W755"/>
  <c r="W759"/>
  <c r="X759" s="1"/>
  <c r="Y759" s="1"/>
  <c r="Z759" s="1"/>
  <c r="AA759" s="1"/>
  <c r="AB759" s="1"/>
  <c r="R853"/>
  <c r="S853" s="1"/>
  <c r="W865"/>
  <c r="S829"/>
  <c r="R855"/>
  <c r="R841"/>
  <c r="U798"/>
  <c r="V852"/>
  <c r="W852" s="1"/>
  <c r="T800"/>
  <c r="U800" s="1"/>
  <c r="U761"/>
  <c r="V761" s="1"/>
  <c r="S854"/>
  <c r="T827"/>
  <c r="U807"/>
  <c r="R830"/>
  <c r="S822"/>
  <c r="S775"/>
  <c r="S413"/>
  <c r="T403"/>
  <c r="U826"/>
  <c r="T824"/>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U465"/>
  <c r="V455"/>
  <c r="R361"/>
  <c r="S351"/>
  <c r="Q778"/>
  <c r="R768"/>
  <c r="R788"/>
  <c r="R791" s="1"/>
  <c r="S851"/>
  <c r="S789"/>
  <c r="U774"/>
  <c r="V774" s="1"/>
  <c r="W820"/>
  <c r="S580"/>
  <c r="T580" s="1"/>
  <c r="T784"/>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T783"/>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V850"/>
  <c r="S828"/>
  <c r="W837"/>
  <c r="P41"/>
  <c r="T849"/>
  <c r="T815"/>
  <c r="S812"/>
  <c r="T812" s="1"/>
  <c r="V863"/>
  <c r="V786"/>
  <c r="S864"/>
  <c r="R814"/>
  <c r="S814" s="1"/>
  <c r="R802"/>
  <c r="R776"/>
  <c r="S776" s="1"/>
  <c r="T776" s="1"/>
  <c r="Q573"/>
  <c r="Q167"/>
  <c r="Q179" s="1"/>
  <c r="AS562"/>
  <c r="AT562" s="1"/>
  <c r="AU562" s="1"/>
  <c r="AS564"/>
  <c r="AO560"/>
  <c r="AP560" s="1"/>
  <c r="Z177"/>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S495"/>
  <c r="AT495"/>
  <c r="AL495"/>
  <c r="AK495"/>
  <c r="Z495"/>
  <c r="R495"/>
  <c r="P495"/>
  <c r="AI495"/>
  <c r="T495"/>
  <c r="H495"/>
  <c r="AE495"/>
  <c r="X495"/>
  <c r="AH496"/>
  <c r="AS496"/>
  <c r="S496"/>
  <c r="AD496"/>
  <c r="N496"/>
  <c r="AU496"/>
  <c r="AK496"/>
  <c r="Q496"/>
  <c r="AR496"/>
  <c r="AI497"/>
  <c r="T497"/>
  <c r="AD497"/>
  <c r="AB497"/>
  <c r="K497"/>
  <c r="AF497"/>
  <c r="Y497"/>
  <c r="AN497"/>
  <c r="AV497"/>
  <c r="N497"/>
  <c r="AQ495"/>
  <c r="AN495"/>
  <c r="AP495"/>
  <c r="AS495"/>
  <c r="U495"/>
  <c r="Q495"/>
  <c r="AU495"/>
  <c r="N495"/>
  <c r="V496"/>
  <c r="Z496"/>
  <c r="J496"/>
  <c r="U496"/>
  <c r="O496"/>
  <c r="T496"/>
  <c r="R496"/>
  <c r="AN496"/>
  <c r="AM496"/>
  <c r="Y496"/>
  <c r="AS497"/>
  <c r="S497"/>
  <c r="AL497"/>
  <c r="AE497"/>
  <c r="U497"/>
  <c r="V497"/>
  <c r="AA497"/>
  <c r="AJ497"/>
  <c r="AR497"/>
  <c r="AO497"/>
  <c r="AM497"/>
  <c r="O497"/>
  <c r="AR495"/>
  <c r="AM495"/>
  <c r="J495"/>
  <c r="M495"/>
  <c r="L495"/>
  <c r="AO495"/>
  <c r="AJ495"/>
  <c r="AF495"/>
  <c r="AD495"/>
  <c r="AB495"/>
  <c r="V495"/>
  <c r="M496"/>
  <c r="AL496"/>
  <c r="AC496"/>
  <c r="AF496"/>
  <c r="AO496"/>
  <c r="AJ496"/>
  <c r="AE496"/>
  <c r="I496"/>
  <c r="K496"/>
  <c r="AV496"/>
  <c r="W496"/>
  <c r="Z497"/>
  <c r="L497"/>
  <c r="AT497"/>
  <c r="AG497"/>
  <c r="AW497"/>
  <c r="W497"/>
  <c r="X497"/>
  <c r="R497"/>
  <c r="AU497"/>
  <c r="AH497"/>
  <c r="AH495"/>
  <c r="AG495"/>
  <c r="O495"/>
  <c r="AC495"/>
  <c r="AA495"/>
  <c r="Y495"/>
  <c r="W495"/>
  <c r="I495"/>
  <c r="K495"/>
  <c r="AQ496"/>
  <c r="AP496"/>
  <c r="X496"/>
  <c r="AG496"/>
  <c r="P496"/>
  <c r="AT496"/>
  <c r="AI496"/>
  <c r="AA496"/>
  <c r="AB496"/>
  <c r="L496"/>
  <c r="AC497"/>
  <c r="AK497"/>
  <c r="J497"/>
  <c r="P497"/>
  <c r="AQ497"/>
  <c r="Q497"/>
  <c r="AU498"/>
  <c r="AG498"/>
  <c r="T498"/>
  <c r="AR498"/>
  <c r="AB498"/>
  <c r="W498"/>
  <c r="X498"/>
  <c r="AW498"/>
  <c r="AI498"/>
  <c r="AQ498"/>
  <c r="AO498"/>
  <c r="S499"/>
  <c r="AC499"/>
  <c r="AH499"/>
  <c r="AV499"/>
  <c r="AJ499"/>
  <c r="AP499"/>
  <c r="AD499"/>
  <c r="AU500"/>
  <c r="P500"/>
  <c r="AO500"/>
  <c r="O500"/>
  <c r="W500"/>
  <c r="S500"/>
  <c r="AT500"/>
  <c r="AJ500"/>
  <c r="AG500"/>
  <c r="N501"/>
  <c r="U501"/>
  <c r="AH501"/>
  <c r="Z501"/>
  <c r="X501"/>
  <c r="W501"/>
  <c r="AI501"/>
  <c r="AO501"/>
  <c r="Q501"/>
  <c r="AM501"/>
  <c r="O501"/>
  <c r="AU502"/>
  <c r="AC502"/>
  <c r="AI502"/>
  <c r="AN502"/>
  <c r="X502"/>
  <c r="AR503"/>
  <c r="P503"/>
  <c r="AG503"/>
  <c r="AJ503"/>
  <c r="Z503"/>
  <c r="AZ503"/>
  <c r="AN503"/>
  <c r="AS503"/>
  <c r="AP503"/>
  <c r="T503"/>
  <c r="BD504"/>
  <c r="V504"/>
  <c r="BA504"/>
  <c r="AL504"/>
  <c r="AC504"/>
  <c r="AM504"/>
  <c r="AI504"/>
  <c r="S504"/>
  <c r="AK504"/>
  <c r="AT504"/>
  <c r="AF504"/>
  <c r="M497"/>
  <c r="Z498"/>
  <c r="AK498"/>
  <c r="S498"/>
  <c r="AP498"/>
  <c r="AV498"/>
  <c r="AN498"/>
  <c r="P498"/>
  <c r="L498"/>
  <c r="AW499"/>
  <c r="AN499"/>
  <c r="AY499"/>
  <c r="AO499"/>
  <c r="AK499"/>
  <c r="AX499"/>
  <c r="W499"/>
  <c r="AG499"/>
  <c r="AI500"/>
  <c r="AE500"/>
  <c r="Q500"/>
  <c r="AF500"/>
  <c r="AM500"/>
  <c r="AV500"/>
  <c r="AW500"/>
  <c r="AL500"/>
  <c r="X500"/>
  <c r="AD500"/>
  <c r="AX500"/>
  <c r="AH500"/>
  <c r="Y500"/>
  <c r="AN500"/>
  <c r="AG501"/>
  <c r="AB501"/>
  <c r="AC501"/>
  <c r="AP501"/>
  <c r="AV501"/>
  <c r="Y501"/>
  <c r="BB502"/>
  <c r="AY502"/>
  <c r="BA502"/>
  <c r="AT502"/>
  <c r="AB502"/>
  <c r="AL502"/>
  <c r="Z502"/>
  <c r="AX502"/>
  <c r="T502"/>
  <c r="AS502"/>
  <c r="AZ502"/>
  <c r="AJ502"/>
  <c r="AQ502"/>
  <c r="W503"/>
  <c r="AT503"/>
  <c r="AO503"/>
  <c r="AD503"/>
  <c r="AM503"/>
  <c r="AE503"/>
  <c r="V503"/>
  <c r="BB503"/>
  <c r="AW503"/>
  <c r="AC503"/>
  <c r="T504"/>
  <c r="AD504"/>
  <c r="AV504"/>
  <c r="AQ504"/>
  <c r="R504"/>
  <c r="AZ504"/>
  <c r="AR504"/>
  <c r="AG504"/>
  <c r="AJ504"/>
  <c r="AH504"/>
  <c r="AB504"/>
  <c r="AP497"/>
  <c r="R498"/>
  <c r="K498"/>
  <c r="AM498"/>
  <c r="V498"/>
  <c r="M498"/>
  <c r="AA498"/>
  <c r="O498"/>
  <c r="Q498"/>
  <c r="AH498"/>
  <c r="U498"/>
  <c r="AC498"/>
  <c r="AJ498"/>
  <c r="AR499"/>
  <c r="AF499"/>
  <c r="AQ499"/>
  <c r="AM499"/>
  <c r="AT499"/>
  <c r="M499"/>
  <c r="AU499"/>
  <c r="AE499"/>
  <c r="AL499"/>
  <c r="V499"/>
  <c r="AI499"/>
  <c r="AB499"/>
  <c r="L499"/>
  <c r="M500"/>
  <c r="Z500"/>
  <c r="AR500"/>
  <c r="V500"/>
  <c r="AK500"/>
  <c r="AC500"/>
  <c r="AN501"/>
  <c r="AJ501"/>
  <c r="AA501"/>
  <c r="AL501"/>
  <c r="AF501"/>
  <c r="AE501"/>
  <c r="AS501"/>
  <c r="AZ501"/>
  <c r="R501"/>
  <c r="AW501"/>
  <c r="BA501"/>
  <c r="AU501"/>
  <c r="AT501"/>
  <c r="T501"/>
  <c r="R502"/>
  <c r="AR502"/>
  <c r="AH502"/>
  <c r="AW502"/>
  <c r="AF502"/>
  <c r="AK502"/>
  <c r="AM502"/>
  <c r="AV502"/>
  <c r="AD502"/>
  <c r="W502"/>
  <c r="AE502"/>
  <c r="U503"/>
  <c r="AF503"/>
  <c r="AL503"/>
  <c r="AA503"/>
  <c r="Q503"/>
  <c r="AY503"/>
  <c r="AP504"/>
  <c r="AS504"/>
  <c r="Q504"/>
  <c r="W504"/>
  <c r="AU504"/>
  <c r="Z504"/>
  <c r="U504"/>
  <c r="X504"/>
  <c r="Y504"/>
  <c r="AE504"/>
  <c r="AY504"/>
  <c r="AE498"/>
  <c r="AD498"/>
  <c r="AL498"/>
  <c r="Y498"/>
  <c r="AF498"/>
  <c r="N498"/>
  <c r="AS498"/>
  <c r="AX498"/>
  <c r="AT498"/>
  <c r="Q499"/>
  <c r="AA499"/>
  <c r="T499"/>
  <c r="P499"/>
  <c r="X499"/>
  <c r="AS499"/>
  <c r="N499"/>
  <c r="Y499"/>
  <c r="R499"/>
  <c r="U499"/>
  <c r="Z499"/>
  <c r="O499"/>
  <c r="AQ500"/>
  <c r="AY500"/>
  <c r="N500"/>
  <c r="AP500"/>
  <c r="AS500"/>
  <c r="AB500"/>
  <c r="R500"/>
  <c r="AZ500"/>
  <c r="U500"/>
  <c r="AA500"/>
  <c r="T500"/>
  <c r="AR501"/>
  <c r="P501"/>
  <c r="V501"/>
  <c r="AK501"/>
  <c r="AQ501"/>
  <c r="AD501"/>
  <c r="AX501"/>
  <c r="S501"/>
  <c r="AY501"/>
  <c r="P502"/>
  <c r="S502"/>
  <c r="O502"/>
  <c r="V502"/>
  <c r="AO502"/>
  <c r="AP502"/>
  <c r="Y502"/>
  <c r="U502"/>
  <c r="AA502"/>
  <c r="Q502"/>
  <c r="AG502"/>
  <c r="AV503"/>
  <c r="AX503"/>
  <c r="AI503"/>
  <c r="AB503"/>
  <c r="AQ503"/>
  <c r="S503"/>
  <c r="BA503"/>
  <c r="R503"/>
  <c r="AH503"/>
  <c r="Y503"/>
  <c r="X503"/>
  <c r="AK503"/>
  <c r="AU503"/>
  <c r="BC503"/>
  <c r="BC504"/>
  <c r="AN504"/>
  <c r="AX504"/>
  <c r="AA504"/>
  <c r="AO504"/>
  <c r="AW504"/>
  <c r="BB504"/>
  <c r="Z239"/>
  <c r="AS240"/>
  <c r="AA243"/>
  <c r="AY238"/>
  <c r="AY242"/>
  <c r="AL235"/>
  <c r="Z242"/>
  <c r="L234"/>
  <c r="BG243"/>
  <c r="T237"/>
  <c r="AG240"/>
  <c r="AZ240"/>
  <c r="AP234"/>
  <c r="AT242"/>
  <c r="R243"/>
  <c r="BD241"/>
  <c r="S236"/>
  <c r="AC242"/>
  <c r="AL243"/>
  <c r="Y242"/>
  <c r="U241"/>
  <c r="Q237"/>
  <c r="BI239"/>
  <c r="AH240"/>
  <c r="AM238"/>
  <c r="BF234"/>
  <c r="AL241"/>
  <c r="AZ234"/>
  <c r="AH242"/>
  <c r="AY234"/>
  <c r="Z236"/>
  <c r="AO243"/>
  <c r="AB238"/>
  <c r="BD237"/>
  <c r="BD243"/>
  <c r="Y234"/>
  <c r="Z238"/>
  <c r="P234"/>
  <c r="BF240"/>
  <c r="Z235"/>
  <c r="AP237"/>
  <c r="BC238"/>
  <c r="X238"/>
  <c r="AP243"/>
  <c r="AO234"/>
  <c r="BG241"/>
  <c r="S237"/>
  <c r="AR240"/>
  <c r="X241"/>
  <c r="AE237"/>
  <c r="AX238"/>
  <c r="P238"/>
  <c r="BI238"/>
  <c r="AO237"/>
  <c r="AI238"/>
  <c r="AD241"/>
  <c r="AQ240"/>
  <c r="AB235"/>
  <c r="AT241"/>
  <c r="X237"/>
  <c r="AB242"/>
  <c r="BI241"/>
  <c r="BA239"/>
  <c r="S240"/>
  <c r="AV243"/>
  <c r="BF243"/>
  <c r="AF238"/>
  <c r="AZ242"/>
  <c r="AY236"/>
  <c r="W236"/>
  <c r="X236"/>
  <c r="Q240"/>
  <c r="AT240"/>
  <c r="AE239"/>
  <c r="BH242"/>
  <c r="AJ238"/>
  <c r="N240"/>
  <c r="BB234"/>
  <c r="BE240"/>
  <c r="AF237"/>
  <c r="AE240"/>
  <c r="BB240"/>
  <c r="BE238"/>
  <c r="R236"/>
  <c r="AY237"/>
  <c r="AN237"/>
  <c r="N239"/>
  <c r="Z237"/>
  <c r="BC243"/>
  <c r="AM242"/>
  <c r="AK237"/>
  <c r="M238"/>
  <c r="AC237"/>
  <c r="BA242"/>
  <c r="AN243"/>
  <c r="AJ237"/>
  <c r="AV235"/>
  <c r="BD242"/>
  <c r="AU237"/>
  <c r="AW236"/>
  <c r="AA235"/>
  <c r="AA241"/>
  <c r="O237"/>
  <c r="AJ241"/>
  <c r="AM243"/>
  <c r="AM237"/>
  <c r="AR234"/>
  <c r="V241"/>
  <c r="P239"/>
  <c r="AT243"/>
  <c r="AL238"/>
  <c r="X234"/>
  <c r="S241"/>
  <c r="AU236"/>
  <c r="AQ243"/>
  <c r="AN234"/>
  <c r="AU234"/>
  <c r="K237"/>
  <c r="W240"/>
  <c r="BF236"/>
  <c r="AP242"/>
  <c r="T242"/>
  <c r="AX237"/>
  <c r="AQ235"/>
  <c r="AX242"/>
  <c r="AA240"/>
  <c r="T239"/>
  <c r="AG239"/>
  <c r="AR241"/>
  <c r="BA234"/>
  <c r="AG235"/>
  <c r="T243"/>
  <c r="AV240"/>
  <c r="W237"/>
  <c r="W241"/>
  <c r="AC236"/>
  <c r="AB234"/>
  <c r="AZ239"/>
  <c r="AG237"/>
  <c r="AM235"/>
  <c r="AK235"/>
  <c r="BH238"/>
  <c r="BA240"/>
  <c r="BH241"/>
  <c r="P242"/>
  <c r="AV239"/>
  <c r="AU241"/>
  <c r="AQ241"/>
  <c r="AT238"/>
  <c r="K236"/>
  <c r="Q239"/>
  <c r="AW241"/>
  <c r="AJ235"/>
  <c r="BD236"/>
  <c r="I234"/>
  <c r="AR239"/>
  <c r="BG239"/>
  <c r="AZ238"/>
  <c r="AU240"/>
  <c r="AB239"/>
  <c r="X239"/>
  <c r="AF240"/>
  <c r="AM240"/>
  <c r="R240"/>
  <c r="AI242"/>
  <c r="BB243"/>
  <c r="AV234"/>
  <c r="AS234"/>
  <c r="J234"/>
  <c r="AQ236"/>
  <c r="T241"/>
  <c r="AG238"/>
  <c r="K235"/>
  <c r="S243"/>
  <c r="S242"/>
  <c r="BI242"/>
  <c r="BH237"/>
  <c r="AP240"/>
  <c r="V240"/>
  <c r="AS242"/>
  <c r="AO242"/>
  <c r="Q238"/>
  <c r="AI240"/>
  <c r="AH239"/>
  <c r="U242"/>
  <c r="AQ237"/>
  <c r="N237"/>
  <c r="AA234"/>
  <c r="U235"/>
  <c r="AU235"/>
  <c r="M236"/>
  <c r="P240"/>
  <c r="AM239"/>
  <c r="AP241"/>
  <c r="AA237"/>
  <c r="AI239"/>
  <c r="AX234"/>
  <c r="M239"/>
  <c r="BG235"/>
  <c r="AO235"/>
  <c r="AM234"/>
  <c r="AH235"/>
  <c r="AF243"/>
  <c r="AE234"/>
  <c r="AY240"/>
  <c r="AF241"/>
  <c r="AN241"/>
  <c r="BI240"/>
  <c r="O234"/>
  <c r="AN238"/>
  <c r="AY235"/>
  <c r="AL240"/>
  <c r="AT236"/>
  <c r="AL234"/>
  <c r="AC235"/>
  <c r="AS241"/>
  <c r="AT234"/>
  <c r="BA236"/>
  <c r="BC234"/>
  <c r="AW240"/>
  <c r="BB236"/>
  <c r="S235"/>
  <c r="AT239"/>
  <c r="AW234"/>
  <c r="AP236"/>
  <c r="AQ234"/>
  <c r="AG243"/>
  <c r="BD235"/>
  <c r="AS237"/>
  <c r="BE241"/>
  <c r="BB241"/>
  <c r="Q235"/>
  <c r="AC243"/>
  <c r="AE238"/>
  <c r="BF235"/>
  <c r="AX241"/>
  <c r="T238"/>
  <c r="V237"/>
  <c r="AD236"/>
  <c r="AY241"/>
  <c r="AD237"/>
  <c r="BC235"/>
  <c r="AY239"/>
  <c r="W242"/>
  <c r="BE242"/>
  <c r="Y238"/>
  <c r="V242"/>
  <c r="AB237"/>
  <c r="T234"/>
  <c r="AP238"/>
  <c r="AV242"/>
  <c r="BF237"/>
  <c r="AE242"/>
  <c r="W235"/>
  <c r="BB235"/>
  <c r="P235"/>
  <c r="AK242"/>
  <c r="AM241"/>
  <c r="AD242"/>
  <c r="AM236"/>
  <c r="BE243"/>
  <c r="H234"/>
  <c r="N235"/>
  <c r="P241"/>
  <c r="AY243"/>
  <c r="AK234"/>
  <c r="AG242"/>
  <c r="AI241"/>
  <c r="AK238"/>
  <c r="AU242"/>
  <c r="AG234"/>
  <c r="AW238"/>
  <c r="AC241"/>
  <c r="T236"/>
  <c r="AL236"/>
  <c r="V235"/>
  <c r="AV236"/>
  <c r="AR237"/>
  <c r="AP239"/>
  <c r="S234"/>
  <c r="AK239"/>
  <c r="AN240"/>
  <c r="AP235"/>
  <c r="BC237"/>
  <c r="AF234"/>
  <c r="AV237"/>
  <c r="AO240"/>
  <c r="BG240"/>
  <c r="AZ236"/>
  <c r="Z243"/>
  <c r="BB238"/>
  <c r="AF239"/>
  <c r="O239"/>
  <c r="AH238"/>
  <c r="AD239"/>
  <c r="AU239"/>
  <c r="AW237"/>
  <c r="T235"/>
  <c r="AH241"/>
  <c r="BC241"/>
  <c r="AJ234"/>
  <c r="S238"/>
  <c r="AT237"/>
  <c r="X243"/>
  <c r="AH234"/>
  <c r="AE236"/>
  <c r="AV238"/>
  <c r="V239"/>
  <c r="BC236"/>
  <c r="AZ243"/>
  <c r="AJ239"/>
  <c r="AU243"/>
  <c r="BI236"/>
  <c r="I235"/>
  <c r="BH235"/>
  <c r="V238"/>
  <c r="BF242"/>
  <c r="Q243"/>
  <c r="AC234"/>
  <c r="AK243"/>
  <c r="AR236"/>
  <c r="Q234"/>
  <c r="BA243"/>
  <c r="L238"/>
  <c r="BE234"/>
  <c r="Y236"/>
  <c r="AN235"/>
  <c r="AH237"/>
  <c r="AW235"/>
  <c r="Q242"/>
  <c r="AA242"/>
  <c r="V234"/>
  <c r="AW242"/>
  <c r="AD235"/>
  <c r="BF241"/>
  <c r="K234"/>
  <c r="AO239"/>
  <c r="L237"/>
  <c r="O241"/>
  <c r="AF236"/>
  <c r="BC240"/>
  <c r="BH236"/>
  <c r="BD240"/>
  <c r="O236"/>
  <c r="P236"/>
  <c r="AC238"/>
  <c r="AE235"/>
  <c r="Z240"/>
  <c r="W238"/>
  <c r="V243"/>
  <c r="AJ242"/>
  <c r="AF235"/>
  <c r="X235"/>
  <c r="U243"/>
  <c r="AH236"/>
  <c r="BF238"/>
  <c r="S239"/>
  <c r="BF239"/>
  <c r="Y237"/>
  <c r="X240"/>
  <c r="AT235"/>
  <c r="AL239"/>
  <c r="AJ243"/>
  <c r="R242"/>
  <c r="N234"/>
  <c r="AX240"/>
  <c r="AZ235"/>
  <c r="Y243"/>
  <c r="BE235"/>
  <c r="AB236"/>
  <c r="Z234"/>
  <c r="J235"/>
  <c r="J236"/>
  <c r="BG236"/>
  <c r="AG241"/>
  <c r="W243"/>
  <c r="O238"/>
  <c r="AX239"/>
  <c r="M235"/>
  <c r="BH239"/>
  <c r="AB240"/>
  <c r="BA238"/>
  <c r="AI234"/>
  <c r="BD234"/>
  <c r="U239"/>
  <c r="L235"/>
  <c r="BD239"/>
  <c r="AR243"/>
  <c r="N236"/>
  <c r="R234"/>
  <c r="U240"/>
  <c r="M237"/>
  <c r="T240"/>
  <c r="BG237"/>
  <c r="AX243"/>
  <c r="BI235"/>
  <c r="AG236"/>
  <c r="AR242"/>
  <c r="AA238"/>
  <c r="BC242"/>
  <c r="BG238"/>
  <c r="BH234"/>
  <c r="Q241"/>
  <c r="BH243"/>
  <c r="X242"/>
  <c r="U237"/>
  <c r="AK241"/>
  <c r="U236"/>
  <c r="AS239"/>
  <c r="AZ241"/>
  <c r="AC240"/>
  <c r="AJ240"/>
  <c r="AC239"/>
  <c r="Y239"/>
  <c r="AK236"/>
  <c r="AR238"/>
  <c r="W239"/>
  <c r="AH243"/>
  <c r="BA235"/>
  <c r="AI235"/>
  <c r="AR235"/>
  <c r="M234"/>
  <c r="AN242"/>
  <c r="AN239"/>
  <c r="V236"/>
  <c r="Y235"/>
  <c r="BB239"/>
  <c r="O240"/>
  <c r="AL242"/>
  <c r="AV241"/>
  <c r="Y241"/>
  <c r="AX236"/>
  <c r="AU238"/>
  <c r="BI237"/>
  <c r="AQ238"/>
  <c r="BC239"/>
  <c r="BB237"/>
  <c r="W234"/>
  <c r="Z241"/>
  <c r="AK240"/>
  <c r="BE237"/>
  <c r="AX235"/>
  <c r="AS243"/>
  <c r="AW239"/>
  <c r="BI234"/>
  <c r="AF242"/>
  <c r="AI236"/>
  <c r="AW243"/>
  <c r="N238"/>
  <c r="R239"/>
  <c r="U238"/>
  <c r="AL237"/>
  <c r="AE243"/>
  <c r="BH240"/>
  <c r="AB241"/>
  <c r="BG234"/>
  <c r="AD240"/>
  <c r="R241"/>
  <c r="R238"/>
  <c r="BB242"/>
  <c r="AQ239"/>
  <c r="P237"/>
  <c r="AO241"/>
  <c r="AI237"/>
  <c r="L236"/>
  <c r="Q236"/>
  <c r="AD234"/>
  <c r="U234"/>
  <c r="AD238"/>
  <c r="AS236"/>
  <c r="AO236"/>
  <c r="AE241"/>
  <c r="AI243"/>
  <c r="AZ237"/>
  <c r="AA236"/>
  <c r="AA239"/>
  <c r="AS238"/>
  <c r="AQ242"/>
  <c r="AO238"/>
  <c r="BE239"/>
  <c r="BG242"/>
  <c r="AB243"/>
  <c r="AN236"/>
  <c r="AJ236"/>
  <c r="BA241"/>
  <c r="BD238"/>
  <c r="BI243"/>
  <c r="Y240"/>
  <c r="BA237"/>
  <c r="O235"/>
  <c r="AD243"/>
  <c r="R235"/>
  <c r="AS235"/>
  <c r="BE236"/>
  <c r="R237"/>
  <c r="T110"/>
  <c r="AP112"/>
  <c r="AE113"/>
  <c r="AZ112"/>
  <c r="AF112"/>
  <c r="Y113"/>
  <c r="T109"/>
  <c r="AV112"/>
  <c r="AJ111"/>
  <c r="R111"/>
  <c r="Q113"/>
  <c r="AU112"/>
  <c r="AV113"/>
  <c r="AE111"/>
  <c r="AE110"/>
  <c r="V110"/>
  <c r="Y110"/>
  <c r="W110"/>
  <c r="Q110"/>
  <c r="O110"/>
  <c r="AJ110"/>
  <c r="AM110"/>
  <c r="AF110"/>
  <c r="Y111"/>
  <c r="AP109"/>
  <c r="AF113"/>
  <c r="P111"/>
  <c r="AI112"/>
  <c r="X109"/>
  <c r="BA111"/>
  <c r="Y109"/>
  <c r="AC112"/>
  <c r="AI109"/>
  <c r="AJ113"/>
  <c r="BF112"/>
  <c r="AR112"/>
  <c r="AQ112"/>
  <c r="S110"/>
  <c r="AT110"/>
  <c r="BD110"/>
  <c r="BG110"/>
  <c r="N110"/>
  <c r="BI110"/>
  <c r="BE110"/>
  <c r="AB110"/>
  <c r="BF110"/>
  <c r="AQ110"/>
  <c r="AL111"/>
  <c r="AA112"/>
  <c r="V112"/>
  <c r="S111"/>
  <c r="Z112"/>
  <c r="S113"/>
  <c r="BA109"/>
  <c r="X112"/>
  <c r="P109"/>
  <c r="BH113"/>
  <c r="Y112"/>
  <c r="AN111"/>
  <c r="P110"/>
  <c r="AZ110"/>
  <c r="AX110"/>
  <c r="AU110"/>
  <c r="AK110"/>
  <c r="AP110"/>
  <c r="X110"/>
  <c r="AD110"/>
  <c r="AY110"/>
  <c r="AN112"/>
  <c r="BA112"/>
  <c r="AO109"/>
  <c r="AG111"/>
  <c r="V111"/>
  <c r="S112"/>
  <c r="BH112"/>
  <c r="O109"/>
  <c r="BI111"/>
  <c r="AH110"/>
  <c r="P112"/>
  <c r="M109"/>
  <c r="AG110"/>
  <c r="AO110"/>
  <c r="AN110"/>
  <c r="AV110"/>
  <c r="BH110"/>
  <c r="BB110"/>
  <c r="U110"/>
  <c r="AA110"/>
  <c r="K107"/>
  <c r="AY107"/>
  <c r="L104"/>
  <c r="BH104"/>
  <c r="AG104"/>
  <c r="AR108"/>
  <c r="AA108"/>
  <c r="BD108"/>
  <c r="S108"/>
  <c r="R108"/>
  <c r="U108"/>
  <c r="AI108"/>
  <c r="AN108"/>
  <c r="BI108"/>
  <c r="Q108"/>
  <c r="BE108"/>
  <c r="AD108"/>
  <c r="AJ108"/>
  <c r="AL107"/>
  <c r="W112"/>
  <c r="AR109"/>
  <c r="AF111"/>
  <c r="AX104"/>
  <c r="Z107"/>
  <c r="S107"/>
  <c r="N107"/>
  <c r="AA104"/>
  <c r="AO104"/>
  <c r="BC104"/>
  <c r="BB108"/>
  <c r="AB108"/>
  <c r="AC108"/>
  <c r="BA108"/>
  <c r="AW108"/>
  <c r="AE108"/>
  <c r="AU108"/>
  <c r="AK108"/>
  <c r="AG108"/>
  <c r="AZ108"/>
  <c r="BH108"/>
  <c r="AG107"/>
  <c r="BD107"/>
  <c r="U111"/>
  <c r="AR113"/>
  <c r="AO112"/>
  <c r="AJ107"/>
  <c r="AR104"/>
  <c r="BG104"/>
  <c r="AO108"/>
  <c r="Z108"/>
  <c r="AY108"/>
  <c r="O108"/>
  <c r="L108"/>
  <c r="BC108"/>
  <c r="T108"/>
  <c r="N108"/>
  <c r="AT108"/>
  <c r="AL108"/>
  <c r="AP108"/>
  <c r="AF108"/>
  <c r="AQ108"/>
  <c r="AP107"/>
  <c r="BC107"/>
  <c r="AK104"/>
  <c r="AB104"/>
  <c r="Y104"/>
  <c r="AY104"/>
  <c r="AV108"/>
  <c r="BF108"/>
  <c r="W108"/>
  <c r="X108"/>
  <c r="V108"/>
  <c r="P108"/>
  <c r="BG108"/>
  <c r="Y108"/>
  <c r="AM108"/>
  <c r="M108"/>
  <c r="AS108"/>
  <c r="AX108"/>
  <c r="AH108"/>
  <c r="AB107"/>
  <c r="U107"/>
  <c r="AD109"/>
  <c r="BC109"/>
  <c r="AC113"/>
  <c r="AT109"/>
  <c r="AB106"/>
  <c r="AP106"/>
  <c r="M106"/>
  <c r="AU106"/>
  <c r="BC106"/>
  <c r="AO106"/>
  <c r="T106"/>
  <c r="AC106"/>
  <c r="BF106"/>
  <c r="AJ106"/>
  <c r="AN106"/>
  <c r="AX106"/>
  <c r="AF106"/>
  <c r="O105"/>
  <c r="L105"/>
  <c r="AF105"/>
  <c r="AC105"/>
  <c r="V105"/>
  <c r="J105"/>
  <c r="BI105"/>
  <c r="AB105"/>
  <c r="W105"/>
  <c r="N105"/>
  <c r="AX105"/>
  <c r="AT105"/>
  <c r="AZ106"/>
  <c r="BE106"/>
  <c r="BI106"/>
  <c r="AT106"/>
  <c r="AR106"/>
  <c r="O106"/>
  <c r="AK106"/>
  <c r="X106"/>
  <c r="J106"/>
  <c r="N106"/>
  <c r="BB106"/>
  <c r="P106"/>
  <c r="AG106"/>
  <c r="T105"/>
  <c r="AK105"/>
  <c r="BG105"/>
  <c r="AZ105"/>
  <c r="BA105"/>
  <c r="AI105"/>
  <c r="AL105"/>
  <c r="AP105"/>
  <c r="Z105"/>
  <c r="Y105"/>
  <c r="I105"/>
  <c r="AJ105"/>
  <c r="BF105"/>
  <c r="AM106"/>
  <c r="W106"/>
  <c r="K106"/>
  <c r="AH106"/>
  <c r="AQ106"/>
  <c r="V106"/>
  <c r="S106"/>
  <c r="Q106"/>
  <c r="AS106"/>
  <c r="Y106"/>
  <c r="BG106"/>
  <c r="AW106"/>
  <c r="AD106"/>
  <c r="X105"/>
  <c r="AQ105"/>
  <c r="M105"/>
  <c r="AA105"/>
  <c r="AR105"/>
  <c r="AE105"/>
  <c r="AH105"/>
  <c r="R105"/>
  <c r="AU105"/>
  <c r="AD105"/>
  <c r="AV105"/>
  <c r="Q105"/>
  <c r="BE105"/>
  <c r="AY105"/>
  <c r="BC110"/>
  <c r="AY106"/>
  <c r="AE106"/>
  <c r="AI106"/>
  <c r="BH106"/>
  <c r="U106"/>
  <c r="Z106"/>
  <c r="AV106"/>
  <c r="L106"/>
  <c r="BA106"/>
  <c r="BD106"/>
  <c r="R106"/>
  <c r="AL106"/>
  <c r="AA106"/>
  <c r="BD105"/>
  <c r="BH105"/>
  <c r="BC105"/>
  <c r="AN105"/>
  <c r="AG105"/>
  <c r="AS105"/>
  <c r="U105"/>
  <c r="AO105"/>
  <c r="BB105"/>
  <c r="K105"/>
  <c r="S105"/>
  <c r="AW105"/>
  <c r="AM105"/>
  <c r="P105"/>
  <c r="AX107"/>
  <c r="AN107"/>
  <c r="M104"/>
  <c r="BA104"/>
  <c r="T104"/>
  <c r="I104"/>
  <c r="AI107"/>
  <c r="T107"/>
  <c r="X107"/>
  <c r="S104"/>
  <c r="R104"/>
  <c r="AA107"/>
  <c r="AF107"/>
  <c r="AF104"/>
  <c r="O104"/>
  <c r="K104"/>
  <c r="V104"/>
  <c r="O107"/>
  <c r="AG112"/>
  <c r="Q109"/>
  <c r="S109"/>
  <c r="R112"/>
  <c r="AK109"/>
  <c r="AU113"/>
  <c r="AK107"/>
  <c r="AH107"/>
  <c r="AZ104"/>
  <c r="AM104"/>
  <c r="AN104"/>
  <c r="W104"/>
  <c r="AU104"/>
  <c r="BH107"/>
  <c r="Q107"/>
  <c r="BF107"/>
  <c r="P107"/>
  <c r="Q104"/>
  <c r="X104"/>
  <c r="N104"/>
  <c r="L107"/>
  <c r="AD107"/>
  <c r="AU107"/>
  <c r="AP104"/>
  <c r="AI104"/>
  <c r="BB104"/>
  <c r="BD104"/>
  <c r="AQ104"/>
  <c r="AT107"/>
  <c r="BI112"/>
  <c r="BD113"/>
  <c r="U109"/>
  <c r="Z113"/>
  <c r="AX109"/>
  <c r="M107"/>
  <c r="P104"/>
  <c r="AT104"/>
  <c r="BF104"/>
  <c r="AM107"/>
  <c r="BB107"/>
  <c r="Y107"/>
  <c r="BE107"/>
  <c r="Z104"/>
  <c r="AS104"/>
  <c r="AV104"/>
  <c r="AV107"/>
  <c r="V107"/>
  <c r="BG107"/>
  <c r="AE107"/>
  <c r="BE104"/>
  <c r="BI104"/>
  <c r="AC104"/>
  <c r="AC107"/>
  <c r="R107"/>
  <c r="R110"/>
  <c r="AU111"/>
  <c r="AT111"/>
  <c r="Q111"/>
  <c r="AQ107"/>
  <c r="W107"/>
  <c r="H104"/>
  <c r="AH104"/>
  <c r="J104"/>
  <c r="AE104"/>
  <c r="AO107"/>
  <c r="AR107"/>
  <c r="AZ107"/>
  <c r="AW104"/>
  <c r="AJ104"/>
  <c r="BA107"/>
  <c r="AW107"/>
  <c r="BI107"/>
  <c r="AD104"/>
  <c r="AL104"/>
  <c r="U104"/>
  <c r="AS107"/>
  <c r="AJ109"/>
  <c r="AN113"/>
  <c r="AS109"/>
  <c r="AW110"/>
  <c r="BH109"/>
  <c r="AY112"/>
  <c r="BC113"/>
  <c r="AB109"/>
  <c r="AM111"/>
  <c r="AH109"/>
  <c r="AP113"/>
  <c r="AB111"/>
  <c r="AH113"/>
  <c r="BB113"/>
  <c r="BF113"/>
  <c r="AE112"/>
  <c r="Z111"/>
  <c r="BA110"/>
  <c r="V113"/>
  <c r="AL112"/>
  <c r="AO113"/>
  <c r="V109"/>
  <c r="BE109"/>
  <c r="AX111"/>
  <c r="AD111"/>
  <c r="AA109"/>
  <c r="AQ111"/>
  <c r="AV111"/>
  <c r="R109"/>
  <c r="BE112"/>
  <c r="BF109"/>
  <c r="U113"/>
  <c r="AH111"/>
  <c r="T112"/>
  <c r="U112"/>
  <c r="AL110"/>
  <c r="W113"/>
  <c r="AS112"/>
  <c r="AX113"/>
  <c r="X113"/>
  <c r="N109"/>
  <c r="AX112"/>
  <c r="Z109"/>
  <c r="X111"/>
  <c r="AW111"/>
  <c r="AC111"/>
  <c r="AD112"/>
  <c r="Z110"/>
  <c r="BG112"/>
  <c r="AN109"/>
  <c r="AC109"/>
  <c r="BI109"/>
  <c r="AW113"/>
  <c r="AR110"/>
  <c r="BD111"/>
  <c r="BI113"/>
  <c r="AJ112"/>
  <c r="AP111"/>
  <c r="AH112"/>
  <c r="AZ113"/>
  <c r="BB111"/>
  <c r="O111"/>
  <c r="AY109"/>
  <c r="AS113"/>
  <c r="AA111"/>
  <c r="AT112"/>
  <c r="BB112"/>
  <c r="AU109"/>
  <c r="BG111"/>
  <c r="AK113"/>
  <c r="W109"/>
  <c r="T111"/>
  <c r="AA113"/>
  <c r="AW109"/>
  <c r="AK112"/>
  <c r="AQ113"/>
  <c r="AM112"/>
  <c r="AM109"/>
  <c r="AY113"/>
  <c r="BD112"/>
  <c r="AM113"/>
  <c r="AW112"/>
  <c r="AL113"/>
  <c r="AT113"/>
  <c r="BC111"/>
  <c r="AL109"/>
  <c r="BF111"/>
  <c r="T113"/>
  <c r="AZ111"/>
  <c r="AF109"/>
  <c r="AB112"/>
  <c r="AY111"/>
  <c r="BE111"/>
  <c r="BA113"/>
  <c r="AS110"/>
  <c r="AV109"/>
  <c r="BB109"/>
  <c r="W111"/>
  <c r="AI110"/>
  <c r="AO111"/>
  <c r="AR111"/>
  <c r="BG113"/>
  <c r="AG113"/>
  <c r="Q112"/>
  <c r="AC110"/>
  <c r="AK111"/>
  <c r="BD109"/>
  <c r="AI113"/>
  <c r="AG109"/>
  <c r="AQ109"/>
  <c r="AD113"/>
  <c r="AE109"/>
  <c r="AZ109"/>
  <c r="AS111"/>
  <c r="BE113"/>
  <c r="BG109"/>
  <c r="AB113"/>
  <c r="R113"/>
  <c r="AI111"/>
  <c r="BC112"/>
  <c r="BH111"/>
  <c r="I612"/>
  <c r="K612"/>
  <c r="H612"/>
  <c r="L613"/>
  <c r="I613"/>
  <c r="K614"/>
  <c r="M614"/>
  <c r="L614"/>
  <c r="L612"/>
  <c r="J612"/>
  <c r="J613"/>
  <c r="N613"/>
  <c r="J614"/>
  <c r="N614"/>
  <c r="M612"/>
  <c r="O613"/>
  <c r="N612"/>
  <c r="K613"/>
  <c r="M613"/>
  <c r="P614"/>
  <c r="O614"/>
  <c r="N615"/>
  <c r="P615"/>
  <c r="P616"/>
  <c r="M616"/>
  <c r="R616"/>
  <c r="P617"/>
  <c r="N617"/>
  <c r="R617"/>
  <c r="M617"/>
  <c r="O618"/>
  <c r="R619"/>
  <c r="O619"/>
  <c r="U619"/>
  <c r="P620"/>
  <c r="T621"/>
  <c r="L615"/>
  <c r="K615"/>
  <c r="L616"/>
  <c r="Q616"/>
  <c r="N616"/>
  <c r="Q617"/>
  <c r="O617"/>
  <c r="S617"/>
  <c r="Q618"/>
  <c r="R618"/>
  <c r="P619"/>
  <c r="T619"/>
  <c r="T620"/>
  <c r="Q620"/>
  <c r="Q621"/>
  <c r="O615"/>
  <c r="O616"/>
  <c r="T618"/>
  <c r="N618"/>
  <c r="S618"/>
  <c r="S620"/>
  <c r="W621"/>
  <c r="U621"/>
  <c r="Q615"/>
  <c r="M615"/>
  <c r="P618"/>
  <c r="Q619"/>
  <c r="S619"/>
  <c r="V620"/>
  <c r="R620"/>
  <c r="U620"/>
  <c r="R621"/>
  <c r="S621"/>
  <c r="V621"/>
  <c r="P196"/>
  <c r="S204"/>
  <c r="X202"/>
  <c r="P202"/>
  <c r="M195"/>
  <c r="Q195"/>
  <c r="J195"/>
  <c r="K198"/>
  <c r="O198"/>
  <c r="M197"/>
  <c r="R197"/>
  <c r="J197"/>
  <c r="M200"/>
  <c r="U204"/>
  <c r="Q196"/>
  <c r="Q202"/>
  <c r="R202"/>
  <c r="K195"/>
  <c r="N195"/>
  <c r="L195"/>
  <c r="L198"/>
  <c r="N197"/>
  <c r="O200"/>
  <c r="X204"/>
  <c r="N198"/>
  <c r="T203"/>
  <c r="Y204"/>
  <c r="K196"/>
  <c r="U202"/>
  <c r="P195"/>
  <c r="Q198"/>
  <c r="K197"/>
  <c r="L197"/>
  <c r="S202"/>
  <c r="O197"/>
  <c r="Q203"/>
  <c r="Z204"/>
  <c r="T202"/>
  <c r="V202"/>
  <c r="O202"/>
  <c r="H195"/>
  <c r="O195"/>
  <c r="M198"/>
  <c r="S198"/>
  <c r="P197"/>
  <c r="R199"/>
  <c r="L199"/>
  <c r="S199"/>
  <c r="Q199"/>
  <c r="U199"/>
  <c r="M199"/>
  <c r="N199"/>
  <c r="P201"/>
  <c r="W204"/>
  <c r="P199"/>
  <c r="T199"/>
  <c r="W201"/>
  <c r="M196"/>
  <c r="I195"/>
  <c r="V203"/>
  <c r="P200"/>
  <c r="U203"/>
  <c r="T201"/>
  <c r="T198"/>
  <c r="O199"/>
  <c r="R200"/>
  <c r="S201"/>
  <c r="S203"/>
  <c r="O201"/>
  <c r="V201"/>
  <c r="X203"/>
  <c r="R203"/>
  <c r="N196"/>
  <c r="N201"/>
  <c r="W202"/>
  <c r="O196"/>
  <c r="T204"/>
  <c r="P198"/>
  <c r="S197"/>
  <c r="P203"/>
  <c r="U201"/>
  <c r="T200"/>
  <c r="I196"/>
  <c r="U200"/>
  <c r="W203"/>
  <c r="Q200"/>
  <c r="Q204"/>
  <c r="Y203"/>
  <c r="J196"/>
  <c r="Q197"/>
  <c r="R198"/>
  <c r="S200"/>
  <c r="V204"/>
  <c r="R196"/>
  <c r="R204"/>
  <c r="L196"/>
  <c r="Q201"/>
  <c r="R201"/>
  <c r="V200"/>
  <c r="N200"/>
  <c r="AY100"/>
  <c r="AD97"/>
  <c r="BC97"/>
  <c r="AW99"/>
  <c r="AP97"/>
  <c r="Y97"/>
  <c r="V96"/>
  <c r="AH99"/>
  <c r="Z100"/>
  <c r="AA97"/>
  <c r="AE99"/>
  <c r="AV96"/>
  <c r="AL97"/>
  <c r="AH98"/>
  <c r="AR98"/>
  <c r="AZ98"/>
  <c r="BD98"/>
  <c r="AT98"/>
  <c r="BB98"/>
  <c r="AD98"/>
  <c r="AC98"/>
  <c r="AW98"/>
  <c r="T98"/>
  <c r="AM99"/>
  <c r="BB96"/>
  <c r="BE99"/>
  <c r="AN98"/>
  <c r="AJ97"/>
  <c r="Q97"/>
  <c r="AR99"/>
  <c r="BI99"/>
  <c r="S100"/>
  <c r="P96"/>
  <c r="BA98"/>
  <c r="AP99"/>
  <c r="AP98"/>
  <c r="BF98"/>
  <c r="BE98"/>
  <c r="AX98"/>
  <c r="AM98"/>
  <c r="AK98"/>
  <c r="BC98"/>
  <c r="S98"/>
  <c r="U98"/>
  <c r="Z97"/>
  <c r="N96"/>
  <c r="BD100"/>
  <c r="BC99"/>
  <c r="AA96"/>
  <c r="AS99"/>
  <c r="AB97"/>
  <c r="AP96"/>
  <c r="AK99"/>
  <c r="AS98"/>
  <c r="X97"/>
  <c r="AS100"/>
  <c r="AA98"/>
  <c r="AU98"/>
  <c r="V98"/>
  <c r="AO98"/>
  <c r="AY98"/>
  <c r="AJ98"/>
  <c r="AQ98"/>
  <c r="AF98"/>
  <c r="O98"/>
  <c r="W98"/>
  <c r="BA99"/>
  <c r="AD96"/>
  <c r="U96"/>
  <c r="AA100"/>
  <c r="X96"/>
  <c r="BF97"/>
  <c r="AL96"/>
  <c r="AT97"/>
  <c r="AH97"/>
  <c r="AE97"/>
  <c r="Y98"/>
  <c r="AI96"/>
  <c r="AE98"/>
  <c r="R98"/>
  <c r="X98"/>
  <c r="AG98"/>
  <c r="P98"/>
  <c r="Z98"/>
  <c r="BG98"/>
  <c r="Q98"/>
  <c r="AL98"/>
  <c r="AI98"/>
  <c r="AO95"/>
  <c r="BC95"/>
  <c r="AP95"/>
  <c r="AQ95"/>
  <c r="AX95"/>
  <c r="T95"/>
  <c r="AT95"/>
  <c r="U95"/>
  <c r="BD95"/>
  <c r="AK95"/>
  <c r="BE95"/>
  <c r="W95"/>
  <c r="AL92"/>
  <c r="AX92"/>
  <c r="AB92"/>
  <c r="N92"/>
  <c r="AS92"/>
  <c r="BH92"/>
  <c r="R92"/>
  <c r="T92"/>
  <c r="W92"/>
  <c r="J92"/>
  <c r="AF92"/>
  <c r="BI92"/>
  <c r="AU92"/>
  <c r="AJ92"/>
  <c r="N94"/>
  <c r="AB94"/>
  <c r="AZ94"/>
  <c r="BH94"/>
  <c r="AA94"/>
  <c r="BA94"/>
  <c r="AT94"/>
  <c r="AF94"/>
  <c r="V94"/>
  <c r="BB94"/>
  <c r="T94"/>
  <c r="BG94"/>
  <c r="W94"/>
  <c r="BG100"/>
  <c r="AE100"/>
  <c r="AZ95"/>
  <c r="BB95"/>
  <c r="AJ95"/>
  <c r="AD95"/>
  <c r="AU95"/>
  <c r="X95"/>
  <c r="AA95"/>
  <c r="AM95"/>
  <c r="Y95"/>
  <c r="AC95"/>
  <c r="O95"/>
  <c r="AN95"/>
  <c r="AY92"/>
  <c r="AW92"/>
  <c r="I92"/>
  <c r="AK92"/>
  <c r="AO92"/>
  <c r="M92"/>
  <c r="AH92"/>
  <c r="AT92"/>
  <c r="AV92"/>
  <c r="BA92"/>
  <c r="AP92"/>
  <c r="S92"/>
  <c r="BG92"/>
  <c r="AM94"/>
  <c r="AD94"/>
  <c r="L94"/>
  <c r="O94"/>
  <c r="Q94"/>
  <c r="AP94"/>
  <c r="BE94"/>
  <c r="S94"/>
  <c r="AR94"/>
  <c r="AV94"/>
  <c r="AU94"/>
  <c r="AX94"/>
  <c r="BD94"/>
  <c r="BB97"/>
  <c r="AI100"/>
  <c r="R95"/>
  <c r="AE95"/>
  <c r="AS95"/>
  <c r="S95"/>
  <c r="AF95"/>
  <c r="AW95"/>
  <c r="BI95"/>
  <c r="AG95"/>
  <c r="P95"/>
  <c r="AI95"/>
  <c r="AY95"/>
  <c r="Z95"/>
  <c r="L95"/>
  <c r="AC92"/>
  <c r="Q92"/>
  <c r="BE92"/>
  <c r="K92"/>
  <c r="AN92"/>
  <c r="AQ92"/>
  <c r="P92"/>
  <c r="BF92"/>
  <c r="AM92"/>
  <c r="BD92"/>
  <c r="Z92"/>
  <c r="AI92"/>
  <c r="M94"/>
  <c r="BC94"/>
  <c r="K94"/>
  <c r="AL94"/>
  <c r="U94"/>
  <c r="AC94"/>
  <c r="AJ94"/>
  <c r="AN94"/>
  <c r="Z94"/>
  <c r="AQ94"/>
  <c r="P94"/>
  <c r="AH94"/>
  <c r="Q95"/>
  <c r="BH95"/>
  <c r="BG95"/>
  <c r="AH95"/>
  <c r="AV95"/>
  <c r="M95"/>
  <c r="N95"/>
  <c r="BF95"/>
  <c r="AL95"/>
  <c r="BA95"/>
  <c r="V95"/>
  <c r="AR95"/>
  <c r="AB95"/>
  <c r="AZ92"/>
  <c r="L92"/>
  <c r="AE92"/>
  <c r="BC92"/>
  <c r="AR92"/>
  <c r="O92"/>
  <c r="V92"/>
  <c r="U92"/>
  <c r="AG92"/>
  <c r="BB92"/>
  <c r="X92"/>
  <c r="AD92"/>
  <c r="Y92"/>
  <c r="AA92"/>
  <c r="BI94"/>
  <c r="R94"/>
  <c r="BF94"/>
  <c r="AY94"/>
  <c r="Y94"/>
  <c r="AE94"/>
  <c r="AK94"/>
  <c r="X94"/>
  <c r="AO94"/>
  <c r="AI94"/>
  <c r="AS94"/>
  <c r="AW94"/>
  <c r="AG94"/>
  <c r="BG99"/>
  <c r="AC97"/>
  <c r="AD93"/>
  <c r="R93"/>
  <c r="AV93"/>
  <c r="T93"/>
  <c r="X93"/>
  <c r="AO93"/>
  <c r="AT93"/>
  <c r="Y93"/>
  <c r="W93"/>
  <c r="O93"/>
  <c r="BI93"/>
  <c r="AU93"/>
  <c r="BC93"/>
  <c r="AD91"/>
  <c r="AI91"/>
  <c r="AL91"/>
  <c r="AC91"/>
  <c r="AF91"/>
  <c r="AT91"/>
  <c r="AP91"/>
  <c r="AQ91"/>
  <c r="AB91"/>
  <c r="BB91"/>
  <c r="AS91"/>
  <c r="AR93"/>
  <c r="S93"/>
  <c r="AC93"/>
  <c r="BG93"/>
  <c r="AQ93"/>
  <c r="M93"/>
  <c r="AN93"/>
  <c r="V93"/>
  <c r="AI93"/>
  <c r="AS93"/>
  <c r="BF93"/>
  <c r="AP93"/>
  <c r="Z93"/>
  <c r="AL93"/>
  <c r="R91"/>
  <c r="AK91"/>
  <c r="V91"/>
  <c r="AO91"/>
  <c r="K91"/>
  <c r="Q91"/>
  <c r="I91"/>
  <c r="AR91"/>
  <c r="S91"/>
  <c r="BI91"/>
  <c r="H91"/>
  <c r="BE91"/>
  <c r="BD91"/>
  <c r="AU91"/>
  <c r="O91"/>
  <c r="U93"/>
  <c r="AX93"/>
  <c r="AY93"/>
  <c r="AJ93"/>
  <c r="AH93"/>
  <c r="BB93"/>
  <c r="AB93"/>
  <c r="AK93"/>
  <c r="BH93"/>
  <c r="K93"/>
  <c r="AE93"/>
  <c r="J93"/>
  <c r="P93"/>
  <c r="AW91"/>
  <c r="BA91"/>
  <c r="AV91"/>
  <c r="AM91"/>
  <c r="BF91"/>
  <c r="BH91"/>
  <c r="AN91"/>
  <c r="AG91"/>
  <c r="AH91"/>
  <c r="X91"/>
  <c r="M91"/>
  <c r="Y91"/>
  <c r="BG91"/>
  <c r="AG93"/>
  <c r="AZ93"/>
  <c r="AA93"/>
  <c r="BA93"/>
  <c r="AW93"/>
  <c r="AM93"/>
  <c r="BE93"/>
  <c r="AF93"/>
  <c r="Q93"/>
  <c r="L93"/>
  <c r="BD93"/>
  <c r="N93"/>
  <c r="AA91"/>
  <c r="L91"/>
  <c r="P91"/>
  <c r="AX91"/>
  <c r="AZ91"/>
  <c r="AY91"/>
  <c r="N91"/>
  <c r="U91"/>
  <c r="BC91"/>
  <c r="AJ91"/>
  <c r="W91"/>
  <c r="AE91"/>
  <c r="T91"/>
  <c r="J91"/>
  <c r="Z91"/>
  <c r="U100"/>
  <c r="V100"/>
  <c r="W97"/>
  <c r="AJ96"/>
  <c r="BE96"/>
  <c r="BH98"/>
  <c r="AT100"/>
  <c r="AG99"/>
  <c r="Y100"/>
  <c r="W100"/>
  <c r="AX99"/>
  <c r="U99"/>
  <c r="AO97"/>
  <c r="AU96"/>
  <c r="AR96"/>
  <c r="AB99"/>
  <c r="AO100"/>
  <c r="M96"/>
  <c r="AJ99"/>
  <c r="AG96"/>
  <c r="AO96"/>
  <c r="AW96"/>
  <c r="W96"/>
  <c r="P99"/>
  <c r="U97"/>
  <c r="X100"/>
  <c r="BG97"/>
  <c r="AQ97"/>
  <c r="R97"/>
  <c r="BI100"/>
  <c r="AJ100"/>
  <c r="AT99"/>
  <c r="BC100"/>
  <c r="AY99"/>
  <c r="AN100"/>
  <c r="N97"/>
  <c r="BH100"/>
  <c r="AH100"/>
  <c r="BC96"/>
  <c r="R99"/>
  <c r="Q100"/>
  <c r="AK100"/>
  <c r="AF97"/>
  <c r="AD99"/>
  <c r="BF96"/>
  <c r="AY96"/>
  <c r="BE97"/>
  <c r="AB96"/>
  <c r="BD96"/>
  <c r="AB98"/>
  <c r="AV99"/>
  <c r="AO99"/>
  <c r="AU97"/>
  <c r="R96"/>
  <c r="AF96"/>
  <c r="AR100"/>
  <c r="AU99"/>
  <c r="AX97"/>
  <c r="AW97"/>
  <c r="AQ100"/>
  <c r="S97"/>
  <c r="BA100"/>
  <c r="AF100"/>
  <c r="AZ96"/>
  <c r="O97"/>
  <c r="Y96"/>
  <c r="Z99"/>
  <c r="AS96"/>
  <c r="AG97"/>
  <c r="BH96"/>
  <c r="V97"/>
  <c r="AI99"/>
  <c r="AV100"/>
  <c r="AZ99"/>
  <c r="Y99"/>
  <c r="AC100"/>
  <c r="AY97"/>
  <c r="AN96"/>
  <c r="AM96"/>
  <c r="BI98"/>
  <c r="BF99"/>
  <c r="X99"/>
  <c r="BF100"/>
  <c r="BB99"/>
  <c r="AL99"/>
  <c r="AV97"/>
  <c r="AA99"/>
  <c r="AS97"/>
  <c r="BH97"/>
  <c r="BD99"/>
  <c r="AZ100"/>
  <c r="AV98"/>
  <c r="T97"/>
  <c r="AD100"/>
  <c r="Z96"/>
  <c r="BH99"/>
  <c r="BI96"/>
  <c r="S96"/>
  <c r="AC99"/>
  <c r="T96"/>
  <c r="BI97"/>
  <c r="AE96"/>
  <c r="BA96"/>
  <c r="AQ96"/>
  <c r="AP100"/>
  <c r="BA97"/>
  <c r="AM100"/>
  <c r="BG96"/>
  <c r="AI97"/>
  <c r="V99"/>
  <c r="AM97"/>
  <c r="R100"/>
  <c r="BB100"/>
  <c r="AX96"/>
  <c r="AU100"/>
  <c r="AQ99"/>
  <c r="AL100"/>
  <c r="P97"/>
  <c r="AB100"/>
  <c r="AR97"/>
  <c r="AX100"/>
  <c r="AW100"/>
  <c r="S99"/>
  <c r="Q96"/>
  <c r="AK96"/>
  <c r="AN97"/>
  <c r="Q99"/>
  <c r="BD97"/>
  <c r="AT96"/>
  <c r="T99"/>
  <c r="AF99"/>
  <c r="AZ97"/>
  <c r="AN99"/>
  <c r="AG100"/>
  <c r="AH96"/>
  <c r="BE100"/>
  <c r="W99"/>
  <c r="O96"/>
  <c r="T100"/>
  <c r="AC96"/>
  <c r="AK97"/>
  <c r="R169"/>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I600"/>
  <c r="K601"/>
  <c r="M601"/>
  <c r="N599"/>
  <c r="J600"/>
  <c r="P601"/>
  <c r="L600"/>
  <c r="M600"/>
  <c r="N601"/>
  <c r="O601"/>
  <c r="M599"/>
  <c r="K600"/>
  <c r="N600"/>
  <c r="O600"/>
  <c r="J601"/>
  <c r="L601"/>
  <c r="L602"/>
  <c r="L603"/>
  <c r="Q603"/>
  <c r="N604"/>
  <c r="T605"/>
  <c r="U606"/>
  <c r="Q606"/>
  <c r="T607"/>
  <c r="R607"/>
  <c r="V607"/>
  <c r="Q607"/>
  <c r="Q608"/>
  <c r="U608"/>
  <c r="R608"/>
  <c r="J599"/>
  <c r="P602"/>
  <c r="N602"/>
  <c r="K602"/>
  <c r="R603"/>
  <c r="O603"/>
  <c r="P604"/>
  <c r="Q604"/>
  <c r="Q605"/>
  <c r="P606"/>
  <c r="P607"/>
  <c r="K599"/>
  <c r="Q602"/>
  <c r="O602"/>
  <c r="M602"/>
  <c r="P603"/>
  <c r="O604"/>
  <c r="P605"/>
  <c r="S605"/>
  <c r="N605"/>
  <c r="S606"/>
  <c r="T606"/>
  <c r="R606"/>
  <c r="O606"/>
  <c r="S607"/>
  <c r="T608"/>
  <c r="W608"/>
  <c r="H599"/>
  <c r="M603"/>
  <c r="N603"/>
  <c r="R604"/>
  <c r="M604"/>
  <c r="S604"/>
  <c r="O605"/>
  <c r="R605"/>
  <c r="U607"/>
  <c r="S608"/>
  <c r="V608"/>
  <c r="I599"/>
  <c r="L599"/>
  <c r="AF139"/>
  <c r="AC138"/>
  <c r="U138"/>
  <c r="AB135"/>
  <c r="X139"/>
  <c r="BE135"/>
  <c r="BC139"/>
  <c r="BE137"/>
  <c r="AM139"/>
  <c r="AO136"/>
  <c r="AY139"/>
  <c r="AK136"/>
  <c r="S136"/>
  <c r="AH135"/>
  <c r="BE139"/>
  <c r="BF138"/>
  <c r="R138"/>
  <c r="AR138"/>
  <c r="AU138"/>
  <c r="W138"/>
  <c r="AQ138"/>
  <c r="AP138"/>
  <c r="AI138"/>
  <c r="U136"/>
  <c r="BD138"/>
  <c r="R136"/>
  <c r="AZ139"/>
  <c r="O136"/>
  <c r="AC135"/>
  <c r="AH138"/>
  <c r="Q136"/>
  <c r="AE135"/>
  <c r="AT137"/>
  <c r="AI135"/>
  <c r="U139"/>
  <c r="AK137"/>
  <c r="AY138"/>
  <c r="AD138"/>
  <c r="AN138"/>
  <c r="Z138"/>
  <c r="P138"/>
  <c r="AL138"/>
  <c r="AG138"/>
  <c r="AM138"/>
  <c r="BH139"/>
  <c r="W139"/>
  <c r="AI139"/>
  <c r="BF139"/>
  <c r="AQ135"/>
  <c r="AJ139"/>
  <c r="AT138"/>
  <c r="BC137"/>
  <c r="AJ135"/>
  <c r="BA136"/>
  <c r="S135"/>
  <c r="Q135"/>
  <c r="AC136"/>
  <c r="AR135"/>
  <c r="BE138"/>
  <c r="AW138"/>
  <c r="AK138"/>
  <c r="T138"/>
  <c r="BC138"/>
  <c r="BH138"/>
  <c r="AE138"/>
  <c r="AF138"/>
  <c r="AF136"/>
  <c r="Y138"/>
  <c r="AK135"/>
  <c r="AN135"/>
  <c r="AJ138"/>
  <c r="S137"/>
  <c r="BA139"/>
  <c r="AY137"/>
  <c r="P136"/>
  <c r="AS137"/>
  <c r="BD137"/>
  <c r="AP139"/>
  <c r="AQ139"/>
  <c r="AV138"/>
  <c r="AX138"/>
  <c r="AA138"/>
  <c r="S138"/>
  <c r="BG138"/>
  <c r="AS138"/>
  <c r="BB138"/>
  <c r="AO138"/>
  <c r="AB138"/>
  <c r="AX133"/>
  <c r="BA133"/>
  <c r="AW133"/>
  <c r="AM133"/>
  <c r="AV132"/>
  <c r="AH132"/>
  <c r="L132"/>
  <c r="AM132"/>
  <c r="AD132"/>
  <c r="W132"/>
  <c r="AZ132"/>
  <c r="AQ132"/>
  <c r="K132"/>
  <c r="S132"/>
  <c r="AL134"/>
  <c r="Z132"/>
  <c r="N132"/>
  <c r="W131"/>
  <c r="AL131"/>
  <c r="U131"/>
  <c r="AG131"/>
  <c r="AO131"/>
  <c r="M131"/>
  <c r="AY131"/>
  <c r="Z131"/>
  <c r="AN131"/>
  <c r="I130"/>
  <c r="AF130"/>
  <c r="L130"/>
  <c r="AM130"/>
  <c r="AH133"/>
  <c r="AJ133"/>
  <c r="AK133"/>
  <c r="AP132"/>
  <c r="AW132"/>
  <c r="U132"/>
  <c r="AY132"/>
  <c r="AA132"/>
  <c r="M132"/>
  <c r="BA132"/>
  <c r="V132"/>
  <c r="Y132"/>
  <c r="T132"/>
  <c r="AS132"/>
  <c r="AB132"/>
  <c r="AZ134"/>
  <c r="AD134"/>
  <c r="AE131"/>
  <c r="AW131"/>
  <c r="AI131"/>
  <c r="Q131"/>
  <c r="AF131"/>
  <c r="T131"/>
  <c r="O131"/>
  <c r="BA131"/>
  <c r="AA131"/>
  <c r="R131"/>
  <c r="V130"/>
  <c r="J130"/>
  <c r="AL130"/>
  <c r="AU130"/>
  <c r="AG130"/>
  <c r="AU133"/>
  <c r="AZ133"/>
  <c r="P133"/>
  <c r="AW130"/>
  <c r="BD134"/>
  <c r="BB132"/>
  <c r="AL132"/>
  <c r="AR132"/>
  <c r="AN132"/>
  <c r="AI132"/>
  <c r="AT132"/>
  <c r="J132"/>
  <c r="AV134"/>
  <c r="AK132"/>
  <c r="X132"/>
  <c r="AC132"/>
  <c r="BC134"/>
  <c r="AW134"/>
  <c r="AB134"/>
  <c r="P131"/>
  <c r="AJ131"/>
  <c r="AH131"/>
  <c r="AV131"/>
  <c r="AT131"/>
  <c r="AC131"/>
  <c r="AP131"/>
  <c r="AZ131"/>
  <c r="AS131"/>
  <c r="AM131"/>
  <c r="I131"/>
  <c r="AR131"/>
  <c r="AY130"/>
  <c r="K130"/>
  <c r="X133"/>
  <c r="Y133"/>
  <c r="T133"/>
  <c r="AJ132"/>
  <c r="AF132"/>
  <c r="O132"/>
  <c r="Q132"/>
  <c r="AX132"/>
  <c r="AE132"/>
  <c r="AM134"/>
  <c r="AU132"/>
  <c r="P132"/>
  <c r="AQ134"/>
  <c r="AO132"/>
  <c r="AG132"/>
  <c r="AE134"/>
  <c r="AQ131"/>
  <c r="V131"/>
  <c r="X131"/>
  <c r="AB131"/>
  <c r="AU131"/>
  <c r="J131"/>
  <c r="K131"/>
  <c r="Y131"/>
  <c r="S131"/>
  <c r="AX131"/>
  <c r="AN134"/>
  <c r="N130"/>
  <c r="AP130"/>
  <c r="AD131"/>
  <c r="AI134"/>
  <c r="R134"/>
  <c r="N134"/>
  <c r="AX134"/>
  <c r="M134"/>
  <c r="S134"/>
  <c r="L131"/>
  <c r="U134"/>
  <c r="X134"/>
  <c r="AU134"/>
  <c r="AY134"/>
  <c r="AP134"/>
  <c r="Y134"/>
  <c r="AF134"/>
  <c r="AJ134"/>
  <c r="AK131"/>
  <c r="T134"/>
  <c r="P134"/>
  <c r="AG134"/>
  <c r="Z134"/>
  <c r="AO134"/>
  <c r="W134"/>
  <c r="BB134"/>
  <c r="Q134"/>
  <c r="AT134"/>
  <c r="N131"/>
  <c r="O134"/>
  <c r="L134"/>
  <c r="V134"/>
  <c r="AA134"/>
  <c r="AR134"/>
  <c r="AC134"/>
  <c r="AK134"/>
  <c r="AS134"/>
  <c r="BA134"/>
  <c r="AH134"/>
  <c r="T130"/>
  <c r="AK130"/>
  <c r="AN133"/>
  <c r="AB133"/>
  <c r="V133"/>
  <c r="U130"/>
  <c r="AS130"/>
  <c r="AP133"/>
  <c r="AV133"/>
  <c r="O130"/>
  <c r="AN130"/>
  <c r="W130"/>
  <c r="AO133"/>
  <c r="AG133"/>
  <c r="AD133"/>
  <c r="AZ135"/>
  <c r="Q137"/>
  <c r="AW139"/>
  <c r="BC136"/>
  <c r="W135"/>
  <c r="AI130"/>
  <c r="AR130"/>
  <c r="AT130"/>
  <c r="AJ130"/>
  <c r="R132"/>
  <c r="L133"/>
  <c r="AS133"/>
  <c r="Z133"/>
  <c r="AE130"/>
  <c r="AX130"/>
  <c r="AI133"/>
  <c r="U133"/>
  <c r="AL133"/>
  <c r="S130"/>
  <c r="X130"/>
  <c r="M130"/>
  <c r="AT133"/>
  <c r="AQ133"/>
  <c r="U137"/>
  <c r="O137"/>
  <c r="P130"/>
  <c r="AD130"/>
  <c r="AY133"/>
  <c r="N133"/>
  <c r="M133"/>
  <c r="Z130"/>
  <c r="R130"/>
  <c r="AC133"/>
  <c r="W133"/>
  <c r="AR133"/>
  <c r="Q130"/>
  <c r="AH130"/>
  <c r="BB133"/>
  <c r="Q133"/>
  <c r="AO139"/>
  <c r="BA135"/>
  <c r="AV137"/>
  <c r="V137"/>
  <c r="AV139"/>
  <c r="AC130"/>
  <c r="AA130"/>
  <c r="K133"/>
  <c r="R133"/>
  <c r="AQ130"/>
  <c r="AV130"/>
  <c r="Y130"/>
  <c r="AZ130"/>
  <c r="AB130"/>
  <c r="BC133"/>
  <c r="S133"/>
  <c r="AA133"/>
  <c r="AO130"/>
  <c r="H130"/>
  <c r="O133"/>
  <c r="AF133"/>
  <c r="AE133"/>
  <c r="BG137"/>
  <c r="AL139"/>
  <c r="AG137"/>
  <c r="T135"/>
  <c r="AF135"/>
  <c r="O135"/>
  <c r="AL135"/>
  <c r="AW137"/>
  <c r="AN139"/>
  <c r="AI137"/>
  <c r="AR137"/>
  <c r="Y137"/>
  <c r="AU136"/>
  <c r="AV136"/>
  <c r="AH139"/>
  <c r="BA137"/>
  <c r="Y139"/>
  <c r="AC137"/>
  <c r="BE136"/>
  <c r="V139"/>
  <c r="AB136"/>
  <c r="AB139"/>
  <c r="BB139"/>
  <c r="AT139"/>
  <c r="AX137"/>
  <c r="AD135"/>
  <c r="AO137"/>
  <c r="AM135"/>
  <c r="V138"/>
  <c r="AC139"/>
  <c r="BF137"/>
  <c r="U135"/>
  <c r="AN137"/>
  <c r="AW136"/>
  <c r="AL137"/>
  <c r="AR139"/>
  <c r="AE139"/>
  <c r="X137"/>
  <c r="AX136"/>
  <c r="V135"/>
  <c r="AU135"/>
  <c r="AQ136"/>
  <c r="R137"/>
  <c r="P135"/>
  <c r="AN136"/>
  <c r="BB135"/>
  <c r="AA136"/>
  <c r="W136"/>
  <c r="S139"/>
  <c r="AP136"/>
  <c r="AH137"/>
  <c r="AT136"/>
  <c r="BB137"/>
  <c r="AM137"/>
  <c r="V136"/>
  <c r="AJ136"/>
  <c r="Z136"/>
  <c r="N135"/>
  <c r="AG136"/>
  <c r="AL136"/>
  <c r="W137"/>
  <c r="Z137"/>
  <c r="BD139"/>
  <c r="T137"/>
  <c r="AE136"/>
  <c r="R135"/>
  <c r="P137"/>
  <c r="AA137"/>
  <c r="X138"/>
  <c r="AU137"/>
  <c r="AD139"/>
  <c r="Q139"/>
  <c r="AO135"/>
  <c r="BD136"/>
  <c r="BF136"/>
  <c r="AR136"/>
  <c r="AM136"/>
  <c r="AP137"/>
  <c r="AV135"/>
  <c r="AZ136"/>
  <c r="AA135"/>
  <c r="M135"/>
  <c r="AZ138"/>
  <c r="R139"/>
  <c r="AH136"/>
  <c r="AQ137"/>
  <c r="Z139"/>
  <c r="AP135"/>
  <c r="AX135"/>
  <c r="BD135"/>
  <c r="AD136"/>
  <c r="X136"/>
  <c r="AI136"/>
  <c r="AS136"/>
  <c r="BI139"/>
  <c r="AD137"/>
  <c r="Y136"/>
  <c r="AW135"/>
  <c r="N136"/>
  <c r="AG139"/>
  <c r="T136"/>
  <c r="T139"/>
  <c r="AJ137"/>
  <c r="AK139"/>
  <c r="AS135"/>
  <c r="AY135"/>
  <c r="X135"/>
  <c r="AZ137"/>
  <c r="AT135"/>
  <c r="Q138"/>
  <c r="AA139"/>
  <c r="AB137"/>
  <c r="BG139"/>
  <c r="AX139"/>
  <c r="Y135"/>
  <c r="BB136"/>
  <c r="BC135"/>
  <c r="AG135"/>
  <c r="AE137"/>
  <c r="AF137"/>
  <c r="BA138"/>
  <c r="AU139"/>
  <c r="AY136"/>
  <c r="AS139"/>
  <c r="Z135"/>
  <c r="P583"/>
  <c r="Q571"/>
  <c r="R571" s="1"/>
  <c r="T245"/>
  <c r="BC245"/>
  <c r="BI245"/>
  <c r="I245"/>
  <c r="M245"/>
  <c r="AP245"/>
  <c r="BH245"/>
  <c r="AM245"/>
  <c r="V245"/>
  <c r="AA245"/>
  <c r="R245"/>
  <c r="AJ245"/>
  <c r="BE245"/>
  <c r="AX245"/>
  <c r="N245"/>
  <c r="X245"/>
  <c r="AS245"/>
  <c r="AR245"/>
  <c r="Q245"/>
  <c r="U245"/>
  <c r="J245"/>
  <c r="AI245"/>
  <c r="AY245"/>
  <c r="BG245"/>
  <c r="H245"/>
  <c r="AF245"/>
  <c r="Z245"/>
  <c r="G245"/>
  <c r="G257" s="1"/>
  <c r="K245"/>
  <c r="AC245"/>
  <c r="AG245"/>
  <c r="AK245"/>
  <c r="AQ245"/>
  <c r="AH245"/>
  <c r="P245"/>
  <c r="S245"/>
  <c r="AN245"/>
  <c r="AT245"/>
  <c r="AU245"/>
  <c r="AD245"/>
  <c r="BD245"/>
  <c r="AO245"/>
  <c r="AW245"/>
  <c r="L245"/>
  <c r="BA245"/>
  <c r="Y245"/>
  <c r="BB245"/>
  <c r="AZ245"/>
  <c r="BF245"/>
  <c r="AB245"/>
  <c r="O245"/>
  <c r="W245"/>
  <c r="AL245"/>
  <c r="AV245"/>
  <c r="AE245"/>
  <c r="T189"/>
  <c r="V191"/>
  <c r="O184"/>
  <c r="Q190"/>
  <c r="U190"/>
  <c r="S186"/>
  <c r="T187"/>
  <c r="L186"/>
  <c r="R190"/>
  <c r="V190"/>
  <c r="N186"/>
  <c r="O186"/>
  <c r="U186"/>
  <c r="V189"/>
  <c r="M183"/>
  <c r="P187"/>
  <c r="S190"/>
  <c r="P190"/>
  <c r="T190"/>
  <c r="Q186"/>
  <c r="R186"/>
  <c r="W188"/>
  <c r="Q188"/>
  <c r="R191"/>
  <c r="R184"/>
  <c r="Z191"/>
  <c r="Y190"/>
  <c r="W190"/>
  <c r="P186"/>
  <c r="T186"/>
  <c r="L183"/>
  <c r="P183"/>
  <c r="J183"/>
  <c r="R183"/>
  <c r="X191"/>
  <c r="I183"/>
  <c r="K183"/>
  <c r="Q189"/>
  <c r="S189"/>
  <c r="Q183"/>
  <c r="N183"/>
  <c r="O183"/>
  <c r="I182"/>
  <c r="K182"/>
  <c r="L182"/>
  <c r="K185"/>
  <c r="Q185"/>
  <c r="R189"/>
  <c r="Q182"/>
  <c r="O182"/>
  <c r="L185"/>
  <c r="O185"/>
  <c r="T185"/>
  <c r="N182"/>
  <c r="P182"/>
  <c r="M182"/>
  <c r="M185"/>
  <c r="S185"/>
  <c r="R185"/>
  <c r="H182"/>
  <c r="J182"/>
  <c r="P185"/>
  <c r="N185"/>
  <c r="X190"/>
  <c r="Y191"/>
  <c r="R188"/>
  <c r="N184"/>
  <c r="W189"/>
  <c r="M186"/>
  <c r="Q187"/>
  <c r="U189"/>
  <c r="P188"/>
  <c r="P189"/>
  <c r="V187"/>
  <c r="M184"/>
  <c r="N188"/>
  <c r="Q191"/>
  <c r="O187"/>
  <c r="T188"/>
  <c r="N187"/>
  <c r="S191"/>
  <c r="S187"/>
  <c r="Q184"/>
  <c r="M187"/>
  <c r="O189"/>
  <c r="S184"/>
  <c r="L184"/>
  <c r="U187"/>
  <c r="W191"/>
  <c r="U191"/>
  <c r="X189"/>
  <c r="O188"/>
  <c r="U188"/>
  <c r="R187"/>
  <c r="P184"/>
  <c r="K184"/>
  <c r="S188"/>
  <c r="J184"/>
  <c r="T191"/>
  <c r="V188"/>
  <c r="H625"/>
  <c r="S625"/>
  <c r="M625"/>
  <c r="N625"/>
  <c r="T625"/>
  <c r="R625"/>
  <c r="L625"/>
  <c r="N626"/>
  <c r="M626"/>
  <c r="S626"/>
  <c r="O626"/>
  <c r="U626"/>
  <c r="V626"/>
  <c r="J627"/>
  <c r="O627"/>
  <c r="R627"/>
  <c r="T627"/>
  <c r="P625"/>
  <c r="J625"/>
  <c r="P626"/>
  <c r="T626"/>
  <c r="K627"/>
  <c r="X627"/>
  <c r="M627"/>
  <c r="L627"/>
  <c r="Q627"/>
  <c r="Q625"/>
  <c r="O625"/>
  <c r="W626"/>
  <c r="K626"/>
  <c r="I626"/>
  <c r="W627"/>
  <c r="U627"/>
  <c r="V625"/>
  <c r="U625"/>
  <c r="K625"/>
  <c r="I625"/>
  <c r="J626"/>
  <c r="Q626"/>
  <c r="L626"/>
  <c r="R626"/>
  <c r="P627"/>
  <c r="S627"/>
  <c r="N627"/>
  <c r="V627"/>
  <c r="T628"/>
  <c r="N628"/>
  <c r="P628"/>
  <c r="Y628"/>
  <c r="X628"/>
  <c r="U629"/>
  <c r="R629"/>
  <c r="N629"/>
  <c r="W630"/>
  <c r="N630"/>
  <c r="Y630"/>
  <c r="R630"/>
  <c r="U630"/>
  <c r="O630"/>
  <c r="AA630"/>
  <c r="AB631"/>
  <c r="Y631"/>
  <c r="S631"/>
  <c r="N631"/>
  <c r="T632"/>
  <c r="V632"/>
  <c r="AB633"/>
  <c r="Y633"/>
  <c r="AC633"/>
  <c r="Y634"/>
  <c r="V634"/>
  <c r="W634"/>
  <c r="Q634"/>
  <c r="T634"/>
  <c r="V628"/>
  <c r="W628"/>
  <c r="K628"/>
  <c r="Q628"/>
  <c r="X629"/>
  <c r="L629"/>
  <c r="M629"/>
  <c r="X630"/>
  <c r="Q631"/>
  <c r="T631"/>
  <c r="R631"/>
  <c r="V631"/>
  <c r="X631"/>
  <c r="Z631"/>
  <c r="O631"/>
  <c r="AC632"/>
  <c r="AB632"/>
  <c r="X632"/>
  <c r="Y632"/>
  <c r="Q633"/>
  <c r="S633"/>
  <c r="AA633"/>
  <c r="V633"/>
  <c r="R633"/>
  <c r="AD633"/>
  <c r="Z634"/>
  <c r="R628"/>
  <c r="L628"/>
  <c r="U628"/>
  <c r="S629"/>
  <c r="Q629"/>
  <c r="O629"/>
  <c r="P629"/>
  <c r="V629"/>
  <c r="P630"/>
  <c r="S630"/>
  <c r="Q630"/>
  <c r="U631"/>
  <c r="S632"/>
  <c r="W632"/>
  <c r="X633"/>
  <c r="T633"/>
  <c r="R634"/>
  <c r="X634"/>
  <c r="S634"/>
  <c r="O628"/>
  <c r="S628"/>
  <c r="M628"/>
  <c r="Y629"/>
  <c r="W629"/>
  <c r="Z629"/>
  <c r="T629"/>
  <c r="V630"/>
  <c r="T630"/>
  <c r="Z630"/>
  <c r="M630"/>
  <c r="P631"/>
  <c r="W631"/>
  <c r="AA631"/>
  <c r="R632"/>
  <c r="AA632"/>
  <c r="P632"/>
  <c r="Q632"/>
  <c r="Z632"/>
  <c r="U632"/>
  <c r="O632"/>
  <c r="Z633"/>
  <c r="W633"/>
  <c r="U633"/>
  <c r="P633"/>
  <c r="AE634"/>
  <c r="AB634"/>
  <c r="AC634"/>
  <c r="U634"/>
  <c r="AA634"/>
  <c r="AD634"/>
  <c r="U521"/>
  <c r="AU521"/>
  <c r="X521"/>
  <c r="V521"/>
  <c r="AB521"/>
  <c r="AK521"/>
  <c r="AF521"/>
  <c r="I521"/>
  <c r="AI521"/>
  <c r="AG521"/>
  <c r="AT521"/>
  <c r="AA521"/>
  <c r="AS521"/>
  <c r="AL521"/>
  <c r="AO521"/>
  <c r="Q521"/>
  <c r="P521"/>
  <c r="AM521"/>
  <c r="AN521"/>
  <c r="J521"/>
  <c r="AP521"/>
  <c r="AT522"/>
  <c r="AI522"/>
  <c r="AH522"/>
  <c r="AM522"/>
  <c r="AF522"/>
  <c r="AQ522"/>
  <c r="AD522"/>
  <c r="AE522"/>
  <c r="P522"/>
  <c r="AU522"/>
  <c r="M523"/>
  <c r="U523"/>
  <c r="AP523"/>
  <c r="AT523"/>
  <c r="AA523"/>
  <c r="V523"/>
  <c r="AJ521"/>
  <c r="AE521"/>
  <c r="T521"/>
  <c r="Z521"/>
  <c r="R522"/>
  <c r="AK522"/>
  <c r="AS522"/>
  <c r="AP522"/>
  <c r="M522"/>
  <c r="J522"/>
  <c r="AV522"/>
  <c r="L522"/>
  <c r="I522"/>
  <c r="AL523"/>
  <c r="AM523"/>
  <c r="AU523"/>
  <c r="J523"/>
  <c r="AS523"/>
  <c r="AW523"/>
  <c r="O523"/>
  <c r="AF523"/>
  <c r="P523"/>
  <c r="W523"/>
  <c r="AQ521"/>
  <c r="W521"/>
  <c r="AR521"/>
  <c r="N521"/>
  <c r="AH521"/>
  <c r="AC521"/>
  <c r="R521"/>
  <c r="H521"/>
  <c r="AG522"/>
  <c r="V522"/>
  <c r="AL522"/>
  <c r="AJ522"/>
  <c r="AR522"/>
  <c r="K522"/>
  <c r="Z522"/>
  <c r="N522"/>
  <c r="U522"/>
  <c r="AC522"/>
  <c r="AA522"/>
  <c r="S523"/>
  <c r="AO523"/>
  <c r="R523"/>
  <c r="Z523"/>
  <c r="AE523"/>
  <c r="AI523"/>
  <c r="AB523"/>
  <c r="N523"/>
  <c r="Q523"/>
  <c r="T523"/>
  <c r="AC523"/>
  <c r="AG523"/>
  <c r="AH523"/>
  <c r="M521"/>
  <c r="AD521"/>
  <c r="O521"/>
  <c r="K521"/>
  <c r="S521"/>
  <c r="Y521"/>
  <c r="L521"/>
  <c r="X522"/>
  <c r="O522"/>
  <c r="S522"/>
  <c r="Q522"/>
  <c r="T522"/>
  <c r="AB522"/>
  <c r="W522"/>
  <c r="Y522"/>
  <c r="AN522"/>
  <c r="AO522"/>
  <c r="K523"/>
  <c r="AN523"/>
  <c r="AQ523"/>
  <c r="X523"/>
  <c r="Y523"/>
  <c r="L523"/>
  <c r="AV523"/>
  <c r="AJ523"/>
  <c r="Z524"/>
  <c r="AO524"/>
  <c r="AI524"/>
  <c r="AG524"/>
  <c r="X524"/>
  <c r="AK524"/>
  <c r="AV524"/>
  <c r="AR524"/>
  <c r="M525"/>
  <c r="AM525"/>
  <c r="AE525"/>
  <c r="AA525"/>
  <c r="AP525"/>
  <c r="AX525"/>
  <c r="AL525"/>
  <c r="S525"/>
  <c r="AN525"/>
  <c r="AB525"/>
  <c r="O526"/>
  <c r="X526"/>
  <c r="AA526"/>
  <c r="AO526"/>
  <c r="S526"/>
  <c r="R526"/>
  <c r="AM526"/>
  <c r="AN526"/>
  <c r="AY526"/>
  <c r="AW526"/>
  <c r="W526"/>
  <c r="AU526"/>
  <c r="AK526"/>
  <c r="P526"/>
  <c r="X527"/>
  <c r="AL527"/>
  <c r="BA527"/>
  <c r="AD527"/>
  <c r="AH527"/>
  <c r="X528"/>
  <c r="AS528"/>
  <c r="AI528"/>
  <c r="AQ528"/>
  <c r="Q529"/>
  <c r="AV529"/>
  <c r="Z529"/>
  <c r="AO529"/>
  <c r="R529"/>
  <c r="AQ529"/>
  <c r="Y529"/>
  <c r="AB529"/>
  <c r="AL529"/>
  <c r="T529"/>
  <c r="T530"/>
  <c r="Z530"/>
  <c r="AJ530"/>
  <c r="AM530"/>
  <c r="AN530"/>
  <c r="AX530"/>
  <c r="BB530"/>
  <c r="AE530"/>
  <c r="AQ530"/>
  <c r="AI530"/>
  <c r="AD523"/>
  <c r="W524"/>
  <c r="M524"/>
  <c r="AE524"/>
  <c r="K524"/>
  <c r="AH524"/>
  <c r="AC524"/>
  <c r="Y524"/>
  <c r="AP524"/>
  <c r="N524"/>
  <c r="AG525"/>
  <c r="AH525"/>
  <c r="X525"/>
  <c r="P525"/>
  <c r="L525"/>
  <c r="AE526"/>
  <c r="AL526"/>
  <c r="Z526"/>
  <c r="T526"/>
  <c r="Y526"/>
  <c r="AX526"/>
  <c r="AD526"/>
  <c r="AB527"/>
  <c r="AM527"/>
  <c r="V527"/>
  <c r="AI527"/>
  <c r="AR527"/>
  <c r="AE527"/>
  <c r="AP527"/>
  <c r="W527"/>
  <c r="AU527"/>
  <c r="O527"/>
  <c r="AX527"/>
  <c r="AJ528"/>
  <c r="AA528"/>
  <c r="AM528"/>
  <c r="AH528"/>
  <c r="AN528"/>
  <c r="AR528"/>
  <c r="AE528"/>
  <c r="V528"/>
  <c r="AG528"/>
  <c r="AF529"/>
  <c r="AM529"/>
  <c r="AP529"/>
  <c r="V529"/>
  <c r="AC529"/>
  <c r="AZ529"/>
  <c r="W529"/>
  <c r="AH529"/>
  <c r="AW529"/>
  <c r="AN529"/>
  <c r="BC529"/>
  <c r="P529"/>
  <c r="BD530"/>
  <c r="AL530"/>
  <c r="AW530"/>
  <c r="R530"/>
  <c r="AH530"/>
  <c r="BA530"/>
  <c r="AT530"/>
  <c r="X530"/>
  <c r="AD530"/>
  <c r="AK523"/>
  <c r="R524"/>
  <c r="AN524"/>
  <c r="P524"/>
  <c r="O524"/>
  <c r="U524"/>
  <c r="AJ524"/>
  <c r="AW524"/>
  <c r="V524"/>
  <c r="AA524"/>
  <c r="AU524"/>
  <c r="AM524"/>
  <c r="AB524"/>
  <c r="AK525"/>
  <c r="AO525"/>
  <c r="AW525"/>
  <c r="AF525"/>
  <c r="N525"/>
  <c r="AU525"/>
  <c r="AS525"/>
  <c r="U525"/>
  <c r="AR525"/>
  <c r="AV525"/>
  <c r="W525"/>
  <c r="M526"/>
  <c r="AS526"/>
  <c r="AC526"/>
  <c r="AH526"/>
  <c r="AT526"/>
  <c r="N526"/>
  <c r="Q526"/>
  <c r="AR526"/>
  <c r="AG526"/>
  <c r="AB526"/>
  <c r="AV526"/>
  <c r="AF526"/>
  <c r="S527"/>
  <c r="R527"/>
  <c r="Q527"/>
  <c r="P527"/>
  <c r="N527"/>
  <c r="AA527"/>
  <c r="S528"/>
  <c r="AK528"/>
  <c r="P528"/>
  <c r="Z528"/>
  <c r="AD528"/>
  <c r="BA528"/>
  <c r="AF528"/>
  <c r="Y528"/>
  <c r="AW528"/>
  <c r="AL528"/>
  <c r="AY528"/>
  <c r="U528"/>
  <c r="S529"/>
  <c r="U529"/>
  <c r="AE529"/>
  <c r="AX529"/>
  <c r="AA529"/>
  <c r="AI529"/>
  <c r="AT529"/>
  <c r="AG529"/>
  <c r="AY529"/>
  <c r="AR529"/>
  <c r="BA529"/>
  <c r="AU529"/>
  <c r="W530"/>
  <c r="AV530"/>
  <c r="AS530"/>
  <c r="BC530"/>
  <c r="S530"/>
  <c r="AZ530"/>
  <c r="AF530"/>
  <c r="AC530"/>
  <c r="AK530"/>
  <c r="AR523"/>
  <c r="S524"/>
  <c r="AT524"/>
  <c r="AL524"/>
  <c r="L524"/>
  <c r="AF524"/>
  <c r="AX524"/>
  <c r="T524"/>
  <c r="Q524"/>
  <c r="AQ524"/>
  <c r="AS524"/>
  <c r="AD524"/>
  <c r="Y525"/>
  <c r="AD525"/>
  <c r="V525"/>
  <c r="R525"/>
  <c r="Z525"/>
  <c r="AY525"/>
  <c r="O525"/>
  <c r="Q525"/>
  <c r="AT525"/>
  <c r="AQ525"/>
  <c r="T525"/>
  <c r="AI525"/>
  <c r="AC525"/>
  <c r="AJ525"/>
  <c r="AJ526"/>
  <c r="AI526"/>
  <c r="AP526"/>
  <c r="AQ526"/>
  <c r="U526"/>
  <c r="AZ526"/>
  <c r="V526"/>
  <c r="Y527"/>
  <c r="Z527"/>
  <c r="AN527"/>
  <c r="AK527"/>
  <c r="AG527"/>
  <c r="U527"/>
  <c r="AZ527"/>
  <c r="AY527"/>
  <c r="AF527"/>
  <c r="AT527"/>
  <c r="AC527"/>
  <c r="AJ527"/>
  <c r="AS527"/>
  <c r="AV527"/>
  <c r="AW527"/>
  <c r="AQ527"/>
  <c r="T527"/>
  <c r="AO527"/>
  <c r="Q528"/>
  <c r="R528"/>
  <c r="AX528"/>
  <c r="AV528"/>
  <c r="AZ528"/>
  <c r="BB528"/>
  <c r="AB528"/>
  <c r="T528"/>
  <c r="W528"/>
  <c r="AP528"/>
  <c r="AC528"/>
  <c r="AU528"/>
  <c r="O528"/>
  <c r="AT528"/>
  <c r="AO528"/>
  <c r="AD529"/>
  <c r="AS529"/>
  <c r="BB529"/>
  <c r="AK529"/>
  <c r="X529"/>
  <c r="AJ529"/>
  <c r="V530"/>
  <c r="Q530"/>
  <c r="U530"/>
  <c r="AO530"/>
  <c r="AG530"/>
  <c r="AU530"/>
  <c r="AA530"/>
  <c r="AY530"/>
  <c r="AB530"/>
  <c r="AP530"/>
  <c r="Y530"/>
  <c r="AR530"/>
  <c r="U216"/>
  <c r="S216"/>
  <c r="O214"/>
  <c r="P214"/>
  <c r="T215"/>
  <c r="R215"/>
  <c r="S213"/>
  <c r="S214"/>
  <c r="P213"/>
  <c r="R214"/>
  <c r="O215"/>
  <c r="P216"/>
  <c r="Q214"/>
  <c r="T214"/>
  <c r="J208"/>
  <c r="O209"/>
  <c r="P211"/>
  <c r="M209"/>
  <c r="I209"/>
  <c r="R212"/>
  <c r="J209"/>
  <c r="K209"/>
  <c r="L209"/>
  <c r="N209"/>
  <c r="Q217"/>
  <c r="M210"/>
  <c r="N210"/>
  <c r="I208"/>
  <c r="N208"/>
  <c r="H208"/>
  <c r="K208"/>
  <c r="O211"/>
  <c r="J210"/>
  <c r="L208"/>
  <c r="N211"/>
  <c r="L210"/>
  <c r="P210"/>
  <c r="Q211"/>
  <c r="M211"/>
  <c r="K210"/>
  <c r="O210"/>
  <c r="K211"/>
  <c r="M208"/>
  <c r="L211"/>
  <c r="N212"/>
  <c r="T216"/>
  <c r="P212"/>
  <c r="Q212"/>
  <c r="M212"/>
  <c r="R217"/>
  <c r="L212"/>
  <c r="O212"/>
  <c r="M213"/>
  <c r="O213"/>
  <c r="N213"/>
  <c r="U215"/>
  <c r="T217"/>
  <c r="S217"/>
  <c r="Q213"/>
  <c r="R213"/>
  <c r="W217"/>
  <c r="Q216"/>
  <c r="P215"/>
  <c r="S215"/>
  <c r="V217"/>
  <c r="N214"/>
  <c r="U217"/>
  <c r="V216"/>
  <c r="R216"/>
  <c r="Q215"/>
  <c r="O586"/>
  <c r="P586"/>
  <c r="P587"/>
  <c r="J587"/>
  <c r="R588"/>
  <c r="P588"/>
  <c r="L588"/>
  <c r="I586"/>
  <c r="K586"/>
  <c r="H586"/>
  <c r="Q586"/>
  <c r="I587"/>
  <c r="Q587"/>
  <c r="J588"/>
  <c r="S588"/>
  <c r="K588"/>
  <c r="N586"/>
  <c r="M586"/>
  <c r="R587"/>
  <c r="O587"/>
  <c r="Q588"/>
  <c r="L586"/>
  <c r="J586"/>
  <c r="N587"/>
  <c r="M587"/>
  <c r="K587"/>
  <c r="L587"/>
  <c r="O588"/>
  <c r="N588"/>
  <c r="M588"/>
  <c r="P589"/>
  <c r="P590"/>
  <c r="N590"/>
  <c r="L590"/>
  <c r="Q590"/>
  <c r="R591"/>
  <c r="N591"/>
  <c r="S591"/>
  <c r="U591"/>
  <c r="W592"/>
  <c r="Y594"/>
  <c r="S595"/>
  <c r="V595"/>
  <c r="K589"/>
  <c r="L589"/>
  <c r="Q589"/>
  <c r="O589"/>
  <c r="R589"/>
  <c r="S589"/>
  <c r="S590"/>
  <c r="Q591"/>
  <c r="T591"/>
  <c r="T592"/>
  <c r="V592"/>
  <c r="P592"/>
  <c r="Q592"/>
  <c r="S593"/>
  <c r="P593"/>
  <c r="V593"/>
  <c r="R593"/>
  <c r="X594"/>
  <c r="T594"/>
  <c r="S594"/>
  <c r="X595"/>
  <c r="T589"/>
  <c r="T590"/>
  <c r="R590"/>
  <c r="M590"/>
  <c r="M591"/>
  <c r="P591"/>
  <c r="O592"/>
  <c r="R592"/>
  <c r="U592"/>
  <c r="O593"/>
  <c r="W593"/>
  <c r="X593"/>
  <c r="R594"/>
  <c r="V594"/>
  <c r="Q594"/>
  <c r="U594"/>
  <c r="W594"/>
  <c r="Y595"/>
  <c r="W595"/>
  <c r="T595"/>
  <c r="N589"/>
  <c r="M589"/>
  <c r="U590"/>
  <c r="O590"/>
  <c r="V591"/>
  <c r="O591"/>
  <c r="N592"/>
  <c r="S592"/>
  <c r="T593"/>
  <c r="Q593"/>
  <c r="U593"/>
  <c r="P594"/>
  <c r="R595"/>
  <c r="Z595"/>
  <c r="U595"/>
  <c r="Q595"/>
  <c r="X534"/>
  <c r="AT534"/>
  <c r="Y534"/>
  <c r="U534"/>
  <c r="S534"/>
  <c r="AF534"/>
  <c r="T534"/>
  <c r="AO535"/>
  <c r="AF535"/>
  <c r="AC535"/>
  <c r="AN535"/>
  <c r="M535"/>
  <c r="AT535"/>
  <c r="AP535"/>
  <c r="S535"/>
  <c r="W535"/>
  <c r="AQ535"/>
  <c r="N536"/>
  <c r="U536"/>
  <c r="AL536"/>
  <c r="AC536"/>
  <c r="AN536"/>
  <c r="J536"/>
  <c r="AV536"/>
  <c r="L536"/>
  <c r="AU536"/>
  <c r="AI535"/>
  <c r="AD535"/>
  <c r="AX535"/>
  <c r="J535"/>
  <c r="AV535"/>
  <c r="Q535"/>
  <c r="AR535"/>
  <c r="AE535"/>
  <c r="I535"/>
  <c r="AX536"/>
  <c r="AA536"/>
  <c r="AG536"/>
  <c r="R536"/>
  <c r="AQ536"/>
  <c r="AT536"/>
  <c r="Q536"/>
  <c r="AW536"/>
  <c r="P536"/>
  <c r="AR536"/>
  <c r="AD536"/>
  <c r="AS536"/>
  <c r="K536"/>
  <c r="X535"/>
  <c r="R535"/>
  <c r="Z535"/>
  <c r="O535"/>
  <c r="AL535"/>
  <c r="P535"/>
  <c r="L535"/>
  <c r="AM535"/>
  <c r="V535"/>
  <c r="Y535"/>
  <c r="AK535"/>
  <c r="AF536"/>
  <c r="AM536"/>
  <c r="AP536"/>
  <c r="AB536"/>
  <c r="Y536"/>
  <c r="AY536"/>
  <c r="W536"/>
  <c r="K535"/>
  <c r="AH535"/>
  <c r="N535"/>
  <c r="T535"/>
  <c r="U535"/>
  <c r="AJ535"/>
  <c r="AB535"/>
  <c r="AW535"/>
  <c r="AA535"/>
  <c r="AG535"/>
  <c r="AU535"/>
  <c r="AS535"/>
  <c r="Z536"/>
  <c r="V536"/>
  <c r="O536"/>
  <c r="AE536"/>
  <c r="AO536"/>
  <c r="AH536"/>
  <c r="S536"/>
  <c r="AI536"/>
  <c r="T536"/>
  <c r="AK536"/>
  <c r="M536"/>
  <c r="X536"/>
  <c r="AJ536"/>
  <c r="K534"/>
  <c r="Z534"/>
  <c r="AI534"/>
  <c r="AG534"/>
  <c r="Q534"/>
  <c r="O534"/>
  <c r="AQ534"/>
  <c r="AN534"/>
  <c r="AO534"/>
  <c r="P537"/>
  <c r="S537"/>
  <c r="Q537"/>
  <c r="U537"/>
  <c r="AE537"/>
  <c r="AZ537"/>
  <c r="AC537"/>
  <c r="AS537"/>
  <c r="AP537"/>
  <c r="AP538"/>
  <c r="M538"/>
  <c r="AS538"/>
  <c r="V538"/>
  <c r="AL538"/>
  <c r="T538"/>
  <c r="AA538"/>
  <c r="O538"/>
  <c r="AH538"/>
  <c r="AT539"/>
  <c r="AA539"/>
  <c r="AP539"/>
  <c r="AN539"/>
  <c r="AZ539"/>
  <c r="AW539"/>
  <c r="AJ539"/>
  <c r="AE539"/>
  <c r="Y539"/>
  <c r="AC539"/>
  <c r="S540"/>
  <c r="AO540"/>
  <c r="AD540"/>
  <c r="R540"/>
  <c r="AG540"/>
  <c r="W540"/>
  <c r="T540"/>
  <c r="AQ540"/>
  <c r="AI540"/>
  <c r="AR540"/>
  <c r="O540"/>
  <c r="V540"/>
  <c r="AC540"/>
  <c r="AH540"/>
  <c r="V541"/>
  <c r="BD541"/>
  <c r="AI541"/>
  <c r="X541"/>
  <c r="AU541"/>
  <c r="AR541"/>
  <c r="Y541"/>
  <c r="Q541"/>
  <c r="AY541"/>
  <c r="T541"/>
  <c r="AD541"/>
  <c r="AG542"/>
  <c r="BC542"/>
  <c r="BE542"/>
  <c r="AV542"/>
  <c r="Q542"/>
  <c r="AJ542"/>
  <c r="BB542"/>
  <c r="AZ542"/>
  <c r="AY542"/>
  <c r="AN542"/>
  <c r="AI542"/>
  <c r="P542"/>
  <c r="AH542"/>
  <c r="AU543"/>
  <c r="BF543"/>
  <c r="AD543"/>
  <c r="AX543"/>
  <c r="AR543"/>
  <c r="AV543"/>
  <c r="AS543"/>
  <c r="AA543"/>
  <c r="U543"/>
  <c r="BB543"/>
  <c r="AR534"/>
  <c r="AA534"/>
  <c r="AH534"/>
  <c r="J534"/>
  <c r="AP534"/>
  <c r="AM534"/>
  <c r="AJ534"/>
  <c r="V534"/>
  <c r="AN537"/>
  <c r="T537"/>
  <c r="M537"/>
  <c r="AV537"/>
  <c r="AU537"/>
  <c r="V537"/>
  <c r="AH537"/>
  <c r="AT537"/>
  <c r="AL537"/>
  <c r="Y537"/>
  <c r="X537"/>
  <c r="AO537"/>
  <c r="AB537"/>
  <c r="AK538"/>
  <c r="AB538"/>
  <c r="BA538"/>
  <c r="AG538"/>
  <c r="Z538"/>
  <c r="AT538"/>
  <c r="W538"/>
  <c r="AU538"/>
  <c r="AJ538"/>
  <c r="Y538"/>
  <c r="AL539"/>
  <c r="AU539"/>
  <c r="BB539"/>
  <c r="AB539"/>
  <c r="AR539"/>
  <c r="AO539"/>
  <c r="AQ539"/>
  <c r="W539"/>
  <c r="AV539"/>
  <c r="N540"/>
  <c r="AV540"/>
  <c r="BC540"/>
  <c r="AB540"/>
  <c r="AK540"/>
  <c r="AX540"/>
  <c r="AN540"/>
  <c r="AB541"/>
  <c r="AT541"/>
  <c r="O541"/>
  <c r="AO541"/>
  <c r="AV541"/>
  <c r="AJ541"/>
  <c r="AX541"/>
  <c r="AN541"/>
  <c r="P541"/>
  <c r="AZ541"/>
  <c r="T542"/>
  <c r="AA542"/>
  <c r="AD542"/>
  <c r="AP542"/>
  <c r="BA542"/>
  <c r="AF542"/>
  <c r="BC543"/>
  <c r="BE543"/>
  <c r="R543"/>
  <c r="AE543"/>
  <c r="Y543"/>
  <c r="Q543"/>
  <c r="AY543"/>
  <c r="W543"/>
  <c r="AN543"/>
  <c r="H534"/>
  <c r="AD534"/>
  <c r="AK534"/>
  <c r="N534"/>
  <c r="L534"/>
  <c r="AC534"/>
  <c r="I534"/>
  <c r="AS534"/>
  <c r="AW534"/>
  <c r="W534"/>
  <c r="R534"/>
  <c r="AY537"/>
  <c r="AF537"/>
  <c r="W537"/>
  <c r="AJ537"/>
  <c r="L537"/>
  <c r="AG537"/>
  <c r="AR537"/>
  <c r="O537"/>
  <c r="AA537"/>
  <c r="AY538"/>
  <c r="AN538"/>
  <c r="P538"/>
  <c r="AO538"/>
  <c r="AR538"/>
  <c r="AW538"/>
  <c r="AM538"/>
  <c r="U538"/>
  <c r="AE538"/>
  <c r="AF538"/>
  <c r="R538"/>
  <c r="AI539"/>
  <c r="AF539"/>
  <c r="AX539"/>
  <c r="T539"/>
  <c r="Q539"/>
  <c r="M539"/>
  <c r="V539"/>
  <c r="AY539"/>
  <c r="R539"/>
  <c r="AG539"/>
  <c r="AH539"/>
  <c r="P539"/>
  <c r="Y540"/>
  <c r="AJ540"/>
  <c r="AA540"/>
  <c r="AU540"/>
  <c r="U540"/>
  <c r="X540"/>
  <c r="AL540"/>
  <c r="AW540"/>
  <c r="Q540"/>
  <c r="AC541"/>
  <c r="AK541"/>
  <c r="AE541"/>
  <c r="S541"/>
  <c r="W541"/>
  <c r="AP541"/>
  <c r="AA541"/>
  <c r="BA541"/>
  <c r="R541"/>
  <c r="BC541"/>
  <c r="Z541"/>
  <c r="AS542"/>
  <c r="S542"/>
  <c r="W542"/>
  <c r="AM542"/>
  <c r="AW542"/>
  <c r="Y542"/>
  <c r="AO542"/>
  <c r="U542"/>
  <c r="AC542"/>
  <c r="AX542"/>
  <c r="V542"/>
  <c r="AE542"/>
  <c r="BD542"/>
  <c r="AW543"/>
  <c r="AQ543"/>
  <c r="AC543"/>
  <c r="AJ543"/>
  <c r="BA543"/>
  <c r="AM543"/>
  <c r="AT543"/>
  <c r="Z543"/>
  <c r="AO543"/>
  <c r="M534"/>
  <c r="AE534"/>
  <c r="AV534"/>
  <c r="P534"/>
  <c r="AU534"/>
  <c r="AL534"/>
  <c r="AB534"/>
  <c r="N537"/>
  <c r="AX537"/>
  <c r="AM537"/>
  <c r="R537"/>
  <c r="AW537"/>
  <c r="AK537"/>
  <c r="AI537"/>
  <c r="AQ537"/>
  <c r="AD537"/>
  <c r="K537"/>
  <c r="Z537"/>
  <c r="S538"/>
  <c r="L538"/>
  <c r="AX538"/>
  <c r="AC538"/>
  <c r="AI538"/>
  <c r="AQ538"/>
  <c r="AD538"/>
  <c r="X538"/>
  <c r="AV538"/>
  <c r="N538"/>
  <c r="AZ538"/>
  <c r="Q538"/>
  <c r="Z539"/>
  <c r="BA539"/>
  <c r="AS539"/>
  <c r="AK539"/>
  <c r="U539"/>
  <c r="AD539"/>
  <c r="X539"/>
  <c r="N539"/>
  <c r="S539"/>
  <c r="AM539"/>
  <c r="O539"/>
  <c r="P540"/>
  <c r="AZ540"/>
  <c r="AP540"/>
  <c r="AT540"/>
  <c r="AE540"/>
  <c r="Z540"/>
  <c r="BB540"/>
  <c r="AS540"/>
  <c r="AF540"/>
  <c r="BA540"/>
  <c r="AM540"/>
  <c r="AY540"/>
  <c r="AM541"/>
  <c r="AS541"/>
  <c r="AH541"/>
  <c r="AL541"/>
  <c r="AG541"/>
  <c r="AF541"/>
  <c r="U541"/>
  <c r="BB541"/>
  <c r="AW541"/>
  <c r="AQ541"/>
  <c r="AK542"/>
  <c r="AL542"/>
  <c r="R542"/>
  <c r="AB542"/>
  <c r="AT542"/>
  <c r="AU542"/>
  <c r="X542"/>
  <c r="AQ542"/>
  <c r="AR542"/>
  <c r="Z542"/>
  <c r="AL543"/>
  <c r="AG543"/>
  <c r="BD543"/>
  <c r="S543"/>
  <c r="T543"/>
  <c r="AH543"/>
  <c r="X543"/>
  <c r="AP543"/>
  <c r="V543"/>
  <c r="AB543"/>
  <c r="AF543"/>
  <c r="AI543"/>
  <c r="AK543"/>
  <c r="AZ543"/>
  <c r="AB482"/>
  <c r="BA482"/>
  <c r="AM482"/>
  <c r="W482"/>
  <c r="AL482"/>
  <c r="X482"/>
  <c r="AE482"/>
  <c r="T482"/>
  <c r="S482"/>
  <c r="AV482"/>
  <c r="AH482"/>
  <c r="AY482"/>
  <c r="N482"/>
  <c r="M482"/>
  <c r="O482"/>
  <c r="AJ482"/>
  <c r="K482"/>
  <c r="Q482"/>
  <c r="AU482"/>
  <c r="AN482"/>
  <c r="AR482"/>
  <c r="H482"/>
  <c r="AS482"/>
  <c r="AP482"/>
  <c r="AZ482"/>
  <c r="BB482"/>
  <c r="AF482"/>
  <c r="AO482"/>
  <c r="AT482"/>
  <c r="Y482"/>
  <c r="AC482"/>
  <c r="P482"/>
  <c r="J482"/>
  <c r="AD482"/>
  <c r="AI482"/>
  <c r="U482"/>
  <c r="AK482"/>
  <c r="AG482"/>
  <c r="L482"/>
  <c r="AW482"/>
  <c r="AQ482"/>
  <c r="R482"/>
  <c r="AX482"/>
  <c r="AA482"/>
  <c r="Z482"/>
  <c r="I482"/>
  <c r="V482"/>
  <c r="AH483"/>
  <c r="AC483"/>
  <c r="BC483"/>
  <c r="AI483"/>
  <c r="AR483"/>
  <c r="AE483"/>
  <c r="AA483"/>
  <c r="AN483"/>
  <c r="P483"/>
  <c r="Z483"/>
  <c r="Y483"/>
  <c r="S483"/>
  <c r="AF484"/>
  <c r="AN484"/>
  <c r="W484"/>
  <c r="AC484"/>
  <c r="Z484"/>
  <c r="AZ484"/>
  <c r="AL484"/>
  <c r="AT484"/>
  <c r="AI484"/>
  <c r="AA484"/>
  <c r="T484"/>
  <c r="AD484"/>
  <c r="AQ483"/>
  <c r="V483"/>
  <c r="AB483"/>
  <c r="AP483"/>
  <c r="AO483"/>
  <c r="I483"/>
  <c r="AF483"/>
  <c r="AL483"/>
  <c r="J483"/>
  <c r="AX483"/>
  <c r="Q483"/>
  <c r="AM484"/>
  <c r="AB484"/>
  <c r="AY484"/>
  <c r="AE484"/>
  <c r="V484"/>
  <c r="AO484"/>
  <c r="AV484"/>
  <c r="W483"/>
  <c r="L483"/>
  <c r="K483"/>
  <c r="N483"/>
  <c r="AM483"/>
  <c r="AW483"/>
  <c r="AJ483"/>
  <c r="U483"/>
  <c r="M483"/>
  <c r="AG483"/>
  <c r="AK483"/>
  <c r="X483"/>
  <c r="R484"/>
  <c r="AX484"/>
  <c r="AR484"/>
  <c r="P484"/>
  <c r="J484"/>
  <c r="L484"/>
  <c r="AS484"/>
  <c r="X484"/>
  <c r="Y484"/>
  <c r="AK484"/>
  <c r="N484"/>
  <c r="AU484"/>
  <c r="BA483"/>
  <c r="O483"/>
  <c r="AD483"/>
  <c r="R483"/>
  <c r="AZ483"/>
  <c r="AT483"/>
  <c r="AS483"/>
  <c r="AU483"/>
  <c r="AY483"/>
  <c r="BB483"/>
  <c r="T483"/>
  <c r="AV483"/>
  <c r="AQ484"/>
  <c r="BC484"/>
  <c r="S484"/>
  <c r="M484"/>
  <c r="AW484"/>
  <c r="BB484"/>
  <c r="Q484"/>
  <c r="U484"/>
  <c r="AH484"/>
  <c r="AG484"/>
  <c r="BD484"/>
  <c r="BA484"/>
  <c r="O484"/>
  <c r="K484"/>
  <c r="AP485"/>
  <c r="AX485"/>
  <c r="AC485"/>
  <c r="AS485"/>
  <c r="AG485"/>
  <c r="M485"/>
  <c r="W485"/>
  <c r="P485"/>
  <c r="AM485"/>
  <c r="AN485"/>
  <c r="BD485"/>
  <c r="AR485"/>
  <c r="AA485"/>
  <c r="AC486"/>
  <c r="L486"/>
  <c r="BD486"/>
  <c r="N486"/>
  <c r="AK486"/>
  <c r="Z486"/>
  <c r="AD486"/>
  <c r="O486"/>
  <c r="AJ486"/>
  <c r="Y486"/>
  <c r="AP486"/>
  <c r="AV486"/>
  <c r="AJ487"/>
  <c r="BC487"/>
  <c r="AG487"/>
  <c r="AN487"/>
  <c r="BG487"/>
  <c r="BF487"/>
  <c r="AV487"/>
  <c r="BC488"/>
  <c r="Z488"/>
  <c r="AS488"/>
  <c r="T488"/>
  <c r="W488"/>
  <c r="N488"/>
  <c r="BB488"/>
  <c r="BF488"/>
  <c r="AQ488"/>
  <c r="AT488"/>
  <c r="AX488"/>
  <c r="S488"/>
  <c r="AB489"/>
  <c r="BI489"/>
  <c r="AX489"/>
  <c r="AT489"/>
  <c r="BE489"/>
  <c r="U489"/>
  <c r="O489"/>
  <c r="AU489"/>
  <c r="AY489"/>
  <c r="AR489"/>
  <c r="BC489"/>
  <c r="R489"/>
  <c r="AI489"/>
  <c r="AO489"/>
  <c r="AK489"/>
  <c r="W489"/>
  <c r="BA489"/>
  <c r="BG489"/>
  <c r="BH489"/>
  <c r="W490"/>
  <c r="AA490"/>
  <c r="AR490"/>
  <c r="BF490"/>
  <c r="AQ490"/>
  <c r="Z490"/>
  <c r="BC490"/>
  <c r="T490"/>
  <c r="AK490"/>
  <c r="BA490"/>
  <c r="AN490"/>
  <c r="AD490"/>
  <c r="BH491"/>
  <c r="U491"/>
  <c r="BD491"/>
  <c r="AZ491"/>
  <c r="BE491"/>
  <c r="AH491"/>
  <c r="BG491"/>
  <c r="AB491"/>
  <c r="AT491"/>
  <c r="AL491"/>
  <c r="AX491"/>
  <c r="AA491"/>
  <c r="AD491"/>
  <c r="U485"/>
  <c r="AV485"/>
  <c r="AE485"/>
  <c r="AD485"/>
  <c r="AQ485"/>
  <c r="Y485"/>
  <c r="AY485"/>
  <c r="K485"/>
  <c r="T485"/>
  <c r="AL486"/>
  <c r="AH486"/>
  <c r="AF486"/>
  <c r="BB486"/>
  <c r="AR486"/>
  <c r="BE486"/>
  <c r="AA486"/>
  <c r="AZ486"/>
  <c r="AG486"/>
  <c r="BA486"/>
  <c r="AN486"/>
  <c r="M486"/>
  <c r="BF486"/>
  <c r="S486"/>
  <c r="AU487"/>
  <c r="AF487"/>
  <c r="X487"/>
  <c r="O487"/>
  <c r="Q487"/>
  <c r="AK487"/>
  <c r="BD487"/>
  <c r="AE487"/>
  <c r="AZ487"/>
  <c r="U487"/>
  <c r="AI487"/>
  <c r="AH487"/>
  <c r="AB487"/>
  <c r="AK488"/>
  <c r="AB488"/>
  <c r="AI488"/>
  <c r="AW488"/>
  <c r="AU488"/>
  <c r="R488"/>
  <c r="AR488"/>
  <c r="Q488"/>
  <c r="BG488"/>
  <c r="AL488"/>
  <c r="Q489"/>
  <c r="AF489"/>
  <c r="AL489"/>
  <c r="AG489"/>
  <c r="AV489"/>
  <c r="AQ489"/>
  <c r="AI490"/>
  <c r="AP490"/>
  <c r="U490"/>
  <c r="Y490"/>
  <c r="AH490"/>
  <c r="BE490"/>
  <c r="R490"/>
  <c r="AL490"/>
  <c r="BD490"/>
  <c r="AK491"/>
  <c r="R491"/>
  <c r="AI491"/>
  <c r="AJ491"/>
  <c r="T491"/>
  <c r="AG491"/>
  <c r="Q491"/>
  <c r="AS491"/>
  <c r="AN491"/>
  <c r="AV491"/>
  <c r="AO491"/>
  <c r="BI491"/>
  <c r="Z491"/>
  <c r="AY491"/>
  <c r="AP484"/>
  <c r="Z485"/>
  <c r="X485"/>
  <c r="AO485"/>
  <c r="O485"/>
  <c r="R485"/>
  <c r="AF485"/>
  <c r="AH485"/>
  <c r="BB485"/>
  <c r="AJ485"/>
  <c r="V485"/>
  <c r="AZ485"/>
  <c r="AW485"/>
  <c r="S485"/>
  <c r="T486"/>
  <c r="W486"/>
  <c r="AM486"/>
  <c r="R486"/>
  <c r="AW486"/>
  <c r="U486"/>
  <c r="AY486"/>
  <c r="V486"/>
  <c r="AE486"/>
  <c r="X486"/>
  <c r="AS486"/>
  <c r="Q486"/>
  <c r="AT487"/>
  <c r="AY487"/>
  <c r="AP487"/>
  <c r="BA487"/>
  <c r="AL487"/>
  <c r="Y487"/>
  <c r="AM487"/>
  <c r="AA487"/>
  <c r="AC487"/>
  <c r="T487"/>
  <c r="S487"/>
  <c r="AD487"/>
  <c r="N487"/>
  <c r="AX487"/>
  <c r="V487"/>
  <c r="AY488"/>
  <c r="BE488"/>
  <c r="BH488"/>
  <c r="BA488"/>
  <c r="AJ488"/>
  <c r="AN488"/>
  <c r="AH488"/>
  <c r="AE488"/>
  <c r="AA488"/>
  <c r="AF488"/>
  <c r="AV488"/>
  <c r="O488"/>
  <c r="AZ488"/>
  <c r="AO488"/>
  <c r="AC488"/>
  <c r="AN489"/>
  <c r="AW489"/>
  <c r="AE489"/>
  <c r="AA489"/>
  <c r="X489"/>
  <c r="V489"/>
  <c r="Y489"/>
  <c r="AP489"/>
  <c r="P489"/>
  <c r="AZ489"/>
  <c r="AM489"/>
  <c r="AM490"/>
  <c r="BG490"/>
  <c r="BB490"/>
  <c r="AS490"/>
  <c r="AU490"/>
  <c r="AC490"/>
  <c r="AB490"/>
  <c r="AZ490"/>
  <c r="AY490"/>
  <c r="AE490"/>
  <c r="AV490"/>
  <c r="P490"/>
  <c r="V490"/>
  <c r="AE491"/>
  <c r="AF491"/>
  <c r="AR491"/>
  <c r="W491"/>
  <c r="V491"/>
  <c r="BA491"/>
  <c r="AQ491"/>
  <c r="AC491"/>
  <c r="BB491"/>
  <c r="AM491"/>
  <c r="AW491"/>
  <c r="BF491"/>
  <c r="AP491"/>
  <c r="BC491"/>
  <c r="AJ484"/>
  <c r="N485"/>
  <c r="BE485"/>
  <c r="AK485"/>
  <c r="L485"/>
  <c r="AB485"/>
  <c r="BC485"/>
  <c r="AT485"/>
  <c r="AL485"/>
  <c r="Q485"/>
  <c r="BA485"/>
  <c r="AU485"/>
  <c r="AI485"/>
  <c r="AT486"/>
  <c r="AX486"/>
  <c r="AO486"/>
  <c r="AU486"/>
  <c r="AB486"/>
  <c r="P486"/>
  <c r="AI486"/>
  <c r="BC486"/>
  <c r="AQ486"/>
  <c r="BE487"/>
  <c r="W487"/>
  <c r="AW487"/>
  <c r="BB487"/>
  <c r="Z487"/>
  <c r="AO487"/>
  <c r="AQ487"/>
  <c r="AR487"/>
  <c r="R487"/>
  <c r="AS487"/>
  <c r="M487"/>
  <c r="P487"/>
  <c r="Y488"/>
  <c r="AP488"/>
  <c r="AM488"/>
  <c r="BD488"/>
  <c r="AG488"/>
  <c r="U488"/>
  <c r="V488"/>
  <c r="AD488"/>
  <c r="X488"/>
  <c r="P488"/>
  <c r="BB489"/>
  <c r="AC489"/>
  <c r="AH489"/>
  <c r="AD489"/>
  <c r="AS489"/>
  <c r="Z489"/>
  <c r="S489"/>
  <c r="BF489"/>
  <c r="T489"/>
  <c r="AJ489"/>
  <c r="BD489"/>
  <c r="AW490"/>
  <c r="Q490"/>
  <c r="AX490"/>
  <c r="AJ490"/>
  <c r="BH490"/>
  <c r="S490"/>
  <c r="X490"/>
  <c r="AT490"/>
  <c r="BI490"/>
  <c r="AO490"/>
  <c r="AF490"/>
  <c r="AG490"/>
  <c r="AU491"/>
  <c r="S491"/>
  <c r="Y491"/>
  <c r="X491"/>
  <c r="AB229"/>
  <c r="S227"/>
  <c r="U229"/>
  <c r="U227"/>
  <c r="AE230"/>
  <c r="Q230"/>
  <c r="AA230"/>
  <c r="P226"/>
  <c r="X226"/>
  <c r="O226"/>
  <c r="T228"/>
  <c r="Z229"/>
  <c r="R229"/>
  <c r="R230"/>
  <c r="AD230"/>
  <c r="X230"/>
  <c r="Y230"/>
  <c r="W226"/>
  <c r="Y226"/>
  <c r="P228"/>
  <c r="T229"/>
  <c r="AA228"/>
  <c r="Y227"/>
  <c r="V230"/>
  <c r="T230"/>
  <c r="Z230"/>
  <c r="Q226"/>
  <c r="M226"/>
  <c r="N226"/>
  <c r="X227"/>
  <c r="AA229"/>
  <c r="W230"/>
  <c r="AB230"/>
  <c r="R226"/>
  <c r="S226"/>
  <c r="AA226"/>
  <c r="J222"/>
  <c r="T222"/>
  <c r="L223"/>
  <c r="J223"/>
  <c r="N223"/>
  <c r="V223"/>
  <c r="H221"/>
  <c r="T221"/>
  <c r="Q224"/>
  <c r="I221"/>
  <c r="N225"/>
  <c r="T223"/>
  <c r="U223"/>
  <c r="X223"/>
  <c r="S223"/>
  <c r="W222"/>
  <c r="P222"/>
  <c r="Q223"/>
  <c r="O225"/>
  <c r="P223"/>
  <c r="O223"/>
  <c r="V221"/>
  <c r="M221"/>
  <c r="R225"/>
  <c r="U230"/>
  <c r="Y224"/>
  <c r="S222"/>
  <c r="W223"/>
  <c r="K223"/>
  <c r="Z225"/>
  <c r="R224"/>
  <c r="R223"/>
  <c r="K224"/>
  <c r="K221"/>
  <c r="Q222"/>
  <c r="U222"/>
  <c r="S224"/>
  <c r="U221"/>
  <c r="L221"/>
  <c r="M223"/>
  <c r="M224"/>
  <c r="O221"/>
  <c r="V222"/>
  <c r="P224"/>
  <c r="J221"/>
  <c r="M222"/>
  <c r="T224"/>
  <c r="L222"/>
  <c r="R222"/>
  <c r="I222"/>
  <c r="R227"/>
  <c r="L224"/>
  <c r="R221"/>
  <c r="V224"/>
  <c r="W224"/>
  <c r="O224"/>
  <c r="P221"/>
  <c r="N222"/>
  <c r="Q221"/>
  <c r="K222"/>
  <c r="N224"/>
  <c r="N221"/>
  <c r="S221"/>
  <c r="U224"/>
  <c r="O222"/>
  <c r="X224"/>
  <c r="S225"/>
  <c r="L225"/>
  <c r="Q225"/>
  <c r="Y225"/>
  <c r="Y228"/>
  <c r="S228"/>
  <c r="O228"/>
  <c r="X225"/>
  <c r="V225"/>
  <c r="T225"/>
  <c r="V229"/>
  <c r="V226"/>
  <c r="Z228"/>
  <c r="W225"/>
  <c r="U225"/>
  <c r="M225"/>
  <c r="P225"/>
  <c r="W229"/>
  <c r="S230"/>
  <c r="AC229"/>
  <c r="W228"/>
  <c r="AB228"/>
  <c r="V228"/>
  <c r="O227"/>
  <c r="V227"/>
  <c r="Q229"/>
  <c r="T226"/>
  <c r="Y229"/>
  <c r="AC230"/>
  <c r="Q228"/>
  <c r="Q227"/>
  <c r="U226"/>
  <c r="Z226"/>
  <c r="T227"/>
  <c r="N227"/>
  <c r="X229"/>
  <c r="AA227"/>
  <c r="X228"/>
  <c r="P229"/>
  <c r="U228"/>
  <c r="Z227"/>
  <c r="W227"/>
  <c r="P227"/>
  <c r="AD229"/>
  <c r="AC228"/>
  <c r="S229"/>
  <c r="AB227"/>
  <c r="R228"/>
  <c r="AG123"/>
  <c r="P125"/>
  <c r="AA123"/>
  <c r="BG126"/>
  <c r="AY123"/>
  <c r="AT124"/>
  <c r="Z125"/>
  <c r="AW125"/>
  <c r="AT125"/>
  <c r="AY126"/>
  <c r="AX123"/>
  <c r="AR122"/>
  <c r="AB126"/>
  <c r="AV126"/>
  <c r="AJ126"/>
  <c r="AR126"/>
  <c r="AF126"/>
  <c r="AX126"/>
  <c r="AS126"/>
  <c r="U126"/>
  <c r="AQ126"/>
  <c r="N122"/>
  <c r="AZ122"/>
  <c r="O122"/>
  <c r="AN122"/>
  <c r="AO122"/>
  <c r="Q122"/>
  <c r="BC122"/>
  <c r="BA122"/>
  <c r="AL122"/>
  <c r="BC124"/>
  <c r="AE125"/>
  <c r="Z124"/>
  <c r="AM123"/>
  <c r="AN125"/>
  <c r="BF126"/>
  <c r="AW126"/>
  <c r="AW124"/>
  <c r="U125"/>
  <c r="AJ123"/>
  <c r="BF123"/>
  <c r="AP123"/>
  <c r="AI126"/>
  <c r="S126"/>
  <c r="AZ126"/>
  <c r="AE126"/>
  <c r="Y126"/>
  <c r="BI126"/>
  <c r="AM126"/>
  <c r="AO126"/>
  <c r="T122"/>
  <c r="AH122"/>
  <c r="AP122"/>
  <c r="AV122"/>
  <c r="W122"/>
  <c r="V122"/>
  <c r="R122"/>
  <c r="AB122"/>
  <c r="AA122"/>
  <c r="M122"/>
  <c r="AS123"/>
  <c r="T125"/>
  <c r="AV123"/>
  <c r="AH123"/>
  <c r="AC123"/>
  <c r="AH124"/>
  <c r="Z122"/>
  <c r="R126"/>
  <c r="BD124"/>
  <c r="Z126"/>
  <c r="BH126"/>
  <c r="AT126"/>
  <c r="AN126"/>
  <c r="BB126"/>
  <c r="Q126"/>
  <c r="AD126"/>
  <c r="BA126"/>
  <c r="AL126"/>
  <c r="AG122"/>
  <c r="Y122"/>
  <c r="AD122"/>
  <c r="AI122"/>
  <c r="U122"/>
  <c r="S122"/>
  <c r="AU122"/>
  <c r="AC122"/>
  <c r="AK122"/>
  <c r="AW122"/>
  <c r="R125"/>
  <c r="Q123"/>
  <c r="R124"/>
  <c r="Z123"/>
  <c r="AN123"/>
  <c r="T126"/>
  <c r="AO124"/>
  <c r="AF122"/>
  <c r="AN124"/>
  <c r="AU126"/>
  <c r="BC126"/>
  <c r="W126"/>
  <c r="BD126"/>
  <c r="AK126"/>
  <c r="AC126"/>
  <c r="X126"/>
  <c r="AH126"/>
  <c r="AX122"/>
  <c r="AT122"/>
  <c r="AY122"/>
  <c r="AE122"/>
  <c r="AQ122"/>
  <c r="P122"/>
  <c r="AM122"/>
  <c r="AS122"/>
  <c r="X122"/>
  <c r="W120"/>
  <c r="BA120"/>
  <c r="O120"/>
  <c r="AG120"/>
  <c r="AJ120"/>
  <c r="AI120"/>
  <c r="S120"/>
  <c r="AQ120"/>
  <c r="AH120"/>
  <c r="AP120"/>
  <c r="M120"/>
  <c r="AR120"/>
  <c r="AM119"/>
  <c r="S119"/>
  <c r="AK119"/>
  <c r="Y119"/>
  <c r="L119"/>
  <c r="T119"/>
  <c r="AB119"/>
  <c r="J119"/>
  <c r="BB119"/>
  <c r="U119"/>
  <c r="AS119"/>
  <c r="AY119"/>
  <c r="V121"/>
  <c r="Y117"/>
  <c r="R117"/>
  <c r="AY117"/>
  <c r="BA121"/>
  <c r="Z121"/>
  <c r="AP121"/>
  <c r="S121"/>
  <c r="AJ121"/>
  <c r="AQ121"/>
  <c r="L121"/>
  <c r="O121"/>
  <c r="N121"/>
  <c r="AA126"/>
  <c r="AS120"/>
  <c r="BC120"/>
  <c r="U120"/>
  <c r="K120"/>
  <c r="Y120"/>
  <c r="V120"/>
  <c r="Z120"/>
  <c r="L120"/>
  <c r="T120"/>
  <c r="AB120"/>
  <c r="AD120"/>
  <c r="AT119"/>
  <c r="BA119"/>
  <c r="AW119"/>
  <c r="AU119"/>
  <c r="AC119"/>
  <c r="AI119"/>
  <c r="AH119"/>
  <c r="AJ119"/>
  <c r="AE119"/>
  <c r="R119"/>
  <c r="AV119"/>
  <c r="M119"/>
  <c r="Y121"/>
  <c r="AQ117"/>
  <c r="X121"/>
  <c r="AK121"/>
  <c r="BA117"/>
  <c r="AT117"/>
  <c r="AA121"/>
  <c r="U121"/>
  <c r="AF121"/>
  <c r="AO121"/>
  <c r="AG121"/>
  <c r="AX121"/>
  <c r="AT121"/>
  <c r="BB121"/>
  <c r="Q121"/>
  <c r="AV125"/>
  <c r="AU120"/>
  <c r="N120"/>
  <c r="AN120"/>
  <c r="AV120"/>
  <c r="X120"/>
  <c r="AY120"/>
  <c r="AK120"/>
  <c r="AA120"/>
  <c r="AX120"/>
  <c r="AM120"/>
  <c r="R120"/>
  <c r="AL119"/>
  <c r="AD119"/>
  <c r="AF119"/>
  <c r="AQ119"/>
  <c r="Q119"/>
  <c r="AO119"/>
  <c r="Z119"/>
  <c r="O119"/>
  <c r="K119"/>
  <c r="N119"/>
  <c r="AX119"/>
  <c r="AZ119"/>
  <c r="AG117"/>
  <c r="BC121"/>
  <c r="AD121"/>
  <c r="BD121"/>
  <c r="AV121"/>
  <c r="R121"/>
  <c r="P121"/>
  <c r="AW121"/>
  <c r="AS121"/>
  <c r="AY121"/>
  <c r="AR121"/>
  <c r="AI121"/>
  <c r="BB120"/>
  <c r="AE120"/>
  <c r="AO120"/>
  <c r="AT120"/>
  <c r="AL120"/>
  <c r="AW120"/>
  <c r="P120"/>
  <c r="BD120"/>
  <c r="AF120"/>
  <c r="AC120"/>
  <c r="Q120"/>
  <c r="AZ120"/>
  <c r="AR119"/>
  <c r="AA119"/>
  <c r="AN119"/>
  <c r="P119"/>
  <c r="BC119"/>
  <c r="AG119"/>
  <c r="W119"/>
  <c r="X119"/>
  <c r="V119"/>
  <c r="AP119"/>
  <c r="AM121"/>
  <c r="AE121"/>
  <c r="AW117"/>
  <c r="AB117"/>
  <c r="P117"/>
  <c r="M121"/>
  <c r="AC121"/>
  <c r="AB121"/>
  <c r="AZ121"/>
  <c r="W121"/>
  <c r="BE121"/>
  <c r="AL121"/>
  <c r="AN121"/>
  <c r="T121"/>
  <c r="AH121"/>
  <c r="AU121"/>
  <c r="V126"/>
  <c r="BB118"/>
  <c r="V118"/>
  <c r="AH118"/>
  <c r="Z118"/>
  <c r="AE118"/>
  <c r="Q118"/>
  <c r="AU118"/>
  <c r="AK118"/>
  <c r="AV118"/>
  <c r="AP118"/>
  <c r="S118"/>
  <c r="AI118"/>
  <c r="V117"/>
  <c r="U117"/>
  <c r="I117"/>
  <c r="K117"/>
  <c r="O117"/>
  <c r="AP117"/>
  <c r="L117"/>
  <c r="AF117"/>
  <c r="BD122"/>
  <c r="AZ118"/>
  <c r="Y118"/>
  <c r="AY118"/>
  <c r="AF118"/>
  <c r="AM118"/>
  <c r="O118"/>
  <c r="AJ118"/>
  <c r="AR118"/>
  <c r="P118"/>
  <c r="K118"/>
  <c r="AD118"/>
  <c r="N118"/>
  <c r="AU117"/>
  <c r="AJ117"/>
  <c r="AZ117"/>
  <c r="AR117"/>
  <c r="AX117"/>
  <c r="AC117"/>
  <c r="AV117"/>
  <c r="AS117"/>
  <c r="AK117"/>
  <c r="AA117"/>
  <c r="AH117"/>
  <c r="AD117"/>
  <c r="T118"/>
  <c r="I118"/>
  <c r="AX118"/>
  <c r="J118"/>
  <c r="W118"/>
  <c r="AA118"/>
  <c r="L118"/>
  <c r="AW118"/>
  <c r="BA118"/>
  <c r="AL118"/>
  <c r="R118"/>
  <c r="AE117"/>
  <c r="AN117"/>
  <c r="T117"/>
  <c r="H117"/>
  <c r="AL117"/>
  <c r="AM117"/>
  <c r="J117"/>
  <c r="N117"/>
  <c r="W124"/>
  <c r="AG118"/>
  <c r="AS118"/>
  <c r="AQ118"/>
  <c r="M118"/>
  <c r="AB118"/>
  <c r="AC118"/>
  <c r="AN118"/>
  <c r="U118"/>
  <c r="X118"/>
  <c r="AO118"/>
  <c r="AT118"/>
  <c r="Q117"/>
  <c r="W117"/>
  <c r="X117"/>
  <c r="AI117"/>
  <c r="M117"/>
  <c r="S117"/>
  <c r="Z117"/>
  <c r="AO117"/>
  <c r="AI124"/>
  <c r="AQ124"/>
  <c r="N123"/>
  <c r="AA124"/>
  <c r="BB124"/>
  <c r="AQ123"/>
  <c r="BE126"/>
  <c r="BG124"/>
  <c r="AG125"/>
  <c r="AF123"/>
  <c r="AL124"/>
  <c r="O123"/>
  <c r="AY125"/>
  <c r="AD125"/>
  <c r="U124"/>
  <c r="AJ122"/>
  <c r="AU124"/>
  <c r="BA123"/>
  <c r="AZ123"/>
  <c r="AS124"/>
  <c r="AC124"/>
  <c r="S123"/>
  <c r="AL125"/>
  <c r="BF122"/>
  <c r="AX124"/>
  <c r="V124"/>
  <c r="AU125"/>
  <c r="X124"/>
  <c r="AO125"/>
  <c r="AJ124"/>
  <c r="AK125"/>
  <c r="Y123"/>
  <c r="AF124"/>
  <c r="AE124"/>
  <c r="BG123"/>
  <c r="Y124"/>
  <c r="Q125"/>
  <c r="AI125"/>
  <c r="AP126"/>
  <c r="AH125"/>
  <c r="AU123"/>
  <c r="V125"/>
  <c r="AR123"/>
  <c r="BB122"/>
  <c r="BH124"/>
  <c r="AL123"/>
  <c r="AI123"/>
  <c r="AP125"/>
  <c r="BD125"/>
  <c r="P124"/>
  <c r="P123"/>
  <c r="AC125"/>
  <c r="AY124"/>
  <c r="AD123"/>
  <c r="BA124"/>
  <c r="W125"/>
  <c r="T123"/>
  <c r="AJ125"/>
  <c r="BE124"/>
  <c r="AK124"/>
  <c r="AR124"/>
  <c r="AM124"/>
  <c r="S125"/>
  <c r="BC123"/>
  <c r="AW123"/>
  <c r="BH125"/>
  <c r="AO123"/>
  <c r="AK123"/>
  <c r="T124"/>
  <c r="V123"/>
  <c r="AT123"/>
  <c r="AZ125"/>
  <c r="BF124"/>
  <c r="S124"/>
  <c r="X123"/>
  <c r="AE123"/>
  <c r="AP124"/>
  <c r="AX125"/>
  <c r="AV124"/>
  <c r="R123"/>
  <c r="BF125"/>
  <c r="BE123"/>
  <c r="BE125"/>
  <c r="W123"/>
  <c r="AB125"/>
  <c r="AG126"/>
  <c r="Q124"/>
  <c r="AG124"/>
  <c r="O124"/>
  <c r="BI125"/>
  <c r="AB123"/>
  <c r="AM125"/>
  <c r="BC125"/>
  <c r="AZ124"/>
  <c r="AR125"/>
  <c r="AQ125"/>
  <c r="X125"/>
  <c r="AS125"/>
  <c r="BD123"/>
  <c r="U123"/>
  <c r="BE122"/>
  <c r="AD124"/>
  <c r="BG125"/>
  <c r="Y125"/>
  <c r="BB125"/>
  <c r="BB123"/>
  <c r="AA125"/>
  <c r="BA125"/>
  <c r="AB124"/>
  <c r="AF125"/>
  <c r="Y174"/>
  <c r="Z174" s="1"/>
  <c r="AA174" s="1"/>
  <c r="AT653"/>
  <c r="P656"/>
  <c r="BF657"/>
  <c r="R654"/>
  <c r="U656"/>
  <c r="N655"/>
  <c r="AI659"/>
  <c r="AY651"/>
  <c r="AM656"/>
  <c r="AV651"/>
  <c r="O656"/>
  <c r="AH652"/>
  <c r="AM653"/>
  <c r="AL652"/>
  <c r="AF656"/>
  <c r="AC660"/>
  <c r="AN657"/>
  <c r="AL658"/>
  <c r="Y659"/>
  <c r="BI654"/>
  <c r="X656"/>
  <c r="U653"/>
  <c r="AO660"/>
  <c r="AM660"/>
  <c r="AB659"/>
  <c r="T655"/>
  <c r="AR659"/>
  <c r="AW657"/>
  <c r="S657"/>
  <c r="BB652"/>
  <c r="V653"/>
  <c r="W655"/>
  <c r="AU655"/>
  <c r="AM654"/>
  <c r="M651"/>
  <c r="AQ653"/>
  <c r="Z657"/>
  <c r="BF652"/>
  <c r="AN651"/>
  <c r="AE654"/>
  <c r="BB657"/>
  <c r="AX657"/>
  <c r="AB651"/>
  <c r="AC656"/>
  <c r="AZ652"/>
  <c r="BF656"/>
  <c r="AA657"/>
  <c r="AM658"/>
  <c r="L651"/>
  <c r="AB657"/>
  <c r="S652"/>
  <c r="BE651"/>
  <c r="AS652"/>
  <c r="AK659"/>
  <c r="U655"/>
  <c r="M652"/>
  <c r="BA655"/>
  <c r="BG655"/>
  <c r="K652"/>
  <c r="BI653"/>
  <c r="BF660"/>
  <c r="BA658"/>
  <c r="AR658"/>
  <c r="BI652"/>
  <c r="AE651"/>
  <c r="BD655"/>
  <c r="V656"/>
  <c r="AW660"/>
  <c r="AB656"/>
  <c r="Z658"/>
  <c r="AK657"/>
  <c r="P653"/>
  <c r="AE658"/>
  <c r="AA655"/>
  <c r="O652"/>
  <c r="K651"/>
  <c r="BE653"/>
  <c r="V659"/>
  <c r="BH657"/>
  <c r="K653"/>
  <c r="AX655"/>
  <c r="AX651"/>
  <c r="AZ653"/>
  <c r="AW651"/>
  <c r="Q651"/>
  <c r="AL653"/>
  <c r="W657"/>
  <c r="N651"/>
  <c r="BB658"/>
  <c r="R660"/>
  <c r="Z655"/>
  <c r="BC652"/>
  <c r="AW659"/>
  <c r="AE653"/>
  <c r="AT651"/>
  <c r="AX656"/>
  <c r="AJ658"/>
  <c r="AY660"/>
  <c r="N652"/>
  <c r="BA659"/>
  <c r="BH654"/>
  <c r="BA653"/>
  <c r="AF659"/>
  <c r="I652"/>
  <c r="AN654"/>
  <c r="AA654"/>
  <c r="Z652"/>
  <c r="L653"/>
  <c r="AV656"/>
  <c r="R658"/>
  <c r="AC657"/>
  <c r="BF655"/>
  <c r="AI656"/>
  <c r="AX653"/>
  <c r="AC658"/>
  <c r="AW652"/>
  <c r="S660"/>
  <c r="AL660"/>
  <c r="BI658"/>
  <c r="AZ658"/>
  <c r="AK658"/>
  <c r="AX660"/>
  <c r="AG658"/>
  <c r="BI657"/>
  <c r="AO659"/>
  <c r="AS659"/>
  <c r="O653"/>
  <c r="AL656"/>
  <c r="Y656"/>
  <c r="BH655"/>
  <c r="AV652"/>
  <c r="AB660"/>
  <c r="X658"/>
  <c r="P659"/>
  <c r="BC651"/>
  <c r="AN656"/>
  <c r="AQ658"/>
  <c r="Y660"/>
  <c r="N654"/>
  <c r="BE655"/>
  <c r="AE655"/>
  <c r="AJ652"/>
  <c r="AN653"/>
  <c r="AZ654"/>
  <c r="BC656"/>
  <c r="AH654"/>
  <c r="X651"/>
  <c r="AD656"/>
  <c r="R656"/>
  <c r="AW658"/>
  <c r="BA652"/>
  <c r="BH653"/>
  <c r="AT652"/>
  <c r="BG658"/>
  <c r="AV657"/>
  <c r="T653"/>
  <c r="AV658"/>
  <c r="AA651"/>
  <c r="AD652"/>
  <c r="AX658"/>
  <c r="AP651"/>
  <c r="AF655"/>
  <c r="AF654"/>
  <c r="AK651"/>
  <c r="W651"/>
  <c r="Q658"/>
  <c r="BC655"/>
  <c r="N653"/>
  <c r="BH651"/>
  <c r="AF658"/>
  <c r="AV655"/>
  <c r="AL651"/>
  <c r="AL655"/>
  <c r="AK655"/>
  <c r="T657"/>
  <c r="BD656"/>
  <c r="R657"/>
  <c r="BG660"/>
  <c r="AP653"/>
  <c r="BA656"/>
  <c r="AT656"/>
  <c r="U652"/>
  <c r="BE654"/>
  <c r="BC659"/>
  <c r="AL659"/>
  <c r="BB653"/>
  <c r="N657"/>
  <c r="AO658"/>
  <c r="Z654"/>
  <c r="AS655"/>
  <c r="AP659"/>
  <c r="AH660"/>
  <c r="AG659"/>
  <c r="AO653"/>
  <c r="AB652"/>
  <c r="AX659"/>
  <c r="W652"/>
  <c r="X657"/>
  <c r="AH651"/>
  <c r="BB651"/>
  <c r="AK653"/>
  <c r="AQ652"/>
  <c r="BD654"/>
  <c r="AY655"/>
  <c r="M653"/>
  <c r="AI655"/>
  <c r="AJ651"/>
  <c r="AN652"/>
  <c r="AJ655"/>
  <c r="W659"/>
  <c r="R651"/>
  <c r="AT657"/>
  <c r="BG657"/>
  <c r="L654"/>
  <c r="AU653"/>
  <c r="AF652"/>
  <c r="AW656"/>
  <c r="V657"/>
  <c r="AU657"/>
  <c r="AG660"/>
  <c r="V654"/>
  <c r="AO651"/>
  <c r="BI655"/>
  <c r="X659"/>
  <c r="Z651"/>
  <c r="AT658"/>
  <c r="Z659"/>
  <c r="T659"/>
  <c r="BA660"/>
  <c r="BD651"/>
  <c r="M654"/>
  <c r="BD660"/>
  <c r="AP654"/>
  <c r="AY659"/>
  <c r="AB658"/>
  <c r="Q654"/>
  <c r="AD659"/>
  <c r="Z656"/>
  <c r="AJ656"/>
  <c r="AW655"/>
  <c r="BD659"/>
  <c r="BG651"/>
  <c r="Q653"/>
  <c r="AH656"/>
  <c r="Q659"/>
  <c r="O658"/>
  <c r="BB656"/>
  <c r="AN658"/>
  <c r="BB654"/>
  <c r="AY656"/>
  <c r="AP658"/>
  <c r="BC653"/>
  <c r="AG654"/>
  <c r="AN660"/>
  <c r="W653"/>
  <c r="AR656"/>
  <c r="AC652"/>
  <c r="V655"/>
  <c r="S656"/>
  <c r="BA654"/>
  <c r="Y655"/>
  <c r="AJ654"/>
  <c r="BD653"/>
  <c r="AF657"/>
  <c r="AP652"/>
  <c r="AK654"/>
  <c r="N656"/>
  <c r="BH660"/>
  <c r="S655"/>
  <c r="AC659"/>
  <c r="V658"/>
  <c r="BI656"/>
  <c r="X654"/>
  <c r="AR651"/>
  <c r="AD658"/>
  <c r="BA657"/>
  <c r="T656"/>
  <c r="V652"/>
  <c r="Z660"/>
  <c r="AC653"/>
  <c r="AD655"/>
  <c r="AS660"/>
  <c r="AU652"/>
  <c r="S651"/>
  <c r="R653"/>
  <c r="BG653"/>
  <c r="AD651"/>
  <c r="AI651"/>
  <c r="AI654"/>
  <c r="P657"/>
  <c r="AQ657"/>
  <c r="AI658"/>
  <c r="AB654"/>
  <c r="AE659"/>
  <c r="AW653"/>
  <c r="V651"/>
  <c r="AA659"/>
  <c r="O657"/>
  <c r="Y657"/>
  <c r="AY657"/>
  <c r="AI653"/>
  <c r="AD657"/>
  <c r="AH655"/>
  <c r="AK656"/>
  <c r="AZ659"/>
  <c r="BC658"/>
  <c r="BC654"/>
  <c r="AP655"/>
  <c r="AL657"/>
  <c r="AW654"/>
  <c r="AS657"/>
  <c r="AN659"/>
  <c r="AS651"/>
  <c r="AH657"/>
  <c r="AP656"/>
  <c r="AG651"/>
  <c r="AB653"/>
  <c r="V660"/>
  <c r="Y654"/>
  <c r="AR660"/>
  <c r="AQ659"/>
  <c r="AM651"/>
  <c r="AO656"/>
  <c r="AT659"/>
  <c r="T651"/>
  <c r="AK652"/>
  <c r="K654"/>
  <c r="Q652"/>
  <c r="R655"/>
  <c r="AY653"/>
  <c r="AA652"/>
  <c r="BH656"/>
  <c r="U657"/>
  <c r="BF654"/>
  <c r="AE652"/>
  <c r="AA653"/>
  <c r="AU656"/>
  <c r="AJ659"/>
  <c r="AI660"/>
  <c r="R652"/>
  <c r="AD654"/>
  <c r="AQ655"/>
  <c r="AU658"/>
  <c r="Q660"/>
  <c r="S653"/>
  <c r="AT660"/>
  <c r="AV660"/>
  <c r="S658"/>
  <c r="Q657"/>
  <c r="L655"/>
  <c r="AP657"/>
  <c r="AK660"/>
  <c r="AZ656"/>
  <c r="W656"/>
  <c r="BH652"/>
  <c r="AH658"/>
  <c r="U651"/>
  <c r="AR657"/>
  <c r="AL654"/>
  <c r="BC657"/>
  <c r="AZ655"/>
  <c r="AQ656"/>
  <c r="L652"/>
  <c r="AO652"/>
  <c r="BG656"/>
  <c r="O651"/>
  <c r="AA656"/>
  <c r="AG657"/>
  <c r="X652"/>
  <c r="P651"/>
  <c r="T652"/>
  <c r="BC660"/>
  <c r="J652"/>
  <c r="BH658"/>
  <c r="Q656"/>
  <c r="M656"/>
  <c r="O655"/>
  <c r="AX654"/>
  <c r="AU660"/>
  <c r="BE656"/>
  <c r="AE657"/>
  <c r="AF651"/>
  <c r="Y658"/>
  <c r="S659"/>
  <c r="AA660"/>
  <c r="AV659"/>
  <c r="AG653"/>
  <c r="AC655"/>
  <c r="AU659"/>
  <c r="AY658"/>
  <c r="BB659"/>
  <c r="AD653"/>
  <c r="BB655"/>
  <c r="X653"/>
  <c r="H651"/>
  <c r="H661" s="1"/>
  <c r="AH659"/>
  <c r="AV653"/>
  <c r="AM657"/>
  <c r="AR652"/>
  <c r="W660"/>
  <c r="BG659"/>
  <c r="W654"/>
  <c r="AS654"/>
  <c r="AS656"/>
  <c r="T660"/>
  <c r="P658"/>
  <c r="AD660"/>
  <c r="AJ660"/>
  <c r="Q655"/>
  <c r="T654"/>
  <c r="AO654"/>
  <c r="AA658"/>
  <c r="AI657"/>
  <c r="Y651"/>
  <c r="AZ660"/>
  <c r="S654"/>
  <c r="AZ651"/>
  <c r="BG654"/>
  <c r="BH659"/>
  <c r="AR653"/>
  <c r="BF651"/>
  <c r="O654"/>
  <c r="AV654"/>
  <c r="AZ657"/>
  <c r="AM652"/>
  <c r="AJ657"/>
  <c r="AO655"/>
  <c r="X655"/>
  <c r="M655"/>
  <c r="J651"/>
  <c r="AT654"/>
  <c r="I651"/>
  <c r="I661" s="1"/>
  <c r="P654"/>
  <c r="AG655"/>
  <c r="BF659"/>
  <c r="AE656"/>
  <c r="AM655"/>
  <c r="AN655"/>
  <c r="BE658"/>
  <c r="AQ660"/>
  <c r="AU651"/>
  <c r="AJ653"/>
  <c r="BE652"/>
  <c r="BD652"/>
  <c r="AU654"/>
  <c r="T658"/>
  <c r="AG652"/>
  <c r="AR655"/>
  <c r="R659"/>
  <c r="AG656"/>
  <c r="Y652"/>
  <c r="BD658"/>
  <c r="BE659"/>
  <c r="BI651"/>
  <c r="AS658"/>
  <c r="U658"/>
  <c r="AP660"/>
  <c r="AI652"/>
  <c r="AQ651"/>
  <c r="BB660"/>
  <c r="X660"/>
  <c r="W658"/>
  <c r="P655"/>
  <c r="BE657"/>
  <c r="U659"/>
  <c r="P652"/>
  <c r="AR654"/>
  <c r="AE660"/>
  <c r="AH653"/>
  <c r="BD657"/>
  <c r="BI660"/>
  <c r="BG652"/>
  <c r="BF653"/>
  <c r="AB655"/>
  <c r="AF653"/>
  <c r="BI659"/>
  <c r="AQ654"/>
  <c r="AC651"/>
  <c r="BA651"/>
  <c r="Y653"/>
  <c r="AS653"/>
  <c r="BE660"/>
  <c r="U660"/>
  <c r="AC654"/>
  <c r="BF658"/>
  <c r="AO657"/>
  <c r="AM659"/>
  <c r="AT655"/>
  <c r="J653"/>
  <c r="AY654"/>
  <c r="U654"/>
  <c r="AY652"/>
  <c r="AF660"/>
  <c r="AX652"/>
  <c r="Z653"/>
  <c r="T575"/>
  <c r="U575" s="1"/>
  <c r="V575" s="1"/>
  <c r="Q574"/>
  <c r="R574" s="1"/>
  <c r="BG742"/>
  <c r="BH742" s="1"/>
  <c r="BI742" s="1"/>
  <c r="AY232"/>
  <c r="L232"/>
  <c r="AK232"/>
  <c r="AX232"/>
  <c r="AE232"/>
  <c r="AU232"/>
  <c r="BD232"/>
  <c r="Q232"/>
  <c r="AR232"/>
  <c r="BH232"/>
  <c r="G232"/>
  <c r="G244" s="1"/>
  <c r="V232"/>
  <c r="BI232"/>
  <c r="AN232"/>
  <c r="AA232"/>
  <c r="AC232"/>
  <c r="AQ232"/>
  <c r="T232"/>
  <c r="AW232"/>
  <c r="Y232"/>
  <c r="R232"/>
  <c r="S232"/>
  <c r="S244" s="1"/>
  <c r="AL232"/>
  <c r="AP232"/>
  <c r="AJ232"/>
  <c r="O232"/>
  <c r="O244" s="1"/>
  <c r="AO232"/>
  <c r="AG232"/>
  <c r="AG244" s="1"/>
  <c r="J232"/>
  <c r="J244" s="1"/>
  <c r="U232"/>
  <c r="BB232"/>
  <c r="M232"/>
  <c r="AS232"/>
  <c r="P232"/>
  <c r="P244" s="1"/>
  <c r="Z232"/>
  <c r="W232"/>
  <c r="AT232"/>
  <c r="AB232"/>
  <c r="AZ232"/>
  <c r="AH232"/>
  <c r="AV232"/>
  <c r="H232"/>
  <c r="H244" s="1"/>
  <c r="AF232"/>
  <c r="K232"/>
  <c r="AM232"/>
  <c r="N232"/>
  <c r="BF232"/>
  <c r="BC232"/>
  <c r="AI232"/>
  <c r="AI244" s="1"/>
  <c r="BG232"/>
  <c r="I232"/>
  <c r="X232"/>
  <c r="BE232"/>
  <c r="AD232"/>
  <c r="AD244" s="1"/>
  <c r="BA232"/>
  <c r="AT547"/>
  <c r="AU547"/>
  <c r="AE547"/>
  <c r="AS547"/>
  <c r="AQ547"/>
  <c r="AG547"/>
  <c r="AK547"/>
  <c r="L547"/>
  <c r="AV547"/>
  <c r="AN547"/>
  <c r="AI547"/>
  <c r="AC547"/>
  <c r="R547"/>
  <c r="AJ547"/>
  <c r="AL547"/>
  <c r="AF547"/>
  <c r="P547"/>
  <c r="AM547"/>
  <c r="V547"/>
  <c r="Y547"/>
  <c r="AY547"/>
  <c r="AR547"/>
  <c r="I547"/>
  <c r="Z547"/>
  <c r="H547"/>
  <c r="M547"/>
  <c r="AG548"/>
  <c r="BA548"/>
  <c r="AC548"/>
  <c r="AI548"/>
  <c r="AR548"/>
  <c r="AX548"/>
  <c r="X548"/>
  <c r="K548"/>
  <c r="AB548"/>
  <c r="Z548"/>
  <c r="BA549"/>
  <c r="AZ549"/>
  <c r="Q549"/>
  <c r="AF549"/>
  <c r="AJ549"/>
  <c r="AG549"/>
  <c r="S549"/>
  <c r="U549"/>
  <c r="AB549"/>
  <c r="AL549"/>
  <c r="AN549"/>
  <c r="AY549"/>
  <c r="X549"/>
  <c r="AU549"/>
  <c r="AX547"/>
  <c r="U547"/>
  <c r="AH547"/>
  <c r="AO547"/>
  <c r="AD547"/>
  <c r="Q548"/>
  <c r="O548"/>
  <c r="J548"/>
  <c r="N548"/>
  <c r="W548"/>
  <c r="AJ548"/>
  <c r="AT548"/>
  <c r="R548"/>
  <c r="AN548"/>
  <c r="AY548"/>
  <c r="T548"/>
  <c r="AF548"/>
  <c r="AT549"/>
  <c r="K549"/>
  <c r="J549"/>
  <c r="P549"/>
  <c r="N547"/>
  <c r="AW547"/>
  <c r="O547"/>
  <c r="AH548"/>
  <c r="Y548"/>
  <c r="P548"/>
  <c r="AS548"/>
  <c r="AV548"/>
  <c r="AO548"/>
  <c r="AK548"/>
  <c r="AE548"/>
  <c r="V548"/>
  <c r="M548"/>
  <c r="S548"/>
  <c r="T549"/>
  <c r="AC549"/>
  <c r="Y549"/>
  <c r="AS549"/>
  <c r="AM549"/>
  <c r="AV549"/>
  <c r="L549"/>
  <c r="O549"/>
  <c r="N549"/>
  <c r="AP549"/>
  <c r="AK549"/>
  <c r="BB549"/>
  <c r="Z549"/>
  <c r="AI549"/>
  <c r="K547"/>
  <c r="W547"/>
  <c r="AA547"/>
  <c r="Q547"/>
  <c r="AZ547"/>
  <c r="S547"/>
  <c r="J547"/>
  <c r="X547"/>
  <c r="AB547"/>
  <c r="T547"/>
  <c r="AP547"/>
  <c r="AZ548"/>
  <c r="AD548"/>
  <c r="AQ548"/>
  <c r="AP548"/>
  <c r="U548"/>
  <c r="AL548"/>
  <c r="AA548"/>
  <c r="AM548"/>
  <c r="AW548"/>
  <c r="AU548"/>
  <c r="I548"/>
  <c r="L548"/>
  <c r="AD549"/>
  <c r="W549"/>
  <c r="AA549"/>
  <c r="AE549"/>
  <c r="AX549"/>
  <c r="AO549"/>
  <c r="AR549"/>
  <c r="AH549"/>
  <c r="R549"/>
  <c r="AQ549"/>
  <c r="AW549"/>
  <c r="M549"/>
  <c r="AV550"/>
  <c r="AD550"/>
  <c r="W550"/>
  <c r="AY550"/>
  <c r="AA550"/>
  <c r="AR550"/>
  <c r="AS550"/>
  <c r="S550"/>
  <c r="BB550"/>
  <c r="AJ550"/>
  <c r="M550"/>
  <c r="AF550"/>
  <c r="Z550"/>
  <c r="AE551"/>
  <c r="AR551"/>
  <c r="BA551"/>
  <c r="AH551"/>
  <c r="AD551"/>
  <c r="T551"/>
  <c r="AZ551"/>
  <c r="AQ551"/>
  <c r="Q551"/>
  <c r="AX551"/>
  <c r="AM551"/>
  <c r="V551"/>
  <c r="AI551"/>
  <c r="AN551"/>
  <c r="AP552"/>
  <c r="AS552"/>
  <c r="BD552"/>
  <c r="AH552"/>
  <c r="Y552"/>
  <c r="AW552"/>
  <c r="BE552"/>
  <c r="S552"/>
  <c r="AT552"/>
  <c r="AE552"/>
  <c r="V553"/>
  <c r="AJ553"/>
  <c r="AG553"/>
  <c r="AH553"/>
  <c r="X553"/>
  <c r="R553"/>
  <c r="Y553"/>
  <c r="BF553"/>
  <c r="AL553"/>
  <c r="W553"/>
  <c r="BD553"/>
  <c r="BC554"/>
  <c r="AY554"/>
  <c r="Z554"/>
  <c r="AE554"/>
  <c r="AI554"/>
  <c r="W554"/>
  <c r="U554"/>
  <c r="V554"/>
  <c r="Y554"/>
  <c r="BE555"/>
  <c r="AF555"/>
  <c r="W555"/>
  <c r="BH555"/>
  <c r="AC555"/>
  <c r="AI555"/>
  <c r="AK555"/>
  <c r="U555"/>
  <c r="AG555"/>
  <c r="BG555"/>
  <c r="AU555"/>
  <c r="T555"/>
  <c r="AQ555"/>
  <c r="BC555"/>
  <c r="AT555"/>
  <c r="AO555"/>
  <c r="AA555"/>
  <c r="AA556"/>
  <c r="AU556"/>
  <c r="AD556"/>
  <c r="BG556"/>
  <c r="BH556"/>
  <c r="W556"/>
  <c r="Q556"/>
  <c r="T556"/>
  <c r="AW556"/>
  <c r="AV556"/>
  <c r="AM550"/>
  <c r="AP550"/>
  <c r="AQ550"/>
  <c r="P550"/>
  <c r="R550"/>
  <c r="K550"/>
  <c r="AE550"/>
  <c r="O550"/>
  <c r="AB550"/>
  <c r="AK550"/>
  <c r="AZ550"/>
  <c r="AW550"/>
  <c r="BC551"/>
  <c r="BD551"/>
  <c r="U551"/>
  <c r="AS551"/>
  <c r="N551"/>
  <c r="AB551"/>
  <c r="AY551"/>
  <c r="AL551"/>
  <c r="AF551"/>
  <c r="Y551"/>
  <c r="AO551"/>
  <c r="V552"/>
  <c r="AM552"/>
  <c r="AY552"/>
  <c r="AA552"/>
  <c r="BA552"/>
  <c r="AG552"/>
  <c r="AN552"/>
  <c r="T552"/>
  <c r="Q552"/>
  <c r="AR552"/>
  <c r="AV552"/>
  <c r="AD552"/>
  <c r="AQ552"/>
  <c r="X552"/>
  <c r="M552"/>
  <c r="AB552"/>
  <c r="AK553"/>
  <c r="AU553"/>
  <c r="AF553"/>
  <c r="Z553"/>
  <c r="AD553"/>
  <c r="BA553"/>
  <c r="AR553"/>
  <c r="AN553"/>
  <c r="AY553"/>
  <c r="AA553"/>
  <c r="AA554"/>
  <c r="BF554"/>
  <c r="AQ554"/>
  <c r="AU554"/>
  <c r="AW554"/>
  <c r="Q554"/>
  <c r="AJ554"/>
  <c r="AM554"/>
  <c r="R554"/>
  <c r="AV554"/>
  <c r="BA554"/>
  <c r="AC554"/>
  <c r="AS554"/>
  <c r="BB554"/>
  <c r="AF554"/>
  <c r="AB555"/>
  <c r="R555"/>
  <c r="BD555"/>
  <c r="AY555"/>
  <c r="AS555"/>
  <c r="AP555"/>
  <c r="Q555"/>
  <c r="Y555"/>
  <c r="BI556"/>
  <c r="AJ556"/>
  <c r="AP556"/>
  <c r="AY556"/>
  <c r="X556"/>
  <c r="BB556"/>
  <c r="V556"/>
  <c r="AF556"/>
  <c r="AI556"/>
  <c r="Z556"/>
  <c r="AZ556"/>
  <c r="AR556"/>
  <c r="Y550"/>
  <c r="U550"/>
  <c r="BA550"/>
  <c r="AH550"/>
  <c r="V550"/>
  <c r="Q550"/>
  <c r="T550"/>
  <c r="L550"/>
  <c r="AU550"/>
  <c r="AL550"/>
  <c r="AG550"/>
  <c r="P551"/>
  <c r="X551"/>
  <c r="AP551"/>
  <c r="R551"/>
  <c r="AC551"/>
  <c r="S551"/>
  <c r="M551"/>
  <c r="W551"/>
  <c r="Z551"/>
  <c r="BC552"/>
  <c r="AJ552"/>
  <c r="AO552"/>
  <c r="AI552"/>
  <c r="BB552"/>
  <c r="AQ553"/>
  <c r="Q553"/>
  <c r="N553"/>
  <c r="AW553"/>
  <c r="AZ553"/>
  <c r="P553"/>
  <c r="U553"/>
  <c r="BE553"/>
  <c r="AM553"/>
  <c r="AI553"/>
  <c r="O553"/>
  <c r="AP553"/>
  <c r="S553"/>
  <c r="T553"/>
  <c r="AT553"/>
  <c r="AB553"/>
  <c r="AV553"/>
  <c r="BC553"/>
  <c r="AE553"/>
  <c r="AD554"/>
  <c r="AB554"/>
  <c r="AH554"/>
  <c r="AL554"/>
  <c r="BG554"/>
  <c r="BE554"/>
  <c r="AK554"/>
  <c r="T554"/>
  <c r="P555"/>
  <c r="AJ555"/>
  <c r="X555"/>
  <c r="AV555"/>
  <c r="AR555"/>
  <c r="AW555"/>
  <c r="AN555"/>
  <c r="Z555"/>
  <c r="AE555"/>
  <c r="AX555"/>
  <c r="S555"/>
  <c r="V555"/>
  <c r="AO556"/>
  <c r="BC556"/>
  <c r="Y556"/>
  <c r="AX556"/>
  <c r="BA556"/>
  <c r="R556"/>
  <c r="AT556"/>
  <c r="S556"/>
  <c r="AQ556"/>
  <c r="U556"/>
  <c r="AG556"/>
  <c r="AE556"/>
  <c r="AC556"/>
  <c r="BD556"/>
  <c r="V549"/>
  <c r="N550"/>
  <c r="AX550"/>
  <c r="X550"/>
  <c r="AC550"/>
  <c r="AI550"/>
  <c r="AO550"/>
  <c r="BC550"/>
  <c r="AN550"/>
  <c r="AT550"/>
  <c r="O551"/>
  <c r="AU551"/>
  <c r="AJ551"/>
  <c r="BB551"/>
  <c r="AA551"/>
  <c r="L551"/>
  <c r="AG551"/>
  <c r="AT551"/>
  <c r="AK551"/>
  <c r="AW551"/>
  <c r="AV551"/>
  <c r="AL552"/>
  <c r="W552"/>
  <c r="AC552"/>
  <c r="U552"/>
  <c r="P552"/>
  <c r="AZ552"/>
  <c r="AF552"/>
  <c r="AK552"/>
  <c r="AU552"/>
  <c r="R552"/>
  <c r="AX552"/>
  <c r="Z552"/>
  <c r="O552"/>
  <c r="N552"/>
  <c r="AS553"/>
  <c r="BB553"/>
  <c r="AC553"/>
  <c r="AO553"/>
  <c r="AX553"/>
  <c r="AN554"/>
  <c r="AZ554"/>
  <c r="BD554"/>
  <c r="AR554"/>
  <c r="AT554"/>
  <c r="O554"/>
  <c r="AP554"/>
  <c r="AG554"/>
  <c r="AX554"/>
  <c r="X554"/>
  <c r="S554"/>
  <c r="P554"/>
  <c r="AO554"/>
  <c r="BB555"/>
  <c r="AH555"/>
  <c r="AL555"/>
  <c r="BF555"/>
  <c r="AM555"/>
  <c r="BA555"/>
  <c r="AD555"/>
  <c r="AZ555"/>
  <c r="AH556"/>
  <c r="AN556"/>
  <c r="BE556"/>
  <c r="AB556"/>
  <c r="AK556"/>
  <c r="AL556"/>
  <c r="AS556"/>
  <c r="BF556"/>
  <c r="AM556"/>
  <c r="AU85"/>
  <c r="P86"/>
  <c r="AV87"/>
  <c r="AD87"/>
  <c r="Z87"/>
  <c r="AX85"/>
  <c r="AB84"/>
  <c r="AL87"/>
  <c r="AS83"/>
  <c r="T84"/>
  <c r="AC87"/>
  <c r="U84"/>
  <c r="Y84"/>
  <c r="AO84"/>
  <c r="AE83"/>
  <c r="AT87"/>
  <c r="AR87"/>
  <c r="Y83"/>
  <c r="Z85"/>
  <c r="AE87"/>
  <c r="BD86"/>
  <c r="T83"/>
  <c r="AY84"/>
  <c r="AT85"/>
  <c r="AI83"/>
  <c r="BC83"/>
  <c r="AO83"/>
  <c r="AH86"/>
  <c r="W83"/>
  <c r="BC84"/>
  <c r="AY85"/>
  <c r="BB84"/>
  <c r="AB83"/>
  <c r="BB85"/>
  <c r="U83"/>
  <c r="Y87"/>
  <c r="AZ84"/>
  <c r="AN87"/>
  <c r="M83"/>
  <c r="AQ84"/>
  <c r="AO87"/>
  <c r="Z86"/>
  <c r="AC85"/>
  <c r="AH83"/>
  <c r="O85"/>
  <c r="S84"/>
  <c r="AB87"/>
  <c r="AA86"/>
  <c r="AU86"/>
  <c r="U85"/>
  <c r="R84"/>
  <c r="R85"/>
  <c r="O83"/>
  <c r="S85"/>
  <c r="AA84"/>
  <c r="AG84"/>
  <c r="Z83"/>
  <c r="S86"/>
  <c r="Z80"/>
  <c r="Z78"/>
  <c r="AY78"/>
  <c r="S78"/>
  <c r="AC78"/>
  <c r="L78"/>
  <c r="J78"/>
  <c r="N78"/>
  <c r="AP78"/>
  <c r="AW78"/>
  <c r="BA78"/>
  <c r="AZ78"/>
  <c r="AD78"/>
  <c r="AB80"/>
  <c r="AJ79"/>
  <c r="BA79"/>
  <c r="P81"/>
  <c r="AX79"/>
  <c r="AV81"/>
  <c r="K79"/>
  <c r="AW81"/>
  <c r="V81"/>
  <c r="R81"/>
  <c r="AH81"/>
  <c r="P79"/>
  <c r="BB79"/>
  <c r="AW79"/>
  <c r="AG81"/>
  <c r="AQ81"/>
  <c r="AB79"/>
  <c r="Y79"/>
  <c r="AM79"/>
  <c r="Z81"/>
  <c r="AZ81"/>
  <c r="AE81"/>
  <c r="AF79"/>
  <c r="AR79"/>
  <c r="X79"/>
  <c r="AJ80"/>
  <c r="T80"/>
  <c r="M80"/>
  <c r="AM82"/>
  <c r="AK82"/>
  <c r="BC82"/>
  <c r="S80"/>
  <c r="J80"/>
  <c r="AU80"/>
  <c r="U80"/>
  <c r="AP80"/>
  <c r="AV80"/>
  <c r="AY80"/>
  <c r="AH84"/>
  <c r="AT86"/>
  <c r="V84"/>
  <c r="AD84"/>
  <c r="BG84"/>
  <c r="AX87"/>
  <c r="AX78"/>
  <c r="Q78"/>
  <c r="K78"/>
  <c r="V78"/>
  <c r="AF78"/>
  <c r="I78"/>
  <c r="AJ78"/>
  <c r="AA78"/>
  <c r="AO78"/>
  <c r="P78"/>
  <c r="X78"/>
  <c r="AO81"/>
  <c r="AN80"/>
  <c r="AL81"/>
  <c r="AK79"/>
  <c r="AT81"/>
  <c r="U79"/>
  <c r="Y81"/>
  <c r="W79"/>
  <c r="AM81"/>
  <c r="AP81"/>
  <c r="BB81"/>
  <c r="J79"/>
  <c r="AQ79"/>
  <c r="AS81"/>
  <c r="K81"/>
  <c r="AK81"/>
  <c r="L79"/>
  <c r="AC79"/>
  <c r="AN79"/>
  <c r="AD81"/>
  <c r="X81"/>
  <c r="AS79"/>
  <c r="AT79"/>
  <c r="AP79"/>
  <c r="AW80"/>
  <c r="AC80"/>
  <c r="AO80"/>
  <c r="AR82"/>
  <c r="AF82"/>
  <c r="AB82"/>
  <c r="BB80"/>
  <c r="L80"/>
  <c r="AE80"/>
  <c r="R80"/>
  <c r="AT80"/>
  <c r="X80"/>
  <c r="AA87"/>
  <c r="X87"/>
  <c r="AE86"/>
  <c r="AV85"/>
  <c r="AB81"/>
  <c r="V79"/>
  <c r="AN78"/>
  <c r="AT78"/>
  <c r="Y78"/>
  <c r="AQ78"/>
  <c r="AS78"/>
  <c r="AH78"/>
  <c r="M78"/>
  <c r="O78"/>
  <c r="AG78"/>
  <c r="AB78"/>
  <c r="AM78"/>
  <c r="AL80"/>
  <c r="AZ80"/>
  <c r="AA79"/>
  <c r="AD79"/>
  <c r="AY79"/>
  <c r="M81"/>
  <c r="AI79"/>
  <c r="BC81"/>
  <c r="AJ81"/>
  <c r="N81"/>
  <c r="I79"/>
  <c r="AU79"/>
  <c r="O79"/>
  <c r="AR81"/>
  <c r="T81"/>
  <c r="W81"/>
  <c r="Z79"/>
  <c r="Q79"/>
  <c r="AH79"/>
  <c r="AC81"/>
  <c r="AN81"/>
  <c r="BD81"/>
  <c r="S79"/>
  <c r="AO79"/>
  <c r="Y80"/>
  <c r="K80"/>
  <c r="AH82"/>
  <c r="U82"/>
  <c r="AN82"/>
  <c r="AD80"/>
  <c r="AS80"/>
  <c r="AK80"/>
  <c r="AI80"/>
  <c r="AQ80"/>
  <c r="AA80"/>
  <c r="BC80"/>
  <c r="AF80"/>
  <c r="BE83"/>
  <c r="AC83"/>
  <c r="AL85"/>
  <c r="AA83"/>
  <c r="X85"/>
  <c r="AK85"/>
  <c r="BD82"/>
  <c r="AE78"/>
  <c r="AL78"/>
  <c r="AK78"/>
  <c r="AI78"/>
  <c r="AR78"/>
  <c r="R78"/>
  <c r="AU78"/>
  <c r="T78"/>
  <c r="H78"/>
  <c r="W78"/>
  <c r="AV78"/>
  <c r="U78"/>
  <c r="W80"/>
  <c r="Q80"/>
  <c r="S81"/>
  <c r="AX81"/>
  <c r="AA81"/>
  <c r="O81"/>
  <c r="M79"/>
  <c r="BA81"/>
  <c r="AU81"/>
  <c r="AF81"/>
  <c r="AG79"/>
  <c r="AZ79"/>
  <c r="AE79"/>
  <c r="AY81"/>
  <c r="L81"/>
  <c r="T79"/>
  <c r="AV79"/>
  <c r="AL79"/>
  <c r="AI81"/>
  <c r="U81"/>
  <c r="Q81"/>
  <c r="N79"/>
  <c r="R79"/>
  <c r="P80"/>
  <c r="AM80"/>
  <c r="AH80"/>
  <c r="AZ82"/>
  <c r="T82"/>
  <c r="BA80"/>
  <c r="AG80"/>
  <c r="AR80"/>
  <c r="V80"/>
  <c r="AX80"/>
  <c r="O80"/>
  <c r="N80"/>
  <c r="Y86"/>
  <c r="BA85"/>
  <c r="AI86"/>
  <c r="AF83"/>
  <c r="AS85"/>
  <c r="BE84"/>
  <c r="BG87"/>
  <c r="BG85"/>
  <c r="BD85"/>
  <c r="AQ83"/>
  <c r="AL84"/>
  <c r="BD87"/>
  <c r="AB86"/>
  <c r="AQ87"/>
  <c r="BA83"/>
  <c r="O84"/>
  <c r="AY82"/>
  <c r="AU82"/>
  <c r="AC82"/>
  <c r="Y82"/>
  <c r="BE82"/>
  <c r="P82"/>
  <c r="AA82"/>
  <c r="AL82"/>
  <c r="AW82"/>
  <c r="AH87"/>
  <c r="AR86"/>
  <c r="W87"/>
  <c r="AS87"/>
  <c r="AF84"/>
  <c r="AS82"/>
  <c r="AO82"/>
  <c r="L82"/>
  <c r="AE82"/>
  <c r="AT82"/>
  <c r="AQ82"/>
  <c r="Q82"/>
  <c r="W82"/>
  <c r="BA82"/>
  <c r="BF83"/>
  <c r="AI84"/>
  <c r="BI86"/>
  <c r="BC87"/>
  <c r="AL83"/>
  <c r="BH86"/>
  <c r="AX86"/>
  <c r="X82"/>
  <c r="S82"/>
  <c r="AX82"/>
  <c r="Z82"/>
  <c r="AV82"/>
  <c r="AP82"/>
  <c r="O82"/>
  <c r="AT83"/>
  <c r="AM84"/>
  <c r="AP85"/>
  <c r="AO85"/>
  <c r="AR84"/>
  <c r="AF86"/>
  <c r="AU84"/>
  <c r="AB85"/>
  <c r="BA84"/>
  <c r="AZ83"/>
  <c r="AG82"/>
  <c r="AI82"/>
  <c r="R82"/>
  <c r="V82"/>
  <c r="AD82"/>
  <c r="M82"/>
  <c r="BB82"/>
  <c r="N82"/>
  <c r="AJ82"/>
  <c r="AD85"/>
  <c r="AP87"/>
  <c r="AH85"/>
  <c r="S83"/>
  <c r="AF85"/>
  <c r="AZ86"/>
  <c r="Y85"/>
  <c r="BA86"/>
  <c r="AY86"/>
  <c r="W84"/>
  <c r="BF84"/>
  <c r="BE85"/>
  <c r="BG86"/>
  <c r="P84"/>
  <c r="R86"/>
  <c r="BB83"/>
  <c r="X84"/>
  <c r="AZ85"/>
  <c r="AK84"/>
  <c r="Q86"/>
  <c r="V86"/>
  <c r="AC84"/>
  <c r="AY87"/>
  <c r="AK83"/>
  <c r="P83"/>
  <c r="S87"/>
  <c r="AE85"/>
  <c r="BE87"/>
  <c r="T85"/>
  <c r="AG86"/>
  <c r="AR83"/>
  <c r="AT84"/>
  <c r="AW87"/>
  <c r="AV84"/>
  <c r="BC86"/>
  <c r="BH85"/>
  <c r="AR85"/>
  <c r="AM87"/>
  <c r="AW84"/>
  <c r="AS84"/>
  <c r="AF87"/>
  <c r="Z84"/>
  <c r="AG83"/>
  <c r="BH87"/>
  <c r="AW86"/>
  <c r="AS86"/>
  <c r="BD84"/>
  <c r="Q87"/>
  <c r="N84"/>
  <c r="X83"/>
  <c r="AI87"/>
  <c r="Q85"/>
  <c r="AL86"/>
  <c r="AW83"/>
  <c r="AK86"/>
  <c r="W86"/>
  <c r="AA85"/>
  <c r="R87"/>
  <c r="BE86"/>
  <c r="BA87"/>
  <c r="AU87"/>
  <c r="U87"/>
  <c r="R83"/>
  <c r="AX83"/>
  <c r="AN84"/>
  <c r="AN86"/>
  <c r="Q83"/>
  <c r="AJ85"/>
  <c r="AY83"/>
  <c r="AG85"/>
  <c r="AM83"/>
  <c r="V85"/>
  <c r="AP86"/>
  <c r="AO86"/>
  <c r="AJ87"/>
  <c r="AN85"/>
  <c r="BC85"/>
  <c r="AX84"/>
  <c r="AM85"/>
  <c r="V83"/>
  <c r="T87"/>
  <c r="BF85"/>
  <c r="V87"/>
  <c r="AE84"/>
  <c r="BF87"/>
  <c r="U86"/>
  <c r="AK87"/>
  <c r="W85"/>
  <c r="AQ85"/>
  <c r="T86"/>
  <c r="AI85"/>
  <c r="AQ86"/>
  <c r="AM86"/>
  <c r="AU83"/>
  <c r="Q84"/>
  <c r="BB87"/>
  <c r="P85"/>
  <c r="AJ86"/>
  <c r="AV83"/>
  <c r="AG87"/>
  <c r="AC86"/>
  <c r="BD83"/>
  <c r="AJ84"/>
  <c r="AJ83"/>
  <c r="AD86"/>
  <c r="BI87"/>
  <c r="BF86"/>
  <c r="AP84"/>
  <c r="AD83"/>
  <c r="AP83"/>
  <c r="AN83"/>
  <c r="AV86"/>
  <c r="BB86"/>
  <c r="N83"/>
  <c r="AZ87"/>
  <c r="X86"/>
  <c r="AW85"/>
  <c r="AH508"/>
  <c r="AO508"/>
  <c r="P508"/>
  <c r="BA508"/>
  <c r="AD508"/>
  <c r="X508"/>
  <c r="S508"/>
  <c r="AE508"/>
  <c r="H508"/>
  <c r="AU508"/>
  <c r="Z508"/>
  <c r="AV508"/>
  <c r="AI508"/>
  <c r="BC508"/>
  <c r="BA509"/>
  <c r="J509"/>
  <c r="AH509"/>
  <c r="AJ509"/>
  <c r="AG509"/>
  <c r="AM509"/>
  <c r="AR509"/>
  <c r="AZ509"/>
  <c r="BB509"/>
  <c r="AI509"/>
  <c r="Z509"/>
  <c r="U509"/>
  <c r="U510"/>
  <c r="AY510"/>
  <c r="AI510"/>
  <c r="V510"/>
  <c r="Q510"/>
  <c r="X510"/>
  <c r="AJ510"/>
  <c r="AU510"/>
  <c r="Q509"/>
  <c r="AT509"/>
  <c r="AV509"/>
  <c r="AN509"/>
  <c r="AE509"/>
  <c r="BC509"/>
  <c r="AD509"/>
  <c r="AQ509"/>
  <c r="AF509"/>
  <c r="AY509"/>
  <c r="P509"/>
  <c r="T509"/>
  <c r="AC510"/>
  <c r="AR510"/>
  <c r="AP510"/>
  <c r="BB510"/>
  <c r="O510"/>
  <c r="BA510"/>
  <c r="J510"/>
  <c r="AZ510"/>
  <c r="AL510"/>
  <c r="P510"/>
  <c r="M510"/>
  <c r="AS510"/>
  <c r="AP509"/>
  <c r="L509"/>
  <c r="R509"/>
  <c r="AW509"/>
  <c r="Y509"/>
  <c r="AS509"/>
  <c r="AO509"/>
  <c r="AX509"/>
  <c r="AU509"/>
  <c r="M509"/>
  <c r="I509"/>
  <c r="AB509"/>
  <c r="AA510"/>
  <c r="W510"/>
  <c r="T510"/>
  <c r="AH510"/>
  <c r="N510"/>
  <c r="Z510"/>
  <c r="Y510"/>
  <c r="L510"/>
  <c r="AM510"/>
  <c r="AG510"/>
  <c r="BE510"/>
  <c r="AF510"/>
  <c r="R510"/>
  <c r="AA509"/>
  <c r="W509"/>
  <c r="K509"/>
  <c r="N509"/>
  <c r="O509"/>
  <c r="S509"/>
  <c r="AC509"/>
  <c r="AK509"/>
  <c r="BD509"/>
  <c r="V509"/>
  <c r="X509"/>
  <c r="AL509"/>
  <c r="AD510"/>
  <c r="K510"/>
  <c r="AN510"/>
  <c r="BD510"/>
  <c r="AQ510"/>
  <c r="AB510"/>
  <c r="AW510"/>
  <c r="AO510"/>
  <c r="AV510"/>
  <c r="AX510"/>
  <c r="S510"/>
  <c r="AT510"/>
  <c r="L508"/>
  <c r="AF508"/>
  <c r="W508"/>
  <c r="AP508"/>
  <c r="M508"/>
  <c r="AL508"/>
  <c r="AT508"/>
  <c r="AG508"/>
  <c r="V508"/>
  <c r="N511"/>
  <c r="P511"/>
  <c r="AY511"/>
  <c r="AG511"/>
  <c r="O511"/>
  <c r="V511"/>
  <c r="Z511"/>
  <c r="M512"/>
  <c r="X512"/>
  <c r="T512"/>
  <c r="AQ512"/>
  <c r="AX512"/>
  <c r="BG512"/>
  <c r="AM512"/>
  <c r="AZ512"/>
  <c r="AS512"/>
  <c r="W512"/>
  <c r="AR512"/>
  <c r="BD512"/>
  <c r="AE512"/>
  <c r="AX513"/>
  <c r="V513"/>
  <c r="BA513"/>
  <c r="AT513"/>
  <c r="U513"/>
  <c r="AB513"/>
  <c r="Z513"/>
  <c r="AN513"/>
  <c r="X513"/>
  <c r="Q513"/>
  <c r="AJ513"/>
  <c r="AI513"/>
  <c r="AC513"/>
  <c r="BD513"/>
  <c r="AW513"/>
  <c r="BC514"/>
  <c r="T514"/>
  <c r="BB514"/>
  <c r="AN514"/>
  <c r="V514"/>
  <c r="AW514"/>
  <c r="Q514"/>
  <c r="AM514"/>
  <c r="X514"/>
  <c r="BF514"/>
  <c r="S514"/>
  <c r="AY514"/>
  <c r="AI514"/>
  <c r="R515"/>
  <c r="O515"/>
  <c r="BG515"/>
  <c r="AG515"/>
  <c r="AY515"/>
  <c r="AH515"/>
  <c r="AE515"/>
  <c r="AC515"/>
  <c r="AB515"/>
  <c r="AO515"/>
  <c r="AW515"/>
  <c r="AT515"/>
  <c r="BC515"/>
  <c r="AP515"/>
  <c r="P515"/>
  <c r="AV515"/>
  <c r="S516"/>
  <c r="AO516"/>
  <c r="BE516"/>
  <c r="AZ516"/>
  <c r="V516"/>
  <c r="W516"/>
  <c r="AA516"/>
  <c r="P516"/>
  <c r="BD516"/>
  <c r="AB516"/>
  <c r="AB517"/>
  <c r="AM517"/>
  <c r="AL517"/>
  <c r="BA517"/>
  <c r="AC517"/>
  <c r="T517"/>
  <c r="X517"/>
  <c r="AT517"/>
  <c r="AJ517"/>
  <c r="AF517"/>
  <c r="U517"/>
  <c r="BC510"/>
  <c r="Q508"/>
  <c r="K508"/>
  <c r="AW508"/>
  <c r="AY508"/>
  <c r="AR508"/>
  <c r="AK508"/>
  <c r="AM508"/>
  <c r="AA508"/>
  <c r="AS511"/>
  <c r="AE511"/>
  <c r="AZ511"/>
  <c r="Q511"/>
  <c r="T511"/>
  <c r="AX511"/>
  <c r="AU511"/>
  <c r="AW511"/>
  <c r="W511"/>
  <c r="Y511"/>
  <c r="AV511"/>
  <c r="L511"/>
  <c r="BF512"/>
  <c r="AW512"/>
  <c r="N512"/>
  <c r="AC512"/>
  <c r="AY512"/>
  <c r="AK512"/>
  <c r="AA512"/>
  <c r="AI512"/>
  <c r="L512"/>
  <c r="AF512"/>
  <c r="V512"/>
  <c r="AL513"/>
  <c r="W513"/>
  <c r="O513"/>
  <c r="AZ513"/>
  <c r="BB513"/>
  <c r="P513"/>
  <c r="AO513"/>
  <c r="BC513"/>
  <c r="AG513"/>
  <c r="AV513"/>
  <c r="AR513"/>
  <c r="AG514"/>
  <c r="AQ514"/>
  <c r="AX514"/>
  <c r="BI514"/>
  <c r="BH514"/>
  <c r="AZ514"/>
  <c r="AP514"/>
  <c r="AK514"/>
  <c r="R514"/>
  <c r="BG514"/>
  <c r="AE514"/>
  <c r="AH514"/>
  <c r="AR514"/>
  <c r="AK515"/>
  <c r="BB515"/>
  <c r="AJ515"/>
  <c r="AA515"/>
  <c r="Q515"/>
  <c r="S515"/>
  <c r="Y515"/>
  <c r="AZ515"/>
  <c r="AN515"/>
  <c r="BE515"/>
  <c r="AC516"/>
  <c r="AT516"/>
  <c r="AR516"/>
  <c r="BF516"/>
  <c r="BA516"/>
  <c r="AP516"/>
  <c r="AE516"/>
  <c r="BG516"/>
  <c r="BB516"/>
  <c r="AF516"/>
  <c r="Y516"/>
  <c r="AH516"/>
  <c r="X516"/>
  <c r="R517"/>
  <c r="BC517"/>
  <c r="AN517"/>
  <c r="S517"/>
  <c r="AQ517"/>
  <c r="AY517"/>
  <c r="BH517"/>
  <c r="AW517"/>
  <c r="BI517"/>
  <c r="AG517"/>
  <c r="Z517"/>
  <c r="AS517"/>
  <c r="AA517"/>
  <c r="AX517"/>
  <c r="BB517"/>
  <c r="AZ517"/>
  <c r="BD517"/>
  <c r="AP517"/>
  <c r="AV517"/>
  <c r="AK510"/>
  <c r="Y508"/>
  <c r="I508"/>
  <c r="O508"/>
  <c r="AZ508"/>
  <c r="AX508"/>
  <c r="U508"/>
  <c r="BB508"/>
  <c r="T508"/>
  <c r="N508"/>
  <c r="AI511"/>
  <c r="BC511"/>
  <c r="AH511"/>
  <c r="U511"/>
  <c r="AQ511"/>
  <c r="BF511"/>
  <c r="AP511"/>
  <c r="AK511"/>
  <c r="AL511"/>
  <c r="S511"/>
  <c r="AM511"/>
  <c r="AT511"/>
  <c r="AN511"/>
  <c r="BD511"/>
  <c r="AR511"/>
  <c r="AG512"/>
  <c r="AD512"/>
  <c r="AU512"/>
  <c r="U512"/>
  <c r="BE512"/>
  <c r="Z512"/>
  <c r="P512"/>
  <c r="AV512"/>
  <c r="BC512"/>
  <c r="BA512"/>
  <c r="AB512"/>
  <c r="R513"/>
  <c r="AD513"/>
  <c r="AM513"/>
  <c r="AE513"/>
  <c r="Y513"/>
  <c r="BE513"/>
  <c r="AK513"/>
  <c r="BH513"/>
  <c r="AQ513"/>
  <c r="AU513"/>
  <c r="BF513"/>
  <c r="S513"/>
  <c r="AY513"/>
  <c r="BG513"/>
  <c r="P514"/>
  <c r="AS514"/>
  <c r="O514"/>
  <c r="AL514"/>
  <c r="W514"/>
  <c r="BA514"/>
  <c r="AU514"/>
  <c r="V515"/>
  <c r="Z515"/>
  <c r="AS515"/>
  <c r="AQ515"/>
  <c r="AF515"/>
  <c r="BD515"/>
  <c r="T515"/>
  <c r="BF515"/>
  <c r="X515"/>
  <c r="BI515"/>
  <c r="AR515"/>
  <c r="U515"/>
  <c r="W515"/>
  <c r="AI515"/>
  <c r="BH515"/>
  <c r="AD515"/>
  <c r="BC516"/>
  <c r="AI516"/>
  <c r="AJ516"/>
  <c r="BI516"/>
  <c r="AV516"/>
  <c r="R516"/>
  <c r="AK516"/>
  <c r="U516"/>
  <c r="AS516"/>
  <c r="AL516"/>
  <c r="AW516"/>
  <c r="AR517"/>
  <c r="AK517"/>
  <c r="AD517"/>
  <c r="Y517"/>
  <c r="V517"/>
  <c r="BE517"/>
  <c r="AU517"/>
  <c r="AE510"/>
  <c r="AQ508"/>
  <c r="AB508"/>
  <c r="J508"/>
  <c r="R508"/>
  <c r="AN508"/>
  <c r="AJ508"/>
  <c r="AS508"/>
  <c r="AC508"/>
  <c r="BA511"/>
  <c r="X511"/>
  <c r="AF511"/>
  <c r="AA511"/>
  <c r="BB511"/>
  <c r="K511"/>
  <c r="AJ511"/>
  <c r="R511"/>
  <c r="AC511"/>
  <c r="BE511"/>
  <c r="AB511"/>
  <c r="M511"/>
  <c r="AD511"/>
  <c r="AO511"/>
  <c r="R512"/>
  <c r="AN512"/>
  <c r="AJ512"/>
  <c r="AP512"/>
  <c r="O512"/>
  <c r="BB512"/>
  <c r="Q512"/>
  <c r="S512"/>
  <c r="AO512"/>
  <c r="Y512"/>
  <c r="AL512"/>
  <c r="AH512"/>
  <c r="AT512"/>
  <c r="AF513"/>
  <c r="AA513"/>
  <c r="AH513"/>
  <c r="M513"/>
  <c r="N513"/>
  <c r="T513"/>
  <c r="AP513"/>
  <c r="AS513"/>
  <c r="U514"/>
  <c r="AT514"/>
  <c r="AB514"/>
  <c r="AJ514"/>
  <c r="N514"/>
  <c r="BD514"/>
  <c r="AA514"/>
  <c r="AV514"/>
  <c r="BE514"/>
  <c r="AC514"/>
  <c r="AO514"/>
  <c r="AF514"/>
  <c r="AD514"/>
  <c r="Y514"/>
  <c r="Z514"/>
  <c r="AM515"/>
  <c r="AX515"/>
  <c r="AL515"/>
  <c r="AU515"/>
  <c r="BA515"/>
  <c r="AM516"/>
  <c r="AU516"/>
  <c r="T516"/>
  <c r="Z516"/>
  <c r="AN516"/>
  <c r="BH516"/>
  <c r="AY516"/>
  <c r="Q516"/>
  <c r="AD516"/>
  <c r="AX516"/>
  <c r="AQ516"/>
  <c r="AG516"/>
  <c r="W517"/>
  <c r="AO517"/>
  <c r="BG517"/>
  <c r="AE517"/>
  <c r="AH517"/>
  <c r="AI517"/>
  <c r="BF517"/>
  <c r="Q517"/>
  <c r="AX249"/>
  <c r="Q251"/>
  <c r="P247"/>
  <c r="AI250"/>
  <c r="I247"/>
  <c r="AY254"/>
  <c r="AE251"/>
  <c r="AL255"/>
  <c r="AY250"/>
  <c r="AD255"/>
  <c r="AI249"/>
  <c r="AT247"/>
  <c r="M251"/>
  <c r="O254"/>
  <c r="AU254"/>
  <c r="N248"/>
  <c r="BD248"/>
  <c r="AO247"/>
  <c r="AB256"/>
  <c r="T253"/>
  <c r="AX256"/>
  <c r="AV255"/>
  <c r="AZ252"/>
  <c r="AS248"/>
  <c r="T249"/>
  <c r="L248"/>
  <c r="AG249"/>
  <c r="BD255"/>
  <c r="V254"/>
  <c r="O247"/>
  <c r="BE250"/>
  <c r="R251"/>
  <c r="AW256"/>
  <c r="BH254"/>
  <c r="S254"/>
  <c r="AT252"/>
  <c r="P253"/>
  <c r="BD252"/>
  <c r="V255"/>
  <c r="O250"/>
  <c r="AG248"/>
  <c r="BH255"/>
  <c r="W247"/>
  <c r="BA253"/>
  <c r="N252"/>
  <c r="AM250"/>
  <c r="AR249"/>
  <c r="AY248"/>
  <c r="BG247"/>
  <c r="AN254"/>
  <c r="AM247"/>
  <c r="S251"/>
  <c r="BE249"/>
  <c r="AV254"/>
  <c r="AL250"/>
  <c r="BG249"/>
  <c r="AD252"/>
  <c r="V252"/>
  <c r="AU249"/>
  <c r="AA254"/>
  <c r="AT248"/>
  <c r="BA249"/>
  <c r="AU250"/>
  <c r="P252"/>
  <c r="Y253"/>
  <c r="AY255"/>
  <c r="BG256"/>
  <c r="AW248"/>
  <c r="AJ252"/>
  <c r="Q256"/>
  <c r="AW247"/>
  <c r="S248"/>
  <c r="AO255"/>
  <c r="BC251"/>
  <c r="AQ248"/>
  <c r="AE249"/>
  <c r="V251"/>
  <c r="AB253"/>
  <c r="AL247"/>
  <c r="AM248"/>
  <c r="Z251"/>
  <c r="AM255"/>
  <c r="AK252"/>
  <c r="AV253"/>
  <c r="T254"/>
  <c r="Q250"/>
  <c r="X253"/>
  <c r="AE256"/>
  <c r="BI251"/>
  <c r="AD251"/>
  <c r="AP252"/>
  <c r="AF250"/>
  <c r="BF256"/>
  <c r="AR252"/>
  <c r="AW249"/>
  <c r="Y256"/>
  <c r="AN252"/>
  <c r="AP250"/>
  <c r="AW254"/>
  <c r="AW253"/>
  <c r="U251"/>
  <c r="Q255"/>
  <c r="AY256"/>
  <c r="BD250"/>
  <c r="AZ249"/>
  <c r="BB249"/>
  <c r="U247"/>
  <c r="AR254"/>
  <c r="W249"/>
  <c r="AQ254"/>
  <c r="AV256"/>
  <c r="BB252"/>
  <c r="I248"/>
  <c r="AK254"/>
  <c r="AJ253"/>
  <c r="BH249"/>
  <c r="W253"/>
  <c r="BC248"/>
  <c r="AB249"/>
  <c r="W252"/>
  <c r="BH247"/>
  <c r="O251"/>
  <c r="AG254"/>
  <c r="AG252"/>
  <c r="AV248"/>
  <c r="BG250"/>
  <c r="AC256"/>
  <c r="X247"/>
  <c r="AS254"/>
  <c r="AS255"/>
  <c r="V248"/>
  <c r="U248"/>
  <c r="Q249"/>
  <c r="X250"/>
  <c r="AW255"/>
  <c r="AZ251"/>
  <c r="AU255"/>
  <c r="T252"/>
  <c r="AZ248"/>
  <c r="L251"/>
  <c r="AT251"/>
  <c r="BA247"/>
  <c r="BF248"/>
  <c r="AX255"/>
  <c r="AV252"/>
  <c r="R254"/>
  <c r="AX252"/>
  <c r="K248"/>
  <c r="AO252"/>
  <c r="Z248"/>
  <c r="Z247"/>
  <c r="AL253"/>
  <c r="AL254"/>
  <c r="W250"/>
  <c r="S256"/>
  <c r="AH255"/>
  <c r="BA250"/>
  <c r="AU256"/>
  <c r="S247"/>
  <c r="AR250"/>
  <c r="K247"/>
  <c r="R253"/>
  <c r="AQ249"/>
  <c r="AJ255"/>
  <c r="N250"/>
  <c r="BE248"/>
  <c r="BB255"/>
  <c r="Q248"/>
  <c r="AT249"/>
  <c r="BF255"/>
  <c r="AX253"/>
  <c r="AH254"/>
  <c r="BA254"/>
  <c r="AS253"/>
  <c r="AB248"/>
  <c r="AJ249"/>
  <c r="AQ252"/>
  <c r="M252"/>
  <c r="AD256"/>
  <c r="AX251"/>
  <c r="AD250"/>
  <c r="U249"/>
  <c r="AH253"/>
  <c r="BE247"/>
  <c r="BC247"/>
  <c r="AJ248"/>
  <c r="BA256"/>
  <c r="AO250"/>
  <c r="AK256"/>
  <c r="AL251"/>
  <c r="BH248"/>
  <c r="BH250"/>
  <c r="AM253"/>
  <c r="BG251"/>
  <c r="AR247"/>
  <c r="M250"/>
  <c r="AN253"/>
  <c r="BG252"/>
  <c r="AL256"/>
  <c r="K250"/>
  <c r="AI252"/>
  <c r="AZ256"/>
  <c r="L247"/>
  <c r="Q247"/>
  <c r="AF255"/>
  <c r="AG247"/>
  <c r="AA252"/>
  <c r="AR256"/>
  <c r="Z255"/>
  <c r="O252"/>
  <c r="AQ255"/>
  <c r="AU252"/>
  <c r="AY252"/>
  <c r="AN247"/>
  <c r="M248"/>
  <c r="AN256"/>
  <c r="M249"/>
  <c r="Y252"/>
  <c r="X255"/>
  <c r="AV250"/>
  <c r="AF249"/>
  <c r="S250"/>
  <c r="AO249"/>
  <c r="AY251"/>
  <c r="BD249"/>
  <c r="N247"/>
  <c r="AX254"/>
  <c r="AF248"/>
  <c r="AH247"/>
  <c r="X254"/>
  <c r="L249"/>
  <c r="BE254"/>
  <c r="BI247"/>
  <c r="AH250"/>
  <c r="AM251"/>
  <c r="AL248"/>
  <c r="BE255"/>
  <c r="AC248"/>
  <c r="U255"/>
  <c r="AU251"/>
  <c r="O253"/>
  <c r="M247"/>
  <c r="Z250"/>
  <c r="AK251"/>
  <c r="AK247"/>
  <c r="AV251"/>
  <c r="AT253"/>
  <c r="BD254"/>
  <c r="AW252"/>
  <c r="AQ250"/>
  <c r="BC254"/>
  <c r="AR248"/>
  <c r="AG250"/>
  <c r="AT254"/>
  <c r="AL249"/>
  <c r="BB247"/>
  <c r="AA251"/>
  <c r="AS251"/>
  <c r="N251"/>
  <c r="W256"/>
  <c r="AF256"/>
  <c r="AF253"/>
  <c r="AS252"/>
  <c r="N253"/>
  <c r="BF251"/>
  <c r="BI248"/>
  <c r="AZ255"/>
  <c r="AB252"/>
  <c r="AE253"/>
  <c r="AQ256"/>
  <c r="O249"/>
  <c r="AG255"/>
  <c r="X249"/>
  <c r="AO256"/>
  <c r="O248"/>
  <c r="R249"/>
  <c r="R252"/>
  <c r="W248"/>
  <c r="AO251"/>
  <c r="T255"/>
  <c r="AG251"/>
  <c r="BF253"/>
  <c r="BD256"/>
  <c r="AB247"/>
  <c r="U250"/>
  <c r="AI248"/>
  <c r="AC251"/>
  <c r="Z252"/>
  <c r="AD254"/>
  <c r="Z256"/>
  <c r="BD251"/>
  <c r="AZ254"/>
  <c r="BH253"/>
  <c r="AY247"/>
  <c r="U252"/>
  <c r="W251"/>
  <c r="S253"/>
  <c r="AS250"/>
  <c r="AM256"/>
  <c r="BB253"/>
  <c r="AH256"/>
  <c r="AP256"/>
  <c r="R256"/>
  <c r="N249"/>
  <c r="W255"/>
  <c r="AA250"/>
  <c r="Q252"/>
  <c r="AO248"/>
  <c r="AZ253"/>
  <c r="BC249"/>
  <c r="AE248"/>
  <c r="Z249"/>
  <c r="S249"/>
  <c r="AM252"/>
  <c r="AH251"/>
  <c r="BG253"/>
  <c r="BI252"/>
  <c r="AZ247"/>
  <c r="V247"/>
  <c r="BC253"/>
  <c r="V256"/>
  <c r="BE256"/>
  <c r="AI255"/>
  <c r="BC250"/>
  <c r="AN251"/>
  <c r="AQ251"/>
  <c r="AP253"/>
  <c r="AH252"/>
  <c r="AB254"/>
  <c r="AC254"/>
  <c r="AE247"/>
  <c r="P249"/>
  <c r="AV249"/>
  <c r="R255"/>
  <c r="AK248"/>
  <c r="AZ250"/>
  <c r="AP254"/>
  <c r="P251"/>
  <c r="T248"/>
  <c r="AF254"/>
  <c r="Z253"/>
  <c r="Y247"/>
  <c r="BE251"/>
  <c r="X251"/>
  <c r="AU253"/>
  <c r="AC253"/>
  <c r="AP247"/>
  <c r="AF252"/>
  <c r="AS256"/>
  <c r="BF247"/>
  <c r="BB256"/>
  <c r="AG253"/>
  <c r="AC247"/>
  <c r="AK249"/>
  <c r="AJ250"/>
  <c r="AA249"/>
  <c r="Q254"/>
  <c r="AE254"/>
  <c r="X256"/>
  <c r="AK250"/>
  <c r="AC252"/>
  <c r="AL252"/>
  <c r="AN248"/>
  <c r="AP251"/>
  <c r="U254"/>
  <c r="BA248"/>
  <c r="AR253"/>
  <c r="AW251"/>
  <c r="AJ251"/>
  <c r="BF254"/>
  <c r="AK255"/>
  <c r="BB254"/>
  <c r="BA251"/>
  <c r="BI249"/>
  <c r="T251"/>
  <c r="AT256"/>
  <c r="AS249"/>
  <c r="R250"/>
  <c r="AK253"/>
  <c r="AI251"/>
  <c r="AO253"/>
  <c r="AU247"/>
  <c r="K249"/>
  <c r="Q253"/>
  <c r="U256"/>
  <c r="AB250"/>
  <c r="AX250"/>
  <c r="AA253"/>
  <c r="BD247"/>
  <c r="BG248"/>
  <c r="BA252"/>
  <c r="AF251"/>
  <c r="BC255"/>
  <c r="BC256"/>
  <c r="P254"/>
  <c r="AX247"/>
  <c r="Y251"/>
  <c r="H247"/>
  <c r="BD253"/>
  <c r="BH256"/>
  <c r="AC249"/>
  <c r="BF249"/>
  <c r="BB251"/>
  <c r="AJ247"/>
  <c r="R248"/>
  <c r="AR251"/>
  <c r="Y249"/>
  <c r="AV247"/>
  <c r="BB248"/>
  <c r="Z254"/>
  <c r="AN255"/>
  <c r="X248"/>
  <c r="V250"/>
  <c r="AJ254"/>
  <c r="T256"/>
  <c r="BA255"/>
  <c r="V253"/>
  <c r="AX248"/>
  <c r="AM249"/>
  <c r="AD248"/>
  <c r="BG254"/>
  <c r="AW250"/>
  <c r="Y254"/>
  <c r="BI255"/>
  <c r="BF252"/>
  <c r="R247"/>
  <c r="AU248"/>
  <c r="AP248"/>
  <c r="S252"/>
  <c r="T247"/>
  <c r="AD249"/>
  <c r="AP249"/>
  <c r="AI256"/>
  <c r="AR255"/>
  <c r="Y250"/>
  <c r="AE250"/>
  <c r="AT255"/>
  <c r="BC252"/>
  <c r="AQ253"/>
  <c r="BB250"/>
  <c r="AT250"/>
  <c r="AF247"/>
  <c r="BI254"/>
  <c r="BH251"/>
  <c r="BI256"/>
  <c r="AC250"/>
  <c r="J249"/>
  <c r="AJ256"/>
  <c r="Y255"/>
  <c r="S255"/>
  <c r="AE252"/>
  <c r="U253"/>
  <c r="AY249"/>
  <c r="AD247"/>
  <c r="BF250"/>
  <c r="T250"/>
  <c r="AI247"/>
  <c r="P250"/>
  <c r="BH252"/>
  <c r="J248"/>
  <c r="L250"/>
  <c r="BG255"/>
  <c r="AG256"/>
  <c r="AP255"/>
  <c r="AB255"/>
  <c r="AA248"/>
  <c r="AA247"/>
  <c r="AI253"/>
  <c r="AM254"/>
  <c r="X252"/>
  <c r="BI250"/>
  <c r="V249"/>
  <c r="AQ247"/>
  <c r="J247"/>
  <c r="BI253"/>
  <c r="AO254"/>
  <c r="AA255"/>
  <c r="AS247"/>
  <c r="AH249"/>
  <c r="AY253"/>
  <c r="BE252"/>
  <c r="AB251"/>
  <c r="AN250"/>
  <c r="AC255"/>
  <c r="P255"/>
  <c r="AH248"/>
  <c r="AE255"/>
  <c r="AD253"/>
  <c r="BE253"/>
  <c r="AA256"/>
  <c r="P248"/>
  <c r="W254"/>
  <c r="Y248"/>
  <c r="AI254"/>
  <c r="AN249"/>
  <c r="AU148"/>
  <c r="AI152"/>
  <c r="AQ152"/>
  <c r="AW148"/>
  <c r="AA151"/>
  <c r="S150"/>
  <c r="AT150"/>
  <c r="AU149"/>
  <c r="X149"/>
  <c r="AG152"/>
  <c r="AE151"/>
  <c r="AF148"/>
  <c r="AD148"/>
  <c r="BF150"/>
  <c r="AY150"/>
  <c r="V150"/>
  <c r="Q150"/>
  <c r="AQ150"/>
  <c r="BB150"/>
  <c r="W150"/>
  <c r="R150"/>
  <c r="O149"/>
  <c r="V148"/>
  <c r="BG149"/>
  <c r="AG150"/>
  <c r="AE152"/>
  <c r="AX149"/>
  <c r="AR149"/>
  <c r="AZ152"/>
  <c r="T148"/>
  <c r="AK150"/>
  <c r="AD152"/>
  <c r="AY151"/>
  <c r="R151"/>
  <c r="R152"/>
  <c r="T150"/>
  <c r="Z150"/>
  <c r="BA150"/>
  <c r="AJ150"/>
  <c r="AU150"/>
  <c r="AV150"/>
  <c r="AO150"/>
  <c r="P150"/>
  <c r="AI151"/>
  <c r="AV149"/>
  <c r="BI149"/>
  <c r="AV151"/>
  <c r="AQ148"/>
  <c r="AB148"/>
  <c r="Y152"/>
  <c r="U148"/>
  <c r="U151"/>
  <c r="AJ152"/>
  <c r="AN152"/>
  <c r="BE150"/>
  <c r="AD150"/>
  <c r="AM150"/>
  <c r="O150"/>
  <c r="AH150"/>
  <c r="U150"/>
  <c r="BD150"/>
  <c r="AN150"/>
  <c r="AS150"/>
  <c r="AF152"/>
  <c r="AD149"/>
  <c r="T151"/>
  <c r="AG151"/>
  <c r="S149"/>
  <c r="AL151"/>
  <c r="T149"/>
  <c r="V152"/>
  <c r="AJ148"/>
  <c r="AX150"/>
  <c r="S151"/>
  <c r="AF151"/>
  <c r="AL150"/>
  <c r="Y150"/>
  <c r="AA150"/>
  <c r="AF150"/>
  <c r="BG150"/>
  <c r="BC150"/>
  <c r="X150"/>
  <c r="BI150"/>
  <c r="BI146"/>
  <c r="N144"/>
  <c r="Z144"/>
  <c r="O143"/>
  <c r="AK143"/>
  <c r="BA143"/>
  <c r="AT146"/>
  <c r="Z146"/>
  <c r="AG146"/>
  <c r="M145"/>
  <c r="AQ146"/>
  <c r="AM146"/>
  <c r="AC147"/>
  <c r="BC147"/>
  <c r="AE147"/>
  <c r="BE147"/>
  <c r="O147"/>
  <c r="U147"/>
  <c r="BD147"/>
  <c r="BH147"/>
  <c r="AH147"/>
  <c r="S147"/>
  <c r="AT147"/>
  <c r="AH148"/>
  <c r="AZ148"/>
  <c r="AL148"/>
  <c r="AT149"/>
  <c r="R144"/>
  <c r="AK144"/>
  <c r="AB144"/>
  <c r="AR144"/>
  <c r="AD146"/>
  <c r="BE146"/>
  <c r="J143"/>
  <c r="M143"/>
  <c r="AG143"/>
  <c r="AC146"/>
  <c r="V146"/>
  <c r="U145"/>
  <c r="BG145"/>
  <c r="AA146"/>
  <c r="BA147"/>
  <c r="AO147"/>
  <c r="AX147"/>
  <c r="AR147"/>
  <c r="R147"/>
  <c r="BB147"/>
  <c r="AV147"/>
  <c r="AS147"/>
  <c r="AN147"/>
  <c r="V147"/>
  <c r="W147"/>
  <c r="T147"/>
  <c r="AF147"/>
  <c r="BC152"/>
  <c r="BA149"/>
  <c r="Z149"/>
  <c r="BF149"/>
  <c r="AY145"/>
  <c r="AE144"/>
  <c r="BG144"/>
  <c r="M144"/>
  <c r="I144"/>
  <c r="AM144"/>
  <c r="AY146"/>
  <c r="Q143"/>
  <c r="P143"/>
  <c r="BE145"/>
  <c r="Y145"/>
  <c r="BH146"/>
  <c r="T146"/>
  <c r="Q147"/>
  <c r="P147"/>
  <c r="X147"/>
  <c r="AW147"/>
  <c r="AQ147"/>
  <c r="BI147"/>
  <c r="N147"/>
  <c r="AI147"/>
  <c r="AK147"/>
  <c r="AY147"/>
  <c r="AP147"/>
  <c r="Y147"/>
  <c r="AC151"/>
  <c r="BD149"/>
  <c r="N148"/>
  <c r="AA147"/>
  <c r="AV144"/>
  <c r="BD144"/>
  <c r="AF143"/>
  <c r="BE143"/>
  <c r="L143"/>
  <c r="AW143"/>
  <c r="AE146"/>
  <c r="BH145"/>
  <c r="AG145"/>
  <c r="BC146"/>
  <c r="AB147"/>
  <c r="L147"/>
  <c r="AG147"/>
  <c r="AL147"/>
  <c r="BG147"/>
  <c r="AM147"/>
  <c r="Z147"/>
  <c r="AJ147"/>
  <c r="AD147"/>
  <c r="AU147"/>
  <c r="AZ147"/>
  <c r="BF147"/>
  <c r="M147"/>
  <c r="N149"/>
  <c r="BH151"/>
  <c r="AO152"/>
  <c r="AC148"/>
  <c r="AW151"/>
  <c r="AG148"/>
  <c r="AZ143"/>
  <c r="AI143"/>
  <c r="AQ143"/>
  <c r="AJ145"/>
  <c r="AA145"/>
  <c r="AQ145"/>
  <c r="BC145"/>
  <c r="O145"/>
  <c r="N145"/>
  <c r="BB145"/>
  <c r="AU145"/>
  <c r="AX145"/>
  <c r="Q144"/>
  <c r="AD144"/>
  <c r="AY144"/>
  <c r="AS145"/>
  <c r="K144"/>
  <c r="BE144"/>
  <c r="BA144"/>
  <c r="AU144"/>
  <c r="AE145"/>
  <c r="AZ145"/>
  <c r="BH144"/>
  <c r="AX144"/>
  <c r="AO144"/>
  <c r="AM151"/>
  <c r="Z143"/>
  <c r="W143"/>
  <c r="AP143"/>
  <c r="AY143"/>
  <c r="AH143"/>
  <c r="AR143"/>
  <c r="R143"/>
  <c r="AC143"/>
  <c r="AE143"/>
  <c r="V143"/>
  <c r="AM143"/>
  <c r="K143"/>
  <c r="S143"/>
  <c r="I143"/>
  <c r="AN145"/>
  <c r="BA145"/>
  <c r="L145"/>
  <c r="T145"/>
  <c r="J145"/>
  <c r="AB145"/>
  <c r="AR145"/>
  <c r="AW145"/>
  <c r="P144"/>
  <c r="AH145"/>
  <c r="BF145"/>
  <c r="X144"/>
  <c r="AF144"/>
  <c r="V144"/>
  <c r="AI145"/>
  <c r="AC145"/>
  <c r="L144"/>
  <c r="AZ149"/>
  <c r="AE149"/>
  <c r="BB143"/>
  <c r="BF143"/>
  <c r="AS143"/>
  <c r="BG143"/>
  <c r="AB143"/>
  <c r="U143"/>
  <c r="BC143"/>
  <c r="AJ143"/>
  <c r="AN143"/>
  <c r="H143"/>
  <c r="BD143"/>
  <c r="X143"/>
  <c r="N143"/>
  <c r="AU143"/>
  <c r="AD143"/>
  <c r="AA143"/>
  <c r="AV145"/>
  <c r="R145"/>
  <c r="Z145"/>
  <c r="S145"/>
  <c r="P145"/>
  <c r="BI145"/>
  <c r="W145"/>
  <c r="AT144"/>
  <c r="U144"/>
  <c r="O144"/>
  <c r="AK145"/>
  <c r="AN144"/>
  <c r="AJ144"/>
  <c r="AG144"/>
  <c r="AW144"/>
  <c r="AI144"/>
  <c r="X145"/>
  <c r="S144"/>
  <c r="AS144"/>
  <c r="AP144"/>
  <c r="BC144"/>
  <c r="AA144"/>
  <c r="AT151"/>
  <c r="T152"/>
  <c r="T143"/>
  <c r="Y143"/>
  <c r="AL143"/>
  <c r="AT143"/>
  <c r="AO143"/>
  <c r="AV143"/>
  <c r="AX143"/>
  <c r="AO145"/>
  <c r="AP145"/>
  <c r="AL145"/>
  <c r="V145"/>
  <c r="K145"/>
  <c r="AD145"/>
  <c r="BD145"/>
  <c r="AC144"/>
  <c r="Q145"/>
  <c r="AF145"/>
  <c r="AH144"/>
  <c r="AZ144"/>
  <c r="Y144"/>
  <c r="T144"/>
  <c r="AM145"/>
  <c r="AT145"/>
  <c r="BF144"/>
  <c r="AQ144"/>
  <c r="W144"/>
  <c r="AL144"/>
  <c r="J144"/>
  <c r="BB144"/>
  <c r="M146"/>
  <c r="AW146"/>
  <c r="BB146"/>
  <c r="AK146"/>
  <c r="AN146"/>
  <c r="Q146"/>
  <c r="AJ146"/>
  <c r="BD146"/>
  <c r="P146"/>
  <c r="AC150"/>
  <c r="W152"/>
  <c r="Y151"/>
  <c r="AM152"/>
  <c r="AI146"/>
  <c r="U146"/>
  <c r="K146"/>
  <c r="AS146"/>
  <c r="R146"/>
  <c r="AL146"/>
  <c r="BG146"/>
  <c r="BA146"/>
  <c r="AP146"/>
  <c r="AV146"/>
  <c r="X151"/>
  <c r="BB149"/>
  <c r="AG149"/>
  <c r="BH148"/>
  <c r="S146"/>
  <c r="X146"/>
  <c r="AB146"/>
  <c r="BF146"/>
  <c r="AH146"/>
  <c r="W146"/>
  <c r="Y146"/>
  <c r="AC152"/>
  <c r="AM148"/>
  <c r="P149"/>
  <c r="BE148"/>
  <c r="L146"/>
  <c r="N146"/>
  <c r="AX146"/>
  <c r="AU146"/>
  <c r="AR146"/>
  <c r="O146"/>
  <c r="AF146"/>
  <c r="AO146"/>
  <c r="AZ146"/>
  <c r="AL152"/>
  <c r="AS152"/>
  <c r="AR148"/>
  <c r="U149"/>
  <c r="AK148"/>
  <c r="AP152"/>
  <c r="P151"/>
  <c r="AB152"/>
  <c r="M148"/>
  <c r="AK149"/>
  <c r="S152"/>
  <c r="BB151"/>
  <c r="AH152"/>
  <c r="BH149"/>
  <c r="BA152"/>
  <c r="AY149"/>
  <c r="V149"/>
  <c r="BG151"/>
  <c r="W149"/>
  <c r="AQ151"/>
  <c r="Y148"/>
  <c r="BA151"/>
  <c r="X148"/>
  <c r="AT152"/>
  <c r="Z148"/>
  <c r="AO148"/>
  <c r="BF148"/>
  <c r="AP148"/>
  <c r="AZ150"/>
  <c r="BE152"/>
  <c r="BC149"/>
  <c r="BF152"/>
  <c r="R148"/>
  <c r="AW150"/>
  <c r="AW152"/>
  <c r="AT148"/>
  <c r="S148"/>
  <c r="AS148"/>
  <c r="Z151"/>
  <c r="AA149"/>
  <c r="AZ151"/>
  <c r="Q151"/>
  <c r="AA152"/>
  <c r="AN148"/>
  <c r="AS149"/>
  <c r="BA148"/>
  <c r="V151"/>
  <c r="BE151"/>
  <c r="AO149"/>
  <c r="AS151"/>
  <c r="AY152"/>
  <c r="BB152"/>
  <c r="BI151"/>
  <c r="AP150"/>
  <c r="Y149"/>
  <c r="AP149"/>
  <c r="AO151"/>
  <c r="AQ149"/>
  <c r="AU152"/>
  <c r="AB151"/>
  <c r="AV152"/>
  <c r="BE149"/>
  <c r="AY148"/>
  <c r="AV148"/>
  <c r="BI148"/>
  <c r="AC149"/>
  <c r="AW149"/>
  <c r="BH152"/>
  <c r="AN151"/>
  <c r="AX151"/>
  <c r="AU151"/>
  <c r="AJ149"/>
  <c r="AK151"/>
  <c r="W151"/>
  <c r="AH149"/>
  <c r="R149"/>
  <c r="AR152"/>
  <c r="BD148"/>
  <c r="AF149"/>
  <c r="AK152"/>
  <c r="X152"/>
  <c r="P148"/>
  <c r="AR150"/>
  <c r="AI148"/>
  <c r="AE148"/>
  <c r="BC151"/>
  <c r="AL149"/>
  <c r="BH150"/>
  <c r="Q148"/>
  <c r="Z152"/>
  <c r="BB148"/>
  <c r="W148"/>
  <c r="AX148"/>
  <c r="AI149"/>
  <c r="BG152"/>
  <c r="BC148"/>
  <c r="AE150"/>
  <c r="AR151"/>
  <c r="AA148"/>
  <c r="AB149"/>
  <c r="AM149"/>
  <c r="AJ151"/>
  <c r="BD151"/>
  <c r="AN149"/>
  <c r="AI150"/>
  <c r="BF151"/>
  <c r="O148"/>
  <c r="U152"/>
  <c r="Q152"/>
  <c r="AP151"/>
  <c r="Q149"/>
  <c r="AH151"/>
  <c r="BD152"/>
  <c r="BG148"/>
  <c r="AD151"/>
  <c r="BI152"/>
  <c r="AB150"/>
  <c r="AX152"/>
  <c r="Z176"/>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T429" l="1"/>
  <c r="AZ396"/>
  <c r="BA396" s="1"/>
  <c r="BB396" s="1"/>
  <c r="BC396" s="1"/>
  <c r="BD396" s="1"/>
  <c r="BE396" s="1"/>
  <c r="BF396" s="1"/>
  <c r="BG396" s="1"/>
  <c r="BH396" s="1"/>
  <c r="BI396" s="1"/>
  <c r="AD857"/>
  <c r="AE857" s="1"/>
  <c r="AF857" s="1"/>
  <c r="AG857" s="1"/>
  <c r="AH857" s="1"/>
  <c r="AI857" s="1"/>
  <c r="AJ857" s="1"/>
  <c r="X458"/>
  <c r="Y458" s="1"/>
  <c r="Q377"/>
  <c r="Q387" s="1"/>
  <c r="P387"/>
  <c r="X378"/>
  <c r="Y378" s="1"/>
  <c r="S390"/>
  <c r="R400"/>
  <c r="AA397"/>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X171"/>
  <c r="U391"/>
  <c r="R426"/>
  <c r="T416"/>
  <c r="T426" s="1"/>
  <c r="I257"/>
  <c r="BA244"/>
  <c r="BF244"/>
  <c r="BB244"/>
  <c r="AL244"/>
  <c r="AA244"/>
  <c r="K244"/>
  <c r="AH244"/>
  <c r="W244"/>
  <c r="M244"/>
  <c r="AP244"/>
  <c r="AC244"/>
  <c r="AM244"/>
  <c r="AT244"/>
  <c r="AS244"/>
  <c r="R244"/>
  <c r="BI244"/>
  <c r="AR244"/>
  <c r="V391"/>
  <c r="AS568"/>
  <c r="AT568" s="1"/>
  <c r="AU568" s="1"/>
  <c r="R856"/>
  <c r="AJ409"/>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AC844"/>
  <c r="W427"/>
  <c r="BA661"/>
  <c r="AK370"/>
  <c r="AL370" s="1"/>
  <c r="AM370" s="1"/>
  <c r="AN370" s="1"/>
  <c r="AO370" s="1"/>
  <c r="AP370" s="1"/>
  <c r="AQ370" s="1"/>
  <c r="AR370" s="1"/>
  <c r="AS370" s="1"/>
  <c r="AT370" s="1"/>
  <c r="AU370" s="1"/>
  <c r="AV370" s="1"/>
  <c r="AC4"/>
  <c r="AB5" i="24"/>
  <c r="BC539" i="18"/>
  <c r="BD539" s="1"/>
  <c r="BE539" s="1"/>
  <c r="BF539" s="1"/>
  <c r="X852"/>
  <c r="R167"/>
  <c r="AD228"/>
  <c r="AB226"/>
  <c r="AC226" s="1"/>
  <c r="AD226" s="1"/>
  <c r="X621"/>
  <c r="BB501"/>
  <c r="BC501" s="1"/>
  <c r="U777"/>
  <c r="V777" s="1"/>
  <c r="P111" i="24"/>
  <c r="P97"/>
  <c r="P33"/>
  <c r="Z594" i="18"/>
  <c r="W866"/>
  <c r="X866" s="1"/>
  <c r="AX565"/>
  <c r="AY565" s="1"/>
  <c r="AZ565" s="1"/>
  <c r="BA565" s="1"/>
  <c r="BB565" s="1"/>
  <c r="BC565" s="1"/>
  <c r="BD565" s="1"/>
  <c r="BE565" s="1"/>
  <c r="BF565" s="1"/>
  <c r="BG565" s="1"/>
  <c r="BH565" s="1"/>
  <c r="BI565" s="1"/>
  <c r="R8" i="24"/>
  <c r="Q22"/>
  <c r="Q33" s="1"/>
  <c r="AJ432" i="18"/>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N103" i="24"/>
  <c r="O104"/>
  <c r="T442" i="18"/>
  <c r="S452"/>
  <c r="S788"/>
  <c r="BA810"/>
  <c r="BB810" s="1"/>
  <c r="BC810" s="1"/>
  <c r="BD810" s="1"/>
  <c r="BE810" s="1"/>
  <c r="BF810" s="1"/>
  <c r="BG810" s="1"/>
  <c r="BH810" s="1"/>
  <c r="BI810" s="1"/>
  <c r="AZ536"/>
  <c r="BC482"/>
  <c r="BE509"/>
  <c r="BF509" s="1"/>
  <c r="BG511"/>
  <c r="BH511" s="1"/>
  <c r="BI511" s="1"/>
  <c r="BF510"/>
  <c r="BG510" s="1"/>
  <c r="BE484"/>
  <c r="BF484" s="1"/>
  <c r="BG484" s="1"/>
  <c r="BH484" s="1"/>
  <c r="BI484" s="1"/>
  <c r="AW496"/>
  <c r="AX496" s="1"/>
  <c r="AV495"/>
  <c r="AW495" s="1"/>
  <c r="AX495" s="1"/>
  <c r="S616"/>
  <c r="T616" s="1"/>
  <c r="U616" s="1"/>
  <c r="P613"/>
  <c r="Q613" s="1"/>
  <c r="AY498"/>
  <c r="AZ498" s="1"/>
  <c r="BA498" s="1"/>
  <c r="BB498" s="1"/>
  <c r="U812"/>
  <c r="V812" s="1"/>
  <c r="W774"/>
  <c r="X774" s="1"/>
  <c r="AW567"/>
  <c r="AX567" s="1"/>
  <c r="AY567" s="1"/>
  <c r="AZ567" s="1"/>
  <c r="BA567" s="1"/>
  <c r="BB567" s="1"/>
  <c r="BC567" s="1"/>
  <c r="BD567" s="1"/>
  <c r="BE567" s="1"/>
  <c r="BF567" s="1"/>
  <c r="BG567" s="1"/>
  <c r="BH567" s="1"/>
  <c r="BI567" s="1"/>
  <c r="U849"/>
  <c r="Y825"/>
  <c r="Z825" s="1"/>
  <c r="W761"/>
  <c r="X761" s="1"/>
  <c r="V821"/>
  <c r="R765"/>
  <c r="S582"/>
  <c r="W838"/>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V773"/>
  <c r="W773" s="1"/>
  <c r="Y833"/>
  <c r="T374"/>
  <c r="U364"/>
  <c r="Y202"/>
  <c r="Z202" s="1"/>
  <c r="AA202" s="1"/>
  <c r="W787"/>
  <c r="X787" s="1"/>
  <c r="R843"/>
  <c r="S791"/>
  <c r="V800"/>
  <c r="S855"/>
  <c r="X865"/>
  <c r="S867"/>
  <c r="R817"/>
  <c r="W850"/>
  <c r="T803"/>
  <c r="U803" s="1"/>
  <c r="AT569"/>
  <c r="AU569" s="1"/>
  <c r="U776"/>
  <c r="T864"/>
  <c r="W863"/>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V763"/>
  <c r="W763" s="1"/>
  <c r="R778"/>
  <c r="S768"/>
  <c r="V807"/>
  <c r="T834"/>
  <c r="U859"/>
  <c r="S581"/>
  <c r="T581" s="1"/>
  <c r="U781"/>
  <c r="T790"/>
  <c r="U790" s="1"/>
  <c r="O83" i="24"/>
  <c r="O101"/>
  <c r="V619" i="18"/>
  <c r="U580"/>
  <c r="V580" s="1"/>
  <c r="T788"/>
  <c r="T789"/>
  <c r="T828"/>
  <c r="T829"/>
  <c r="U829" s="1"/>
  <c r="U868"/>
  <c r="P55" i="24"/>
  <c r="P51"/>
  <c r="F51" s="1"/>
  <c r="T854" i="18"/>
  <c r="AC759"/>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V813"/>
  <c r="AQ566"/>
  <c r="AR566" s="1"/>
  <c r="AS566" s="1"/>
  <c r="S816"/>
  <c r="T816" s="1"/>
  <c r="Y787"/>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X760"/>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W839"/>
  <c r="U756"/>
  <c r="X626"/>
  <c r="Y626" s="1"/>
  <c r="Z626" s="1"/>
  <c r="Y189"/>
  <c r="BA130"/>
  <c r="S856"/>
  <c r="U801"/>
  <c r="R804"/>
  <c r="Y852"/>
  <c r="Z852" s="1"/>
  <c r="V798"/>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W799"/>
  <c r="W813"/>
  <c r="S764"/>
  <c r="S765" s="1"/>
  <c r="U815"/>
  <c r="T853"/>
  <c r="X762"/>
  <c r="Y762" s="1"/>
  <c r="U842"/>
  <c r="T814"/>
  <c r="X837"/>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X820"/>
  <c r="S361"/>
  <c r="T351"/>
  <c r="V465"/>
  <c r="W455"/>
  <c r="V826"/>
  <c r="W826" s="1"/>
  <c r="X826" s="1"/>
  <c r="Y826" s="1"/>
  <c r="T413"/>
  <c r="U403"/>
  <c r="S830"/>
  <c r="T822"/>
  <c r="S841"/>
  <c r="T841" s="1"/>
  <c r="X755"/>
  <c r="T794"/>
  <c r="W846"/>
  <c r="BD540"/>
  <c r="BD503"/>
  <c r="BE503" s="1"/>
  <c r="BC502"/>
  <c r="BD502" s="1"/>
  <c r="BA500"/>
  <c r="BB500" s="1"/>
  <c r="S802"/>
  <c r="T775"/>
  <c r="T840"/>
  <c r="T851"/>
  <c r="W786"/>
  <c r="T867"/>
  <c r="T869" s="1"/>
  <c r="V868"/>
  <c r="U827"/>
  <c r="BA537"/>
  <c r="BE551"/>
  <c r="BF551" s="1"/>
  <c r="BG551" s="1"/>
  <c r="BH551" s="1"/>
  <c r="BI551" s="1"/>
  <c r="Q210"/>
  <c r="R210" s="1"/>
  <c r="W221"/>
  <c r="X221" s="1"/>
  <c r="V199"/>
  <c r="W199" s="1"/>
  <c r="X199" s="1"/>
  <c r="Y199" s="1"/>
  <c r="R195"/>
  <c r="S195" s="1"/>
  <c r="T195" s="1"/>
  <c r="O612"/>
  <c r="P612" s="1"/>
  <c r="S574"/>
  <c r="T574" s="1"/>
  <c r="U574" s="1"/>
  <c r="V574" s="1"/>
  <c r="W574" s="1"/>
  <c r="Z224"/>
  <c r="AA224" s="1"/>
  <c r="X592"/>
  <c r="Y592" s="1"/>
  <c r="U214"/>
  <c r="V214" s="1"/>
  <c r="AA629"/>
  <c r="AB629" s="1"/>
  <c r="T184"/>
  <c r="U184" s="1"/>
  <c r="V184" s="1"/>
  <c r="W184" s="1"/>
  <c r="Y171"/>
  <c r="R573"/>
  <c r="R583" s="1"/>
  <c r="BC528"/>
  <c r="S587"/>
  <c r="T587" s="1"/>
  <c r="U587" s="1"/>
  <c r="T213"/>
  <c r="S212"/>
  <c r="T212" s="1"/>
  <c r="U212" s="1"/>
  <c r="T617"/>
  <c r="U617" s="1"/>
  <c r="BI488"/>
  <c r="S603"/>
  <c r="BB78"/>
  <c r="BC78" s="1"/>
  <c r="P209"/>
  <c r="Q209" s="1"/>
  <c r="R209" s="1"/>
  <c r="U198"/>
  <c r="V198" s="1"/>
  <c r="BI513"/>
  <c r="BH512"/>
  <c r="BI512" s="1"/>
  <c r="BD508"/>
  <c r="BE508" s="1"/>
  <c r="BF508" s="1"/>
  <c r="BG508" s="1"/>
  <c r="BH508" s="1"/>
  <c r="BI508" s="1"/>
  <c r="BH84"/>
  <c r="BI84" s="1"/>
  <c r="BD80"/>
  <c r="BE80" s="1"/>
  <c r="BF80" s="1"/>
  <c r="BG80" s="1"/>
  <c r="BD550"/>
  <c r="BE550" s="1"/>
  <c r="BF550" s="1"/>
  <c r="BG550" s="1"/>
  <c r="BH550" s="1"/>
  <c r="BI550" s="1"/>
  <c r="AQ661"/>
  <c r="AA225"/>
  <c r="AB225" s="1"/>
  <c r="AC225" s="1"/>
  <c r="AX534"/>
  <c r="AY534" s="1"/>
  <c r="AZ534" s="1"/>
  <c r="BA534" s="1"/>
  <c r="Y627"/>
  <c r="Z627" s="1"/>
  <c r="BI138"/>
  <c r="Q614"/>
  <c r="R614" s="1"/>
  <c r="BE81"/>
  <c r="BF81" s="1"/>
  <c r="BG81" s="1"/>
  <c r="BC79"/>
  <c r="BD79" s="1"/>
  <c r="BE79" s="1"/>
  <c r="BI124"/>
  <c r="BG486"/>
  <c r="BH486" s="1"/>
  <c r="BI486" s="1"/>
  <c r="BD483"/>
  <c r="BE483" s="1"/>
  <c r="Y593"/>
  <c r="Z593" s="1"/>
  <c r="X217"/>
  <c r="Y217" s="1"/>
  <c r="AZ525"/>
  <c r="BA525" s="1"/>
  <c r="BB525" s="1"/>
  <c r="Z189"/>
  <c r="R182"/>
  <c r="AX497"/>
  <c r="AY497" s="1"/>
  <c r="AT564"/>
  <c r="AU564" s="1"/>
  <c r="BG122"/>
  <c r="BH122" s="1"/>
  <c r="BI122" s="1"/>
  <c r="AF230"/>
  <c r="AG230" s="1"/>
  <c r="BF542"/>
  <c r="AY535"/>
  <c r="AZ535" s="1"/>
  <c r="BA536"/>
  <c r="BB536" s="1"/>
  <c r="BC536" s="1"/>
  <c r="R586"/>
  <c r="T588"/>
  <c r="U588" s="1"/>
  <c r="V588" s="1"/>
  <c r="W588" s="1"/>
  <c r="AA204"/>
  <c r="W620"/>
  <c r="X620" s="1"/>
  <c r="Y621"/>
  <c r="Z621" s="1"/>
  <c r="AV562"/>
  <c r="BI555"/>
  <c r="BH554"/>
  <c r="BI554" s="1"/>
  <c r="BG553"/>
  <c r="BH553" s="1"/>
  <c r="BI553" s="1"/>
  <c r="BC549"/>
  <c r="BD549" s="1"/>
  <c r="BE549" s="1"/>
  <c r="BH123"/>
  <c r="BI123" s="1"/>
  <c r="BE120"/>
  <c r="BF120" s="1"/>
  <c r="BG120" s="1"/>
  <c r="BF121"/>
  <c r="BG121" s="1"/>
  <c r="BG542"/>
  <c r="AA595"/>
  <c r="W591"/>
  <c r="AC631"/>
  <c r="AD631" s="1"/>
  <c r="BB131"/>
  <c r="BC132"/>
  <c r="BD132" s="1"/>
  <c r="BE132" s="1"/>
  <c r="AQ560"/>
  <c r="AR560" s="1"/>
  <c r="S571"/>
  <c r="T165"/>
  <c r="AK161"/>
  <c r="T160"/>
  <c r="Y165"/>
  <c r="AD164"/>
  <c r="V165"/>
  <c r="AJ161"/>
  <c r="U160"/>
  <c r="AC160"/>
  <c r="AJ162"/>
  <c r="V162"/>
  <c r="U162"/>
  <c r="AI162"/>
  <c r="P159"/>
  <c r="AD159"/>
  <c r="X159"/>
  <c r="U163"/>
  <c r="AJ165"/>
  <c r="V164"/>
  <c r="AG163"/>
  <c r="AE161"/>
  <c r="AM163"/>
  <c r="AE164"/>
  <c r="AC164"/>
  <c r="R161"/>
  <c r="S162"/>
  <c r="W162"/>
  <c r="X162"/>
  <c r="AA162"/>
  <c r="AH159"/>
  <c r="V159"/>
  <c r="S159"/>
  <c r="M159"/>
  <c r="Z164"/>
  <c r="Q163"/>
  <c r="AK162"/>
  <c r="Y160"/>
  <c r="P161"/>
  <c r="O161"/>
  <c r="AC162"/>
  <c r="AD163"/>
  <c r="X163"/>
  <c r="Z163"/>
  <c r="AH162"/>
  <c r="O162"/>
  <c r="T162"/>
  <c r="AE159"/>
  <c r="R159"/>
  <c r="Q159"/>
  <c r="L159"/>
  <c r="AB159"/>
  <c r="W161"/>
  <c r="R163"/>
  <c r="R164"/>
  <c r="Z161"/>
  <c r="AA159"/>
  <c r="T164"/>
  <c r="AM164"/>
  <c r="Q165"/>
  <c r="Z162"/>
  <c r="AB162"/>
  <c r="AG162"/>
  <c r="AL162"/>
  <c r="N159"/>
  <c r="K159"/>
  <c r="AC159"/>
  <c r="W159"/>
  <c r="AF159"/>
  <c r="AD160"/>
  <c r="X160"/>
  <c r="O160"/>
  <c r="AG160"/>
  <c r="AB160"/>
  <c r="AD156"/>
  <c r="I156"/>
  <c r="O156"/>
  <c r="W160"/>
  <c r="AF160"/>
  <c r="AE160"/>
  <c r="AA160"/>
  <c r="H156"/>
  <c r="AB156"/>
  <c r="V156"/>
  <c r="AF156"/>
  <c r="Z156"/>
  <c r="V160"/>
  <c r="AH160"/>
  <c r="P160"/>
  <c r="L160"/>
  <c r="W156"/>
  <c r="P156"/>
  <c r="N156"/>
  <c r="J156"/>
  <c r="K156"/>
  <c r="Y156"/>
  <c r="AJ160"/>
  <c r="R160"/>
  <c r="N160"/>
  <c r="AI160"/>
  <c r="S160"/>
  <c r="AC156"/>
  <c r="U156"/>
  <c r="T156"/>
  <c r="R156"/>
  <c r="P158"/>
  <c r="AF158"/>
  <c r="V158"/>
  <c r="AB158"/>
  <c r="Z158"/>
  <c r="O158"/>
  <c r="T158"/>
  <c r="J157"/>
  <c r="N157"/>
  <c r="I157"/>
  <c r="AE157"/>
  <c r="AC157"/>
  <c r="L157"/>
  <c r="K158"/>
  <c r="Y158"/>
  <c r="J158"/>
  <c r="Q158"/>
  <c r="S158"/>
  <c r="U158"/>
  <c r="AH158"/>
  <c r="Y157"/>
  <c r="W157"/>
  <c r="AF157"/>
  <c r="K157"/>
  <c r="X157"/>
  <c r="M157"/>
  <c r="M158"/>
  <c r="N158"/>
  <c r="AC158"/>
  <c r="AE158"/>
  <c r="X158"/>
  <c r="W158"/>
  <c r="P157"/>
  <c r="AA157"/>
  <c r="T157"/>
  <c r="S157"/>
  <c r="R157"/>
  <c r="O157"/>
  <c r="V157"/>
  <c r="AG158"/>
  <c r="L158"/>
  <c r="R158"/>
  <c r="AD158"/>
  <c r="AA158"/>
  <c r="Q157"/>
  <c r="AD157"/>
  <c r="AG157"/>
  <c r="U157"/>
  <c r="AB157"/>
  <c r="Z157"/>
  <c r="AC161"/>
  <c r="S156"/>
  <c r="AK164"/>
  <c r="AF164"/>
  <c r="O159"/>
  <c r="AG159"/>
  <c r="AI163"/>
  <c r="AG164"/>
  <c r="U165"/>
  <c r="Y159"/>
  <c r="AB165"/>
  <c r="M161"/>
  <c r="T161"/>
  <c r="L156"/>
  <c r="W163"/>
  <c r="Q160"/>
  <c r="AG165"/>
  <c r="Q156"/>
  <c r="N162"/>
  <c r="X156"/>
  <c r="AK165"/>
  <c r="AL165"/>
  <c r="X165"/>
  <c r="Y163"/>
  <c r="AE165"/>
  <c r="AM165"/>
  <c r="AO165"/>
  <c r="AF163"/>
  <c r="M160"/>
  <c r="AE162"/>
  <c r="Z160"/>
  <c r="AH164"/>
  <c r="Y162"/>
  <c r="X161"/>
  <c r="W164"/>
  <c r="Q161"/>
  <c r="AK163"/>
  <c r="AD162"/>
  <c r="V161"/>
  <c r="AB164"/>
  <c r="AJ164"/>
  <c r="S165"/>
  <c r="U159"/>
  <c r="Z165"/>
  <c r="AB163"/>
  <c r="AL164"/>
  <c r="AN165"/>
  <c r="Z159"/>
  <c r="AH163"/>
  <c r="AD165"/>
  <c r="R165"/>
  <c r="AI165"/>
  <c r="AE163"/>
  <c r="AA165"/>
  <c r="M156"/>
  <c r="AL163"/>
  <c r="AA163"/>
  <c r="R162"/>
  <c r="AB161"/>
  <c r="U164"/>
  <c r="AI161"/>
  <c r="P164"/>
  <c r="T159"/>
  <c r="V163"/>
  <c r="AH165"/>
  <c r="Y164"/>
  <c r="X164"/>
  <c r="S161"/>
  <c r="Q164"/>
  <c r="AI159"/>
  <c r="P163"/>
  <c r="T163"/>
  <c r="W165"/>
  <c r="AD161"/>
  <c r="AE156"/>
  <c r="AF165"/>
  <c r="U161"/>
  <c r="AF162"/>
  <c r="AN164"/>
  <c r="AH161"/>
  <c r="P162"/>
  <c r="Y161"/>
  <c r="AF161"/>
  <c r="S163"/>
  <c r="AG161"/>
  <c r="AC163"/>
  <c r="S164"/>
  <c r="N161"/>
  <c r="AI164"/>
  <c r="AA161"/>
  <c r="O163"/>
  <c r="Q162"/>
  <c r="AA164"/>
  <c r="AC165"/>
  <c r="AJ163"/>
  <c r="AA156"/>
  <c r="AM729"/>
  <c r="O729"/>
  <c r="AK729"/>
  <c r="I729"/>
  <c r="AB729"/>
  <c r="AA729"/>
  <c r="N729"/>
  <c r="AC729"/>
  <c r="AE729"/>
  <c r="P729"/>
  <c r="H729"/>
  <c r="AH729"/>
  <c r="AG729"/>
  <c r="O730"/>
  <c r="AP730"/>
  <c r="AO730"/>
  <c r="AS730"/>
  <c r="AJ730"/>
  <c r="AB730"/>
  <c r="U730"/>
  <c r="L730"/>
  <c r="Q730"/>
  <c r="AE731"/>
  <c r="AU731"/>
  <c r="O731"/>
  <c r="R731"/>
  <c r="AL731"/>
  <c r="AN731"/>
  <c r="AB731"/>
  <c r="AD731"/>
  <c r="T731"/>
  <c r="AS729"/>
  <c r="AF729"/>
  <c r="AJ729"/>
  <c r="AO729"/>
  <c r="AL729"/>
  <c r="R729"/>
  <c r="Z729"/>
  <c r="AN729"/>
  <c r="AQ729"/>
  <c r="Q729"/>
  <c r="AU730"/>
  <c r="X730"/>
  <c r="AI730"/>
  <c r="W730"/>
  <c r="AV730"/>
  <c r="AM730"/>
  <c r="R730"/>
  <c r="AG730"/>
  <c r="M730"/>
  <c r="AA730"/>
  <c r="AK730"/>
  <c r="AR730"/>
  <c r="AA731"/>
  <c r="AR731"/>
  <c r="Q731"/>
  <c r="AV731"/>
  <c r="AO731"/>
  <c r="AG731"/>
  <c r="L731"/>
  <c r="N731"/>
  <c r="V731"/>
  <c r="U729"/>
  <c r="K729"/>
  <c r="AR729"/>
  <c r="J729"/>
  <c r="L729"/>
  <c r="J730"/>
  <c r="AE730"/>
  <c r="AF730"/>
  <c r="Z730"/>
  <c r="AQ730"/>
  <c r="P730"/>
  <c r="I730"/>
  <c r="T730"/>
  <c r="AC730"/>
  <c r="AL730"/>
  <c r="X731"/>
  <c r="AQ731"/>
  <c r="AM731"/>
  <c r="W731"/>
  <c r="J731"/>
  <c r="AH731"/>
  <c r="AC731"/>
  <c r="AT731"/>
  <c r="AP731"/>
  <c r="S731"/>
  <c r="AW731"/>
  <c r="U731"/>
  <c r="Y731"/>
  <c r="S729"/>
  <c r="Y729"/>
  <c r="M729"/>
  <c r="T729"/>
  <c r="W729"/>
  <c r="AI729"/>
  <c r="AT730"/>
  <c r="N730"/>
  <c r="AD730"/>
  <c r="Y730"/>
  <c r="K730"/>
  <c r="AN730"/>
  <c r="S730"/>
  <c r="AH730"/>
  <c r="V730"/>
  <c r="AK731"/>
  <c r="M731"/>
  <c r="AS731"/>
  <c r="K731"/>
  <c r="AF731"/>
  <c r="P731"/>
  <c r="AJ731"/>
  <c r="Z731"/>
  <c r="AI731"/>
  <c r="AU729"/>
  <c r="AD729"/>
  <c r="X732"/>
  <c r="AO732"/>
  <c r="M732"/>
  <c r="L732"/>
  <c r="AM732"/>
  <c r="AJ732"/>
  <c r="U732"/>
  <c r="R732"/>
  <c r="AW732"/>
  <c r="AP732"/>
  <c r="AB732"/>
  <c r="AS732"/>
  <c r="AD732"/>
  <c r="P733"/>
  <c r="AL733"/>
  <c r="N733"/>
  <c r="X733"/>
  <c r="W733"/>
  <c r="AY733"/>
  <c r="Z733"/>
  <c r="O733"/>
  <c r="AU733"/>
  <c r="AW734"/>
  <c r="AE734"/>
  <c r="AZ734"/>
  <c r="AT734"/>
  <c r="S734"/>
  <c r="AQ734"/>
  <c r="X734"/>
  <c r="W734"/>
  <c r="AB734"/>
  <c r="AI735"/>
  <c r="AR735"/>
  <c r="AZ735"/>
  <c r="AS735"/>
  <c r="AE735"/>
  <c r="AY735"/>
  <c r="AU735"/>
  <c r="AH735"/>
  <c r="AF736"/>
  <c r="BA736"/>
  <c r="AE736"/>
  <c r="AH736"/>
  <c r="AR736"/>
  <c r="AZ736"/>
  <c r="Z736"/>
  <c r="O736"/>
  <c r="AD736"/>
  <c r="AA736"/>
  <c r="AB736"/>
  <c r="AI737"/>
  <c r="AZ737"/>
  <c r="AF737"/>
  <c r="AT737"/>
  <c r="AA737"/>
  <c r="AQ737"/>
  <c r="BB737"/>
  <c r="BC737"/>
  <c r="AH737"/>
  <c r="AK738"/>
  <c r="AC738"/>
  <c r="AL738"/>
  <c r="AH738"/>
  <c r="V738"/>
  <c r="T738"/>
  <c r="AV738"/>
  <c r="AZ738"/>
  <c r="W738"/>
  <c r="AP729"/>
  <c r="X729"/>
  <c r="AE732"/>
  <c r="W732"/>
  <c r="AF732"/>
  <c r="Y732"/>
  <c r="S732"/>
  <c r="AL732"/>
  <c r="AC732"/>
  <c r="AN732"/>
  <c r="V733"/>
  <c r="AQ733"/>
  <c r="T733"/>
  <c r="AR733"/>
  <c r="AO733"/>
  <c r="AH733"/>
  <c r="AX733"/>
  <c r="AN733"/>
  <c r="AK733"/>
  <c r="AE733"/>
  <c r="AD733"/>
  <c r="AJ733"/>
  <c r="AB733"/>
  <c r="AU734"/>
  <c r="U734"/>
  <c r="AR734"/>
  <c r="Z734"/>
  <c r="AH734"/>
  <c r="M734"/>
  <c r="AY734"/>
  <c r="AL734"/>
  <c r="AF734"/>
  <c r="AP735"/>
  <c r="AJ735"/>
  <c r="Q735"/>
  <c r="AM735"/>
  <c r="AQ735"/>
  <c r="AK735"/>
  <c r="V735"/>
  <c r="AG735"/>
  <c r="AL735"/>
  <c r="AV735"/>
  <c r="P735"/>
  <c r="X735"/>
  <c r="AO736"/>
  <c r="AW736"/>
  <c r="V736"/>
  <c r="P736"/>
  <c r="AI736"/>
  <c r="U736"/>
  <c r="AM736"/>
  <c r="Q736"/>
  <c r="AL736"/>
  <c r="AY736"/>
  <c r="AV736"/>
  <c r="AC737"/>
  <c r="Z737"/>
  <c r="AM737"/>
  <c r="AX737"/>
  <c r="AE737"/>
  <c r="AD737"/>
  <c r="Q737"/>
  <c r="AP737"/>
  <c r="T737"/>
  <c r="AO737"/>
  <c r="W737"/>
  <c r="U737"/>
  <c r="AQ738"/>
  <c r="AT738"/>
  <c r="AS738"/>
  <c r="AA738"/>
  <c r="U738"/>
  <c r="AB738"/>
  <c r="AE738"/>
  <c r="BD738"/>
  <c r="AQ732"/>
  <c r="AI732"/>
  <c r="AX732"/>
  <c r="AH732"/>
  <c r="N732"/>
  <c r="AA732"/>
  <c r="AG732"/>
  <c r="P732"/>
  <c r="Q732"/>
  <c r="AU732"/>
  <c r="V732"/>
  <c r="AF733"/>
  <c r="R733"/>
  <c r="AP733"/>
  <c r="AA733"/>
  <c r="U733"/>
  <c r="Q733"/>
  <c r="AS733"/>
  <c r="AC733"/>
  <c r="AT733"/>
  <c r="AV733"/>
  <c r="Q734"/>
  <c r="AO734"/>
  <c r="N734"/>
  <c r="AP734"/>
  <c r="AV734"/>
  <c r="AJ734"/>
  <c r="P734"/>
  <c r="R734"/>
  <c r="AN734"/>
  <c r="AW735"/>
  <c r="AA735"/>
  <c r="O735"/>
  <c r="N735"/>
  <c r="AN735"/>
  <c r="U735"/>
  <c r="S735"/>
  <c r="BA735"/>
  <c r="AB735"/>
  <c r="Y735"/>
  <c r="Y736"/>
  <c r="AP736"/>
  <c r="AJ736"/>
  <c r="T736"/>
  <c r="AT736"/>
  <c r="S736"/>
  <c r="AC736"/>
  <c r="AK736"/>
  <c r="BB736"/>
  <c r="BA737"/>
  <c r="AN737"/>
  <c r="AR737"/>
  <c r="P737"/>
  <c r="AL737"/>
  <c r="X737"/>
  <c r="AG737"/>
  <c r="AK737"/>
  <c r="AU738"/>
  <c r="BA738"/>
  <c r="BB738"/>
  <c r="Q738"/>
  <c r="AG738"/>
  <c r="AD738"/>
  <c r="AF738"/>
  <c r="Y738"/>
  <c r="AM738"/>
  <c r="AO738"/>
  <c r="AJ738"/>
  <c r="AX738"/>
  <c r="AT729"/>
  <c r="V729"/>
  <c r="AT732"/>
  <c r="T732"/>
  <c r="AV732"/>
  <c r="AR732"/>
  <c r="O732"/>
  <c r="AK732"/>
  <c r="K732"/>
  <c r="Z732"/>
  <c r="AM733"/>
  <c r="AI733"/>
  <c r="AG733"/>
  <c r="Y733"/>
  <c r="AW733"/>
  <c r="M733"/>
  <c r="L733"/>
  <c r="S733"/>
  <c r="O734"/>
  <c r="AD734"/>
  <c r="V734"/>
  <c r="AK734"/>
  <c r="AS734"/>
  <c r="AI734"/>
  <c r="AX734"/>
  <c r="T734"/>
  <c r="AA734"/>
  <c r="Y734"/>
  <c r="AM734"/>
  <c r="AC734"/>
  <c r="AG734"/>
  <c r="AT735"/>
  <c r="AF735"/>
  <c r="AC735"/>
  <c r="AX735"/>
  <c r="AD735"/>
  <c r="R735"/>
  <c r="W735"/>
  <c r="T735"/>
  <c r="AO735"/>
  <c r="Z735"/>
  <c r="R736"/>
  <c r="AU736"/>
  <c r="AS736"/>
  <c r="W736"/>
  <c r="AN736"/>
  <c r="X736"/>
  <c r="AG736"/>
  <c r="AX736"/>
  <c r="AQ736"/>
  <c r="R737"/>
  <c r="AB737"/>
  <c r="Y737"/>
  <c r="AW737"/>
  <c r="AS737"/>
  <c r="V737"/>
  <c r="AV737"/>
  <c r="AY737"/>
  <c r="S737"/>
  <c r="AJ737"/>
  <c r="AU737"/>
  <c r="AY738"/>
  <c r="AI738"/>
  <c r="S738"/>
  <c r="AN738"/>
  <c r="X738"/>
  <c r="Z738"/>
  <c r="AR738"/>
  <c r="R738"/>
  <c r="AP738"/>
  <c r="AW738"/>
  <c r="BC738"/>
  <c r="Q690"/>
  <c r="M690"/>
  <c r="L690"/>
  <c r="M691"/>
  <c r="P691"/>
  <c r="P692"/>
  <c r="O692"/>
  <c r="H690"/>
  <c r="P690"/>
  <c r="Q691"/>
  <c r="R691"/>
  <c r="Q692"/>
  <c r="M692"/>
  <c r="R692"/>
  <c r="S692"/>
  <c r="K690"/>
  <c r="O690"/>
  <c r="O691"/>
  <c r="L691"/>
  <c r="I691"/>
  <c r="N692"/>
  <c r="L692"/>
  <c r="J690"/>
  <c r="N690"/>
  <c r="I690"/>
  <c r="N691"/>
  <c r="J691"/>
  <c r="K691"/>
  <c r="K692"/>
  <c r="J692"/>
  <c r="T693"/>
  <c r="P694"/>
  <c r="R694"/>
  <c r="R695"/>
  <c r="P695"/>
  <c r="P696"/>
  <c r="W696"/>
  <c r="V697"/>
  <c r="X697"/>
  <c r="U697"/>
  <c r="T697"/>
  <c r="U698"/>
  <c r="P698"/>
  <c r="V698"/>
  <c r="Q698"/>
  <c r="V699"/>
  <c r="Z699"/>
  <c r="S693"/>
  <c r="M693"/>
  <c r="N693"/>
  <c r="K693"/>
  <c r="T694"/>
  <c r="U694"/>
  <c r="U695"/>
  <c r="T695"/>
  <c r="S696"/>
  <c r="V696"/>
  <c r="Q697"/>
  <c r="O697"/>
  <c r="W698"/>
  <c r="R699"/>
  <c r="W699"/>
  <c r="Q699"/>
  <c r="T699"/>
  <c r="O693"/>
  <c r="M694"/>
  <c r="S694"/>
  <c r="Q694"/>
  <c r="Q696"/>
  <c r="R696"/>
  <c r="U696"/>
  <c r="O696"/>
  <c r="S697"/>
  <c r="W697"/>
  <c r="X698"/>
  <c r="S699"/>
  <c r="U699"/>
  <c r="L693"/>
  <c r="R693"/>
  <c r="Q693"/>
  <c r="P693"/>
  <c r="L694"/>
  <c r="N694"/>
  <c r="O694"/>
  <c r="N695"/>
  <c r="M695"/>
  <c r="S695"/>
  <c r="Q695"/>
  <c r="V695"/>
  <c r="O695"/>
  <c r="N696"/>
  <c r="T696"/>
  <c r="P697"/>
  <c r="R697"/>
  <c r="S698"/>
  <c r="T698"/>
  <c r="R698"/>
  <c r="Y698"/>
  <c r="X699"/>
  <c r="Y699"/>
  <c r="Q317"/>
  <c r="T317"/>
  <c r="T318"/>
  <c r="W318"/>
  <c r="S321"/>
  <c r="S320"/>
  <c r="Y320"/>
  <c r="S318"/>
  <c r="N318"/>
  <c r="W321"/>
  <c r="Q320"/>
  <c r="R318"/>
  <c r="Q318"/>
  <c r="R321"/>
  <c r="V321"/>
  <c r="X321"/>
  <c r="Z321"/>
  <c r="U317"/>
  <c r="V317"/>
  <c r="O318"/>
  <c r="P318"/>
  <c r="Y321"/>
  <c r="U321"/>
  <c r="M313"/>
  <c r="I313"/>
  <c r="J313"/>
  <c r="P316"/>
  <c r="H312"/>
  <c r="K312"/>
  <c r="O315"/>
  <c r="M315"/>
  <c r="Q315"/>
  <c r="R313"/>
  <c r="K313"/>
  <c r="N312"/>
  <c r="J314"/>
  <c r="L312"/>
  <c r="M312"/>
  <c r="P315"/>
  <c r="L315"/>
  <c r="N315"/>
  <c r="N313"/>
  <c r="L313"/>
  <c r="P312"/>
  <c r="Q312"/>
  <c r="O312"/>
  <c r="T315"/>
  <c r="J312"/>
  <c r="T316"/>
  <c r="P313"/>
  <c r="O313"/>
  <c r="P314"/>
  <c r="I312"/>
  <c r="K315"/>
  <c r="S315"/>
  <c r="R315"/>
  <c r="Q316"/>
  <c r="N316"/>
  <c r="L314"/>
  <c r="S316"/>
  <c r="L316"/>
  <c r="M314"/>
  <c r="Q313"/>
  <c r="M316"/>
  <c r="U316"/>
  <c r="O314"/>
  <c r="Q314"/>
  <c r="R316"/>
  <c r="O316"/>
  <c r="K314"/>
  <c r="S314"/>
  <c r="N314"/>
  <c r="T320"/>
  <c r="X319"/>
  <c r="R320"/>
  <c r="R314"/>
  <c r="U319"/>
  <c r="V319"/>
  <c r="T319"/>
  <c r="V320"/>
  <c r="W319"/>
  <c r="P320"/>
  <c r="U320"/>
  <c r="T321"/>
  <c r="P317"/>
  <c r="S317"/>
  <c r="R317"/>
  <c r="V318"/>
  <c r="P319"/>
  <c r="X320"/>
  <c r="O319"/>
  <c r="Q319"/>
  <c r="N317"/>
  <c r="O317"/>
  <c r="U318"/>
  <c r="W320"/>
  <c r="M317"/>
  <c r="R319"/>
  <c r="Q321"/>
  <c r="S319"/>
  <c r="P664"/>
  <c r="K664"/>
  <c r="H664"/>
  <c r="O664"/>
  <c r="L664"/>
  <c r="J664"/>
  <c r="N664"/>
  <c r="M664"/>
  <c r="Q664"/>
  <c r="M665"/>
  <c r="N665"/>
  <c r="R665"/>
  <c r="R666"/>
  <c r="L666"/>
  <c r="M666"/>
  <c r="K666"/>
  <c r="J666"/>
  <c r="Q665"/>
  <c r="P665"/>
  <c r="I665"/>
  <c r="O666"/>
  <c r="I664"/>
  <c r="J665"/>
  <c r="O665"/>
  <c r="S666"/>
  <c r="L665"/>
  <c r="K665"/>
  <c r="Q666"/>
  <c r="N666"/>
  <c r="P666"/>
  <c r="S667"/>
  <c r="L667"/>
  <c r="M667"/>
  <c r="R667"/>
  <c r="T668"/>
  <c r="U668"/>
  <c r="T669"/>
  <c r="N669"/>
  <c r="V669"/>
  <c r="U670"/>
  <c r="S670"/>
  <c r="O670"/>
  <c r="V670"/>
  <c r="N670"/>
  <c r="O671"/>
  <c r="Q671"/>
  <c r="P671"/>
  <c r="X671"/>
  <c r="S672"/>
  <c r="R673"/>
  <c r="S673"/>
  <c r="O667"/>
  <c r="N667"/>
  <c r="L668"/>
  <c r="S668"/>
  <c r="M668"/>
  <c r="U669"/>
  <c r="Q670"/>
  <c r="T670"/>
  <c r="R670"/>
  <c r="S671"/>
  <c r="R672"/>
  <c r="Q672"/>
  <c r="U672"/>
  <c r="Y672"/>
  <c r="X672"/>
  <c r="V672"/>
  <c r="T673"/>
  <c r="W673"/>
  <c r="K667"/>
  <c r="N668"/>
  <c r="O668"/>
  <c r="R668"/>
  <c r="M669"/>
  <c r="S669"/>
  <c r="R669"/>
  <c r="Q669"/>
  <c r="P670"/>
  <c r="W670"/>
  <c r="V671"/>
  <c r="W671"/>
  <c r="U671"/>
  <c r="T672"/>
  <c r="U673"/>
  <c r="Q667"/>
  <c r="T667"/>
  <c r="P667"/>
  <c r="Q668"/>
  <c r="P668"/>
  <c r="P669"/>
  <c r="O669"/>
  <c r="T671"/>
  <c r="R671"/>
  <c r="P672"/>
  <c r="W672"/>
  <c r="X673"/>
  <c r="Z673"/>
  <c r="Q673"/>
  <c r="V673"/>
  <c r="Y673"/>
  <c r="Z257"/>
  <c r="AB257"/>
  <c r="BB257"/>
  <c r="AR257"/>
  <c r="BG83"/>
  <c r="BF82"/>
  <c r="BA547"/>
  <c r="W575"/>
  <c r="X575" s="1"/>
  <c r="AC661"/>
  <c r="BI661"/>
  <c r="J661"/>
  <c r="Y661"/>
  <c r="AF661"/>
  <c r="P661"/>
  <c r="O661"/>
  <c r="AM661"/>
  <c r="AR661"/>
  <c r="BG661"/>
  <c r="BD661"/>
  <c r="AO661"/>
  <c r="AA661"/>
  <c r="AX661"/>
  <c r="AV661"/>
  <c r="BC118"/>
  <c r="AE228"/>
  <c r="AF228" s="1"/>
  <c r="AG228" s="1"/>
  <c r="AE229"/>
  <c r="X222"/>
  <c r="S586"/>
  <c r="U589"/>
  <c r="R211"/>
  <c r="S211" s="1"/>
  <c r="T211" s="1"/>
  <c r="W216"/>
  <c r="O208"/>
  <c r="BA526"/>
  <c r="BD529"/>
  <c r="BE529" s="1"/>
  <c r="AW522"/>
  <c r="AF634"/>
  <c r="AB630"/>
  <c r="AC630" s="1"/>
  <c r="AD630" s="1"/>
  <c r="S182"/>
  <c r="T182" s="1"/>
  <c r="V186"/>
  <c r="W186" s="1"/>
  <c r="Z190"/>
  <c r="W187"/>
  <c r="AE257"/>
  <c r="AW257"/>
  <c r="AU257"/>
  <c r="AG257"/>
  <c r="AY257"/>
  <c r="N257"/>
  <c r="R257"/>
  <c r="BI257"/>
  <c r="BB130"/>
  <c r="BC130" s="1"/>
  <c r="BG136"/>
  <c r="T603"/>
  <c r="X608"/>
  <c r="Y608" s="1"/>
  <c r="Z608" s="1"/>
  <c r="Q601"/>
  <c r="P600"/>
  <c r="Q600" s="1"/>
  <c r="W607"/>
  <c r="X607" s="1"/>
  <c r="W200"/>
  <c r="T197"/>
  <c r="BG244"/>
  <c r="BE244"/>
  <c r="N244"/>
  <c r="BC244"/>
  <c r="T244"/>
  <c r="AU244"/>
  <c r="AV244"/>
  <c r="AZ499"/>
  <c r="BA344"/>
  <c r="AS347"/>
  <c r="BD346"/>
  <c r="BB346"/>
  <c r="AZ343"/>
  <c r="N340"/>
  <c r="BG343"/>
  <c r="AK343"/>
  <c r="AP343"/>
  <c r="BA339"/>
  <c r="AD341"/>
  <c r="BD345"/>
  <c r="W347"/>
  <c r="AK345"/>
  <c r="AO340"/>
  <c r="Z345"/>
  <c r="AG340"/>
  <c r="AO346"/>
  <c r="AT345"/>
  <c r="AH340"/>
  <c r="AD339"/>
  <c r="AX339"/>
  <c r="AC339"/>
  <c r="Z339"/>
  <c r="AR339"/>
  <c r="J339"/>
  <c r="N339"/>
  <c r="AP339"/>
  <c r="BC339"/>
  <c r="U339"/>
  <c r="V341"/>
  <c r="O341"/>
  <c r="AN341"/>
  <c r="T341"/>
  <c r="N341"/>
  <c r="U341"/>
  <c r="AM341"/>
  <c r="BC341"/>
  <c r="AB344"/>
  <c r="BB344"/>
  <c r="AT344"/>
  <c r="AQ344"/>
  <c r="BC344"/>
  <c r="AG344"/>
  <c r="X344"/>
  <c r="BD344"/>
  <c r="AL344"/>
  <c r="AC344"/>
  <c r="AD343"/>
  <c r="AA340"/>
  <c r="S347"/>
  <c r="AT347"/>
  <c r="T346"/>
  <c r="Y340"/>
  <c r="AF347"/>
  <c r="AJ345"/>
  <c r="BE346"/>
  <c r="Z340"/>
  <c r="AP345"/>
  <c r="P343"/>
  <c r="AB346"/>
  <c r="J340"/>
  <c r="AM343"/>
  <c r="AX346"/>
  <c r="BD341"/>
  <c r="M340"/>
  <c r="AU344"/>
  <c r="W341"/>
  <c r="AB339"/>
  <c r="AW339"/>
  <c r="Y339"/>
  <c r="P339"/>
  <c r="AK339"/>
  <c r="R339"/>
  <c r="X339"/>
  <c r="AG341"/>
  <c r="AS341"/>
  <c r="AT341"/>
  <c r="BE341"/>
  <c r="AU341"/>
  <c r="AQ341"/>
  <c r="AK341"/>
  <c r="AP341"/>
  <c r="AY341"/>
  <c r="U344"/>
  <c r="S344"/>
  <c r="AM344"/>
  <c r="AK344"/>
  <c r="AF344"/>
  <c r="AD344"/>
  <c r="AE344"/>
  <c r="BG344"/>
  <c r="Q347"/>
  <c r="AN340"/>
  <c r="AK346"/>
  <c r="AC343"/>
  <c r="BH345"/>
  <c r="Y345"/>
  <c r="S339"/>
  <c r="AW345"/>
  <c r="N344"/>
  <c r="AZ345"/>
  <c r="AH346"/>
  <c r="AK340"/>
  <c r="AR344"/>
  <c r="U343"/>
  <c r="X346"/>
  <c r="R341"/>
  <c r="AB345"/>
  <c r="AS345"/>
  <c r="K339"/>
  <c r="AO339"/>
  <c r="AM339"/>
  <c r="AL339"/>
  <c r="AQ339"/>
  <c r="BB339"/>
  <c r="AJ339"/>
  <c r="L339"/>
  <c r="AH339"/>
  <c r="BB341"/>
  <c r="AI341"/>
  <c r="AV341"/>
  <c r="AR341"/>
  <c r="AB341"/>
  <c r="L341"/>
  <c r="P341"/>
  <c r="AA341"/>
  <c r="AJ341"/>
  <c r="AN344"/>
  <c r="AH344"/>
  <c r="AS344"/>
  <c r="T344"/>
  <c r="AX344"/>
  <c r="AJ344"/>
  <c r="BF344"/>
  <c r="P344"/>
  <c r="AP344"/>
  <c r="AX343"/>
  <c r="BC340"/>
  <c r="AF345"/>
  <c r="T347"/>
  <c r="AO345"/>
  <c r="AG346"/>
  <c r="U340"/>
  <c r="P346"/>
  <c r="AY343"/>
  <c r="W346"/>
  <c r="L340"/>
  <c r="AF346"/>
  <c r="BF345"/>
  <c r="BF347"/>
  <c r="AR340"/>
  <c r="BF346"/>
  <c r="AN345"/>
  <c r="Q345"/>
  <c r="AD347"/>
  <c r="O339"/>
  <c r="AF339"/>
  <c r="AS339"/>
  <c r="AU339"/>
  <c r="AA339"/>
  <c r="V339"/>
  <c r="AT339"/>
  <c r="AN339"/>
  <c r="M339"/>
  <c r="X341"/>
  <c r="AC341"/>
  <c r="M341"/>
  <c r="AX341"/>
  <c r="Z341"/>
  <c r="AO341"/>
  <c r="Q341"/>
  <c r="AH341"/>
  <c r="K341"/>
  <c r="V344"/>
  <c r="BE344"/>
  <c r="AW344"/>
  <c r="O344"/>
  <c r="AV344"/>
  <c r="AI344"/>
  <c r="AO344"/>
  <c r="BH344"/>
  <c r="AZ344"/>
  <c r="L338"/>
  <c r="AH338"/>
  <c r="AM338"/>
  <c r="AX338"/>
  <c r="R338"/>
  <c r="W338"/>
  <c r="AU338"/>
  <c r="AW338"/>
  <c r="AJ338"/>
  <c r="AY338"/>
  <c r="V338"/>
  <c r="AC338"/>
  <c r="S342"/>
  <c r="AF342"/>
  <c r="AP342"/>
  <c r="AC342"/>
  <c r="W342"/>
  <c r="AT342"/>
  <c r="AG342"/>
  <c r="BB342"/>
  <c r="AJ342"/>
  <c r="O342"/>
  <c r="P342"/>
  <c r="AZ342"/>
  <c r="BA338"/>
  <c r="I338"/>
  <c r="P338"/>
  <c r="AI338"/>
  <c r="O338"/>
  <c r="AS338"/>
  <c r="H338"/>
  <c r="U338"/>
  <c r="AR338"/>
  <c r="AA338"/>
  <c r="AE338"/>
  <c r="AK338"/>
  <c r="Z338"/>
  <c r="J338"/>
  <c r="AT338"/>
  <c r="T342"/>
  <c r="N342"/>
  <c r="AB342"/>
  <c r="AD342"/>
  <c r="AK342"/>
  <c r="L342"/>
  <c r="AI342"/>
  <c r="AV342"/>
  <c r="AU342"/>
  <c r="BC342"/>
  <c r="AQ342"/>
  <c r="Q342"/>
  <c r="AF338"/>
  <c r="K338"/>
  <c r="N338"/>
  <c r="AG338"/>
  <c r="AP338"/>
  <c r="AZ338"/>
  <c r="Q338"/>
  <c r="X338"/>
  <c r="Y338"/>
  <c r="AL338"/>
  <c r="Z342"/>
  <c r="X342"/>
  <c r="AH342"/>
  <c r="AA342"/>
  <c r="BF342"/>
  <c r="V342"/>
  <c r="AM342"/>
  <c r="AX342"/>
  <c r="AL342"/>
  <c r="AW342"/>
  <c r="R342"/>
  <c r="BB338"/>
  <c r="AN338"/>
  <c r="T338"/>
  <c r="AB338"/>
  <c r="AD338"/>
  <c r="M338"/>
  <c r="AO338"/>
  <c r="AQ338"/>
  <c r="AV338"/>
  <c r="S338"/>
  <c r="BA342"/>
  <c r="AS342"/>
  <c r="AO342"/>
  <c r="BD342"/>
  <c r="AY342"/>
  <c r="Y342"/>
  <c r="AR342"/>
  <c r="U342"/>
  <c r="BE342"/>
  <c r="AN342"/>
  <c r="AE342"/>
  <c r="M342"/>
  <c r="AN346"/>
  <c r="BB340"/>
  <c r="AJ343"/>
  <c r="AP346"/>
  <c r="BH346"/>
  <c r="AG343"/>
  <c r="I339"/>
  <c r="Q344"/>
  <c r="AV346"/>
  <c r="BF343"/>
  <c r="AF340"/>
  <c r="AM347"/>
  <c r="AU346"/>
  <c r="AE340"/>
  <c r="AH345"/>
  <c r="BE343"/>
  <c r="AF343"/>
  <c r="AN347"/>
  <c r="AY340"/>
  <c r="AE347"/>
  <c r="AJ347"/>
  <c r="AI340"/>
  <c r="R344"/>
  <c r="W345"/>
  <c r="AY339"/>
  <c r="AV343"/>
  <c r="AC345"/>
  <c r="AA346"/>
  <c r="P345"/>
  <c r="R340"/>
  <c r="Z344"/>
  <c r="AE343"/>
  <c r="AC340"/>
  <c r="R343"/>
  <c r="W340"/>
  <c r="BD343"/>
  <c r="M343"/>
  <c r="BC347"/>
  <c r="AI346"/>
  <c r="AQ340"/>
  <c r="BI347"/>
  <c r="V340"/>
  <c r="Y346"/>
  <c r="Y341"/>
  <c r="AO343"/>
  <c r="AT343"/>
  <c r="BA341"/>
  <c r="AZ346"/>
  <c r="T345"/>
  <c r="AE341"/>
  <c r="AE339"/>
  <c r="O345"/>
  <c r="AJ340"/>
  <c r="BC346"/>
  <c r="AR347"/>
  <c r="BI346"/>
  <c r="AM340"/>
  <c r="AX345"/>
  <c r="BA345"/>
  <c r="AL346"/>
  <c r="AD346"/>
  <c r="AW340"/>
  <c r="X343"/>
  <c r="Q346"/>
  <c r="O340"/>
  <c r="AQ345"/>
  <c r="AZ341"/>
  <c r="BA343"/>
  <c r="S341"/>
  <c r="W343"/>
  <c r="AU340"/>
  <c r="AY344"/>
  <c r="AL343"/>
  <c r="V345"/>
  <c r="AI345"/>
  <c r="AW346"/>
  <c r="R346"/>
  <c r="N343"/>
  <c r="AA344"/>
  <c r="V347"/>
  <c r="T340"/>
  <c r="AC347"/>
  <c r="O343"/>
  <c r="X340"/>
  <c r="BE347"/>
  <c r="AV345"/>
  <c r="AT346"/>
  <c r="AS346"/>
  <c r="AZ339"/>
  <c r="AI347"/>
  <c r="AS343"/>
  <c r="AY345"/>
  <c r="T339"/>
  <c r="AW347"/>
  <c r="BG345"/>
  <c r="AR345"/>
  <c r="Y347"/>
  <c r="AL345"/>
  <c r="AQ346"/>
  <c r="BB345"/>
  <c r="BA347"/>
  <c r="AY346"/>
  <c r="BC343"/>
  <c r="AA347"/>
  <c r="S345"/>
  <c r="AM345"/>
  <c r="AQ347"/>
  <c r="U347"/>
  <c r="AI339"/>
  <c r="AZ347"/>
  <c r="Q339"/>
  <c r="AB347"/>
  <c r="AW341"/>
  <c r="U345"/>
  <c r="BH347"/>
  <c r="S340"/>
  <c r="U346"/>
  <c r="AY347"/>
  <c r="AS340"/>
  <c r="BD347"/>
  <c r="AU347"/>
  <c r="AU343"/>
  <c r="AX347"/>
  <c r="X345"/>
  <c r="AW343"/>
  <c r="AL341"/>
  <c r="S346"/>
  <c r="AA343"/>
  <c r="AB340"/>
  <c r="AC346"/>
  <c r="Z343"/>
  <c r="AL347"/>
  <c r="Y343"/>
  <c r="AT340"/>
  <c r="V346"/>
  <c r="AM346"/>
  <c r="R345"/>
  <c r="AX340"/>
  <c r="Z347"/>
  <c r="AL340"/>
  <c r="AJ346"/>
  <c r="AE346"/>
  <c r="AZ340"/>
  <c r="AH347"/>
  <c r="AR343"/>
  <c r="Q340"/>
  <c r="X347"/>
  <c r="AR346"/>
  <c r="AE345"/>
  <c r="BD340"/>
  <c r="AV347"/>
  <c r="AD340"/>
  <c r="BC345"/>
  <c r="Q343"/>
  <c r="AH343"/>
  <c r="V343"/>
  <c r="AQ343"/>
  <c r="AK347"/>
  <c r="AF341"/>
  <c r="T343"/>
  <c r="AI343"/>
  <c r="AG345"/>
  <c r="BA346"/>
  <c r="BE345"/>
  <c r="Y344"/>
  <c r="BG347"/>
  <c r="AV340"/>
  <c r="AP347"/>
  <c r="K340"/>
  <c r="R347"/>
  <c r="BG346"/>
  <c r="BA340"/>
  <c r="AA345"/>
  <c r="AG339"/>
  <c r="AO347"/>
  <c r="AU345"/>
  <c r="S343"/>
  <c r="W339"/>
  <c r="W344"/>
  <c r="BB343"/>
  <c r="BB347"/>
  <c r="AB343"/>
  <c r="AD345"/>
  <c r="AN343"/>
  <c r="AG347"/>
  <c r="P340"/>
  <c r="AV339"/>
  <c r="BI345"/>
  <c r="AP340"/>
  <c r="Z346"/>
  <c r="AB174"/>
  <c r="AC174" s="1"/>
  <c r="Q257"/>
  <c r="BH257"/>
  <c r="AX257"/>
  <c r="BI85"/>
  <c r="BB548"/>
  <c r="AD661"/>
  <c r="R661"/>
  <c r="AJ661"/>
  <c r="AH661"/>
  <c r="X661"/>
  <c r="BC661"/>
  <c r="AT661"/>
  <c r="AB661"/>
  <c r="AN661"/>
  <c r="M661"/>
  <c r="BH487"/>
  <c r="BI487" s="1"/>
  <c r="BF485"/>
  <c r="BG485" s="1"/>
  <c r="BE541"/>
  <c r="V590"/>
  <c r="BE530"/>
  <c r="BF530" s="1"/>
  <c r="AX523"/>
  <c r="AV521"/>
  <c r="X188"/>
  <c r="S183"/>
  <c r="W257"/>
  <c r="AZ257"/>
  <c r="L257"/>
  <c r="AD257"/>
  <c r="S257"/>
  <c r="BG257"/>
  <c r="U257"/>
  <c r="X257"/>
  <c r="AJ257"/>
  <c r="Q583"/>
  <c r="BH137"/>
  <c r="BI137" s="1"/>
  <c r="V606"/>
  <c r="W606" s="1"/>
  <c r="X201"/>
  <c r="U618"/>
  <c r="BH244"/>
  <c r="L244"/>
  <c r="AB244"/>
  <c r="I244"/>
  <c r="Y244"/>
  <c r="V244"/>
  <c r="T308"/>
  <c r="Q305"/>
  <c r="Q306"/>
  <c r="U308"/>
  <c r="O306"/>
  <c r="S308"/>
  <c r="R306"/>
  <c r="P306"/>
  <c r="M301"/>
  <c r="L300"/>
  <c r="M303"/>
  <c r="K302"/>
  <c r="L302"/>
  <c r="H299"/>
  <c r="K299"/>
  <c r="K300"/>
  <c r="I300"/>
  <c r="P303"/>
  <c r="O303"/>
  <c r="N302"/>
  <c r="O302"/>
  <c r="M302"/>
  <c r="L299"/>
  <c r="J300"/>
  <c r="L303"/>
  <c r="I299"/>
  <c r="N301"/>
  <c r="J299"/>
  <c r="M300"/>
  <c r="N303"/>
  <c r="L301"/>
  <c r="K301"/>
  <c r="J301"/>
  <c r="N305"/>
  <c r="P305"/>
  <c r="S307"/>
  <c r="T307"/>
  <c r="N304"/>
  <c r="M304"/>
  <c r="S306"/>
  <c r="P307"/>
  <c r="R307"/>
  <c r="O305"/>
  <c r="O304"/>
  <c r="R308"/>
  <c r="Q308"/>
  <c r="Q307"/>
  <c r="R305"/>
  <c r="P304"/>
  <c r="Q304"/>
  <c r="AP273"/>
  <c r="BH276"/>
  <c r="AS277"/>
  <c r="AB274"/>
  <c r="AF277"/>
  <c r="V273"/>
  <c r="K274"/>
  <c r="BG274"/>
  <c r="S275"/>
  <c r="BF279"/>
  <c r="AS276"/>
  <c r="AY279"/>
  <c r="AM275"/>
  <c r="AF280"/>
  <c r="U281"/>
  <c r="V281"/>
  <c r="AS281"/>
  <c r="W276"/>
  <c r="BC276"/>
  <c r="BC278"/>
  <c r="AI274"/>
  <c r="X273"/>
  <c r="R273"/>
  <c r="AV279"/>
  <c r="AE275"/>
  <c r="M274"/>
  <c r="AO277"/>
  <c r="BE274"/>
  <c r="AK279"/>
  <c r="BH275"/>
  <c r="AW282"/>
  <c r="N276"/>
  <c r="AF275"/>
  <c r="V277"/>
  <c r="AR273"/>
  <c r="BH273"/>
  <c r="V274"/>
  <c r="BI279"/>
  <c r="AW281"/>
  <c r="AG278"/>
  <c r="AZ273"/>
  <c r="AG277"/>
  <c r="AJ273"/>
  <c r="Q274"/>
  <c r="P273"/>
  <c r="AN279"/>
  <c r="AI282"/>
  <c r="AT282"/>
  <c r="AO274"/>
  <c r="BF278"/>
  <c r="AH276"/>
  <c r="AU278"/>
  <c r="AQ274"/>
  <c r="AR281"/>
  <c r="T280"/>
  <c r="V276"/>
  <c r="AV282"/>
  <c r="AZ281"/>
  <c r="Y275"/>
  <c r="AV280"/>
  <c r="M277"/>
  <c r="BB280"/>
  <c r="W280"/>
  <c r="BC275"/>
  <c r="AT278"/>
  <c r="BD274"/>
  <c r="AX275"/>
  <c r="AT274"/>
  <c r="AT277"/>
  <c r="AE276"/>
  <c r="U282"/>
  <c r="AF282"/>
  <c r="AL277"/>
  <c r="BH280"/>
  <c r="AO275"/>
  <c r="AL279"/>
  <c r="S274"/>
  <c r="AQ277"/>
  <c r="Q278"/>
  <c r="AY281"/>
  <c r="S276"/>
  <c r="R275"/>
  <c r="BC274"/>
  <c r="BG279"/>
  <c r="BB281"/>
  <c r="AD274"/>
  <c r="AV275"/>
  <c r="BI281"/>
  <c r="BH281"/>
  <c r="M273"/>
  <c r="AQ276"/>
  <c r="BG282"/>
  <c r="I274"/>
  <c r="AZ276"/>
  <c r="AM282"/>
  <c r="BI273"/>
  <c r="Z277"/>
  <c r="AR274"/>
  <c r="W278"/>
  <c r="AP276"/>
  <c r="AV278"/>
  <c r="AY276"/>
  <c r="X280"/>
  <c r="AG273"/>
  <c r="BE276"/>
  <c r="AU277"/>
  <c r="AE277"/>
  <c r="BI277"/>
  <c r="AN277"/>
  <c r="T273"/>
  <c r="Z273"/>
  <c r="AC279"/>
  <c r="AA278"/>
  <c r="U274"/>
  <c r="N273"/>
  <c r="Y274"/>
  <c r="Z275"/>
  <c r="Q279"/>
  <c r="AG275"/>
  <c r="AI281"/>
  <c r="AD282"/>
  <c r="AM279"/>
  <c r="AP280"/>
  <c r="BF281"/>
  <c r="BG273"/>
  <c r="Z282"/>
  <c r="AE280"/>
  <c r="Z280"/>
  <c r="AX277"/>
  <c r="BA274"/>
  <c r="P280"/>
  <c r="AL281"/>
  <c r="V275"/>
  <c r="AC280"/>
  <c r="M278"/>
  <c r="L274"/>
  <c r="AB278"/>
  <c r="BH274"/>
  <c r="AS274"/>
  <c r="S280"/>
  <c r="AT275"/>
  <c r="Q277"/>
  <c r="AL282"/>
  <c r="U275"/>
  <c r="AM281"/>
  <c r="O275"/>
  <c r="W279"/>
  <c r="Z278"/>
  <c r="AZ277"/>
  <c r="P274"/>
  <c r="BC279"/>
  <c r="AE273"/>
  <c r="BA279"/>
  <c r="AF276"/>
  <c r="BA273"/>
  <c r="AD279"/>
  <c r="BE275"/>
  <c r="BF276"/>
  <c r="BB282"/>
  <c r="O276"/>
  <c r="AB282"/>
  <c r="AF274"/>
  <c r="AX273"/>
  <c r="Q281"/>
  <c r="BC281"/>
  <c r="P277"/>
  <c r="Y279"/>
  <c r="Q275"/>
  <c r="AZ274"/>
  <c r="U273"/>
  <c r="AK273"/>
  <c r="AV281"/>
  <c r="AG276"/>
  <c r="K276"/>
  <c r="AQ282"/>
  <c r="AW274"/>
  <c r="AU274"/>
  <c r="O273"/>
  <c r="AN278"/>
  <c r="T279"/>
  <c r="AJ276"/>
  <c r="AL273"/>
  <c r="V280"/>
  <c r="BC282"/>
  <c r="AH275"/>
  <c r="BC280"/>
  <c r="M276"/>
  <c r="T274"/>
  <c r="BG280"/>
  <c r="AF273"/>
  <c r="AT276"/>
  <c r="Z276"/>
  <c r="AC275"/>
  <c r="AW280"/>
  <c r="BI278"/>
  <c r="AB281"/>
  <c r="AL274"/>
  <c r="AQ278"/>
  <c r="BE273"/>
  <c r="AV276"/>
  <c r="L277"/>
  <c r="Y280"/>
  <c r="AA276"/>
  <c r="AZ282"/>
  <c r="AA274"/>
  <c r="BB279"/>
  <c r="BF280"/>
  <c r="AH277"/>
  <c r="AX274"/>
  <c r="AQ280"/>
  <c r="BH279"/>
  <c r="AO282"/>
  <c r="S273"/>
  <c r="AS279"/>
  <c r="AM276"/>
  <c r="AR280"/>
  <c r="W275"/>
  <c r="AW277"/>
  <c r="AS280"/>
  <c r="N275"/>
  <c r="AX281"/>
  <c r="K275"/>
  <c r="AQ279"/>
  <c r="AH281"/>
  <c r="AM280"/>
  <c r="BD277"/>
  <c r="R274"/>
  <c r="AY282"/>
  <c r="AJ280"/>
  <c r="AH273"/>
  <c r="AL276"/>
  <c r="AG280"/>
  <c r="AR282"/>
  <c r="AV273"/>
  <c r="AR278"/>
  <c r="T277"/>
  <c r="Y282"/>
  <c r="BE280"/>
  <c r="AY278"/>
  <c r="AT273"/>
  <c r="AN281"/>
  <c r="O277"/>
  <c r="R280"/>
  <c r="AD277"/>
  <c r="AP282"/>
  <c r="AB275"/>
  <c r="BF282"/>
  <c r="BA277"/>
  <c r="Z279"/>
  <c r="AB279"/>
  <c r="W282"/>
  <c r="Z274"/>
  <c r="AK276"/>
  <c r="Z281"/>
  <c r="AE281"/>
  <c r="P276"/>
  <c r="AO279"/>
  <c r="AL280"/>
  <c r="N274"/>
  <c r="BG277"/>
  <c r="AB276"/>
  <c r="T278"/>
  <c r="AP278"/>
  <c r="BH278"/>
  <c r="BD276"/>
  <c r="T282"/>
  <c r="AJ278"/>
  <c r="W277"/>
  <c r="K273"/>
  <c r="AG279"/>
  <c r="AS278"/>
  <c r="BE279"/>
  <c r="AJ277"/>
  <c r="R282"/>
  <c r="AF279"/>
  <c r="AA273"/>
  <c r="AY277"/>
  <c r="BI280"/>
  <c r="BE281"/>
  <c r="AO281"/>
  <c r="BE282"/>
  <c r="Q282"/>
  <c r="AU275"/>
  <c r="P279"/>
  <c r="AG281"/>
  <c r="BB273"/>
  <c r="AW273"/>
  <c r="AU281"/>
  <c r="AJ279"/>
  <c r="BD279"/>
  <c r="AU273"/>
  <c r="BG276"/>
  <c r="BD281"/>
  <c r="AJ282"/>
  <c r="AH274"/>
  <c r="AP279"/>
  <c r="AS282"/>
  <c r="AT280"/>
  <c r="AN276"/>
  <c r="AC278"/>
  <c r="J273"/>
  <c r="AU279"/>
  <c r="W274"/>
  <c r="AW279"/>
  <c r="S279"/>
  <c r="AS273"/>
  <c r="V282"/>
  <c r="AX282"/>
  <c r="BA280"/>
  <c r="BD280"/>
  <c r="T276"/>
  <c r="AI280"/>
  <c r="AZ279"/>
  <c r="AZ278"/>
  <c r="AE278"/>
  <c r="AC274"/>
  <c r="S277"/>
  <c r="BI274"/>
  <c r="S278"/>
  <c r="AV274"/>
  <c r="AC281"/>
  <c r="AB273"/>
  <c r="AT281"/>
  <c r="AB280"/>
  <c r="AO280"/>
  <c r="AD281"/>
  <c r="R276"/>
  <c r="AO278"/>
  <c r="N278"/>
  <c r="U279"/>
  <c r="AC273"/>
  <c r="BF277"/>
  <c r="O278"/>
  <c r="AL275"/>
  <c r="Y277"/>
  <c r="AY280"/>
  <c r="BI275"/>
  <c r="AA281"/>
  <c r="BF275"/>
  <c r="Y281"/>
  <c r="BB277"/>
  <c r="R281"/>
  <c r="AM278"/>
  <c r="AN273"/>
  <c r="BG281"/>
  <c r="X282"/>
  <c r="X276"/>
  <c r="BG275"/>
  <c r="AW276"/>
  <c r="AR275"/>
  <c r="P278"/>
  <c r="AY273"/>
  <c r="AP277"/>
  <c r="R277"/>
  <c r="S282"/>
  <c r="AE279"/>
  <c r="AM277"/>
  <c r="AF281"/>
  <c r="AZ275"/>
  <c r="AO276"/>
  <c r="U278"/>
  <c r="BB278"/>
  <c r="W273"/>
  <c r="AJ274"/>
  <c r="AI276"/>
  <c r="AD276"/>
  <c r="N277"/>
  <c r="AW278"/>
  <c r="AG282"/>
  <c r="AB277"/>
  <c r="AK277"/>
  <c r="V278"/>
  <c r="AD278"/>
  <c r="X275"/>
  <c r="U276"/>
  <c r="AA279"/>
  <c r="AE274"/>
  <c r="BD275"/>
  <c r="AU276"/>
  <c r="AR279"/>
  <c r="AX278"/>
  <c r="AL278"/>
  <c r="BB276"/>
  <c r="I273"/>
  <c r="X277"/>
  <c r="AK274"/>
  <c r="O279"/>
  <c r="BA282"/>
  <c r="BA278"/>
  <c r="J275"/>
  <c r="BC277"/>
  <c r="BE277"/>
  <c r="AP281"/>
  <c r="AH279"/>
  <c r="AH280"/>
  <c r="O280"/>
  <c r="AP274"/>
  <c r="AK275"/>
  <c r="AX276"/>
  <c r="BH282"/>
  <c r="AY275"/>
  <c r="Q280"/>
  <c r="BA281"/>
  <c r="BF274"/>
  <c r="AQ281"/>
  <c r="AA277"/>
  <c r="U280"/>
  <c r="AU282"/>
  <c r="Q276"/>
  <c r="Y273"/>
  <c r="AE282"/>
  <c r="BA275"/>
  <c r="AM273"/>
  <c r="AQ273"/>
  <c r="AA280"/>
  <c r="L273"/>
  <c r="AR276"/>
  <c r="M275"/>
  <c r="BD273"/>
  <c r="P275"/>
  <c r="P281"/>
  <c r="AD275"/>
  <c r="AP275"/>
  <c r="AK281"/>
  <c r="AG274"/>
  <c r="Y278"/>
  <c r="AK280"/>
  <c r="BI282"/>
  <c r="X281"/>
  <c r="BA276"/>
  <c r="BD278"/>
  <c r="U277"/>
  <c r="AI277"/>
  <c r="H273"/>
  <c r="R279"/>
  <c r="N279"/>
  <c r="X274"/>
  <c r="AZ280"/>
  <c r="AD273"/>
  <c r="AA275"/>
  <c r="BC273"/>
  <c r="AA282"/>
  <c r="AX280"/>
  <c r="AR277"/>
  <c r="AM274"/>
  <c r="AD280"/>
  <c r="O274"/>
  <c r="BI276"/>
  <c r="AK282"/>
  <c r="BB274"/>
  <c r="AC276"/>
  <c r="T281"/>
  <c r="V279"/>
  <c r="AI273"/>
  <c r="AN282"/>
  <c r="AJ275"/>
  <c r="W281"/>
  <c r="AO273"/>
  <c r="BE278"/>
  <c r="Y276"/>
  <c r="BG278"/>
  <c r="AV277"/>
  <c r="AC277"/>
  <c r="AN275"/>
  <c r="AK278"/>
  <c r="AW275"/>
  <c r="AI279"/>
  <c r="T275"/>
  <c r="AQ275"/>
  <c r="L276"/>
  <c r="S281"/>
  <c r="AI275"/>
  <c r="AJ281"/>
  <c r="AH282"/>
  <c r="X278"/>
  <c r="AN280"/>
  <c r="AY274"/>
  <c r="BH277"/>
  <c r="BB275"/>
  <c r="BD282"/>
  <c r="Q273"/>
  <c r="AT279"/>
  <c r="L275"/>
  <c r="R278"/>
  <c r="BF273"/>
  <c r="AN274"/>
  <c r="AX279"/>
  <c r="X279"/>
  <c r="AF278"/>
  <c r="AS275"/>
  <c r="AH278"/>
  <c r="AI278"/>
  <c r="AU280"/>
  <c r="J274"/>
  <c r="AC282"/>
  <c r="BA647"/>
  <c r="X639"/>
  <c r="AU640"/>
  <c r="AT638"/>
  <c r="AK640"/>
  <c r="U641"/>
  <c r="AW640"/>
  <c r="BG645"/>
  <c r="BA641"/>
  <c r="AX643"/>
  <c r="AV642"/>
  <c r="T640"/>
  <c r="AH641"/>
  <c r="AH645"/>
  <c r="AV640"/>
  <c r="AD643"/>
  <c r="AA644"/>
  <c r="X640"/>
  <c r="AU639"/>
  <c r="BI644"/>
  <c r="AM644"/>
  <c r="X641"/>
  <c r="AW647"/>
  <c r="AA647"/>
  <c r="AW643"/>
  <c r="R638"/>
  <c r="BF642"/>
  <c r="AS647"/>
  <c r="O639"/>
  <c r="AV643"/>
  <c r="AM640"/>
  <c r="W640"/>
  <c r="BA646"/>
  <c r="N640"/>
  <c r="K641"/>
  <c r="V646"/>
  <c r="AX646"/>
  <c r="AI638"/>
  <c r="H638"/>
  <c r="H648" s="1"/>
  <c r="AC645"/>
  <c r="BI640"/>
  <c r="Z640"/>
  <c r="BI647"/>
  <c r="W643"/>
  <c r="L642"/>
  <c r="AO644"/>
  <c r="AY645"/>
  <c r="P639"/>
  <c r="S645"/>
  <c r="AL647"/>
  <c r="AM643"/>
  <c r="AA639"/>
  <c r="AK641"/>
  <c r="AF640"/>
  <c r="BB646"/>
  <c r="AO638"/>
  <c r="AR644"/>
  <c r="BI645"/>
  <c r="AY647"/>
  <c r="AH644"/>
  <c r="R645"/>
  <c r="BF638"/>
  <c r="AR641"/>
  <c r="AR645"/>
  <c r="BA645"/>
  <c r="Q645"/>
  <c r="AF642"/>
  <c r="AQ645"/>
  <c r="Q641"/>
  <c r="AP647"/>
  <c r="AE647"/>
  <c r="BC646"/>
  <c r="AI641"/>
  <c r="AF638"/>
  <c r="AB639"/>
  <c r="W647"/>
  <c r="T645"/>
  <c r="BH647"/>
  <c r="N642"/>
  <c r="AP641"/>
  <c r="AA642"/>
  <c r="AD645"/>
  <c r="AG643"/>
  <c r="AU638"/>
  <c r="AW641"/>
  <c r="K638"/>
  <c r="AN642"/>
  <c r="BG646"/>
  <c r="AM646"/>
  <c r="AZ639"/>
  <c r="U640"/>
  <c r="AV638"/>
  <c r="AP638"/>
  <c r="BC638"/>
  <c r="AQ647"/>
  <c r="AS640"/>
  <c r="AN641"/>
  <c r="AQ643"/>
  <c r="AL644"/>
  <c r="BE640"/>
  <c r="AK639"/>
  <c r="T639"/>
  <c r="P640"/>
  <c r="S639"/>
  <c r="M642"/>
  <c r="S642"/>
  <c r="AR639"/>
  <c r="BI639"/>
  <c r="BH639"/>
  <c r="AF641"/>
  <c r="S644"/>
  <c r="W638"/>
  <c r="AZ645"/>
  <c r="AU647"/>
  <c r="AF643"/>
  <c r="BG642"/>
  <c r="AB645"/>
  <c r="AP643"/>
  <c r="AW644"/>
  <c r="AU642"/>
  <c r="T641"/>
  <c r="AC639"/>
  <c r="BG641"/>
  <c r="AC643"/>
  <c r="AY640"/>
  <c r="AE645"/>
  <c r="N643"/>
  <c r="BA639"/>
  <c r="BE638"/>
  <c r="AD642"/>
  <c r="O640"/>
  <c r="AZ638"/>
  <c r="U644"/>
  <c r="BE645"/>
  <c r="W645"/>
  <c r="O645"/>
  <c r="AS639"/>
  <c r="AL639"/>
  <c r="AZ647"/>
  <c r="Z646"/>
  <c r="R641"/>
  <c r="AM638"/>
  <c r="N641"/>
  <c r="AW639"/>
  <c r="P646"/>
  <c r="AJ647"/>
  <c r="AE642"/>
  <c r="P638"/>
  <c r="AZ642"/>
  <c r="AC642"/>
  <c r="AG638"/>
  <c r="AK647"/>
  <c r="BB640"/>
  <c r="Y638"/>
  <c r="AJ639"/>
  <c r="Y647"/>
  <c r="AT644"/>
  <c r="R640"/>
  <c r="BG647"/>
  <c r="S647"/>
  <c r="BG644"/>
  <c r="AG647"/>
  <c r="BD641"/>
  <c r="AV645"/>
  <c r="BB642"/>
  <c r="AH642"/>
  <c r="AK638"/>
  <c r="AV646"/>
  <c r="AV639"/>
  <c r="AT645"/>
  <c r="Z638"/>
  <c r="U647"/>
  <c r="BD643"/>
  <c r="AP640"/>
  <c r="AJ640"/>
  <c r="AD640"/>
  <c r="AA643"/>
  <c r="AV641"/>
  <c r="AL643"/>
  <c r="AI646"/>
  <c r="AI639"/>
  <c r="AD647"/>
  <c r="BB639"/>
  <c r="BC644"/>
  <c r="AY641"/>
  <c r="AG641"/>
  <c r="AI640"/>
  <c r="T642"/>
  <c r="X646"/>
  <c r="K640"/>
  <c r="BD638"/>
  <c r="P641"/>
  <c r="Y645"/>
  <c r="M640"/>
  <c r="BC641"/>
  <c r="AU645"/>
  <c r="V644"/>
  <c r="AY646"/>
  <c r="AM639"/>
  <c r="AY644"/>
  <c r="AG644"/>
  <c r="AL642"/>
  <c r="AJ644"/>
  <c r="AV647"/>
  <c r="AK646"/>
  <c r="AF646"/>
  <c r="AQ639"/>
  <c r="AS645"/>
  <c r="AO646"/>
  <c r="I638"/>
  <c r="AE643"/>
  <c r="AX639"/>
  <c r="BE639"/>
  <c r="AH647"/>
  <c r="AH640"/>
  <c r="AA641"/>
  <c r="V645"/>
  <c r="Q643"/>
  <c r="AJ641"/>
  <c r="AM647"/>
  <c r="AN638"/>
  <c r="AS646"/>
  <c r="U645"/>
  <c r="AB641"/>
  <c r="R646"/>
  <c r="AJ643"/>
  <c r="AD639"/>
  <c r="AP644"/>
  <c r="AB642"/>
  <c r="AP639"/>
  <c r="BB638"/>
  <c r="X645"/>
  <c r="AI647"/>
  <c r="J640"/>
  <c r="X642"/>
  <c r="Z639"/>
  <c r="AN644"/>
  <c r="AU643"/>
  <c r="Y640"/>
  <c r="AY638"/>
  <c r="BE647"/>
  <c r="AF639"/>
  <c r="AR643"/>
  <c r="Q638"/>
  <c r="AB647"/>
  <c r="AN639"/>
  <c r="AB644"/>
  <c r="Q644"/>
  <c r="AI643"/>
  <c r="AA646"/>
  <c r="X644"/>
  <c r="BC643"/>
  <c r="AR642"/>
  <c r="AZ644"/>
  <c r="AI642"/>
  <c r="AO645"/>
  <c r="AS638"/>
  <c r="W646"/>
  <c r="BC639"/>
  <c r="AS644"/>
  <c r="AA645"/>
  <c r="AT639"/>
  <c r="R644"/>
  <c r="BE643"/>
  <c r="BA643"/>
  <c r="AC646"/>
  <c r="V642"/>
  <c r="AJ638"/>
  <c r="BF639"/>
  <c r="AW638"/>
  <c r="BG643"/>
  <c r="BD645"/>
  <c r="AY642"/>
  <c r="AC644"/>
  <c r="AG642"/>
  <c r="AL645"/>
  <c r="BG639"/>
  <c r="AX640"/>
  <c r="S640"/>
  <c r="J639"/>
  <c r="AG645"/>
  <c r="O642"/>
  <c r="Q646"/>
  <c r="S641"/>
  <c r="BH641"/>
  <c r="P645"/>
  <c r="BF646"/>
  <c r="R639"/>
  <c r="AQ641"/>
  <c r="AL641"/>
  <c r="Z641"/>
  <c r="R647"/>
  <c r="BH642"/>
  <c r="BF645"/>
  <c r="AX642"/>
  <c r="AK645"/>
  <c r="BD642"/>
  <c r="Z645"/>
  <c r="AC638"/>
  <c r="AN646"/>
  <c r="AP646"/>
  <c r="BD640"/>
  <c r="V639"/>
  <c r="S638"/>
  <c r="BA638"/>
  <c r="AC647"/>
  <c r="U643"/>
  <c r="AE641"/>
  <c r="AA638"/>
  <c r="AF644"/>
  <c r="AI644"/>
  <c r="AD646"/>
  <c r="BB643"/>
  <c r="AC641"/>
  <c r="T647"/>
  <c r="AQ646"/>
  <c r="AJ642"/>
  <c r="AC640"/>
  <c r="BE641"/>
  <c r="BF647"/>
  <c r="BI638"/>
  <c r="AE646"/>
  <c r="AM645"/>
  <c r="BA640"/>
  <c r="AI645"/>
  <c r="AK643"/>
  <c r="O638"/>
  <c r="AY643"/>
  <c r="AF645"/>
  <c r="AP642"/>
  <c r="AO640"/>
  <c r="AX641"/>
  <c r="BA642"/>
  <c r="BG640"/>
  <c r="BD647"/>
  <c r="P644"/>
  <c r="AY639"/>
  <c r="Q640"/>
  <c r="AQ642"/>
  <c r="AL638"/>
  <c r="AO642"/>
  <c r="V647"/>
  <c r="BA644"/>
  <c r="BI642"/>
  <c r="BH646"/>
  <c r="AH646"/>
  <c r="S643"/>
  <c r="AF647"/>
  <c r="AW642"/>
  <c r="P643"/>
  <c r="AB640"/>
  <c r="N644"/>
  <c r="BH638"/>
  <c r="X643"/>
  <c r="J638"/>
  <c r="V640"/>
  <c r="AZ646"/>
  <c r="Z643"/>
  <c r="AT643"/>
  <c r="AZ641"/>
  <c r="K639"/>
  <c r="AN647"/>
  <c r="AO647"/>
  <c r="BE644"/>
  <c r="AN643"/>
  <c r="AH643"/>
  <c r="BF640"/>
  <c r="BI646"/>
  <c r="AG646"/>
  <c r="AM641"/>
  <c r="BC647"/>
  <c r="AS643"/>
  <c r="O643"/>
  <c r="AN645"/>
  <c r="W639"/>
  <c r="L641"/>
  <c r="AO639"/>
  <c r="AZ643"/>
  <c r="AP645"/>
  <c r="AX645"/>
  <c r="T643"/>
  <c r="AD638"/>
  <c r="AQ644"/>
  <c r="AW646"/>
  <c r="T646"/>
  <c r="AV644"/>
  <c r="BB641"/>
  <c r="N638"/>
  <c r="AX644"/>
  <c r="AR646"/>
  <c r="S646"/>
  <c r="O644"/>
  <c r="Y642"/>
  <c r="AM642"/>
  <c r="V641"/>
  <c r="U639"/>
  <c r="Q642"/>
  <c r="AZ640"/>
  <c r="AG639"/>
  <c r="BH643"/>
  <c r="AE639"/>
  <c r="BH644"/>
  <c r="L640"/>
  <c r="AO643"/>
  <c r="X647"/>
  <c r="U642"/>
  <c r="AT640"/>
  <c r="BF641"/>
  <c r="AS641"/>
  <c r="AQ638"/>
  <c r="AL640"/>
  <c r="BC640"/>
  <c r="Y643"/>
  <c r="AR638"/>
  <c r="BH645"/>
  <c r="N639"/>
  <c r="W644"/>
  <c r="AN640"/>
  <c r="T638"/>
  <c r="BD646"/>
  <c r="BE646"/>
  <c r="BI641"/>
  <c r="AB638"/>
  <c r="M639"/>
  <c r="Y646"/>
  <c r="BB647"/>
  <c r="O641"/>
  <c r="AT646"/>
  <c r="Z642"/>
  <c r="AE640"/>
  <c r="V643"/>
  <c r="AX638"/>
  <c r="Q639"/>
  <c r="AD641"/>
  <c r="M641"/>
  <c r="Z647"/>
  <c r="AR640"/>
  <c r="AJ645"/>
  <c r="M643"/>
  <c r="AT647"/>
  <c r="AJ646"/>
  <c r="R642"/>
  <c r="Y639"/>
  <c r="L638"/>
  <c r="U646"/>
  <c r="AU641"/>
  <c r="AD644"/>
  <c r="AR647"/>
  <c r="AG640"/>
  <c r="AE644"/>
  <c r="Q647"/>
  <c r="Z644"/>
  <c r="BF643"/>
  <c r="BB644"/>
  <c r="BD639"/>
  <c r="AH639"/>
  <c r="W641"/>
  <c r="AA640"/>
  <c r="R643"/>
  <c r="V638"/>
  <c r="AS642"/>
  <c r="BB645"/>
  <c r="W642"/>
  <c r="BF644"/>
  <c r="AH638"/>
  <c r="M638"/>
  <c r="BH640"/>
  <c r="AB643"/>
  <c r="T644"/>
  <c r="Y644"/>
  <c r="L639"/>
  <c r="BD644"/>
  <c r="AT641"/>
  <c r="AX647"/>
  <c r="AT642"/>
  <c r="BC642"/>
  <c r="AQ640"/>
  <c r="BE642"/>
  <c r="BC645"/>
  <c r="BG638"/>
  <c r="AK644"/>
  <c r="AW645"/>
  <c r="AU644"/>
  <c r="AO641"/>
  <c r="X638"/>
  <c r="I639"/>
  <c r="BI643"/>
  <c r="AE638"/>
  <c r="AL646"/>
  <c r="AU646"/>
  <c r="Y641"/>
  <c r="U638"/>
  <c r="AK642"/>
  <c r="P642"/>
  <c r="AB646"/>
  <c r="AS271"/>
  <c r="Q271"/>
  <c r="BG271"/>
  <c r="U271"/>
  <c r="AC271"/>
  <c r="BI271"/>
  <c r="BD271"/>
  <c r="AJ271"/>
  <c r="AO271"/>
  <c r="G271"/>
  <c r="G283" s="1"/>
  <c r="AW271"/>
  <c r="L271"/>
  <c r="K271"/>
  <c r="BB271"/>
  <c r="Z271"/>
  <c r="AM271"/>
  <c r="P271"/>
  <c r="AR271"/>
  <c r="BE271"/>
  <c r="AH271"/>
  <c r="V271"/>
  <c r="AD271"/>
  <c r="I271"/>
  <c r="AP271"/>
  <c r="AN271"/>
  <c r="J271"/>
  <c r="H271"/>
  <c r="AL271"/>
  <c r="M271"/>
  <c r="T271"/>
  <c r="S271"/>
  <c r="BA271"/>
  <c r="AE271"/>
  <c r="BC271"/>
  <c r="AG271"/>
  <c r="BH271"/>
  <c r="AV271"/>
  <c r="Y271"/>
  <c r="X271"/>
  <c r="AK271"/>
  <c r="AI271"/>
  <c r="AA271"/>
  <c r="O271"/>
  <c r="AB271"/>
  <c r="AF271"/>
  <c r="R271"/>
  <c r="BF271"/>
  <c r="W271"/>
  <c r="N271"/>
  <c r="AY271"/>
  <c r="AT271"/>
  <c r="AQ271"/>
  <c r="AZ271"/>
  <c r="AX271"/>
  <c r="AU271"/>
  <c r="P265"/>
  <c r="U268"/>
  <c r="AB265"/>
  <c r="X267"/>
  <c r="AC265"/>
  <c r="AD269"/>
  <c r="Z266"/>
  <c r="AD266"/>
  <c r="Y266"/>
  <c r="Q265"/>
  <c r="R268"/>
  <c r="T267"/>
  <c r="AD268"/>
  <c r="U266"/>
  <c r="W269"/>
  <c r="T266"/>
  <c r="V266"/>
  <c r="P266"/>
  <c r="AA267"/>
  <c r="AD267"/>
  <c r="T268"/>
  <c r="R267"/>
  <c r="N266"/>
  <c r="AB266"/>
  <c r="AA266"/>
  <c r="X266"/>
  <c r="W266"/>
  <c r="AC269"/>
  <c r="T269"/>
  <c r="S269"/>
  <c r="N265"/>
  <c r="Q269"/>
  <c r="T265"/>
  <c r="Q267"/>
  <c r="R266"/>
  <c r="AC266"/>
  <c r="S266"/>
  <c r="M264"/>
  <c r="V260"/>
  <c r="J260"/>
  <c r="P260"/>
  <c r="T260"/>
  <c r="I260"/>
  <c r="N260"/>
  <c r="H260"/>
  <c r="S262"/>
  <c r="U264"/>
  <c r="S263"/>
  <c r="O263"/>
  <c r="R263"/>
  <c r="AA264"/>
  <c r="K260"/>
  <c r="Q260"/>
  <c r="U260"/>
  <c r="N262"/>
  <c r="N264"/>
  <c r="U263"/>
  <c r="L263"/>
  <c r="W263"/>
  <c r="Z263"/>
  <c r="P263"/>
  <c r="X260"/>
  <c r="O260"/>
  <c r="P262"/>
  <c r="L264"/>
  <c r="Y263"/>
  <c r="T263"/>
  <c r="X263"/>
  <c r="AA263"/>
  <c r="V263"/>
  <c r="R262"/>
  <c r="L260"/>
  <c r="R260"/>
  <c r="S260"/>
  <c r="M262"/>
  <c r="T262"/>
  <c r="M263"/>
  <c r="N263"/>
  <c r="K263"/>
  <c r="Q263"/>
  <c r="Q261"/>
  <c r="P261"/>
  <c r="L261"/>
  <c r="S261"/>
  <c r="U262"/>
  <c r="O262"/>
  <c r="Y261"/>
  <c r="O261"/>
  <c r="U261"/>
  <c r="V261"/>
  <c r="W260"/>
  <c r="X262"/>
  <c r="L262"/>
  <c r="Y262"/>
  <c r="W261"/>
  <c r="K261"/>
  <c r="R261"/>
  <c r="T261"/>
  <c r="V262"/>
  <c r="Q262"/>
  <c r="Z262"/>
  <c r="J261"/>
  <c r="N261"/>
  <c r="M261"/>
  <c r="X261"/>
  <c r="I261"/>
  <c r="M260"/>
  <c r="K262"/>
  <c r="J262"/>
  <c r="W262"/>
  <c r="V264"/>
  <c r="AB264"/>
  <c r="P264"/>
  <c r="R264"/>
  <c r="O264"/>
  <c r="S264"/>
  <c r="AB268"/>
  <c r="X264"/>
  <c r="W264"/>
  <c r="Z264"/>
  <c r="Q264"/>
  <c r="V265"/>
  <c r="T264"/>
  <c r="Y264"/>
  <c r="AC267"/>
  <c r="Y265"/>
  <c r="AE268"/>
  <c r="P267"/>
  <c r="Y268"/>
  <c r="Y267"/>
  <c r="AB267"/>
  <c r="AA268"/>
  <c r="W267"/>
  <c r="U265"/>
  <c r="P268"/>
  <c r="R265"/>
  <c r="M265"/>
  <c r="W265"/>
  <c r="S265"/>
  <c r="S267"/>
  <c r="O266"/>
  <c r="AF269"/>
  <c r="U267"/>
  <c r="Z267"/>
  <c r="Z265"/>
  <c r="AE267"/>
  <c r="AC268"/>
  <c r="V269"/>
  <c r="W268"/>
  <c r="V268"/>
  <c r="AE269"/>
  <c r="R269"/>
  <c r="Q266"/>
  <c r="Z269"/>
  <c r="X265"/>
  <c r="Y269"/>
  <c r="O267"/>
  <c r="Z268"/>
  <c r="O265"/>
  <c r="AA265"/>
  <c r="U269"/>
  <c r="AG269"/>
  <c r="AB269"/>
  <c r="V267"/>
  <c r="AA269"/>
  <c r="Q268"/>
  <c r="S268"/>
  <c r="X268"/>
  <c r="X269"/>
  <c r="AF268"/>
  <c r="K703"/>
  <c r="I703"/>
  <c r="J703"/>
  <c r="H703"/>
  <c r="L704"/>
  <c r="L705"/>
  <c r="I704"/>
  <c r="J704"/>
  <c r="M705"/>
  <c r="J705"/>
  <c r="K704"/>
  <c r="K705"/>
  <c r="M707"/>
  <c r="L707"/>
  <c r="N707"/>
  <c r="P709"/>
  <c r="P710"/>
  <c r="O710"/>
  <c r="Q711"/>
  <c r="S712"/>
  <c r="N706"/>
  <c r="L706"/>
  <c r="O707"/>
  <c r="N708"/>
  <c r="P708"/>
  <c r="M708"/>
  <c r="O709"/>
  <c r="Q710"/>
  <c r="R711"/>
  <c r="K706"/>
  <c r="Q709"/>
  <c r="S711"/>
  <c r="P711"/>
  <c r="Q712"/>
  <c r="M706"/>
  <c r="O708"/>
  <c r="N709"/>
  <c r="R710"/>
  <c r="R712"/>
  <c r="T712"/>
  <c r="AD685"/>
  <c r="BC682"/>
  <c r="AG684"/>
  <c r="AY686"/>
  <c r="R682"/>
  <c r="BH681"/>
  <c r="AB683"/>
  <c r="J677"/>
  <c r="AE682"/>
  <c r="AW686"/>
  <c r="T685"/>
  <c r="AM681"/>
  <c r="BC680"/>
  <c r="BG680"/>
  <c r="K679"/>
  <c r="AQ685"/>
  <c r="AV680"/>
  <c r="AL683"/>
  <c r="U686"/>
  <c r="AZ686"/>
  <c r="AX682"/>
  <c r="AL682"/>
  <c r="BD684"/>
  <c r="AM686"/>
  <c r="AM680"/>
  <c r="S686"/>
  <c r="Q681"/>
  <c r="N680"/>
  <c r="O679"/>
  <c r="V677"/>
  <c r="AZ682"/>
  <c r="K678"/>
  <c r="AV678"/>
  <c r="AF684"/>
  <c r="AS681"/>
  <c r="AP681"/>
  <c r="AN685"/>
  <c r="AC678"/>
  <c r="AY677"/>
  <c r="BF679"/>
  <c r="X686"/>
  <c r="BD682"/>
  <c r="AB685"/>
  <c r="AX679"/>
  <c r="AQ677"/>
  <c r="P685"/>
  <c r="AQ681"/>
  <c r="I677"/>
  <c r="AR680"/>
  <c r="S681"/>
  <c r="BD680"/>
  <c r="AE680"/>
  <c r="O683"/>
  <c r="AO679"/>
  <c r="BG681"/>
  <c r="AT682"/>
  <c r="Y683"/>
  <c r="AA682"/>
  <c r="AJ677"/>
  <c r="AM685"/>
  <c r="AC685"/>
  <c r="AH682"/>
  <c r="BG684"/>
  <c r="AS678"/>
  <c r="BA678"/>
  <c r="BA686"/>
  <c r="Q680"/>
  <c r="R680"/>
  <c r="AC677"/>
  <c r="X684"/>
  <c r="BI677"/>
  <c r="AH678"/>
  <c r="M681"/>
  <c r="AF680"/>
  <c r="AF681"/>
  <c r="V686"/>
  <c r="Z686"/>
  <c r="AA677"/>
  <c r="BI680"/>
  <c r="M679"/>
  <c r="AU680"/>
  <c r="AX686"/>
  <c r="AB680"/>
  <c r="AC684"/>
  <c r="AL685"/>
  <c r="AV686"/>
  <c r="AW678"/>
  <c r="Z683"/>
  <c r="T677"/>
  <c r="AV681"/>
  <c r="AY684"/>
  <c r="AL679"/>
  <c r="BE677"/>
  <c r="AM683"/>
  <c r="AJ686"/>
  <c r="AM678"/>
  <c r="AW680"/>
  <c r="AU678"/>
  <c r="AG677"/>
  <c r="AO683"/>
  <c r="AW683"/>
  <c r="R683"/>
  <c r="AD683"/>
  <c r="AK685"/>
  <c r="X682"/>
  <c r="AE685"/>
  <c r="N681"/>
  <c r="W683"/>
  <c r="AQ678"/>
  <c r="T686"/>
  <c r="AC686"/>
  <c r="BI685"/>
  <c r="Z684"/>
  <c r="AP686"/>
  <c r="BB685"/>
  <c r="AK682"/>
  <c r="AI679"/>
  <c r="BD686"/>
  <c r="AV679"/>
  <c r="AQ680"/>
  <c r="S679"/>
  <c r="BG679"/>
  <c r="AX681"/>
  <c r="AR681"/>
  <c r="AU684"/>
  <c r="J678"/>
  <c r="AG682"/>
  <c r="V679"/>
  <c r="AG678"/>
  <c r="M680"/>
  <c r="BF683"/>
  <c r="BH682"/>
  <c r="AB684"/>
  <c r="BB686"/>
  <c r="P678"/>
  <c r="AT680"/>
  <c r="AU677"/>
  <c r="T681"/>
  <c r="W685"/>
  <c r="AC682"/>
  <c r="P682"/>
  <c r="AG685"/>
  <c r="AS682"/>
  <c r="BF681"/>
  <c r="AD679"/>
  <c r="BD678"/>
  <c r="X678"/>
  <c r="P681"/>
  <c r="AB682"/>
  <c r="U678"/>
  <c r="BE683"/>
  <c r="W686"/>
  <c r="AU685"/>
  <c r="Q677"/>
  <c r="AO680"/>
  <c r="BB680"/>
  <c r="AF679"/>
  <c r="BD681"/>
  <c r="AW679"/>
  <c r="AF686"/>
  <c r="BF680"/>
  <c r="BB677"/>
  <c r="Y679"/>
  <c r="BA683"/>
  <c r="AZ685"/>
  <c r="AJ685"/>
  <c r="AH679"/>
  <c r="AT679"/>
  <c r="AT683"/>
  <c r="BB681"/>
  <c r="AR678"/>
  <c r="AJ680"/>
  <c r="BF682"/>
  <c r="Q684"/>
  <c r="AN686"/>
  <c r="Z685"/>
  <c r="Y684"/>
  <c r="AK677"/>
  <c r="AK684"/>
  <c r="P680"/>
  <c r="AT677"/>
  <c r="N679"/>
  <c r="N678"/>
  <c r="S683"/>
  <c r="BD677"/>
  <c r="BG678"/>
  <c r="AU681"/>
  <c r="AV682"/>
  <c r="BC681"/>
  <c r="U684"/>
  <c r="BB679"/>
  <c r="L677"/>
  <c r="S682"/>
  <c r="L681"/>
  <c r="P677"/>
  <c r="BA677"/>
  <c r="AW685"/>
  <c r="U682"/>
  <c r="AY685"/>
  <c r="AR684"/>
  <c r="AL684"/>
  <c r="AP680"/>
  <c r="AF678"/>
  <c r="W684"/>
  <c r="BA680"/>
  <c r="AR685"/>
  <c r="BI683"/>
  <c r="BG682"/>
  <c r="AL686"/>
  <c r="V685"/>
  <c r="BB683"/>
  <c r="AK680"/>
  <c r="N682"/>
  <c r="BD685"/>
  <c r="S678"/>
  <c r="AX684"/>
  <c r="AA685"/>
  <c r="AO678"/>
  <c r="AD678"/>
  <c r="BA682"/>
  <c r="AG679"/>
  <c r="BB682"/>
  <c r="AJ682"/>
  <c r="AW684"/>
  <c r="U683"/>
  <c r="N677"/>
  <c r="L678"/>
  <c r="AJ678"/>
  <c r="M682"/>
  <c r="AE686"/>
  <c r="AB678"/>
  <c r="AZ678"/>
  <c r="T682"/>
  <c r="V682"/>
  <c r="AI678"/>
  <c r="AV684"/>
  <c r="U681"/>
  <c r="AH686"/>
  <c r="AZ677"/>
  <c r="AQ679"/>
  <c r="J679"/>
  <c r="BC677"/>
  <c r="AP678"/>
  <c r="R685"/>
  <c r="BE684"/>
  <c r="AI682"/>
  <c r="BG677"/>
  <c r="AR682"/>
  <c r="AV683"/>
  <c r="BF685"/>
  <c r="AN677"/>
  <c r="AQ683"/>
  <c r="AS683"/>
  <c r="AR677"/>
  <c r="AF682"/>
  <c r="AS684"/>
  <c r="BA684"/>
  <c r="AO685"/>
  <c r="O680"/>
  <c r="BG685"/>
  <c r="X680"/>
  <c r="AE684"/>
  <c r="AJ679"/>
  <c r="X681"/>
  <c r="AI681"/>
  <c r="S680"/>
  <c r="L679"/>
  <c r="BF686"/>
  <c r="BE679"/>
  <c r="BF677"/>
  <c r="BG686"/>
  <c r="AK686"/>
  <c r="AD677"/>
  <c r="BA681"/>
  <c r="AO686"/>
  <c r="AN680"/>
  <c r="R684"/>
  <c r="AB677"/>
  <c r="AO684"/>
  <c r="U677"/>
  <c r="AA678"/>
  <c r="AW677"/>
  <c r="W678"/>
  <c r="AT678"/>
  <c r="Z682"/>
  <c r="T678"/>
  <c r="BB684"/>
  <c r="Z679"/>
  <c r="R679"/>
  <c r="X685"/>
  <c r="AH683"/>
  <c r="AZ680"/>
  <c r="AE681"/>
  <c r="AO682"/>
  <c r="AP684"/>
  <c r="AM684"/>
  <c r="AA680"/>
  <c r="AW681"/>
  <c r="BA685"/>
  <c r="Y677"/>
  <c r="Y686"/>
  <c r="AN678"/>
  <c r="AQ684"/>
  <c r="AB686"/>
  <c r="O678"/>
  <c r="AH680"/>
  <c r="AL680"/>
  <c r="U679"/>
  <c r="AF677"/>
  <c r="O684"/>
  <c r="AQ686"/>
  <c r="AG683"/>
  <c r="AK681"/>
  <c r="AI680"/>
  <c r="Q678"/>
  <c r="AO681"/>
  <c r="BH679"/>
  <c r="AC681"/>
  <c r="P683"/>
  <c r="AZ683"/>
  <c r="AI685"/>
  <c r="AP682"/>
  <c r="BD679"/>
  <c r="V683"/>
  <c r="AD681"/>
  <c r="Q686"/>
  <c r="W677"/>
  <c r="Z677"/>
  <c r="R681"/>
  <c r="AY681"/>
  <c r="AN681"/>
  <c r="AK678"/>
  <c r="BE686"/>
  <c r="Q685"/>
  <c r="AP679"/>
  <c r="AE677"/>
  <c r="BE681"/>
  <c r="Y681"/>
  <c r="AD684"/>
  <c r="AN684"/>
  <c r="AH685"/>
  <c r="AB679"/>
  <c r="AE679"/>
  <c r="AT684"/>
  <c r="X677"/>
  <c r="S677"/>
  <c r="AO677"/>
  <c r="P684"/>
  <c r="AK679"/>
  <c r="AL678"/>
  <c r="K677"/>
  <c r="R686"/>
  <c r="T684"/>
  <c r="BE678"/>
  <c r="AL677"/>
  <c r="BG683"/>
  <c r="W680"/>
  <c r="R678"/>
  <c r="AR686"/>
  <c r="BI681"/>
  <c r="BE680"/>
  <c r="AT681"/>
  <c r="Q679"/>
  <c r="AS685"/>
  <c r="AH684"/>
  <c r="AW682"/>
  <c r="BD683"/>
  <c r="U685"/>
  <c r="AD682"/>
  <c r="Z681"/>
  <c r="H677"/>
  <c r="H687" s="1"/>
  <c r="BI682"/>
  <c r="T683"/>
  <c r="AE678"/>
  <c r="AV677"/>
  <c r="AP677"/>
  <c r="AU682"/>
  <c r="Y680"/>
  <c r="W679"/>
  <c r="AD680"/>
  <c r="I678"/>
  <c r="O681"/>
  <c r="AT686"/>
  <c r="AQ682"/>
  <c r="Z678"/>
  <c r="M678"/>
  <c r="S685"/>
  <c r="BC686"/>
  <c r="BI679"/>
  <c r="L680"/>
  <c r="AS679"/>
  <c r="Q683"/>
  <c r="AM682"/>
  <c r="AJ681"/>
  <c r="AX683"/>
  <c r="AY679"/>
  <c r="AE683"/>
  <c r="AT685"/>
  <c r="AH681"/>
  <c r="AF685"/>
  <c r="AC683"/>
  <c r="BH686"/>
  <c r="BH677"/>
  <c r="AG681"/>
  <c r="AG680"/>
  <c r="X679"/>
  <c r="BI678"/>
  <c r="BC685"/>
  <c r="AV685"/>
  <c r="BE685"/>
  <c r="AG686"/>
  <c r="N683"/>
  <c r="AX677"/>
  <c r="AJ684"/>
  <c r="M677"/>
  <c r="Z680"/>
  <c r="V678"/>
  <c r="BH678"/>
  <c r="AR683"/>
  <c r="AN683"/>
  <c r="AN682"/>
  <c r="AI686"/>
  <c r="AD686"/>
  <c r="X683"/>
  <c r="AU686"/>
  <c r="Y685"/>
  <c r="BC678"/>
  <c r="W681"/>
  <c r="AX680"/>
  <c r="K680"/>
  <c r="AY683"/>
  <c r="BB678"/>
  <c r="AU683"/>
  <c r="AX678"/>
  <c r="AY682"/>
  <c r="P679"/>
  <c r="S684"/>
  <c r="AS686"/>
  <c r="AA681"/>
  <c r="AF683"/>
  <c r="BC684"/>
  <c r="U680"/>
  <c r="AZ684"/>
  <c r="AA684"/>
  <c r="BI686"/>
  <c r="O682"/>
  <c r="AS680"/>
  <c r="AC680"/>
  <c r="AM677"/>
  <c r="BI684"/>
  <c r="T680"/>
  <c r="AU679"/>
  <c r="AJ683"/>
  <c r="AB681"/>
  <c r="Y682"/>
  <c r="AP685"/>
  <c r="AS677"/>
  <c r="V680"/>
  <c r="AA686"/>
  <c r="BF678"/>
  <c r="Q682"/>
  <c r="BE682"/>
  <c r="BF684"/>
  <c r="AK683"/>
  <c r="BH683"/>
  <c r="AC679"/>
  <c r="BH680"/>
  <c r="AZ679"/>
  <c r="T679"/>
  <c r="AH677"/>
  <c r="AR679"/>
  <c r="AA683"/>
  <c r="AY680"/>
  <c r="AY678"/>
  <c r="BC679"/>
  <c r="AP683"/>
  <c r="AM679"/>
  <c r="Y678"/>
  <c r="AX685"/>
  <c r="AA679"/>
  <c r="R677"/>
  <c r="AZ681"/>
  <c r="AI677"/>
  <c r="W682"/>
  <c r="AI684"/>
  <c r="BA679"/>
  <c r="AL681"/>
  <c r="AI683"/>
  <c r="V684"/>
  <c r="BC683"/>
  <c r="O677"/>
  <c r="AN679"/>
  <c r="BH684"/>
  <c r="V681"/>
  <c r="BH685"/>
  <c r="H716"/>
  <c r="S716"/>
  <c r="Q716"/>
  <c r="Y716"/>
  <c r="X716"/>
  <c r="J716"/>
  <c r="U716"/>
  <c r="R716"/>
  <c r="L716"/>
  <c r="P716"/>
  <c r="Z716"/>
  <c r="N716"/>
  <c r="W716"/>
  <c r="T716"/>
  <c r="I716"/>
  <c r="M716"/>
  <c r="V716"/>
  <c r="O716"/>
  <c r="AA716"/>
  <c r="K716"/>
  <c r="AA717"/>
  <c r="O717"/>
  <c r="I717"/>
  <c r="T717"/>
  <c r="J717"/>
  <c r="U718"/>
  <c r="X718"/>
  <c r="T718"/>
  <c r="AA718"/>
  <c r="AC718"/>
  <c r="Z718"/>
  <c r="V717"/>
  <c r="L717"/>
  <c r="X717"/>
  <c r="P717"/>
  <c r="M717"/>
  <c r="P718"/>
  <c r="V718"/>
  <c r="AB718"/>
  <c r="N718"/>
  <c r="R718"/>
  <c r="AB717"/>
  <c r="W717"/>
  <c r="R717"/>
  <c r="Y717"/>
  <c r="Q717"/>
  <c r="L718"/>
  <c r="Z717"/>
  <c r="K717"/>
  <c r="N717"/>
  <c r="S717"/>
  <c r="U717"/>
  <c r="K718"/>
  <c r="Y718"/>
  <c r="J718"/>
  <c r="M718"/>
  <c r="O718"/>
  <c r="S718"/>
  <c r="W718"/>
  <c r="Q718"/>
  <c r="V719"/>
  <c r="S719"/>
  <c r="AB719"/>
  <c r="K719"/>
  <c r="P720"/>
  <c r="X720"/>
  <c r="N720"/>
  <c r="W720"/>
  <c r="AB720"/>
  <c r="V720"/>
  <c r="L720"/>
  <c r="O721"/>
  <c r="AA721"/>
  <c r="T722"/>
  <c r="AC722"/>
  <c r="V722"/>
  <c r="P722"/>
  <c r="Y722"/>
  <c r="AB722"/>
  <c r="AC723"/>
  <c r="S723"/>
  <c r="Y723"/>
  <c r="W724"/>
  <c r="AC724"/>
  <c r="AD724"/>
  <c r="AG724"/>
  <c r="AC725"/>
  <c r="AA725"/>
  <c r="U725"/>
  <c r="AI725"/>
  <c r="AF725"/>
  <c r="AD719"/>
  <c r="W719"/>
  <c r="M719"/>
  <c r="Q719"/>
  <c r="N719"/>
  <c r="T719"/>
  <c r="AE720"/>
  <c r="Y720"/>
  <c r="Z720"/>
  <c r="AA720"/>
  <c r="Q720"/>
  <c r="AC720"/>
  <c r="R720"/>
  <c r="AD721"/>
  <c r="T721"/>
  <c r="S721"/>
  <c r="AC721"/>
  <c r="Z721"/>
  <c r="U722"/>
  <c r="AA722"/>
  <c r="Z722"/>
  <c r="AD722"/>
  <c r="X722"/>
  <c r="O723"/>
  <c r="U723"/>
  <c r="AF723"/>
  <c r="AB723"/>
  <c r="W723"/>
  <c r="R723"/>
  <c r="AD723"/>
  <c r="AH724"/>
  <c r="X724"/>
  <c r="P724"/>
  <c r="AB724"/>
  <c r="R725"/>
  <c r="AH725"/>
  <c r="AG725"/>
  <c r="AD725"/>
  <c r="S725"/>
  <c r="W725"/>
  <c r="Z725"/>
  <c r="R719"/>
  <c r="Z719"/>
  <c r="P719"/>
  <c r="S720"/>
  <c r="M720"/>
  <c r="AB721"/>
  <c r="Q721"/>
  <c r="Y721"/>
  <c r="AF721"/>
  <c r="N721"/>
  <c r="X721"/>
  <c r="W721"/>
  <c r="R721"/>
  <c r="AE721"/>
  <c r="R722"/>
  <c r="Q722"/>
  <c r="S722"/>
  <c r="AG722"/>
  <c r="Z723"/>
  <c r="AE723"/>
  <c r="AG723"/>
  <c r="Q724"/>
  <c r="AE724"/>
  <c r="U724"/>
  <c r="Y724"/>
  <c r="R724"/>
  <c r="Z724"/>
  <c r="X725"/>
  <c r="Y725"/>
  <c r="AJ725"/>
  <c r="V725"/>
  <c r="Q725"/>
  <c r="X719"/>
  <c r="O719"/>
  <c r="AA719"/>
  <c r="U719"/>
  <c r="AC719"/>
  <c r="Y719"/>
  <c r="L719"/>
  <c r="O720"/>
  <c r="T720"/>
  <c r="AD720"/>
  <c r="U720"/>
  <c r="P721"/>
  <c r="U721"/>
  <c r="V721"/>
  <c r="M721"/>
  <c r="AF722"/>
  <c r="W722"/>
  <c r="AE722"/>
  <c r="O722"/>
  <c r="N722"/>
  <c r="X723"/>
  <c r="Q723"/>
  <c r="AH723"/>
  <c r="P723"/>
  <c r="T723"/>
  <c r="V723"/>
  <c r="AA723"/>
  <c r="V724"/>
  <c r="S724"/>
  <c r="T724"/>
  <c r="AF724"/>
  <c r="AI724"/>
  <c r="AA724"/>
  <c r="T725"/>
  <c r="AB725"/>
  <c r="AE725"/>
  <c r="BH143"/>
  <c r="BI143" s="1"/>
  <c r="AH257"/>
  <c r="J257"/>
  <c r="Y257"/>
  <c r="AM257"/>
  <c r="AA257"/>
  <c r="BC257"/>
  <c r="BF552"/>
  <c r="BG552" s="1"/>
  <c r="BH552" s="1"/>
  <c r="BI552" s="1"/>
  <c r="AG661"/>
  <c r="V661"/>
  <c r="AI661"/>
  <c r="S661"/>
  <c r="BB661"/>
  <c r="AL661"/>
  <c r="AK661"/>
  <c r="N661"/>
  <c r="AW661"/>
  <c r="K661"/>
  <c r="BE661"/>
  <c r="AY661"/>
  <c r="BD119"/>
  <c r="Y223"/>
  <c r="AC227"/>
  <c r="AD227" s="1"/>
  <c r="BD482"/>
  <c r="BE482" s="1"/>
  <c r="BE540"/>
  <c r="BF540" s="1"/>
  <c r="BB538"/>
  <c r="BC538" s="1"/>
  <c r="V589"/>
  <c r="W589" s="1"/>
  <c r="T586"/>
  <c r="AA594"/>
  <c r="AB594" s="1"/>
  <c r="U213"/>
  <c r="V213" s="1"/>
  <c r="V215"/>
  <c r="W215" s="1"/>
  <c r="BB527"/>
  <c r="AY524"/>
  <c r="AZ524" s="1"/>
  <c r="Z628"/>
  <c r="AD632"/>
  <c r="AE633"/>
  <c r="W625"/>
  <c r="T183"/>
  <c r="U183" s="1"/>
  <c r="AA191"/>
  <c r="U185"/>
  <c r="AL257"/>
  <c r="BF257"/>
  <c r="BA257"/>
  <c r="BD257"/>
  <c r="AN257"/>
  <c r="AQ257"/>
  <c r="K257"/>
  <c r="H257"/>
  <c r="AS257"/>
  <c r="BE257"/>
  <c r="V257"/>
  <c r="M257"/>
  <c r="T257"/>
  <c r="BF135"/>
  <c r="BD133"/>
  <c r="BC131"/>
  <c r="BD131" s="1"/>
  <c r="O599"/>
  <c r="T604"/>
  <c r="R602"/>
  <c r="U605"/>
  <c r="S196"/>
  <c r="Z203"/>
  <c r="R615"/>
  <c r="AN244"/>
  <c r="AO244"/>
  <c r="AK244"/>
  <c r="Z244"/>
  <c r="AZ244"/>
  <c r="BC500"/>
  <c r="BD500" s="1"/>
  <c r="BE504"/>
  <c r="P331"/>
  <c r="AG332"/>
  <c r="AW332"/>
  <c r="AR331"/>
  <c r="O330"/>
  <c r="X331"/>
  <c r="AM330"/>
  <c r="Y331"/>
  <c r="AA332"/>
  <c r="AR333"/>
  <c r="AC333"/>
  <c r="AE333"/>
  <c r="AG333"/>
  <c r="AF333"/>
  <c r="AN333"/>
  <c r="Z333"/>
  <c r="U330"/>
  <c r="AH333"/>
  <c r="AB331"/>
  <c r="Z332"/>
  <c r="AK330"/>
  <c r="AT334"/>
  <c r="X330"/>
  <c r="AS332"/>
  <c r="AU334"/>
  <c r="AP330"/>
  <c r="AQ332"/>
  <c r="AB333"/>
  <c r="AT333"/>
  <c r="AI333"/>
  <c r="W333"/>
  <c r="T333"/>
  <c r="AU333"/>
  <c r="AV333"/>
  <c r="X332"/>
  <c r="AC331"/>
  <c r="U332"/>
  <c r="Q334"/>
  <c r="AG334"/>
  <c r="AD334"/>
  <c r="AC332"/>
  <c r="AB332"/>
  <c r="T334"/>
  <c r="AK331"/>
  <c r="AU330"/>
  <c r="AO333"/>
  <c r="Q333"/>
  <c r="AP333"/>
  <c r="S333"/>
  <c r="P333"/>
  <c r="AS333"/>
  <c r="AA333"/>
  <c r="AJ332"/>
  <c r="AW334"/>
  <c r="V334"/>
  <c r="T331"/>
  <c r="AN332"/>
  <c r="R334"/>
  <c r="Y332"/>
  <c r="AQ331"/>
  <c r="AJ331"/>
  <c r="Q330"/>
  <c r="AN334"/>
  <c r="AX333"/>
  <c r="AW333"/>
  <c r="V333"/>
  <c r="AM333"/>
  <c r="R333"/>
  <c r="U333"/>
  <c r="Y327"/>
  <c r="AG327"/>
  <c r="T327"/>
  <c r="AC327"/>
  <c r="AB327"/>
  <c r="AN327"/>
  <c r="AP327"/>
  <c r="M327"/>
  <c r="P326"/>
  <c r="AD326"/>
  <c r="AO328"/>
  <c r="AC328"/>
  <c r="R328"/>
  <c r="AR328"/>
  <c r="AS328"/>
  <c r="T328"/>
  <c r="AP328"/>
  <c r="X328"/>
  <c r="T326"/>
  <c r="K326"/>
  <c r="AA326"/>
  <c r="AI326"/>
  <c r="L326"/>
  <c r="AS329"/>
  <c r="AA329"/>
  <c r="AO329"/>
  <c r="O329"/>
  <c r="Q329"/>
  <c r="AL329"/>
  <c r="X329"/>
  <c r="AN329"/>
  <c r="AB329"/>
  <c r="AL327"/>
  <c r="N327"/>
  <c r="Q327"/>
  <c r="L327"/>
  <c r="AK327"/>
  <c r="X327"/>
  <c r="S327"/>
  <c r="AO327"/>
  <c r="S326"/>
  <c r="AL328"/>
  <c r="AD328"/>
  <c r="K328"/>
  <c r="Q328"/>
  <c r="V328"/>
  <c r="AI328"/>
  <c r="J325"/>
  <c r="N326"/>
  <c r="Q326"/>
  <c r="M326"/>
  <c r="Y326"/>
  <c r="AJ326"/>
  <c r="AM326"/>
  <c r="AE326"/>
  <c r="AP329"/>
  <c r="Z329"/>
  <c r="AM329"/>
  <c r="AG329"/>
  <c r="AH329"/>
  <c r="AI329"/>
  <c r="L329"/>
  <c r="AR329"/>
  <c r="AQ327"/>
  <c r="P327"/>
  <c r="Z327"/>
  <c r="O327"/>
  <c r="AD327"/>
  <c r="K327"/>
  <c r="AJ327"/>
  <c r="AM327"/>
  <c r="AH326"/>
  <c r="M328"/>
  <c r="AE328"/>
  <c r="AN328"/>
  <c r="N328"/>
  <c r="AK328"/>
  <c r="AJ328"/>
  <c r="P328"/>
  <c r="AF328"/>
  <c r="AG328"/>
  <c r="O328"/>
  <c r="P325"/>
  <c r="AK326"/>
  <c r="AF326"/>
  <c r="I326"/>
  <c r="J326"/>
  <c r="V326"/>
  <c r="U326"/>
  <c r="O326"/>
  <c r="U329"/>
  <c r="P329"/>
  <c r="N329"/>
  <c r="AT329"/>
  <c r="AE329"/>
  <c r="Y329"/>
  <c r="T329"/>
  <c r="AF329"/>
  <c r="M329"/>
  <c r="R327"/>
  <c r="AR327"/>
  <c r="W327"/>
  <c r="AH327"/>
  <c r="V327"/>
  <c r="AE327"/>
  <c r="U327"/>
  <c r="AI327"/>
  <c r="AA327"/>
  <c r="AB326"/>
  <c r="Z326"/>
  <c r="X326"/>
  <c r="W328"/>
  <c r="Z328"/>
  <c r="AH328"/>
  <c r="L328"/>
  <c r="S328"/>
  <c r="U328"/>
  <c r="AQ328"/>
  <c r="AA328"/>
  <c r="AO326"/>
  <c r="AN326"/>
  <c r="R326"/>
  <c r="AC326"/>
  <c r="W326"/>
  <c r="AL326"/>
  <c r="AG326"/>
  <c r="AK329"/>
  <c r="S329"/>
  <c r="V329"/>
  <c r="AQ329"/>
  <c r="R329"/>
  <c r="AJ329"/>
  <c r="AC329"/>
  <c r="W329"/>
  <c r="AD329"/>
  <c r="AQ326"/>
  <c r="AM328"/>
  <c r="AG325"/>
  <c r="N325"/>
  <c r="AD325"/>
  <c r="W325"/>
  <c r="AH325"/>
  <c r="AP326"/>
  <c r="AO325"/>
  <c r="U325"/>
  <c r="AN325"/>
  <c r="I325"/>
  <c r="O325"/>
  <c r="AJ325"/>
  <c r="AF327"/>
  <c r="Y328"/>
  <c r="Z325"/>
  <c r="AB325"/>
  <c r="K325"/>
  <c r="R325"/>
  <c r="L325"/>
  <c r="S325"/>
  <c r="AI325"/>
  <c r="T325"/>
  <c r="AB328"/>
  <c r="AC325"/>
  <c r="AA325"/>
  <c r="V325"/>
  <c r="AF325"/>
  <c r="AL325"/>
  <c r="AM325"/>
  <c r="J327"/>
  <c r="M325"/>
  <c r="R330"/>
  <c r="T330"/>
  <c r="W334"/>
  <c r="AK325"/>
  <c r="Q325"/>
  <c r="V330"/>
  <c r="AX334"/>
  <c r="AP325"/>
  <c r="X325"/>
  <c r="AP331"/>
  <c r="AH334"/>
  <c r="AE325"/>
  <c r="Y325"/>
  <c r="H325"/>
  <c r="O332"/>
  <c r="AL333"/>
  <c r="Y334"/>
  <c r="Z334"/>
  <c r="Z331"/>
  <c r="AE334"/>
  <c r="Q331"/>
  <c r="AL331"/>
  <c r="AR330"/>
  <c r="AY334"/>
  <c r="AI331"/>
  <c r="AC330"/>
  <c r="AO331"/>
  <c r="AL330"/>
  <c r="AM334"/>
  <c r="S334"/>
  <c r="AE330"/>
  <c r="AK334"/>
  <c r="W330"/>
  <c r="X334"/>
  <c r="AS331"/>
  <c r="AE332"/>
  <c r="AN330"/>
  <c r="AA330"/>
  <c r="AD331"/>
  <c r="Y330"/>
  <c r="AF331"/>
  <c r="AD332"/>
  <c r="AU331"/>
  <c r="R331"/>
  <c r="AU332"/>
  <c r="S331"/>
  <c r="AP332"/>
  <c r="AO332"/>
  <c r="AG330"/>
  <c r="AN331"/>
  <c r="AS330"/>
  <c r="S332"/>
  <c r="P332"/>
  <c r="AG331"/>
  <c r="AF332"/>
  <c r="M330"/>
  <c r="AK333"/>
  <c r="AM332"/>
  <c r="AI334"/>
  <c r="Y333"/>
  <c r="W332"/>
  <c r="AT330"/>
  <c r="X333"/>
  <c r="AI332"/>
  <c r="AR334"/>
  <c r="AL332"/>
  <c r="AF330"/>
  <c r="AJ334"/>
  <c r="AO334"/>
  <c r="T332"/>
  <c r="AH331"/>
  <c r="AV332"/>
  <c r="AM331"/>
  <c r="AI330"/>
  <c r="R332"/>
  <c r="AH330"/>
  <c r="P330"/>
  <c r="S330"/>
  <c r="AO330"/>
  <c r="W331"/>
  <c r="AJ333"/>
  <c r="AV331"/>
  <c r="V332"/>
  <c r="AF334"/>
  <c r="AS334"/>
  <c r="AH332"/>
  <c r="AR332"/>
  <c r="U331"/>
  <c r="AL334"/>
  <c r="AT332"/>
  <c r="AB330"/>
  <c r="U334"/>
  <c r="AA334"/>
  <c r="AD330"/>
  <c r="AJ330"/>
  <c r="AQ330"/>
  <c r="N330"/>
  <c r="AT331"/>
  <c r="AA331"/>
  <c r="AQ334"/>
  <c r="N331"/>
  <c r="AE331"/>
  <c r="AC334"/>
  <c r="AB334"/>
  <c r="Z330"/>
  <c r="O331"/>
  <c r="AK332"/>
  <c r="Q332"/>
  <c r="AP334"/>
  <c r="V331"/>
  <c r="AQ333"/>
  <c r="AV334"/>
  <c r="AD333"/>
  <c r="Y293"/>
  <c r="AA288"/>
  <c r="R293"/>
  <c r="AE291"/>
  <c r="AJ291"/>
  <c r="AF291"/>
  <c r="AK292"/>
  <c r="AB294"/>
  <c r="AC287"/>
  <c r="AL294"/>
  <c r="AM294"/>
  <c r="U294"/>
  <c r="Q294"/>
  <c r="W294"/>
  <c r="R294"/>
  <c r="J287"/>
  <c r="AE287"/>
  <c r="I287"/>
  <c r="N287"/>
  <c r="AK289"/>
  <c r="Z289"/>
  <c r="AD289"/>
  <c r="W289"/>
  <c r="S289"/>
  <c r="AJ289"/>
  <c r="N289"/>
  <c r="W288"/>
  <c r="Z291"/>
  <c r="AI294"/>
  <c r="S294"/>
  <c r="AA291"/>
  <c r="AO291"/>
  <c r="S293"/>
  <c r="AA295"/>
  <c r="AO295"/>
  <c r="AE294"/>
  <c r="AK294"/>
  <c r="AH294"/>
  <c r="AR294"/>
  <c r="AP294"/>
  <c r="AJ287"/>
  <c r="L287"/>
  <c r="AI287"/>
  <c r="AH287"/>
  <c r="AB287"/>
  <c r="Y289"/>
  <c r="M289"/>
  <c r="AI289"/>
  <c r="AB289"/>
  <c r="AF289"/>
  <c r="V289"/>
  <c r="AF287"/>
  <c r="AE289"/>
  <c r="AD293"/>
  <c r="Y291"/>
  <c r="Q293"/>
  <c r="AN295"/>
  <c r="T292"/>
  <c r="AF293"/>
  <c r="AJ295"/>
  <c r="AL288"/>
  <c r="AG295"/>
  <c r="AJ292"/>
  <c r="S288"/>
  <c r="X294"/>
  <c r="AF294"/>
  <c r="AD294"/>
  <c r="AJ294"/>
  <c r="AA294"/>
  <c r="O287"/>
  <c r="Z287"/>
  <c r="W287"/>
  <c r="AA287"/>
  <c r="L289"/>
  <c r="U289"/>
  <c r="AG289"/>
  <c r="X289"/>
  <c r="AL293"/>
  <c r="R291"/>
  <c r="AA293"/>
  <c r="AK295"/>
  <c r="AO293"/>
  <c r="U295"/>
  <c r="AE292"/>
  <c r="AG294"/>
  <c r="O289"/>
  <c r="P289"/>
  <c r="AJ288"/>
  <c r="S287"/>
  <c r="AN294"/>
  <c r="Y294"/>
  <c r="Z294"/>
  <c r="AQ294"/>
  <c r="Q287"/>
  <c r="K287"/>
  <c r="M287"/>
  <c r="P287"/>
  <c r="K289"/>
  <c r="T289"/>
  <c r="AC289"/>
  <c r="R289"/>
  <c r="Q289"/>
  <c r="AI288"/>
  <c r="AK288"/>
  <c r="AH288"/>
  <c r="X288"/>
  <c r="R288"/>
  <c r="J288"/>
  <c r="AF288"/>
  <c r="P288"/>
  <c r="T288"/>
  <c r="L288"/>
  <c r="AB288"/>
  <c r="N288"/>
  <c r="M288"/>
  <c r="AC288"/>
  <c r="AD288"/>
  <c r="Q288"/>
  <c r="V288"/>
  <c r="AG288"/>
  <c r="O288"/>
  <c r="K288"/>
  <c r="U286"/>
  <c r="AH286"/>
  <c r="J286"/>
  <c r="AE286"/>
  <c r="N286"/>
  <c r="Q286"/>
  <c r="S290"/>
  <c r="AJ290"/>
  <c r="AD290"/>
  <c r="AB290"/>
  <c r="AF290"/>
  <c r="R290"/>
  <c r="AC290"/>
  <c r="AI286"/>
  <c r="H286"/>
  <c r="T286"/>
  <c r="AB286"/>
  <c r="AF286"/>
  <c r="AJ286"/>
  <c r="Y286"/>
  <c r="V286"/>
  <c r="T290"/>
  <c r="AM290"/>
  <c r="AK290"/>
  <c r="Z290"/>
  <c r="W290"/>
  <c r="N290"/>
  <c r="AH290"/>
  <c r="Z286"/>
  <c r="AA286"/>
  <c r="K286"/>
  <c r="O286"/>
  <c r="S286"/>
  <c r="I286"/>
  <c r="AD286"/>
  <c r="M286"/>
  <c r="V290"/>
  <c r="Y290"/>
  <c r="M290"/>
  <c r="X290"/>
  <c r="Q290"/>
  <c r="AG290"/>
  <c r="L290"/>
  <c r="AC286"/>
  <c r="R286"/>
  <c r="AG286"/>
  <c r="P286"/>
  <c r="X286"/>
  <c r="L286"/>
  <c r="W286"/>
  <c r="AN290"/>
  <c r="AL290"/>
  <c r="U290"/>
  <c r="AE290"/>
  <c r="AA290"/>
  <c r="P290"/>
  <c r="O290"/>
  <c r="AI290"/>
  <c r="AL291"/>
  <c r="AN292"/>
  <c r="AL289"/>
  <c r="Z292"/>
  <c r="AM293"/>
  <c r="AM292"/>
  <c r="N292"/>
  <c r="AQ295"/>
  <c r="T287"/>
  <c r="T294"/>
  <c r="AI295"/>
  <c r="AE293"/>
  <c r="Y287"/>
  <c r="S292"/>
  <c r="AG293"/>
  <c r="P293"/>
  <c r="Q295"/>
  <c r="AD291"/>
  <c r="AH291"/>
  <c r="T291"/>
  <c r="X295"/>
  <c r="AQ293"/>
  <c r="S291"/>
  <c r="N291"/>
  <c r="AN293"/>
  <c r="Z288"/>
  <c r="AM295"/>
  <c r="Z293"/>
  <c r="AH289"/>
  <c r="AP295"/>
  <c r="AB292"/>
  <c r="AO292"/>
  <c r="M291"/>
  <c r="R295"/>
  <c r="P294"/>
  <c r="Y288"/>
  <c r="Z295"/>
  <c r="AC294"/>
  <c r="X291"/>
  <c r="AD295"/>
  <c r="AA292"/>
  <c r="X293"/>
  <c r="AK291"/>
  <c r="AO294"/>
  <c r="AC295"/>
  <c r="W295"/>
  <c r="T293"/>
  <c r="AK293"/>
  <c r="AF292"/>
  <c r="T295"/>
  <c r="AF295"/>
  <c r="W291"/>
  <c r="AB295"/>
  <c r="AN291"/>
  <c r="V292"/>
  <c r="AA289"/>
  <c r="AD292"/>
  <c r="AC293"/>
  <c r="AG292"/>
  <c r="AC291"/>
  <c r="AS295"/>
  <c r="Q292"/>
  <c r="AI293"/>
  <c r="AH292"/>
  <c r="U288"/>
  <c r="R287"/>
  <c r="AJ293"/>
  <c r="AE288"/>
  <c r="V294"/>
  <c r="AM291"/>
  <c r="X287"/>
  <c r="AE295"/>
  <c r="W293"/>
  <c r="AH295"/>
  <c r="U292"/>
  <c r="AB291"/>
  <c r="V293"/>
  <c r="AI292"/>
  <c r="O292"/>
  <c r="Y295"/>
  <c r="O291"/>
  <c r="AD287"/>
  <c r="AP293"/>
  <c r="U287"/>
  <c r="S295"/>
  <c r="AM289"/>
  <c r="X292"/>
  <c r="AR295"/>
  <c r="AC292"/>
  <c r="AI291"/>
  <c r="R292"/>
  <c r="V291"/>
  <c r="Y292"/>
  <c r="AG287"/>
  <c r="AB293"/>
  <c r="AL292"/>
  <c r="AK287"/>
  <c r="AH293"/>
  <c r="P292"/>
  <c r="Q291"/>
  <c r="AG291"/>
  <c r="P291"/>
  <c r="AL295"/>
  <c r="U291"/>
  <c r="U293"/>
  <c r="V287"/>
  <c r="AP292"/>
  <c r="W292"/>
  <c r="O293"/>
  <c r="V295"/>
  <c r="BI144"/>
  <c r="P257"/>
  <c r="AK257"/>
  <c r="O257"/>
  <c r="AU661"/>
  <c r="BF661"/>
  <c r="AZ661"/>
  <c r="U661"/>
  <c r="T661"/>
  <c r="AS661"/>
  <c r="Z661"/>
  <c r="BH661"/>
  <c r="W661"/>
  <c r="AP661"/>
  <c r="Q661"/>
  <c r="AE661"/>
  <c r="L661"/>
  <c r="BB117"/>
  <c r="AF229"/>
  <c r="BB537"/>
  <c r="BG543"/>
  <c r="BH543" s="1"/>
  <c r="BI543" s="1"/>
  <c r="AB595"/>
  <c r="X216"/>
  <c r="AV257"/>
  <c r="AO257"/>
  <c r="AT257"/>
  <c r="AC257"/>
  <c r="AF257"/>
  <c r="AI257"/>
  <c r="AP257"/>
  <c r="BE134"/>
  <c r="AJ244"/>
  <c r="AE244"/>
  <c r="U244"/>
  <c r="BD244"/>
  <c r="X244"/>
  <c r="AF244"/>
  <c r="AY244"/>
  <c r="AX244"/>
  <c r="Q244"/>
  <c r="AW244"/>
  <c r="AQ244"/>
  <c r="U429" l="1"/>
  <c r="V429"/>
  <c r="V439" s="1"/>
  <c r="T439"/>
  <c r="AA189"/>
  <c r="R377"/>
  <c r="R387" s="1"/>
  <c r="AK857"/>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H283"/>
  <c r="W619"/>
  <c r="X619" s="1"/>
  <c r="Y619" s="1"/>
  <c r="X591"/>
  <c r="Y591" s="1"/>
  <c r="Z591" s="1"/>
  <c r="W812"/>
  <c r="X812" s="1"/>
  <c r="Y812" s="1"/>
  <c r="Z812" s="1"/>
  <c r="AA812" s="1"/>
  <c r="AB812" s="1"/>
  <c r="Z458"/>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Z378"/>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T390"/>
  <c r="S400"/>
  <c r="S377"/>
  <c r="S387" s="1"/>
  <c r="BD501"/>
  <c r="BE501" s="1"/>
  <c r="BF501" s="1"/>
  <c r="BG501" s="1"/>
  <c r="U416"/>
  <c r="U426" s="1"/>
  <c r="BD528"/>
  <c r="BE528" s="1"/>
  <c r="V416"/>
  <c r="V426" s="1"/>
  <c r="AZ283"/>
  <c r="M283"/>
  <c r="K283"/>
  <c r="R283"/>
  <c r="AA283"/>
  <c r="Y283"/>
  <c r="T283"/>
  <c r="X773"/>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AT283"/>
  <c r="AG283"/>
  <c r="S283"/>
  <c r="AL283"/>
  <c r="W391"/>
  <c r="Y774"/>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E502"/>
  <c r="BF502" s="1"/>
  <c r="BG502" s="1"/>
  <c r="T764"/>
  <c r="T765" s="1"/>
  <c r="N283"/>
  <c r="AV283"/>
  <c r="AN283"/>
  <c r="BF283"/>
  <c r="O283"/>
  <c r="X283"/>
  <c r="I283"/>
  <c r="BE283"/>
  <c r="Z283"/>
  <c r="AW283"/>
  <c r="BG283"/>
  <c r="AB283"/>
  <c r="BH283"/>
  <c r="L283"/>
  <c r="V801"/>
  <c r="W801" s="1"/>
  <c r="X801" s="1"/>
  <c r="Y801" s="1"/>
  <c r="AA593"/>
  <c r="AB593" s="1"/>
  <c r="AC593" s="1"/>
  <c r="AD593" s="1"/>
  <c r="AE593" s="1"/>
  <c r="BG342"/>
  <c r="BH342" s="1"/>
  <c r="BI342" s="1"/>
  <c r="AH228"/>
  <c r="W214"/>
  <c r="X214" s="1"/>
  <c r="Y214" s="1"/>
  <c r="AD844"/>
  <c r="X427"/>
  <c r="S691"/>
  <c r="BD283"/>
  <c r="X763"/>
  <c r="Y763" s="1"/>
  <c r="Z763" s="1"/>
  <c r="AA763" s="1"/>
  <c r="S305"/>
  <c r="T305" s="1"/>
  <c r="AW370"/>
  <c r="AX370" s="1"/>
  <c r="AY370" s="1"/>
  <c r="AZ370" s="1"/>
  <c r="BA370" s="1"/>
  <c r="BB370" s="1"/>
  <c r="BC370" s="1"/>
  <c r="BD370" s="1"/>
  <c r="BE370" s="1"/>
  <c r="BF370" s="1"/>
  <c r="BG370" s="1"/>
  <c r="BH370" s="1"/>
  <c r="BI370" s="1"/>
  <c r="BC338"/>
  <c r="BD338" s="1"/>
  <c r="T692"/>
  <c r="U692" s="1"/>
  <c r="V692" s="1"/>
  <c r="W692" s="1"/>
  <c r="X692" s="1"/>
  <c r="AK160"/>
  <c r="AL160" s="1"/>
  <c r="AD4"/>
  <c r="AC5" i="24"/>
  <c r="S167" i="18"/>
  <c r="R179"/>
  <c r="AF267"/>
  <c r="AG267" s="1"/>
  <c r="AT295"/>
  <c r="AU295" s="1"/>
  <c r="AL287"/>
  <c r="AN289"/>
  <c r="AO289" s="1"/>
  <c r="AP289" s="1"/>
  <c r="AQ283"/>
  <c r="W283"/>
  <c r="AK283"/>
  <c r="BA283"/>
  <c r="AM283"/>
  <c r="BF503"/>
  <c r="BG503" s="1"/>
  <c r="AF283"/>
  <c r="AE283"/>
  <c r="V283"/>
  <c r="P283"/>
  <c r="AO283"/>
  <c r="AV569"/>
  <c r="AW569" s="1"/>
  <c r="R687"/>
  <c r="AX283"/>
  <c r="AY283"/>
  <c r="BC283"/>
  <c r="AD283"/>
  <c r="AR283"/>
  <c r="BB283"/>
  <c r="BI283"/>
  <c r="Q283"/>
  <c r="R690"/>
  <c r="S690" s="1"/>
  <c r="AE631"/>
  <c r="AF631" s="1"/>
  <c r="AG631" s="1"/>
  <c r="AH631" s="1"/>
  <c r="Y866"/>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AA621"/>
  <c r="AB621" s="1"/>
  <c r="AH687"/>
  <c r="AJ283"/>
  <c r="U283"/>
  <c r="U442"/>
  <c r="T452"/>
  <c r="R22" i="24"/>
  <c r="R33" s="1"/>
  <c r="S8"/>
  <c r="O687" i="18"/>
  <c r="M687"/>
  <c r="AA321"/>
  <c r="X318"/>
  <c r="Y318" s="1"/>
  <c r="AJ159"/>
  <c r="AK159" s="1"/>
  <c r="W777"/>
  <c r="X777" s="1"/>
  <c r="P103" i="24"/>
  <c r="O103"/>
  <c r="P104"/>
  <c r="AI158" i="18"/>
  <c r="AJ158" s="1"/>
  <c r="V803"/>
  <c r="W803" s="1"/>
  <c r="T306"/>
  <c r="U306" s="1"/>
  <c r="V306" s="1"/>
  <c r="W306" s="1"/>
  <c r="Y671"/>
  <c r="Z671" s="1"/>
  <c r="AA671" s="1"/>
  <c r="AB671" s="1"/>
  <c r="AC671" s="1"/>
  <c r="BA734"/>
  <c r="W580"/>
  <c r="AY495"/>
  <c r="AZ495" s="1"/>
  <c r="BA495" s="1"/>
  <c r="T666"/>
  <c r="U666" s="1"/>
  <c r="V666" s="1"/>
  <c r="W666" s="1"/>
  <c r="S210"/>
  <c r="BH510"/>
  <c r="BI510" s="1"/>
  <c r="AY496"/>
  <c r="AZ496" s="1"/>
  <c r="BG509"/>
  <c r="BH509" s="1"/>
  <c r="BI509" s="1"/>
  <c r="N300"/>
  <c r="O300" s="1"/>
  <c r="AD718"/>
  <c r="AE718" s="1"/>
  <c r="R664"/>
  <c r="S664" s="1"/>
  <c r="Y260"/>
  <c r="Z260" s="1"/>
  <c r="AA260" s="1"/>
  <c r="AB260" s="1"/>
  <c r="AE719"/>
  <c r="AF719" s="1"/>
  <c r="BC498"/>
  <c r="BD498" s="1"/>
  <c r="BE498" s="1"/>
  <c r="AY732"/>
  <c r="AZ732" s="1"/>
  <c r="BA732" s="1"/>
  <c r="BB732" s="1"/>
  <c r="AT328"/>
  <c r="AU328" s="1"/>
  <c r="AV328" s="1"/>
  <c r="AW328" s="1"/>
  <c r="AR326"/>
  <c r="AS326" s="1"/>
  <c r="AT326" s="1"/>
  <c r="U195"/>
  <c r="V195" s="1"/>
  <c r="W195" s="1"/>
  <c r="X195" s="1"/>
  <c r="Y195" s="1"/>
  <c r="P83" i="24"/>
  <c r="P101"/>
  <c r="U828" i="18"/>
  <c r="U789"/>
  <c r="V789" s="1"/>
  <c r="V859"/>
  <c r="W807"/>
  <c r="S778"/>
  <c r="T768"/>
  <c r="V827"/>
  <c r="W827" s="1"/>
  <c r="T802"/>
  <c r="U802" s="1"/>
  <c r="V842"/>
  <c r="U814"/>
  <c r="X839"/>
  <c r="U816"/>
  <c r="AT566"/>
  <c r="AU566" s="1"/>
  <c r="AV566" s="1"/>
  <c r="AW566" s="1"/>
  <c r="AX566" s="1"/>
  <c r="AY566" s="1"/>
  <c r="AZ566" s="1"/>
  <c r="BA566" s="1"/>
  <c r="BB566" s="1"/>
  <c r="BC566" s="1"/>
  <c r="BD566" s="1"/>
  <c r="BE566" s="1"/>
  <c r="BF566" s="1"/>
  <c r="BG566" s="1"/>
  <c r="BH566" s="1"/>
  <c r="BI566" s="1"/>
  <c r="T791"/>
  <c r="Y761"/>
  <c r="AA825"/>
  <c r="U775"/>
  <c r="T361"/>
  <c r="U351"/>
  <c r="V781"/>
  <c r="U834"/>
  <c r="T843"/>
  <c r="X850"/>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U867"/>
  <c r="Z833"/>
  <c r="Z698"/>
  <c r="Y697"/>
  <c r="Z697" s="1"/>
  <c r="V694"/>
  <c r="W694" s="1"/>
  <c r="AV729"/>
  <c r="AW729" s="1"/>
  <c r="AX729" s="1"/>
  <c r="X813"/>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X580"/>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V776"/>
  <c r="X786"/>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S869"/>
  <c r="U853"/>
  <c r="W800"/>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V815"/>
  <c r="T855"/>
  <c r="U855" s="1"/>
  <c r="U822"/>
  <c r="T830"/>
  <c r="U413"/>
  <c r="V403"/>
  <c r="W465"/>
  <c r="X455"/>
  <c r="X799"/>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V756"/>
  <c r="T582"/>
  <c r="U582" s="1"/>
  <c r="V582" s="1"/>
  <c r="W582" s="1"/>
  <c r="W821"/>
  <c r="V849"/>
  <c r="AO290"/>
  <c r="U307"/>
  <c r="V307" s="1"/>
  <c r="AD174"/>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R312"/>
  <c r="S312" s="1"/>
  <c r="S804"/>
  <c r="U841"/>
  <c r="V841" s="1"/>
  <c r="S817"/>
  <c r="Z762"/>
  <c r="AA762" s="1"/>
  <c r="AB762" s="1"/>
  <c r="AC762" s="1"/>
  <c r="AD762" s="1"/>
  <c r="AE762" s="1"/>
  <c r="AF762" s="1"/>
  <c r="AG762" s="1"/>
  <c r="AH762" s="1"/>
  <c r="AI762" s="1"/>
  <c r="V775"/>
  <c r="W775" s="1"/>
  <c r="X775" s="1"/>
  <c r="Y775" s="1"/>
  <c r="V790"/>
  <c r="U581"/>
  <c r="S843"/>
  <c r="U764"/>
  <c r="W868"/>
  <c r="AV568"/>
  <c r="T817"/>
  <c r="U851"/>
  <c r="V851" s="1"/>
  <c r="X846"/>
  <c r="U794"/>
  <c r="Y755"/>
  <c r="Z826"/>
  <c r="AA826" s="1"/>
  <c r="Y820"/>
  <c r="AA852"/>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U788"/>
  <c r="U864"/>
  <c r="U374"/>
  <c r="V364"/>
  <c r="AS294"/>
  <c r="AT294" s="1"/>
  <c r="U854"/>
  <c r="W842"/>
  <c r="V829"/>
  <c r="Y865"/>
  <c r="U840"/>
  <c r="AS687"/>
  <c r="T314"/>
  <c r="U314" s="1"/>
  <c r="V314" s="1"/>
  <c r="W314" s="1"/>
  <c r="P302"/>
  <c r="Q302" s="1"/>
  <c r="R302" s="1"/>
  <c r="AB224"/>
  <c r="AC224" s="1"/>
  <c r="W198"/>
  <c r="X198" s="1"/>
  <c r="AW331"/>
  <c r="AX331" s="1"/>
  <c r="AY331" s="1"/>
  <c r="AC629"/>
  <c r="AD629" s="1"/>
  <c r="X574"/>
  <c r="V308"/>
  <c r="W669"/>
  <c r="X669" s="1"/>
  <c r="AB321"/>
  <c r="AC321" s="1"/>
  <c r="AM162"/>
  <c r="AN162" s="1"/>
  <c r="S573"/>
  <c r="T573" s="1"/>
  <c r="Z171"/>
  <c r="AO687"/>
  <c r="V316"/>
  <c r="W316" s="1"/>
  <c r="Q303"/>
  <c r="R303" s="1"/>
  <c r="S303" s="1"/>
  <c r="T303" s="1"/>
  <c r="W317"/>
  <c r="X317" s="1"/>
  <c r="Y317" s="1"/>
  <c r="Z317" s="1"/>
  <c r="T711"/>
  <c r="AA699"/>
  <c r="BB735"/>
  <c r="BC735" s="1"/>
  <c r="AH157"/>
  <c r="AI157" s="1"/>
  <c r="AJ157" s="1"/>
  <c r="BH542"/>
  <c r="BI542" s="1"/>
  <c r="BH503"/>
  <c r="BI503" s="1"/>
  <c r="Y620"/>
  <c r="Z620" s="1"/>
  <c r="AA620" s="1"/>
  <c r="AB620" s="1"/>
  <c r="BH121"/>
  <c r="BI121" s="1"/>
  <c r="AH230"/>
  <c r="AI230" s="1"/>
  <c r="AB699"/>
  <c r="AC699" s="1"/>
  <c r="AD699" s="1"/>
  <c r="AP291"/>
  <c r="AQ291" s="1"/>
  <c r="AR291" s="1"/>
  <c r="AU329"/>
  <c r="AV329" s="1"/>
  <c r="AW329" s="1"/>
  <c r="AB263"/>
  <c r="AC263" s="1"/>
  <c r="AD263" s="1"/>
  <c r="AE263" s="1"/>
  <c r="AF263" s="1"/>
  <c r="AA262"/>
  <c r="AB262" s="1"/>
  <c r="M648"/>
  <c r="AR648"/>
  <c r="AQ648"/>
  <c r="AX731"/>
  <c r="AY731" s="1"/>
  <c r="AW730"/>
  <c r="AX730" s="1"/>
  <c r="AN163"/>
  <c r="AO163" s="1"/>
  <c r="BC525"/>
  <c r="BD525" s="1"/>
  <c r="BE525" s="1"/>
  <c r="BF132"/>
  <c r="AB202"/>
  <c r="AC202" s="1"/>
  <c r="AD202" s="1"/>
  <c r="AS560"/>
  <c r="AT560" s="1"/>
  <c r="AU560" s="1"/>
  <c r="AV560" s="1"/>
  <c r="AW560" s="1"/>
  <c r="AX560" s="1"/>
  <c r="AY560" s="1"/>
  <c r="AZ560" s="1"/>
  <c r="BA560" s="1"/>
  <c r="BB560" s="1"/>
  <c r="BC560" s="1"/>
  <c r="BD560" s="1"/>
  <c r="BE560" s="1"/>
  <c r="BF560" s="1"/>
  <c r="BG560" s="1"/>
  <c r="BH560" s="1"/>
  <c r="BI560" s="1"/>
  <c r="AW562"/>
  <c r="AV564"/>
  <c r="AW564" s="1"/>
  <c r="AX564" s="1"/>
  <c r="AY564" s="1"/>
  <c r="AZ564" s="1"/>
  <c r="BA564" s="1"/>
  <c r="BB564" s="1"/>
  <c r="BC564" s="1"/>
  <c r="BD564" s="1"/>
  <c r="BE564" s="1"/>
  <c r="BF564" s="1"/>
  <c r="BG564" s="1"/>
  <c r="BH564" s="1"/>
  <c r="BI564" s="1"/>
  <c r="AE266"/>
  <c r="AF266" s="1"/>
  <c r="AG266" s="1"/>
  <c r="BF529"/>
  <c r="BG529" s="1"/>
  <c r="BB734"/>
  <c r="BC734" s="1"/>
  <c r="BD734" s="1"/>
  <c r="BE734" s="1"/>
  <c r="V616"/>
  <c r="AY333"/>
  <c r="AZ333" s="1"/>
  <c r="BA333" s="1"/>
  <c r="BB333" s="1"/>
  <c r="AX332"/>
  <c r="AY332" s="1"/>
  <c r="AZ332" s="1"/>
  <c r="BB534"/>
  <c r="BC534" s="1"/>
  <c r="BD534" s="1"/>
  <c r="AF720"/>
  <c r="AG720" s="1"/>
  <c r="BH136"/>
  <c r="BI136" s="1"/>
  <c r="AA673"/>
  <c r="AB673" s="1"/>
  <c r="Z672"/>
  <c r="AA672" s="1"/>
  <c r="AB672" s="1"/>
  <c r="AC672" s="1"/>
  <c r="AA698"/>
  <c r="AB698" s="1"/>
  <c r="X588"/>
  <c r="Y588" s="1"/>
  <c r="BF79"/>
  <c r="BG79" s="1"/>
  <c r="BH79" s="1"/>
  <c r="BI79" s="1"/>
  <c r="AB204"/>
  <c r="N705"/>
  <c r="O705" s="1"/>
  <c r="P705" s="1"/>
  <c r="Z261"/>
  <c r="AA261" s="1"/>
  <c r="AB261" s="1"/>
  <c r="X670"/>
  <c r="Y670" s="1"/>
  <c r="Z320"/>
  <c r="AA320" s="1"/>
  <c r="S313"/>
  <c r="T313" s="1"/>
  <c r="U313" s="1"/>
  <c r="U315"/>
  <c r="V315" s="1"/>
  <c r="AO164"/>
  <c r="AP164" s="1"/>
  <c r="BH120"/>
  <c r="BI120" s="1"/>
  <c r="R600"/>
  <c r="S600" s="1"/>
  <c r="BF549"/>
  <c r="BG549" s="1"/>
  <c r="BD536"/>
  <c r="BE536" s="1"/>
  <c r="BE338"/>
  <c r="BF338" s="1"/>
  <c r="X186"/>
  <c r="Y186" s="1"/>
  <c r="X215"/>
  <c r="BF134"/>
  <c r="BG134" s="1"/>
  <c r="BH134" s="1"/>
  <c r="U604"/>
  <c r="V604" s="1"/>
  <c r="BC527"/>
  <c r="BD527" s="1"/>
  <c r="Y201"/>
  <c r="Z201" s="1"/>
  <c r="AA201" s="1"/>
  <c r="BA499"/>
  <c r="R601"/>
  <c r="X187"/>
  <c r="AM287"/>
  <c r="AZ334"/>
  <c r="AQ325"/>
  <c r="AS327"/>
  <c r="AT327" s="1"/>
  <c r="AG721"/>
  <c r="AP687"/>
  <c r="AE687"/>
  <c r="Z687"/>
  <c r="Y687"/>
  <c r="U687"/>
  <c r="BA687"/>
  <c r="L687"/>
  <c r="I687"/>
  <c r="J687"/>
  <c r="P707"/>
  <c r="AH269"/>
  <c r="AI269" s="1"/>
  <c r="X648"/>
  <c r="AH648"/>
  <c r="BH648"/>
  <c r="BI648"/>
  <c r="AA648"/>
  <c r="BA648"/>
  <c r="AS648"/>
  <c r="AN648"/>
  <c r="BE648"/>
  <c r="AP648"/>
  <c r="AI283"/>
  <c r="R304"/>
  <c r="M299"/>
  <c r="BF482"/>
  <c r="BG482" s="1"/>
  <c r="BH83"/>
  <c r="BI83" s="1"/>
  <c r="V668"/>
  <c r="W668" s="1"/>
  <c r="S665"/>
  <c r="W695"/>
  <c r="T690"/>
  <c r="U690" s="1"/>
  <c r="V690" s="1"/>
  <c r="BE738"/>
  <c r="BF738" s="1"/>
  <c r="BC736"/>
  <c r="AF633"/>
  <c r="AG633" s="1"/>
  <c r="AH633" s="1"/>
  <c r="AI633" s="1"/>
  <c r="BG82"/>
  <c r="BH82" s="1"/>
  <c r="Q612"/>
  <c r="R612" s="1"/>
  <c r="Y216"/>
  <c r="AE226"/>
  <c r="AY523"/>
  <c r="Z217"/>
  <c r="AA217" s="1"/>
  <c r="BH485"/>
  <c r="BI485" s="1"/>
  <c r="V212"/>
  <c r="BF483"/>
  <c r="BG483" s="1"/>
  <c r="BH483" s="1"/>
  <c r="BI483" s="1"/>
  <c r="BH81"/>
  <c r="BI81" s="1"/>
  <c r="BF504"/>
  <c r="BG504" s="1"/>
  <c r="BH504" s="1"/>
  <c r="BI504" s="1"/>
  <c r="AE632"/>
  <c r="AF632" s="1"/>
  <c r="BA524"/>
  <c r="BB524" s="1"/>
  <c r="BC524" s="1"/>
  <c r="BD524" s="1"/>
  <c r="AX522"/>
  <c r="AY522" s="1"/>
  <c r="AZ522" s="1"/>
  <c r="BB526"/>
  <c r="Y575"/>
  <c r="AM288"/>
  <c r="AV330"/>
  <c r="AW330" s="1"/>
  <c r="AA627"/>
  <c r="AC717"/>
  <c r="AM687"/>
  <c r="AX687"/>
  <c r="X687"/>
  <c r="AF687"/>
  <c r="AD687"/>
  <c r="BD687"/>
  <c r="AT687"/>
  <c r="AU687"/>
  <c r="BE687"/>
  <c r="T687"/>
  <c r="AC687"/>
  <c r="AQ687"/>
  <c r="S710"/>
  <c r="T710" s="1"/>
  <c r="AC264"/>
  <c r="AD648"/>
  <c r="AW648"/>
  <c r="I648"/>
  <c r="Y648"/>
  <c r="AM648"/>
  <c r="BC648"/>
  <c r="K648"/>
  <c r="AF648"/>
  <c r="BF648"/>
  <c r="AI648"/>
  <c r="R648"/>
  <c r="AU283"/>
  <c r="AP283"/>
  <c r="BE340"/>
  <c r="BF340" s="1"/>
  <c r="BH343"/>
  <c r="BI343" s="1"/>
  <c r="BD339"/>
  <c r="V185"/>
  <c r="W185" s="1"/>
  <c r="X185" s="1"/>
  <c r="U693"/>
  <c r="X696"/>
  <c r="AZ733"/>
  <c r="AP165"/>
  <c r="AK158"/>
  <c r="AL158" s="1"/>
  <c r="AG156"/>
  <c r="AH156" s="1"/>
  <c r="BC537"/>
  <c r="BD537" s="1"/>
  <c r="BD118"/>
  <c r="AE630"/>
  <c r="AF630" s="1"/>
  <c r="AG630" s="1"/>
  <c r="X184"/>
  <c r="BG135"/>
  <c r="AB191"/>
  <c r="X625"/>
  <c r="Y625" s="1"/>
  <c r="Z223"/>
  <c r="BE119"/>
  <c r="BF119" s="1"/>
  <c r="BG119" s="1"/>
  <c r="V618"/>
  <c r="W618" s="1"/>
  <c r="AW521"/>
  <c r="AX521" s="1"/>
  <c r="BC548"/>
  <c r="X200"/>
  <c r="Y607"/>
  <c r="Z607" s="1"/>
  <c r="U603"/>
  <c r="AA190"/>
  <c r="AA626"/>
  <c r="T210"/>
  <c r="U210" s="1"/>
  <c r="V210" s="1"/>
  <c r="Y221"/>
  <c r="AC595"/>
  <c r="AV295"/>
  <c r="AK286"/>
  <c r="AP290"/>
  <c r="AQ290" s="1"/>
  <c r="AA608"/>
  <c r="AB608" s="1"/>
  <c r="U586"/>
  <c r="AK725"/>
  <c r="AJ724"/>
  <c r="AH722"/>
  <c r="S687"/>
  <c r="AW687"/>
  <c r="AB687"/>
  <c r="BF687"/>
  <c r="AR687"/>
  <c r="BC687"/>
  <c r="N687"/>
  <c r="AK687"/>
  <c r="BB687"/>
  <c r="Q687"/>
  <c r="AA687"/>
  <c r="V687"/>
  <c r="Q708"/>
  <c r="U712"/>
  <c r="O706"/>
  <c r="R709"/>
  <c r="L703"/>
  <c r="M704"/>
  <c r="AD265"/>
  <c r="AG268"/>
  <c r="AH268" s="1"/>
  <c r="AB648"/>
  <c r="T648"/>
  <c r="J648"/>
  <c r="O648"/>
  <c r="AC648"/>
  <c r="BB648"/>
  <c r="BD648"/>
  <c r="Z648"/>
  <c r="AK648"/>
  <c r="AG648"/>
  <c r="J283"/>
  <c r="AS283"/>
  <c r="W308"/>
  <c r="O301"/>
  <c r="T196"/>
  <c r="AA203"/>
  <c r="S602"/>
  <c r="W590"/>
  <c r="X590" s="1"/>
  <c r="BF341"/>
  <c r="BG341" s="1"/>
  <c r="BD130"/>
  <c r="BE130" s="1"/>
  <c r="Y188"/>
  <c r="AG634"/>
  <c r="AH634" s="1"/>
  <c r="W213"/>
  <c r="Y222"/>
  <c r="Z222" s="1"/>
  <c r="U667"/>
  <c r="BD737"/>
  <c r="AL161"/>
  <c r="BE500"/>
  <c r="BF500" s="1"/>
  <c r="S614"/>
  <c r="T614" s="1"/>
  <c r="AD225"/>
  <c r="AE225" s="1"/>
  <c r="AF225" s="1"/>
  <c r="P208"/>
  <c r="Z592"/>
  <c r="BG540"/>
  <c r="BH540" s="1"/>
  <c r="BE131"/>
  <c r="BF131" s="1"/>
  <c r="BG131" s="1"/>
  <c r="BD78"/>
  <c r="BE78" s="1"/>
  <c r="BF78" s="1"/>
  <c r="U197"/>
  <c r="V197" s="1"/>
  <c r="X606"/>
  <c r="BD538"/>
  <c r="BE538" s="1"/>
  <c r="V587"/>
  <c r="V605"/>
  <c r="P599"/>
  <c r="U211"/>
  <c r="X589"/>
  <c r="BB547"/>
  <c r="BC547" s="1"/>
  <c r="S583"/>
  <c r="T571"/>
  <c r="AR293"/>
  <c r="AQ292"/>
  <c r="AI723"/>
  <c r="AB716"/>
  <c r="AC716" s="1"/>
  <c r="AD716" s="1"/>
  <c r="AI687"/>
  <c r="BH687"/>
  <c r="AV687"/>
  <c r="AL687"/>
  <c r="K687"/>
  <c r="W687"/>
  <c r="AN687"/>
  <c r="BG687"/>
  <c r="AZ687"/>
  <c r="P687"/>
  <c r="AG687"/>
  <c r="BI687"/>
  <c r="AJ687"/>
  <c r="AY687"/>
  <c r="U711"/>
  <c r="V711" s="1"/>
  <c r="U648"/>
  <c r="AE648"/>
  <c r="BG648"/>
  <c r="V648"/>
  <c r="L648"/>
  <c r="AX648"/>
  <c r="N648"/>
  <c r="AL648"/>
  <c r="S648"/>
  <c r="AJ648"/>
  <c r="Q648"/>
  <c r="AY648"/>
  <c r="P648"/>
  <c r="AZ648"/>
  <c r="W648"/>
  <c r="AV648"/>
  <c r="AU648"/>
  <c r="AO648"/>
  <c r="AT648"/>
  <c r="AC283"/>
  <c r="AH283"/>
  <c r="BG530"/>
  <c r="BI344"/>
  <c r="R613"/>
  <c r="BE133"/>
  <c r="V183"/>
  <c r="AA628"/>
  <c r="AC594"/>
  <c r="BC117"/>
  <c r="Y319"/>
  <c r="T691"/>
  <c r="U691" s="1"/>
  <c r="BH80"/>
  <c r="BI80" s="1"/>
  <c r="Z199"/>
  <c r="BA535"/>
  <c r="AG229"/>
  <c r="BG539"/>
  <c r="BH539" s="1"/>
  <c r="BI539" s="1"/>
  <c r="S615"/>
  <c r="AE227"/>
  <c r="V617"/>
  <c r="AB189"/>
  <c r="BF541"/>
  <c r="AZ497"/>
  <c r="U182"/>
  <c r="V182" s="1"/>
  <c r="S209"/>
  <c r="U439" l="1"/>
  <c r="W429"/>
  <c r="AC812"/>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X827"/>
  <c r="T400"/>
  <c r="U390"/>
  <c r="V390"/>
  <c r="V400" s="1"/>
  <c r="T377"/>
  <c r="BF528"/>
  <c r="X694"/>
  <c r="Y694" s="1"/>
  <c r="U869"/>
  <c r="W416"/>
  <c r="X416" s="1"/>
  <c r="T804"/>
  <c r="BH502"/>
  <c r="BI502" s="1"/>
  <c r="Z318"/>
  <c r="AA318" s="1"/>
  <c r="AB318" s="1"/>
  <c r="AC318" s="1"/>
  <c r="U305"/>
  <c r="W307"/>
  <c r="X307" s="1"/>
  <c r="AX569"/>
  <c r="AY569" s="1"/>
  <c r="AZ569" s="1"/>
  <c r="BA569" s="1"/>
  <c r="BB569" s="1"/>
  <c r="BC569" s="1"/>
  <c r="BD569" s="1"/>
  <c r="BE569" s="1"/>
  <c r="BF569" s="1"/>
  <c r="BG569" s="1"/>
  <c r="BH569" s="1"/>
  <c r="BI569" s="1"/>
  <c r="U791"/>
  <c r="X391"/>
  <c r="AO162"/>
  <c r="AP162" s="1"/>
  <c r="T856"/>
  <c r="X803"/>
  <c r="Y803" s="1"/>
  <c r="Z803" s="1"/>
  <c r="Y427"/>
  <c r="AI228"/>
  <c r="AJ228" s="1"/>
  <c r="AE844"/>
  <c r="AF844" s="1"/>
  <c r="AJ633"/>
  <c r="W851"/>
  <c r="X851" s="1"/>
  <c r="Y851" s="1"/>
  <c r="AE4"/>
  <c r="AD5" i="24"/>
  <c r="AA697" i="18"/>
  <c r="T167"/>
  <c r="T179" s="1"/>
  <c r="AC621"/>
  <c r="AD621" s="1"/>
  <c r="AH267"/>
  <c r="AI267" s="1"/>
  <c r="AJ267" s="1"/>
  <c r="AK267" s="1"/>
  <c r="S179"/>
  <c r="BH529"/>
  <c r="AL159"/>
  <c r="AM159" s="1"/>
  <c r="AN159" s="1"/>
  <c r="Z694"/>
  <c r="AA694" s="1"/>
  <c r="Y198"/>
  <c r="Z198" s="1"/>
  <c r="AA198" s="1"/>
  <c r="AD321"/>
  <c r="AE321" s="1"/>
  <c r="AB826"/>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Y777"/>
  <c r="T8" i="24"/>
  <c r="S22"/>
  <c r="S33" s="1"/>
  <c r="AP163" i="18"/>
  <c r="V442"/>
  <c r="U452"/>
  <c r="BA496"/>
  <c r="BB496" s="1"/>
  <c r="BC496" s="1"/>
  <c r="P300"/>
  <c r="AX328"/>
  <c r="AY328" s="1"/>
  <c r="AD224"/>
  <c r="X666"/>
  <c r="Y666" s="1"/>
  <c r="Z666" s="1"/>
  <c r="T664"/>
  <c r="U664" s="1"/>
  <c r="BF498"/>
  <c r="BG498" s="1"/>
  <c r="BH498" s="1"/>
  <c r="BI498" s="1"/>
  <c r="AU327"/>
  <c r="AV327" s="1"/>
  <c r="X316"/>
  <c r="AQ164"/>
  <c r="AR164" s="1"/>
  <c r="AJ762"/>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V822"/>
  <c r="U830"/>
  <c r="W776"/>
  <c r="AA833"/>
  <c r="Z76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Y839"/>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U817"/>
  <c r="V814"/>
  <c r="V828"/>
  <c r="Z801"/>
  <c r="V854"/>
  <c r="W854" s="1"/>
  <c r="U856"/>
  <c r="U765"/>
  <c r="W841"/>
  <c r="V855"/>
  <c r="W855" s="1"/>
  <c r="X855" s="1"/>
  <c r="V581"/>
  <c r="Z775"/>
  <c r="AA775" s="1"/>
  <c r="Y827"/>
  <c r="Z827" s="1"/>
  <c r="V816"/>
  <c r="AB763"/>
  <c r="AC763" s="1"/>
  <c r="AD763" s="1"/>
  <c r="AE763" s="1"/>
  <c r="Z865"/>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V864"/>
  <c r="W864" s="1"/>
  <c r="X864" s="1"/>
  <c r="Y864" s="1"/>
  <c r="Z864" s="1"/>
  <c r="AA864" s="1"/>
  <c r="AB864" s="1"/>
  <c r="AC864" s="1"/>
  <c r="AD864" s="1"/>
  <c r="AE864" s="1"/>
  <c r="U804"/>
  <c r="V794"/>
  <c r="AW568"/>
  <c r="AX568" s="1"/>
  <c r="AY568" s="1"/>
  <c r="X821"/>
  <c r="X465"/>
  <c r="Y455"/>
  <c r="W815"/>
  <c r="V834"/>
  <c r="U843"/>
  <c r="W859"/>
  <c r="W789"/>
  <c r="X789" s="1"/>
  <c r="Y789" s="1"/>
  <c r="X842"/>
  <c r="V802"/>
  <c r="X868"/>
  <c r="Y868" s="1"/>
  <c r="V374"/>
  <c r="W364"/>
  <c r="V853"/>
  <c r="V867"/>
  <c r="W781"/>
  <c r="AB825"/>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V840"/>
  <c r="W840" s="1"/>
  <c r="X840" s="1"/>
  <c r="Y840" s="1"/>
  <c r="Z840" s="1"/>
  <c r="AA840" s="1"/>
  <c r="AB840" s="1"/>
  <c r="AC840" s="1"/>
  <c r="AD840" s="1"/>
  <c r="AE840" s="1"/>
  <c r="AF840" s="1"/>
  <c r="AG840" s="1"/>
  <c r="V788"/>
  <c r="Z820"/>
  <c r="Z755"/>
  <c r="Y846"/>
  <c r="W849"/>
  <c r="W756"/>
  <c r="V413"/>
  <c r="W403"/>
  <c r="U361"/>
  <c r="V351"/>
  <c r="T778"/>
  <c r="U768"/>
  <c r="X807"/>
  <c r="W829"/>
  <c r="X829" s="1"/>
  <c r="Y829" s="1"/>
  <c r="X582"/>
  <c r="Y582" s="1"/>
  <c r="Z582" s="1"/>
  <c r="AA582" s="1"/>
  <c r="AB582" s="1"/>
  <c r="AC582" s="1"/>
  <c r="AD582" s="1"/>
  <c r="AE582" s="1"/>
  <c r="AF582" s="1"/>
  <c r="AG582" s="1"/>
  <c r="AH582" s="1"/>
  <c r="V764"/>
  <c r="W790"/>
  <c r="BH482"/>
  <c r="BI482" s="1"/>
  <c r="Y574"/>
  <c r="Z574" s="1"/>
  <c r="AA171"/>
  <c r="AB171" s="1"/>
  <c r="U573"/>
  <c r="V573" s="1"/>
  <c r="W573" s="1"/>
  <c r="X573" s="1"/>
  <c r="Y573" s="1"/>
  <c r="Z573" s="1"/>
  <c r="AF321"/>
  <c r="AG321" s="1"/>
  <c r="AE629"/>
  <c r="AF629" s="1"/>
  <c r="AC608"/>
  <c r="AD608" s="1"/>
  <c r="AC262"/>
  <c r="AD262" s="1"/>
  <c r="AE262" s="1"/>
  <c r="AR290"/>
  <c r="AS290" s="1"/>
  <c r="AT290" s="1"/>
  <c r="AU290" s="1"/>
  <c r="AV290" s="1"/>
  <c r="AW290" s="1"/>
  <c r="X618"/>
  <c r="Y618" s="1"/>
  <c r="Z618" s="1"/>
  <c r="BF536"/>
  <c r="BG536" s="1"/>
  <c r="BH536" s="1"/>
  <c r="Q300"/>
  <c r="R300" s="1"/>
  <c r="X314"/>
  <c r="Y314" s="1"/>
  <c r="Z314" s="1"/>
  <c r="V664"/>
  <c r="AQ289"/>
  <c r="AR289" s="1"/>
  <c r="AX329"/>
  <c r="AY329" s="1"/>
  <c r="AC698"/>
  <c r="AD698" s="1"/>
  <c r="AC204"/>
  <c r="AY521"/>
  <c r="AA317"/>
  <c r="AB317" s="1"/>
  <c r="AC317" s="1"/>
  <c r="AD317" s="1"/>
  <c r="BF734"/>
  <c r="BG734" s="1"/>
  <c r="BH734" s="1"/>
  <c r="AJ230"/>
  <c r="BE524"/>
  <c r="BF524" s="1"/>
  <c r="W210"/>
  <c r="X210" s="1"/>
  <c r="AB217"/>
  <c r="AC217" s="1"/>
  <c r="AD217" s="1"/>
  <c r="AZ731"/>
  <c r="BA731" s="1"/>
  <c r="BB731" s="1"/>
  <c r="W616"/>
  <c r="X616" s="1"/>
  <c r="BD547"/>
  <c r="BE547" s="1"/>
  <c r="BF547" s="1"/>
  <c r="BG547" s="1"/>
  <c r="Y185"/>
  <c r="Z185" s="1"/>
  <c r="AA185" s="1"/>
  <c r="Z625"/>
  <c r="AA625" s="1"/>
  <c r="Z186"/>
  <c r="AA186" s="1"/>
  <c r="AX562"/>
  <c r="BG132"/>
  <c r="BH132" s="1"/>
  <c r="BI132" s="1"/>
  <c r="BI529"/>
  <c r="BG338"/>
  <c r="BH338" s="1"/>
  <c r="BI338" s="1"/>
  <c r="AM158"/>
  <c r="AN158" s="1"/>
  <c r="AF593"/>
  <c r="AG593" s="1"/>
  <c r="BB495"/>
  <c r="BC495" s="1"/>
  <c r="AX330"/>
  <c r="AY330" s="1"/>
  <c r="AZ330" s="1"/>
  <c r="BE527"/>
  <c r="BF527" s="1"/>
  <c r="BG527" s="1"/>
  <c r="AY729"/>
  <c r="AZ729" s="1"/>
  <c r="BA729" s="1"/>
  <c r="W617"/>
  <c r="X617" s="1"/>
  <c r="T583"/>
  <c r="U571"/>
  <c r="W605"/>
  <c r="AM161"/>
  <c r="R708"/>
  <c r="S708" s="1"/>
  <c r="T708" s="1"/>
  <c r="AH630"/>
  <c r="AI630" s="1"/>
  <c r="BI540"/>
  <c r="AS291"/>
  <c r="AT291" s="1"/>
  <c r="AU291" s="1"/>
  <c r="Z619"/>
  <c r="AA619" s="1"/>
  <c r="AB619" s="1"/>
  <c r="T602"/>
  <c r="U602" s="1"/>
  <c r="Y184"/>
  <c r="Z184" s="1"/>
  <c r="AA184" s="1"/>
  <c r="Z195"/>
  <c r="AA195" s="1"/>
  <c r="BA497"/>
  <c r="BF538"/>
  <c r="BG538" s="1"/>
  <c r="AD671"/>
  <c r="W182"/>
  <c r="X182" s="1"/>
  <c r="Y182" s="1"/>
  <c r="Z182" s="1"/>
  <c r="AC191"/>
  <c r="X306"/>
  <c r="Y306" s="1"/>
  <c r="Z306" s="1"/>
  <c r="P301"/>
  <c r="AE265"/>
  <c r="AF265" s="1"/>
  <c r="AJ269"/>
  <c r="AK269" s="1"/>
  <c r="AB627"/>
  <c r="AB201"/>
  <c r="AC201" s="1"/>
  <c r="W604"/>
  <c r="BI134"/>
  <c r="BG340"/>
  <c r="BH340" s="1"/>
  <c r="BI340" s="1"/>
  <c r="AH720"/>
  <c r="AI720" s="1"/>
  <c r="AJ720" s="1"/>
  <c r="AY730"/>
  <c r="AC260"/>
  <c r="Z214"/>
  <c r="AI156"/>
  <c r="AJ156" s="1"/>
  <c r="AK156" s="1"/>
  <c r="BD735"/>
  <c r="AC673"/>
  <c r="AD673" s="1"/>
  <c r="Z670"/>
  <c r="AA670" s="1"/>
  <c r="BF525"/>
  <c r="BE534"/>
  <c r="BF534" s="1"/>
  <c r="BH135"/>
  <c r="BI135" s="1"/>
  <c r="AU326"/>
  <c r="AV326" s="1"/>
  <c r="BA334"/>
  <c r="AD672"/>
  <c r="AE672" s="1"/>
  <c r="U614"/>
  <c r="V614" s="1"/>
  <c r="AZ331"/>
  <c r="BA331" s="1"/>
  <c r="AJ723"/>
  <c r="AK723" s="1"/>
  <c r="AL723" s="1"/>
  <c r="BI734"/>
  <c r="BH530"/>
  <c r="BI530" s="1"/>
  <c r="AC189"/>
  <c r="Y606"/>
  <c r="Q208"/>
  <c r="Y590"/>
  <c r="Z590" s="1"/>
  <c r="N704"/>
  <c r="AB190"/>
  <c r="AA223"/>
  <c r="AQ165"/>
  <c r="AR165" s="1"/>
  <c r="U710"/>
  <c r="V710" s="1"/>
  <c r="AN288"/>
  <c r="W212"/>
  <c r="W690"/>
  <c r="X690" s="1"/>
  <c r="Y690" s="1"/>
  <c r="X695"/>
  <c r="Q707"/>
  <c r="R707" s="1"/>
  <c r="AR325"/>
  <c r="Y187"/>
  <c r="Z187" s="1"/>
  <c r="AH229"/>
  <c r="V691"/>
  <c r="W691" s="1"/>
  <c r="Z319"/>
  <c r="AE224"/>
  <c r="AF224" s="1"/>
  <c r="AG224" s="1"/>
  <c r="AI634"/>
  <c r="AJ634" s="1"/>
  <c r="AK634" s="1"/>
  <c r="AR292"/>
  <c r="W197"/>
  <c r="BD548"/>
  <c r="BE548" s="1"/>
  <c r="BF548" s="1"/>
  <c r="W587"/>
  <c r="X587" s="1"/>
  <c r="Y587" s="1"/>
  <c r="BH131"/>
  <c r="BI131" s="1"/>
  <c r="BG500"/>
  <c r="BH500" s="1"/>
  <c r="BI500" s="1"/>
  <c r="AF227"/>
  <c r="AG227" s="1"/>
  <c r="AH227" s="1"/>
  <c r="X213"/>
  <c r="Y213" s="1"/>
  <c r="Z213" s="1"/>
  <c r="BG541"/>
  <c r="BH541" s="1"/>
  <c r="BA522"/>
  <c r="AO158"/>
  <c r="AP158" s="1"/>
  <c r="AA222"/>
  <c r="Z588"/>
  <c r="AS293"/>
  <c r="AT293" s="1"/>
  <c r="BE537"/>
  <c r="BF537" s="1"/>
  <c r="BD117"/>
  <c r="BE117" s="1"/>
  <c r="BH501"/>
  <c r="BI501" s="1"/>
  <c r="BI82"/>
  <c r="BF133"/>
  <c r="BG133" s="1"/>
  <c r="BH133" s="1"/>
  <c r="U303"/>
  <c r="T312"/>
  <c r="U312" s="1"/>
  <c r="V211"/>
  <c r="AA199"/>
  <c r="AB199" s="1"/>
  <c r="Y692"/>
  <c r="AG225"/>
  <c r="AH225" s="1"/>
  <c r="X668"/>
  <c r="Y668" s="1"/>
  <c r="AL286"/>
  <c r="AM286" s="1"/>
  <c r="T600"/>
  <c r="W315"/>
  <c r="Q705"/>
  <c r="R705" s="1"/>
  <c r="Y589"/>
  <c r="AB203"/>
  <c r="S302"/>
  <c r="T302" s="1"/>
  <c r="AL725"/>
  <c r="AD595"/>
  <c r="Z221"/>
  <c r="AB626"/>
  <c r="V603"/>
  <c r="W603" s="1"/>
  <c r="X603" s="1"/>
  <c r="Y200"/>
  <c r="Z200" s="1"/>
  <c r="BE118"/>
  <c r="BF118" s="1"/>
  <c r="BG118" s="1"/>
  <c r="BH118" s="1"/>
  <c r="BI118" s="1"/>
  <c r="BA733"/>
  <c r="BB733" s="1"/>
  <c r="AD264"/>
  <c r="AE264" s="1"/>
  <c r="AZ523"/>
  <c r="T665"/>
  <c r="AA591"/>
  <c r="N299"/>
  <c r="O299" s="1"/>
  <c r="P299" s="1"/>
  <c r="AD594"/>
  <c r="BG738"/>
  <c r="BH738" s="1"/>
  <c r="BI738" s="1"/>
  <c r="Y669"/>
  <c r="M703"/>
  <c r="N703" s="1"/>
  <c r="O703" s="1"/>
  <c r="Z188"/>
  <c r="U196"/>
  <c r="BC526"/>
  <c r="T209"/>
  <c r="U209" s="1"/>
  <c r="BB535"/>
  <c r="BC535" s="1"/>
  <c r="BG78"/>
  <c r="BH78" s="1"/>
  <c r="AB697"/>
  <c r="AC697" s="1"/>
  <c r="Y696"/>
  <c r="AC261"/>
  <c r="AD261" s="1"/>
  <c r="S709"/>
  <c r="T709" s="1"/>
  <c r="AG719"/>
  <c r="AK724"/>
  <c r="AW295"/>
  <c r="BB499"/>
  <c r="BC732"/>
  <c r="S613"/>
  <c r="T613" s="1"/>
  <c r="V712"/>
  <c r="AQ163"/>
  <c r="AG263"/>
  <c r="Y215"/>
  <c r="AB320"/>
  <c r="S612"/>
  <c r="X308"/>
  <c r="BA332"/>
  <c r="BB332" s="1"/>
  <c r="BC332" s="1"/>
  <c r="AI631"/>
  <c r="Z216"/>
  <c r="BH549"/>
  <c r="BI549" s="1"/>
  <c r="AH266"/>
  <c r="AE716"/>
  <c r="Q599"/>
  <c r="AD318"/>
  <c r="AE318" s="1"/>
  <c r="V667"/>
  <c r="W667" s="1"/>
  <c r="AD717"/>
  <c r="AG632"/>
  <c r="AH632" s="1"/>
  <c r="S304"/>
  <c r="S601"/>
  <c r="AE202"/>
  <c r="AF202" s="1"/>
  <c r="T615"/>
  <c r="V305"/>
  <c r="AU294"/>
  <c r="BH119"/>
  <c r="BI119" s="1"/>
  <c r="AK633"/>
  <c r="AC620"/>
  <c r="AA319"/>
  <c r="AA607"/>
  <c r="V586"/>
  <c r="Z575"/>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F130"/>
  <c r="BG130" s="1"/>
  <c r="AM160"/>
  <c r="AN160" s="1"/>
  <c r="AA592"/>
  <c r="AB592" s="1"/>
  <c r="AB628"/>
  <c r="W711"/>
  <c r="X711" s="1"/>
  <c r="AI722"/>
  <c r="AI229"/>
  <c r="W183"/>
  <c r="BD736"/>
  <c r="BE736" s="1"/>
  <c r="P706"/>
  <c r="AH721"/>
  <c r="BH341"/>
  <c r="BI341" s="1"/>
  <c r="AN161"/>
  <c r="V693"/>
  <c r="V313"/>
  <c r="AK157"/>
  <c r="BE737"/>
  <c r="AI268"/>
  <c r="BC333"/>
  <c r="AN287"/>
  <c r="AE699"/>
  <c r="AF226"/>
  <c r="AG226" s="1"/>
  <c r="BE339"/>
  <c r="BF339" s="1"/>
  <c r="AF718"/>
  <c r="AA666"/>
  <c r="AF672" l="1"/>
  <c r="W426"/>
  <c r="X429"/>
  <c r="W439"/>
  <c r="AE673"/>
  <c r="AF673" s="1"/>
  <c r="AQ162"/>
  <c r="AR162" s="1"/>
  <c r="W390"/>
  <c r="W400" s="1"/>
  <c r="T387"/>
  <c r="U377"/>
  <c r="V377" s="1"/>
  <c r="U400"/>
  <c r="X390"/>
  <c r="BG528"/>
  <c r="BH528" s="1"/>
  <c r="BI528" s="1"/>
  <c r="X426"/>
  <c r="Y416"/>
  <c r="V856"/>
  <c r="Y391"/>
  <c r="X400"/>
  <c r="AA590"/>
  <c r="AH32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AD201"/>
  <c r="AE201" s="1"/>
  <c r="X691"/>
  <c r="Y691" s="1"/>
  <c r="AG844"/>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AB775"/>
  <c r="AC775" s="1"/>
  <c r="AD775" s="1"/>
  <c r="AE775" s="1"/>
  <c r="AF775" s="1"/>
  <c r="X854"/>
  <c r="Y854" s="1"/>
  <c r="Z854" s="1"/>
  <c r="AA854" s="1"/>
  <c r="AB854" s="1"/>
  <c r="AC854" s="1"/>
  <c r="AD854" s="1"/>
  <c r="AE854" s="1"/>
  <c r="AF854" s="1"/>
  <c r="AG854" s="1"/>
  <c r="AH854" s="1"/>
  <c r="AI854" s="1"/>
  <c r="AJ854" s="1"/>
  <c r="AK854" s="1"/>
  <c r="AL854" s="1"/>
  <c r="AM854" s="1"/>
  <c r="AK228"/>
  <c r="U708"/>
  <c r="V708" s="1"/>
  <c r="W708" s="1"/>
  <c r="Z427"/>
  <c r="Z851"/>
  <c r="Y855"/>
  <c r="Z855" s="1"/>
  <c r="AA855" s="1"/>
  <c r="W814"/>
  <c r="X814" s="1"/>
  <c r="Y814" s="1"/>
  <c r="Z814" s="1"/>
  <c r="AF864"/>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U167"/>
  <c r="AE5" i="24"/>
  <c r="AF4" i="18"/>
  <c r="AE621"/>
  <c r="AB186"/>
  <c r="AL267"/>
  <c r="AS164"/>
  <c r="AT164" s="1"/>
  <c r="W442"/>
  <c r="V452"/>
  <c r="U8" i="24"/>
  <c r="T22"/>
  <c r="T33" s="1"/>
  <c r="W853" i="18"/>
  <c r="X853" s="1"/>
  <c r="Y853" s="1"/>
  <c r="AB198"/>
  <c r="Z777"/>
  <c r="AA314"/>
  <c r="AW327"/>
  <c r="AX327" s="1"/>
  <c r="V312"/>
  <c r="W312" s="1"/>
  <c r="BG524"/>
  <c r="BH524" s="1"/>
  <c r="BI524" s="1"/>
  <c r="S300"/>
  <c r="T300" s="1"/>
  <c r="BI536"/>
  <c r="Y316"/>
  <c r="Z316" s="1"/>
  <c r="Z789"/>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X849"/>
  <c r="Z846"/>
  <c r="AA820"/>
  <c r="W374"/>
  <c r="X364"/>
  <c r="W802"/>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Y842"/>
  <c r="X859"/>
  <c r="V817"/>
  <c r="W788"/>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W867"/>
  <c r="W869" s="1"/>
  <c r="AI582"/>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X841"/>
  <c r="Y841" s="1"/>
  <c r="Y807"/>
  <c r="V361"/>
  <c r="W351"/>
  <c r="W413"/>
  <c r="X403"/>
  <c r="AH840"/>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Y465"/>
  <c r="Z455"/>
  <c r="AF763"/>
  <c r="AG763" s="1"/>
  <c r="AH763" s="1"/>
  <c r="AI763" s="1"/>
  <c r="AA827"/>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W828"/>
  <c r="W822"/>
  <c r="V830"/>
  <c r="X790"/>
  <c r="Z829"/>
  <c r="AA829" s="1"/>
  <c r="AB829" s="1"/>
  <c r="AC829" s="1"/>
  <c r="W764"/>
  <c r="W765" s="1"/>
  <c r="X756"/>
  <c r="AA755"/>
  <c r="W834"/>
  <c r="V843"/>
  <c r="X815"/>
  <c r="Y815" s="1"/>
  <c r="Z815" s="1"/>
  <c r="AA815" s="1"/>
  <c r="AB815" s="1"/>
  <c r="AC815" s="1"/>
  <c r="AD815" s="1"/>
  <c r="AE815" s="1"/>
  <c r="AF815" s="1"/>
  <c r="AG815" s="1"/>
  <c r="AH815" s="1"/>
  <c r="Y821"/>
  <c r="V804"/>
  <c r="W794"/>
  <c r="W816"/>
  <c r="W581"/>
  <c r="X581" s="1"/>
  <c r="AN854"/>
  <c r="AO854" s="1"/>
  <c r="AP854" s="1"/>
  <c r="AQ854" s="1"/>
  <c r="AR854" s="1"/>
  <c r="AS854" s="1"/>
  <c r="AT854" s="1"/>
  <c r="AU854" s="1"/>
  <c r="AV854" s="1"/>
  <c r="AW854" s="1"/>
  <c r="AX854" s="1"/>
  <c r="AY854" s="1"/>
  <c r="AZ854" s="1"/>
  <c r="BA854" s="1"/>
  <c r="BB854" s="1"/>
  <c r="BC854" s="1"/>
  <c r="BD854" s="1"/>
  <c r="BE854" s="1"/>
  <c r="BF854" s="1"/>
  <c r="BG854" s="1"/>
  <c r="BH854" s="1"/>
  <c r="BI854" s="1"/>
  <c r="AB833"/>
  <c r="V791"/>
  <c r="X776"/>
  <c r="Y776" s="1"/>
  <c r="Z776" s="1"/>
  <c r="U778"/>
  <c r="V768"/>
  <c r="X781"/>
  <c r="AA80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V765"/>
  <c r="Z868"/>
  <c r="AA868" s="1"/>
  <c r="V869"/>
  <c r="AZ568"/>
  <c r="BA568" s="1"/>
  <c r="AA803"/>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AA573"/>
  <c r="AB573" s="1"/>
  <c r="AC573" s="1"/>
  <c r="AD573" s="1"/>
  <c r="AE573" s="1"/>
  <c r="AF573" s="1"/>
  <c r="AG573" s="1"/>
  <c r="AH573" s="1"/>
  <c r="AI573" s="1"/>
  <c r="AJ573" s="1"/>
  <c r="AK573" s="1"/>
  <c r="AL573" s="1"/>
  <c r="AC171"/>
  <c r="AD171" s="1"/>
  <c r="AK720"/>
  <c r="AL720" s="1"/>
  <c r="AE698"/>
  <c r="AF698" s="1"/>
  <c r="AG629"/>
  <c r="AH629" s="1"/>
  <c r="AI629" s="1"/>
  <c r="AA574"/>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AS289"/>
  <c r="AT289" s="1"/>
  <c r="AU289" s="1"/>
  <c r="AV289" s="1"/>
  <c r="AW289" s="1"/>
  <c r="AE608"/>
  <c r="AF608" s="1"/>
  <c r="AK230"/>
  <c r="AL230" s="1"/>
  <c r="AI227"/>
  <c r="AJ227" s="1"/>
  <c r="W664"/>
  <c r="AZ329"/>
  <c r="BA329" s="1"/>
  <c r="Y210"/>
  <c r="Z210" s="1"/>
  <c r="AA210" s="1"/>
  <c r="AA187"/>
  <c r="AB187" s="1"/>
  <c r="AH593"/>
  <c r="AI593" s="1"/>
  <c r="AY562"/>
  <c r="AF318"/>
  <c r="AG318" s="1"/>
  <c r="AH318" s="1"/>
  <c r="Y616"/>
  <c r="Z616" s="1"/>
  <c r="AD204"/>
  <c r="BH527"/>
  <c r="BI527" s="1"/>
  <c r="BC733"/>
  <c r="BD733" s="1"/>
  <c r="AB195"/>
  <c r="X605"/>
  <c r="Y605" s="1"/>
  <c r="Z605" s="1"/>
  <c r="AA605" s="1"/>
  <c r="AB605" s="1"/>
  <c r="AZ521"/>
  <c r="AE317"/>
  <c r="BA330"/>
  <c r="BB330" s="1"/>
  <c r="BC330" s="1"/>
  <c r="BD330" s="1"/>
  <c r="AB670"/>
  <c r="AC670" s="1"/>
  <c r="AA182"/>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AH224"/>
  <c r="AI224" s="1"/>
  <c r="BF117"/>
  <c r="BG117" s="1"/>
  <c r="BH117" s="1"/>
  <c r="BI117" s="1"/>
  <c r="W710"/>
  <c r="AI632"/>
  <c r="AJ632" s="1"/>
  <c r="AK632" s="1"/>
  <c r="AA200"/>
  <c r="BD333"/>
  <c r="BE333" s="1"/>
  <c r="BF333" s="1"/>
  <c r="BD332"/>
  <c r="BE332" s="1"/>
  <c r="AA188"/>
  <c r="Z587"/>
  <c r="AA587" s="1"/>
  <c r="AS292"/>
  <c r="Q301"/>
  <c r="V602"/>
  <c r="AO287"/>
  <c r="AP287" s="1"/>
  <c r="AQ158"/>
  <c r="AB184"/>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AO159"/>
  <c r="AP159" s="1"/>
  <c r="AQ159" s="1"/>
  <c r="AF716"/>
  <c r="AG716" s="1"/>
  <c r="AF201"/>
  <c r="AG201" s="1"/>
  <c r="U615"/>
  <c r="V615" s="1"/>
  <c r="AG202"/>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D732"/>
  <c r="BE732" s="1"/>
  <c r="BF736"/>
  <c r="BG736" s="1"/>
  <c r="AF264"/>
  <c r="AG264" s="1"/>
  <c r="AX295"/>
  <c r="AY295" s="1"/>
  <c r="Y711"/>
  <c r="Q299"/>
  <c r="AA216"/>
  <c r="AA221"/>
  <c r="V209"/>
  <c r="W209" s="1"/>
  <c r="AE594"/>
  <c r="AF594" s="1"/>
  <c r="BI133"/>
  <c r="AJ630"/>
  <c r="S707"/>
  <c r="T707" s="1"/>
  <c r="O704"/>
  <c r="P704" s="1"/>
  <c r="AI225"/>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Z606"/>
  <c r="AU293"/>
  <c r="W313"/>
  <c r="X313" s="1"/>
  <c r="Y313" s="1"/>
  <c r="AH263"/>
  <c r="AI263" s="1"/>
  <c r="AJ263" s="1"/>
  <c r="AK263" s="1"/>
  <c r="AI721"/>
  <c r="AJ721" s="1"/>
  <c r="AB694"/>
  <c r="AC694" s="1"/>
  <c r="AD694" s="1"/>
  <c r="BG537"/>
  <c r="BH537" s="1"/>
  <c r="BI537" s="1"/>
  <c r="AM725"/>
  <c r="AN725" s="1"/>
  <c r="Q706"/>
  <c r="BG534"/>
  <c r="AB590"/>
  <c r="AC590" s="1"/>
  <c r="AD590" s="1"/>
  <c r="AE590" s="1"/>
  <c r="BH547"/>
  <c r="BI547" s="1"/>
  <c r="BG548"/>
  <c r="BH548" s="1"/>
  <c r="BI548" s="1"/>
  <c r="X315"/>
  <c r="AE217"/>
  <c r="AF217" s="1"/>
  <c r="AG217" s="1"/>
  <c r="AG718"/>
  <c r="AH718" s="1"/>
  <c r="W693"/>
  <c r="W586"/>
  <c r="X586" s="1"/>
  <c r="AB607"/>
  <c r="AC607" s="1"/>
  <c r="AD607" s="1"/>
  <c r="AL633"/>
  <c r="AM633" s="1"/>
  <c r="AN633" s="1"/>
  <c r="AO633" s="1"/>
  <c r="Z215"/>
  <c r="AA215" s="1"/>
  <c r="AB215" s="1"/>
  <c r="BC499"/>
  <c r="BD499" s="1"/>
  <c r="V196"/>
  <c r="W196" s="1"/>
  <c r="X196" s="1"/>
  <c r="BA523"/>
  <c r="BB523" s="1"/>
  <c r="AC626"/>
  <c r="AE595"/>
  <c r="Z589"/>
  <c r="Y307"/>
  <c r="Z307" s="1"/>
  <c r="AL634"/>
  <c r="AM634" s="1"/>
  <c r="BG525"/>
  <c r="BH525" s="1"/>
  <c r="BI525" s="1"/>
  <c r="AA214"/>
  <c r="AB214" s="1"/>
  <c r="AC214" s="1"/>
  <c r="AD214" s="1"/>
  <c r="AZ730"/>
  <c r="AC627"/>
  <c r="AD191"/>
  <c r="BH538"/>
  <c r="BI538" s="1"/>
  <c r="BF737"/>
  <c r="BG737" s="1"/>
  <c r="BH737" s="1"/>
  <c r="BH130"/>
  <c r="BI130" s="1"/>
  <c r="BI78"/>
  <c r="BD535"/>
  <c r="BE535" s="1"/>
  <c r="BF535" s="1"/>
  <c r="BG535" s="1"/>
  <c r="BH535" s="1"/>
  <c r="BI535" s="1"/>
  <c r="Y603"/>
  <c r="Z603" s="1"/>
  <c r="AA603" s="1"/>
  <c r="AB603" s="1"/>
  <c r="AN286"/>
  <c r="AO286" s="1"/>
  <c r="AP286" s="1"/>
  <c r="W614"/>
  <c r="X614" s="1"/>
  <c r="AC619"/>
  <c r="AD619" s="1"/>
  <c r="Z668"/>
  <c r="AA668" s="1"/>
  <c r="Z690"/>
  <c r="X212"/>
  <c r="Y212" s="1"/>
  <c r="AS165"/>
  <c r="AT165" s="1"/>
  <c r="AU165" s="1"/>
  <c r="AG672"/>
  <c r="AA588"/>
  <c r="AB588" s="1"/>
  <c r="AL269"/>
  <c r="U709"/>
  <c r="V709" s="1"/>
  <c r="AV294"/>
  <c r="AX290"/>
  <c r="AY290" s="1"/>
  <c r="AZ290" s="1"/>
  <c r="AD189"/>
  <c r="Z669"/>
  <c r="AC195"/>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I541"/>
  <c r="BD496"/>
  <c r="BE496" s="1"/>
  <c r="BF496" s="1"/>
  <c r="BG496" s="1"/>
  <c r="BH496" s="1"/>
  <c r="BI496" s="1"/>
  <c r="AL156"/>
  <c r="AM156" s="1"/>
  <c r="W211"/>
  <c r="X211" s="1"/>
  <c r="BB331"/>
  <c r="AA618"/>
  <c r="AB618" s="1"/>
  <c r="BD495"/>
  <c r="AC199"/>
  <c r="AV291"/>
  <c r="AW291" s="1"/>
  <c r="V303"/>
  <c r="W303" s="1"/>
  <c r="AB625"/>
  <c r="AC625" s="1"/>
  <c r="AC320"/>
  <c r="AD320" s="1"/>
  <c r="BB522"/>
  <c r="AB223"/>
  <c r="R208"/>
  <c r="BB334"/>
  <c r="BC334" s="1"/>
  <c r="BC731"/>
  <c r="AG265"/>
  <c r="U583"/>
  <c r="V571"/>
  <c r="AJ268"/>
  <c r="AK268" s="1"/>
  <c r="AC628"/>
  <c r="AM723"/>
  <c r="AN723" s="1"/>
  <c r="AH719"/>
  <c r="Y308"/>
  <c r="Z308" s="1"/>
  <c r="T612"/>
  <c r="AO161"/>
  <c r="AP161" s="1"/>
  <c r="AB185"/>
  <c r="U665"/>
  <c r="W305"/>
  <c r="X305" s="1"/>
  <c r="AW326"/>
  <c r="T601"/>
  <c r="AJ722"/>
  <c r="AC592"/>
  <c r="AD592" s="1"/>
  <c r="AA306"/>
  <c r="AB306" s="1"/>
  <c r="AC306" s="1"/>
  <c r="AB314"/>
  <c r="S705"/>
  <c r="AB666"/>
  <c r="AC666" s="1"/>
  <c r="AZ328"/>
  <c r="BA328" s="1"/>
  <c r="AL157"/>
  <c r="AM157" s="1"/>
  <c r="AD260"/>
  <c r="AE260" s="1"/>
  <c r="AF260" s="1"/>
  <c r="AF317"/>
  <c r="AG317" s="1"/>
  <c r="AR163"/>
  <c r="BE735"/>
  <c r="BF735" s="1"/>
  <c r="Y695"/>
  <c r="AC203"/>
  <c r="X183"/>
  <c r="X197"/>
  <c r="BD526"/>
  <c r="BE526" s="1"/>
  <c r="Z696"/>
  <c r="AA696" s="1"/>
  <c r="P703"/>
  <c r="Q703" s="1"/>
  <c r="Y617"/>
  <c r="U613"/>
  <c r="AE671"/>
  <c r="AF671" s="1"/>
  <c r="BB729"/>
  <c r="BC729" s="1"/>
  <c r="AO288"/>
  <c r="U600"/>
  <c r="AF699"/>
  <c r="AJ631"/>
  <c r="AC186"/>
  <c r="AE261"/>
  <c r="X604"/>
  <c r="AE717"/>
  <c r="W712"/>
  <c r="AD697"/>
  <c r="AB591"/>
  <c r="AS325"/>
  <c r="AC190"/>
  <c r="AJ229"/>
  <c r="AB319"/>
  <c r="AH226"/>
  <c r="X667"/>
  <c r="AL724"/>
  <c r="AI266"/>
  <c r="AJ266" s="1"/>
  <c r="T304"/>
  <c r="U302"/>
  <c r="V302" s="1"/>
  <c r="AD620"/>
  <c r="AB222"/>
  <c r="Z692"/>
  <c r="AF262"/>
  <c r="AA213"/>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G339"/>
  <c r="BH339" s="1"/>
  <c r="BB497"/>
  <c r="AO160"/>
  <c r="R599"/>
  <c r="S599" s="1"/>
  <c r="T599" s="1"/>
  <c r="Z711"/>
  <c r="X439" l="1"/>
  <c r="Y429"/>
  <c r="AG775"/>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AE619"/>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AS162"/>
  <c r="AT162" s="1"/>
  <c r="AU162" s="1"/>
  <c r="AG673"/>
  <c r="AH673" s="1"/>
  <c r="AK227"/>
  <c r="AL227" s="1"/>
  <c r="AM227" s="1"/>
  <c r="AN227" s="1"/>
  <c r="V387"/>
  <c r="U387"/>
  <c r="W377"/>
  <c r="W387" s="1"/>
  <c r="Y390"/>
  <c r="Y400" s="1"/>
  <c r="BG735"/>
  <c r="BH735" s="1"/>
  <c r="BI735" s="1"/>
  <c r="Z416"/>
  <c r="Y426"/>
  <c r="Z391"/>
  <c r="AD829"/>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AV165"/>
  <c r="AW165" s="1"/>
  <c r="AI815"/>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X708"/>
  <c r="Y708" s="1"/>
  <c r="Z708" s="1"/>
  <c r="AA427"/>
  <c r="AB427" s="1"/>
  <c r="AC427" s="1"/>
  <c r="AD427" s="1"/>
  <c r="AE427" s="1"/>
  <c r="AF427" s="1"/>
  <c r="AG427" s="1"/>
  <c r="AH427" s="1"/>
  <c r="AI427" s="1"/>
  <c r="AJ427" s="1"/>
  <c r="AK427" s="1"/>
  <c r="AL427" s="1"/>
  <c r="AM427" s="1"/>
  <c r="AN427" s="1"/>
  <c r="AO427" s="1"/>
  <c r="AP427" s="1"/>
  <c r="AQ427" s="1"/>
  <c r="AR427" s="1"/>
  <c r="AS427" s="1"/>
  <c r="AT427" s="1"/>
  <c r="AU427" s="1"/>
  <c r="AV427" s="1"/>
  <c r="AW427" s="1"/>
  <c r="W791"/>
  <c r="W856"/>
  <c r="AL228"/>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X867"/>
  <c r="Y867" s="1"/>
  <c r="Z867" s="1"/>
  <c r="AA867" s="1"/>
  <c r="AB867" s="1"/>
  <c r="AC867" s="1"/>
  <c r="AD867" s="1"/>
  <c r="AE867" s="1"/>
  <c r="AF867" s="1"/>
  <c r="Z841"/>
  <c r="AA841" s="1"/>
  <c r="AB841" s="1"/>
  <c r="AG4"/>
  <c r="AF5" i="24"/>
  <c r="AA851" i="18"/>
  <c r="AB851" s="1"/>
  <c r="AC851" s="1"/>
  <c r="AD851" s="1"/>
  <c r="V167"/>
  <c r="U179"/>
  <c r="AJ763"/>
  <c r="AK763" s="1"/>
  <c r="AL763" s="1"/>
  <c r="AM763" s="1"/>
  <c r="AN763" s="1"/>
  <c r="AO763" s="1"/>
  <c r="AP763" s="1"/>
  <c r="AQ763" s="1"/>
  <c r="AR763" s="1"/>
  <c r="AS763" s="1"/>
  <c r="AT763" s="1"/>
  <c r="AU763" s="1"/>
  <c r="AF621"/>
  <c r="AA814"/>
  <c r="AU164"/>
  <c r="AV164" s="1"/>
  <c r="AM267"/>
  <c r="U22" i="24"/>
  <c r="U33" s="1"/>
  <c r="V8"/>
  <c r="X442" i="18"/>
  <c r="W452"/>
  <c r="AA777"/>
  <c r="AC198"/>
  <c r="AG698"/>
  <c r="Z853"/>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U300"/>
  <c r="V300" s="1"/>
  <c r="X312"/>
  <c r="Y312" s="1"/>
  <c r="AA316"/>
  <c r="AB316" s="1"/>
  <c r="R706"/>
  <c r="S706" s="1"/>
  <c r="AA616"/>
  <c r="AB616" s="1"/>
  <c r="AM720"/>
  <c r="AN720" s="1"/>
  <c r="AO720" s="1"/>
  <c r="AC833"/>
  <c r="W804"/>
  <c r="X794"/>
  <c r="Y790"/>
  <c r="X822"/>
  <c r="W830"/>
  <c r="X413"/>
  <c r="Y403"/>
  <c r="AB820"/>
  <c r="AB855"/>
  <c r="AC855" s="1"/>
  <c r="AD855" s="1"/>
  <c r="AB868"/>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B568"/>
  <c r="BC568" s="1"/>
  <c r="BD568" s="1"/>
  <c r="BE568" s="1"/>
  <c r="BF568" s="1"/>
  <c r="BG568" s="1"/>
  <c r="BH568" s="1"/>
  <c r="BI568" s="1"/>
  <c r="X816"/>
  <c r="X817" s="1"/>
  <c r="W817"/>
  <c r="Z821"/>
  <c r="Y756"/>
  <c r="Z465"/>
  <c r="AA455"/>
  <c r="X828"/>
  <c r="AB755"/>
  <c r="W361"/>
  <c r="X351"/>
  <c r="Z807"/>
  <c r="X374"/>
  <c r="Y364"/>
  <c r="AA846"/>
  <c r="Y581"/>
  <c r="Z581" s="1"/>
  <c r="AA581" s="1"/>
  <c r="X791"/>
  <c r="Y781"/>
  <c r="V778"/>
  <c r="W768"/>
  <c r="AA776"/>
  <c r="AB776" s="1"/>
  <c r="AC776" s="1"/>
  <c r="X834"/>
  <c r="W843"/>
  <c r="X869"/>
  <c r="Y859"/>
  <c r="Z842"/>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Y849"/>
  <c r="X856"/>
  <c r="X764"/>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AM573"/>
  <c r="AN573" s="1"/>
  <c r="Q704"/>
  <c r="R704" s="1"/>
  <c r="AE171"/>
  <c r="AF171" s="1"/>
  <c r="AG171" s="1"/>
  <c r="AH171" s="1"/>
  <c r="AI171" s="1"/>
  <c r="AJ629"/>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AL268"/>
  <c r="X664"/>
  <c r="AN634"/>
  <c r="AO634" s="1"/>
  <c r="AP634" s="1"/>
  <c r="AQ634" s="1"/>
  <c r="AR634" s="1"/>
  <c r="AS634" s="1"/>
  <c r="AT634" s="1"/>
  <c r="AU634" s="1"/>
  <c r="AV634" s="1"/>
  <c r="AW634" s="1"/>
  <c r="AX634" s="1"/>
  <c r="AY634" s="1"/>
  <c r="AZ634" s="1"/>
  <c r="BA634" s="1"/>
  <c r="BB634" s="1"/>
  <c r="BC634" s="1"/>
  <c r="BD634" s="1"/>
  <c r="BE634" s="1"/>
  <c r="BF634" s="1"/>
  <c r="BG634" s="1"/>
  <c r="BH634" s="1"/>
  <c r="BI634" s="1"/>
  <c r="AC187"/>
  <c r="AD187" s="1"/>
  <c r="AG608"/>
  <c r="AH608" s="1"/>
  <c r="BB329"/>
  <c r="BC329" s="1"/>
  <c r="AM230"/>
  <c r="AN230" s="1"/>
  <c r="Y305"/>
  <c r="Z305" s="1"/>
  <c r="U707"/>
  <c r="V707" s="1"/>
  <c r="AH264"/>
  <c r="AI264" s="1"/>
  <c r="AJ593"/>
  <c r="AK593" s="1"/>
  <c r="AO725"/>
  <c r="AP725" s="1"/>
  <c r="AE204"/>
  <c r="AF204" s="1"/>
  <c r="S208"/>
  <c r="T208" s="1"/>
  <c r="X693"/>
  <c r="Y693" s="1"/>
  <c r="Z693" s="1"/>
  <c r="AH217"/>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X710"/>
  <c r="Y710" s="1"/>
  <c r="BA521"/>
  <c r="BB521" s="1"/>
  <c r="BC521" s="1"/>
  <c r="BD521" s="1"/>
  <c r="BE521" s="1"/>
  <c r="AE320"/>
  <c r="AZ562"/>
  <c r="BA562" s="1"/>
  <c r="BB562" s="1"/>
  <c r="AK63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I737"/>
  <c r="AD670"/>
  <c r="AE670" s="1"/>
  <c r="AF670" s="1"/>
  <c r="AG670" s="1"/>
  <c r="AH670" s="1"/>
  <c r="AB210"/>
  <c r="AM268"/>
  <c r="AN268" s="1"/>
  <c r="AO268" s="1"/>
  <c r="AC605"/>
  <c r="AD605" s="1"/>
  <c r="AC618"/>
  <c r="AD618" s="1"/>
  <c r="AE694"/>
  <c r="AF694" s="1"/>
  <c r="AP633"/>
  <c r="AA308"/>
  <c r="Z212"/>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AQ286"/>
  <c r="AR286" s="1"/>
  <c r="BC523"/>
  <c r="BD523" s="1"/>
  <c r="BD729"/>
  <c r="BE729" s="1"/>
  <c r="BB328"/>
  <c r="BC328" s="1"/>
  <c r="BD328" s="1"/>
  <c r="BE328" s="1"/>
  <c r="BF328" s="1"/>
  <c r="BG328" s="1"/>
  <c r="BH328" s="1"/>
  <c r="BI328" s="1"/>
  <c r="X303"/>
  <c r="Y303" s="1"/>
  <c r="Z303" s="1"/>
  <c r="BH736"/>
  <c r="BI736" s="1"/>
  <c r="Z617"/>
  <c r="AA617" s="1"/>
  <c r="BC497"/>
  <c r="BD497" s="1"/>
  <c r="BE497" s="1"/>
  <c r="AM724"/>
  <c r="AN724" s="1"/>
  <c r="AO724" s="1"/>
  <c r="AF717"/>
  <c r="AG717" s="1"/>
  <c r="AH717" s="1"/>
  <c r="Y197"/>
  <c r="Z197" s="1"/>
  <c r="Y183"/>
  <c r="T705"/>
  <c r="U705" s="1"/>
  <c r="AK722"/>
  <c r="V583"/>
  <c r="W571"/>
  <c r="AD199"/>
  <c r="AE189"/>
  <c r="AA690"/>
  <c r="AB690" s="1"/>
  <c r="AV293"/>
  <c r="W602"/>
  <c r="BD731"/>
  <c r="BE731" s="1"/>
  <c r="AF590"/>
  <c r="AO723"/>
  <c r="Y196"/>
  <c r="AA711"/>
  <c r="AF261"/>
  <c r="AG261" s="1"/>
  <c r="AH261" s="1"/>
  <c r="AC591"/>
  <c r="Y586"/>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AH716"/>
  <c r="AI716" s="1"/>
  <c r="BA730"/>
  <c r="BB730" s="1"/>
  <c r="BC730" s="1"/>
  <c r="BE499"/>
  <c r="BF499" s="1"/>
  <c r="BG499" s="1"/>
  <c r="BH499" s="1"/>
  <c r="BI499" s="1"/>
  <c r="AC215"/>
  <c r="AD215" s="1"/>
  <c r="AE215" s="1"/>
  <c r="AF215" s="1"/>
  <c r="AG215" s="1"/>
  <c r="AH215" s="1"/>
  <c r="AI215" s="1"/>
  <c r="AI718"/>
  <c r="AJ718" s="1"/>
  <c r="BE495"/>
  <c r="BF495" s="1"/>
  <c r="BG495" s="1"/>
  <c r="AN156"/>
  <c r="AO156" s="1"/>
  <c r="AO227"/>
  <c r="AP227" s="1"/>
  <c r="AQ227" s="1"/>
  <c r="AR227" s="1"/>
  <c r="AS227" s="1"/>
  <c r="AT227" s="1"/>
  <c r="AU227" s="1"/>
  <c r="AV227" s="1"/>
  <c r="AW227" s="1"/>
  <c r="AX227" s="1"/>
  <c r="AY227" s="1"/>
  <c r="AZ227" s="1"/>
  <c r="BA227" s="1"/>
  <c r="BB227" s="1"/>
  <c r="BC227" s="1"/>
  <c r="BD227" s="1"/>
  <c r="BE227" s="1"/>
  <c r="BF227" s="1"/>
  <c r="BG227" s="1"/>
  <c r="BH227" s="1"/>
  <c r="BI227" s="1"/>
  <c r="AD666"/>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AX326"/>
  <c r="AY326" s="1"/>
  <c r="AZ326" s="1"/>
  <c r="BA326" s="1"/>
  <c r="BB326" s="1"/>
  <c r="BC326" s="1"/>
  <c r="BD326" s="1"/>
  <c r="BE326" s="1"/>
  <c r="BF326" s="1"/>
  <c r="BG326" s="1"/>
  <c r="BH326" s="1"/>
  <c r="BI326" s="1"/>
  <c r="Z691"/>
  <c r="AA691" s="1"/>
  <c r="AX289"/>
  <c r="AY289" s="1"/>
  <c r="AZ289" s="1"/>
  <c r="AB587"/>
  <c r="AF595"/>
  <c r="AB200"/>
  <c r="AC200" s="1"/>
  <c r="AD200" s="1"/>
  <c r="AE200" s="1"/>
  <c r="AP288"/>
  <c r="AQ288" s="1"/>
  <c r="BC331"/>
  <c r="BD331" s="1"/>
  <c r="AY327"/>
  <c r="AD626"/>
  <c r="BH534"/>
  <c r="BI534" s="1"/>
  <c r="Z313"/>
  <c r="AA313" s="1"/>
  <c r="AB313" s="1"/>
  <c r="AT292"/>
  <c r="AL263"/>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AI226"/>
  <c r="AJ226" s="1"/>
  <c r="X209"/>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AD190"/>
  <c r="AE190" s="1"/>
  <c r="AF190" s="1"/>
  <c r="BF526"/>
  <c r="BG526" s="1"/>
  <c r="BH526" s="1"/>
  <c r="BI526" s="1"/>
  <c r="AB696"/>
  <c r="AC696" s="1"/>
  <c r="AD696" s="1"/>
  <c r="AP160"/>
  <c r="AN157"/>
  <c r="AO157" s="1"/>
  <c r="AC603"/>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AX291"/>
  <c r="AY291" s="1"/>
  <c r="AZ291" s="1"/>
  <c r="BA291" s="1"/>
  <c r="BB291" s="1"/>
  <c r="BC291" s="1"/>
  <c r="BD291" s="1"/>
  <c r="BE291" s="1"/>
  <c r="BF291" s="1"/>
  <c r="BG291" s="1"/>
  <c r="BH291" s="1"/>
  <c r="BI291" s="1"/>
  <c r="AH317"/>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AW294"/>
  <c r="BA290"/>
  <c r="BB290" s="1"/>
  <c r="BC290" s="1"/>
  <c r="BD290" s="1"/>
  <c r="AA692"/>
  <c r="AT325"/>
  <c r="Y604"/>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V613"/>
  <c r="W613" s="1"/>
  <c r="AC185"/>
  <c r="U612"/>
  <c r="AI318"/>
  <c r="AJ318" s="1"/>
  <c r="AC588"/>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AE191"/>
  <c r="AA589"/>
  <c r="Y315"/>
  <c r="Z315" s="1"/>
  <c r="AK630"/>
  <c r="AL630" s="1"/>
  <c r="AG594"/>
  <c r="AH594" s="1"/>
  <c r="AI594" s="1"/>
  <c r="AJ594" s="1"/>
  <c r="AK594" s="1"/>
  <c r="AL594" s="1"/>
  <c r="AM594" s="1"/>
  <c r="AN594" s="1"/>
  <c r="AO594" s="1"/>
  <c r="R299"/>
  <c r="AZ295"/>
  <c r="BA295" s="1"/>
  <c r="AR158"/>
  <c r="AB71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AC319"/>
  <c r="AQ161"/>
  <c r="U599"/>
  <c r="V599" s="1"/>
  <c r="BI339"/>
  <c r="W302"/>
  <c r="X302" s="1"/>
  <c r="V665"/>
  <c r="W665" s="1"/>
  <c r="X665" s="1"/>
  <c r="AC314"/>
  <c r="AA669"/>
  <c r="AD625"/>
  <c r="AH201"/>
  <c r="Y211"/>
  <c r="Y614"/>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AA307"/>
  <c r="AB307" s="1"/>
  <c r="Z695"/>
  <c r="AB668"/>
  <c r="AC668" s="1"/>
  <c r="AD306"/>
  <c r="U304"/>
  <c r="X712"/>
  <c r="AD627"/>
  <c r="AE627" s="1"/>
  <c r="AE214"/>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AE607"/>
  <c r="AK721"/>
  <c r="AL721" s="1"/>
  <c r="AM721" s="1"/>
  <c r="AQ287"/>
  <c r="AK229"/>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AR159"/>
  <c r="AD628"/>
  <c r="AE592"/>
  <c r="AV162"/>
  <c r="AG699"/>
  <c r="BF732"/>
  <c r="BF332"/>
  <c r="BC522"/>
  <c r="BD522" s="1"/>
  <c r="BE522" s="1"/>
  <c r="AD186"/>
  <c r="R703"/>
  <c r="Y667"/>
  <c r="BE733"/>
  <c r="BF733" s="1"/>
  <c r="BG733" s="1"/>
  <c r="AC222"/>
  <c r="AD222" s="1"/>
  <c r="AK266"/>
  <c r="AL266" s="1"/>
  <c r="V600"/>
  <c r="W600" s="1"/>
  <c r="X600" s="1"/>
  <c r="Y600" s="1"/>
  <c r="Z600" s="1"/>
  <c r="AA600" s="1"/>
  <c r="AB600" s="1"/>
  <c r="AC600" s="1"/>
  <c r="AG671"/>
  <c r="AD203"/>
  <c r="AE203" s="1"/>
  <c r="AF203" s="1"/>
  <c r="AH265"/>
  <c r="AM269"/>
  <c r="AN269" s="1"/>
  <c r="AO269" s="1"/>
  <c r="AA606"/>
  <c r="AB606" s="1"/>
  <c r="AB221"/>
  <c r="AB216"/>
  <c r="R301"/>
  <c r="U601"/>
  <c r="W615"/>
  <c r="X615" s="1"/>
  <c r="Y615" s="1"/>
  <c r="Z615" s="1"/>
  <c r="AA615" s="1"/>
  <c r="AB615" s="1"/>
  <c r="BE330"/>
  <c r="BF330" s="1"/>
  <c r="BG330" s="1"/>
  <c r="BH330" s="1"/>
  <c r="BI330" s="1"/>
  <c r="AL632"/>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AI719"/>
  <c r="BD334"/>
  <c r="BE334" s="1"/>
  <c r="AC223"/>
  <c r="W709"/>
  <c r="AB308"/>
  <c r="AJ224"/>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AS163"/>
  <c r="AT163" s="1"/>
  <c r="AU163" s="1"/>
  <c r="AV163" s="1"/>
  <c r="AW163" s="1"/>
  <c r="AE697"/>
  <c r="AQ633"/>
  <c r="AR633" s="1"/>
  <c r="AS633" s="1"/>
  <c r="AT633" s="1"/>
  <c r="AU633" s="1"/>
  <c r="AV633" s="1"/>
  <c r="AW633" s="1"/>
  <c r="AX633" s="1"/>
  <c r="AY633" s="1"/>
  <c r="AZ633" s="1"/>
  <c r="BA633" s="1"/>
  <c r="BB633" s="1"/>
  <c r="BC633" s="1"/>
  <c r="BD633" s="1"/>
  <c r="BE633" s="1"/>
  <c r="BF633" s="1"/>
  <c r="BG633" s="1"/>
  <c r="BH633" s="1"/>
  <c r="BI633" s="1"/>
  <c r="AB188"/>
  <c r="AE620"/>
  <c r="AH672"/>
  <c r="AG260"/>
  <c r="BG333"/>
  <c r="BH333" s="1"/>
  <c r="AX165"/>
  <c r="AY165" s="1"/>
  <c r="AG262"/>
  <c r="AH262" s="1"/>
  <c r="AI262" s="1"/>
  <c r="AJ262" s="1"/>
  <c r="AH698"/>
  <c r="N37" i="1"/>
  <c r="F870" i="18" s="1"/>
  <c r="Y439" l="1"/>
  <c r="Z429"/>
  <c r="AG867"/>
  <c r="AH867" s="1"/>
  <c r="AI867" s="1"/>
  <c r="AJ867" s="1"/>
  <c r="AK867" s="1"/>
  <c r="AL867" s="1"/>
  <c r="AM867" s="1"/>
  <c r="AN867" s="1"/>
  <c r="AI673"/>
  <c r="AJ673" s="1"/>
  <c r="AK673" s="1"/>
  <c r="W300"/>
  <c r="X300" s="1"/>
  <c r="Y300" s="1"/>
  <c r="Z300" s="1"/>
  <c r="X377"/>
  <c r="Z390"/>
  <c r="AA390" s="1"/>
  <c r="Z426"/>
  <c r="AA416"/>
  <c r="AA426" s="1"/>
  <c r="AA391"/>
  <c r="AW164"/>
  <c r="AX164" s="1"/>
  <c r="AP724"/>
  <c r="AQ724" s="1"/>
  <c r="AX427"/>
  <c r="AY427" s="1"/>
  <c r="AZ427" s="1"/>
  <c r="BA427" s="1"/>
  <c r="BB427" s="1"/>
  <c r="BC427" s="1"/>
  <c r="BD427" s="1"/>
  <c r="BE427" s="1"/>
  <c r="BF427" s="1"/>
  <c r="BG427" s="1"/>
  <c r="BH427" s="1"/>
  <c r="BI427" s="1"/>
  <c r="AG5" i="24"/>
  <c r="AH4" i="18"/>
  <c r="AE85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AG621"/>
  <c r="AH621" s="1"/>
  <c r="AI621" s="1"/>
  <c r="AB814"/>
  <c r="AC814" s="1"/>
  <c r="AD814" s="1"/>
  <c r="AE814" s="1"/>
  <c r="AV763"/>
  <c r="AW763" s="1"/>
  <c r="AX763" s="1"/>
  <c r="AY763" s="1"/>
  <c r="AZ763" s="1"/>
  <c r="BA763" s="1"/>
  <c r="BB763" s="1"/>
  <c r="BC763" s="1"/>
  <c r="BD763" s="1"/>
  <c r="BE763" s="1"/>
  <c r="BF763" s="1"/>
  <c r="BG763" s="1"/>
  <c r="BH763" s="1"/>
  <c r="BI763" s="1"/>
  <c r="V179"/>
  <c r="W167"/>
  <c r="AC84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AN267"/>
  <c r="AO267" s="1"/>
  <c r="W8" i="24"/>
  <c r="V22"/>
  <c r="V33" s="1"/>
  <c r="AB581" i="18"/>
  <c r="AC581" s="1"/>
  <c r="AD581" s="1"/>
  <c r="AE581" s="1"/>
  <c r="X452"/>
  <c r="Y442"/>
  <c r="AB777"/>
  <c r="AD776"/>
  <c r="AD198"/>
  <c r="AE198" s="1"/>
  <c r="AC777"/>
  <c r="BD730"/>
  <c r="BE730" s="1"/>
  <c r="BF730" s="1"/>
  <c r="Y302"/>
  <c r="Z302" s="1"/>
  <c r="BE523"/>
  <c r="BF523" s="1"/>
  <c r="BG523" s="1"/>
  <c r="BH523" s="1"/>
  <c r="BI523" s="1"/>
  <c r="AC316"/>
  <c r="T706"/>
  <c r="U706" s="1"/>
  <c r="V706" s="1"/>
  <c r="AE187"/>
  <c r="AF187" s="1"/>
  <c r="BD329"/>
  <c r="BE329" s="1"/>
  <c r="BF329" s="1"/>
  <c r="BG329" s="1"/>
  <c r="BH329" s="1"/>
  <c r="BI329" s="1"/>
  <c r="X361"/>
  <c r="Y351"/>
  <c r="Z790"/>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Y869"/>
  <c r="Z859"/>
  <c r="Y834"/>
  <c r="X843"/>
  <c r="Y791"/>
  <c r="Z781"/>
  <c r="Y374"/>
  <c r="Z364"/>
  <c r="Y828"/>
  <c r="Z828" s="1"/>
  <c r="AA828" s="1"/>
  <c r="AB828" s="1"/>
  <c r="AC828" s="1"/>
  <c r="AD828" s="1"/>
  <c r="Z756"/>
  <c r="Y765"/>
  <c r="AE855"/>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AC820"/>
  <c r="Y413"/>
  <c r="Z403"/>
  <c r="AD833"/>
  <c r="Z849"/>
  <c r="Y856"/>
  <c r="AA807"/>
  <c r="AC755"/>
  <c r="AA465"/>
  <c r="AB455"/>
  <c r="Y822"/>
  <c r="X830"/>
  <c r="AL593"/>
  <c r="AM593" s="1"/>
  <c r="X765"/>
  <c r="W778"/>
  <c r="X768"/>
  <c r="AB846"/>
  <c r="AA821"/>
  <c r="Y816"/>
  <c r="Y817" s="1"/>
  <c r="X804"/>
  <c r="Y794"/>
  <c r="AE605"/>
  <c r="U208"/>
  <c r="V208" s="1"/>
  <c r="W208" s="1"/>
  <c r="AJ171"/>
  <c r="AP720"/>
  <c r="AQ720" s="1"/>
  <c r="AI608"/>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Y664"/>
  <c r="Z664" s="1"/>
  <c r="AO573"/>
  <c r="W707"/>
  <c r="X707" s="1"/>
  <c r="AO230"/>
  <c r="AP230" s="1"/>
  <c r="AQ230" s="1"/>
  <c r="AR230" s="1"/>
  <c r="AS230" s="1"/>
  <c r="AT230" s="1"/>
  <c r="AU230" s="1"/>
  <c r="AV230" s="1"/>
  <c r="AW230" s="1"/>
  <c r="AX230" s="1"/>
  <c r="AY230" s="1"/>
  <c r="AZ230" s="1"/>
  <c r="BA230" s="1"/>
  <c r="BB230" s="1"/>
  <c r="BC230" s="1"/>
  <c r="BD230" s="1"/>
  <c r="BE230" s="1"/>
  <c r="BF230" s="1"/>
  <c r="BG230" s="1"/>
  <c r="BH230" s="1"/>
  <c r="BI230" s="1"/>
  <c r="AS286"/>
  <c r="AT286" s="1"/>
  <c r="AU286" s="1"/>
  <c r="AB617"/>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AP268"/>
  <c r="AQ268" s="1"/>
  <c r="BC562"/>
  <c r="BD562" s="1"/>
  <c r="AJ264"/>
  <c r="AG204"/>
  <c r="AH204" s="1"/>
  <c r="AP156"/>
  <c r="V705"/>
  <c r="W705" s="1"/>
  <c r="X705" s="1"/>
  <c r="Y705" s="1"/>
  <c r="Z705" s="1"/>
  <c r="AF320"/>
  <c r="AP157"/>
  <c r="AQ157" s="1"/>
  <c r="AZ327"/>
  <c r="BA327" s="1"/>
  <c r="AA693"/>
  <c r="Z710"/>
  <c r="AC210"/>
  <c r="AD210" s="1"/>
  <c r="AP269"/>
  <c r="AM630"/>
  <c r="AK226"/>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E331"/>
  <c r="BF331" s="1"/>
  <c r="BG331" s="1"/>
  <c r="BB295"/>
  <c r="BC295" s="1"/>
  <c r="BF521"/>
  <c r="BG521" s="1"/>
  <c r="BH521" s="1"/>
  <c r="BI521" s="1"/>
  <c r="AE222"/>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AI670"/>
  <c r="AJ670" s="1"/>
  <c r="AK670" s="1"/>
  <c r="AM266"/>
  <c r="AN266" s="1"/>
  <c r="AO266" s="1"/>
  <c r="AP266" s="1"/>
  <c r="AQ266" s="1"/>
  <c r="AR266" s="1"/>
  <c r="AS266" s="1"/>
  <c r="AA303"/>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AG190"/>
  <c r="AH190" s="1"/>
  <c r="AI190" s="1"/>
  <c r="AJ215"/>
  <c r="AP594"/>
  <c r="AQ594" s="1"/>
  <c r="AR594" s="1"/>
  <c r="AS594" s="1"/>
  <c r="AT594" s="1"/>
  <c r="AU594" s="1"/>
  <c r="AV594" s="1"/>
  <c r="AW594" s="1"/>
  <c r="AX594" s="1"/>
  <c r="AY594" s="1"/>
  <c r="AZ594" s="1"/>
  <c r="BA594" s="1"/>
  <c r="BB594" s="1"/>
  <c r="BC594" s="1"/>
  <c r="BD594" s="1"/>
  <c r="BE594" s="1"/>
  <c r="BF594" s="1"/>
  <c r="BG594" s="1"/>
  <c r="BH594" s="1"/>
  <c r="BI594" s="1"/>
  <c r="BA289"/>
  <c r="BB289" s="1"/>
  <c r="BC289" s="1"/>
  <c r="BF497"/>
  <c r="BG497" s="1"/>
  <c r="BH497" s="1"/>
  <c r="BI497" s="1"/>
  <c r="AK318"/>
  <c r="AL318" s="1"/>
  <c r="S704"/>
  <c r="T704" s="1"/>
  <c r="AI698"/>
  <c r="AJ698" s="1"/>
  <c r="AC188"/>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AC216"/>
  <c r="AD216" s="1"/>
  <c r="AE216" s="1"/>
  <c r="AF216" s="1"/>
  <c r="AI265"/>
  <c r="AJ265" s="1"/>
  <c r="AE186"/>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AE628"/>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AE306"/>
  <c r="AD319"/>
  <c r="V612"/>
  <c r="AA305"/>
  <c r="AB305" s="1"/>
  <c r="AG590"/>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AD600"/>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E290"/>
  <c r="BF290" s="1"/>
  <c r="BG290" s="1"/>
  <c r="BH290" s="1"/>
  <c r="BI290" s="1"/>
  <c r="AX163"/>
  <c r="AY163" s="1"/>
  <c r="AZ163" s="1"/>
  <c r="BA163" s="1"/>
  <c r="BB163" s="1"/>
  <c r="BC163" s="1"/>
  <c r="BD163" s="1"/>
  <c r="BE163" s="1"/>
  <c r="BF163" s="1"/>
  <c r="BG163" s="1"/>
  <c r="BH163" s="1"/>
  <c r="BI163" s="1"/>
  <c r="V304"/>
  <c r="AA695"/>
  <c r="AU292"/>
  <c r="AC313"/>
  <c r="AD313" s="1"/>
  <c r="AR288"/>
  <c r="Z667"/>
  <c r="AA667" s="1"/>
  <c r="AI26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AQ160"/>
  <c r="BH495"/>
  <c r="BI495" s="1"/>
  <c r="AA197"/>
  <c r="AC307"/>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AH260"/>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AG694"/>
  <c r="V601"/>
  <c r="W601" s="1"/>
  <c r="X601" s="1"/>
  <c r="Y601" s="1"/>
  <c r="Z601" s="1"/>
  <c r="AA601" s="1"/>
  <c r="AB601" s="1"/>
  <c r="AC601" s="1"/>
  <c r="AD601" s="1"/>
  <c r="AE601" s="1"/>
  <c r="AF601" s="1"/>
  <c r="AC221"/>
  <c r="AQ269"/>
  <c r="AR269" s="1"/>
  <c r="AS269" s="1"/>
  <c r="AT269" s="1"/>
  <c r="AU269" s="1"/>
  <c r="S703"/>
  <c r="T703" s="1"/>
  <c r="U703" s="1"/>
  <c r="AF592"/>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Z211"/>
  <c r="AD314"/>
  <c r="AC616"/>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S299"/>
  <c r="AA315"/>
  <c r="AD185"/>
  <c r="AE185" s="1"/>
  <c r="AF185" s="1"/>
  <c r="AG185" s="1"/>
  <c r="Z312"/>
  <c r="AW293"/>
  <c r="AX293" s="1"/>
  <c r="W583"/>
  <c r="X571"/>
  <c r="Z183"/>
  <c r="AD223"/>
  <c r="AG203"/>
  <c r="AH203" s="1"/>
  <c r="AI203" s="1"/>
  <c r="AJ203" s="1"/>
  <c r="AK203" s="1"/>
  <c r="AL203" s="1"/>
  <c r="AM203" s="1"/>
  <c r="AN203" s="1"/>
  <c r="AO203" s="1"/>
  <c r="AH67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Y665"/>
  <c r="Z665" s="1"/>
  <c r="AC615"/>
  <c r="AD615" s="1"/>
  <c r="AE615" s="1"/>
  <c r="AF615" s="1"/>
  <c r="AG615" s="1"/>
  <c r="AH615" s="1"/>
  <c r="AI615" s="1"/>
  <c r="AJ615" s="1"/>
  <c r="BH331"/>
  <c r="BI331" s="1"/>
  <c r="AU325"/>
  <c r="AH699"/>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AQ725"/>
  <c r="AI20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AJ719"/>
  <c r="AG595"/>
  <c r="AH595" s="1"/>
  <c r="AI595" s="1"/>
  <c r="AJ595" s="1"/>
  <c r="AK595" s="1"/>
  <c r="AL595" s="1"/>
  <c r="AM595" s="1"/>
  <c r="AN595" s="1"/>
  <c r="AO595" s="1"/>
  <c r="AP595" s="1"/>
  <c r="AQ595" s="1"/>
  <c r="AR595" s="1"/>
  <c r="AS159"/>
  <c r="AC308"/>
  <c r="AD308" s="1"/>
  <c r="AE308" s="1"/>
  <c r="AF308" s="1"/>
  <c r="AG308" s="1"/>
  <c r="AF620"/>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AE618"/>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AF697"/>
  <c r="AG697" s="1"/>
  <c r="AH697" s="1"/>
  <c r="S301"/>
  <c r="T301" s="1"/>
  <c r="U301" s="1"/>
  <c r="V301" s="1"/>
  <c r="BG332"/>
  <c r="BH332" s="1"/>
  <c r="BI332" s="1"/>
  <c r="AA300"/>
  <c r="AB300" s="1"/>
  <c r="AW162"/>
  <c r="AX162" s="1"/>
  <c r="AY162" s="1"/>
  <c r="AZ162" s="1"/>
  <c r="BA162" s="1"/>
  <c r="BB162" s="1"/>
  <c r="BC162" s="1"/>
  <c r="BD162" s="1"/>
  <c r="BE162" s="1"/>
  <c r="BF162" s="1"/>
  <c r="BG162" s="1"/>
  <c r="BH162" s="1"/>
  <c r="BI162" s="1"/>
  <c r="AF627"/>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Y712"/>
  <c r="AD668"/>
  <c r="AE668" s="1"/>
  <c r="AB669"/>
  <c r="AF191"/>
  <c r="AG191" s="1"/>
  <c r="AH191" s="1"/>
  <c r="AI191" s="1"/>
  <c r="AJ191" s="1"/>
  <c r="AX294"/>
  <c r="AD59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AP723"/>
  <c r="AQ723" s="1"/>
  <c r="AR723" s="1"/>
  <c r="AS723" s="1"/>
  <c r="AT723" s="1"/>
  <c r="AU723" s="1"/>
  <c r="AV723" s="1"/>
  <c r="AW723" s="1"/>
  <c r="AX723" s="1"/>
  <c r="AY723" s="1"/>
  <c r="AZ723" s="1"/>
  <c r="X602"/>
  <c r="Y602" s="1"/>
  <c r="Z602" s="1"/>
  <c r="AA602" s="1"/>
  <c r="AB602" s="1"/>
  <c r="AC602" s="1"/>
  <c r="AD602" s="1"/>
  <c r="AE602" s="1"/>
  <c r="AF602" s="1"/>
  <c r="AG602" s="1"/>
  <c r="AH602" s="1"/>
  <c r="AI602" s="1"/>
  <c r="AJ602" s="1"/>
  <c r="AK602" s="1"/>
  <c r="AL602" s="1"/>
  <c r="AM602" s="1"/>
  <c r="AE199"/>
  <c r="AF607"/>
  <c r="AG607" s="1"/>
  <c r="AH607" s="1"/>
  <c r="AI607" s="1"/>
  <c r="AJ607" s="1"/>
  <c r="AE696"/>
  <c r="BI333"/>
  <c r="BH733"/>
  <c r="BI733" s="1"/>
  <c r="AK262"/>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AB691"/>
  <c r="AB695"/>
  <c r="AC695" s="1"/>
  <c r="AC690"/>
  <c r="AR724"/>
  <c r="AS724" s="1"/>
  <c r="AT724" s="1"/>
  <c r="AU724" s="1"/>
  <c r="AV724" s="1"/>
  <c r="AW724" s="1"/>
  <c r="AX724" s="1"/>
  <c r="AY724" s="1"/>
  <c r="AZ724" s="1"/>
  <c r="BA724" s="1"/>
  <c r="BB724" s="1"/>
  <c r="BC724" s="1"/>
  <c r="BD724" s="1"/>
  <c r="BE724" s="1"/>
  <c r="BF724" s="1"/>
  <c r="BG724" s="1"/>
  <c r="BH724" s="1"/>
  <c r="BI724" s="1"/>
  <c r="AA708"/>
  <c r="AB708" s="1"/>
  <c r="AC708" s="1"/>
  <c r="AI672"/>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F522"/>
  <c r="BG522" s="1"/>
  <c r="BH522" s="1"/>
  <c r="AR287"/>
  <c r="AS287" s="1"/>
  <c r="AE625"/>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AS158"/>
  <c r="AT158" s="1"/>
  <c r="AU158" s="1"/>
  <c r="AV158" s="1"/>
  <c r="AB589"/>
  <c r="X613"/>
  <c r="Y613" s="1"/>
  <c r="Z613" s="1"/>
  <c r="AB692"/>
  <c r="AN593"/>
  <c r="AO593" s="1"/>
  <c r="AP593" s="1"/>
  <c r="AE626"/>
  <c r="AF626" s="1"/>
  <c r="AG626" s="1"/>
  <c r="AH626" s="1"/>
  <c r="AI626" s="1"/>
  <c r="AJ626" s="1"/>
  <c r="AK626" s="1"/>
  <c r="AL626" s="1"/>
  <c r="AF200"/>
  <c r="AG200" s="1"/>
  <c r="AH200" s="1"/>
  <c r="AC587"/>
  <c r="Z196"/>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AF189"/>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AL722"/>
  <c r="AM722" s="1"/>
  <c r="AN722" s="1"/>
  <c r="AO722" s="1"/>
  <c r="AP722" s="1"/>
  <c r="AI717"/>
  <c r="AJ717" s="1"/>
  <c r="AK717" s="1"/>
  <c r="BF334"/>
  <c r="BG334" s="1"/>
  <c r="BH334" s="1"/>
  <c r="BI334" s="1"/>
  <c r="AC606"/>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AZ165"/>
  <c r="BA165" s="1"/>
  <c r="BB165" s="1"/>
  <c r="BC165" s="1"/>
  <c r="BD165" s="1"/>
  <c r="BE165" s="1"/>
  <c r="BF165" s="1"/>
  <c r="BG165" s="1"/>
  <c r="BH165" s="1"/>
  <c r="BI165" s="1"/>
  <c r="AK215"/>
  <c r="AN721"/>
  <c r="X709"/>
  <c r="AJ716"/>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AQ156"/>
  <c r="AR156" s="1"/>
  <c r="AS156" s="1"/>
  <c r="AT156" s="1"/>
  <c r="AU156" s="1"/>
  <c r="AV156" s="1"/>
  <c r="AW156" s="1"/>
  <c r="AX156" s="1"/>
  <c r="AY156" s="1"/>
  <c r="AZ156" s="1"/>
  <c r="BA156" s="1"/>
  <c r="BB156" s="1"/>
  <c r="BC156" s="1"/>
  <c r="BD156" s="1"/>
  <c r="BE156" s="1"/>
  <c r="BF156" s="1"/>
  <c r="BG156" s="1"/>
  <c r="BH156" s="1"/>
  <c r="BI156" s="1"/>
  <c r="BF731"/>
  <c r="BG731" s="1"/>
  <c r="W599"/>
  <c r="AR161"/>
  <c r="BF729"/>
  <c r="BG729" s="1"/>
  <c r="BH729" s="1"/>
  <c r="BI729" s="1"/>
  <c r="BG732"/>
  <c r="BH732" s="1"/>
  <c r="AK718"/>
  <c r="Z439" l="1"/>
  <c r="AA429"/>
  <c r="AO867"/>
  <c r="AP867" s="1"/>
  <c r="AQ867" s="1"/>
  <c r="AR867" s="1"/>
  <c r="AS867" s="1"/>
  <c r="AT867" s="1"/>
  <c r="AU867" s="1"/>
  <c r="AV867" s="1"/>
  <c r="AW867" s="1"/>
  <c r="AX867" s="1"/>
  <c r="AY867" s="1"/>
  <c r="AZ867" s="1"/>
  <c r="BA867" s="1"/>
  <c r="BB867" s="1"/>
  <c r="BC867" s="1"/>
  <c r="BD867" s="1"/>
  <c r="BE867" s="1"/>
  <c r="BF867" s="1"/>
  <c r="BG867" s="1"/>
  <c r="BH867" s="1"/>
  <c r="BI867" s="1"/>
  <c r="U704"/>
  <c r="AL673"/>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X387"/>
  <c r="Y377"/>
  <c r="AH308"/>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F617"/>
  <c r="BG617" s="1"/>
  <c r="BH617" s="1"/>
  <c r="BI617" s="1"/>
  <c r="AC305"/>
  <c r="AD305" s="1"/>
  <c r="AE305" s="1"/>
  <c r="AL670"/>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Z400"/>
  <c r="AB390"/>
  <c r="AB416"/>
  <c r="AB391"/>
  <c r="AA400"/>
  <c r="AV286"/>
  <c r="AW286" s="1"/>
  <c r="AX286" s="1"/>
  <c r="AY286" s="1"/>
  <c r="AZ286" s="1"/>
  <c r="BA286" s="1"/>
  <c r="BB286" s="1"/>
  <c r="BC286" s="1"/>
  <c r="BD286" s="1"/>
  <c r="BE286" s="1"/>
  <c r="BF286" s="1"/>
  <c r="BG286" s="1"/>
  <c r="BH286" s="1"/>
  <c r="BI286" s="1"/>
  <c r="BG730"/>
  <c r="BH730" s="1"/>
  <c r="BI730" s="1"/>
  <c r="AE828"/>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AF814"/>
  <c r="AG814" s="1"/>
  <c r="AH814" s="1"/>
  <c r="AI814" s="1"/>
  <c r="W179"/>
  <c r="X167"/>
  <c r="AH5" i="24"/>
  <c r="AI4" i="18"/>
  <c r="AT266"/>
  <c r="AU266" s="1"/>
  <c r="AV266" s="1"/>
  <c r="AW266" s="1"/>
  <c r="AX266" s="1"/>
  <c r="AY266" s="1"/>
  <c r="AZ266" s="1"/>
  <c r="BA266" s="1"/>
  <c r="BB266" s="1"/>
  <c r="BC266" s="1"/>
  <c r="BD266" s="1"/>
  <c r="BE266" s="1"/>
  <c r="BF266" s="1"/>
  <c r="BG266" s="1"/>
  <c r="BH266" s="1"/>
  <c r="BI266" s="1"/>
  <c r="AJ62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AP267"/>
  <c r="AQ267" s="1"/>
  <c r="AE776"/>
  <c r="AJ190"/>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AF58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AF198"/>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AD777"/>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X8" i="24"/>
  <c r="W22"/>
  <c r="W33" s="1"/>
  <c r="Z442" i="18"/>
  <c r="Y452"/>
  <c r="AA665"/>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AD316"/>
  <c r="AE316" s="1"/>
  <c r="AF316" s="1"/>
  <c r="Y707"/>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AG187"/>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AF605"/>
  <c r="AB821"/>
  <c r="AA756"/>
  <c r="Z765"/>
  <c r="Z869"/>
  <c r="AA859"/>
  <c r="AE833"/>
  <c r="Z374"/>
  <c r="AA364"/>
  <c r="Y804"/>
  <c r="Z794"/>
  <c r="Z822"/>
  <c r="Y830"/>
  <c r="AA849"/>
  <c r="Z856"/>
  <c r="AD820"/>
  <c r="Z834"/>
  <c r="Y843"/>
  <c r="Z816"/>
  <c r="AC846"/>
  <c r="X778"/>
  <c r="Y768"/>
  <c r="AB465"/>
  <c r="AC455"/>
  <c r="AD755"/>
  <c r="AB807"/>
  <c r="Z413"/>
  <c r="AA403"/>
  <c r="Z791"/>
  <c r="AA781"/>
  <c r="Y361"/>
  <c r="Z351"/>
  <c r="AE313"/>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X208"/>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AA664"/>
  <c r="AB664" s="1"/>
  <c r="AR268"/>
  <c r="AS268" s="1"/>
  <c r="AR720"/>
  <c r="AS720" s="1"/>
  <c r="AK171"/>
  <c r="AP573"/>
  <c r="V703"/>
  <c r="W703" s="1"/>
  <c r="X703" s="1"/>
  <c r="Y703" s="1"/>
  <c r="AB315"/>
  <c r="AC315" s="1"/>
  <c r="AA705"/>
  <c r="AI200"/>
  <c r="AJ200" s="1"/>
  <c r="AK200" s="1"/>
  <c r="AL200" s="1"/>
  <c r="AM200" s="1"/>
  <c r="AN200" s="1"/>
  <c r="AO200" s="1"/>
  <c r="AC300"/>
  <c r="AA613"/>
  <c r="AB613" s="1"/>
  <c r="AC613" s="1"/>
  <c r="AD613" s="1"/>
  <c r="AE613" s="1"/>
  <c r="AF613" s="1"/>
  <c r="AG613" s="1"/>
  <c r="AH613" s="1"/>
  <c r="AI613" s="1"/>
  <c r="AK607"/>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AY293"/>
  <c r="AZ293" s="1"/>
  <c r="AR157"/>
  <c r="BE562"/>
  <c r="BF562" s="1"/>
  <c r="BG562" s="1"/>
  <c r="BH562" s="1"/>
  <c r="BI562" s="1"/>
  <c r="AI204"/>
  <c r="BD295"/>
  <c r="BE295" s="1"/>
  <c r="BF295" s="1"/>
  <c r="BG295" s="1"/>
  <c r="BH295" s="1"/>
  <c r="BI295" s="1"/>
  <c r="AK698"/>
  <c r="AL698" s="1"/>
  <c r="BB327"/>
  <c r="BC327" s="1"/>
  <c r="BD327" s="1"/>
  <c r="BE327" s="1"/>
  <c r="AY294"/>
  <c r="AZ294" s="1"/>
  <c r="BA294" s="1"/>
  <c r="BB294" s="1"/>
  <c r="BC294" s="1"/>
  <c r="BD294" s="1"/>
  <c r="BE294" s="1"/>
  <c r="BF294" s="1"/>
  <c r="BG294" s="1"/>
  <c r="BH294" s="1"/>
  <c r="BI294" s="1"/>
  <c r="AG60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AB693"/>
  <c r="AQ593"/>
  <c r="AR593" s="1"/>
  <c r="AS593" s="1"/>
  <c r="AT593" s="1"/>
  <c r="AU593" s="1"/>
  <c r="AV593" s="1"/>
  <c r="AW593" s="1"/>
  <c r="AX593" s="1"/>
  <c r="AY593" s="1"/>
  <c r="AZ593" s="1"/>
  <c r="BA593" s="1"/>
  <c r="BB593" s="1"/>
  <c r="BC593" s="1"/>
  <c r="BD593" s="1"/>
  <c r="BE593" s="1"/>
  <c r="BF593" s="1"/>
  <c r="BG593" s="1"/>
  <c r="BH593" s="1"/>
  <c r="BI593" s="1"/>
  <c r="BD289"/>
  <c r="BE289" s="1"/>
  <c r="BF289" s="1"/>
  <c r="BG289" s="1"/>
  <c r="BH289" s="1"/>
  <c r="BI289" s="1"/>
  <c r="AL215"/>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AG320"/>
  <c r="AK264"/>
  <c r="AA710"/>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AN630"/>
  <c r="AO630" s="1"/>
  <c r="AE210"/>
  <c r="AF210" s="1"/>
  <c r="AD708"/>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A723"/>
  <c r="BB723" s="1"/>
  <c r="BC723" s="1"/>
  <c r="BD723" s="1"/>
  <c r="BE723" s="1"/>
  <c r="BF723" s="1"/>
  <c r="BG723" s="1"/>
  <c r="BH723" s="1"/>
  <c r="BI723" s="1"/>
  <c r="AS595"/>
  <c r="AT595" s="1"/>
  <c r="AG216"/>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H731"/>
  <c r="BI731" s="1"/>
  <c r="AW158"/>
  <c r="AX158" s="1"/>
  <c r="AY158" s="1"/>
  <c r="AZ158" s="1"/>
  <c r="BA158" s="1"/>
  <c r="BB158" s="1"/>
  <c r="BC158" s="1"/>
  <c r="BD158" s="1"/>
  <c r="BE158" s="1"/>
  <c r="BF158" s="1"/>
  <c r="AP203"/>
  <c r="AQ203" s="1"/>
  <c r="AR203" s="1"/>
  <c r="AS203" s="1"/>
  <c r="AT203" s="1"/>
  <c r="AU203" s="1"/>
  <c r="AV203" s="1"/>
  <c r="AW203" s="1"/>
  <c r="AX203" s="1"/>
  <c r="AY203" s="1"/>
  <c r="AZ203" s="1"/>
  <c r="BA203" s="1"/>
  <c r="BB203" s="1"/>
  <c r="BC203" s="1"/>
  <c r="BD203" s="1"/>
  <c r="BE203" s="1"/>
  <c r="BF203" s="1"/>
  <c r="BG203" s="1"/>
  <c r="BH203" s="1"/>
  <c r="BI203" s="1"/>
  <c r="W30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AK191"/>
  <c r="AL191" s="1"/>
  <c r="AM191" s="1"/>
  <c r="AN191" s="1"/>
  <c r="AO191" s="1"/>
  <c r="AP191" s="1"/>
  <c r="AQ191" s="1"/>
  <c r="AR191" s="1"/>
  <c r="AS191" s="1"/>
  <c r="AT191" s="1"/>
  <c r="AU191" s="1"/>
  <c r="AV191" s="1"/>
  <c r="AW191" s="1"/>
  <c r="AQ722"/>
  <c r="AR722" s="1"/>
  <c r="AS722" s="1"/>
  <c r="AT722" s="1"/>
  <c r="AU722" s="1"/>
  <c r="AT287"/>
  <c r="AU287" s="1"/>
  <c r="AV287" s="1"/>
  <c r="AW287" s="1"/>
  <c r="AX287" s="1"/>
  <c r="AK615"/>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AD690"/>
  <c r="Z712"/>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AE223"/>
  <c r="AF223" s="1"/>
  <c r="AG223" s="1"/>
  <c r="AH223" s="1"/>
  <c r="AA183"/>
  <c r="AB183" s="1"/>
  <c r="AC183" s="1"/>
  <c r="Y571"/>
  <c r="X583"/>
  <c r="T299"/>
  <c r="U299" s="1"/>
  <c r="AB667"/>
  <c r="AV292"/>
  <c r="AW292" s="1"/>
  <c r="AX292" s="1"/>
  <c r="AY292" s="1"/>
  <c r="AZ292" s="1"/>
  <c r="BA292" s="1"/>
  <c r="BB292" s="1"/>
  <c r="BC292" s="1"/>
  <c r="AD695"/>
  <c r="AF668"/>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AI697"/>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AV269"/>
  <c r="AW269" s="1"/>
  <c r="AX269" s="1"/>
  <c r="AY269" s="1"/>
  <c r="AZ269" s="1"/>
  <c r="BA269" s="1"/>
  <c r="BB269" s="1"/>
  <c r="BC269" s="1"/>
  <c r="BD269" s="1"/>
  <c r="BE269" s="1"/>
  <c r="BF269" s="1"/>
  <c r="BG269" s="1"/>
  <c r="BH269" s="1"/>
  <c r="BI269" s="1"/>
  <c r="AA302"/>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AC692"/>
  <c r="AD692" s="1"/>
  <c r="AE692" s="1"/>
  <c r="AF692" s="1"/>
  <c r="AG692" s="1"/>
  <c r="AF696"/>
  <c r="AG696" s="1"/>
  <c r="AH696" s="1"/>
  <c r="AI696" s="1"/>
  <c r="AJ696" s="1"/>
  <c r="AK696" s="1"/>
  <c r="AF199"/>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W706"/>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AR725"/>
  <c r="AS725" s="1"/>
  <c r="AT725" s="1"/>
  <c r="AU725" s="1"/>
  <c r="AV725" s="1"/>
  <c r="AW725" s="1"/>
  <c r="AX725" s="1"/>
  <c r="AY725" s="1"/>
  <c r="AZ725" s="1"/>
  <c r="BA725" s="1"/>
  <c r="BB725" s="1"/>
  <c r="BC725" s="1"/>
  <c r="BD725" s="1"/>
  <c r="BE725" s="1"/>
  <c r="BF725" s="1"/>
  <c r="BG725" s="1"/>
  <c r="BH725" s="1"/>
  <c r="BI725" s="1"/>
  <c r="AA211"/>
  <c r="AB197"/>
  <c r="AC197" s="1"/>
  <c r="AR160"/>
  <c r="AS160" s="1"/>
  <c r="W612"/>
  <c r="X612" s="1"/>
  <c r="Y612" s="1"/>
  <c r="Z612" s="1"/>
  <c r="AA612" s="1"/>
  <c r="AE319"/>
  <c r="AF306"/>
  <c r="BI522"/>
  <c r="AS161"/>
  <c r="AT161" s="1"/>
  <c r="AU161" s="1"/>
  <c r="AT159"/>
  <c r="AU159" s="1"/>
  <c r="AV159" s="1"/>
  <c r="AW159" s="1"/>
  <c r="AX159" s="1"/>
  <c r="AY159" s="1"/>
  <c r="AZ159" s="1"/>
  <c r="BA159" s="1"/>
  <c r="BB159" s="1"/>
  <c r="BC159" s="1"/>
  <c r="BD159" s="1"/>
  <c r="BE159" s="1"/>
  <c r="BF159" s="1"/>
  <c r="V704"/>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AM626"/>
  <c r="AN626" s="1"/>
  <c r="AO626" s="1"/>
  <c r="AP626" s="1"/>
  <c r="AQ626" s="1"/>
  <c r="AR626" s="1"/>
  <c r="AS626" s="1"/>
  <c r="AT626" s="1"/>
  <c r="AU626" s="1"/>
  <c r="AV626" s="1"/>
  <c r="AW626" s="1"/>
  <c r="AX626" s="1"/>
  <c r="AY626" s="1"/>
  <c r="AZ626" s="1"/>
  <c r="BA626" s="1"/>
  <c r="BB626" s="1"/>
  <c r="BC626" s="1"/>
  <c r="BD626" s="1"/>
  <c r="BE626" s="1"/>
  <c r="BF626" s="1"/>
  <c r="BG626" s="1"/>
  <c r="BH626" s="1"/>
  <c r="BI626" s="1"/>
  <c r="AC69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AN602"/>
  <c r="AO602" s="1"/>
  <c r="AP602" s="1"/>
  <c r="AQ602" s="1"/>
  <c r="AR602" s="1"/>
  <c r="AS602" s="1"/>
  <c r="AT602" s="1"/>
  <c r="AU602" s="1"/>
  <c r="AV602" s="1"/>
  <c r="AW602" s="1"/>
  <c r="AX602" s="1"/>
  <c r="AY602" s="1"/>
  <c r="AZ602" s="1"/>
  <c r="BA602" s="1"/>
  <c r="BB602" s="1"/>
  <c r="BC602" s="1"/>
  <c r="BD602" s="1"/>
  <c r="BE602" s="1"/>
  <c r="BF602" s="1"/>
  <c r="BG602" s="1"/>
  <c r="BH602" s="1"/>
  <c r="BI602" s="1"/>
  <c r="AK719"/>
  <c r="AL719" s="1"/>
  <c r="AH185"/>
  <c r="AI185" s="1"/>
  <c r="AJ185" s="1"/>
  <c r="AK185" s="1"/>
  <c r="AL185" s="1"/>
  <c r="AM185" s="1"/>
  <c r="AN185" s="1"/>
  <c r="AO185" s="1"/>
  <c r="AP185" s="1"/>
  <c r="AQ185" s="1"/>
  <c r="AR185" s="1"/>
  <c r="AS185" s="1"/>
  <c r="AT185" s="1"/>
  <c r="AU185" s="1"/>
  <c r="AV185" s="1"/>
  <c r="AW185" s="1"/>
  <c r="W304"/>
  <c r="X304" s="1"/>
  <c r="Y304" s="1"/>
  <c r="Z304" s="1"/>
  <c r="AA304" s="1"/>
  <c r="AB304" s="1"/>
  <c r="AC304" s="1"/>
  <c r="AD304" s="1"/>
  <c r="AE304" s="1"/>
  <c r="AF304" s="1"/>
  <c r="AG304" s="1"/>
  <c r="AH304" s="1"/>
  <c r="AI304" s="1"/>
  <c r="AJ304" s="1"/>
  <c r="AK304" s="1"/>
  <c r="AK265"/>
  <c r="AL265" s="1"/>
  <c r="AM265" s="1"/>
  <c r="AD22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AO721"/>
  <c r="AP721" s="1"/>
  <c r="AQ721" s="1"/>
  <c r="AR721" s="1"/>
  <c r="AS721" s="1"/>
  <c r="AT721" s="1"/>
  <c r="AU721" s="1"/>
  <c r="AV721" s="1"/>
  <c r="AW721" s="1"/>
  <c r="AX721" s="1"/>
  <c r="AY721" s="1"/>
  <c r="AZ721" s="1"/>
  <c r="BA721" s="1"/>
  <c r="BB721" s="1"/>
  <c r="BC721" s="1"/>
  <c r="BD721" s="1"/>
  <c r="BE721" s="1"/>
  <c r="BF721" s="1"/>
  <c r="BG721" s="1"/>
  <c r="BH721" s="1"/>
  <c r="BI721" s="1"/>
  <c r="AV325"/>
  <c r="AW325" s="1"/>
  <c r="AY164"/>
  <c r="AZ164" s="1"/>
  <c r="BA164" s="1"/>
  <c r="BB164" s="1"/>
  <c r="BC164" s="1"/>
  <c r="BD164" s="1"/>
  <c r="BE164" s="1"/>
  <c r="BF164" s="1"/>
  <c r="AH694"/>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X599"/>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AL718"/>
  <c r="AM718" s="1"/>
  <c r="AN718" s="1"/>
  <c r="AO718" s="1"/>
  <c r="AP718" s="1"/>
  <c r="AL717"/>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AD587"/>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AC589"/>
  <c r="AC669"/>
  <c r="AS288"/>
  <c r="Y709"/>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Y287"/>
  <c r="AZ287" s="1"/>
  <c r="AA312"/>
  <c r="AB312" s="1"/>
  <c r="AC312" s="1"/>
  <c r="AD312" s="1"/>
  <c r="AE314"/>
  <c r="AF314" s="1"/>
  <c r="AG314" s="1"/>
  <c r="AH314" s="1"/>
  <c r="BI732"/>
  <c r="AM318"/>
  <c r="AB429" l="1"/>
  <c r="AA439"/>
  <c r="AC390"/>
  <c r="Z377"/>
  <c r="AA377" s="1"/>
  <c r="AA387" s="1"/>
  <c r="Y387"/>
  <c r="AF305"/>
  <c r="AG305" s="1"/>
  <c r="AC416"/>
  <c r="AC426" s="1"/>
  <c r="AB426"/>
  <c r="AP200"/>
  <c r="AQ200" s="1"/>
  <c r="AR200" s="1"/>
  <c r="AS200" s="1"/>
  <c r="AT200" s="1"/>
  <c r="AD416"/>
  <c r="AE416" s="1"/>
  <c r="AV161"/>
  <c r="AW161" s="1"/>
  <c r="AX161" s="1"/>
  <c r="AY161" s="1"/>
  <c r="AZ161" s="1"/>
  <c r="BA161" s="1"/>
  <c r="BB161" s="1"/>
  <c r="BC161" s="1"/>
  <c r="BD161" s="1"/>
  <c r="BE161" s="1"/>
  <c r="BF161" s="1"/>
  <c r="BG161" s="1"/>
  <c r="BH161" s="1"/>
  <c r="BI161" s="1"/>
  <c r="AC391"/>
  <c r="AB400"/>
  <c r="AF776"/>
  <c r="AG776" s="1"/>
  <c r="AJ814"/>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X179"/>
  <c r="Y167"/>
  <c r="AJ4"/>
  <c r="AI5" i="24"/>
  <c r="AR267" i="18"/>
  <c r="AS267" s="1"/>
  <c r="AT267" s="1"/>
  <c r="AU267" s="1"/>
  <c r="AV267" s="1"/>
  <c r="AW267" s="1"/>
  <c r="AX267" s="1"/>
  <c r="AY267" s="1"/>
  <c r="AZ267" s="1"/>
  <c r="BA267" s="1"/>
  <c r="BB267" s="1"/>
  <c r="BC267" s="1"/>
  <c r="BD267" s="1"/>
  <c r="BE267" s="1"/>
  <c r="AA442"/>
  <c r="Z452"/>
  <c r="BA293"/>
  <c r="BB293" s="1"/>
  <c r="BC293" s="1"/>
  <c r="BD293" s="1"/>
  <c r="BE293" s="1"/>
  <c r="BF293" s="1"/>
  <c r="BG293" s="1"/>
  <c r="BH293" s="1"/>
  <c r="BI293" s="1"/>
  <c r="Y8" i="24"/>
  <c r="X22"/>
  <c r="X33" s="1"/>
  <c r="Z703" i="18"/>
  <c r="AA703" s="1"/>
  <c r="AB703" s="1"/>
  <c r="AC703" s="1"/>
  <c r="AD703" s="1"/>
  <c r="AE703" s="1"/>
  <c r="AG316"/>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AD846"/>
  <c r="AE820"/>
  <c r="Z804"/>
  <c r="AA794"/>
  <c r="AA374"/>
  <c r="AB364"/>
  <c r="AF833"/>
  <c r="AA869"/>
  <c r="AB859"/>
  <c r="Z361"/>
  <c r="AA351"/>
  <c r="AA791"/>
  <c r="AB781"/>
  <c r="AE755"/>
  <c r="AA816"/>
  <c r="Z817"/>
  <c r="AA834"/>
  <c r="Z843"/>
  <c r="AA822"/>
  <c r="Z830"/>
  <c r="AB756"/>
  <c r="AA765"/>
  <c r="Y778"/>
  <c r="Z768"/>
  <c r="AG605"/>
  <c r="AH605" s="1"/>
  <c r="AA413"/>
  <c r="AB403"/>
  <c r="AC807"/>
  <c r="AC465"/>
  <c r="AD455"/>
  <c r="AB849"/>
  <c r="AA856"/>
  <c r="AC821"/>
  <c r="AC664"/>
  <c r="AD664" s="1"/>
  <c r="AE664" s="1"/>
  <c r="AF664" s="1"/>
  <c r="AG664" s="1"/>
  <c r="AH664" s="1"/>
  <c r="AI664" s="1"/>
  <c r="AJ664" s="1"/>
  <c r="AK664" s="1"/>
  <c r="AQ718"/>
  <c r="AR718" s="1"/>
  <c r="AS718" s="1"/>
  <c r="AT718" s="1"/>
  <c r="AU718" s="1"/>
  <c r="AV718" s="1"/>
  <c r="AW718" s="1"/>
  <c r="AX718" s="1"/>
  <c r="AY718" s="1"/>
  <c r="AZ718" s="1"/>
  <c r="BA718" s="1"/>
  <c r="BB718" s="1"/>
  <c r="BC718" s="1"/>
  <c r="BD718" s="1"/>
  <c r="BE718" s="1"/>
  <c r="BF718" s="1"/>
  <c r="BG718" s="1"/>
  <c r="BH718" s="1"/>
  <c r="BI718" s="1"/>
  <c r="AD315"/>
  <c r="AQ573"/>
  <c r="AR573" s="1"/>
  <c r="AB705"/>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AT720"/>
  <c r="AU720" s="1"/>
  <c r="AV720" s="1"/>
  <c r="AW720" s="1"/>
  <c r="AX720" s="1"/>
  <c r="AY720" s="1"/>
  <c r="AZ720" s="1"/>
  <c r="BA720" s="1"/>
  <c r="BB720" s="1"/>
  <c r="BC720" s="1"/>
  <c r="BD720" s="1"/>
  <c r="BE720" s="1"/>
  <c r="BF720" s="1"/>
  <c r="BG720" s="1"/>
  <c r="BH720" s="1"/>
  <c r="BI720" s="1"/>
  <c r="AL171"/>
  <c r="BF327"/>
  <c r="BG327" s="1"/>
  <c r="BH327" s="1"/>
  <c r="BI327" s="1"/>
  <c r="AT268"/>
  <c r="AU268" s="1"/>
  <c r="AV268" s="1"/>
  <c r="AW268" s="1"/>
  <c r="AX268" s="1"/>
  <c r="AY268" s="1"/>
  <c r="AZ268" s="1"/>
  <c r="BA268" s="1"/>
  <c r="BB268" s="1"/>
  <c r="BC268" s="1"/>
  <c r="BD268" s="1"/>
  <c r="BE268" s="1"/>
  <c r="BF268" s="1"/>
  <c r="BG268" s="1"/>
  <c r="BH268" s="1"/>
  <c r="BI268" s="1"/>
  <c r="AD300"/>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AD197"/>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AS157"/>
  <c r="AT157" s="1"/>
  <c r="AU157" s="1"/>
  <c r="AN265"/>
  <c r="AO265" s="1"/>
  <c r="AP265" s="1"/>
  <c r="AQ265" s="1"/>
  <c r="AR265" s="1"/>
  <c r="AS265" s="1"/>
  <c r="AT265" s="1"/>
  <c r="AU265" s="1"/>
  <c r="AV265" s="1"/>
  <c r="AW265" s="1"/>
  <c r="AX265" s="1"/>
  <c r="AY265" s="1"/>
  <c r="AZ265" s="1"/>
  <c r="BA265" s="1"/>
  <c r="AG210"/>
  <c r="AH210" s="1"/>
  <c r="AH320"/>
  <c r="AI320" s="1"/>
  <c r="AJ320" s="1"/>
  <c r="AK320" s="1"/>
  <c r="AL320" s="1"/>
  <c r="AM320" s="1"/>
  <c r="AN320" s="1"/>
  <c r="AO320" s="1"/>
  <c r="AP320" s="1"/>
  <c r="AQ320" s="1"/>
  <c r="AR320" s="1"/>
  <c r="AS320" s="1"/>
  <c r="AT320" s="1"/>
  <c r="AU320" s="1"/>
  <c r="AV320" s="1"/>
  <c r="AW320" s="1"/>
  <c r="AX320" s="1"/>
  <c r="AX185"/>
  <c r="AY185" s="1"/>
  <c r="AZ185" s="1"/>
  <c r="BA185" s="1"/>
  <c r="BB185" s="1"/>
  <c r="BC185" s="1"/>
  <c r="BD185" s="1"/>
  <c r="BE185" s="1"/>
  <c r="BF185" s="1"/>
  <c r="BG185" s="1"/>
  <c r="BH185" s="1"/>
  <c r="BI185" s="1"/>
  <c r="AH692"/>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AV722"/>
  <c r="AX191"/>
  <c r="AY191" s="1"/>
  <c r="AZ191" s="1"/>
  <c r="BA191" s="1"/>
  <c r="BB191" s="1"/>
  <c r="BC191" s="1"/>
  <c r="BD191" s="1"/>
  <c r="BE191" s="1"/>
  <c r="BF191" s="1"/>
  <c r="BG191" s="1"/>
  <c r="BH191" s="1"/>
  <c r="BI191" s="1"/>
  <c r="AP630"/>
  <c r="AQ630" s="1"/>
  <c r="AR630" s="1"/>
  <c r="AS630" s="1"/>
  <c r="AT630" s="1"/>
  <c r="AU630" s="1"/>
  <c r="AV630" s="1"/>
  <c r="AW630" s="1"/>
  <c r="AX630" s="1"/>
  <c r="AY630" s="1"/>
  <c r="AZ630" s="1"/>
  <c r="BA630" s="1"/>
  <c r="BB630" s="1"/>
  <c r="BC630" s="1"/>
  <c r="BD630" s="1"/>
  <c r="BE630" s="1"/>
  <c r="BF630" s="1"/>
  <c r="BG630" s="1"/>
  <c r="BH630" s="1"/>
  <c r="BI630" s="1"/>
  <c r="AL264"/>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AJ204"/>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AL304"/>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AI314"/>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AD183"/>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A287"/>
  <c r="BB287" s="1"/>
  <c r="BC287" s="1"/>
  <c r="BD287" s="1"/>
  <c r="BE287" s="1"/>
  <c r="BF287" s="1"/>
  <c r="BG287" s="1"/>
  <c r="BH287" s="1"/>
  <c r="BI287" s="1"/>
  <c r="AJ613"/>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AT160"/>
  <c r="AU160" s="1"/>
  <c r="AV160" s="1"/>
  <c r="AW160" s="1"/>
  <c r="AX160" s="1"/>
  <c r="AY160" s="1"/>
  <c r="AZ160" s="1"/>
  <c r="BA160" s="1"/>
  <c r="BB160" s="1"/>
  <c r="BC160" s="1"/>
  <c r="BD160" s="1"/>
  <c r="BE160" s="1"/>
  <c r="BF160" s="1"/>
  <c r="BG160" s="1"/>
  <c r="BH160" s="1"/>
  <c r="BI160" s="1"/>
  <c r="AC693"/>
  <c r="AM698"/>
  <c r="AN698" s="1"/>
  <c r="AL696"/>
  <c r="AM696" s="1"/>
  <c r="BG158"/>
  <c r="BH158" s="1"/>
  <c r="BI158" s="1"/>
  <c r="AM719"/>
  <c r="AN719" s="1"/>
  <c r="AO719" s="1"/>
  <c r="AP719" s="1"/>
  <c r="AQ719" s="1"/>
  <c r="AR719" s="1"/>
  <c r="AS719" s="1"/>
  <c r="AT719" s="1"/>
  <c r="AU719" s="1"/>
  <c r="AV719" s="1"/>
  <c r="AW719" s="1"/>
  <c r="AX719" s="1"/>
  <c r="AY719" s="1"/>
  <c r="AZ719" s="1"/>
  <c r="BA719" s="1"/>
  <c r="BB719" s="1"/>
  <c r="BC719" s="1"/>
  <c r="BD719" s="1"/>
  <c r="BE719" s="1"/>
  <c r="BF719" s="1"/>
  <c r="BG719" s="1"/>
  <c r="BH719" s="1"/>
  <c r="BI719" s="1"/>
  <c r="AX325"/>
  <c r="AY325" s="1"/>
  <c r="AZ325" s="1"/>
  <c r="BA325" s="1"/>
  <c r="BB325" s="1"/>
  <c r="BC325" s="1"/>
  <c r="BD325" s="1"/>
  <c r="BE325" s="1"/>
  <c r="BF325" s="1"/>
  <c r="BG325" s="1"/>
  <c r="BH325" s="1"/>
  <c r="BI325" s="1"/>
  <c r="AW709"/>
  <c r="AX709" s="1"/>
  <c r="AY709" s="1"/>
  <c r="AZ709" s="1"/>
  <c r="BA709" s="1"/>
  <c r="BB709" s="1"/>
  <c r="BG164"/>
  <c r="BH164" s="1"/>
  <c r="BI164" s="1"/>
  <c r="BG159"/>
  <c r="BH159" s="1"/>
  <c r="BI159" s="1"/>
  <c r="AN318"/>
  <c r="AO318" s="1"/>
  <c r="AG306"/>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AC667"/>
  <c r="AD667" s="1"/>
  <c r="Y583"/>
  <c r="Z571"/>
  <c r="BB265"/>
  <c r="BC265" s="1"/>
  <c r="BD265" s="1"/>
  <c r="AD589"/>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AE312"/>
  <c r="AF312" s="1"/>
  <c r="AG312" s="1"/>
  <c r="AH312" s="1"/>
  <c r="AI312" s="1"/>
  <c r="AB211"/>
  <c r="AC211" s="1"/>
  <c r="AD211" s="1"/>
  <c r="AE211" s="1"/>
  <c r="AF211" s="1"/>
  <c r="AG211" s="1"/>
  <c r="AH211" s="1"/>
  <c r="AI211" s="1"/>
  <c r="AJ211" s="1"/>
  <c r="BD292"/>
  <c r="BE292" s="1"/>
  <c r="AE690"/>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AB612"/>
  <c r="AC612" s="1"/>
  <c r="AD612" s="1"/>
  <c r="AD669"/>
  <c r="AE669" s="1"/>
  <c r="AF669" s="1"/>
  <c r="AG669" s="1"/>
  <c r="AH669" s="1"/>
  <c r="AF319"/>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AI223"/>
  <c r="AJ223" s="1"/>
  <c r="AK223" s="1"/>
  <c r="AL223" s="1"/>
  <c r="AM223" s="1"/>
  <c r="AT288"/>
  <c r="AU288" s="1"/>
  <c r="AV288" s="1"/>
  <c r="AW288" s="1"/>
  <c r="AX288" s="1"/>
  <c r="AY288" s="1"/>
  <c r="AZ288" s="1"/>
  <c r="BA288" s="1"/>
  <c r="BB288" s="1"/>
  <c r="BC288" s="1"/>
  <c r="BD288" s="1"/>
  <c r="BE288" s="1"/>
  <c r="BF288" s="1"/>
  <c r="BG288" s="1"/>
  <c r="BH288" s="1"/>
  <c r="BI288" s="1"/>
  <c r="AE695"/>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V299"/>
  <c r="AU595"/>
  <c r="AV595" s="1"/>
  <c r="AW595" s="1"/>
  <c r="AX595" s="1"/>
  <c r="AY595" s="1"/>
  <c r="AZ595" s="1"/>
  <c r="BA595" s="1"/>
  <c r="BB595" s="1"/>
  <c r="BC595" s="1"/>
  <c r="BD595" s="1"/>
  <c r="BE595" s="1"/>
  <c r="BF595" s="1"/>
  <c r="BG595" s="1"/>
  <c r="BH595" s="1"/>
  <c r="BI595" s="1"/>
  <c r="AB439" l="1"/>
  <c r="AC429"/>
  <c r="AD390"/>
  <c r="AE390" s="1"/>
  <c r="AF390" s="1"/>
  <c r="AG390" s="1"/>
  <c r="Z387"/>
  <c r="AB377"/>
  <c r="AH305"/>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AD426"/>
  <c r="AU200"/>
  <c r="AV200" s="1"/>
  <c r="AW200" s="1"/>
  <c r="AD391"/>
  <c r="AC400"/>
  <c r="AH776"/>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AK4"/>
  <c r="AJ5" i="24"/>
  <c r="Y179" i="18"/>
  <c r="Z167"/>
  <c r="BF267"/>
  <c r="BG267" s="1"/>
  <c r="BH267" s="1"/>
  <c r="BI267" s="1"/>
  <c r="Z8" i="24"/>
  <c r="Y22"/>
  <c r="Y33" s="1"/>
  <c r="AA452" i="18"/>
  <c r="AB442"/>
  <c r="AF703"/>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AE426"/>
  <c r="AF416"/>
  <c r="AG833"/>
  <c r="AA804"/>
  <c r="AB794"/>
  <c r="AF820"/>
  <c r="AB822"/>
  <c r="AA830"/>
  <c r="AF755"/>
  <c r="AD821"/>
  <c r="AD465"/>
  <c r="AE455"/>
  <c r="AD807"/>
  <c r="AB413"/>
  <c r="AC403"/>
  <c r="Z778"/>
  <c r="AA768"/>
  <c r="AB816"/>
  <c r="AA817"/>
  <c r="AB869"/>
  <c r="AC859"/>
  <c r="AB374"/>
  <c r="AC364"/>
  <c r="AS573"/>
  <c r="AT573" s="1"/>
  <c r="AI605"/>
  <c r="AJ605" s="1"/>
  <c r="AC849"/>
  <c r="AB856"/>
  <c r="AC756"/>
  <c r="AB765"/>
  <c r="AB834"/>
  <c r="AA843"/>
  <c r="AB791"/>
  <c r="AC781"/>
  <c r="AA361"/>
  <c r="AB351"/>
  <c r="AE846"/>
  <c r="AL664"/>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AE315"/>
  <c r="AM171"/>
  <c r="AI669"/>
  <c r="AJ669" s="1"/>
  <c r="AK669" s="1"/>
  <c r="AL669" s="1"/>
  <c r="AM669" s="1"/>
  <c r="AI210"/>
  <c r="AJ210" s="1"/>
  <c r="AV157"/>
  <c r="AW157" s="1"/>
  <c r="AX157" s="1"/>
  <c r="AY157" s="1"/>
  <c r="AZ157" s="1"/>
  <c r="BA157" s="1"/>
  <c r="BB157" s="1"/>
  <c r="BC157" s="1"/>
  <c r="BD157" s="1"/>
  <c r="BE157" s="1"/>
  <c r="BF157" s="1"/>
  <c r="BG157" s="1"/>
  <c r="BH157" s="1"/>
  <c r="BI157" s="1"/>
  <c r="BE265"/>
  <c r="BF265" s="1"/>
  <c r="BG265" s="1"/>
  <c r="BH265" s="1"/>
  <c r="BI265" s="1"/>
  <c r="AN223"/>
  <c r="AO223" s="1"/>
  <c r="AP223" s="1"/>
  <c r="AQ223" s="1"/>
  <c r="AR223" s="1"/>
  <c r="AS223" s="1"/>
  <c r="AT223" s="1"/>
  <c r="AU223" s="1"/>
  <c r="AV223" s="1"/>
  <c r="AW223" s="1"/>
  <c r="AX223" s="1"/>
  <c r="AY223" s="1"/>
  <c r="AZ223" s="1"/>
  <c r="BA223" s="1"/>
  <c r="BB223" s="1"/>
  <c r="BC223" s="1"/>
  <c r="BD223" s="1"/>
  <c r="BE223" s="1"/>
  <c r="BF223" s="1"/>
  <c r="BG223" s="1"/>
  <c r="BH223" s="1"/>
  <c r="BI223" s="1"/>
  <c r="AY320"/>
  <c r="AZ320" s="1"/>
  <c r="BA320" s="1"/>
  <c r="BB320" s="1"/>
  <c r="BC320" s="1"/>
  <c r="BD320" s="1"/>
  <c r="BE320" s="1"/>
  <c r="BF320" s="1"/>
  <c r="BG320" s="1"/>
  <c r="BH320" s="1"/>
  <c r="BI320" s="1"/>
  <c r="AW722"/>
  <c r="AX722" s="1"/>
  <c r="AY722" s="1"/>
  <c r="AD693"/>
  <c r="AE693" s="1"/>
  <c r="AO698"/>
  <c r="AP698" s="1"/>
  <c r="AQ698" s="1"/>
  <c r="AR698" s="1"/>
  <c r="AS698" s="1"/>
  <c r="AT698" s="1"/>
  <c r="AU698" s="1"/>
  <c r="AV698" s="1"/>
  <c r="AW698" s="1"/>
  <c r="AX698" s="1"/>
  <c r="AY698" s="1"/>
  <c r="AZ698" s="1"/>
  <c r="BA698" s="1"/>
  <c r="BB698" s="1"/>
  <c r="BC698" s="1"/>
  <c r="BD698" s="1"/>
  <c r="BE698" s="1"/>
  <c r="BF698" s="1"/>
  <c r="BG698" s="1"/>
  <c r="BH698" s="1"/>
  <c r="BI698" s="1"/>
  <c r="AJ312"/>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AK21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AP318"/>
  <c r="AQ318" s="1"/>
  <c r="AR318" s="1"/>
  <c r="AS318" s="1"/>
  <c r="AT318" s="1"/>
  <c r="AU318" s="1"/>
  <c r="AV318" s="1"/>
  <c r="AW318" s="1"/>
  <c r="AX318" s="1"/>
  <c r="AY318" s="1"/>
  <c r="AZ318" s="1"/>
  <c r="BA318" s="1"/>
  <c r="BB318" s="1"/>
  <c r="BC318" s="1"/>
  <c r="BD318" s="1"/>
  <c r="BE318" s="1"/>
  <c r="BF318" s="1"/>
  <c r="BG318" s="1"/>
  <c r="BH318" s="1"/>
  <c r="BI318" s="1"/>
  <c r="J37" i="1"/>
  <c r="F9" i="18" s="1"/>
  <c r="F466" s="1"/>
  <c r="AE612"/>
  <c r="AF612" s="1"/>
  <c r="AG612" s="1"/>
  <c r="Z583"/>
  <c r="AA571"/>
  <c r="BC709"/>
  <c r="BD709" s="1"/>
  <c r="BE709" s="1"/>
  <c r="BF709" s="1"/>
  <c r="BG709" s="1"/>
  <c r="BH709" s="1"/>
  <c r="BI709" s="1"/>
  <c r="W299"/>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AE667"/>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AN696"/>
  <c r="AO696" s="1"/>
  <c r="AP696" s="1"/>
  <c r="AQ696" s="1"/>
  <c r="AR696" s="1"/>
  <c r="AS696" s="1"/>
  <c r="AT696" s="1"/>
  <c r="AU696" s="1"/>
  <c r="AV696" s="1"/>
  <c r="AW696" s="1"/>
  <c r="AX696" s="1"/>
  <c r="AY696" s="1"/>
  <c r="AZ696" s="1"/>
  <c r="BA696" s="1"/>
  <c r="BB696" s="1"/>
  <c r="BC696" s="1"/>
  <c r="BD696" s="1"/>
  <c r="BE696" s="1"/>
  <c r="BF696" s="1"/>
  <c r="BG696" s="1"/>
  <c r="BH696" s="1"/>
  <c r="BI696" s="1"/>
  <c r="BF292"/>
  <c r="BG292" s="1"/>
  <c r="BH292" s="1"/>
  <c r="BI292" s="1"/>
  <c r="AC439" l="1"/>
  <c r="AD429"/>
  <c r="AC377"/>
  <c r="AC387" s="1"/>
  <c r="AB387"/>
  <c r="AX200"/>
  <c r="AY200" s="1"/>
  <c r="AZ200" s="1"/>
  <c r="BA200" s="1"/>
  <c r="BB200" s="1"/>
  <c r="BC200" s="1"/>
  <c r="BD200" s="1"/>
  <c r="BE200" s="1"/>
  <c r="BF200" s="1"/>
  <c r="BG200" s="1"/>
  <c r="BH200" s="1"/>
  <c r="BI200" s="1"/>
  <c r="AE391"/>
  <c r="AD400"/>
  <c r="AK5" i="24"/>
  <c r="AL4" i="18"/>
  <c r="Z179"/>
  <c r="AA167"/>
  <c r="AA8" i="24"/>
  <c r="Z22"/>
  <c r="Z33" s="1"/>
  <c r="AC442" i="18"/>
  <c r="AB452"/>
  <c r="AB361"/>
  <c r="AC351"/>
  <c r="AC374"/>
  <c r="AD364"/>
  <c r="AE821"/>
  <c r="AH390"/>
  <c r="AG820"/>
  <c r="AB804"/>
  <c r="AC794"/>
  <c r="AH833"/>
  <c r="AF426"/>
  <c r="AG416"/>
  <c r="AD849"/>
  <c r="AC856"/>
  <c r="AC413"/>
  <c r="AD403"/>
  <c r="AE465"/>
  <c r="AF455"/>
  <c r="AN669"/>
  <c r="AO669" s="1"/>
  <c r="AP669" s="1"/>
  <c r="AQ669" s="1"/>
  <c r="AC791"/>
  <c r="AD781"/>
  <c r="AC869"/>
  <c r="AD859"/>
  <c r="AG755"/>
  <c r="AC822"/>
  <c r="AB830"/>
  <c r="AK605"/>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AF846"/>
  <c r="AC834"/>
  <c r="AB843"/>
  <c r="AD756"/>
  <c r="AC765"/>
  <c r="AC816"/>
  <c r="AB817"/>
  <c r="AA778"/>
  <c r="AB768"/>
  <c r="AE807"/>
  <c r="AK210"/>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AU573"/>
  <c r="AV573" s="1"/>
  <c r="AF315"/>
  <c r="AG315" s="1"/>
  <c r="AH315" s="1"/>
  <c r="AN171"/>
  <c r="AO171" s="1"/>
  <c r="AF693"/>
  <c r="AG693" s="1"/>
  <c r="AZ722"/>
  <c r="BA722" s="1"/>
  <c r="BB722" s="1"/>
  <c r="BC722" s="1"/>
  <c r="BD722" s="1"/>
  <c r="BE722" s="1"/>
  <c r="BF722" s="1"/>
  <c r="BG722" s="1"/>
  <c r="BH722" s="1"/>
  <c r="BI722" s="1"/>
  <c r="AH612"/>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F55" i="24"/>
  <c r="F101" s="1"/>
  <c r="AA583" i="18"/>
  <c r="AB571"/>
  <c r="F474"/>
  <c r="G181" i="1" s="1"/>
  <c r="G467" i="18"/>
  <c r="G475" s="1"/>
  <c r="AD377" l="1"/>
  <c r="AD387" s="1"/>
  <c r="AE429"/>
  <c r="AD439"/>
  <c r="AE377"/>
  <c r="AF391"/>
  <c r="AE400"/>
  <c r="AM4"/>
  <c r="AL5" i="24"/>
  <c r="AA179" i="18"/>
  <c r="AB167"/>
  <c r="AC167" s="1"/>
  <c r="AR669"/>
  <c r="AS669" s="1"/>
  <c r="AT669" s="1"/>
  <c r="AU669" s="1"/>
  <c r="AV669" s="1"/>
  <c r="AW669" s="1"/>
  <c r="AX669" s="1"/>
  <c r="AY669" s="1"/>
  <c r="AZ669" s="1"/>
  <c r="BA669" s="1"/>
  <c r="BB669" s="1"/>
  <c r="BC669" s="1"/>
  <c r="BD669" s="1"/>
  <c r="BE669" s="1"/>
  <c r="BF669" s="1"/>
  <c r="BG669" s="1"/>
  <c r="BH669" s="1"/>
  <c r="BI669" s="1"/>
  <c r="AB8" i="24"/>
  <c r="AA22"/>
  <c r="AA33" s="1"/>
  <c r="AC452" i="18"/>
  <c r="AD442"/>
  <c r="F72" i="24"/>
  <c r="F74" s="1"/>
  <c r="F76" s="1"/>
  <c r="F77" s="1"/>
  <c r="AE756" i="18"/>
  <c r="AD765"/>
  <c r="AD822"/>
  <c r="AC830"/>
  <c r="AH755"/>
  <c r="AD869"/>
  <c r="AE859"/>
  <c r="AD791"/>
  <c r="AE781"/>
  <c r="AD413"/>
  <c r="AE403"/>
  <c r="AI833"/>
  <c r="AH820"/>
  <c r="AI390"/>
  <c r="AW573"/>
  <c r="AX573" s="1"/>
  <c r="AY573" s="1"/>
  <c r="AF807"/>
  <c r="AG846"/>
  <c r="AC361"/>
  <c r="AD351"/>
  <c r="AF465"/>
  <c r="AG455"/>
  <c r="AG426"/>
  <c r="AH416"/>
  <c r="AC804"/>
  <c r="AD794"/>
  <c r="AD816"/>
  <c r="AC817"/>
  <c r="AD834"/>
  <c r="AC843"/>
  <c r="AB778"/>
  <c r="AC768"/>
  <c r="AE849"/>
  <c r="AD856"/>
  <c r="AF821"/>
  <c r="AD374"/>
  <c r="AE364"/>
  <c r="AH693"/>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AI315"/>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AP171"/>
  <c r="AQ171" s="1"/>
  <c r="AR171" s="1"/>
  <c r="AS171" s="1"/>
  <c r="G87" i="24"/>
  <c r="G471" i="18"/>
  <c r="G49" i="24"/>
  <c r="G10"/>
  <c r="AB583" i="18"/>
  <c r="AC571"/>
  <c r="AF429" l="1"/>
  <c r="AE439"/>
  <c r="F73" i="24"/>
  <c r="F75" s="1"/>
  <c r="AE387" i="18"/>
  <c r="AF377"/>
  <c r="AG391"/>
  <c r="AF400"/>
  <c r="AC179"/>
  <c r="AD167"/>
  <c r="AD179" s="1"/>
  <c r="AM5" i="24"/>
  <c r="AN4" i="18"/>
  <c r="AB179"/>
  <c r="AE442"/>
  <c r="AD452"/>
  <c r="AC8" i="24"/>
  <c r="AB22"/>
  <c r="AB33" s="1"/>
  <c r="AE816" i="18"/>
  <c r="AD817"/>
  <c r="AD804"/>
  <c r="AE794"/>
  <c r="AI820"/>
  <c r="AE413"/>
  <c r="AF403"/>
  <c r="AI755"/>
  <c r="AG821"/>
  <c r="AC778"/>
  <c r="AD768"/>
  <c r="AE822"/>
  <c r="AD830"/>
  <c r="AE374"/>
  <c r="AF364"/>
  <c r="AE834"/>
  <c r="AD843"/>
  <c r="AH426"/>
  <c r="AI416"/>
  <c r="AG465"/>
  <c r="AH455"/>
  <c r="AJ390"/>
  <c r="AJ833"/>
  <c r="AE791"/>
  <c r="AF781"/>
  <c r="AE869"/>
  <c r="AF859"/>
  <c r="AF849"/>
  <c r="AE856"/>
  <c r="AD361"/>
  <c r="AE351"/>
  <c r="AH846"/>
  <c r="AG807"/>
  <c r="AF756"/>
  <c r="AE765"/>
  <c r="AZ573"/>
  <c r="BA573" s="1"/>
  <c r="BB573" s="1"/>
  <c r="BC573" s="1"/>
  <c r="AT171"/>
  <c r="G12" i="24"/>
  <c r="G11"/>
  <c r="AC583" i="18"/>
  <c r="AD571"/>
  <c r="AF439" l="1"/>
  <c r="AG429"/>
  <c r="AG377"/>
  <c r="AH377" s="1"/>
  <c r="AF387"/>
  <c r="AE167"/>
  <c r="AE179" s="1"/>
  <c r="AH391"/>
  <c r="AG400"/>
  <c r="AN5" i="24"/>
  <c r="AO4" i="18"/>
  <c r="AD8" i="24"/>
  <c r="AC22"/>
  <c r="AC33" s="1"/>
  <c r="AF442" i="18"/>
  <c r="AE452"/>
  <c r="AF869"/>
  <c r="AG859"/>
  <c r="AK833"/>
  <c r="AH465"/>
  <c r="AI455"/>
  <c r="AI426"/>
  <c r="AJ416"/>
  <c r="AH821"/>
  <c r="AJ820"/>
  <c r="AG756"/>
  <c r="AF765"/>
  <c r="AG849"/>
  <c r="AF856"/>
  <c r="AF822"/>
  <c r="AE830"/>
  <c r="AF816"/>
  <c r="AE817"/>
  <c r="AH807"/>
  <c r="AI846"/>
  <c r="AE361"/>
  <c r="AF351"/>
  <c r="AF791"/>
  <c r="AG781"/>
  <c r="AK390"/>
  <c r="AJ755"/>
  <c r="AF413"/>
  <c r="AG403"/>
  <c r="AE804"/>
  <c r="AF794"/>
  <c r="AF834"/>
  <c r="AE843"/>
  <c r="AF374"/>
  <c r="AG364"/>
  <c r="AD778"/>
  <c r="AE768"/>
  <c r="BD573"/>
  <c r="BE573" s="1"/>
  <c r="AU171"/>
  <c r="AV171" s="1"/>
  <c r="AW171" s="1"/>
  <c r="AX171" s="1"/>
  <c r="AY171" s="1"/>
  <c r="G17" i="24"/>
  <c r="G92"/>
  <c r="AD583" i="18"/>
  <c r="AE571"/>
  <c r="F57" i="24"/>
  <c r="G18"/>
  <c r="AG439" i="18" l="1"/>
  <c r="AH429"/>
  <c r="AF167"/>
  <c r="AG167" s="1"/>
  <c r="AG387"/>
  <c r="AJ377"/>
  <c r="AJ387" s="1"/>
  <c r="AI377"/>
  <c r="AI387" s="1"/>
  <c r="AH387"/>
  <c r="AI391"/>
  <c r="AH400"/>
  <c r="AO5" i="24"/>
  <c r="AP4" i="18"/>
  <c r="AG442"/>
  <c r="AF452"/>
  <c r="AD22" i="24"/>
  <c r="AD33" s="1"/>
  <c r="AE8"/>
  <c r="AF804" i="18"/>
  <c r="AG794"/>
  <c r="AE778"/>
  <c r="AF768"/>
  <c r="AG374"/>
  <c r="AH364"/>
  <c r="AI807"/>
  <c r="AI465"/>
  <c r="AJ455"/>
  <c r="AL833"/>
  <c r="AG869"/>
  <c r="AH859"/>
  <c r="AG834"/>
  <c r="AF843"/>
  <c r="AK755"/>
  <c r="AG822"/>
  <c r="AF830"/>
  <c r="AH756"/>
  <c r="AG765"/>
  <c r="AL390"/>
  <c r="AG791"/>
  <c r="AH781"/>
  <c r="AF361"/>
  <c r="AG351"/>
  <c r="AJ846"/>
  <c r="AK820"/>
  <c r="AJ426"/>
  <c r="AK416"/>
  <c r="AG413"/>
  <c r="AH403"/>
  <c r="AG816"/>
  <c r="AF817"/>
  <c r="AH849"/>
  <c r="AG856"/>
  <c r="AI821"/>
  <c r="AZ171"/>
  <c r="F102" i="24"/>
  <c r="F104" s="1"/>
  <c r="F70"/>
  <c r="F60"/>
  <c r="G35"/>
  <c r="G98" s="1"/>
  <c r="G56"/>
  <c r="AE583" i="18"/>
  <c r="AF571"/>
  <c r="G15" i="24"/>
  <c r="E11" i="7943"/>
  <c r="G110" i="24"/>
  <c r="BF573" i="18"/>
  <c r="AH439" l="1"/>
  <c r="AI429"/>
  <c r="AF179"/>
  <c r="AK377"/>
  <c r="AL377" s="1"/>
  <c r="AL387" s="1"/>
  <c r="AJ391"/>
  <c r="AI400"/>
  <c r="AQ4"/>
  <c r="AP5" i="24"/>
  <c r="AG179" i="18"/>
  <c r="AH167"/>
  <c r="AE22" i="24"/>
  <c r="AE33" s="1"/>
  <c r="AF8"/>
  <c r="AG452" i="18"/>
  <c r="AH442"/>
  <c r="AK426"/>
  <c r="AL416"/>
  <c r="AH413"/>
  <c r="AI403"/>
  <c r="AM833"/>
  <c r="AJ807"/>
  <c r="AJ821"/>
  <c r="AI849"/>
  <c r="AH856"/>
  <c r="AH816"/>
  <c r="AG817"/>
  <c r="AK846"/>
  <c r="AH791"/>
  <c r="AI781"/>
  <c r="AI756"/>
  <c r="AH765"/>
  <c r="AH834"/>
  <c r="AG843"/>
  <c r="AH374"/>
  <c r="AI364"/>
  <c r="AG804"/>
  <c r="AH794"/>
  <c r="AH869"/>
  <c r="AI859"/>
  <c r="AJ465"/>
  <c r="AK455"/>
  <c r="AL820"/>
  <c r="AG361"/>
  <c r="AH351"/>
  <c r="AM390"/>
  <c r="AH822"/>
  <c r="AG830"/>
  <c r="AL755"/>
  <c r="AF778"/>
  <c r="AG768"/>
  <c r="BA171"/>
  <c r="BB171" s="1"/>
  <c r="F64" i="24"/>
  <c r="F61"/>
  <c r="AF583" i="18"/>
  <c r="AG571"/>
  <c r="BG573"/>
  <c r="AI439" l="1"/>
  <c r="AJ429"/>
  <c r="AM377"/>
  <c r="AM387" s="1"/>
  <c r="AK387"/>
  <c r="AK391"/>
  <c r="AJ400"/>
  <c r="AH179"/>
  <c r="AI167"/>
  <c r="AQ5" i="24"/>
  <c r="AR4" i="18"/>
  <c r="AI442"/>
  <c r="AH452"/>
  <c r="AG8" i="24"/>
  <c r="AF22"/>
  <c r="AF33" s="1"/>
  <c r="AG778" i="18"/>
  <c r="AH768"/>
  <c r="AH804"/>
  <c r="AI794"/>
  <c r="AL846"/>
  <c r="AI816"/>
  <c r="AH817"/>
  <c r="AK821"/>
  <c r="AM755"/>
  <c r="AH361"/>
  <c r="AI351"/>
  <c r="AK465"/>
  <c r="AL455"/>
  <c r="AK807"/>
  <c r="AL426"/>
  <c r="AM416"/>
  <c r="AI822"/>
  <c r="AH830"/>
  <c r="AI374"/>
  <c r="AJ364"/>
  <c r="AI834"/>
  <c r="AH843"/>
  <c r="AJ756"/>
  <c r="AI765"/>
  <c r="AI791"/>
  <c r="AJ781"/>
  <c r="AJ849"/>
  <c r="AI856"/>
  <c r="AN390"/>
  <c r="AM820"/>
  <c r="AI869"/>
  <c r="AJ859"/>
  <c r="AN833"/>
  <c r="AI413"/>
  <c r="AJ403"/>
  <c r="BC171"/>
  <c r="BD171" s="1"/>
  <c r="BE171" s="1"/>
  <c r="AG583"/>
  <c r="AH571"/>
  <c r="F62" i="24"/>
  <c r="F66" s="1"/>
  <c r="F65"/>
  <c r="BH573" i="18"/>
  <c r="AN377" l="1"/>
  <c r="AJ439"/>
  <c r="AK429"/>
  <c r="AO377"/>
  <c r="AN387"/>
  <c r="AL391"/>
  <c r="AK400"/>
  <c r="AS4"/>
  <c r="AR5" i="24"/>
  <c r="AI179" i="18"/>
  <c r="AJ167"/>
  <c r="AG22" i="24"/>
  <c r="AG33" s="1"/>
  <c r="AH8"/>
  <c r="AJ442" i="18"/>
  <c r="AI452"/>
  <c r="AO833"/>
  <c r="AJ869"/>
  <c r="AK859"/>
  <c r="AN820"/>
  <c r="AO390"/>
  <c r="AJ834"/>
  <c r="AI843"/>
  <c r="AL465"/>
  <c r="AM455"/>
  <c r="AI804"/>
  <c r="AJ794"/>
  <c r="AJ791"/>
  <c r="AK781"/>
  <c r="AL821"/>
  <c r="AH778"/>
  <c r="AI768"/>
  <c r="AK849"/>
  <c r="AJ856"/>
  <c r="AK756"/>
  <c r="AJ765"/>
  <c r="AJ822"/>
  <c r="AI830"/>
  <c r="AI361"/>
  <c r="AJ351"/>
  <c r="AN755"/>
  <c r="AM846"/>
  <c r="AJ413"/>
  <c r="AK403"/>
  <c r="AJ374"/>
  <c r="AK364"/>
  <c r="AM426"/>
  <c r="AN416"/>
  <c r="AL807"/>
  <c r="AJ816"/>
  <c r="AI817"/>
  <c r="AH583"/>
  <c r="AI571"/>
  <c r="BF171"/>
  <c r="BI573"/>
  <c r="AK439" l="1"/>
  <c r="AL429"/>
  <c r="AL439" s="1"/>
  <c r="AO387"/>
  <c r="AP377"/>
  <c r="AM391"/>
  <c r="AL400"/>
  <c r="AS5" i="24"/>
  <c r="AT4" i="18"/>
  <c r="AJ179"/>
  <c r="AK167"/>
  <c r="AJ452"/>
  <c r="AK442"/>
  <c r="AH22" i="24"/>
  <c r="AH33" s="1"/>
  <c r="AI8"/>
  <c r="AK822" i="18"/>
  <c r="AJ830"/>
  <c r="AL849"/>
  <c r="AK856"/>
  <c r="AM821"/>
  <c r="AK791"/>
  <c r="AL781"/>
  <c r="AJ804"/>
  <c r="AK794"/>
  <c r="AN846"/>
  <c r="AO755"/>
  <c r="AI778"/>
  <c r="AJ768"/>
  <c r="AP390"/>
  <c r="AK374"/>
  <c r="AL364"/>
  <c r="AK816"/>
  <c r="AJ817"/>
  <c r="AL756"/>
  <c r="AK765"/>
  <c r="AM465"/>
  <c r="AN455"/>
  <c r="AK834"/>
  <c r="AJ843"/>
  <c r="AM807"/>
  <c r="AN426"/>
  <c r="AO416"/>
  <c r="AK413"/>
  <c r="AL403"/>
  <c r="AJ361"/>
  <c r="AK351"/>
  <c r="AO820"/>
  <c r="AK869"/>
  <c r="AL859"/>
  <c r="AP833"/>
  <c r="AI583"/>
  <c r="AJ571"/>
  <c r="BG171"/>
  <c r="AN429" l="1"/>
  <c r="AN439" s="1"/>
  <c r="AM429"/>
  <c r="AM439" s="1"/>
  <c r="AQ377"/>
  <c r="AQ387" s="1"/>
  <c r="AP387"/>
  <c r="AN391"/>
  <c r="AM400"/>
  <c r="AT5" i="24"/>
  <c r="AU4" i="18"/>
  <c r="AK179"/>
  <c r="AL167"/>
  <c r="AJ8" i="24"/>
  <c r="AI22"/>
  <c r="AI33" s="1"/>
  <c r="AK452" i="18"/>
  <c r="AL442"/>
  <c r="AL869"/>
  <c r="AM859"/>
  <c r="AQ833"/>
  <c r="AP820"/>
  <c r="AK361"/>
  <c r="AL351"/>
  <c r="AN821"/>
  <c r="AL822"/>
  <c r="AK830"/>
  <c r="AN465"/>
  <c r="AO455"/>
  <c r="AL374"/>
  <c r="AM364"/>
  <c r="AJ778"/>
  <c r="AK768"/>
  <c r="AP755"/>
  <c r="AK804"/>
  <c r="AL794"/>
  <c r="AL791"/>
  <c r="AM781"/>
  <c r="AL413"/>
  <c r="AM403"/>
  <c r="AO426"/>
  <c r="AP416"/>
  <c r="AN807"/>
  <c r="AL834"/>
  <c r="AK843"/>
  <c r="AM756"/>
  <c r="AL765"/>
  <c r="AL816"/>
  <c r="AK817"/>
  <c r="AQ390"/>
  <c r="AM849"/>
  <c r="AL856"/>
  <c r="AO846"/>
  <c r="AJ583"/>
  <c r="AK571"/>
  <c r="BH171"/>
  <c r="AO429" l="1"/>
  <c r="AO439" s="1"/>
  <c r="AP429"/>
  <c r="AR377"/>
  <c r="AR387" s="1"/>
  <c r="AO391"/>
  <c r="AN400"/>
  <c r="AV4"/>
  <c r="AU5" i="24"/>
  <c r="AL179" i="18"/>
  <c r="AM167"/>
  <c r="AM442"/>
  <c r="AL452"/>
  <c r="AK8" i="24"/>
  <c r="AJ22"/>
  <c r="AJ33" s="1"/>
  <c r="AN756" i="18"/>
  <c r="AM765"/>
  <c r="AO807"/>
  <c r="AM413"/>
  <c r="AN403"/>
  <c r="AM791"/>
  <c r="AN781"/>
  <c r="AL361"/>
  <c r="AM351"/>
  <c r="AR833"/>
  <c r="AM834"/>
  <c r="AL843"/>
  <c r="AM822"/>
  <c r="AL830"/>
  <c r="AP846"/>
  <c r="AM816"/>
  <c r="AL817"/>
  <c r="AP426"/>
  <c r="AQ416"/>
  <c r="AL804"/>
  <c r="AM794"/>
  <c r="AQ755"/>
  <c r="AK778"/>
  <c r="AL768"/>
  <c r="AM374"/>
  <c r="AN364"/>
  <c r="AQ820"/>
  <c r="AM869"/>
  <c r="AN859"/>
  <c r="AN849"/>
  <c r="AM856"/>
  <c r="AR390"/>
  <c r="AO465"/>
  <c r="AP455"/>
  <c r="AO821"/>
  <c r="AK583"/>
  <c r="AL571"/>
  <c r="BI171"/>
  <c r="AP439" l="1"/>
  <c r="AQ429"/>
  <c r="AS377"/>
  <c r="AT377" s="1"/>
  <c r="AT387" s="1"/>
  <c r="AP391"/>
  <c r="AO400"/>
  <c r="AW4"/>
  <c r="AV5" i="24"/>
  <c r="AN167" i="18"/>
  <c r="AM179"/>
  <c r="AL8" i="24"/>
  <c r="AK22"/>
  <c r="AK33" s="1"/>
  <c r="AM452" i="18"/>
  <c r="AN442"/>
  <c r="AP465"/>
  <c r="AQ455"/>
  <c r="AS390"/>
  <c r="AQ846"/>
  <c r="AP821"/>
  <c r="AO849"/>
  <c r="AN856"/>
  <c r="AR820"/>
  <c r="AN374"/>
  <c r="AO364"/>
  <c r="AR755"/>
  <c r="AN816"/>
  <c r="AM817"/>
  <c r="AN791"/>
  <c r="AO781"/>
  <c r="AN413"/>
  <c r="AO403"/>
  <c r="AO756"/>
  <c r="AN765"/>
  <c r="AN869"/>
  <c r="AO859"/>
  <c r="AL778"/>
  <c r="AM768"/>
  <c r="AM804"/>
  <c r="AN794"/>
  <c r="AQ426"/>
  <c r="AR416"/>
  <c r="AN822"/>
  <c r="AM830"/>
  <c r="AN834"/>
  <c r="AM843"/>
  <c r="AS833"/>
  <c r="AM361"/>
  <c r="AN351"/>
  <c r="AP807"/>
  <c r="AL583"/>
  <c r="AM571"/>
  <c r="AU377" l="1"/>
  <c r="AV377" s="1"/>
  <c r="AQ439"/>
  <c r="AR429"/>
  <c r="AS387"/>
  <c r="AQ391"/>
  <c r="AP400"/>
  <c r="AX4"/>
  <c r="AW5" i="24"/>
  <c r="AO167" i="18"/>
  <c r="AN179"/>
  <c r="AN452"/>
  <c r="AO442"/>
  <c r="AM8" i="24"/>
  <c r="AL22"/>
  <c r="AL33" s="1"/>
  <c r="AO822" i="18"/>
  <c r="AN830"/>
  <c r="AR426"/>
  <c r="AS416"/>
  <c r="AM778"/>
  <c r="AN768"/>
  <c r="AO869"/>
  <c r="AP859"/>
  <c r="AP756"/>
  <c r="AO765"/>
  <c r="AP849"/>
  <c r="AO856"/>
  <c r="AQ821"/>
  <c r="AR846"/>
  <c r="AT833"/>
  <c r="AO791"/>
  <c r="AP781"/>
  <c r="AO816"/>
  <c r="AN817"/>
  <c r="AO374"/>
  <c r="AP364"/>
  <c r="AQ465"/>
  <c r="AR455"/>
  <c r="AO834"/>
  <c r="AN843"/>
  <c r="AN804"/>
  <c r="AO794"/>
  <c r="AQ807"/>
  <c r="AN361"/>
  <c r="AO351"/>
  <c r="AO413"/>
  <c r="AP403"/>
  <c r="AS755"/>
  <c r="AS820"/>
  <c r="AT390"/>
  <c r="AM583"/>
  <c r="AN571"/>
  <c r="AU387" l="1"/>
  <c r="AR439"/>
  <c r="AS429"/>
  <c r="AS439" s="1"/>
  <c r="AR391"/>
  <c r="AQ400"/>
  <c r="AX5" i="24"/>
  <c r="AY4" i="18"/>
  <c r="AO179"/>
  <c r="AP167"/>
  <c r="AP442"/>
  <c r="AO452"/>
  <c r="AM22" i="24"/>
  <c r="AM33" s="1"/>
  <c r="AN8"/>
  <c r="AT755" i="18"/>
  <c r="AP816"/>
  <c r="AO817"/>
  <c r="AQ756"/>
  <c r="AP765"/>
  <c r="AP822"/>
  <c r="AO830"/>
  <c r="AP413"/>
  <c r="AQ403"/>
  <c r="AO361"/>
  <c r="AP351"/>
  <c r="AR807"/>
  <c r="AP374"/>
  <c r="AQ364"/>
  <c r="AP791"/>
  <c r="AQ781"/>
  <c r="AQ849"/>
  <c r="AP856"/>
  <c r="AN778"/>
  <c r="AO768"/>
  <c r="AU390"/>
  <c r="AO804"/>
  <c r="AP794"/>
  <c r="AS846"/>
  <c r="AT820"/>
  <c r="AP834"/>
  <c r="AO843"/>
  <c r="AR465"/>
  <c r="AS455"/>
  <c r="AV387"/>
  <c r="AW377"/>
  <c r="AU833"/>
  <c r="AR821"/>
  <c r="AP869"/>
  <c r="AQ859"/>
  <c r="AS426"/>
  <c r="AT416"/>
  <c r="AN583"/>
  <c r="AO571"/>
  <c r="J610"/>
  <c r="J622" s="1"/>
  <c r="H610"/>
  <c r="H622" s="1"/>
  <c r="G610"/>
  <c r="G622" s="1"/>
  <c r="K610"/>
  <c r="K622" s="1"/>
  <c r="I610"/>
  <c r="I622" s="1"/>
  <c r="AC89"/>
  <c r="AC101" s="1"/>
  <c r="Y89"/>
  <c r="Y101" s="1"/>
  <c r="O89"/>
  <c r="O101" s="1"/>
  <c r="AM89"/>
  <c r="AM101" s="1"/>
  <c r="AB89"/>
  <c r="AB101" s="1"/>
  <c r="I89"/>
  <c r="I101" s="1"/>
  <c r="R89"/>
  <c r="R101" s="1"/>
  <c r="AN89"/>
  <c r="AN101" s="1"/>
  <c r="BC89"/>
  <c r="BC101" s="1"/>
  <c r="AH89"/>
  <c r="AH101" s="1"/>
  <c r="H89"/>
  <c r="H101" s="1"/>
  <c r="BA89"/>
  <c r="BA101" s="1"/>
  <c r="AF89"/>
  <c r="AF101" s="1"/>
  <c r="P89"/>
  <c r="P101" s="1"/>
  <c r="Q89"/>
  <c r="Q101" s="1"/>
  <c r="G89"/>
  <c r="G101" s="1"/>
  <c r="V89"/>
  <c r="V101" s="1"/>
  <c r="BI89"/>
  <c r="BI101" s="1"/>
  <c r="AA89"/>
  <c r="AA101" s="1"/>
  <c r="AX89"/>
  <c r="AX101" s="1"/>
  <c r="J89"/>
  <c r="J101" s="1"/>
  <c r="BG89"/>
  <c r="BG101" s="1"/>
  <c r="AK89"/>
  <c r="AK101" s="1"/>
  <c r="BE89"/>
  <c r="BE101" s="1"/>
  <c r="AT89"/>
  <c r="AT101" s="1"/>
  <c r="BD89"/>
  <c r="BD101" s="1"/>
  <c r="U89"/>
  <c r="U101" s="1"/>
  <c r="M89"/>
  <c r="M101" s="1"/>
  <c r="AG89"/>
  <c r="AG101" s="1"/>
  <c r="L89"/>
  <c r="L101" s="1"/>
  <c r="AW89"/>
  <c r="AW101" s="1"/>
  <c r="AV89"/>
  <c r="AV101" s="1"/>
  <c r="AR89"/>
  <c r="AR101" s="1"/>
  <c r="BB89"/>
  <c r="BB101" s="1"/>
  <c r="Z89"/>
  <c r="Z101" s="1"/>
  <c r="AU89"/>
  <c r="AU101" s="1"/>
  <c r="AO89"/>
  <c r="AO101" s="1"/>
  <c r="X89"/>
  <c r="X101" s="1"/>
  <c r="AD89"/>
  <c r="AD101" s="1"/>
  <c r="AS89"/>
  <c r="AS101" s="1"/>
  <c r="AL89"/>
  <c r="AL101" s="1"/>
  <c r="AI89"/>
  <c r="AI101" s="1"/>
  <c r="W89"/>
  <c r="W101" s="1"/>
  <c r="AJ89"/>
  <c r="AJ101" s="1"/>
  <c r="AQ89"/>
  <c r="AQ101" s="1"/>
  <c r="AE89"/>
  <c r="AE101" s="1"/>
  <c r="N89"/>
  <c r="N101" s="1"/>
  <c r="T89"/>
  <c r="T101" s="1"/>
  <c r="AZ89"/>
  <c r="AZ101" s="1"/>
  <c r="BF89"/>
  <c r="BF101" s="1"/>
  <c r="BH89"/>
  <c r="BH101" s="1"/>
  <c r="K89"/>
  <c r="K101" s="1"/>
  <c r="AP89"/>
  <c r="AP101" s="1"/>
  <c r="AY89"/>
  <c r="AY101" s="1"/>
  <c r="S89"/>
  <c r="S101" s="1"/>
  <c r="AF493"/>
  <c r="AF505" s="1"/>
  <c r="AH493"/>
  <c r="AH505" s="1"/>
  <c r="AL493"/>
  <c r="AL505" s="1"/>
  <c r="AR493"/>
  <c r="AR505" s="1"/>
  <c r="L493"/>
  <c r="L505" s="1"/>
  <c r="AO493"/>
  <c r="AO505" s="1"/>
  <c r="AP493"/>
  <c r="AP505" s="1"/>
  <c r="AE493"/>
  <c r="AE505" s="1"/>
  <c r="P493"/>
  <c r="P505" s="1"/>
  <c r="U493"/>
  <c r="U505" s="1"/>
  <c r="J493"/>
  <c r="J505" s="1"/>
  <c r="H493"/>
  <c r="H505" s="1"/>
  <c r="Q493"/>
  <c r="Q505" s="1"/>
  <c r="M493"/>
  <c r="M505" s="1"/>
  <c r="R493"/>
  <c r="R505" s="1"/>
  <c r="AA493"/>
  <c r="AA505" s="1"/>
  <c r="Z493"/>
  <c r="Z505" s="1"/>
  <c r="AK493"/>
  <c r="AK505" s="1"/>
  <c r="O493"/>
  <c r="O505" s="1"/>
  <c r="N493"/>
  <c r="N505" s="1"/>
  <c r="K493"/>
  <c r="K505" s="1"/>
  <c r="S493"/>
  <c r="S505" s="1"/>
  <c r="T493"/>
  <c r="T505" s="1"/>
  <c r="V493"/>
  <c r="V505" s="1"/>
  <c r="G493"/>
  <c r="G505" s="1"/>
  <c r="AD493"/>
  <c r="AD505" s="1"/>
  <c r="AI493"/>
  <c r="AI505" s="1"/>
  <c r="AJ493"/>
  <c r="AJ505" s="1"/>
  <c r="AC493"/>
  <c r="AC505" s="1"/>
  <c r="X493"/>
  <c r="X505" s="1"/>
  <c r="I493"/>
  <c r="I505" s="1"/>
  <c r="AN493"/>
  <c r="AN505" s="1"/>
  <c r="AM493"/>
  <c r="AM505" s="1"/>
  <c r="AB493"/>
  <c r="AB505" s="1"/>
  <c r="AG493"/>
  <c r="AG505" s="1"/>
  <c r="W493"/>
  <c r="W505" s="1"/>
  <c r="Y493"/>
  <c r="Y505" s="1"/>
  <c r="AQ493"/>
  <c r="AQ505" s="1"/>
  <c r="H206"/>
  <c r="H218" s="1"/>
  <c r="G206"/>
  <c r="G218" s="1"/>
  <c r="I206"/>
  <c r="I218" s="1"/>
  <c r="J206"/>
  <c r="J218" s="1"/>
  <c r="K206"/>
  <c r="K218" s="1"/>
  <c r="AT429" l="1"/>
  <c r="AS391"/>
  <c r="AR400"/>
  <c r="AY5" i="24"/>
  <c r="AZ4" i="18"/>
  <c r="AQ167"/>
  <c r="AP179"/>
  <c r="AN22" i="24"/>
  <c r="AN33" s="1"/>
  <c r="AO8"/>
  <c r="AQ442" i="18"/>
  <c r="AP452"/>
  <c r="AP804"/>
  <c r="AQ794"/>
  <c r="AQ816"/>
  <c r="AP817"/>
  <c r="AQ869"/>
  <c r="AR859"/>
  <c r="AW387"/>
  <c r="AX377"/>
  <c r="AS465"/>
  <c r="AT455"/>
  <c r="AU820"/>
  <c r="AT846"/>
  <c r="AO778"/>
  <c r="AP768"/>
  <c r="AQ791"/>
  <c r="AR781"/>
  <c r="AQ374"/>
  <c r="AR364"/>
  <c r="AS807"/>
  <c r="AQ413"/>
  <c r="AR403"/>
  <c r="AQ822"/>
  <c r="AP830"/>
  <c r="AS821"/>
  <c r="AQ834"/>
  <c r="AP843"/>
  <c r="AV390"/>
  <c r="AR849"/>
  <c r="AQ856"/>
  <c r="AU755"/>
  <c r="AT426"/>
  <c r="AU416"/>
  <c r="AV833"/>
  <c r="AP361"/>
  <c r="AQ351"/>
  <c r="AR756"/>
  <c r="AQ765"/>
  <c r="AO583"/>
  <c r="AP571"/>
  <c r="AS493"/>
  <c r="AS505" s="1"/>
  <c r="R558"/>
  <c r="R570" s="1"/>
  <c r="J558"/>
  <c r="J570" s="1"/>
  <c r="Q558"/>
  <c r="Q570" s="1"/>
  <c r="O558"/>
  <c r="O570" s="1"/>
  <c r="M558"/>
  <c r="M570" s="1"/>
  <c r="I558"/>
  <c r="I570" s="1"/>
  <c r="G558"/>
  <c r="G570" s="1"/>
  <c r="H558"/>
  <c r="H570" s="1"/>
  <c r="P558"/>
  <c r="P570" s="1"/>
  <c r="N558"/>
  <c r="N570" s="1"/>
  <c r="T558"/>
  <c r="T570" s="1"/>
  <c r="S558"/>
  <c r="S570" s="1"/>
  <c r="K558"/>
  <c r="K570" s="1"/>
  <c r="L558"/>
  <c r="L570" s="1"/>
  <c r="M154"/>
  <c r="M166" s="1"/>
  <c r="N154"/>
  <c r="N166" s="1"/>
  <c r="Q154"/>
  <c r="Q166" s="1"/>
  <c r="I154"/>
  <c r="I166" s="1"/>
  <c r="H154"/>
  <c r="H166" s="1"/>
  <c r="T154"/>
  <c r="T166" s="1"/>
  <c r="K154"/>
  <c r="K166" s="1"/>
  <c r="G154"/>
  <c r="G166" s="1"/>
  <c r="J154"/>
  <c r="J166" s="1"/>
  <c r="P154"/>
  <c r="P166" s="1"/>
  <c r="S154"/>
  <c r="S166" s="1"/>
  <c r="L154"/>
  <c r="L166" s="1"/>
  <c r="R154"/>
  <c r="R166" s="1"/>
  <c r="O154"/>
  <c r="O166" s="1"/>
  <c r="R219"/>
  <c r="R231" s="1"/>
  <c r="Q219"/>
  <c r="Q231" s="1"/>
  <c r="M219"/>
  <c r="M231" s="1"/>
  <c r="L219"/>
  <c r="L231" s="1"/>
  <c r="K219"/>
  <c r="K231" s="1"/>
  <c r="J219"/>
  <c r="J231" s="1"/>
  <c r="O219"/>
  <c r="O231" s="1"/>
  <c r="P219"/>
  <c r="P231" s="1"/>
  <c r="I219"/>
  <c r="I231" s="1"/>
  <c r="G219"/>
  <c r="G231" s="1"/>
  <c r="N219"/>
  <c r="N231" s="1"/>
  <c r="H219"/>
  <c r="H231" s="1"/>
  <c r="AC128"/>
  <c r="AC140" s="1"/>
  <c r="W128"/>
  <c r="W140" s="1"/>
  <c r="I128"/>
  <c r="I140" s="1"/>
  <c r="AD128"/>
  <c r="AD140" s="1"/>
  <c r="AJ128"/>
  <c r="AJ140" s="1"/>
  <c r="AH128"/>
  <c r="AH140" s="1"/>
  <c r="L128"/>
  <c r="L140" s="1"/>
  <c r="M128"/>
  <c r="M140" s="1"/>
  <c r="Y128"/>
  <c r="Y140" s="1"/>
  <c r="AI128"/>
  <c r="AI140" s="1"/>
  <c r="K128"/>
  <c r="K140" s="1"/>
  <c r="N128"/>
  <c r="N140" s="1"/>
  <c r="H128"/>
  <c r="H140" s="1"/>
  <c r="O128"/>
  <c r="O140" s="1"/>
  <c r="AE128"/>
  <c r="AE140" s="1"/>
  <c r="X128"/>
  <c r="X140" s="1"/>
  <c r="T128"/>
  <c r="T140" s="1"/>
  <c r="AF128"/>
  <c r="AF140" s="1"/>
  <c r="S128"/>
  <c r="S140" s="1"/>
  <c r="V128"/>
  <c r="V140" s="1"/>
  <c r="AG128"/>
  <c r="AG140" s="1"/>
  <c r="Z128"/>
  <c r="Z140" s="1"/>
  <c r="R128"/>
  <c r="R140" s="1"/>
  <c r="AA128"/>
  <c r="AA140" s="1"/>
  <c r="P128"/>
  <c r="P140" s="1"/>
  <c r="J128"/>
  <c r="J140" s="1"/>
  <c r="G128"/>
  <c r="G140" s="1"/>
  <c r="AB128"/>
  <c r="AB140" s="1"/>
  <c r="Q128"/>
  <c r="Q140" s="1"/>
  <c r="U128"/>
  <c r="U140" s="1"/>
  <c r="I584"/>
  <c r="I596" s="1"/>
  <c r="H584"/>
  <c r="H596" s="1"/>
  <c r="G584"/>
  <c r="G596" s="1"/>
  <c r="J584"/>
  <c r="J596" s="1"/>
  <c r="H193"/>
  <c r="H205" s="1"/>
  <c r="G193"/>
  <c r="G205" s="1"/>
  <c r="G180"/>
  <c r="G192" s="1"/>
  <c r="J180"/>
  <c r="J192" s="1"/>
  <c r="I180"/>
  <c r="I192" s="1"/>
  <c r="H180"/>
  <c r="H192" s="1"/>
  <c r="N545"/>
  <c r="N557" s="1"/>
  <c r="P545"/>
  <c r="P557" s="1"/>
  <c r="W545"/>
  <c r="W557" s="1"/>
  <c r="M545"/>
  <c r="M557" s="1"/>
  <c r="AE545"/>
  <c r="AE557" s="1"/>
  <c r="AG545"/>
  <c r="AG557" s="1"/>
  <c r="AM545"/>
  <c r="AM557" s="1"/>
  <c r="AC545"/>
  <c r="AC557" s="1"/>
  <c r="R545"/>
  <c r="R557" s="1"/>
  <c r="K545"/>
  <c r="K557" s="1"/>
  <c r="S545"/>
  <c r="S557" s="1"/>
  <c r="T545"/>
  <c r="T557" s="1"/>
  <c r="AA545"/>
  <c r="AA557" s="1"/>
  <c r="AF545"/>
  <c r="AF557" s="1"/>
  <c r="U545"/>
  <c r="U557" s="1"/>
  <c r="AO545"/>
  <c r="AO557" s="1"/>
  <c r="Q545"/>
  <c r="Q557" s="1"/>
  <c r="I545"/>
  <c r="I557" s="1"/>
  <c r="AK545"/>
  <c r="AK557" s="1"/>
  <c r="AL545"/>
  <c r="AL557" s="1"/>
  <c r="AN545"/>
  <c r="AN557" s="1"/>
  <c r="G545"/>
  <c r="G557" s="1"/>
  <c r="Y545"/>
  <c r="Y557" s="1"/>
  <c r="AD545"/>
  <c r="AD557" s="1"/>
  <c r="AJ545"/>
  <c r="AJ557" s="1"/>
  <c r="Z545"/>
  <c r="Z557" s="1"/>
  <c r="J545"/>
  <c r="J557" s="1"/>
  <c r="AH545"/>
  <c r="AH557" s="1"/>
  <c r="V545"/>
  <c r="V557" s="1"/>
  <c r="X545"/>
  <c r="X557" s="1"/>
  <c r="L545"/>
  <c r="L557" s="1"/>
  <c r="O545"/>
  <c r="O557" s="1"/>
  <c r="AI545"/>
  <c r="AI557" s="1"/>
  <c r="H545"/>
  <c r="H557" s="1"/>
  <c r="AB545"/>
  <c r="AB557" s="1"/>
  <c r="W115"/>
  <c r="W127" s="1"/>
  <c r="H115"/>
  <c r="H127" s="1"/>
  <c r="AE115"/>
  <c r="AE127" s="1"/>
  <c r="Q115"/>
  <c r="Q127" s="1"/>
  <c r="M115"/>
  <c r="M127" s="1"/>
  <c r="O115"/>
  <c r="O127" s="1"/>
  <c r="AD115"/>
  <c r="AD127" s="1"/>
  <c r="U115"/>
  <c r="U127" s="1"/>
  <c r="G115"/>
  <c r="G127" s="1"/>
  <c r="AG115"/>
  <c r="AG127" s="1"/>
  <c r="AC115"/>
  <c r="AC127" s="1"/>
  <c r="K115"/>
  <c r="K127" s="1"/>
  <c r="AM115"/>
  <c r="AM127" s="1"/>
  <c r="AI115"/>
  <c r="AI127" s="1"/>
  <c r="AN115"/>
  <c r="AN127" s="1"/>
  <c r="Y115"/>
  <c r="Y127" s="1"/>
  <c r="L115"/>
  <c r="L127" s="1"/>
  <c r="AB115"/>
  <c r="AB127" s="1"/>
  <c r="P115"/>
  <c r="P127" s="1"/>
  <c r="AA115"/>
  <c r="AA127" s="1"/>
  <c r="AK115"/>
  <c r="AK127" s="1"/>
  <c r="AF115"/>
  <c r="AF127" s="1"/>
  <c r="S115"/>
  <c r="S127" s="1"/>
  <c r="N115"/>
  <c r="N127" s="1"/>
  <c r="X115"/>
  <c r="X127" s="1"/>
  <c r="AH115"/>
  <c r="AH127" s="1"/>
  <c r="Z115"/>
  <c r="Z127" s="1"/>
  <c r="I115"/>
  <c r="I127" s="1"/>
  <c r="AJ115"/>
  <c r="AJ127" s="1"/>
  <c r="J115"/>
  <c r="J127" s="1"/>
  <c r="AL115"/>
  <c r="AL127" s="1"/>
  <c r="V115"/>
  <c r="V127" s="1"/>
  <c r="T115"/>
  <c r="T127" s="1"/>
  <c r="R115"/>
  <c r="R127" s="1"/>
  <c r="K323"/>
  <c r="K335" s="1"/>
  <c r="I323"/>
  <c r="I335" s="1"/>
  <c r="X323"/>
  <c r="X335" s="1"/>
  <c r="AF323"/>
  <c r="AF335" s="1"/>
  <c r="O323"/>
  <c r="O335" s="1"/>
  <c r="L323"/>
  <c r="L335" s="1"/>
  <c r="AI323"/>
  <c r="AI335" s="1"/>
  <c r="AH323"/>
  <c r="AH335" s="1"/>
  <c r="R323"/>
  <c r="R335" s="1"/>
  <c r="M323"/>
  <c r="M335" s="1"/>
  <c r="T323"/>
  <c r="T335" s="1"/>
  <c r="P323"/>
  <c r="P335" s="1"/>
  <c r="AC323"/>
  <c r="AC335" s="1"/>
  <c r="J323"/>
  <c r="J335" s="1"/>
  <c r="W323"/>
  <c r="W335" s="1"/>
  <c r="AD323"/>
  <c r="AD335" s="1"/>
  <c r="N323"/>
  <c r="N335" s="1"/>
  <c r="S323"/>
  <c r="S335" s="1"/>
  <c r="AA323"/>
  <c r="AA335" s="1"/>
  <c r="H323"/>
  <c r="H335" s="1"/>
  <c r="AE323"/>
  <c r="AE335" s="1"/>
  <c r="V323"/>
  <c r="V335" s="1"/>
  <c r="Y323"/>
  <c r="Y335" s="1"/>
  <c r="G323"/>
  <c r="G335" s="1"/>
  <c r="U323"/>
  <c r="U335" s="1"/>
  <c r="Q323"/>
  <c r="Q335" s="1"/>
  <c r="AB323"/>
  <c r="AB335" s="1"/>
  <c r="AG323"/>
  <c r="AG335" s="1"/>
  <c r="Z323"/>
  <c r="Z335" s="1"/>
  <c r="M258"/>
  <c r="M270" s="1"/>
  <c r="N258"/>
  <c r="N270" s="1"/>
  <c r="Q258"/>
  <c r="Q270" s="1"/>
  <c r="G258"/>
  <c r="G270" s="1"/>
  <c r="H258"/>
  <c r="H270" s="1"/>
  <c r="J258"/>
  <c r="J270" s="1"/>
  <c r="K258"/>
  <c r="K270" s="1"/>
  <c r="I258"/>
  <c r="I270" s="1"/>
  <c r="O258"/>
  <c r="O270" s="1"/>
  <c r="L258"/>
  <c r="L270" s="1"/>
  <c r="R258"/>
  <c r="R270" s="1"/>
  <c r="P258"/>
  <c r="P270" s="1"/>
  <c r="L610"/>
  <c r="M610" s="1"/>
  <c r="M622" s="1"/>
  <c r="M662"/>
  <c r="M674" s="1"/>
  <c r="G662"/>
  <c r="G674" s="1"/>
  <c r="L662"/>
  <c r="L674" s="1"/>
  <c r="K662"/>
  <c r="K674" s="1"/>
  <c r="I662"/>
  <c r="I674" s="1"/>
  <c r="H662"/>
  <c r="H674" s="1"/>
  <c r="J662"/>
  <c r="J674" s="1"/>
  <c r="X532"/>
  <c r="X544" s="1"/>
  <c r="AA532"/>
  <c r="AA544" s="1"/>
  <c r="J532"/>
  <c r="J544" s="1"/>
  <c r="L532"/>
  <c r="L544" s="1"/>
  <c r="T532"/>
  <c r="T544" s="1"/>
  <c r="AF532"/>
  <c r="AF544" s="1"/>
  <c r="G532"/>
  <c r="G544" s="1"/>
  <c r="AD532"/>
  <c r="AD544" s="1"/>
  <c r="AE532"/>
  <c r="AE544" s="1"/>
  <c r="R532"/>
  <c r="R544" s="1"/>
  <c r="AG532"/>
  <c r="AG544" s="1"/>
  <c r="U532"/>
  <c r="U544" s="1"/>
  <c r="M532"/>
  <c r="M544" s="1"/>
  <c r="Y532"/>
  <c r="Y544" s="1"/>
  <c r="AC532"/>
  <c r="AC544" s="1"/>
  <c r="AB532"/>
  <c r="AB544" s="1"/>
  <c r="Z532"/>
  <c r="Z544" s="1"/>
  <c r="N532"/>
  <c r="N544" s="1"/>
  <c r="P532"/>
  <c r="P544" s="1"/>
  <c r="V532"/>
  <c r="V544" s="1"/>
  <c r="H532"/>
  <c r="H544" s="1"/>
  <c r="I532"/>
  <c r="I544" s="1"/>
  <c r="S532"/>
  <c r="S544" s="1"/>
  <c r="W532"/>
  <c r="W544" s="1"/>
  <c r="Q532"/>
  <c r="Q544" s="1"/>
  <c r="O532"/>
  <c r="O544" s="1"/>
  <c r="K532"/>
  <c r="K544" s="1"/>
  <c r="AA519"/>
  <c r="AA531" s="1"/>
  <c r="I519"/>
  <c r="I531" s="1"/>
  <c r="X519"/>
  <c r="X531" s="1"/>
  <c r="AC519"/>
  <c r="AC531" s="1"/>
  <c r="J519"/>
  <c r="J531" s="1"/>
  <c r="AD519"/>
  <c r="AD531" s="1"/>
  <c r="AB519"/>
  <c r="AB531" s="1"/>
  <c r="M519"/>
  <c r="M531" s="1"/>
  <c r="V519"/>
  <c r="V531" s="1"/>
  <c r="P519"/>
  <c r="P531" s="1"/>
  <c r="N519"/>
  <c r="N531" s="1"/>
  <c r="AG519"/>
  <c r="AG531" s="1"/>
  <c r="Y519"/>
  <c r="Y531" s="1"/>
  <c r="S519"/>
  <c r="S531" s="1"/>
  <c r="R519"/>
  <c r="R531" s="1"/>
  <c r="T519"/>
  <c r="T531" s="1"/>
  <c r="H519"/>
  <c r="H531" s="1"/>
  <c r="AI519"/>
  <c r="AI531" s="1"/>
  <c r="AF519"/>
  <c r="AF531" s="1"/>
  <c r="AE519"/>
  <c r="AE531" s="1"/>
  <c r="O519"/>
  <c r="O531" s="1"/>
  <c r="Q519"/>
  <c r="Q531" s="1"/>
  <c r="W519"/>
  <c r="W531" s="1"/>
  <c r="U519"/>
  <c r="U531" s="1"/>
  <c r="K519"/>
  <c r="K531" s="1"/>
  <c r="L519"/>
  <c r="L531" s="1"/>
  <c r="G519"/>
  <c r="G531" s="1"/>
  <c r="AH519"/>
  <c r="AH531" s="1"/>
  <c r="Z519"/>
  <c r="Z531" s="1"/>
  <c r="G597"/>
  <c r="G609" s="1"/>
  <c r="H597"/>
  <c r="H609" s="1"/>
  <c r="Y141"/>
  <c r="Y153" s="1"/>
  <c r="S141"/>
  <c r="S153" s="1"/>
  <c r="AJ141"/>
  <c r="AJ153" s="1"/>
  <c r="R141"/>
  <c r="R153" s="1"/>
  <c r="J141"/>
  <c r="J153" s="1"/>
  <c r="M141"/>
  <c r="M153" s="1"/>
  <c r="AN141"/>
  <c r="AN153" s="1"/>
  <c r="AI141"/>
  <c r="AI153" s="1"/>
  <c r="O141"/>
  <c r="O153" s="1"/>
  <c r="Q141"/>
  <c r="Q153" s="1"/>
  <c r="K141"/>
  <c r="K153" s="1"/>
  <c r="P141"/>
  <c r="P153" s="1"/>
  <c r="L141"/>
  <c r="L153" s="1"/>
  <c r="AF141"/>
  <c r="AF153" s="1"/>
  <c r="Z141"/>
  <c r="Z153" s="1"/>
  <c r="T141"/>
  <c r="T153" s="1"/>
  <c r="AK141"/>
  <c r="AK153" s="1"/>
  <c r="AD141"/>
  <c r="AD153" s="1"/>
  <c r="AM141"/>
  <c r="AM153" s="1"/>
  <c r="V141"/>
  <c r="V153" s="1"/>
  <c r="N141"/>
  <c r="N153" s="1"/>
  <c r="G141"/>
  <c r="G153" s="1"/>
  <c r="W141"/>
  <c r="W153" s="1"/>
  <c r="AP141"/>
  <c r="AP153" s="1"/>
  <c r="H141"/>
  <c r="H153" s="1"/>
  <c r="AL141"/>
  <c r="AL153" s="1"/>
  <c r="AA141"/>
  <c r="AA153" s="1"/>
  <c r="AH141"/>
  <c r="AH153" s="1"/>
  <c r="AC141"/>
  <c r="AC153" s="1"/>
  <c r="AS141"/>
  <c r="AS153" s="1"/>
  <c r="AO141"/>
  <c r="AO153" s="1"/>
  <c r="U141"/>
  <c r="U153" s="1"/>
  <c r="AE141"/>
  <c r="AE153" s="1"/>
  <c r="AR141"/>
  <c r="AR153" s="1"/>
  <c r="AG141"/>
  <c r="AG153" s="1"/>
  <c r="AB141"/>
  <c r="AB153" s="1"/>
  <c r="AQ141"/>
  <c r="AQ153" s="1"/>
  <c r="I141"/>
  <c r="I153" s="1"/>
  <c r="X141"/>
  <c r="X153" s="1"/>
  <c r="Z506"/>
  <c r="Z518" s="1"/>
  <c r="J506"/>
  <c r="J518" s="1"/>
  <c r="AD506"/>
  <c r="AD518" s="1"/>
  <c r="L506"/>
  <c r="L518" s="1"/>
  <c r="AO506"/>
  <c r="AO518" s="1"/>
  <c r="G506"/>
  <c r="G518" s="1"/>
  <c r="AM506"/>
  <c r="AM518" s="1"/>
  <c r="AR506"/>
  <c r="AR518" s="1"/>
  <c r="V506"/>
  <c r="V518" s="1"/>
  <c r="AS506"/>
  <c r="AS518" s="1"/>
  <c r="AF506"/>
  <c r="AF518" s="1"/>
  <c r="AI506"/>
  <c r="AI518" s="1"/>
  <c r="M506"/>
  <c r="M518" s="1"/>
  <c r="X506"/>
  <c r="X518" s="1"/>
  <c r="K506"/>
  <c r="K518" s="1"/>
  <c r="S506"/>
  <c r="S518" s="1"/>
  <c r="AK506"/>
  <c r="AK518" s="1"/>
  <c r="Q506"/>
  <c r="Q518" s="1"/>
  <c r="AE506"/>
  <c r="AE518" s="1"/>
  <c r="AB506"/>
  <c r="AB518" s="1"/>
  <c r="AN506"/>
  <c r="AN518" s="1"/>
  <c r="AA506"/>
  <c r="AA518" s="1"/>
  <c r="I506"/>
  <c r="I518" s="1"/>
  <c r="AQ506"/>
  <c r="AQ518" s="1"/>
  <c r="AC506"/>
  <c r="AC518" s="1"/>
  <c r="AG506"/>
  <c r="AG518" s="1"/>
  <c r="Y506"/>
  <c r="Y518" s="1"/>
  <c r="T506"/>
  <c r="T518" s="1"/>
  <c r="W506"/>
  <c r="W518" s="1"/>
  <c r="AJ506"/>
  <c r="AJ518" s="1"/>
  <c r="N506"/>
  <c r="N518" s="1"/>
  <c r="AL506"/>
  <c r="AL518" s="1"/>
  <c r="H506"/>
  <c r="H518" s="1"/>
  <c r="O506"/>
  <c r="O518" s="1"/>
  <c r="R506"/>
  <c r="R518" s="1"/>
  <c r="AP506"/>
  <c r="AP518" s="1"/>
  <c r="P506"/>
  <c r="P518" s="1"/>
  <c r="AH506"/>
  <c r="AH518" s="1"/>
  <c r="U506"/>
  <c r="U518" s="1"/>
  <c r="H102"/>
  <c r="H114" s="1"/>
  <c r="T102"/>
  <c r="T114" s="1"/>
  <c r="X102"/>
  <c r="X114" s="1"/>
  <c r="AJ102"/>
  <c r="AJ114" s="1"/>
  <c r="P102"/>
  <c r="P114" s="1"/>
  <c r="AF102"/>
  <c r="AF114" s="1"/>
  <c r="AX102"/>
  <c r="AX114" s="1"/>
  <c r="AU102"/>
  <c r="AU114" s="1"/>
  <c r="S102"/>
  <c r="S114" s="1"/>
  <c r="U102"/>
  <c r="U114" s="1"/>
  <c r="AP102"/>
  <c r="AP114" s="1"/>
  <c r="L102"/>
  <c r="L114" s="1"/>
  <c r="AD102"/>
  <c r="AD114" s="1"/>
  <c r="Z102"/>
  <c r="Z114" s="1"/>
  <c r="Y102"/>
  <c r="Y114" s="1"/>
  <c r="N102"/>
  <c r="N114" s="1"/>
  <c r="AL102"/>
  <c r="AL114" s="1"/>
  <c r="AH102"/>
  <c r="AH114" s="1"/>
  <c r="W102"/>
  <c r="W114" s="1"/>
  <c r="AI102"/>
  <c r="AI114" s="1"/>
  <c r="R102"/>
  <c r="R114" s="1"/>
  <c r="AW102"/>
  <c r="AW114" s="1"/>
  <c r="I102"/>
  <c r="I114" s="1"/>
  <c r="AK102"/>
  <c r="AK114" s="1"/>
  <c r="M102"/>
  <c r="M114" s="1"/>
  <c r="K102"/>
  <c r="K114" s="1"/>
  <c r="AS102"/>
  <c r="AS114" s="1"/>
  <c r="G102"/>
  <c r="G114" s="1"/>
  <c r="V102"/>
  <c r="V114" s="1"/>
  <c r="AR102"/>
  <c r="AR114" s="1"/>
  <c r="AG102"/>
  <c r="AG114" s="1"/>
  <c r="AT102"/>
  <c r="AT114" s="1"/>
  <c r="AV102"/>
  <c r="AV114" s="1"/>
  <c r="AN102"/>
  <c r="AN114" s="1"/>
  <c r="AM102"/>
  <c r="AM114" s="1"/>
  <c r="AY102"/>
  <c r="AY114" s="1"/>
  <c r="Q102"/>
  <c r="Q114" s="1"/>
  <c r="AA102"/>
  <c r="AA114" s="1"/>
  <c r="AE102"/>
  <c r="AE114" s="1"/>
  <c r="O102"/>
  <c r="O114" s="1"/>
  <c r="AO102"/>
  <c r="AO114" s="1"/>
  <c r="AC102"/>
  <c r="AC114" s="1"/>
  <c r="J102"/>
  <c r="J114" s="1"/>
  <c r="AQ102"/>
  <c r="AQ114" s="1"/>
  <c r="AZ102"/>
  <c r="AZ114" s="1"/>
  <c r="AB102"/>
  <c r="AB114" s="1"/>
  <c r="I623"/>
  <c r="I635" s="1"/>
  <c r="J623"/>
  <c r="J635" s="1"/>
  <c r="K623"/>
  <c r="K635" s="1"/>
  <c r="G623"/>
  <c r="G635" s="1"/>
  <c r="N623"/>
  <c r="N635" s="1"/>
  <c r="Q623"/>
  <c r="Q635" s="1"/>
  <c r="O623"/>
  <c r="O635" s="1"/>
  <c r="H623"/>
  <c r="H635" s="1"/>
  <c r="M623"/>
  <c r="M635" s="1"/>
  <c r="R623"/>
  <c r="R635" s="1"/>
  <c r="P623"/>
  <c r="P635" s="1"/>
  <c r="L623"/>
  <c r="L635" s="1"/>
  <c r="L206"/>
  <c r="AU429" l="1"/>
  <c r="AT439"/>
  <c r="AT391"/>
  <c r="AS400"/>
  <c r="AZ5" i="24"/>
  <c r="BA4" i="18"/>
  <c r="AQ179"/>
  <c r="AR167"/>
  <c r="AR442"/>
  <c r="AQ452"/>
  <c r="AO22" i="24"/>
  <c r="AO33" s="1"/>
  <c r="AP8"/>
  <c r="AQ361" i="18"/>
  <c r="AR351"/>
  <c r="AU426"/>
  <c r="AV416"/>
  <c r="AW390"/>
  <c r="AQ804"/>
  <c r="AR794"/>
  <c r="AS849"/>
  <c r="AR856"/>
  <c r="AR834"/>
  <c r="AQ843"/>
  <c r="AR413"/>
  <c r="AS403"/>
  <c r="AR791"/>
  <c r="AS781"/>
  <c r="AP778"/>
  <c r="AQ768"/>
  <c r="AV820"/>
  <c r="AT465"/>
  <c r="AU455"/>
  <c r="AX387"/>
  <c r="AY377"/>
  <c r="AR869"/>
  <c r="AS859"/>
  <c r="AW833"/>
  <c r="AR822"/>
  <c r="AQ830"/>
  <c r="AR816"/>
  <c r="AQ817"/>
  <c r="AS756"/>
  <c r="AR765"/>
  <c r="AV755"/>
  <c r="AT821"/>
  <c r="AT807"/>
  <c r="AR374"/>
  <c r="AS364"/>
  <c r="AU846"/>
  <c r="AT493"/>
  <c r="AT505" s="1"/>
  <c r="AP583"/>
  <c r="AQ571"/>
  <c r="S219"/>
  <c r="S231" s="1"/>
  <c r="S623"/>
  <c r="S635" s="1"/>
  <c r="AH532"/>
  <c r="AH544" s="1"/>
  <c r="M206"/>
  <c r="N206" s="1"/>
  <c r="N218" s="1"/>
  <c r="AL727"/>
  <c r="AL739" s="1"/>
  <c r="AE727"/>
  <c r="AE739" s="1"/>
  <c r="G727"/>
  <c r="G739" s="1"/>
  <c r="AK727"/>
  <c r="AK739" s="1"/>
  <c r="U727"/>
  <c r="U739" s="1"/>
  <c r="W727"/>
  <c r="W739" s="1"/>
  <c r="R727"/>
  <c r="R739" s="1"/>
  <c r="X727"/>
  <c r="X739" s="1"/>
  <c r="AF727"/>
  <c r="AF739" s="1"/>
  <c r="AG727"/>
  <c r="AG739" s="1"/>
  <c r="AA727"/>
  <c r="AA739" s="1"/>
  <c r="Z727"/>
  <c r="Z739" s="1"/>
  <c r="I727"/>
  <c r="I739" s="1"/>
  <c r="Y727"/>
  <c r="Y739" s="1"/>
  <c r="AH727"/>
  <c r="AH739" s="1"/>
  <c r="AD727"/>
  <c r="AD739" s="1"/>
  <c r="AB727"/>
  <c r="AB739" s="1"/>
  <c r="Q727"/>
  <c r="Q739" s="1"/>
  <c r="P727"/>
  <c r="P739" s="1"/>
  <c r="T727"/>
  <c r="T739" s="1"/>
  <c r="H727"/>
  <c r="H739" s="1"/>
  <c r="AJ727"/>
  <c r="AJ739" s="1"/>
  <c r="AI727"/>
  <c r="AI739" s="1"/>
  <c r="O727"/>
  <c r="O739" s="1"/>
  <c r="V727"/>
  <c r="V739" s="1"/>
  <c r="AM727"/>
  <c r="AM739" s="1"/>
  <c r="M727"/>
  <c r="M739" s="1"/>
  <c r="K727"/>
  <c r="K739" s="1"/>
  <c r="J727"/>
  <c r="J739" s="1"/>
  <c r="AC727"/>
  <c r="AC739" s="1"/>
  <c r="S727"/>
  <c r="S739" s="1"/>
  <c r="N727"/>
  <c r="N739" s="1"/>
  <c r="L727"/>
  <c r="L739" s="1"/>
  <c r="P714"/>
  <c r="P726" s="1"/>
  <c r="H714"/>
  <c r="H726" s="1"/>
  <c r="M714"/>
  <c r="M726" s="1"/>
  <c r="R714"/>
  <c r="R726" s="1"/>
  <c r="L714"/>
  <c r="L726" s="1"/>
  <c r="Q714"/>
  <c r="Q726" s="1"/>
  <c r="J714"/>
  <c r="J726" s="1"/>
  <c r="G714"/>
  <c r="G726" s="1"/>
  <c r="K714"/>
  <c r="K726" s="1"/>
  <c r="N714"/>
  <c r="N726" s="1"/>
  <c r="O714"/>
  <c r="O726" s="1"/>
  <c r="I714"/>
  <c r="I726" s="1"/>
  <c r="G688"/>
  <c r="G700" s="1"/>
  <c r="H688"/>
  <c r="H700" s="1"/>
  <c r="BA102"/>
  <c r="BB102" s="1"/>
  <c r="BB114" s="1"/>
  <c r="I597"/>
  <c r="S258"/>
  <c r="T258" s="1"/>
  <c r="T270" s="1"/>
  <c r="AJ323"/>
  <c r="AK323" s="1"/>
  <c r="AK335" s="1"/>
  <c r="AO115"/>
  <c r="AP115" s="1"/>
  <c r="AP127" s="1"/>
  <c r="I193"/>
  <c r="J193" s="1"/>
  <c r="J205" s="1"/>
  <c r="K584"/>
  <c r="L584" s="1"/>
  <c r="L596" s="1"/>
  <c r="AK128"/>
  <c r="AL128" s="1"/>
  <c r="AL140" s="1"/>
  <c r="U154"/>
  <c r="K284"/>
  <c r="K296" s="1"/>
  <c r="H284"/>
  <c r="H296" s="1"/>
  <c r="M284"/>
  <c r="M296" s="1"/>
  <c r="J284"/>
  <c r="J296" s="1"/>
  <c r="L284"/>
  <c r="L296" s="1"/>
  <c r="I284"/>
  <c r="I296" s="1"/>
  <c r="G284"/>
  <c r="G296" s="1"/>
  <c r="Z480"/>
  <c r="Z492" s="1"/>
  <c r="L480"/>
  <c r="L492" s="1"/>
  <c r="AH480"/>
  <c r="AH492" s="1"/>
  <c r="AK480"/>
  <c r="AK492" s="1"/>
  <c r="K480"/>
  <c r="K492" s="1"/>
  <c r="G480"/>
  <c r="G492" s="1"/>
  <c r="AE480"/>
  <c r="AE492" s="1"/>
  <c r="I480"/>
  <c r="I492" s="1"/>
  <c r="Y480"/>
  <c r="Y492" s="1"/>
  <c r="AI480"/>
  <c r="AI492" s="1"/>
  <c r="S480"/>
  <c r="S492" s="1"/>
  <c r="N480"/>
  <c r="N492" s="1"/>
  <c r="AJ480"/>
  <c r="AJ492" s="1"/>
  <c r="X480"/>
  <c r="X492" s="1"/>
  <c r="AG480"/>
  <c r="AG492" s="1"/>
  <c r="M480"/>
  <c r="M492" s="1"/>
  <c r="T480"/>
  <c r="T492" s="1"/>
  <c r="AL480"/>
  <c r="AL492" s="1"/>
  <c r="AC480"/>
  <c r="AC492" s="1"/>
  <c r="Q480"/>
  <c r="Q492" s="1"/>
  <c r="AF480"/>
  <c r="AF492" s="1"/>
  <c r="AD480"/>
  <c r="AD492" s="1"/>
  <c r="AB480"/>
  <c r="AB492" s="1"/>
  <c r="O480"/>
  <c r="O492" s="1"/>
  <c r="U480"/>
  <c r="U492" s="1"/>
  <c r="AA480"/>
  <c r="AA492" s="1"/>
  <c r="R480"/>
  <c r="R492" s="1"/>
  <c r="J480"/>
  <c r="J492" s="1"/>
  <c r="AM480"/>
  <c r="AM492" s="1"/>
  <c r="V480"/>
  <c r="V492" s="1"/>
  <c r="P480"/>
  <c r="P492" s="1"/>
  <c r="H480"/>
  <c r="H492" s="1"/>
  <c r="W480"/>
  <c r="W492" s="1"/>
  <c r="L218"/>
  <c r="AT141"/>
  <c r="AT153" s="1"/>
  <c r="AP545"/>
  <c r="K180"/>
  <c r="L180" s="1"/>
  <c r="L192" s="1"/>
  <c r="M76"/>
  <c r="M88" s="1"/>
  <c r="J76"/>
  <c r="J88" s="1"/>
  <c r="AD76"/>
  <c r="AD88" s="1"/>
  <c r="U76"/>
  <c r="U88" s="1"/>
  <c r="O76"/>
  <c r="O88" s="1"/>
  <c r="Z76"/>
  <c r="Z88" s="1"/>
  <c r="I76"/>
  <c r="I88" s="1"/>
  <c r="AI76"/>
  <c r="AI88" s="1"/>
  <c r="K76"/>
  <c r="K88" s="1"/>
  <c r="G76"/>
  <c r="G88" s="1"/>
  <c r="AL76"/>
  <c r="AL88" s="1"/>
  <c r="AC76"/>
  <c r="AC88" s="1"/>
  <c r="AK76"/>
  <c r="AK88" s="1"/>
  <c r="AM76"/>
  <c r="AM88" s="1"/>
  <c r="X76"/>
  <c r="X88" s="1"/>
  <c r="R76"/>
  <c r="R88" s="1"/>
  <c r="L76"/>
  <c r="L88" s="1"/>
  <c r="P76"/>
  <c r="P88" s="1"/>
  <c r="T76"/>
  <c r="T88" s="1"/>
  <c r="H76"/>
  <c r="H88" s="1"/>
  <c r="W76"/>
  <c r="W88" s="1"/>
  <c r="AG76"/>
  <c r="AG88" s="1"/>
  <c r="Y76"/>
  <c r="Y88" s="1"/>
  <c r="AF76"/>
  <c r="AF88" s="1"/>
  <c r="AA76"/>
  <c r="AA88" s="1"/>
  <c r="Q76"/>
  <c r="Q88" s="1"/>
  <c r="N76"/>
  <c r="N88" s="1"/>
  <c r="AB76"/>
  <c r="AB88" s="1"/>
  <c r="AE76"/>
  <c r="AE88" s="1"/>
  <c r="AH76"/>
  <c r="AH88" s="1"/>
  <c r="S76"/>
  <c r="S88" s="1"/>
  <c r="V76"/>
  <c r="V88" s="1"/>
  <c r="AJ76"/>
  <c r="AJ88" s="1"/>
  <c r="J310"/>
  <c r="J322" s="1"/>
  <c r="K310"/>
  <c r="K322" s="1"/>
  <c r="H310"/>
  <c r="H322" s="1"/>
  <c r="L310"/>
  <c r="L322" s="1"/>
  <c r="G310"/>
  <c r="G322" s="1"/>
  <c r="I310"/>
  <c r="I322" s="1"/>
  <c r="H701"/>
  <c r="H713" s="1"/>
  <c r="G701"/>
  <c r="G713" s="1"/>
  <c r="H297"/>
  <c r="H309" s="1"/>
  <c r="G297"/>
  <c r="G309" s="1"/>
  <c r="I297"/>
  <c r="I309" s="1"/>
  <c r="L622"/>
  <c r="N610"/>
  <c r="N662"/>
  <c r="O662" s="1"/>
  <c r="O674" s="1"/>
  <c r="AT506"/>
  <c r="AJ519"/>
  <c r="U558"/>
  <c r="AV429" l="1"/>
  <c r="AU439"/>
  <c r="AU391"/>
  <c r="AT400"/>
  <c r="BA5" i="24"/>
  <c r="BB4" i="18"/>
  <c r="AS167"/>
  <c r="AR179"/>
  <c r="AS442"/>
  <c r="AS452" s="1"/>
  <c r="AR452"/>
  <c r="AQ8" i="24"/>
  <c r="AP22"/>
  <c r="AP33" s="1"/>
  <c r="AU821" i="18"/>
  <c r="AT756"/>
  <c r="AS765"/>
  <c r="AS869"/>
  <c r="AT859"/>
  <c r="AU465"/>
  <c r="AV455"/>
  <c r="AQ778"/>
  <c r="AR768"/>
  <c r="AS374"/>
  <c r="AT364"/>
  <c r="AS822"/>
  <c r="AR830"/>
  <c r="AS834"/>
  <c r="AR843"/>
  <c r="AT849"/>
  <c r="AS856"/>
  <c r="AR804"/>
  <c r="AS794"/>
  <c r="AX390"/>
  <c r="AY387"/>
  <c r="AZ377"/>
  <c r="AW820"/>
  <c r="AS791"/>
  <c r="AT781"/>
  <c r="AS413"/>
  <c r="AT403"/>
  <c r="AV846"/>
  <c r="AU807"/>
  <c r="AW755"/>
  <c r="AS816"/>
  <c r="AR817"/>
  <c r="AX833"/>
  <c r="AV426"/>
  <c r="AW416"/>
  <c r="AR361"/>
  <c r="AS351"/>
  <c r="T219"/>
  <c r="U219" s="1"/>
  <c r="U231" s="1"/>
  <c r="T623"/>
  <c r="U623" s="1"/>
  <c r="U635" s="1"/>
  <c r="AI532"/>
  <c r="AI544" s="1"/>
  <c r="AU493"/>
  <c r="AV493" s="1"/>
  <c r="AQ115"/>
  <c r="AQ127" s="1"/>
  <c r="AR571"/>
  <c r="AQ583"/>
  <c r="U258"/>
  <c r="U270" s="1"/>
  <c r="AN727"/>
  <c r="AN739" s="1"/>
  <c r="P662"/>
  <c r="P674" s="1"/>
  <c r="AN76"/>
  <c r="AN88" s="1"/>
  <c r="M310"/>
  <c r="M322" s="1"/>
  <c r="M584"/>
  <c r="S714"/>
  <c r="S726" s="1"/>
  <c r="J297"/>
  <c r="J309" s="1"/>
  <c r="N284"/>
  <c r="N296" s="1"/>
  <c r="U570"/>
  <c r="AJ531"/>
  <c r="N674"/>
  <c r="I205"/>
  <c r="K193"/>
  <c r="K205" s="1"/>
  <c r="AO127"/>
  <c r="M218"/>
  <c r="AL323"/>
  <c r="O206"/>
  <c r="P206" s="1"/>
  <c r="P218" s="1"/>
  <c r="AP557"/>
  <c r="AK140"/>
  <c r="AJ335"/>
  <c r="I701"/>
  <c r="AN480"/>
  <c r="V154"/>
  <c r="AU141"/>
  <c r="AK519"/>
  <c r="AK531" s="1"/>
  <c r="I688"/>
  <c r="AT518"/>
  <c r="AU506"/>
  <c r="AU518" s="1"/>
  <c r="K192"/>
  <c r="U166"/>
  <c r="S270"/>
  <c r="V558"/>
  <c r="AQ545"/>
  <c r="AR545" s="1"/>
  <c r="G336"/>
  <c r="G348" s="1"/>
  <c r="G75" s="1"/>
  <c r="AP336"/>
  <c r="AP348" s="1"/>
  <c r="I336"/>
  <c r="I348" s="1"/>
  <c r="Z336"/>
  <c r="Z348" s="1"/>
  <c r="AE336"/>
  <c r="AE348" s="1"/>
  <c r="AH336"/>
  <c r="AH348" s="1"/>
  <c r="U336"/>
  <c r="U348" s="1"/>
  <c r="O336"/>
  <c r="O348" s="1"/>
  <c r="AC336"/>
  <c r="AC348" s="1"/>
  <c r="P336"/>
  <c r="P348" s="1"/>
  <c r="J336"/>
  <c r="J348" s="1"/>
  <c r="R336"/>
  <c r="R348" s="1"/>
  <c r="AM336"/>
  <c r="AM348" s="1"/>
  <c r="M336"/>
  <c r="M348" s="1"/>
  <c r="Y336"/>
  <c r="Y348" s="1"/>
  <c r="W336"/>
  <c r="W348" s="1"/>
  <c r="T336"/>
  <c r="T348" s="1"/>
  <c r="AO336"/>
  <c r="AO348" s="1"/>
  <c r="S336"/>
  <c r="S348" s="1"/>
  <c r="AD336"/>
  <c r="AD348" s="1"/>
  <c r="K336"/>
  <c r="K348" s="1"/>
  <c r="L336"/>
  <c r="L348" s="1"/>
  <c r="AN336"/>
  <c r="AN348" s="1"/>
  <c r="AF336"/>
  <c r="AF348" s="1"/>
  <c r="AK336"/>
  <c r="AK348" s="1"/>
  <c r="AA336"/>
  <c r="AA348" s="1"/>
  <c r="AI336"/>
  <c r="AI348" s="1"/>
  <c r="AL336"/>
  <c r="AL348" s="1"/>
  <c r="AJ336"/>
  <c r="AJ348" s="1"/>
  <c r="N336"/>
  <c r="N348" s="1"/>
  <c r="X336"/>
  <c r="X348" s="1"/>
  <c r="Q336"/>
  <c r="Q348" s="1"/>
  <c r="AG336"/>
  <c r="AG348" s="1"/>
  <c r="H336"/>
  <c r="H348" s="1"/>
  <c r="H75" s="1"/>
  <c r="H472" s="1"/>
  <c r="AB336"/>
  <c r="AB348" s="1"/>
  <c r="V336"/>
  <c r="V348" s="1"/>
  <c r="N622"/>
  <c r="O610"/>
  <c r="P610" s="1"/>
  <c r="P622" s="1"/>
  <c r="K596"/>
  <c r="I609"/>
  <c r="J597"/>
  <c r="K597" s="1"/>
  <c r="K609" s="1"/>
  <c r="BA114"/>
  <c r="BC102"/>
  <c r="M180"/>
  <c r="M192" s="1"/>
  <c r="V623"/>
  <c r="W623" s="1"/>
  <c r="W635" s="1"/>
  <c r="AM128"/>
  <c r="AW429" l="1"/>
  <c r="AV439"/>
  <c r="AV391"/>
  <c r="AU400"/>
  <c r="AJ532"/>
  <c r="T635"/>
  <c r="BC4"/>
  <c r="BB5" i="24"/>
  <c r="AT167" i="18"/>
  <c r="AS179"/>
  <c r="AR8" i="24"/>
  <c r="AQ22"/>
  <c r="AQ33" s="1"/>
  <c r="AT442" i="18"/>
  <c r="AT413"/>
  <c r="AU403"/>
  <c r="AX820"/>
  <c r="AT374"/>
  <c r="AU364"/>
  <c r="AV807"/>
  <c r="AW846"/>
  <c r="AU849"/>
  <c r="AT856"/>
  <c r="AT822"/>
  <c r="AS830"/>
  <c r="AV465"/>
  <c r="AW455"/>
  <c r="AV821"/>
  <c r="AS361"/>
  <c r="AT351"/>
  <c r="AY833"/>
  <c r="AX755"/>
  <c r="AT791"/>
  <c r="AU781"/>
  <c r="AZ387"/>
  <c r="BA377"/>
  <c r="AY390"/>
  <c r="AS804"/>
  <c r="AT794"/>
  <c r="AU756"/>
  <c r="AT765"/>
  <c r="AW426"/>
  <c r="AX416"/>
  <c r="AT816"/>
  <c r="AS817"/>
  <c r="AT834"/>
  <c r="AS843"/>
  <c r="AR778"/>
  <c r="AS768"/>
  <c r="AT869"/>
  <c r="AU859"/>
  <c r="V219"/>
  <c r="V231" s="1"/>
  <c r="T231"/>
  <c r="V258"/>
  <c r="W258" s="1"/>
  <c r="W270" s="1"/>
  <c r="K297"/>
  <c r="L297" s="1"/>
  <c r="M297" s="1"/>
  <c r="N310"/>
  <c r="O310" s="1"/>
  <c r="O322" s="1"/>
  <c r="O284"/>
  <c r="P284" s="1"/>
  <c r="P296" s="1"/>
  <c r="J75"/>
  <c r="J472" s="1"/>
  <c r="I75"/>
  <c r="I472" s="1"/>
  <c r="AR115"/>
  <c r="AV505"/>
  <c r="AU505"/>
  <c r="AW493"/>
  <c r="AW505" s="1"/>
  <c r="AO727"/>
  <c r="AP727" s="1"/>
  <c r="AO76"/>
  <c r="AP76" s="1"/>
  <c r="T714"/>
  <c r="U714" s="1"/>
  <c r="Q662"/>
  <c r="R662" s="1"/>
  <c r="AS571"/>
  <c r="AR583"/>
  <c r="AL519"/>
  <c r="L597"/>
  <c r="L609" s="1"/>
  <c r="M596"/>
  <c r="N584"/>
  <c r="O584" s="1"/>
  <c r="O596" s="1"/>
  <c r="L193"/>
  <c r="AR557"/>
  <c r="AS545"/>
  <c r="AS557" s="1"/>
  <c r="G466"/>
  <c r="G472"/>
  <c r="G473" s="1"/>
  <c r="AB740"/>
  <c r="AB752" s="1"/>
  <c r="T740"/>
  <c r="T752" s="1"/>
  <c r="Z740"/>
  <c r="Z752" s="1"/>
  <c r="AO740"/>
  <c r="AO752" s="1"/>
  <c r="AM740"/>
  <c r="AM752" s="1"/>
  <c r="AL740"/>
  <c r="AL752" s="1"/>
  <c r="J740"/>
  <c r="J752" s="1"/>
  <c r="AC740"/>
  <c r="AC752" s="1"/>
  <c r="AJ740"/>
  <c r="AJ752" s="1"/>
  <c r="X740"/>
  <c r="X752" s="1"/>
  <c r="AI740"/>
  <c r="AI752" s="1"/>
  <c r="AE740"/>
  <c r="AE752" s="1"/>
  <c r="AF740"/>
  <c r="AF752" s="1"/>
  <c r="AG740"/>
  <c r="AG752" s="1"/>
  <c r="K740"/>
  <c r="K752" s="1"/>
  <c r="AA740"/>
  <c r="AA752" s="1"/>
  <c r="G740"/>
  <c r="G752" s="1"/>
  <c r="G479" s="1"/>
  <c r="H740"/>
  <c r="H752" s="1"/>
  <c r="H479" s="1"/>
  <c r="H34" i="24" s="1"/>
  <c r="O740" i="18"/>
  <c r="O752" s="1"/>
  <c r="Q740"/>
  <c r="Q752" s="1"/>
  <c r="N740"/>
  <c r="N752" s="1"/>
  <c r="L740"/>
  <c r="L752" s="1"/>
  <c r="AH740"/>
  <c r="AH752" s="1"/>
  <c r="R740"/>
  <c r="R752" s="1"/>
  <c r="M740"/>
  <c r="M752" s="1"/>
  <c r="U740"/>
  <c r="U752" s="1"/>
  <c r="AP740"/>
  <c r="AP752" s="1"/>
  <c r="S740"/>
  <c r="S752" s="1"/>
  <c r="AN740"/>
  <c r="AN752" s="1"/>
  <c r="P740"/>
  <c r="P752" s="1"/>
  <c r="W740"/>
  <c r="W752" s="1"/>
  <c r="I740"/>
  <c r="I752" s="1"/>
  <c r="Y740"/>
  <c r="Y752" s="1"/>
  <c r="AD740"/>
  <c r="AD752" s="1"/>
  <c r="AK740"/>
  <c r="AK752" s="1"/>
  <c r="V740"/>
  <c r="V752" s="1"/>
  <c r="W558"/>
  <c r="X558" s="1"/>
  <c r="X570" s="1"/>
  <c r="V635"/>
  <c r="O622"/>
  <c r="Q610"/>
  <c r="Q622" s="1"/>
  <c r="I700"/>
  <c r="J688"/>
  <c r="AN492"/>
  <c r="AO480"/>
  <c r="AQ336"/>
  <c r="AQ348" s="1"/>
  <c r="J701"/>
  <c r="BC114"/>
  <c r="BD102"/>
  <c r="BD114" s="1"/>
  <c r="V570"/>
  <c r="AJ544"/>
  <c r="AM140"/>
  <c r="AN128"/>
  <c r="AO128" s="1"/>
  <c r="AO140" s="1"/>
  <c r="J609"/>
  <c r="AQ557"/>
  <c r="AU153"/>
  <c r="AL335"/>
  <c r="AM323"/>
  <c r="Q206"/>
  <c r="Q218" s="1"/>
  <c r="AV141"/>
  <c r="I713"/>
  <c r="V166"/>
  <c r="W154"/>
  <c r="X154" s="1"/>
  <c r="X166" s="1"/>
  <c r="O218"/>
  <c r="X623"/>
  <c r="X635" s="1"/>
  <c r="AK532"/>
  <c r="N180"/>
  <c r="AV506"/>
  <c r="K309" l="1"/>
  <c r="K75" s="1"/>
  <c r="K472" s="1"/>
  <c r="M597"/>
  <c r="N597" s="1"/>
  <c r="N609" s="1"/>
  <c r="AX429"/>
  <c r="AW439"/>
  <c r="AW391"/>
  <c r="AV400"/>
  <c r="O296"/>
  <c r="BC5" i="24"/>
  <c r="BD4" i="18"/>
  <c r="AU167"/>
  <c r="AT179"/>
  <c r="AU442"/>
  <c r="AT452"/>
  <c r="AR22" i="24"/>
  <c r="AR33" s="1"/>
  <c r="AS8"/>
  <c r="AU869" i="18"/>
  <c r="AV859"/>
  <c r="AU816"/>
  <c r="AT817"/>
  <c r="AW821"/>
  <c r="AY820"/>
  <c r="AT804"/>
  <c r="AU794"/>
  <c r="BA387"/>
  <c r="BB377"/>
  <c r="AY755"/>
  <c r="AT361"/>
  <c r="AU351"/>
  <c r="AV849"/>
  <c r="AU856"/>
  <c r="AW807"/>
  <c r="AS778"/>
  <c r="AT768"/>
  <c r="AV756"/>
  <c r="AU765"/>
  <c r="AW465"/>
  <c r="AX455"/>
  <c r="AU374"/>
  <c r="AV364"/>
  <c r="AU413"/>
  <c r="AV403"/>
  <c r="AU834"/>
  <c r="AT843"/>
  <c r="AX426"/>
  <c r="AY416"/>
  <c r="AZ390"/>
  <c r="AU791"/>
  <c r="AV781"/>
  <c r="AZ833"/>
  <c r="AU822"/>
  <c r="AT830"/>
  <c r="AX846"/>
  <c r="N322"/>
  <c r="W219"/>
  <c r="W231" s="1"/>
  <c r="AO88"/>
  <c r="Q284"/>
  <c r="Q296" s="1"/>
  <c r="P310"/>
  <c r="V270"/>
  <c r="X258"/>
  <c r="X270" s="1"/>
  <c r="AX493"/>
  <c r="AY493" s="1"/>
  <c r="AY505" s="1"/>
  <c r="AR127"/>
  <c r="AS115"/>
  <c r="AO739"/>
  <c r="AQ727"/>
  <c r="AQ739" s="1"/>
  <c r="T726"/>
  <c r="Q674"/>
  <c r="AP88"/>
  <c r="AQ76"/>
  <c r="AQ88" s="1"/>
  <c r="AS583"/>
  <c r="AT571"/>
  <c r="M309"/>
  <c r="N297"/>
  <c r="N309" s="1"/>
  <c r="AL531"/>
  <c r="AM519"/>
  <c r="AP128"/>
  <c r="AP140" s="1"/>
  <c r="BE102"/>
  <c r="BE114" s="1"/>
  <c r="L205"/>
  <c r="M193"/>
  <c r="R206"/>
  <c r="N596"/>
  <c r="P584"/>
  <c r="P596" s="1"/>
  <c r="N192"/>
  <c r="U726"/>
  <c r="W166"/>
  <c r="Y154"/>
  <c r="AM335"/>
  <c r="AN323"/>
  <c r="AO492"/>
  <c r="AP480"/>
  <c r="AQ480" s="1"/>
  <c r="AQ492" s="1"/>
  <c r="W570"/>
  <c r="Y623"/>
  <c r="Z623" s="1"/>
  <c r="Z635" s="1"/>
  <c r="X219"/>
  <c r="AR336"/>
  <c r="AQ740"/>
  <c r="AR740" s="1"/>
  <c r="AV518"/>
  <c r="AW506"/>
  <c r="AX506" s="1"/>
  <c r="R674"/>
  <c r="S662"/>
  <c r="J713"/>
  <c r="K701"/>
  <c r="L701" s="1"/>
  <c r="L713" s="1"/>
  <c r="L309"/>
  <c r="J700"/>
  <c r="K688"/>
  <c r="V714"/>
  <c r="AL532"/>
  <c r="AM532" s="1"/>
  <c r="AM544" s="1"/>
  <c r="Y558"/>
  <c r="R610"/>
  <c r="AK544"/>
  <c r="AN140"/>
  <c r="G870"/>
  <c r="H870" s="1"/>
  <c r="G34" i="24"/>
  <c r="H467" i="18"/>
  <c r="H475" s="1"/>
  <c r="G474"/>
  <c r="H181" i="1" s="1"/>
  <c r="H466" i="18"/>
  <c r="I479"/>
  <c r="I34" i="24" s="1"/>
  <c r="AV153" i="18"/>
  <c r="AP739"/>
  <c r="G20" i="24"/>
  <c r="G84"/>
  <c r="O180" i="18"/>
  <c r="AW141"/>
  <c r="AW153" s="1"/>
  <c r="R284"/>
  <c r="AT545"/>
  <c r="M609" l="1"/>
  <c r="O597"/>
  <c r="O609" s="1"/>
  <c r="AY429"/>
  <c r="AX439"/>
  <c r="AX391"/>
  <c r="AW400"/>
  <c r="BE4"/>
  <c r="BD5" i="24"/>
  <c r="AV167" i="18"/>
  <c r="AU179"/>
  <c r="AU452"/>
  <c r="AV442"/>
  <c r="AT8" i="24"/>
  <c r="AS22"/>
  <c r="AS33" s="1"/>
  <c r="AV413" i="18"/>
  <c r="AW403"/>
  <c r="AV374"/>
  <c r="AW364"/>
  <c r="AX807"/>
  <c r="AZ755"/>
  <c r="BB387"/>
  <c r="BC377"/>
  <c r="AU804"/>
  <c r="AV794"/>
  <c r="BA833"/>
  <c r="AV791"/>
  <c r="AW781"/>
  <c r="AX465"/>
  <c r="AY455"/>
  <c r="AX821"/>
  <c r="AY846"/>
  <c r="AV834"/>
  <c r="AU843"/>
  <c r="AW756"/>
  <c r="AV765"/>
  <c r="AU361"/>
  <c r="AV351"/>
  <c r="AZ820"/>
  <c r="AV869"/>
  <c r="AW859"/>
  <c r="AV822"/>
  <c r="AU830"/>
  <c r="BA390"/>
  <c r="AY426"/>
  <c r="AZ416"/>
  <c r="AT778"/>
  <c r="AU768"/>
  <c r="AW849"/>
  <c r="AV856"/>
  <c r="AV816"/>
  <c r="AU817"/>
  <c r="L75"/>
  <c r="L472" s="1"/>
  <c r="BF102"/>
  <c r="BG102" s="1"/>
  <c r="BG114" s="1"/>
  <c r="P322"/>
  <c r="Q310"/>
  <c r="Y258"/>
  <c r="Z258" s="1"/>
  <c r="Z270" s="1"/>
  <c r="AZ493"/>
  <c r="BA493" s="1"/>
  <c r="BB493" s="1"/>
  <c r="BB505" s="1"/>
  <c r="J479"/>
  <c r="J34" i="24" s="1"/>
  <c r="O297" i="18"/>
  <c r="P297" s="1"/>
  <c r="AQ128"/>
  <c r="AR128" s="1"/>
  <c r="AR727"/>
  <c r="AR739" s="1"/>
  <c r="AX505"/>
  <c r="AS127"/>
  <c r="AT115"/>
  <c r="P597"/>
  <c r="P609" s="1"/>
  <c r="AR76"/>
  <c r="AR88" s="1"/>
  <c r="AU571"/>
  <c r="AT583"/>
  <c r="AM531"/>
  <c r="AN519"/>
  <c r="H87" i="24"/>
  <c r="AR752" i="18"/>
  <c r="AS740"/>
  <c r="AS752" s="1"/>
  <c r="M205"/>
  <c r="M75" s="1"/>
  <c r="M472" s="1"/>
  <c r="N193"/>
  <c r="O193" s="1"/>
  <c r="O205" s="1"/>
  <c r="Q584"/>
  <c r="R218"/>
  <c r="S206"/>
  <c r="AX518"/>
  <c r="AY506"/>
  <c r="AY518" s="1"/>
  <c r="O192"/>
  <c r="I466"/>
  <c r="I467"/>
  <c r="I475" s="1"/>
  <c r="H474"/>
  <c r="I181" i="1" s="1"/>
  <c r="V726" i="18"/>
  <c r="W714"/>
  <c r="X714" s="1"/>
  <c r="AW518"/>
  <c r="AR348"/>
  <c r="AS336"/>
  <c r="AT336" s="1"/>
  <c r="AT348" s="1"/>
  <c r="Y635"/>
  <c r="I870"/>
  <c r="R296"/>
  <c r="G113" i="24"/>
  <c r="G50"/>
  <c r="E12" i="7943"/>
  <c r="K700" i="18"/>
  <c r="L688"/>
  <c r="M688" s="1"/>
  <c r="M700" s="1"/>
  <c r="Y166"/>
  <c r="Z154"/>
  <c r="S284"/>
  <c r="AA623"/>
  <c r="AA635" s="1"/>
  <c r="AO323"/>
  <c r="AT557"/>
  <c r="AU545"/>
  <c r="AU557" s="1"/>
  <c r="BF114"/>
  <c r="AL544"/>
  <c r="AN532"/>
  <c r="AN544" s="1"/>
  <c r="S674"/>
  <c r="T662"/>
  <c r="AQ752"/>
  <c r="X231"/>
  <c r="Y219"/>
  <c r="AN335"/>
  <c r="P180"/>
  <c r="Q180" s="1"/>
  <c r="Z558"/>
  <c r="AX141"/>
  <c r="H49" i="24"/>
  <c r="H10"/>
  <c r="H471" i="18"/>
  <c r="H473" s="1"/>
  <c r="R622"/>
  <c r="S610"/>
  <c r="Y570"/>
  <c r="K713"/>
  <c r="M701"/>
  <c r="N701" s="1"/>
  <c r="N713" s="1"/>
  <c r="AP492"/>
  <c r="AR480"/>
  <c r="AZ429" l="1"/>
  <c r="AY439"/>
  <c r="AY391"/>
  <c r="AX400"/>
  <c r="BE5" i="24"/>
  <c r="BF4" i="18"/>
  <c r="AW167"/>
  <c r="AV179"/>
  <c r="AU8" i="24"/>
  <c r="AT22"/>
  <c r="AT33" s="1"/>
  <c r="AW442" i="18"/>
  <c r="AV452"/>
  <c r="AX756"/>
  <c r="AW765"/>
  <c r="AW834"/>
  <c r="AV843"/>
  <c r="AZ426"/>
  <c r="BA416"/>
  <c r="AW869"/>
  <c r="AX859"/>
  <c r="BA820"/>
  <c r="AV361"/>
  <c r="AW351"/>
  <c r="AZ846"/>
  <c r="AY821"/>
  <c r="AW791"/>
  <c r="AX781"/>
  <c r="AV804"/>
  <c r="AW794"/>
  <c r="BA755"/>
  <c r="AY807"/>
  <c r="AW374"/>
  <c r="AX364"/>
  <c r="AW413"/>
  <c r="AX403"/>
  <c r="AX849"/>
  <c r="AW856"/>
  <c r="AU778"/>
  <c r="AV768"/>
  <c r="AW822"/>
  <c r="AV830"/>
  <c r="AW816"/>
  <c r="AV817"/>
  <c r="BB390"/>
  <c r="AY465"/>
  <c r="AZ455"/>
  <c r="BB833"/>
  <c r="BC387"/>
  <c r="BD377"/>
  <c r="AZ505"/>
  <c r="AS727"/>
  <c r="AS739" s="1"/>
  <c r="Q322"/>
  <c r="R310"/>
  <c r="Y270"/>
  <c r="AA258"/>
  <c r="AB258" s="1"/>
  <c r="AB270" s="1"/>
  <c r="O309"/>
  <c r="O75" s="1"/>
  <c r="O472" s="1"/>
  <c r="J870"/>
  <c r="Q597"/>
  <c r="Q609" s="1"/>
  <c r="AQ140"/>
  <c r="AT127"/>
  <c r="AU115"/>
  <c r="AS76"/>
  <c r="AT76" s="1"/>
  <c r="AT88" s="1"/>
  <c r="X726"/>
  <c r="Y714"/>
  <c r="Y726" s="1"/>
  <c r="AV571"/>
  <c r="AU583"/>
  <c r="AN531"/>
  <c r="AO519"/>
  <c r="T284"/>
  <c r="T296" s="1"/>
  <c r="S218"/>
  <c r="T206"/>
  <c r="N205"/>
  <c r="N75" s="1"/>
  <c r="N472" s="1"/>
  <c r="P193"/>
  <c r="AZ506"/>
  <c r="BA506" s="1"/>
  <c r="AO532"/>
  <c r="AP532" s="1"/>
  <c r="AT740"/>
  <c r="Q596"/>
  <c r="AV545"/>
  <c r="AV557" s="1"/>
  <c r="R584"/>
  <c r="Q192"/>
  <c r="R180"/>
  <c r="G182" i="1"/>
  <c r="Z166" i="18"/>
  <c r="AA154"/>
  <c r="AB154" s="1"/>
  <c r="J467"/>
  <c r="J475" s="1"/>
  <c r="I474"/>
  <c r="J181" i="1" s="1"/>
  <c r="J466" i="18"/>
  <c r="M713"/>
  <c r="M479" s="1"/>
  <c r="M34" i="24" s="1"/>
  <c r="S622" i="18"/>
  <c r="T610"/>
  <c r="H12" i="24"/>
  <c r="H11"/>
  <c r="Y231" i="18"/>
  <c r="T674"/>
  <c r="U662"/>
  <c r="L700"/>
  <c r="L479" s="1"/>
  <c r="L34" i="24" s="1"/>
  <c r="N688" i="18"/>
  <c r="O701"/>
  <c r="P701" s="1"/>
  <c r="P713" s="1"/>
  <c r="BH102"/>
  <c r="Z219"/>
  <c r="AB623"/>
  <c r="I87" i="24"/>
  <c r="Z570" i="18"/>
  <c r="AA558"/>
  <c r="P309"/>
  <c r="H84" i="24"/>
  <c r="H20"/>
  <c r="AX153" i="18"/>
  <c r="R597"/>
  <c r="S296"/>
  <c r="BA505"/>
  <c r="BC493"/>
  <c r="AS348"/>
  <c r="AU336"/>
  <c r="I471"/>
  <c r="I473" s="1"/>
  <c r="H182" i="1"/>
  <c r="H22" i="24" s="1"/>
  <c r="I49"/>
  <c r="I10"/>
  <c r="AS480" i="18"/>
  <c r="AS492" s="1"/>
  <c r="AY141"/>
  <c r="S597"/>
  <c r="S609" s="1"/>
  <c r="AR492"/>
  <c r="AR140"/>
  <c r="AS128"/>
  <c r="AS140" s="1"/>
  <c r="P192"/>
  <c r="AO335"/>
  <c r="AP323"/>
  <c r="W726"/>
  <c r="Q297"/>
  <c r="K479"/>
  <c r="K34" i="24" s="1"/>
  <c r="BA429" i="18" l="1"/>
  <c r="AZ439"/>
  <c r="AZ391"/>
  <c r="AY400"/>
  <c r="BF5" i="24"/>
  <c r="BG4" i="18"/>
  <c r="AX167"/>
  <c r="AW179"/>
  <c r="AX442"/>
  <c r="AW452"/>
  <c r="AV8" i="24"/>
  <c r="AU22"/>
  <c r="AU33" s="1"/>
  <c r="BC833" i="18"/>
  <c r="AZ465"/>
  <c r="BA455"/>
  <c r="AX822"/>
  <c r="AW830"/>
  <c r="AY849"/>
  <c r="AX856"/>
  <c r="AX374"/>
  <c r="AY364"/>
  <c r="BB755"/>
  <c r="AX791"/>
  <c r="AY781"/>
  <c r="BA846"/>
  <c r="AW361"/>
  <c r="AX351"/>
  <c r="BB820"/>
  <c r="BA426"/>
  <c r="BB416"/>
  <c r="AX834"/>
  <c r="AW843"/>
  <c r="BD387"/>
  <c r="BE377"/>
  <c r="BC390"/>
  <c r="AZ821"/>
  <c r="AX816"/>
  <c r="AW817"/>
  <c r="AV778"/>
  <c r="AW768"/>
  <c r="AX413"/>
  <c r="AY403"/>
  <c r="AZ807"/>
  <c r="AW804"/>
  <c r="AX794"/>
  <c r="AX869"/>
  <c r="AY859"/>
  <c r="AY756"/>
  <c r="AX765"/>
  <c r="AO544"/>
  <c r="AA270"/>
  <c r="AT727"/>
  <c r="AU727" s="1"/>
  <c r="R322"/>
  <c r="S310"/>
  <c r="AC258"/>
  <c r="AD258" s="1"/>
  <c r="AD270" s="1"/>
  <c r="AS88"/>
  <c r="AV115"/>
  <c r="AW115" s="1"/>
  <c r="AW127" s="1"/>
  <c r="AU127"/>
  <c r="AU76"/>
  <c r="AV76" s="1"/>
  <c r="AZ518"/>
  <c r="Z714"/>
  <c r="AA714" s="1"/>
  <c r="AA726" s="1"/>
  <c r="T597"/>
  <c r="T609" s="1"/>
  <c r="AW545"/>
  <c r="AX545" s="1"/>
  <c r="AX557" s="1"/>
  <c r="AT739"/>
  <c r="AV583"/>
  <c r="AW571"/>
  <c r="AP519"/>
  <c r="AO531"/>
  <c r="AT480"/>
  <c r="AT492" s="1"/>
  <c r="AT128"/>
  <c r="AT140" s="1"/>
  <c r="U284"/>
  <c r="R596"/>
  <c r="S584"/>
  <c r="AT752"/>
  <c r="AU740"/>
  <c r="P205"/>
  <c r="P75" s="1"/>
  <c r="P472" s="1"/>
  <c r="Q193"/>
  <c r="U206"/>
  <c r="T218"/>
  <c r="AP335"/>
  <c r="I84" i="24"/>
  <c r="I20"/>
  <c r="Z231" i="18"/>
  <c r="AA219"/>
  <c r="K870"/>
  <c r="L870" s="1"/>
  <c r="M870" s="1"/>
  <c r="J87" i="24"/>
  <c r="H33"/>
  <c r="H111"/>
  <c r="F13" i="7943" s="1"/>
  <c r="H97" i="24"/>
  <c r="BA518" i="18"/>
  <c r="BB506"/>
  <c r="AB635"/>
  <c r="AC623"/>
  <c r="I182" i="1"/>
  <c r="I22" i="24" s="1"/>
  <c r="J471" i="18"/>
  <c r="J473" s="1"/>
  <c r="J10" i="24"/>
  <c r="J49"/>
  <c r="AP544" i="18"/>
  <c r="AQ532"/>
  <c r="R192"/>
  <c r="S180"/>
  <c r="Q309"/>
  <c r="R297"/>
  <c r="F12" i="7943"/>
  <c r="H113" i="24"/>
  <c r="N700" i="18"/>
  <c r="N479" s="1"/>
  <c r="N34" i="24" s="1"/>
  <c r="O688" i="18"/>
  <c r="P688" s="1"/>
  <c r="U674"/>
  <c r="V662"/>
  <c r="G57" i="24"/>
  <c r="H18"/>
  <c r="T622" i="18"/>
  <c r="U610"/>
  <c r="J474"/>
  <c r="K181" i="1" s="1"/>
  <c r="K467" i="18"/>
  <c r="K475" s="1"/>
  <c r="K466"/>
  <c r="AA166"/>
  <c r="AY153"/>
  <c r="AZ141"/>
  <c r="I11" i="24"/>
  <c r="I12"/>
  <c r="H57" s="1"/>
  <c r="AU348" i="18"/>
  <c r="BC505"/>
  <c r="BD493"/>
  <c r="R609"/>
  <c r="AA570"/>
  <c r="AB558"/>
  <c r="BH114"/>
  <c r="BI102"/>
  <c r="BI114" s="1"/>
  <c r="O713"/>
  <c r="Q701"/>
  <c r="AB166"/>
  <c r="AC154"/>
  <c r="H92" i="24"/>
  <c r="H17"/>
  <c r="G22"/>
  <c r="AQ323" i="18"/>
  <c r="AU480"/>
  <c r="AV336"/>
  <c r="BB429" l="1"/>
  <c r="BA439"/>
  <c r="BA391"/>
  <c r="AZ400"/>
  <c r="BH4"/>
  <c r="BG5" i="24"/>
  <c r="AY167" i="18"/>
  <c r="AX179"/>
  <c r="AX452"/>
  <c r="AY442"/>
  <c r="AV22" i="24"/>
  <c r="AV33" s="1"/>
  <c r="AW8"/>
  <c r="BD390" i="18"/>
  <c r="BE387"/>
  <c r="BF377"/>
  <c r="BC820"/>
  <c r="BB846"/>
  <c r="AY791"/>
  <c r="AZ781"/>
  <c r="AY374"/>
  <c r="AZ364"/>
  <c r="BA465"/>
  <c r="BB455"/>
  <c r="BA807"/>
  <c r="AW778"/>
  <c r="AX768"/>
  <c r="AY822"/>
  <c r="AX830"/>
  <c r="AY869"/>
  <c r="AZ859"/>
  <c r="AY816"/>
  <c r="AX817"/>
  <c r="BB426"/>
  <c r="BC416"/>
  <c r="AX361"/>
  <c r="AY351"/>
  <c r="BC755"/>
  <c r="BD833"/>
  <c r="AZ756"/>
  <c r="AY765"/>
  <c r="AX804"/>
  <c r="AY794"/>
  <c r="AY413"/>
  <c r="AZ403"/>
  <c r="BA821"/>
  <c r="AY834"/>
  <c r="AX843"/>
  <c r="AZ849"/>
  <c r="AY856"/>
  <c r="AE258"/>
  <c r="AF258" s="1"/>
  <c r="S322"/>
  <c r="T310"/>
  <c r="AC270"/>
  <c r="U597"/>
  <c r="V597" s="1"/>
  <c r="AU128"/>
  <c r="AU140" s="1"/>
  <c r="AU88"/>
  <c r="AB714"/>
  <c r="AC714" s="1"/>
  <c r="Z726"/>
  <c r="AV127"/>
  <c r="AX115"/>
  <c r="AW557"/>
  <c r="AV727"/>
  <c r="AU739"/>
  <c r="AY545"/>
  <c r="AZ545" s="1"/>
  <c r="AW583"/>
  <c r="AX571"/>
  <c r="AP531"/>
  <c r="AQ519"/>
  <c r="AR519" s="1"/>
  <c r="U296"/>
  <c r="V284"/>
  <c r="W284" s="1"/>
  <c r="W296" s="1"/>
  <c r="U218"/>
  <c r="V206"/>
  <c r="AU752"/>
  <c r="AV740"/>
  <c r="K87" i="24"/>
  <c r="S596" i="18"/>
  <c r="T584"/>
  <c r="Q205"/>
  <c r="Q75" s="1"/>
  <c r="Q472" s="1"/>
  <c r="R193"/>
  <c r="H102" i="24"/>
  <c r="H85"/>
  <c r="P700" i="18"/>
  <c r="P479" s="1"/>
  <c r="P34" i="24" s="1"/>
  <c r="G33"/>
  <c r="G36" s="1"/>
  <c r="G44" s="1"/>
  <c r="G24" s="1"/>
  <c r="G97"/>
  <c r="G111"/>
  <c r="AV348" i="18"/>
  <c r="AW336"/>
  <c r="AQ335"/>
  <c r="H50" i="24"/>
  <c r="H110"/>
  <c r="H116" s="1"/>
  <c r="F11" i="7943"/>
  <c r="H15" i="24"/>
  <c r="AZ153" i="18"/>
  <c r="BA141"/>
  <c r="U622"/>
  <c r="V610"/>
  <c r="J12" i="24"/>
  <c r="I57" s="1"/>
  <c r="J11"/>
  <c r="G12" i="7943"/>
  <c r="I113" i="24"/>
  <c r="R701" i="18"/>
  <c r="AC166"/>
  <c r="AD154"/>
  <c r="AB570"/>
  <c r="AC558"/>
  <c r="I92" i="24"/>
  <c r="I17"/>
  <c r="K49"/>
  <c r="K10"/>
  <c r="K471" i="18"/>
  <c r="K473" s="1"/>
  <c r="H35" i="24"/>
  <c r="H36" s="1"/>
  <c r="H56"/>
  <c r="R309" i="18"/>
  <c r="S297"/>
  <c r="S192"/>
  <c r="T180"/>
  <c r="AC635"/>
  <c r="AD623"/>
  <c r="AV88"/>
  <c r="AW76"/>
  <c r="N870"/>
  <c r="AR323"/>
  <c r="AU492"/>
  <c r="AV480"/>
  <c r="I18" i="24"/>
  <c r="I111"/>
  <c r="G13" i="7943" s="1"/>
  <c r="I97" i="24"/>
  <c r="I33"/>
  <c r="BB518" i="18"/>
  <c r="BC506"/>
  <c r="Q713"/>
  <c r="BD505"/>
  <c r="BE493"/>
  <c r="L466"/>
  <c r="L467"/>
  <c r="L475" s="1"/>
  <c r="K474"/>
  <c r="G102" i="24"/>
  <c r="G85"/>
  <c r="V674" i="18"/>
  <c r="W662"/>
  <c r="O700"/>
  <c r="O479" s="1"/>
  <c r="O34" i="24" s="1"/>
  <c r="Q688" i="18"/>
  <c r="AV128"/>
  <c r="AQ544"/>
  <c r="AR532"/>
  <c r="J84" i="24"/>
  <c r="J20"/>
  <c r="AA231" i="18"/>
  <c r="AB219"/>
  <c r="BB439" l="1"/>
  <c r="BC429"/>
  <c r="BB391"/>
  <c r="BA400"/>
  <c r="AE270"/>
  <c r="BH5" i="24"/>
  <c r="BI4" i="18"/>
  <c r="BI5" i="24" s="1"/>
  <c r="AZ167" i="18"/>
  <c r="AY179"/>
  <c r="AY452"/>
  <c r="AZ442"/>
  <c r="AW22" i="24"/>
  <c r="AW33" s="1"/>
  <c r="AX8"/>
  <c r="AZ816" i="18"/>
  <c r="AY817"/>
  <c r="AY804"/>
  <c r="AZ794"/>
  <c r="AZ822"/>
  <c r="AY830"/>
  <c r="BA849"/>
  <c r="AZ856"/>
  <c r="BD755"/>
  <c r="BC426"/>
  <c r="BD416"/>
  <c r="AZ869"/>
  <c r="BA859"/>
  <c r="BB465"/>
  <c r="BC455"/>
  <c r="AZ791"/>
  <c r="BA781"/>
  <c r="BD820"/>
  <c r="BE390"/>
  <c r="AZ413"/>
  <c r="BA403"/>
  <c r="BB807"/>
  <c r="AX778"/>
  <c r="AY768"/>
  <c r="AZ834"/>
  <c r="AY843"/>
  <c r="BB821"/>
  <c r="BA756"/>
  <c r="AZ765"/>
  <c r="BE833"/>
  <c r="AY361"/>
  <c r="AZ351"/>
  <c r="AZ374"/>
  <c r="BA364"/>
  <c r="BC846"/>
  <c r="BF387"/>
  <c r="BG377"/>
  <c r="U609"/>
  <c r="U310"/>
  <c r="T322"/>
  <c r="AB726"/>
  <c r="AY557"/>
  <c r="AY115"/>
  <c r="AX127"/>
  <c r="AV739"/>
  <c r="AW727"/>
  <c r="AX583"/>
  <c r="AY571"/>
  <c r="AR531"/>
  <c r="AQ531"/>
  <c r="AS519"/>
  <c r="AS531" s="1"/>
  <c r="U584"/>
  <c r="V584" s="1"/>
  <c r="W206"/>
  <c r="V218"/>
  <c r="V296"/>
  <c r="R205"/>
  <c r="R75" s="1"/>
  <c r="R472" s="1"/>
  <c r="S193"/>
  <c r="T596"/>
  <c r="AV752"/>
  <c r="AW740"/>
  <c r="X284"/>
  <c r="Y284" s="1"/>
  <c r="G25" i="24"/>
  <c r="G114" s="1"/>
  <c r="M467" i="18"/>
  <c r="M475" s="1"/>
  <c r="M466"/>
  <c r="L474"/>
  <c r="V609"/>
  <c r="W597"/>
  <c r="AD635"/>
  <c r="AE623"/>
  <c r="K12" i="24"/>
  <c r="J57" s="1"/>
  <c r="K11"/>
  <c r="G116"/>
  <c r="E13" i="7943"/>
  <c r="W674" i="18"/>
  <c r="X662"/>
  <c r="L471"/>
  <c r="L473" s="1"/>
  <c r="K182" i="1"/>
  <c r="K22" i="24" s="1"/>
  <c r="L49"/>
  <c r="L10"/>
  <c r="AZ557" i="18"/>
  <c r="BA545"/>
  <c r="BC518"/>
  <c r="BD506"/>
  <c r="AV492"/>
  <c r="AW480"/>
  <c r="AR335"/>
  <c r="AS323"/>
  <c r="AW88"/>
  <c r="AX76"/>
  <c r="T192"/>
  <c r="U180"/>
  <c r="S309"/>
  <c r="T297"/>
  <c r="J182" i="1"/>
  <c r="G11" i="7943"/>
  <c r="I50" i="24"/>
  <c r="I15"/>
  <c r="I110"/>
  <c r="I116" s="1"/>
  <c r="AD166" i="18"/>
  <c r="AE154"/>
  <c r="R713"/>
  <c r="S701"/>
  <c r="AC726"/>
  <c r="AD714"/>
  <c r="J17" i="24"/>
  <c r="J92"/>
  <c r="I56"/>
  <c r="I35"/>
  <c r="I36" s="1"/>
  <c r="AC570" i="18"/>
  <c r="AD558"/>
  <c r="AB231"/>
  <c r="AC219"/>
  <c r="J113" i="24"/>
  <c r="H12" i="7943"/>
  <c r="AV140" i="18"/>
  <c r="AW128"/>
  <c r="Q700"/>
  <c r="Q479" s="1"/>
  <c r="Q34" i="24" s="1"/>
  <c r="R688" i="18"/>
  <c r="BE505"/>
  <c r="BF493"/>
  <c r="H98" i="24"/>
  <c r="BA153" i="18"/>
  <c r="BB141"/>
  <c r="O870"/>
  <c r="P870" s="1"/>
  <c r="AF270"/>
  <c r="AG258"/>
  <c r="AR544"/>
  <c r="AS532"/>
  <c r="I102" i="24"/>
  <c r="I85"/>
  <c r="K84"/>
  <c r="K20"/>
  <c r="J18"/>
  <c r="V622" i="18"/>
  <c r="W610"/>
  <c r="AW348"/>
  <c r="AX336"/>
  <c r="L87" i="24"/>
  <c r="BD429" i="18" l="1"/>
  <c r="BC439"/>
  <c r="BC391"/>
  <c r="BB400"/>
  <c r="BA167"/>
  <c r="AZ179"/>
  <c r="AY8" i="24"/>
  <c r="AX22"/>
  <c r="AX33" s="1"/>
  <c r="BA442" i="18"/>
  <c r="BA452" s="1"/>
  <c r="AZ452"/>
  <c r="BC821"/>
  <c r="BF390"/>
  <c r="BA791"/>
  <c r="BB781"/>
  <c r="BE755"/>
  <c r="BA822"/>
  <c r="AZ830"/>
  <c r="BA816"/>
  <c r="AZ817"/>
  <c r="BD846"/>
  <c r="AZ361"/>
  <c r="BA351"/>
  <c r="BF833"/>
  <c r="BB756"/>
  <c r="BA765"/>
  <c r="BA834"/>
  <c r="AZ843"/>
  <c r="AY778"/>
  <c r="AZ768"/>
  <c r="BA413"/>
  <c r="BB403"/>
  <c r="BE820"/>
  <c r="BC465"/>
  <c r="BD455"/>
  <c r="BA869"/>
  <c r="BB859"/>
  <c r="BD426"/>
  <c r="BE416"/>
  <c r="BB849"/>
  <c r="BA856"/>
  <c r="BG387"/>
  <c r="BH377"/>
  <c r="BA374"/>
  <c r="BB364"/>
  <c r="BC807"/>
  <c r="AZ804"/>
  <c r="BA794"/>
  <c r="U322"/>
  <c r="V310"/>
  <c r="AZ115"/>
  <c r="AY127"/>
  <c r="G27" i="24"/>
  <c r="G96" s="1"/>
  <c r="AX727" i="18"/>
  <c r="AW739"/>
  <c r="AY583"/>
  <c r="AZ571"/>
  <c r="V596"/>
  <c r="W584"/>
  <c r="W596" s="1"/>
  <c r="AT519"/>
  <c r="Y296"/>
  <c r="U596"/>
  <c r="M87" i="24"/>
  <c r="X296" i="18"/>
  <c r="Z284"/>
  <c r="Z296" s="1"/>
  <c r="X206"/>
  <c r="W218"/>
  <c r="AX740"/>
  <c r="AW752"/>
  <c r="T193"/>
  <c r="S205"/>
  <c r="S75" s="1"/>
  <c r="S472" s="1"/>
  <c r="AX348"/>
  <c r="AY336"/>
  <c r="K113" i="24"/>
  <c r="I12" i="7943"/>
  <c r="AG270" i="18"/>
  <c r="AH258"/>
  <c r="R700"/>
  <c r="R479" s="1"/>
  <c r="R34" i="24" s="1"/>
  <c r="S688" i="18"/>
  <c r="J110" i="24"/>
  <c r="J15"/>
  <c r="J50"/>
  <c r="H11" i="7943"/>
  <c r="AE166" i="18"/>
  <c r="AF154"/>
  <c r="T309"/>
  <c r="U297"/>
  <c r="AX88"/>
  <c r="AY76"/>
  <c r="AW492"/>
  <c r="AX480"/>
  <c r="BA557"/>
  <c r="BB545"/>
  <c r="L12" i="24"/>
  <c r="K57" s="1"/>
  <c r="L11"/>
  <c r="X674" i="18"/>
  <c r="Y662"/>
  <c r="AE635"/>
  <c r="AF623"/>
  <c r="M471"/>
  <c r="M473" s="1"/>
  <c r="M10" i="24"/>
  <c r="M49"/>
  <c r="E15" i="7943"/>
  <c r="E16" s="1"/>
  <c r="J35" i="24"/>
  <c r="J56"/>
  <c r="BB153" i="18"/>
  <c r="BC141"/>
  <c r="J85" i="24"/>
  <c r="J102"/>
  <c r="W622" i="18"/>
  <c r="X610"/>
  <c r="BF505"/>
  <c r="BG493"/>
  <c r="I98" i="24"/>
  <c r="AD726" i="18"/>
  <c r="AE714"/>
  <c r="J22" i="24"/>
  <c r="Q183" i="1"/>
  <c r="L20" i="24"/>
  <c r="L113" s="1"/>
  <c r="L84"/>
  <c r="K18"/>
  <c r="Q870" i="18"/>
  <c r="R870" s="1"/>
  <c r="S713"/>
  <c r="T701"/>
  <c r="U192"/>
  <c r="V180"/>
  <c r="AS335"/>
  <c r="AT323"/>
  <c r="BD518"/>
  <c r="BE506"/>
  <c r="K111" i="24"/>
  <c r="I13" i="7943" s="1"/>
  <c r="K33" i="24"/>
  <c r="K97"/>
  <c r="K17"/>
  <c r="K92"/>
  <c r="W609" i="18"/>
  <c r="X597"/>
  <c r="AS544"/>
  <c r="AT532"/>
  <c r="AW140"/>
  <c r="AX128"/>
  <c r="AC231"/>
  <c r="AD219"/>
  <c r="AD570"/>
  <c r="AE558"/>
  <c r="N467"/>
  <c r="N475" s="1"/>
  <c r="M474"/>
  <c r="N466"/>
  <c r="E22" i="7943" l="1"/>
  <c r="E56"/>
  <c r="E40"/>
  <c r="BD439" i="18"/>
  <c r="BE429"/>
  <c r="BD391"/>
  <c r="BC400"/>
  <c r="K103" i="24"/>
  <c r="BA179" i="18"/>
  <c r="BB167"/>
  <c r="BB442"/>
  <c r="AZ8" i="24"/>
  <c r="AY22"/>
  <c r="AY33" s="1"/>
  <c r="BA804" i="18"/>
  <c r="BB794"/>
  <c r="BB869"/>
  <c r="BC859"/>
  <c r="BF820"/>
  <c r="BB413"/>
  <c r="BC403"/>
  <c r="BG833"/>
  <c r="BE846"/>
  <c r="BF755"/>
  <c r="BG390"/>
  <c r="BB374"/>
  <c r="BC364"/>
  <c r="BC849"/>
  <c r="BB856"/>
  <c r="BC756"/>
  <c r="BB765"/>
  <c r="BB816"/>
  <c r="BA817"/>
  <c r="BD821"/>
  <c r="BD807"/>
  <c r="BE426"/>
  <c r="BF416"/>
  <c r="BD465"/>
  <c r="BE455"/>
  <c r="AZ778"/>
  <c r="BA768"/>
  <c r="BA361"/>
  <c r="BB351"/>
  <c r="BB791"/>
  <c r="BC781"/>
  <c r="BH387"/>
  <c r="BI377"/>
  <c r="BI387" s="1"/>
  <c r="BB834"/>
  <c r="BA843"/>
  <c r="BB822"/>
  <c r="BA830"/>
  <c r="G60" i="24"/>
  <c r="G64" s="1"/>
  <c r="G72"/>
  <c r="G74" s="1"/>
  <c r="W310" i="18"/>
  <c r="V322"/>
  <c r="G40" i="24"/>
  <c r="G68" s="1"/>
  <c r="AZ127" i="18"/>
  <c r="BA115"/>
  <c r="AY727"/>
  <c r="AX739"/>
  <c r="X584"/>
  <c r="X596" s="1"/>
  <c r="AZ583"/>
  <c r="BA571"/>
  <c r="AU519"/>
  <c r="AT531"/>
  <c r="U193"/>
  <c r="T205"/>
  <c r="T75" s="1"/>
  <c r="T472" s="1"/>
  <c r="Y206"/>
  <c r="X218"/>
  <c r="N87" i="24"/>
  <c r="AA284" i="18"/>
  <c r="AY740"/>
  <c r="AX752"/>
  <c r="E89" i="7943"/>
  <c r="E95" s="1"/>
  <c r="E81"/>
  <c r="AE570" i="18"/>
  <c r="AF558"/>
  <c r="BE518"/>
  <c r="BF506"/>
  <c r="V192"/>
  <c r="W180"/>
  <c r="T713"/>
  <c r="U701"/>
  <c r="AE726"/>
  <c r="AF714"/>
  <c r="M11" i="24"/>
  <c r="M12"/>
  <c r="L57" s="1"/>
  <c r="Y674" i="18"/>
  <c r="Z662"/>
  <c r="BB557"/>
  <c r="BC545"/>
  <c r="AY88"/>
  <c r="AZ76"/>
  <c r="AF166"/>
  <c r="AG154"/>
  <c r="S700"/>
  <c r="S479" s="1"/>
  <c r="S34" i="24" s="1"/>
  <c r="T688" i="18"/>
  <c r="N10" i="24"/>
  <c r="N49"/>
  <c r="N471" i="18"/>
  <c r="N473" s="1"/>
  <c r="AD231"/>
  <c r="AE219"/>
  <c r="AT544"/>
  <c r="AU532"/>
  <c r="X609"/>
  <c r="Y597"/>
  <c r="K102" i="24"/>
  <c r="K85"/>
  <c r="J33"/>
  <c r="J36" s="1"/>
  <c r="J111"/>
  <c r="H13" i="7943" s="1"/>
  <c r="J97" i="24"/>
  <c r="X622" i="18"/>
  <c r="Y610"/>
  <c r="BC153"/>
  <c r="BD141"/>
  <c r="L18" i="24"/>
  <c r="N474" i="18"/>
  <c r="O466"/>
  <c r="O467"/>
  <c r="O475" s="1"/>
  <c r="K110" i="24"/>
  <c r="K116" s="1"/>
  <c r="I11" i="7943"/>
  <c r="K15" i="24"/>
  <c r="K50"/>
  <c r="AT335" i="18"/>
  <c r="AU323"/>
  <c r="K56" i="24"/>
  <c r="K35"/>
  <c r="K36" s="1"/>
  <c r="J98"/>
  <c r="AF635" i="18"/>
  <c r="AG623"/>
  <c r="L17" i="24"/>
  <c r="L92"/>
  <c r="AX492" i="18"/>
  <c r="AY480"/>
  <c r="U309"/>
  <c r="V297"/>
  <c r="AH270"/>
  <c r="AI258"/>
  <c r="AY348"/>
  <c r="AZ336"/>
  <c r="AX140"/>
  <c r="AY128"/>
  <c r="BG505"/>
  <c r="BH493"/>
  <c r="M84" i="24"/>
  <c r="M20"/>
  <c r="M113" s="1"/>
  <c r="BF429" i="18" l="1"/>
  <c r="BE439"/>
  <c r="BE391"/>
  <c r="BD400"/>
  <c r="BC167"/>
  <c r="BB179"/>
  <c r="BC442"/>
  <c r="BB452"/>
  <c r="AZ22" i="24"/>
  <c r="AZ33" s="1"/>
  <c r="BA8"/>
  <c r="BC834" i="18"/>
  <c r="BB843"/>
  <c r="BE465"/>
  <c r="BF455"/>
  <c r="BE807"/>
  <c r="BB361"/>
  <c r="BC351"/>
  <c r="BE821"/>
  <c r="BD756"/>
  <c r="BC765"/>
  <c r="BD849"/>
  <c r="BC856"/>
  <c r="BG755"/>
  <c r="BC413"/>
  <c r="BD403"/>
  <c r="BG820"/>
  <c r="BC822"/>
  <c r="BB830"/>
  <c r="BF426"/>
  <c r="BG416"/>
  <c r="BC374"/>
  <c r="BD364"/>
  <c r="BB804"/>
  <c r="BC794"/>
  <c r="BC791"/>
  <c r="BD781"/>
  <c r="BA778"/>
  <c r="BB768"/>
  <c r="BC816"/>
  <c r="BB817"/>
  <c r="BH390"/>
  <c r="BF846"/>
  <c r="BH833"/>
  <c r="BC869"/>
  <c r="BD859"/>
  <c r="G39" i="24"/>
  <c r="G42" s="1"/>
  <c r="Y584" i="18"/>
  <c r="Y596" s="1"/>
  <c r="W322"/>
  <c r="X310"/>
  <c r="BB115"/>
  <c r="BA127"/>
  <c r="AZ727"/>
  <c r="AY739"/>
  <c r="BA583"/>
  <c r="BB571"/>
  <c r="O87" i="24"/>
  <c r="J116"/>
  <c r="AV519" i="18"/>
  <c r="AU531"/>
  <c r="AZ740"/>
  <c r="AY752"/>
  <c r="V193"/>
  <c r="U205"/>
  <c r="U75" s="1"/>
  <c r="U472" s="1"/>
  <c r="Z206"/>
  <c r="Y218"/>
  <c r="AA296"/>
  <c r="AB284"/>
  <c r="L85" i="24"/>
  <c r="L102"/>
  <c r="Y622" i="18"/>
  <c r="Z610"/>
  <c r="T700"/>
  <c r="T479" s="1"/>
  <c r="T34" i="24" s="1"/>
  <c r="U688" i="18"/>
  <c r="AZ88"/>
  <c r="BA76"/>
  <c r="Z674"/>
  <c r="AA662"/>
  <c r="AF726"/>
  <c r="AG714"/>
  <c r="W192"/>
  <c r="X180"/>
  <c r="BH505"/>
  <c r="BI493"/>
  <c r="BI505" s="1"/>
  <c r="AI270"/>
  <c r="AJ258"/>
  <c r="L50" i="24"/>
  <c r="L110"/>
  <c r="L116" s="1"/>
  <c r="L15"/>
  <c r="AY140" i="18"/>
  <c r="AZ128"/>
  <c r="AZ348"/>
  <c r="BA336"/>
  <c r="V309"/>
  <c r="W297"/>
  <c r="K98" i="24"/>
  <c r="AU335" i="18"/>
  <c r="AV323"/>
  <c r="O471"/>
  <c r="O473" s="1"/>
  <c r="O49" i="24"/>
  <c r="O10"/>
  <c r="Y609" i="18"/>
  <c r="Z597"/>
  <c r="AE231"/>
  <c r="AF219"/>
  <c r="N20" i="24"/>
  <c r="N113" s="1"/>
  <c r="N84"/>
  <c r="M92"/>
  <c r="M17"/>
  <c r="S870" i="18"/>
  <c r="AG635"/>
  <c r="AH623"/>
  <c r="P467"/>
  <c r="P475" s="1"/>
  <c r="P466"/>
  <c r="O474"/>
  <c r="BD153"/>
  <c r="BE141"/>
  <c r="G69" i="24"/>
  <c r="G70"/>
  <c r="AG166" i="18"/>
  <c r="AH154"/>
  <c r="BC557"/>
  <c r="BD545"/>
  <c r="M18" i="24"/>
  <c r="U713" i="18"/>
  <c r="V701"/>
  <c r="BF518"/>
  <c r="BG506"/>
  <c r="AF570"/>
  <c r="AG558"/>
  <c r="AY492"/>
  <c r="AZ480"/>
  <c r="L56" i="24"/>
  <c r="L35"/>
  <c r="AU544" i="18"/>
  <c r="AV532"/>
  <c r="N12" i="24"/>
  <c r="M57" s="1"/>
  <c r="N11"/>
  <c r="BG429" i="18" l="1"/>
  <c r="BF439"/>
  <c r="BF391"/>
  <c r="BE400"/>
  <c r="BD167"/>
  <c r="BC179"/>
  <c r="BC452"/>
  <c r="BD442"/>
  <c r="BA22" i="24"/>
  <c r="BA33" s="1"/>
  <c r="BB8"/>
  <c r="BD816" i="18"/>
  <c r="BC817"/>
  <c r="BC804"/>
  <c r="BD794"/>
  <c r="BD374"/>
  <c r="BE364"/>
  <c r="BG426"/>
  <c r="BH416"/>
  <c r="BD822"/>
  <c r="BC830"/>
  <c r="BE756"/>
  <c r="BD765"/>
  <c r="BF465"/>
  <c r="BG455"/>
  <c r="BG846"/>
  <c r="BD791"/>
  <c r="BE781"/>
  <c r="BD413"/>
  <c r="BE403"/>
  <c r="BH755"/>
  <c r="BC361"/>
  <c r="BD351"/>
  <c r="BD834"/>
  <c r="BC843"/>
  <c r="BE849"/>
  <c r="BD856"/>
  <c r="BF821"/>
  <c r="BF807"/>
  <c r="BD869"/>
  <c r="BE859"/>
  <c r="BI833"/>
  <c r="BI390"/>
  <c r="BB778"/>
  <c r="BC768"/>
  <c r="BH820"/>
  <c r="Z584"/>
  <c r="AA584" s="1"/>
  <c r="AA596" s="1"/>
  <c r="G41" i="24"/>
  <c r="H44" s="1"/>
  <c r="H24" s="1"/>
  <c r="H25" s="1"/>
  <c r="H114" s="1"/>
  <c r="X322" i="18"/>
  <c r="Y310"/>
  <c r="BB127"/>
  <c r="BC115"/>
  <c r="BA727"/>
  <c r="AZ739"/>
  <c r="BB583"/>
  <c r="BC571"/>
  <c r="AV531"/>
  <c r="AW519"/>
  <c r="AZ752"/>
  <c r="BA740"/>
  <c r="AC284"/>
  <c r="AB296"/>
  <c r="AA206"/>
  <c r="Z218"/>
  <c r="W193"/>
  <c r="V205"/>
  <c r="V75" s="1"/>
  <c r="V472" s="1"/>
  <c r="T870"/>
  <c r="M102" i="24"/>
  <c r="M85"/>
  <c r="N17"/>
  <c r="N92"/>
  <c r="AV544" i="18"/>
  <c r="AW532"/>
  <c r="AZ492"/>
  <c r="BA480"/>
  <c r="AG570"/>
  <c r="AH558"/>
  <c r="V713"/>
  <c r="W701"/>
  <c r="BD557"/>
  <c r="BE545"/>
  <c r="BE153"/>
  <c r="BF141"/>
  <c r="AJ270"/>
  <c r="AK258"/>
  <c r="P87" i="24"/>
  <c r="L98"/>
  <c r="L36"/>
  <c r="Q467" i="18"/>
  <c r="Q475" s="1"/>
  <c r="Q466"/>
  <c r="P474"/>
  <c r="G43" i="24"/>
  <c r="G100" s="1"/>
  <c r="G99"/>
  <c r="G61"/>
  <c r="G73"/>
  <c r="AF231" i="18"/>
  <c r="AG219"/>
  <c r="O12" i="24"/>
  <c r="N57" s="1"/>
  <c r="O11"/>
  <c r="W309" i="18"/>
  <c r="X297"/>
  <c r="AZ140"/>
  <c r="BA128"/>
  <c r="X192"/>
  <c r="Y180"/>
  <c r="AA674"/>
  <c r="AB662"/>
  <c r="U700"/>
  <c r="U479" s="1"/>
  <c r="U34" i="24" s="1"/>
  <c r="V688" i="18"/>
  <c r="Z622"/>
  <c r="AA610"/>
  <c r="BG518"/>
  <c r="BH506"/>
  <c r="M56" i="24"/>
  <c r="M35"/>
  <c r="AH166" i="18"/>
  <c r="AI154"/>
  <c r="P471"/>
  <c r="P473" s="1"/>
  <c r="P10" i="24"/>
  <c r="P49"/>
  <c r="AV335" i="18"/>
  <c r="AW323"/>
  <c r="N18" i="24"/>
  <c r="AH635" i="18"/>
  <c r="AI623"/>
  <c r="M50" i="24"/>
  <c r="M110"/>
  <c r="M116" s="1"/>
  <c r="M15"/>
  <c r="Z609" i="18"/>
  <c r="AA597"/>
  <c r="O20" i="24"/>
  <c r="O113" s="1"/>
  <c r="O84"/>
  <c r="BA348" i="18"/>
  <c r="BB336"/>
  <c r="AG726"/>
  <c r="AH714"/>
  <c r="BA88"/>
  <c r="BB76"/>
  <c r="BH429" l="1"/>
  <c r="BG439"/>
  <c r="BG391"/>
  <c r="BF400"/>
  <c r="G104" i="24"/>
  <c r="BE167" i="18"/>
  <c r="BD179"/>
  <c r="BB22" i="24"/>
  <c r="BB33" s="1"/>
  <c r="BC8"/>
  <c r="BE442" i="18"/>
  <c r="BD452"/>
  <c r="BF849"/>
  <c r="BE856"/>
  <c r="BI755"/>
  <c r="BG465"/>
  <c r="BH455"/>
  <c r="BH426"/>
  <c r="BI416"/>
  <c r="BI426" s="1"/>
  <c r="BE816"/>
  <c r="BD817"/>
  <c r="BI820"/>
  <c r="BE869"/>
  <c r="BF859"/>
  <c r="BG807"/>
  <c r="BE791"/>
  <c r="BF781"/>
  <c r="BH846"/>
  <c r="BE822"/>
  <c r="BD830"/>
  <c r="BG821"/>
  <c r="BD361"/>
  <c r="BE351"/>
  <c r="BE413"/>
  <c r="BF403"/>
  <c r="BE374"/>
  <c r="BF364"/>
  <c r="BC778"/>
  <c r="BD768"/>
  <c r="BE834"/>
  <c r="BD843"/>
  <c r="BF756"/>
  <c r="BE765"/>
  <c r="BD804"/>
  <c r="BE794"/>
  <c r="AB584"/>
  <c r="AB596" s="1"/>
  <c r="Z596"/>
  <c r="G76" i="24"/>
  <c r="G77" s="1"/>
  <c r="Z310" i="18"/>
  <c r="Y322"/>
  <c r="BC127"/>
  <c r="BD115"/>
  <c r="AC584"/>
  <c r="AC596" s="1"/>
  <c r="BB727"/>
  <c r="BA739"/>
  <c r="Q87" i="24"/>
  <c r="BC583" i="18"/>
  <c r="BD571"/>
  <c r="U870"/>
  <c r="AX519"/>
  <c r="AW531"/>
  <c r="W205"/>
  <c r="W75" s="1"/>
  <c r="W472" s="1"/>
  <c r="X193"/>
  <c r="AD284"/>
  <c r="AC296"/>
  <c r="H27" i="24"/>
  <c r="H40" s="1"/>
  <c r="AA218" i="18"/>
  <c r="AB206"/>
  <c r="F15" i="7943"/>
  <c r="F16" s="1"/>
  <c r="BB740" i="18"/>
  <c r="BA752"/>
  <c r="AH726"/>
  <c r="AI714"/>
  <c r="N56" i="24"/>
  <c r="N35"/>
  <c r="P11"/>
  <c r="P12"/>
  <c r="AI166" i="18"/>
  <c r="AJ154"/>
  <c r="BH518"/>
  <c r="BI506"/>
  <c r="BI518" s="1"/>
  <c r="O18" i="24"/>
  <c r="G75"/>
  <c r="Q49"/>
  <c r="Q471" i="18"/>
  <c r="Q473" s="1"/>
  <c r="Q10" i="24"/>
  <c r="BB348" i="18"/>
  <c r="BC336"/>
  <c r="AI635"/>
  <c r="AJ623"/>
  <c r="N85" i="24"/>
  <c r="N102"/>
  <c r="V700" i="18"/>
  <c r="V479" s="1"/>
  <c r="V34" i="24" s="1"/>
  <c r="W688" i="18"/>
  <c r="Y192"/>
  <c r="Z180"/>
  <c r="BA140"/>
  <c r="BB128"/>
  <c r="O92" i="24"/>
  <c r="O17"/>
  <c r="BF153" i="18"/>
  <c r="BG141"/>
  <c r="W713"/>
  <c r="X701"/>
  <c r="BA492"/>
  <c r="BB480"/>
  <c r="AW544"/>
  <c r="AX532"/>
  <c r="AA609"/>
  <c r="AB597"/>
  <c r="M98" i="24"/>
  <c r="M36"/>
  <c r="N110"/>
  <c r="N116" s="1"/>
  <c r="N15"/>
  <c r="N50"/>
  <c r="BB88" i="18"/>
  <c r="BC76"/>
  <c r="AW335"/>
  <c r="AX323"/>
  <c r="P20" i="24"/>
  <c r="P113" s="1"/>
  <c r="P84"/>
  <c r="AA622" i="18"/>
  <c r="AB610"/>
  <c r="AB674"/>
  <c r="AC662"/>
  <c r="X309"/>
  <c r="Y297"/>
  <c r="AG231"/>
  <c r="AH219"/>
  <c r="G62" i="24"/>
  <c r="G65"/>
  <c r="R467" i="18"/>
  <c r="R475" s="1"/>
  <c r="R466"/>
  <c r="Q474"/>
  <c r="AK270"/>
  <c r="AL258"/>
  <c r="BE557"/>
  <c r="BF545"/>
  <c r="AH570"/>
  <c r="AI558"/>
  <c r="F22" i="7943" l="1"/>
  <c r="F56"/>
  <c r="F89"/>
  <c r="F95" s="1"/>
  <c r="F40"/>
  <c r="BI429" i="18"/>
  <c r="BI439" s="1"/>
  <c r="BH439"/>
  <c r="BH391"/>
  <c r="BG400"/>
  <c r="BF167"/>
  <c r="BE179"/>
  <c r="BD8" i="24"/>
  <c r="BC22"/>
  <c r="BC33" s="1"/>
  <c r="BF442" i="18"/>
  <c r="BE452"/>
  <c r="BF834"/>
  <c r="BE843"/>
  <c r="BF374"/>
  <c r="BG364"/>
  <c r="BF822"/>
  <c r="BE830"/>
  <c r="BD778"/>
  <c r="BE768"/>
  <c r="BF413"/>
  <c r="BG403"/>
  <c r="BF791"/>
  <c r="BG781"/>
  <c r="BF869"/>
  <c r="BG859"/>
  <c r="BG756"/>
  <c r="BF765"/>
  <c r="BH821"/>
  <c r="BF816"/>
  <c r="BE817"/>
  <c r="BG849"/>
  <c r="BF856"/>
  <c r="BE804"/>
  <c r="BF794"/>
  <c r="BE361"/>
  <c r="BF351"/>
  <c r="BI846"/>
  <c r="BH807"/>
  <c r="BH465"/>
  <c r="BI455"/>
  <c r="BI465" s="1"/>
  <c r="AA310"/>
  <c r="Z322"/>
  <c r="H72" i="24"/>
  <c r="H74" s="1"/>
  <c r="H60"/>
  <c r="H64" s="1"/>
  <c r="H96"/>
  <c r="BE115" i="18"/>
  <c r="BD127"/>
  <c r="AD584"/>
  <c r="AD596" s="1"/>
  <c r="F81" i="7943"/>
  <c r="BB739" i="18"/>
  <c r="BC727"/>
  <c r="BD583"/>
  <c r="BE571"/>
  <c r="AY519"/>
  <c r="AX531"/>
  <c r="BB752"/>
  <c r="BC740"/>
  <c r="Y193"/>
  <c r="X205"/>
  <c r="X75" s="1"/>
  <c r="X472" s="1"/>
  <c r="R87" i="24"/>
  <c r="AE284" i="18"/>
  <c r="AD296"/>
  <c r="AC206"/>
  <c r="AB218"/>
  <c r="AX335"/>
  <c r="AY323"/>
  <c r="S467"/>
  <c r="S475" s="1"/>
  <c r="R474"/>
  <c r="S466"/>
  <c r="G66" i="24"/>
  <c r="G82"/>
  <c r="G86" s="1"/>
  <c r="AB609" i="18"/>
  <c r="AC597"/>
  <c r="Q84" i="24"/>
  <c r="Q20"/>
  <c r="O56"/>
  <c r="O35"/>
  <c r="AJ166" i="18"/>
  <c r="AK154"/>
  <c r="N98" i="24"/>
  <c r="N36"/>
  <c r="AI726" i="18"/>
  <c r="AJ714"/>
  <c r="AH231"/>
  <c r="AI219"/>
  <c r="AI570"/>
  <c r="AJ558"/>
  <c r="AL270"/>
  <c r="AM258"/>
  <c r="R471"/>
  <c r="R473" s="1"/>
  <c r="R10" i="24"/>
  <c r="R49"/>
  <c r="Y309" i="18"/>
  <c r="Z297"/>
  <c r="AC674"/>
  <c r="AD662"/>
  <c r="BC88"/>
  <c r="BD76"/>
  <c r="BB492"/>
  <c r="BC480"/>
  <c r="BG153"/>
  <c r="BH141"/>
  <c r="O110" i="24"/>
  <c r="O116" s="1"/>
  <c r="O50"/>
  <c r="O15"/>
  <c r="Z192" i="18"/>
  <c r="AA180"/>
  <c r="BC348"/>
  <c r="BD336"/>
  <c r="Q11" i="24"/>
  <c r="Q12"/>
  <c r="P57" s="1"/>
  <c r="P17"/>
  <c r="P92"/>
  <c r="H39"/>
  <c r="H68"/>
  <c r="P18"/>
  <c r="V870" i="18"/>
  <c r="BF557"/>
  <c r="BG545"/>
  <c r="AB622"/>
  <c r="AC610"/>
  <c r="AX544"/>
  <c r="AY532"/>
  <c r="X713"/>
  <c r="Y701"/>
  <c r="BB140"/>
  <c r="BC128"/>
  <c r="W700"/>
  <c r="W479" s="1"/>
  <c r="W34" i="24" s="1"/>
  <c r="X688" i="18"/>
  <c r="AJ635"/>
  <c r="AK623"/>
  <c r="O57" i="24"/>
  <c r="BI391" i="18" l="1"/>
  <c r="BI400" s="1"/>
  <c r="BH400"/>
  <c r="BG167"/>
  <c r="BF179"/>
  <c r="BF452"/>
  <c r="BG442"/>
  <c r="BD22" i="24"/>
  <c r="BD33" s="1"/>
  <c r="BE8"/>
  <c r="BG816" i="18"/>
  <c r="BF817"/>
  <c r="BG834"/>
  <c r="BF843"/>
  <c r="BI807"/>
  <c r="BF361"/>
  <c r="BG351"/>
  <c r="BH756"/>
  <c r="BG765"/>
  <c r="BG869"/>
  <c r="BH859"/>
  <c r="BG413"/>
  <c r="BH403"/>
  <c r="BG822"/>
  <c r="BF830"/>
  <c r="BF804"/>
  <c r="BG794"/>
  <c r="BH849"/>
  <c r="BG856"/>
  <c r="BI821"/>
  <c r="BG374"/>
  <c r="BH364"/>
  <c r="BG791"/>
  <c r="BH781"/>
  <c r="BE778"/>
  <c r="BF768"/>
  <c r="AB310"/>
  <c r="AA322"/>
  <c r="BE127"/>
  <c r="BF115"/>
  <c r="AE584"/>
  <c r="AE596" s="1"/>
  <c r="BD727"/>
  <c r="BC739"/>
  <c r="BF571"/>
  <c r="BE583"/>
  <c r="AZ519"/>
  <c r="AY531"/>
  <c r="AF284"/>
  <c r="AE296"/>
  <c r="BD740"/>
  <c r="BC752"/>
  <c r="Y205"/>
  <c r="Y75" s="1"/>
  <c r="Y472" s="1"/>
  <c r="Z193"/>
  <c r="AC218"/>
  <c r="AD206"/>
  <c r="W870"/>
  <c r="AY544"/>
  <c r="AZ532"/>
  <c r="BG557"/>
  <c r="BH545"/>
  <c r="H42" i="24"/>
  <c r="H41"/>
  <c r="I44" s="1"/>
  <c r="I24" s="1"/>
  <c r="P15"/>
  <c r="P50"/>
  <c r="P110"/>
  <c r="P116" s="1"/>
  <c r="BH153" i="18"/>
  <c r="BI141"/>
  <c r="BI153" s="1"/>
  <c r="AD674"/>
  <c r="AE662"/>
  <c r="G89" i="24"/>
  <c r="G88"/>
  <c r="G90" s="1"/>
  <c r="S87"/>
  <c r="O102"/>
  <c r="O85"/>
  <c r="X700" i="18"/>
  <c r="X479" s="1"/>
  <c r="X34" i="24" s="1"/>
  <c r="Y688" i="18"/>
  <c r="H70" i="24"/>
  <c r="H69"/>
  <c r="BD348" i="18"/>
  <c r="BE336"/>
  <c r="AM270"/>
  <c r="AN258"/>
  <c r="AI231"/>
  <c r="AJ219"/>
  <c r="AJ726"/>
  <c r="AK714"/>
  <c r="O98" i="24"/>
  <c r="O36"/>
  <c r="AC609" i="18"/>
  <c r="AD597"/>
  <c r="S471"/>
  <c r="S473" s="1"/>
  <c r="S49" i="24"/>
  <c r="S10"/>
  <c r="Y713" i="18"/>
  <c r="Z701"/>
  <c r="AC622"/>
  <c r="AD610"/>
  <c r="P102" i="24"/>
  <c r="P85"/>
  <c r="Q92"/>
  <c r="Q17"/>
  <c r="BC492" i="18"/>
  <c r="BD480"/>
  <c r="BD88"/>
  <c r="BE76"/>
  <c r="Z309"/>
  <c r="AA297"/>
  <c r="R20" i="24"/>
  <c r="R84"/>
  <c r="S474" i="18"/>
  <c r="T466"/>
  <c r="T467"/>
  <c r="T475" s="1"/>
  <c r="AK635"/>
  <c r="AL623"/>
  <c r="BC140"/>
  <c r="BD128"/>
  <c r="P35" i="24"/>
  <c r="P56"/>
  <c r="Q18"/>
  <c r="AA192" i="18"/>
  <c r="AB180"/>
  <c r="R12" i="24"/>
  <c r="R11"/>
  <c r="AJ570" i="18"/>
  <c r="AK558"/>
  <c r="AK166"/>
  <c r="AL154"/>
  <c r="AY335"/>
  <c r="AZ323"/>
  <c r="BG179" l="1"/>
  <c r="BH167"/>
  <c r="BH179" s="1"/>
  <c r="BF8" i="24"/>
  <c r="BE22"/>
  <c r="BE33" s="1"/>
  <c r="BH442" i="18"/>
  <c r="BG452"/>
  <c r="BH374"/>
  <c r="BI364"/>
  <c r="BI374" s="1"/>
  <c r="BH869"/>
  <c r="BI859"/>
  <c r="BI869" s="1"/>
  <c r="BI756"/>
  <c r="BI765" s="1"/>
  <c r="BH765"/>
  <c r="BG361"/>
  <c r="BH351"/>
  <c r="BF778"/>
  <c r="BG768"/>
  <c r="BH822"/>
  <c r="BG830"/>
  <c r="BH834"/>
  <c r="BG843"/>
  <c r="BG804"/>
  <c r="BH794"/>
  <c r="BH413"/>
  <c r="BI403"/>
  <c r="BI413" s="1"/>
  <c r="BH816"/>
  <c r="BG817"/>
  <c r="BH791"/>
  <c r="BI781"/>
  <c r="BI791" s="1"/>
  <c r="BI849"/>
  <c r="BI856" s="1"/>
  <c r="BH856"/>
  <c r="AC310"/>
  <c r="AB322"/>
  <c r="BG115"/>
  <c r="BF127"/>
  <c r="AF584"/>
  <c r="AF596" s="1"/>
  <c r="X870"/>
  <c r="BD739"/>
  <c r="BE727"/>
  <c r="BG571"/>
  <c r="BF583"/>
  <c r="AZ531"/>
  <c r="BA519"/>
  <c r="AE206"/>
  <c r="AD218"/>
  <c r="AG284"/>
  <c r="AF296"/>
  <c r="AA193"/>
  <c r="Z205"/>
  <c r="Z75" s="1"/>
  <c r="Z472" s="1"/>
  <c r="BE740"/>
  <c r="BD752"/>
  <c r="AZ335"/>
  <c r="BA323"/>
  <c r="AL166"/>
  <c r="AM154"/>
  <c r="R17" i="24"/>
  <c r="R92"/>
  <c r="AB192" i="18"/>
  <c r="AC180"/>
  <c r="AL635"/>
  <c r="AM623"/>
  <c r="AK726"/>
  <c r="AL714"/>
  <c r="AN270"/>
  <c r="AO258"/>
  <c r="AE674"/>
  <c r="AF662"/>
  <c r="T87" i="24"/>
  <c r="R18"/>
  <c r="P98"/>
  <c r="P36"/>
  <c r="BE88" i="18"/>
  <c r="BF76"/>
  <c r="Q50" i="24"/>
  <c r="Q15"/>
  <c r="AD622" i="18"/>
  <c r="AE610"/>
  <c r="S12" i="24"/>
  <c r="S11"/>
  <c r="BH557" i="18"/>
  <c r="BI545"/>
  <c r="BI557" s="1"/>
  <c r="Q57" i="24"/>
  <c r="Q85" s="1"/>
  <c r="AK570" i="18"/>
  <c r="AL558"/>
  <c r="Q35" i="24"/>
  <c r="Q56"/>
  <c r="BD140" i="18"/>
  <c r="BE128"/>
  <c r="T10" i="24"/>
  <c r="T471" i="18"/>
  <c r="T473" s="1"/>
  <c r="T49" i="24"/>
  <c r="AD609" i="18"/>
  <c r="AE597"/>
  <c r="AJ231"/>
  <c r="AK219"/>
  <c r="BE348"/>
  <c r="BF336"/>
  <c r="Y700"/>
  <c r="Y479" s="1"/>
  <c r="Y34" i="24" s="1"/>
  <c r="Z688" i="18"/>
  <c r="H99" i="24"/>
  <c r="H43"/>
  <c r="H100" s="1"/>
  <c r="H73"/>
  <c r="H61"/>
  <c r="U467" i="18"/>
  <c r="U475" s="1"/>
  <c r="U466"/>
  <c r="T474"/>
  <c r="AA309"/>
  <c r="AB297"/>
  <c r="BD492"/>
  <c r="BE480"/>
  <c r="Z713"/>
  <c r="AA701"/>
  <c r="S84" i="24"/>
  <c r="S20"/>
  <c r="I25"/>
  <c r="I27" s="1"/>
  <c r="AZ544" i="18"/>
  <c r="BA532"/>
  <c r="BI167" l="1"/>
  <c r="BI179" s="1"/>
  <c r="H104" i="24"/>
  <c r="BG8"/>
  <c r="BF22"/>
  <c r="BF33" s="1"/>
  <c r="BI442" i="18"/>
  <c r="BI452" s="1"/>
  <c r="BH452"/>
  <c r="BH804"/>
  <c r="BI794"/>
  <c r="BI804" s="1"/>
  <c r="BI834"/>
  <c r="BI843" s="1"/>
  <c r="BH843"/>
  <c r="BI822"/>
  <c r="BI830" s="1"/>
  <c r="BH830"/>
  <c r="BH361"/>
  <c r="BI351"/>
  <c r="BI361" s="1"/>
  <c r="BI816"/>
  <c r="BI817" s="1"/>
  <c r="BH817"/>
  <c r="BG778"/>
  <c r="BH768"/>
  <c r="AD310"/>
  <c r="AC322"/>
  <c r="BH115"/>
  <c r="BG127"/>
  <c r="AG584"/>
  <c r="AG596" s="1"/>
  <c r="BF727"/>
  <c r="BE739"/>
  <c r="BH571"/>
  <c r="BG583"/>
  <c r="BB519"/>
  <c r="BA531"/>
  <c r="AB193"/>
  <c r="AA205"/>
  <c r="AA75" s="1"/>
  <c r="AA472" s="1"/>
  <c r="AF206"/>
  <c r="AE218"/>
  <c r="BF740"/>
  <c r="BE752"/>
  <c r="AG296"/>
  <c r="AH284"/>
  <c r="H76" i="24"/>
  <c r="H77" s="1"/>
  <c r="I114"/>
  <c r="I40"/>
  <c r="I60"/>
  <c r="I96"/>
  <c r="I72"/>
  <c r="V467" i="18"/>
  <c r="V475" s="1"/>
  <c r="V466"/>
  <c r="U474"/>
  <c r="H62" i="24"/>
  <c r="H65"/>
  <c r="T84"/>
  <c r="T20"/>
  <c r="S18"/>
  <c r="AF674" i="18"/>
  <c r="AG662"/>
  <c r="AO270"/>
  <c r="AP258"/>
  <c r="AM635"/>
  <c r="AN623"/>
  <c r="AM166"/>
  <c r="AN154"/>
  <c r="Y870"/>
  <c r="BA544"/>
  <c r="BB532"/>
  <c r="BE492"/>
  <c r="BF480"/>
  <c r="U471"/>
  <c r="U473" s="1"/>
  <c r="U10" i="24"/>
  <c r="U49"/>
  <c r="AK231" i="18"/>
  <c r="AL219"/>
  <c r="S92" i="24"/>
  <c r="S17"/>
  <c r="BF88" i="18"/>
  <c r="BG76"/>
  <c r="G15" i="7943"/>
  <c r="G16" s="1"/>
  <c r="BE140" i="18"/>
  <c r="BF128"/>
  <c r="AL570"/>
  <c r="AM558"/>
  <c r="R56" i="24"/>
  <c r="R35"/>
  <c r="AL726" i="18"/>
  <c r="AM714"/>
  <c r="AC192"/>
  <c r="AD180"/>
  <c r="BA335"/>
  <c r="BB323"/>
  <c r="AA713"/>
  <c r="AB701"/>
  <c r="AB309"/>
  <c r="AC297"/>
  <c r="H75" i="24"/>
  <c r="Z700" i="18"/>
  <c r="Z479" s="1"/>
  <c r="Z34" i="24" s="1"/>
  <c r="AA688" i="18"/>
  <c r="BF348"/>
  <c r="BG336"/>
  <c r="AE609"/>
  <c r="AF597"/>
  <c r="T12" i="24"/>
  <c r="T11"/>
  <c r="Q36"/>
  <c r="AE622" i="18"/>
  <c r="AF610"/>
  <c r="R15" i="24"/>
  <c r="R50"/>
  <c r="U87"/>
  <c r="R57"/>
  <c r="R85" s="1"/>
  <c r="G22" i="7943" l="1"/>
  <c r="G56"/>
  <c r="G40"/>
  <c r="BH8" i="24"/>
  <c r="BG22"/>
  <c r="BG33" s="1"/>
  <c r="BH778" i="18"/>
  <c r="BI768"/>
  <c r="BI778" s="1"/>
  <c r="AE310"/>
  <c r="AD322"/>
  <c r="BI115"/>
  <c r="BI127" s="1"/>
  <c r="BH127"/>
  <c r="AH584"/>
  <c r="BG727"/>
  <c r="BF739"/>
  <c r="BH583"/>
  <c r="BI571"/>
  <c r="BI583" s="1"/>
  <c r="BC519"/>
  <c r="BB531"/>
  <c r="AC193"/>
  <c r="AB205"/>
  <c r="AB75" s="1"/>
  <c r="AB472" s="1"/>
  <c r="V87" i="24"/>
  <c r="AI284" i="18"/>
  <c r="AH296"/>
  <c r="BF752"/>
  <c r="BG740"/>
  <c r="BG752" s="1"/>
  <c r="AF218"/>
  <c r="AG206"/>
  <c r="T17" i="24"/>
  <c r="T92"/>
  <c r="BB335" i="18"/>
  <c r="BC323"/>
  <c r="AF622"/>
  <c r="AG610"/>
  <c r="G89" i="7943"/>
  <c r="G95" s="1"/>
  <c r="G81"/>
  <c r="BF492" i="18"/>
  <c r="BG480"/>
  <c r="BB544"/>
  <c r="BC532"/>
  <c r="V471"/>
  <c r="V473" s="1"/>
  <c r="V10" i="24"/>
  <c r="V49"/>
  <c r="T18"/>
  <c r="BG348" i="18"/>
  <c r="BH336"/>
  <c r="AB713"/>
  <c r="AC701"/>
  <c r="AF609"/>
  <c r="AG597"/>
  <c r="AA700"/>
  <c r="AA479" s="1"/>
  <c r="AA34" i="24" s="1"/>
  <c r="AB688" i="18"/>
  <c r="AC309"/>
  <c r="AD297"/>
  <c r="AM570"/>
  <c r="AN558"/>
  <c r="S15" i="24"/>
  <c r="S50"/>
  <c r="U84"/>
  <c r="U20"/>
  <c r="AN166" i="18"/>
  <c r="AO154"/>
  <c r="AN635"/>
  <c r="AO623"/>
  <c r="AG674"/>
  <c r="AH662"/>
  <c r="H82" i="24"/>
  <c r="H86" s="1"/>
  <c r="H66"/>
  <c r="I74"/>
  <c r="Z870" i="18"/>
  <c r="U12" i="24"/>
  <c r="T57" s="1"/>
  <c r="T85" s="1"/>
  <c r="U11"/>
  <c r="I39"/>
  <c r="I68"/>
  <c r="S57"/>
  <c r="S85" s="1"/>
  <c r="AD192" i="18"/>
  <c r="AE180"/>
  <c r="AM726"/>
  <c r="AN714"/>
  <c r="R36" i="24"/>
  <c r="BF140" i="18"/>
  <c r="BG128"/>
  <c r="BG88"/>
  <c r="BH76"/>
  <c r="AL231"/>
  <c r="AM219"/>
  <c r="AP270"/>
  <c r="AQ258"/>
  <c r="S35" i="24"/>
  <c r="S56"/>
  <c r="W467" i="18"/>
  <c r="W475" s="1"/>
  <c r="W466"/>
  <c r="V474"/>
  <c r="I64" i="24"/>
  <c r="BH22" l="1"/>
  <c r="BH33" s="1"/>
  <c r="BI8"/>
  <c r="BI22" s="1"/>
  <c r="BI33" s="1"/>
  <c r="AF310" i="18"/>
  <c r="AE322"/>
  <c r="AI584"/>
  <c r="AH596"/>
  <c r="AA870"/>
  <c r="BG739"/>
  <c r="BH727"/>
  <c r="W87" i="24"/>
  <c r="BC531" i="18"/>
  <c r="BD519"/>
  <c r="AJ284"/>
  <c r="AI296"/>
  <c r="BH740"/>
  <c r="AH206"/>
  <c r="AG218"/>
  <c r="AD193"/>
  <c r="AC205"/>
  <c r="AC75" s="1"/>
  <c r="AC472" s="1"/>
  <c r="AQ270"/>
  <c r="AR258"/>
  <c r="BH88"/>
  <c r="BI76"/>
  <c r="BI88" s="1"/>
  <c r="H88" i="24"/>
  <c r="H90" s="1"/>
  <c r="H89"/>
  <c r="BC335" i="18"/>
  <c r="BD323"/>
  <c r="S36" i="24"/>
  <c r="X466" i="18"/>
  <c r="X467"/>
  <c r="X475" s="1"/>
  <c r="W474"/>
  <c r="W471"/>
  <c r="W473" s="1"/>
  <c r="W49" i="24"/>
  <c r="W10"/>
  <c r="AN726" i="18"/>
  <c r="AO714"/>
  <c r="I41" i="24"/>
  <c r="J44" s="1"/>
  <c r="J24" s="1"/>
  <c r="I42"/>
  <c r="U18"/>
  <c r="AH674" i="18"/>
  <c r="AI662"/>
  <c r="AO166"/>
  <c r="AP154"/>
  <c r="AB700"/>
  <c r="AB479" s="1"/>
  <c r="AB34" i="24" s="1"/>
  <c r="AC688" i="18"/>
  <c r="AC713"/>
  <c r="AD701"/>
  <c r="T56" i="24"/>
  <c r="T35"/>
  <c r="BC544" i="18"/>
  <c r="BD532"/>
  <c r="T50" i="24"/>
  <c r="T15"/>
  <c r="AM231" i="18"/>
  <c r="AN219"/>
  <c r="BG140"/>
  <c r="BH128"/>
  <c r="I70" i="24"/>
  <c r="I69"/>
  <c r="U92"/>
  <c r="U17"/>
  <c r="V20"/>
  <c r="V84"/>
  <c r="AG622" i="18"/>
  <c r="AH610"/>
  <c r="AE192"/>
  <c r="AF180"/>
  <c r="AO635"/>
  <c r="AP623"/>
  <c r="AN570"/>
  <c r="AO558"/>
  <c r="AD309"/>
  <c r="AE297"/>
  <c r="AG609"/>
  <c r="AH597"/>
  <c r="BH348"/>
  <c r="BI336"/>
  <c r="BI348" s="1"/>
  <c r="V12" i="24"/>
  <c r="V11"/>
  <c r="BG492" i="18"/>
  <c r="BH480"/>
  <c r="AG310" l="1"/>
  <c r="AF322"/>
  <c r="AJ584"/>
  <c r="AI596"/>
  <c r="BI727"/>
  <c r="BI739" s="1"/>
  <c r="BH739"/>
  <c r="BE519"/>
  <c r="BD531"/>
  <c r="AK284"/>
  <c r="AJ296"/>
  <c r="AE193"/>
  <c r="AD205"/>
  <c r="AD75" s="1"/>
  <c r="AD472" s="1"/>
  <c r="BI740"/>
  <c r="BI752" s="1"/>
  <c r="BH752"/>
  <c r="AI206"/>
  <c r="AH218"/>
  <c r="AE309"/>
  <c r="AF297"/>
  <c r="AF192"/>
  <c r="AG180"/>
  <c r="AN231"/>
  <c r="AO219"/>
  <c r="V18" i="24"/>
  <c r="J25"/>
  <c r="J114" s="1"/>
  <c r="Y466" i="18"/>
  <c r="X474"/>
  <c r="Y467"/>
  <c r="Y475" s="1"/>
  <c r="V92" i="24"/>
  <c r="V17"/>
  <c r="AH609" i="18"/>
  <c r="AI597"/>
  <c r="AO570"/>
  <c r="AP558"/>
  <c r="AH622"/>
  <c r="AI610"/>
  <c r="U15" i="24"/>
  <c r="U50"/>
  <c r="BH140" i="18"/>
  <c r="BI128"/>
  <c r="BI140" s="1"/>
  <c r="BD544"/>
  <c r="BE532"/>
  <c r="AD713"/>
  <c r="AE701"/>
  <c r="AI674"/>
  <c r="AJ662"/>
  <c r="I99" i="24"/>
  <c r="I43"/>
  <c r="I100" s="1"/>
  <c r="I61"/>
  <c r="I73"/>
  <c r="W11"/>
  <c r="W12"/>
  <c r="AR270" i="18"/>
  <c r="AS258"/>
  <c r="X87" i="24"/>
  <c r="U35"/>
  <c r="U56"/>
  <c r="X10"/>
  <c r="X471" i="18"/>
  <c r="X473" s="1"/>
  <c r="X49" i="24"/>
  <c r="BH492" i="18"/>
  <c r="BI480"/>
  <c r="BI492" s="1"/>
  <c r="AP635"/>
  <c r="AQ623"/>
  <c r="T36" i="24"/>
  <c r="AC700" i="18"/>
  <c r="AC479" s="1"/>
  <c r="AC34" i="24" s="1"/>
  <c r="AD688" i="18"/>
  <c r="AP166"/>
  <c r="AQ154"/>
  <c r="AO726"/>
  <c r="AP714"/>
  <c r="W20" i="24"/>
  <c r="W84"/>
  <c r="BD335" i="18"/>
  <c r="BE323"/>
  <c r="U57" i="24"/>
  <c r="U85" s="1"/>
  <c r="AB870" i="18"/>
  <c r="I104" i="24" l="1"/>
  <c r="AH310" i="18"/>
  <c r="AG322"/>
  <c r="AK584"/>
  <c r="AJ596"/>
  <c r="BE531"/>
  <c r="BF519"/>
  <c r="AL284"/>
  <c r="AK296"/>
  <c r="I76" i="24"/>
  <c r="I77" s="1"/>
  <c r="AJ206" i="18"/>
  <c r="AI218"/>
  <c r="AF193"/>
  <c r="AE205"/>
  <c r="AE75" s="1"/>
  <c r="AE472" s="1"/>
  <c r="X20" i="24"/>
  <c r="X84"/>
  <c r="W92"/>
  <c r="W17"/>
  <c r="AE713" i="18"/>
  <c r="AF701"/>
  <c r="AI609"/>
  <c r="AJ597"/>
  <c r="V35" i="24"/>
  <c r="V56"/>
  <c r="AG192" i="18"/>
  <c r="AH180"/>
  <c r="J27" i="24"/>
  <c r="AQ166" i="18"/>
  <c r="AR154"/>
  <c r="BE335"/>
  <c r="BF323"/>
  <c r="AP726"/>
  <c r="AQ714"/>
  <c r="U36" i="24"/>
  <c r="W18"/>
  <c r="Z467" i="18"/>
  <c r="Z475" s="1"/>
  <c r="Z466"/>
  <c r="Y474"/>
  <c r="AC870"/>
  <c r="H15" i="7943"/>
  <c r="H16" s="1"/>
  <c r="AQ635" i="18"/>
  <c r="AR623"/>
  <c r="I62" i="24"/>
  <c r="I65"/>
  <c r="AJ674" i="18"/>
  <c r="AK662"/>
  <c r="BE544"/>
  <c r="BF532"/>
  <c r="AI622"/>
  <c r="AJ610"/>
  <c r="AP570"/>
  <c r="AQ558"/>
  <c r="V15" i="24"/>
  <c r="V50"/>
  <c r="Y471" i="18"/>
  <c r="Y473" s="1"/>
  <c r="Y10" i="24"/>
  <c r="Y49"/>
  <c r="AO231" i="18"/>
  <c r="AP219"/>
  <c r="AF309"/>
  <c r="AG297"/>
  <c r="AD700"/>
  <c r="AD479" s="1"/>
  <c r="AD34" i="24" s="1"/>
  <c r="AE688" i="18"/>
  <c r="X12" i="24"/>
  <c r="W57" s="1"/>
  <c r="W85" s="1"/>
  <c r="X11"/>
  <c r="AS270" i="18"/>
  <c r="AT258"/>
  <c r="I75" i="24"/>
  <c r="Y87"/>
  <c r="V57"/>
  <c r="V85" s="1"/>
  <c r="H22" i="7943" l="1"/>
  <c r="H56"/>
  <c r="H40"/>
  <c r="AH322" i="18"/>
  <c r="AI310"/>
  <c r="AL584"/>
  <c r="AK596"/>
  <c r="BF531"/>
  <c r="BG519"/>
  <c r="AK206"/>
  <c r="AJ218"/>
  <c r="AM284"/>
  <c r="AL296"/>
  <c r="AG193"/>
  <c r="AF205"/>
  <c r="AF75" s="1"/>
  <c r="AF472" s="1"/>
  <c r="X17" i="24"/>
  <c r="X92"/>
  <c r="AP231" i="18"/>
  <c r="AQ219"/>
  <c r="Y20" i="24"/>
  <c r="Y84"/>
  <c r="H89" i="7943"/>
  <c r="H95" s="1"/>
  <c r="H81"/>
  <c r="W56" i="24"/>
  <c r="W35"/>
  <c r="BF335" i="18"/>
  <c r="BG323"/>
  <c r="AR166"/>
  <c r="AS154"/>
  <c r="Z87" i="24"/>
  <c r="Y12"/>
  <c r="Y11"/>
  <c r="AJ622" i="18"/>
  <c r="AK610"/>
  <c r="Z474"/>
  <c r="AA466"/>
  <c r="AA467"/>
  <c r="AA475" s="1"/>
  <c r="AT270"/>
  <c r="AU258"/>
  <c r="AE700"/>
  <c r="AE479" s="1"/>
  <c r="AE34" i="24" s="1"/>
  <c r="AF688" i="18"/>
  <c r="AG309"/>
  <c r="AH297"/>
  <c r="AR635"/>
  <c r="AS623"/>
  <c r="Z10" i="24"/>
  <c r="Z471" i="18"/>
  <c r="Z473" s="1"/>
  <c r="Z49" i="24"/>
  <c r="AQ726" i="18"/>
  <c r="AR714"/>
  <c r="J40" i="24"/>
  <c r="J60"/>
  <c r="J96"/>
  <c r="J72"/>
  <c r="AH192" i="18"/>
  <c r="AI180"/>
  <c r="AJ609"/>
  <c r="AK597"/>
  <c r="AF713"/>
  <c r="AG701"/>
  <c r="W50" i="24"/>
  <c r="W15"/>
  <c r="X57"/>
  <c r="X85" s="1"/>
  <c r="X18"/>
  <c r="AQ570" i="18"/>
  <c r="AR558"/>
  <c r="BF544"/>
  <c r="BG532"/>
  <c r="AK674"/>
  <c r="AL662"/>
  <c r="I82" i="24"/>
  <c r="I86" s="1"/>
  <c r="I66"/>
  <c r="V36"/>
  <c r="AD870" i="18"/>
  <c r="AJ310" l="1"/>
  <c r="AI322"/>
  <c r="AE870"/>
  <c r="AL596"/>
  <c r="AM584"/>
  <c r="BG531"/>
  <c r="BH519"/>
  <c r="AG205"/>
  <c r="AG75" s="1"/>
  <c r="AG472" s="1"/>
  <c r="AH193"/>
  <c r="AL206"/>
  <c r="AK218"/>
  <c r="AA87" i="24"/>
  <c r="AN284" i="18"/>
  <c r="AM296"/>
  <c r="AR570"/>
  <c r="AS558"/>
  <c r="Z20" i="24"/>
  <c r="Z84"/>
  <c r="AH309" i="18"/>
  <c r="AI297"/>
  <c r="AU270"/>
  <c r="AV258"/>
  <c r="AA10" i="24"/>
  <c r="AA49"/>
  <c r="AA471" i="18"/>
  <c r="AA473" s="1"/>
  <c r="AS166"/>
  <c r="AT154"/>
  <c r="X50" i="24"/>
  <c r="X15"/>
  <c r="AL674" i="18"/>
  <c r="AM662"/>
  <c r="I89" i="24"/>
  <c r="I88"/>
  <c r="I90" s="1"/>
  <c r="AK609" i="18"/>
  <c r="AL597"/>
  <c r="J74" i="24"/>
  <c r="AB467" i="18"/>
  <c r="AB475" s="1"/>
  <c r="AB466"/>
  <c r="AA474"/>
  <c r="AK622"/>
  <c r="AL610"/>
  <c r="BG544"/>
  <c r="BH532"/>
  <c r="X56" i="24"/>
  <c r="X35"/>
  <c r="J39"/>
  <c r="J68"/>
  <c r="AS635" i="18"/>
  <c r="AT623"/>
  <c r="AF700"/>
  <c r="AF479" s="1"/>
  <c r="AF34" i="24" s="1"/>
  <c r="AG688" i="18"/>
  <c r="Y18" i="24"/>
  <c r="BG335" i="18"/>
  <c r="BH323"/>
  <c r="W36" i="24"/>
  <c r="AG713" i="18"/>
  <c r="AH701"/>
  <c r="AI192"/>
  <c r="AJ180"/>
  <c r="J64" i="24"/>
  <c r="AR726" i="18"/>
  <c r="AS714"/>
  <c r="Z11" i="24"/>
  <c r="Z12"/>
  <c r="Y57" s="1"/>
  <c r="Y85" s="1"/>
  <c r="Y17"/>
  <c r="Y92"/>
  <c r="AQ231" i="18"/>
  <c r="AR219"/>
  <c r="AJ322" l="1"/>
  <c r="AK310"/>
  <c r="AN584"/>
  <c r="AM596"/>
  <c r="BI519"/>
  <c r="BI531" s="1"/>
  <c r="BH531"/>
  <c r="AF870"/>
  <c r="AB87" i="24"/>
  <c r="AI193" i="18"/>
  <c r="AH205"/>
  <c r="AH75" s="1"/>
  <c r="AH472" s="1"/>
  <c r="AN296"/>
  <c r="AO284"/>
  <c r="AL218"/>
  <c r="AM206"/>
  <c r="AS726"/>
  <c r="AT714"/>
  <c r="AG700"/>
  <c r="AG479" s="1"/>
  <c r="AG34" i="24" s="1"/>
  <c r="AH688" i="18"/>
  <c r="J70" i="24"/>
  <c r="J69"/>
  <c r="BH544" i="18"/>
  <c r="BI532"/>
  <c r="BI544" s="1"/>
  <c r="AB471"/>
  <c r="AB473" s="1"/>
  <c r="AB49" i="24"/>
  <c r="AB10"/>
  <c r="AV270" i="18"/>
  <c r="AW258"/>
  <c r="Y15" i="24"/>
  <c r="Y50"/>
  <c r="Z92"/>
  <c r="Z17"/>
  <c r="AH713" i="18"/>
  <c r="AI701"/>
  <c r="AL609"/>
  <c r="AM597"/>
  <c r="AA12" i="24"/>
  <c r="Z57" s="1"/>
  <c r="Z85" s="1"/>
  <c r="AA11"/>
  <c r="AR231" i="18"/>
  <c r="AS219"/>
  <c r="Z18" i="24"/>
  <c r="BH335" i="18"/>
  <c r="BI323"/>
  <c r="BI335" s="1"/>
  <c r="Y35" i="24"/>
  <c r="Y56"/>
  <c r="AT635" i="18"/>
  <c r="AU623"/>
  <c r="X36" i="24"/>
  <c r="AL622" i="18"/>
  <c r="AM610"/>
  <c r="AI309"/>
  <c r="AJ297"/>
  <c r="AS570"/>
  <c r="AT558"/>
  <c r="AJ192"/>
  <c r="AK180"/>
  <c r="J41" i="24"/>
  <c r="K44" s="1"/>
  <c r="K24" s="1"/>
  <c r="J42"/>
  <c r="AC467" i="18"/>
  <c r="AC475" s="1"/>
  <c r="AC466"/>
  <c r="AB474"/>
  <c r="AM674"/>
  <c r="AN662"/>
  <c r="AT166"/>
  <c r="AU154"/>
  <c r="AA84" i="24"/>
  <c r="AA20"/>
  <c r="AL310" i="18" l="1"/>
  <c r="AK322"/>
  <c r="AN596"/>
  <c r="AO584"/>
  <c r="AG870"/>
  <c r="AO296"/>
  <c r="AP284"/>
  <c r="AI205"/>
  <c r="AI75" s="1"/>
  <c r="AI472" s="1"/>
  <c r="AJ193"/>
  <c r="AN206"/>
  <c r="AN218" s="1"/>
  <c r="AM218"/>
  <c r="AU166"/>
  <c r="AV154"/>
  <c r="AJ309"/>
  <c r="AK297"/>
  <c r="AA18" i="24"/>
  <c r="AW270" i="18"/>
  <c r="AX258"/>
  <c r="AB84" i="24"/>
  <c r="AB20"/>
  <c r="AC87"/>
  <c r="AD467" i="18"/>
  <c r="AD475" s="1"/>
  <c r="AD466"/>
  <c r="AC474"/>
  <c r="AK192"/>
  <c r="AL180"/>
  <c r="AU635"/>
  <c r="AV623"/>
  <c r="AS231"/>
  <c r="AT219"/>
  <c r="AA92" i="24"/>
  <c r="AA17"/>
  <c r="AI713" i="18"/>
  <c r="AJ701"/>
  <c r="AN674"/>
  <c r="AO662"/>
  <c r="AC10" i="24"/>
  <c r="AC49"/>
  <c r="AC471" i="18"/>
  <c r="AC473" s="1"/>
  <c r="K25" i="24"/>
  <c r="I15" i="7943" s="1"/>
  <c r="I16" s="1"/>
  <c r="AT570" i="18"/>
  <c r="AU558"/>
  <c r="AM622"/>
  <c r="AN610"/>
  <c r="Y36" i="24"/>
  <c r="AB12"/>
  <c r="AB11"/>
  <c r="J99"/>
  <c r="J43"/>
  <c r="J100" s="1"/>
  <c r="J73"/>
  <c r="J61"/>
  <c r="Z56"/>
  <c r="Z35"/>
  <c r="AM609" i="18"/>
  <c r="AN597"/>
  <c r="Z15" i="24"/>
  <c r="Z50"/>
  <c r="AH700" i="18"/>
  <c r="AH479" s="1"/>
  <c r="AH34" i="24" s="1"/>
  <c r="AI688" i="18"/>
  <c r="AT726"/>
  <c r="AU714"/>
  <c r="I22" i="7943" l="1"/>
  <c r="D23" s="1"/>
  <c r="D28" s="1"/>
  <c r="I56"/>
  <c r="I40"/>
  <c r="J104" i="24"/>
  <c r="AM310" i="18"/>
  <c r="AL322"/>
  <c r="AP584"/>
  <c r="AO596"/>
  <c r="AH870"/>
  <c r="J76" i="24"/>
  <c r="J77" s="1"/>
  <c r="AD87"/>
  <c r="AK193" i="18"/>
  <c r="AJ205"/>
  <c r="AO206"/>
  <c r="AQ284"/>
  <c r="AP296"/>
  <c r="AJ75"/>
  <c r="AJ472" s="1"/>
  <c r="I89" i="7943"/>
  <c r="I95" s="1"/>
  <c r="I81"/>
  <c r="D81" s="1"/>
  <c r="AU726" i="18"/>
  <c r="AV714"/>
  <c r="AN609"/>
  <c r="AO597"/>
  <c r="Z36" i="24"/>
  <c r="AT231" i="18"/>
  <c r="AU219"/>
  <c r="AL192"/>
  <c r="AM180"/>
  <c r="J75" i="24"/>
  <c r="AB18"/>
  <c r="AN622" i="18"/>
  <c r="AO610"/>
  <c r="AC84" i="24"/>
  <c r="AC20"/>
  <c r="AD474" i="18"/>
  <c r="AE467"/>
  <c r="AE475" s="1"/>
  <c r="AE466"/>
  <c r="AX270"/>
  <c r="AY258"/>
  <c r="AK309"/>
  <c r="AL297"/>
  <c r="AV166"/>
  <c r="AW154"/>
  <c r="K27" i="24"/>
  <c r="AI700" i="18"/>
  <c r="AI479" s="1"/>
  <c r="AI34" i="24" s="1"/>
  <c r="AJ688" i="18"/>
  <c r="J65" i="24"/>
  <c r="J62"/>
  <c r="AB92"/>
  <c r="AB17"/>
  <c r="AO674" i="18"/>
  <c r="AP662"/>
  <c r="AJ713"/>
  <c r="AK701"/>
  <c r="AA15" i="24"/>
  <c r="AA50"/>
  <c r="AV635" i="18"/>
  <c r="AW623"/>
  <c r="AD10" i="24"/>
  <c r="AD471" i="18"/>
  <c r="AD473" s="1"/>
  <c r="AD49" i="24"/>
  <c r="AA35"/>
  <c r="AA56"/>
  <c r="K114"/>
  <c r="AU570" i="18"/>
  <c r="AV558"/>
  <c r="AC12" i="24"/>
  <c r="AB57" s="1"/>
  <c r="AB85" s="1"/>
  <c r="AC11"/>
  <c r="AA57"/>
  <c r="AA85" s="1"/>
  <c r="I28" i="7943" l="1"/>
  <c r="AN310" i="18"/>
  <c r="AM322"/>
  <c r="AE87" i="24"/>
  <c r="AQ584" i="18"/>
  <c r="AP596"/>
  <c r="AL193"/>
  <c r="AK205"/>
  <c r="AK75" s="1"/>
  <c r="AK472" s="1"/>
  <c r="AP206"/>
  <c r="AP218" s="1"/>
  <c r="AO218"/>
  <c r="AR284"/>
  <c r="AQ296"/>
  <c r="AA36" i="24"/>
  <c r="AW635" i="18"/>
  <c r="AX623"/>
  <c r="AB15" i="24"/>
  <c r="AB50"/>
  <c r="AO622" i="18"/>
  <c r="AP610"/>
  <c r="AM192"/>
  <c r="AN180"/>
  <c r="AI870"/>
  <c r="AV570"/>
  <c r="AW558"/>
  <c r="AD11" i="24"/>
  <c r="AD12"/>
  <c r="AC57" s="1"/>
  <c r="AC85" s="1"/>
  <c r="J66"/>
  <c r="J82"/>
  <c r="J86" s="1"/>
  <c r="AJ700" i="18"/>
  <c r="AJ479" s="1"/>
  <c r="AJ34" i="24" s="1"/>
  <c r="AK688" i="18"/>
  <c r="AL309"/>
  <c r="AM297"/>
  <c r="AF466"/>
  <c r="AE474"/>
  <c r="AF467"/>
  <c r="AF475" s="1"/>
  <c r="AV726"/>
  <c r="AW714"/>
  <c r="AC18" i="24"/>
  <c r="AD20"/>
  <c r="AD84"/>
  <c r="AK713" i="18"/>
  <c r="AL701"/>
  <c r="AP674"/>
  <c r="AQ662"/>
  <c r="K72" i="24"/>
  <c r="K40"/>
  <c r="K96"/>
  <c r="K60"/>
  <c r="AB35"/>
  <c r="AB56"/>
  <c r="AU231" i="18"/>
  <c r="AV219"/>
  <c r="AC17" i="24"/>
  <c r="AC92"/>
  <c r="AW166" i="18"/>
  <c r="AX154"/>
  <c r="AY270"/>
  <c r="AZ258"/>
  <c r="AE10" i="24"/>
  <c r="AE471" i="18"/>
  <c r="AE473" s="1"/>
  <c r="AE49" i="24"/>
  <c r="AO609" i="18"/>
  <c r="AP597"/>
  <c r="AN322" l="1"/>
  <c r="AO310"/>
  <c r="AQ596"/>
  <c r="AR584"/>
  <c r="AQ206"/>
  <c r="AR296"/>
  <c r="AS284"/>
  <c r="AM193"/>
  <c r="AL205"/>
  <c r="AL75" s="1"/>
  <c r="AL472" s="1"/>
  <c r="AF87" i="24"/>
  <c r="I46" i="7943"/>
  <c r="D41"/>
  <c r="D46" s="1"/>
  <c r="AM309" i="18"/>
  <c r="AN297"/>
  <c r="AD92" i="24"/>
  <c r="AD17"/>
  <c r="AP622" i="18"/>
  <c r="AQ610"/>
  <c r="AX635"/>
  <c r="AY623"/>
  <c r="AZ270"/>
  <c r="BA258"/>
  <c r="AV231"/>
  <c r="AW219"/>
  <c r="K64" i="24"/>
  <c r="AQ674" i="18"/>
  <c r="AR662"/>
  <c r="AW726"/>
  <c r="AX714"/>
  <c r="AG467"/>
  <c r="AG475" s="1"/>
  <c r="AG466"/>
  <c r="AF474"/>
  <c r="AD18" i="24"/>
  <c r="AP609" i="18"/>
  <c r="AQ597"/>
  <c r="AE11" i="24"/>
  <c r="AE12"/>
  <c r="AC50"/>
  <c r="AC15"/>
  <c r="AB36"/>
  <c r="K74"/>
  <c r="AC56"/>
  <c r="AC35"/>
  <c r="AF10"/>
  <c r="AF471" i="18"/>
  <c r="AF473" s="1"/>
  <c r="AF49" i="24"/>
  <c r="AK700" i="18"/>
  <c r="AK479" s="1"/>
  <c r="AK34" i="24" s="1"/>
  <c r="AL688" i="18"/>
  <c r="AN192"/>
  <c r="AO180"/>
  <c r="AE84" i="24"/>
  <c r="AE20"/>
  <c r="AX166" i="18"/>
  <c r="AY154"/>
  <c r="K39" i="24"/>
  <c r="K68"/>
  <c r="AL713" i="18"/>
  <c r="AM701"/>
  <c r="J88" i="24"/>
  <c r="J90" s="1"/>
  <c r="J89"/>
  <c r="AW570" i="18"/>
  <c r="AX558"/>
  <c r="AJ870"/>
  <c r="AO322" l="1"/>
  <c r="AP310"/>
  <c r="AR596"/>
  <c r="AS584"/>
  <c r="AK870"/>
  <c r="AR206"/>
  <c r="AQ218"/>
  <c r="AT284"/>
  <c r="AS296"/>
  <c r="AG87" i="24"/>
  <c r="AN193" i="18"/>
  <c r="AM205"/>
  <c r="AM75" s="1"/>
  <c r="AM472" s="1"/>
  <c r="K70" i="24"/>
  <c r="K69"/>
  <c r="AL700" i="18"/>
  <c r="AL479" s="1"/>
  <c r="AL34" i="24" s="1"/>
  <c r="AM688" i="18"/>
  <c r="AF12" i="24"/>
  <c r="AE57" s="1"/>
  <c r="AE85" s="1"/>
  <c r="AF11"/>
  <c r="AQ609" i="18"/>
  <c r="AR597"/>
  <c r="AH467"/>
  <c r="AH475" s="1"/>
  <c r="AG474"/>
  <c r="AH466"/>
  <c r="AR674"/>
  <c r="AS662"/>
  <c r="AY635"/>
  <c r="AZ623"/>
  <c r="AN309"/>
  <c r="AO297"/>
  <c r="I67" i="7943"/>
  <c r="D57"/>
  <c r="D67" s="1"/>
  <c r="AX570" i="18"/>
  <c r="AY558"/>
  <c r="AM713"/>
  <c r="AN701"/>
  <c r="AF20" i="24"/>
  <c r="AF84"/>
  <c r="AE17"/>
  <c r="AE92"/>
  <c r="AG10"/>
  <c r="AG471" i="18"/>
  <c r="AG473" s="1"/>
  <c r="AG49" i="24"/>
  <c r="K41"/>
  <c r="L44" s="1"/>
  <c r="L24" s="1"/>
  <c r="K42"/>
  <c r="AO192" i="18"/>
  <c r="AP180"/>
  <c r="AE18" i="24"/>
  <c r="AX726" i="18"/>
  <c r="AY714"/>
  <c r="AQ622"/>
  <c r="AR610"/>
  <c r="AD15" i="24"/>
  <c r="AD50"/>
  <c r="AD57"/>
  <c r="AD85" s="1"/>
  <c r="AY166" i="18"/>
  <c r="AZ154"/>
  <c r="AC36" i="24"/>
  <c r="AD35"/>
  <c r="AD56"/>
  <c r="AW231" i="18"/>
  <c r="AX219"/>
  <c r="BA270"/>
  <c r="BB258"/>
  <c r="AQ310" l="1"/>
  <c r="AP322"/>
  <c r="AS596"/>
  <c r="AT584"/>
  <c r="AL870"/>
  <c r="AR218"/>
  <c r="AS206"/>
  <c r="AU284"/>
  <c r="AT296"/>
  <c r="AO193"/>
  <c r="AN205"/>
  <c r="AN75" s="1"/>
  <c r="AN472" s="1"/>
  <c r="AH87" i="24"/>
  <c r="L25"/>
  <c r="L114" s="1"/>
  <c r="AG12"/>
  <c r="AF57" s="1"/>
  <c r="AF85" s="1"/>
  <c r="AG11"/>
  <c r="AE50"/>
  <c r="AE15"/>
  <c r="AO309" i="18"/>
  <c r="AP297"/>
  <c r="AZ635"/>
  <c r="BA623"/>
  <c r="AI466"/>
  <c r="AI467"/>
  <c r="AI475" s="1"/>
  <c r="AH474"/>
  <c r="AX231"/>
  <c r="AY219"/>
  <c r="AR622"/>
  <c r="AS610"/>
  <c r="AE56" i="24"/>
  <c r="AE35"/>
  <c r="K99"/>
  <c r="K43"/>
  <c r="K100" s="1"/>
  <c r="K61"/>
  <c r="K73"/>
  <c r="AG84"/>
  <c r="AG20"/>
  <c r="AY570" i="18"/>
  <c r="AZ558"/>
  <c r="AR609"/>
  <c r="AS597"/>
  <c r="AM700"/>
  <c r="AM479" s="1"/>
  <c r="AM34" i="24" s="1"/>
  <c r="AN688" i="18"/>
  <c r="AD36" i="24"/>
  <c r="AZ166" i="18"/>
  <c r="BA154"/>
  <c r="AS674"/>
  <c r="AT662"/>
  <c r="AF18" i="24"/>
  <c r="BB270" i="18"/>
  <c r="BC258"/>
  <c r="AY726"/>
  <c r="AZ714"/>
  <c r="AP192"/>
  <c r="AQ180"/>
  <c r="AN713"/>
  <c r="AO701"/>
  <c r="AH10" i="24"/>
  <c r="AH49"/>
  <c r="AH471" i="18"/>
  <c r="AH473" s="1"/>
  <c r="AF92" i="24"/>
  <c r="AF17"/>
  <c r="K104" l="1"/>
  <c r="E106" s="1"/>
  <c r="AR310" i="18"/>
  <c r="AQ322"/>
  <c r="AU584"/>
  <c r="AT596"/>
  <c r="L27" i="24"/>
  <c r="L72" s="1"/>
  <c r="AT206" i="18"/>
  <c r="AS218"/>
  <c r="AV284"/>
  <c r="AU296"/>
  <c r="K76" i="24"/>
  <c r="K77" s="1"/>
  <c r="AP193" i="18"/>
  <c r="AO205"/>
  <c r="AO75" s="1"/>
  <c r="AO472" s="1"/>
  <c r="AM870"/>
  <c r="AH11" i="24"/>
  <c r="AH12"/>
  <c r="AG57" s="1"/>
  <c r="AG85" s="1"/>
  <c r="AH20"/>
  <c r="AH84"/>
  <c r="AS622" i="18"/>
  <c r="AT610"/>
  <c r="AP309"/>
  <c r="AQ297"/>
  <c r="AI87" i="24"/>
  <c r="AZ726" i="18"/>
  <c r="BA714"/>
  <c r="AO713"/>
  <c r="AP701"/>
  <c r="AQ192"/>
  <c r="AR180"/>
  <c r="BC270"/>
  <c r="BD258"/>
  <c r="AN700"/>
  <c r="AN479" s="1"/>
  <c r="AN34" i="24" s="1"/>
  <c r="AO688" i="18"/>
  <c r="AZ570"/>
  <c r="BA558"/>
  <c r="AI10" i="24"/>
  <c r="AI471" i="18"/>
  <c r="AI473" s="1"/>
  <c r="AI49" i="24"/>
  <c r="AG18"/>
  <c r="AF50"/>
  <c r="AF15"/>
  <c r="AT674" i="18"/>
  <c r="AU662"/>
  <c r="BA166"/>
  <c r="BB154"/>
  <c r="K62" i="24"/>
  <c r="K65"/>
  <c r="AE36"/>
  <c r="AY231" i="18"/>
  <c r="AZ219"/>
  <c r="BA635"/>
  <c r="BB623"/>
  <c r="AG92" i="24"/>
  <c r="AG17"/>
  <c r="AF56"/>
  <c r="AF35"/>
  <c r="AS609" i="18"/>
  <c r="AT597"/>
  <c r="K75" i="24"/>
  <c r="AI474" i="18"/>
  <c r="AJ467"/>
  <c r="AJ475" s="1"/>
  <c r="AJ466"/>
  <c r="L40" i="24" l="1"/>
  <c r="L68" s="1"/>
  <c r="L96"/>
  <c r="AS310" i="18"/>
  <c r="AR322"/>
  <c r="L60" i="24"/>
  <c r="L64" s="1"/>
  <c r="AV584" i="18"/>
  <c r="AU596"/>
  <c r="AJ87" i="24"/>
  <c r="AU206" i="18"/>
  <c r="AT218"/>
  <c r="AV296"/>
  <c r="AW284"/>
  <c r="AW296" s="1"/>
  <c r="AQ193"/>
  <c r="AP205"/>
  <c r="AP75" s="1"/>
  <c r="AP472" s="1"/>
  <c r="AJ49" i="24"/>
  <c r="AJ471" i="18"/>
  <c r="AJ473" s="1"/>
  <c r="AJ10" i="24"/>
  <c r="L74"/>
  <c r="AI84"/>
  <c r="AI20"/>
  <c r="BA570" i="18"/>
  <c r="BB558"/>
  <c r="BD270"/>
  <c r="BE258"/>
  <c r="AP713"/>
  <c r="AQ701"/>
  <c r="AH92" i="24"/>
  <c r="AH17"/>
  <c r="AN870" i="18"/>
  <c r="AK467"/>
  <c r="AK475" s="1"/>
  <c r="AK466"/>
  <c r="AJ474"/>
  <c r="AF36" i="24"/>
  <c r="AG15"/>
  <c r="AG50"/>
  <c r="AZ231" i="18"/>
  <c r="BA219"/>
  <c r="BB166"/>
  <c r="BC154"/>
  <c r="AQ309"/>
  <c r="AR297"/>
  <c r="AH18" i="24"/>
  <c r="K82"/>
  <c r="K86" s="1"/>
  <c r="K66"/>
  <c r="AO700" i="18"/>
  <c r="AO479" s="1"/>
  <c r="AO34" i="24" s="1"/>
  <c r="AP688" i="18"/>
  <c r="AR192"/>
  <c r="AS180"/>
  <c r="BA726"/>
  <c r="BB714"/>
  <c r="AT609"/>
  <c r="AU597"/>
  <c r="BB635"/>
  <c r="BC623"/>
  <c r="AU674"/>
  <c r="AV662"/>
  <c r="AG56" i="24"/>
  <c r="AG35"/>
  <c r="AI12"/>
  <c r="AI11"/>
  <c r="AT622" i="18"/>
  <c r="AU610"/>
  <c r="L39" i="24" l="1"/>
  <c r="L42" s="1"/>
  <c r="AT310" i="18"/>
  <c r="AS322"/>
  <c r="AW584"/>
  <c r="AV596"/>
  <c r="AU218"/>
  <c r="AV206"/>
  <c r="AX284"/>
  <c r="AQ205"/>
  <c r="AQ75" s="1"/>
  <c r="AQ472" s="1"/>
  <c r="AR193"/>
  <c r="AG36" i="24"/>
  <c r="AU609" i="18"/>
  <c r="AV597"/>
  <c r="AI18" i="24"/>
  <c r="BB726" i="18"/>
  <c r="BC714"/>
  <c r="AP700"/>
  <c r="AP479" s="1"/>
  <c r="AP34" i="24" s="1"/>
  <c r="AQ688" i="18"/>
  <c r="K88" i="24"/>
  <c r="K90" s="1"/>
  <c r="K89"/>
  <c r="AH56"/>
  <c r="AH35"/>
  <c r="AK87"/>
  <c r="BC635" i="18"/>
  <c r="BD623"/>
  <c r="AU622"/>
  <c r="AV610"/>
  <c r="AI92" i="24"/>
  <c r="AI17"/>
  <c r="AV674" i="18"/>
  <c r="AW662"/>
  <c r="L70" i="24"/>
  <c r="L69"/>
  <c r="BC166" i="18"/>
  <c r="BD154"/>
  <c r="AK474"/>
  <c r="AL466"/>
  <c r="AL467"/>
  <c r="AL475" s="1"/>
  <c r="AQ713"/>
  <c r="AR701"/>
  <c r="BB570"/>
  <c r="BC558"/>
  <c r="AJ20" i="24"/>
  <c r="AJ84"/>
  <c r="AH57"/>
  <c r="AH85" s="1"/>
  <c r="AO870" i="18"/>
  <c r="AS192"/>
  <c r="AT180"/>
  <c r="AK471"/>
  <c r="AK473" s="1"/>
  <c r="AK49" i="24"/>
  <c r="AK10"/>
  <c r="AJ11"/>
  <c r="AJ12"/>
  <c r="AR309" i="18"/>
  <c r="AS297"/>
  <c r="BA231"/>
  <c r="BB219"/>
  <c r="AH15" i="24"/>
  <c r="AH50"/>
  <c r="BE270" i="18"/>
  <c r="BF258"/>
  <c r="L41" i="24" l="1"/>
  <c r="M44" s="1"/>
  <c r="M24" s="1"/>
  <c r="M25" s="1"/>
  <c r="M27" s="1"/>
  <c r="AU310" i="18"/>
  <c r="AT322"/>
  <c r="AX584"/>
  <c r="AW596"/>
  <c r="AP870"/>
  <c r="AW206"/>
  <c r="AV218"/>
  <c r="AY284"/>
  <c r="AX296"/>
  <c r="AR205"/>
  <c r="AR75" s="1"/>
  <c r="AR472" s="1"/>
  <c r="AS193"/>
  <c r="AL87" i="24"/>
  <c r="BF270" i="18"/>
  <c r="BG258"/>
  <c r="BB231"/>
  <c r="BC219"/>
  <c r="AJ17" i="24"/>
  <c r="AJ92"/>
  <c r="AT192" i="18"/>
  <c r="AU180"/>
  <c r="AM467"/>
  <c r="AM475" s="1"/>
  <c r="AL474"/>
  <c r="AM466"/>
  <c r="AW674"/>
  <c r="AX662"/>
  <c r="AV622"/>
  <c r="AW610"/>
  <c r="BC726"/>
  <c r="BD714"/>
  <c r="AI56" i="24"/>
  <c r="AI35"/>
  <c r="AS309" i="18"/>
  <c r="AT297"/>
  <c r="AJ18" i="24"/>
  <c r="AK84"/>
  <c r="AK20"/>
  <c r="BC570" i="18"/>
  <c r="BD558"/>
  <c r="BD166"/>
  <c r="BE154"/>
  <c r="AI15" i="24"/>
  <c r="AI50"/>
  <c r="BD635" i="18"/>
  <c r="BE623"/>
  <c r="AH36" i="24"/>
  <c r="AQ700" i="18"/>
  <c r="AQ479" s="1"/>
  <c r="AQ34" i="24" s="1"/>
  <c r="AR688" i="18"/>
  <c r="L43" i="24"/>
  <c r="L100" s="1"/>
  <c r="L99"/>
  <c r="L61"/>
  <c r="L73"/>
  <c r="L75" s="1"/>
  <c r="AV609" i="18"/>
  <c r="AW597"/>
  <c r="AK12" i="24"/>
  <c r="AK11"/>
  <c r="AR713" i="18"/>
  <c r="AS701"/>
  <c r="AL49" i="24"/>
  <c r="AL471" i="18"/>
  <c r="AL473" s="1"/>
  <c r="AL10" i="24"/>
  <c r="AI57"/>
  <c r="AI85" s="1"/>
  <c r="AV310" i="18" l="1"/>
  <c r="AU322"/>
  <c r="AX596"/>
  <c r="AY584"/>
  <c r="AX206"/>
  <c r="AW218"/>
  <c r="L76" i="24"/>
  <c r="L77" s="1"/>
  <c r="AY296" i="18"/>
  <c r="AZ284"/>
  <c r="AS205"/>
  <c r="AS75" s="1"/>
  <c r="AS472" s="1"/>
  <c r="AT193"/>
  <c r="AT205" s="1"/>
  <c r="M72" i="24"/>
  <c r="M40"/>
  <c r="M60"/>
  <c r="M96"/>
  <c r="AS713" i="18"/>
  <c r="AT701"/>
  <c r="L65" i="24"/>
  <c r="L62"/>
  <c r="AR700" i="18"/>
  <c r="AR479" s="1"/>
  <c r="AR34" i="24" s="1"/>
  <c r="AS688" i="18"/>
  <c r="AU192"/>
  <c r="AV180"/>
  <c r="BC231"/>
  <c r="BD219"/>
  <c r="M114" i="24"/>
  <c r="AL12"/>
  <c r="AL11"/>
  <c r="AW609" i="18"/>
  <c r="AX597"/>
  <c r="AK57" i="24"/>
  <c r="AK85" s="1"/>
  <c r="AK18"/>
  <c r="BE166" i="18"/>
  <c r="BF154"/>
  <c r="BD726"/>
  <c r="BE714"/>
  <c r="AW622"/>
  <c r="AX610"/>
  <c r="AJ50" i="24"/>
  <c r="AJ15"/>
  <c r="AM87"/>
  <c r="AL84"/>
  <c r="AL20"/>
  <c r="AK92"/>
  <c r="AK17"/>
  <c r="AM49"/>
  <c r="AM10"/>
  <c r="AM471" i="18"/>
  <c r="AM473" s="1"/>
  <c r="BG270"/>
  <c r="BH258"/>
  <c r="AQ870"/>
  <c r="AJ57" i="24"/>
  <c r="AJ85" s="1"/>
  <c r="BE635" i="18"/>
  <c r="BF623"/>
  <c r="BD570"/>
  <c r="BE558"/>
  <c r="AJ56" i="24"/>
  <c r="AJ35"/>
  <c r="AT309" i="18"/>
  <c r="AU297"/>
  <c r="AI36" i="24"/>
  <c r="AX674" i="18"/>
  <c r="AY662"/>
  <c r="AN467"/>
  <c r="AN475" s="1"/>
  <c r="AM474"/>
  <c r="AN466"/>
  <c r="AV322" l="1"/>
  <c r="AW310"/>
  <c r="AT75"/>
  <c r="AT472" s="1"/>
  <c r="AZ584"/>
  <c r="AY596"/>
  <c r="AR870"/>
  <c r="AZ296"/>
  <c r="BA284"/>
  <c r="AX218"/>
  <c r="AY206"/>
  <c r="AN87" i="24"/>
  <c r="AU193" i="18"/>
  <c r="AO467"/>
  <c r="AO475" s="1"/>
  <c r="AO466"/>
  <c r="AN474"/>
  <c r="AJ36" i="24"/>
  <c r="AU309" i="18"/>
  <c r="AV297"/>
  <c r="BE570"/>
  <c r="BF558"/>
  <c r="AM84" i="24"/>
  <c r="AM20"/>
  <c r="BE726" i="18"/>
  <c r="BF714"/>
  <c r="BF166"/>
  <c r="BG154"/>
  <c r="AX609"/>
  <c r="AY597"/>
  <c r="M74" i="24"/>
  <c r="AY674" i="18"/>
  <c r="AZ662"/>
  <c r="AN471"/>
  <c r="AN473" s="1"/>
  <c r="AN49" i="24"/>
  <c r="AN10"/>
  <c r="AK50"/>
  <c r="AK15"/>
  <c r="AL18"/>
  <c r="BD231" i="18"/>
  <c r="BE219"/>
  <c r="L66" i="24"/>
  <c r="L82"/>
  <c r="L86" s="1"/>
  <c r="AT713" i="18"/>
  <c r="AU701"/>
  <c r="M39" i="24"/>
  <c r="M68"/>
  <c r="BF635" i="18"/>
  <c r="BG623"/>
  <c r="BH270"/>
  <c r="BI258"/>
  <c r="BI270" s="1"/>
  <c r="AX622"/>
  <c r="AY610"/>
  <c r="AK56" i="24"/>
  <c r="AK35"/>
  <c r="AL17"/>
  <c r="AL92"/>
  <c r="M64"/>
  <c r="AM12"/>
  <c r="AM11"/>
  <c r="AV192" i="18"/>
  <c r="AW180"/>
  <c r="AS700"/>
  <c r="AS479" s="1"/>
  <c r="AS34" i="24" s="1"/>
  <c r="AT688" i="18"/>
  <c r="AX310" l="1"/>
  <c r="AW322"/>
  <c r="AZ596"/>
  <c r="BA584"/>
  <c r="BB284"/>
  <c r="BA296"/>
  <c r="AY218"/>
  <c r="AZ206"/>
  <c r="AV193"/>
  <c r="AU205"/>
  <c r="AU75" s="1"/>
  <c r="AU472" s="1"/>
  <c r="AM92" i="24"/>
  <c r="AM17"/>
  <c r="M70"/>
  <c r="M69"/>
  <c r="L88"/>
  <c r="L90" s="1"/>
  <c r="L89"/>
  <c r="BE231" i="18"/>
  <c r="BF219"/>
  <c r="AN84" i="24"/>
  <c r="AN20"/>
  <c r="AY609" i="18"/>
  <c r="AZ597"/>
  <c r="BF726"/>
  <c r="BG714"/>
  <c r="AV309"/>
  <c r="AW297"/>
  <c r="AT700"/>
  <c r="AT479" s="1"/>
  <c r="AT34" i="24" s="1"/>
  <c r="AU688" i="18"/>
  <c r="AW192"/>
  <c r="AX180"/>
  <c r="AL35" i="24"/>
  <c r="AL56"/>
  <c r="AS870" i="18"/>
  <c r="AO87" i="24"/>
  <c r="AM18"/>
  <c r="AK36"/>
  <c r="AY622" i="18"/>
  <c r="AZ610"/>
  <c r="BG635"/>
  <c r="BH623"/>
  <c r="AU713"/>
  <c r="AV701"/>
  <c r="AN12" i="24"/>
  <c r="AN11"/>
  <c r="BG166" i="18"/>
  <c r="BH154"/>
  <c r="BF570"/>
  <c r="BG558"/>
  <c r="AP467"/>
  <c r="AP475" s="1"/>
  <c r="AO474"/>
  <c r="AP466"/>
  <c r="AL57" i="24"/>
  <c r="AL85" s="1"/>
  <c r="AL50"/>
  <c r="AL15"/>
  <c r="M41"/>
  <c r="N44" s="1"/>
  <c r="N24" s="1"/>
  <c r="M42"/>
  <c r="AZ674" i="18"/>
  <c r="BA662"/>
  <c r="AO49" i="24"/>
  <c r="AO471" i="18"/>
  <c r="AO473" s="1"/>
  <c r="AO10" i="24"/>
  <c r="AX322" i="18" l="1"/>
  <c r="AY310"/>
  <c r="AT870"/>
  <c r="BB584"/>
  <c r="BA596"/>
  <c r="BC284"/>
  <c r="BB296"/>
  <c r="BA206"/>
  <c r="AZ218"/>
  <c r="AV205"/>
  <c r="AV75" s="1"/>
  <c r="AV472" s="1"/>
  <c r="AW193"/>
  <c r="AO11" i="24"/>
  <c r="AO12"/>
  <c r="AN57" s="1"/>
  <c r="AN85" s="1"/>
  <c r="BG570" i="18"/>
  <c r="BH558"/>
  <c r="BA674"/>
  <c r="BB662"/>
  <c r="AN18" i="24"/>
  <c r="AL36"/>
  <c r="AP87"/>
  <c r="AM57"/>
  <c r="AM85" s="1"/>
  <c r="AN92"/>
  <c r="AN17"/>
  <c r="AV713" i="18"/>
  <c r="AW701"/>
  <c r="AZ622"/>
  <c r="BA610"/>
  <c r="BG726"/>
  <c r="BH714"/>
  <c r="BF231"/>
  <c r="BG219"/>
  <c r="AM50" i="24"/>
  <c r="AM15"/>
  <c r="N25"/>
  <c r="N114" s="1"/>
  <c r="AP49"/>
  <c r="AP10"/>
  <c r="AP471" i="18"/>
  <c r="AP473" s="1"/>
  <c r="AO20" i="24"/>
  <c r="AO84"/>
  <c r="M43"/>
  <c r="M100" s="1"/>
  <c r="M99"/>
  <c r="M61"/>
  <c r="M73"/>
  <c r="M75" s="1"/>
  <c r="AQ467" i="18"/>
  <c r="AQ475" s="1"/>
  <c r="AP474"/>
  <c r="AQ466"/>
  <c r="BH166"/>
  <c r="BI154"/>
  <c r="BI166" s="1"/>
  <c r="BH635"/>
  <c r="BI623"/>
  <c r="BI635" s="1"/>
  <c r="AM56" i="24"/>
  <c r="AM35"/>
  <c r="AX192" i="18"/>
  <c r="AY180"/>
  <c r="AU700"/>
  <c r="AU479" s="1"/>
  <c r="AU34" i="24" s="1"/>
  <c r="AV688" i="18"/>
  <c r="AW309"/>
  <c r="AX297"/>
  <c r="AZ609"/>
  <c r="BA597"/>
  <c r="AZ310" l="1"/>
  <c r="AY322"/>
  <c r="BC584"/>
  <c r="BB596"/>
  <c r="AU870"/>
  <c r="BD284"/>
  <c r="BC296"/>
  <c r="AQ87" i="24"/>
  <c r="BB206" i="18"/>
  <c r="BA218"/>
  <c r="AW205"/>
  <c r="AW75" s="1"/>
  <c r="AW472" s="1"/>
  <c r="AX193"/>
  <c r="AX309"/>
  <c r="AY297"/>
  <c r="AY192"/>
  <c r="AZ180"/>
  <c r="AQ10" i="24"/>
  <c r="AQ471" i="18"/>
  <c r="AQ473" s="1"/>
  <c r="AQ49" i="24"/>
  <c r="AO17"/>
  <c r="AO92"/>
  <c r="M76"/>
  <c r="M77" s="1"/>
  <c r="N27"/>
  <c r="BA609" i="18"/>
  <c r="BB597"/>
  <c r="AR466"/>
  <c r="AR467"/>
  <c r="AR475" s="1"/>
  <c r="AQ474"/>
  <c r="M62" i="24"/>
  <c r="M65"/>
  <c r="BH726" i="18"/>
  <c r="BI714"/>
  <c r="BI726" s="1"/>
  <c r="BA622"/>
  <c r="BB610"/>
  <c r="AN15" i="24"/>
  <c r="AN50"/>
  <c r="BB674" i="18"/>
  <c r="BC662"/>
  <c r="AO18" i="24"/>
  <c r="AV700" i="18"/>
  <c r="AV479" s="1"/>
  <c r="AV34" i="24" s="1"/>
  <c r="AW688" i="18"/>
  <c r="AM36" i="24"/>
  <c r="AP11"/>
  <c r="AP12"/>
  <c r="AN35"/>
  <c r="AN56"/>
  <c r="AP84"/>
  <c r="AP20"/>
  <c r="BG231" i="18"/>
  <c r="BH219"/>
  <c r="AW713"/>
  <c r="AX701"/>
  <c r="BH570"/>
  <c r="BI558"/>
  <c r="BI570" s="1"/>
  <c r="BA310" l="1"/>
  <c r="AZ322"/>
  <c r="BD584"/>
  <c r="BC596"/>
  <c r="BE284"/>
  <c r="BD296"/>
  <c r="BC206"/>
  <c r="BC218" s="1"/>
  <c r="BB218"/>
  <c r="AY193"/>
  <c r="AX205"/>
  <c r="AX75" s="1"/>
  <c r="AX472" s="1"/>
  <c r="AP18" i="24"/>
  <c r="N96"/>
  <c r="N72"/>
  <c r="N60"/>
  <c r="N40"/>
  <c r="AQ84"/>
  <c r="AQ20"/>
  <c r="AY309" i="18"/>
  <c r="AZ297"/>
  <c r="AR87" i="24"/>
  <c r="AX713" i="18"/>
  <c r="AY701"/>
  <c r="BH231"/>
  <c r="BI219"/>
  <c r="BI231" s="1"/>
  <c r="AN36" i="24"/>
  <c r="AW700" i="18"/>
  <c r="AW479" s="1"/>
  <c r="AW34" i="24" s="1"/>
  <c r="AX688" i="18"/>
  <c r="BC674"/>
  <c r="BD662"/>
  <c r="AR471"/>
  <c r="AR473" s="1"/>
  <c r="AR49" i="24"/>
  <c r="AR10"/>
  <c r="AV870" i="18"/>
  <c r="AO35" i="24"/>
  <c r="AO56"/>
  <c r="M82"/>
  <c r="M86" s="1"/>
  <c r="M66"/>
  <c r="BB609" i="18"/>
  <c r="BC597"/>
  <c r="AO15" i="24"/>
  <c r="AO50"/>
  <c r="AZ192" i="18"/>
  <c r="BA180"/>
  <c r="AP92" i="24"/>
  <c r="AP17"/>
  <c r="BB622" i="18"/>
  <c r="BC610"/>
  <c r="AS467"/>
  <c r="AS475" s="1"/>
  <c r="AR474"/>
  <c r="AS466"/>
  <c r="AQ11" i="24"/>
  <c r="AQ12"/>
  <c r="AO57"/>
  <c r="AO85" s="1"/>
  <c r="BA322" i="18" l="1"/>
  <c r="BB310"/>
  <c r="BE584"/>
  <c r="BD596"/>
  <c r="BD206"/>
  <c r="BF284"/>
  <c r="BE296"/>
  <c r="AY205"/>
  <c r="AY75" s="1"/>
  <c r="AY472" s="1"/>
  <c r="AZ193"/>
  <c r="BC622"/>
  <c r="BD610"/>
  <c r="AP15" i="24"/>
  <c r="AP50"/>
  <c r="BA192" i="18"/>
  <c r="BB180"/>
  <c r="AR20" i="24"/>
  <c r="AR84"/>
  <c r="AQ18"/>
  <c r="AO36"/>
  <c r="AX700" i="18"/>
  <c r="AX479" s="1"/>
  <c r="AX34" i="24" s="1"/>
  <c r="AY688" i="18"/>
  <c r="N74" i="24"/>
  <c r="AS87"/>
  <c r="AW870" i="18"/>
  <c r="AS10" i="24"/>
  <c r="AS471" i="18"/>
  <c r="AS473" s="1"/>
  <c r="AS49" i="24"/>
  <c r="BC609" i="18"/>
  <c r="BD597"/>
  <c r="AR11" i="24"/>
  <c r="AR12"/>
  <c r="AQ57" s="1"/>
  <c r="AQ85" s="1"/>
  <c r="AY713" i="18"/>
  <c r="AZ701"/>
  <c r="N64" i="24"/>
  <c r="AP56"/>
  <c r="AP35"/>
  <c r="AT467" i="18"/>
  <c r="AT475" s="1"/>
  <c r="AS474"/>
  <c r="AT466"/>
  <c r="M88" i="24"/>
  <c r="M90" s="1"/>
  <c r="M89"/>
  <c r="BD674" i="18"/>
  <c r="BE662"/>
  <c r="AZ309"/>
  <c r="BA297"/>
  <c r="N39" i="24"/>
  <c r="N68"/>
  <c r="AP57"/>
  <c r="AP85" s="1"/>
  <c r="AQ17"/>
  <c r="AQ92"/>
  <c r="BC310" i="18" l="1"/>
  <c r="BB322"/>
  <c r="BF584"/>
  <c r="BE596"/>
  <c r="AX870"/>
  <c r="BE206"/>
  <c r="BD218"/>
  <c r="BG284"/>
  <c r="BF296"/>
  <c r="BA193"/>
  <c r="AZ205"/>
  <c r="AZ75" s="1"/>
  <c r="AZ472" s="1"/>
  <c r="AT10" i="24"/>
  <c r="AT49"/>
  <c r="AT471" i="18"/>
  <c r="AT473" s="1"/>
  <c r="AQ15" i="24"/>
  <c r="AQ50"/>
  <c r="N70"/>
  <c r="N69"/>
  <c r="BE674" i="18"/>
  <c r="BF662"/>
  <c r="AU467"/>
  <c r="AU475" s="1"/>
  <c r="AT474"/>
  <c r="AU466"/>
  <c r="AP36" i="24"/>
  <c r="AZ713" i="18"/>
  <c r="BA701"/>
  <c r="BD609"/>
  <c r="BE597"/>
  <c r="AQ56" i="24"/>
  <c r="AQ35"/>
  <c r="AR92"/>
  <c r="AR17"/>
  <c r="BD622" i="18"/>
  <c r="BE610"/>
  <c r="BA309"/>
  <c r="BB297"/>
  <c r="AR18" i="24"/>
  <c r="AS11"/>
  <c r="AS12"/>
  <c r="AR57" s="1"/>
  <c r="AR85" s="1"/>
  <c r="AY700" i="18"/>
  <c r="AY479" s="1"/>
  <c r="AY34" i="24" s="1"/>
  <c r="AZ688" i="18"/>
  <c r="AT87" i="24"/>
  <c r="N41"/>
  <c r="O44" s="1"/>
  <c r="O24" s="1"/>
  <c r="N42"/>
  <c r="AS20"/>
  <c r="AS84"/>
  <c r="BB192" i="18"/>
  <c r="BC180"/>
  <c r="BC322" l="1"/>
  <c r="BD310"/>
  <c r="BF596"/>
  <c r="BG584"/>
  <c r="BE218"/>
  <c r="BF206"/>
  <c r="BH284"/>
  <c r="BG296"/>
  <c r="BB193"/>
  <c r="BA205"/>
  <c r="BA75" s="1"/>
  <c r="BA472" s="1"/>
  <c r="BC192"/>
  <c r="BD180"/>
  <c r="N43" i="24"/>
  <c r="N100" s="1"/>
  <c r="N99"/>
  <c r="N73"/>
  <c r="N75" s="1"/>
  <c r="N61"/>
  <c r="AZ700" i="18"/>
  <c r="AZ479" s="1"/>
  <c r="AZ34" i="24" s="1"/>
  <c r="BA688" i="18"/>
  <c r="AR56" i="24"/>
  <c r="AR35"/>
  <c r="BA713" i="18"/>
  <c r="BB701"/>
  <c r="BF674"/>
  <c r="BG662"/>
  <c r="AT20" i="24"/>
  <c r="AT84"/>
  <c r="AS18"/>
  <c r="O25"/>
  <c r="O114" s="1"/>
  <c r="AS17"/>
  <c r="AS92"/>
  <c r="BE622" i="18"/>
  <c r="BF610"/>
  <c r="AR50" i="24"/>
  <c r="AR15"/>
  <c r="AY870" i="18"/>
  <c r="AU87" i="24"/>
  <c r="BB309" i="18"/>
  <c r="BC297"/>
  <c r="AQ36" i="24"/>
  <c r="BE609" i="18"/>
  <c r="BF597"/>
  <c r="AU471"/>
  <c r="AU473" s="1"/>
  <c r="AU49" i="24"/>
  <c r="AU10"/>
  <c r="AT12"/>
  <c r="AS57" s="1"/>
  <c r="AS85" s="1"/>
  <c r="AT11"/>
  <c r="AV466" i="18"/>
  <c r="AU474"/>
  <c r="AV467"/>
  <c r="AV475" s="1"/>
  <c r="N76" i="24" l="1"/>
  <c r="N77" s="1"/>
  <c r="BE310" i="18"/>
  <c r="BD322"/>
  <c r="BH584"/>
  <c r="BG596"/>
  <c r="BF218"/>
  <c r="BG206"/>
  <c r="BI284"/>
  <c r="BI296" s="1"/>
  <c r="BH296"/>
  <c r="BC193"/>
  <c r="BB205"/>
  <c r="BB75" s="1"/>
  <c r="BB472" s="1"/>
  <c r="AZ870"/>
  <c r="O27" i="24"/>
  <c r="O96" s="1"/>
  <c r="AU20"/>
  <c r="AU84"/>
  <c r="AS35"/>
  <c r="AS56"/>
  <c r="BG674" i="18"/>
  <c r="BH662"/>
  <c r="BA700"/>
  <c r="BA479" s="1"/>
  <c r="BA34" i="24" s="1"/>
  <c r="BB688" i="18"/>
  <c r="BF622"/>
  <c r="BG610"/>
  <c r="AW467"/>
  <c r="AW475" s="1"/>
  <c r="AV474"/>
  <c r="AW466"/>
  <c r="AS50" i="24"/>
  <c r="AS15"/>
  <c r="N65"/>
  <c r="N62"/>
  <c r="BD192" i="18"/>
  <c r="BE180"/>
  <c r="AT17" i="24"/>
  <c r="AT92"/>
  <c r="AV49"/>
  <c r="AV471" i="18"/>
  <c r="AV473" s="1"/>
  <c r="AV10" i="24"/>
  <c r="AU12"/>
  <c r="AT57" s="1"/>
  <c r="AT85" s="1"/>
  <c r="AU11"/>
  <c r="BC309" i="18"/>
  <c r="BD297"/>
  <c r="BB713"/>
  <c r="BC701"/>
  <c r="AR36" i="24"/>
  <c r="AT18"/>
  <c r="BF609" i="18"/>
  <c r="BG597"/>
  <c r="AV87" i="24"/>
  <c r="BF310" i="18" l="1"/>
  <c r="BE322"/>
  <c r="BH596"/>
  <c r="BI584"/>
  <c r="BI596" s="1"/>
  <c r="O40" i="24"/>
  <c r="O39" s="1"/>
  <c r="O72"/>
  <c r="O74" s="1"/>
  <c r="O60"/>
  <c r="O64" s="1"/>
  <c r="BG218" i="18"/>
  <c r="BH206"/>
  <c r="BD193"/>
  <c r="BC205"/>
  <c r="BC75" s="1"/>
  <c r="BC472" s="1"/>
  <c r="AW87" i="24"/>
  <c r="AU18"/>
  <c r="AW49"/>
  <c r="AW10"/>
  <c r="AW471" i="18"/>
  <c r="AW473" s="1"/>
  <c r="BA870"/>
  <c r="BG609"/>
  <c r="BH597"/>
  <c r="AU92" i="24"/>
  <c r="AU17"/>
  <c r="BE192" i="18"/>
  <c r="BF180"/>
  <c r="AW474"/>
  <c r="AX467"/>
  <c r="AX475" s="1"/>
  <c r="AX466"/>
  <c r="BH674"/>
  <c r="BI662"/>
  <c r="BI674" s="1"/>
  <c r="AV84" i="24"/>
  <c r="AV20"/>
  <c r="BG622" i="18"/>
  <c r="BH610"/>
  <c r="AS36" i="24"/>
  <c r="AT35"/>
  <c r="AT56"/>
  <c r="BC713" i="18"/>
  <c r="BD701"/>
  <c r="BD309"/>
  <c r="BE297"/>
  <c r="AV12" i="24"/>
  <c r="AV11"/>
  <c r="AT15"/>
  <c r="AT50"/>
  <c r="N66"/>
  <c r="N82"/>
  <c r="N86" s="1"/>
  <c r="BB700" i="18"/>
  <c r="BB479" s="1"/>
  <c r="BB34" i="24" s="1"/>
  <c r="BC688" i="18"/>
  <c r="O68" i="24" l="1"/>
  <c r="O69" s="1"/>
  <c r="BG310" i="18"/>
  <c r="BF322"/>
  <c r="BI206"/>
  <c r="BI218" s="1"/>
  <c r="BH218"/>
  <c r="BE193"/>
  <c r="BD205"/>
  <c r="BD75" s="1"/>
  <c r="BD472" s="1"/>
  <c r="N89" i="24"/>
  <c r="N88"/>
  <c r="N90" s="1"/>
  <c r="AV18"/>
  <c r="AU15"/>
  <c r="AU50"/>
  <c r="BH609" i="18"/>
  <c r="BI597"/>
  <c r="BI609" s="1"/>
  <c r="AW12" i="24"/>
  <c r="AW11"/>
  <c r="AX87"/>
  <c r="BC700" i="18"/>
  <c r="BC479" s="1"/>
  <c r="BC34" i="24" s="1"/>
  <c r="BD688" i="18"/>
  <c r="AV92" i="24"/>
  <c r="AV17"/>
  <c r="BD713" i="18"/>
  <c r="BE701"/>
  <c r="AX474"/>
  <c r="AY466"/>
  <c r="AY467"/>
  <c r="AY475" s="1"/>
  <c r="AW84" i="24"/>
  <c r="AW20"/>
  <c r="AU57"/>
  <c r="AU85" s="1"/>
  <c r="O41"/>
  <c r="P44" s="1"/>
  <c r="P24" s="1"/>
  <c r="O42"/>
  <c r="AT36"/>
  <c r="BH622" i="18"/>
  <c r="BI610"/>
  <c r="BI622" s="1"/>
  <c r="BF192"/>
  <c r="BG180"/>
  <c r="AU56" i="24"/>
  <c r="AU35"/>
  <c r="BB870" i="18"/>
  <c r="BE309"/>
  <c r="BF297"/>
  <c r="AX471"/>
  <c r="AX473" s="1"/>
  <c r="AX10" i="24"/>
  <c r="AX49"/>
  <c r="O70" l="1"/>
  <c r="BH310" i="18"/>
  <c r="BG322"/>
  <c r="BC870"/>
  <c r="BF193"/>
  <c r="BE205"/>
  <c r="BE75" s="1"/>
  <c r="BE472" s="1"/>
  <c r="AX11" i="24"/>
  <c r="AX12"/>
  <c r="AW57" s="1"/>
  <c r="AW85" s="1"/>
  <c r="O99"/>
  <c r="O43"/>
  <c r="O100" s="1"/>
  <c r="O61"/>
  <c r="O73"/>
  <c r="O75" s="1"/>
  <c r="AZ467" i="18"/>
  <c r="AZ475" s="1"/>
  <c r="AZ466"/>
  <c r="AY474"/>
  <c r="AV15" i="24"/>
  <c r="AV50"/>
  <c r="AW18"/>
  <c r="AY87"/>
  <c r="AV57"/>
  <c r="AV85" s="1"/>
  <c r="BF309" i="18"/>
  <c r="BG297"/>
  <c r="BE713"/>
  <c r="BF701"/>
  <c r="BD700"/>
  <c r="BD479" s="1"/>
  <c r="BD34" i="24" s="1"/>
  <c r="BE688" i="18"/>
  <c r="AW17" i="24"/>
  <c r="AW92"/>
  <c r="AV56"/>
  <c r="AV35"/>
  <c r="AX84"/>
  <c r="AX20"/>
  <c r="AU36"/>
  <c r="BG192" i="18"/>
  <c r="BH180"/>
  <c r="P25" i="24"/>
  <c r="P27" s="1"/>
  <c r="AY471" i="18"/>
  <c r="AY473" s="1"/>
  <c r="AY49" i="24"/>
  <c r="AY10"/>
  <c r="BH322" i="18" l="1"/>
  <c r="BI310"/>
  <c r="BI322" s="1"/>
  <c r="P114" i="24"/>
  <c r="BF205" i="18"/>
  <c r="BF75" s="1"/>
  <c r="BF472" s="1"/>
  <c r="BG193"/>
  <c r="O76" i="24"/>
  <c r="O77" s="1"/>
  <c r="AY84"/>
  <c r="AY20"/>
  <c r="AY12"/>
  <c r="AX57" s="1"/>
  <c r="AX85" s="1"/>
  <c r="AY11"/>
  <c r="AW35"/>
  <c r="AW56"/>
  <c r="AZ87"/>
  <c r="P96"/>
  <c r="P60"/>
  <c r="P72"/>
  <c r="P40"/>
  <c r="AV36"/>
  <c r="BE700" i="18"/>
  <c r="BE479" s="1"/>
  <c r="BE34" i="24" s="1"/>
  <c r="BF688" i="18"/>
  <c r="BG309"/>
  <c r="BH297"/>
  <c r="BA467"/>
  <c r="BA475" s="1"/>
  <c r="BA466"/>
  <c r="AZ474"/>
  <c r="AX17" i="24"/>
  <c r="AX92"/>
  <c r="AW50"/>
  <c r="AW15"/>
  <c r="AZ471" i="18"/>
  <c r="AZ473" s="1"/>
  <c r="AZ49" i="24"/>
  <c r="AZ10"/>
  <c r="O65"/>
  <c r="O62"/>
  <c r="AX18"/>
  <c r="BH192" i="18"/>
  <c r="BI180"/>
  <c r="BI192" s="1"/>
  <c r="BF713"/>
  <c r="BG701"/>
  <c r="BD870"/>
  <c r="BE870" l="1"/>
  <c r="BG205"/>
  <c r="BG75" s="1"/>
  <c r="BG472" s="1"/>
  <c r="BH193"/>
  <c r="O82" i="24"/>
  <c r="O86" s="1"/>
  <c r="O66"/>
  <c r="AZ20"/>
  <c r="AZ84"/>
  <c r="P39"/>
  <c r="P68"/>
  <c r="AW36"/>
  <c r="BA87"/>
  <c r="BG713" i="18"/>
  <c r="BH701"/>
  <c r="BB467"/>
  <c r="BB475" s="1"/>
  <c r="BA474"/>
  <c r="BB466"/>
  <c r="BF700"/>
  <c r="BF479" s="1"/>
  <c r="BF34" i="24" s="1"/>
  <c r="BG688" i="18"/>
  <c r="AX56" i="24"/>
  <c r="AX35"/>
  <c r="AZ12"/>
  <c r="AY57" s="1"/>
  <c r="AY85" s="1"/>
  <c r="AZ11"/>
  <c r="BA471" i="18"/>
  <c r="BA473" s="1"/>
  <c r="BA10" i="24"/>
  <c r="BA49"/>
  <c r="P64"/>
  <c r="AY18"/>
  <c r="AX15"/>
  <c r="AX50"/>
  <c r="BH309" i="18"/>
  <c r="BI297"/>
  <c r="BI309" s="1"/>
  <c r="P74" i="24"/>
  <c r="AY17"/>
  <c r="AY92"/>
  <c r="BI193" i="18" l="1"/>
  <c r="BI205" s="1"/>
  <c r="BI75" s="1"/>
  <c r="BI472" s="1"/>
  <c r="BH205"/>
  <c r="BH75" s="1"/>
  <c r="BH472" s="1"/>
  <c r="AY50" i="24"/>
  <c r="AY15"/>
  <c r="AY56"/>
  <c r="AY35"/>
  <c r="AZ18"/>
  <c r="BG700" i="18"/>
  <c r="BG479" s="1"/>
  <c r="BG34" i="24" s="1"/>
  <c r="BH688" i="18"/>
  <c r="BB87" i="24"/>
  <c r="AZ92"/>
  <c r="AZ17"/>
  <c r="BB471" i="18"/>
  <c r="BB473" s="1"/>
  <c r="BB10" i="24"/>
  <c r="BB49"/>
  <c r="P41"/>
  <c r="Q44" s="1"/>
  <c r="Q24" s="1"/>
  <c r="P42"/>
  <c r="O89"/>
  <c r="O88"/>
  <c r="O90" s="1"/>
  <c r="BA20"/>
  <c r="BA84"/>
  <c r="BC467" i="18"/>
  <c r="BC475" s="1"/>
  <c r="BC466"/>
  <c r="BB474"/>
  <c r="P70" i="24"/>
  <c r="P69"/>
  <c r="BF870" i="18"/>
  <c r="BA12" i="24"/>
  <c r="BA11"/>
  <c r="AX36"/>
  <c r="BH713" i="18"/>
  <c r="BI701"/>
  <c r="BI713" s="1"/>
  <c r="BG870" l="1"/>
  <c r="BC87" i="24"/>
  <c r="Q25"/>
  <c r="Q27" s="1"/>
  <c r="AZ15"/>
  <c r="AZ50"/>
  <c r="BA18"/>
  <c r="BC49"/>
  <c r="BC10"/>
  <c r="BC471" i="18"/>
  <c r="BC473" s="1"/>
  <c r="P99" i="24"/>
  <c r="P43"/>
  <c r="P100" s="1"/>
  <c r="P61"/>
  <c r="P73"/>
  <c r="P75" s="1"/>
  <c r="BB20"/>
  <c r="BB84"/>
  <c r="BA92"/>
  <c r="BA17"/>
  <c r="BB11"/>
  <c r="BB12"/>
  <c r="AZ56"/>
  <c r="AZ35"/>
  <c r="AZ57"/>
  <c r="AZ85" s="1"/>
  <c r="BC474" i="18"/>
  <c r="BD467"/>
  <c r="BD475" s="1"/>
  <c r="BD466"/>
  <c r="BH700"/>
  <c r="BH479" s="1"/>
  <c r="BH34" i="24" s="1"/>
  <c r="BI688" i="18"/>
  <c r="BI700" s="1"/>
  <c r="BI479" s="1"/>
  <c r="BI34" i="24" s="1"/>
  <c r="AY36"/>
  <c r="P76" l="1"/>
  <c r="P77" s="1"/>
  <c r="BH870" i="18"/>
  <c r="BI870" s="1"/>
  <c r="BB92" i="24"/>
  <c r="BB17"/>
  <c r="BD87"/>
  <c r="BE467" i="18"/>
  <c r="BE475" s="1"/>
  <c r="BE466"/>
  <c r="BD474"/>
  <c r="BB18" i="24"/>
  <c r="P65"/>
  <c r="P62"/>
  <c r="BC12"/>
  <c r="BC11"/>
  <c r="Q60"/>
  <c r="Q40"/>
  <c r="Q72"/>
  <c r="BC84"/>
  <c r="BC20"/>
  <c r="BA35"/>
  <c r="BA56"/>
  <c r="BD471" i="18"/>
  <c r="BD473" s="1"/>
  <c r="BD10" i="24"/>
  <c r="BD49"/>
  <c r="AZ36"/>
  <c r="BA50"/>
  <c r="BA15"/>
  <c r="BA57"/>
  <c r="BA85" s="1"/>
  <c r="BE87" l="1"/>
  <c r="Q74"/>
  <c r="BC18"/>
  <c r="BB56"/>
  <c r="BB35"/>
  <c r="BD12"/>
  <c r="BC57" s="1"/>
  <c r="BC85" s="1"/>
  <c r="BD11"/>
  <c r="BC17"/>
  <c r="BC92"/>
  <c r="BB50"/>
  <c r="BB15"/>
  <c r="BB57"/>
  <c r="BB85" s="1"/>
  <c r="Q64"/>
  <c r="BF466" i="18"/>
  <c r="BE474"/>
  <c r="BF467"/>
  <c r="BF475" s="1"/>
  <c r="BD20" i="24"/>
  <c r="BD84"/>
  <c r="BA36"/>
  <c r="Q39"/>
  <c r="Q68"/>
  <c r="P82"/>
  <c r="P86" s="1"/>
  <c r="P66"/>
  <c r="BE471" i="18"/>
  <c r="BE473" s="1"/>
  <c r="BE10" i="24"/>
  <c r="BE49"/>
  <c r="BF87" l="1"/>
  <c r="BE20"/>
  <c r="BE84"/>
  <c r="Q41"/>
  <c r="R44" s="1"/>
  <c r="R24" s="1"/>
  <c r="Q42"/>
  <c r="BF474" i="18"/>
  <c r="BG467"/>
  <c r="BG475" s="1"/>
  <c r="BG466"/>
  <c r="BE12" i="24"/>
  <c r="BD57" s="1"/>
  <c r="BD85" s="1"/>
  <c r="BE11"/>
  <c r="Q70"/>
  <c r="Q69"/>
  <c r="BF49"/>
  <c r="BF10"/>
  <c r="BF471" i="18"/>
  <c r="BF473" s="1"/>
  <c r="BD18" i="24"/>
  <c r="BC35"/>
  <c r="BC56"/>
  <c r="P88"/>
  <c r="P90" s="1"/>
  <c r="P89"/>
  <c r="BD92"/>
  <c r="BD17"/>
  <c r="BC50"/>
  <c r="BC15"/>
  <c r="BB36"/>
  <c r="BC36" l="1"/>
  <c r="BF12"/>
  <c r="BE57" s="1"/>
  <c r="BE85" s="1"/>
  <c r="BF11"/>
  <c r="BE17"/>
  <c r="BE92"/>
  <c r="BG10"/>
  <c r="BG49"/>
  <c r="BG471" i="18"/>
  <c r="BG473" s="1"/>
  <c r="BD15" i="24"/>
  <c r="BD50"/>
  <c r="BH467" i="18"/>
  <c r="BH475" s="1"/>
  <c r="BH466"/>
  <c r="BG474"/>
  <c r="BF20" i="24"/>
  <c r="BF84"/>
  <c r="BG87"/>
  <c r="BD35"/>
  <c r="BD56"/>
  <c r="R25"/>
  <c r="R27" s="1"/>
  <c r="BE18"/>
  <c r="Q43"/>
  <c r="Q76" s="1"/>
  <c r="Q77" s="1"/>
  <c r="Q73"/>
  <c r="Q75" s="1"/>
  <c r="Q61"/>
  <c r="BH87" l="1"/>
  <c r="R72"/>
  <c r="R60"/>
  <c r="R40"/>
  <c r="BG12"/>
  <c r="BG11"/>
  <c r="BH471" i="18"/>
  <c r="BH473" s="1"/>
  <c r="BH10" i="24"/>
  <c r="BH49"/>
  <c r="BF17"/>
  <c r="BF92"/>
  <c r="Q62"/>
  <c r="Q65"/>
  <c r="BE56"/>
  <c r="BE35"/>
  <c r="BD36"/>
  <c r="BG84"/>
  <c r="BG20"/>
  <c r="BE50"/>
  <c r="BE15"/>
  <c r="BI466" i="18"/>
  <c r="BI474" s="1"/>
  <c r="BI52" i="24" s="1"/>
  <c r="F52" s="1"/>
  <c r="BH474" i="18"/>
  <c r="BI467"/>
  <c r="BI475" s="1"/>
  <c r="BF18" i="24"/>
  <c r="BF57"/>
  <c r="BF85" s="1"/>
  <c r="BI87" l="1"/>
  <c r="BF15"/>
  <c r="BF50"/>
  <c r="BG92"/>
  <c r="BG17"/>
  <c r="R74"/>
  <c r="BI10"/>
  <c r="BI49"/>
  <c r="BI471" i="18"/>
  <c r="BI473" s="1"/>
  <c r="BE36" i="24"/>
  <c r="BH20"/>
  <c r="BH84"/>
  <c r="R64"/>
  <c r="Q66"/>
  <c r="Q82"/>
  <c r="Q86" s="1"/>
  <c r="BH11"/>
  <c r="BH12"/>
  <c r="BG57" s="1"/>
  <c r="BG85" s="1"/>
  <c r="R39"/>
  <c r="R68"/>
  <c r="BF35"/>
  <c r="BF56"/>
  <c r="BG18"/>
  <c r="BH92" l="1"/>
  <c r="BH17"/>
  <c r="BH18"/>
  <c r="BG56"/>
  <c r="BG35"/>
  <c r="R42"/>
  <c r="R41"/>
  <c r="S44" s="1"/>
  <c r="S24" s="1"/>
  <c r="BI20"/>
  <c r="BI84"/>
  <c r="R70"/>
  <c r="R69"/>
  <c r="Q89"/>
  <c r="Q88"/>
  <c r="Q90" s="1"/>
  <c r="BG50"/>
  <c r="BG15"/>
  <c r="BF36"/>
  <c r="BI12"/>
  <c r="BI11"/>
  <c r="BI17" l="1"/>
  <c r="BI92"/>
  <c r="S25"/>
  <c r="S27" s="1"/>
  <c r="BG36"/>
  <c r="BH50"/>
  <c r="BH15"/>
  <c r="BI57"/>
  <c r="BI85" s="1"/>
  <c r="BI18"/>
  <c r="R43"/>
  <c r="R76" s="1"/>
  <c r="R77" s="1"/>
  <c r="R73"/>
  <c r="R75" s="1"/>
  <c r="R61"/>
  <c r="BH56"/>
  <c r="BH35"/>
  <c r="BH57"/>
  <c r="BH85" s="1"/>
  <c r="S40" l="1"/>
  <c r="S72"/>
  <c r="S60"/>
  <c r="BI56"/>
  <c r="BI35"/>
  <c r="BH36"/>
  <c r="BI50"/>
  <c r="F50" s="1"/>
  <c r="F49" s="1"/>
  <c r="BI15"/>
  <c r="R62"/>
  <c r="R65"/>
  <c r="R82" l="1"/>
  <c r="R86" s="1"/>
  <c r="R66"/>
  <c r="S64"/>
  <c r="BI36"/>
  <c r="S39"/>
  <c r="S68"/>
  <c r="S74"/>
  <c r="R88" l="1"/>
  <c r="R90" s="1"/>
  <c r="R89"/>
  <c r="S70"/>
  <c r="S69"/>
  <c r="S41"/>
  <c r="T44" s="1"/>
  <c r="T24" s="1"/>
  <c r="S42"/>
  <c r="S43" l="1"/>
  <c r="S76" s="1"/>
  <c r="S77" s="1"/>
  <c r="S61"/>
  <c r="S73"/>
  <c r="S75" s="1"/>
  <c r="T25"/>
  <c r="T27" s="1"/>
  <c r="T72" l="1"/>
  <c r="T40"/>
  <c r="T60"/>
  <c r="S62"/>
  <c r="S65"/>
  <c r="T39" l="1"/>
  <c r="T68"/>
  <c r="T64"/>
  <c r="S82"/>
  <c r="S86" s="1"/>
  <c r="S66"/>
  <c r="T74"/>
  <c r="T70" l="1"/>
  <c r="T69"/>
  <c r="S89"/>
  <c r="S88"/>
  <c r="S90" s="1"/>
  <c r="T41"/>
  <c r="U44" s="1"/>
  <c r="U24" s="1"/>
  <c r="T42"/>
  <c r="U25" l="1"/>
  <c r="U27" s="1"/>
  <c r="T43"/>
  <c r="T76" s="1"/>
  <c r="T77" s="1"/>
  <c r="T73"/>
  <c r="T75" s="1"/>
  <c r="T61"/>
  <c r="T62" l="1"/>
  <c r="T65"/>
  <c r="U60"/>
  <c r="U72"/>
  <c r="U40"/>
  <c r="U64" l="1"/>
  <c r="U74"/>
  <c r="U39"/>
  <c r="U68"/>
  <c r="T82"/>
  <c r="T86" s="1"/>
  <c r="T66"/>
  <c r="U41" l="1"/>
  <c r="V44" s="1"/>
  <c r="V24" s="1"/>
  <c r="U42"/>
  <c r="U70"/>
  <c r="U69"/>
  <c r="T88"/>
  <c r="T90" s="1"/>
  <c r="T89"/>
  <c r="U43" l="1"/>
  <c r="U76" s="1"/>
  <c r="U77" s="1"/>
  <c r="U61"/>
  <c r="U73"/>
  <c r="U75" s="1"/>
  <c r="V25"/>
  <c r="V27" s="1"/>
  <c r="V72" l="1"/>
  <c r="V40"/>
  <c r="V60"/>
  <c r="U62"/>
  <c r="U65"/>
  <c r="V74" l="1"/>
  <c r="V39"/>
  <c r="V68"/>
  <c r="V64"/>
  <c r="U82"/>
  <c r="U86" s="1"/>
  <c r="U66"/>
  <c r="U89" l="1"/>
  <c r="U88"/>
  <c r="U90" s="1"/>
  <c r="V42"/>
  <c r="V41"/>
  <c r="W44" s="1"/>
  <c r="W24" s="1"/>
  <c r="V70"/>
  <c r="V69"/>
  <c r="V43" l="1"/>
  <c r="V76" s="1"/>
  <c r="V77" s="1"/>
  <c r="V61"/>
  <c r="V73"/>
  <c r="V75" s="1"/>
  <c r="W25"/>
  <c r="W27" s="1"/>
  <c r="W40" l="1"/>
  <c r="W72"/>
  <c r="W60"/>
  <c r="V62"/>
  <c r="V65"/>
  <c r="W39" l="1"/>
  <c r="W68"/>
  <c r="W74"/>
  <c r="W64"/>
  <c r="V82"/>
  <c r="V86" s="1"/>
  <c r="V66"/>
  <c r="W70" l="1"/>
  <c r="W69"/>
  <c r="V88"/>
  <c r="V90" s="1"/>
  <c r="V89"/>
  <c r="W41"/>
  <c r="X44" s="1"/>
  <c r="X24" s="1"/>
  <c r="W42"/>
  <c r="W43" l="1"/>
  <c r="W76" s="1"/>
  <c r="W77" s="1"/>
  <c r="W73"/>
  <c r="W75" s="1"/>
  <c r="W61"/>
  <c r="X25"/>
  <c r="X27" s="1"/>
  <c r="X72" l="1"/>
  <c r="X40"/>
  <c r="X60"/>
  <c r="W62"/>
  <c r="W65"/>
  <c r="X39" l="1"/>
  <c r="X68"/>
  <c r="X64"/>
  <c r="W82"/>
  <c r="W86" s="1"/>
  <c r="W66"/>
  <c r="X74"/>
  <c r="X70" l="1"/>
  <c r="X69"/>
  <c r="W89"/>
  <c r="W88"/>
  <c r="W90" s="1"/>
  <c r="X42"/>
  <c r="X41"/>
  <c r="Y44" s="1"/>
  <c r="Y24" s="1"/>
  <c r="Y25" l="1"/>
  <c r="Y27" s="1"/>
  <c r="X43"/>
  <c r="X76" s="1"/>
  <c r="X77" s="1"/>
  <c r="X61"/>
  <c r="X73"/>
  <c r="X75" s="1"/>
  <c r="Y72" l="1"/>
  <c r="Y60"/>
  <c r="Y40"/>
  <c r="X62"/>
  <c r="X65"/>
  <c r="Y74" l="1"/>
  <c r="Y64"/>
  <c r="Y39"/>
  <c r="Y68"/>
  <c r="X66"/>
  <c r="X82"/>
  <c r="X86" s="1"/>
  <c r="X88" l="1"/>
  <c r="X90" s="1"/>
  <c r="X89"/>
  <c r="Y41"/>
  <c r="Z44" s="1"/>
  <c r="Z24" s="1"/>
  <c r="Y42"/>
  <c r="Y70"/>
  <c r="Y69"/>
  <c r="Z25" l="1"/>
  <c r="Z27" s="1"/>
  <c r="Y43"/>
  <c r="Y76" s="1"/>
  <c r="Y77" s="1"/>
  <c r="Y73"/>
  <c r="Y75" s="1"/>
  <c r="Y61"/>
  <c r="Y65" l="1"/>
  <c r="Y62"/>
  <c r="Z60"/>
  <c r="Z40"/>
  <c r="Z72"/>
  <c r="Z74" l="1"/>
  <c r="Y82"/>
  <c r="Y86" s="1"/>
  <c r="Y66"/>
  <c r="Z64"/>
  <c r="Z39"/>
  <c r="Z68"/>
  <c r="Z70" l="1"/>
  <c r="Z69"/>
  <c r="Z41"/>
  <c r="AA44" s="1"/>
  <c r="AA24" s="1"/>
  <c r="Z42"/>
  <c r="Y89"/>
  <c r="Y88"/>
  <c r="Y90" s="1"/>
  <c r="AA25" l="1"/>
  <c r="AA27" s="1"/>
  <c r="Z43"/>
  <c r="Z76" s="1"/>
  <c r="Z77" s="1"/>
  <c r="Z73"/>
  <c r="Z75" s="1"/>
  <c r="Z61"/>
  <c r="AA72" l="1"/>
  <c r="AA60"/>
  <c r="AA40"/>
  <c r="Z62"/>
  <c r="Z65"/>
  <c r="AA39" l="1"/>
  <c r="AA68"/>
  <c r="Z66"/>
  <c r="Z82"/>
  <c r="Z86" s="1"/>
  <c r="AA74"/>
  <c r="AA64"/>
  <c r="AA41" l="1"/>
  <c r="AB44" s="1"/>
  <c r="AB24" s="1"/>
  <c r="AA42"/>
  <c r="AA70"/>
  <c r="AA69"/>
  <c r="Z88"/>
  <c r="Z90" s="1"/>
  <c r="Z89"/>
  <c r="AB25" l="1"/>
  <c r="AB27" s="1"/>
  <c r="AA43"/>
  <c r="AA76" s="1"/>
  <c r="AA77" s="1"/>
  <c r="AA61"/>
  <c r="AA73"/>
  <c r="AA75" s="1"/>
  <c r="AB72" l="1"/>
  <c r="AB40"/>
  <c r="AB60"/>
  <c r="AA62"/>
  <c r="AA65"/>
  <c r="AB74" l="1"/>
  <c r="AB39"/>
  <c r="AB68"/>
  <c r="AB64"/>
  <c r="AA82"/>
  <c r="AA86" s="1"/>
  <c r="AA66"/>
  <c r="AB70" l="1"/>
  <c r="AB69"/>
  <c r="AA89"/>
  <c r="AA88"/>
  <c r="AA90" s="1"/>
  <c r="AB41"/>
  <c r="AC44" s="1"/>
  <c r="AC24" s="1"/>
  <c r="AB42"/>
  <c r="AC25" l="1"/>
  <c r="AC27" s="1"/>
  <c r="AB43"/>
  <c r="AB76" s="1"/>
  <c r="AB77" s="1"/>
  <c r="AB73"/>
  <c r="AB75" s="1"/>
  <c r="AB61"/>
  <c r="AB62" l="1"/>
  <c r="AB65"/>
  <c r="AC60"/>
  <c r="AC72"/>
  <c r="AC40"/>
  <c r="AC39" l="1"/>
  <c r="AC68"/>
  <c r="AB66"/>
  <c r="AB82"/>
  <c r="AB86" s="1"/>
  <c r="AC64"/>
  <c r="AC74"/>
  <c r="AC41" l="1"/>
  <c r="AD44" s="1"/>
  <c r="AD24" s="1"/>
  <c r="AC42"/>
  <c r="AC70"/>
  <c r="AC69"/>
  <c r="AB88"/>
  <c r="AB90" s="1"/>
  <c r="AB89"/>
  <c r="AD25" l="1"/>
  <c r="AD27" s="1"/>
  <c r="AC43"/>
  <c r="AC76" s="1"/>
  <c r="AC77" s="1"/>
  <c r="AC61"/>
  <c r="AC73"/>
  <c r="AC75" s="1"/>
  <c r="AC65" l="1"/>
  <c r="AC62"/>
  <c r="AD72"/>
  <c r="AD40"/>
  <c r="AD60"/>
  <c r="AD64" l="1"/>
  <c r="AC66"/>
  <c r="AC82"/>
  <c r="AC86" s="1"/>
  <c r="AD74"/>
  <c r="AD39"/>
  <c r="AD68"/>
  <c r="AD70" l="1"/>
  <c r="AD69"/>
  <c r="AD41"/>
  <c r="AE44" s="1"/>
  <c r="AE24" s="1"/>
  <c r="AD42"/>
  <c r="AC89"/>
  <c r="AC88"/>
  <c r="AC90" s="1"/>
  <c r="AE25" l="1"/>
  <c r="AE27" s="1"/>
  <c r="AD43"/>
  <c r="AD76" s="1"/>
  <c r="AD77" s="1"/>
  <c r="AD73"/>
  <c r="AD75" s="1"/>
  <c r="AD61"/>
  <c r="AE40" l="1"/>
  <c r="AE72"/>
  <c r="AE60"/>
  <c r="AD62"/>
  <c r="AD65"/>
  <c r="AE39" l="1"/>
  <c r="AE68"/>
  <c r="AE74"/>
  <c r="AE64"/>
  <c r="AD66"/>
  <c r="AD82"/>
  <c r="AD86" s="1"/>
  <c r="AD88" l="1"/>
  <c r="AD90" s="1"/>
  <c r="AD89"/>
  <c r="AE41"/>
  <c r="AF44" s="1"/>
  <c r="AF24" s="1"/>
  <c r="AE42"/>
  <c r="AE70"/>
  <c r="AE69"/>
  <c r="AF25" l="1"/>
  <c r="AF27" s="1"/>
  <c r="AE43"/>
  <c r="AE76" s="1"/>
  <c r="AE77" s="1"/>
  <c r="AE61"/>
  <c r="AE73"/>
  <c r="AE75" s="1"/>
  <c r="AE65" l="1"/>
  <c r="AE62"/>
  <c r="AF40"/>
  <c r="AF72"/>
  <c r="AF60"/>
  <c r="AE82" l="1"/>
  <c r="AE86" s="1"/>
  <c r="AE66"/>
  <c r="AF39"/>
  <c r="AF68"/>
  <c r="AF74"/>
  <c r="AF64"/>
  <c r="AE89" l="1"/>
  <c r="AE88"/>
  <c r="AE90" s="1"/>
  <c r="AF42"/>
  <c r="AF41"/>
  <c r="AG44" s="1"/>
  <c r="AG24" s="1"/>
  <c r="AF70"/>
  <c r="AF69"/>
  <c r="AF43" l="1"/>
  <c r="AF76" s="1"/>
  <c r="AF77" s="1"/>
  <c r="AF61"/>
  <c r="AF73"/>
  <c r="AF75" s="1"/>
  <c r="AG25"/>
  <c r="AG27" s="1"/>
  <c r="AG40" l="1"/>
  <c r="AG72"/>
  <c r="AG60"/>
  <c r="AF65"/>
  <c r="AF62"/>
  <c r="AG74" l="1"/>
  <c r="AG64"/>
  <c r="AF82"/>
  <c r="AF86" s="1"/>
  <c r="AF66"/>
  <c r="AG39"/>
  <c r="AG68"/>
  <c r="AF88" l="1"/>
  <c r="AF90" s="1"/>
  <c r="AF89"/>
  <c r="AG42"/>
  <c r="AG41"/>
  <c r="AH44" s="1"/>
  <c r="AH24" s="1"/>
  <c r="AG70"/>
  <c r="AG69"/>
  <c r="AG43" l="1"/>
  <c r="AG76" s="1"/>
  <c r="AG77" s="1"/>
  <c r="AG73"/>
  <c r="AG75" s="1"/>
  <c r="AG61"/>
  <c r="AH25"/>
  <c r="AH27" s="1"/>
  <c r="AH60" l="1"/>
  <c r="AH40"/>
  <c r="AH72"/>
  <c r="AG65"/>
  <c r="AG62"/>
  <c r="AG82" l="1"/>
  <c r="AG86" s="1"/>
  <c r="AG66"/>
  <c r="AH64"/>
  <c r="AH39"/>
  <c r="AH68"/>
  <c r="AH74"/>
  <c r="AH70" l="1"/>
  <c r="AH69"/>
  <c r="AH42"/>
  <c r="AH41"/>
  <c r="AI44" s="1"/>
  <c r="AI24" s="1"/>
  <c r="AG88"/>
  <c r="AG90" s="1"/>
  <c r="AG89"/>
  <c r="AH43" l="1"/>
  <c r="AH76" s="1"/>
  <c r="AH77" s="1"/>
  <c r="AH73"/>
  <c r="AH75" s="1"/>
  <c r="AH61"/>
  <c r="AI25"/>
  <c r="AI27" s="1"/>
  <c r="AI40" l="1"/>
  <c r="AI60"/>
  <c r="AI72"/>
  <c r="AH65"/>
  <c r="AH62"/>
  <c r="AI64" l="1"/>
  <c r="AI74"/>
  <c r="AH66"/>
  <c r="AH82"/>
  <c r="AH86" s="1"/>
  <c r="AI39"/>
  <c r="AI68"/>
  <c r="AH88" l="1"/>
  <c r="AH90" s="1"/>
  <c r="AH89"/>
  <c r="AI41"/>
  <c r="AJ44" s="1"/>
  <c r="AJ24" s="1"/>
  <c r="AI42"/>
  <c r="AI70"/>
  <c r="AI69"/>
  <c r="AJ25" l="1"/>
  <c r="AJ27" s="1"/>
  <c r="AI43"/>
  <c r="AI76" s="1"/>
  <c r="AI77" s="1"/>
  <c r="AI73"/>
  <c r="AI75" s="1"/>
  <c r="AI61"/>
  <c r="AI65" l="1"/>
  <c r="AI62"/>
  <c r="AJ60"/>
  <c r="AJ72"/>
  <c r="AJ40"/>
  <c r="AI82" l="1"/>
  <c r="AI86" s="1"/>
  <c r="AI66"/>
  <c r="AJ64"/>
  <c r="AJ74"/>
  <c r="AJ39"/>
  <c r="AJ68"/>
  <c r="AJ41" l="1"/>
  <c r="AK44" s="1"/>
  <c r="AK24" s="1"/>
  <c r="AJ42"/>
  <c r="AJ70"/>
  <c r="AJ69"/>
  <c r="AI89"/>
  <c r="AI88"/>
  <c r="AI90" s="1"/>
  <c r="AJ43" l="1"/>
  <c r="AJ76" s="1"/>
  <c r="AJ77" s="1"/>
  <c r="AJ61"/>
  <c r="AJ73"/>
  <c r="AJ75" s="1"/>
  <c r="AK25"/>
  <c r="AK27" s="1"/>
  <c r="AK60" l="1"/>
  <c r="AK72"/>
  <c r="AK40"/>
  <c r="AJ65"/>
  <c r="AJ62"/>
  <c r="AJ82" l="1"/>
  <c r="AJ86" s="1"/>
  <c r="AJ66"/>
  <c r="AK64"/>
  <c r="AK74"/>
  <c r="AK39"/>
  <c r="AK68"/>
  <c r="AK42" l="1"/>
  <c r="AK41"/>
  <c r="AL44" s="1"/>
  <c r="AL24" s="1"/>
  <c r="AK70"/>
  <c r="AK69"/>
  <c r="AJ88"/>
  <c r="AJ90" s="1"/>
  <c r="AJ89"/>
  <c r="AL25" l="1"/>
  <c r="AL27" s="1"/>
  <c r="AK43"/>
  <c r="AK76" s="1"/>
  <c r="AK77" s="1"/>
  <c r="AK61"/>
  <c r="AK73"/>
  <c r="AK75" s="1"/>
  <c r="AL72" l="1"/>
  <c r="AL40"/>
  <c r="AL60"/>
  <c r="AK62"/>
  <c r="AK65"/>
  <c r="AL39" l="1"/>
  <c r="AL68"/>
  <c r="AL64"/>
  <c r="AK82"/>
  <c r="AK86" s="1"/>
  <c r="AK66"/>
  <c r="AL74"/>
  <c r="AL70" l="1"/>
  <c r="AL69"/>
  <c r="AK89"/>
  <c r="AK88"/>
  <c r="AK90" s="1"/>
  <c r="AL41"/>
  <c r="AM44" s="1"/>
  <c r="AM24" s="1"/>
  <c r="AL42"/>
  <c r="AM25" l="1"/>
  <c r="AM27" s="1"/>
  <c r="AL43"/>
  <c r="AL76" s="1"/>
  <c r="AL77" s="1"/>
  <c r="AL73"/>
  <c r="AL75" s="1"/>
  <c r="AL61"/>
  <c r="AM40" l="1"/>
  <c r="AM72"/>
  <c r="AM60"/>
  <c r="AL65"/>
  <c r="AL62"/>
  <c r="AM39" l="1"/>
  <c r="AM68"/>
  <c r="AM74"/>
  <c r="AL82"/>
  <c r="AL86" s="1"/>
  <c r="AL66"/>
  <c r="AM64"/>
  <c r="AM41" l="1"/>
  <c r="AN44" s="1"/>
  <c r="AN24" s="1"/>
  <c r="AM42"/>
  <c r="AM70"/>
  <c r="AM69"/>
  <c r="AL88"/>
  <c r="AL90" s="1"/>
  <c r="AL89"/>
  <c r="AN25" l="1"/>
  <c r="AN27" s="1"/>
  <c r="AM43"/>
  <c r="AM76" s="1"/>
  <c r="AM77" s="1"/>
  <c r="AM61"/>
  <c r="AM73"/>
  <c r="AM75" s="1"/>
  <c r="AN40" l="1"/>
  <c r="AN72"/>
  <c r="AN60"/>
  <c r="AM62"/>
  <c r="AM65"/>
  <c r="AN64" l="1"/>
  <c r="AM66"/>
  <c r="AM82"/>
  <c r="AM86" s="1"/>
  <c r="AN39"/>
  <c r="AN68"/>
  <c r="AN74"/>
  <c r="AM88" l="1"/>
  <c r="AM90" s="1"/>
  <c r="AM89"/>
  <c r="AN41"/>
  <c r="AO44" s="1"/>
  <c r="AO24" s="1"/>
  <c r="AN42"/>
  <c r="AN70"/>
  <c r="AN69"/>
  <c r="AO25" l="1"/>
  <c r="AO27" s="1"/>
  <c r="AN43"/>
  <c r="AN76" s="1"/>
  <c r="AN77" s="1"/>
  <c r="AN61"/>
  <c r="AN73"/>
  <c r="AN75" s="1"/>
  <c r="AO40" l="1"/>
  <c r="AO60"/>
  <c r="AO72"/>
  <c r="AN62"/>
  <c r="AN65"/>
  <c r="AO74" l="1"/>
  <c r="AN66"/>
  <c r="AN82"/>
  <c r="AN86" s="1"/>
  <c r="AO39"/>
  <c r="AO68"/>
  <c r="AO64"/>
  <c r="AO70" l="1"/>
  <c r="AO69"/>
  <c r="AN88"/>
  <c r="AN90" s="1"/>
  <c r="AN89"/>
  <c r="AO41"/>
  <c r="AP44" s="1"/>
  <c r="AP24" s="1"/>
  <c r="AO42"/>
  <c r="AP25" l="1"/>
  <c r="AP27" s="1"/>
  <c r="AO43"/>
  <c r="AO76" s="1"/>
  <c r="AO77" s="1"/>
  <c r="AO73"/>
  <c r="AO75" s="1"/>
  <c r="AO61"/>
  <c r="AP60" l="1"/>
  <c r="AP40"/>
  <c r="AP72"/>
  <c r="AO65"/>
  <c r="AO62"/>
  <c r="AP74" l="1"/>
  <c r="AO66"/>
  <c r="AO82"/>
  <c r="AO86" s="1"/>
  <c r="AP64"/>
  <c r="AP39"/>
  <c r="AP68"/>
  <c r="AP41" l="1"/>
  <c r="AQ44" s="1"/>
  <c r="AQ24" s="1"/>
  <c r="AP42"/>
  <c r="AP70"/>
  <c r="AP69"/>
  <c r="AO89"/>
  <c r="AO88"/>
  <c r="AO90" s="1"/>
  <c r="AQ25" l="1"/>
  <c r="AQ27" s="1"/>
  <c r="AP43"/>
  <c r="AP76" s="1"/>
  <c r="AP77" s="1"/>
  <c r="AP73"/>
  <c r="AP75" s="1"/>
  <c r="AP61"/>
  <c r="AQ72" l="1"/>
  <c r="AQ60"/>
  <c r="AQ40"/>
  <c r="AP65"/>
  <c r="AP62"/>
  <c r="AQ64" l="1"/>
  <c r="AQ39"/>
  <c r="AQ68"/>
  <c r="AP66"/>
  <c r="AP82"/>
  <c r="AP86" s="1"/>
  <c r="AQ74"/>
  <c r="AQ41" l="1"/>
  <c r="AR44" s="1"/>
  <c r="AR24" s="1"/>
  <c r="AQ42"/>
  <c r="AQ70"/>
  <c r="AQ69"/>
  <c r="AP88"/>
  <c r="AP90" s="1"/>
  <c r="AP89"/>
  <c r="AR25" l="1"/>
  <c r="AR27" s="1"/>
  <c r="AQ43"/>
  <c r="AQ76" s="1"/>
  <c r="AQ77" s="1"/>
  <c r="AQ73"/>
  <c r="AQ75" s="1"/>
  <c r="AQ61"/>
  <c r="AR72" l="1"/>
  <c r="AR60"/>
  <c r="AR40"/>
  <c r="AQ65"/>
  <c r="AQ62"/>
  <c r="AR64" l="1"/>
  <c r="AR39"/>
  <c r="AR68"/>
  <c r="AQ82"/>
  <c r="AQ86" s="1"/>
  <c r="AQ66"/>
  <c r="AR74"/>
  <c r="AR41" l="1"/>
  <c r="AS44" s="1"/>
  <c r="AS24" s="1"/>
  <c r="AR42"/>
  <c r="AR70"/>
  <c r="AR69"/>
  <c r="AQ89"/>
  <c r="AQ88"/>
  <c r="AQ90" s="1"/>
  <c r="AR43" l="1"/>
  <c r="AR76" s="1"/>
  <c r="AR77" s="1"/>
  <c r="AR61"/>
  <c r="AR73"/>
  <c r="AR75" s="1"/>
  <c r="AS25"/>
  <c r="AS27" s="1"/>
  <c r="AS72" l="1"/>
  <c r="AS60"/>
  <c r="AS40"/>
  <c r="AR65"/>
  <c r="AR62"/>
  <c r="AS64" l="1"/>
  <c r="AS39"/>
  <c r="AS68"/>
  <c r="AR82"/>
  <c r="AR86" s="1"/>
  <c r="AR66"/>
  <c r="AS74"/>
  <c r="AS41" l="1"/>
  <c r="AT44" s="1"/>
  <c r="AT24" s="1"/>
  <c r="AS42"/>
  <c r="AS70"/>
  <c r="AS69"/>
  <c r="AR88"/>
  <c r="AR90" s="1"/>
  <c r="AR89"/>
  <c r="AS43" l="1"/>
  <c r="AS76" s="1"/>
  <c r="AS77" s="1"/>
  <c r="AS73"/>
  <c r="AS75" s="1"/>
  <c r="AS61"/>
  <c r="AT25"/>
  <c r="AT27" s="1"/>
  <c r="AT60" l="1"/>
  <c r="AT40"/>
  <c r="AT72"/>
  <c r="AS62"/>
  <c r="AS65"/>
  <c r="AT64" l="1"/>
  <c r="AT39"/>
  <c r="AT68"/>
  <c r="AT74"/>
  <c r="AS82"/>
  <c r="AS86" s="1"/>
  <c r="AS66"/>
  <c r="AS89" l="1"/>
  <c r="AS88"/>
  <c r="AS90" s="1"/>
  <c r="AT70"/>
  <c r="AT69"/>
  <c r="AT42"/>
  <c r="AT41"/>
  <c r="AU44" s="1"/>
  <c r="AU24" s="1"/>
  <c r="AU25" l="1"/>
  <c r="AU27" s="1"/>
  <c r="AT43"/>
  <c r="AT76" s="1"/>
  <c r="AT77" s="1"/>
  <c r="AT61"/>
  <c r="AT73"/>
  <c r="AT75" s="1"/>
  <c r="AU72" l="1"/>
  <c r="AU60"/>
  <c r="AU40"/>
  <c r="AT65"/>
  <c r="AT62"/>
  <c r="AU64" l="1"/>
  <c r="AU39"/>
  <c r="AU68"/>
  <c r="AT66"/>
  <c r="AT82"/>
  <c r="AT86" s="1"/>
  <c r="AU74"/>
  <c r="AT88" l="1"/>
  <c r="AT90" s="1"/>
  <c r="AT89"/>
  <c r="AU41"/>
  <c r="AV44" s="1"/>
  <c r="AV24" s="1"/>
  <c r="AU42"/>
  <c r="AU70"/>
  <c r="AU69"/>
  <c r="AV25" l="1"/>
  <c r="AV27" s="1"/>
  <c r="AU43"/>
  <c r="AU76" s="1"/>
  <c r="AU77" s="1"/>
  <c r="AU73"/>
  <c r="AU75" s="1"/>
  <c r="AU61"/>
  <c r="AU65" l="1"/>
  <c r="AU62"/>
  <c r="AV40"/>
  <c r="AV72"/>
  <c r="AV60"/>
  <c r="AU82" l="1"/>
  <c r="AU86" s="1"/>
  <c r="AU66"/>
  <c r="AV39"/>
  <c r="AV68"/>
  <c r="AV64"/>
  <c r="AV74"/>
  <c r="AV41" l="1"/>
  <c r="AW44" s="1"/>
  <c r="AW24" s="1"/>
  <c r="AV42"/>
  <c r="AV70"/>
  <c r="AV69"/>
  <c r="AU88"/>
  <c r="AU90" s="1"/>
  <c r="AU89"/>
  <c r="AV43" l="1"/>
  <c r="AV76" s="1"/>
  <c r="AV77" s="1"/>
  <c r="AV73"/>
  <c r="AV75" s="1"/>
  <c r="AV61"/>
  <c r="AW25"/>
  <c r="AW27" s="1"/>
  <c r="AW40" l="1"/>
  <c r="AW60"/>
  <c r="AW72"/>
  <c r="AV62"/>
  <c r="AV65"/>
  <c r="AW39" l="1"/>
  <c r="AW68"/>
  <c r="AW64"/>
  <c r="AW74"/>
  <c r="AV66"/>
  <c r="AV82"/>
  <c r="AV86" s="1"/>
  <c r="AW70" l="1"/>
  <c r="AW69"/>
  <c r="AV88"/>
  <c r="AV90" s="1"/>
  <c r="AV89"/>
  <c r="AW42"/>
  <c r="AW41"/>
  <c r="AX44" s="1"/>
  <c r="AX24" s="1"/>
  <c r="AX25" l="1"/>
  <c r="AX27" s="1"/>
  <c r="AW43"/>
  <c r="AW76" s="1"/>
  <c r="AW77" s="1"/>
  <c r="AW73"/>
  <c r="AW75" s="1"/>
  <c r="AW61"/>
  <c r="AW62" l="1"/>
  <c r="AW65"/>
  <c r="AX60"/>
  <c r="AX40"/>
  <c r="AX72"/>
  <c r="AX64" l="1"/>
  <c r="AX39"/>
  <c r="AX68"/>
  <c r="AX74"/>
  <c r="AW82"/>
  <c r="AW86" s="1"/>
  <c r="AW66"/>
  <c r="AX42" l="1"/>
  <c r="AX41"/>
  <c r="AY44" s="1"/>
  <c r="AY24" s="1"/>
  <c r="AW88"/>
  <c r="AW90" s="1"/>
  <c r="AW89"/>
  <c r="AX70"/>
  <c r="AX69"/>
  <c r="AY25" l="1"/>
  <c r="AY27" s="1"/>
  <c r="AX43"/>
  <c r="AX76" s="1"/>
  <c r="AX77" s="1"/>
  <c r="AX73"/>
  <c r="AX75" s="1"/>
  <c r="AX61"/>
  <c r="AX65" l="1"/>
  <c r="AX62"/>
  <c r="AY40"/>
  <c r="AY72"/>
  <c r="AY60"/>
  <c r="AX66" l="1"/>
  <c r="AX82"/>
  <c r="AX86" s="1"/>
  <c r="AY39"/>
  <c r="AY68"/>
  <c r="AY74"/>
  <c r="AY64"/>
  <c r="AX88" l="1"/>
  <c r="AX90" s="1"/>
  <c r="AX89"/>
  <c r="AY41"/>
  <c r="AZ44" s="1"/>
  <c r="AZ24" s="1"/>
  <c r="AY42"/>
  <c r="AY70"/>
  <c r="AY69"/>
  <c r="AZ25" l="1"/>
  <c r="AZ27" s="1"/>
  <c r="AY43"/>
  <c r="AY76" s="1"/>
  <c r="AY77" s="1"/>
  <c r="AY61"/>
  <c r="AY73"/>
  <c r="AY75" s="1"/>
  <c r="AZ60" l="1"/>
  <c r="AZ72"/>
  <c r="AZ40"/>
  <c r="AY62"/>
  <c r="AY65"/>
  <c r="AZ64" l="1"/>
  <c r="AZ74"/>
  <c r="AZ39"/>
  <c r="AZ68"/>
  <c r="AY82"/>
  <c r="AY86" s="1"/>
  <c r="AY66"/>
  <c r="AZ41" l="1"/>
  <c r="BA44" s="1"/>
  <c r="BA24" s="1"/>
  <c r="AZ42"/>
  <c r="AZ70"/>
  <c r="AZ69"/>
  <c r="AY89"/>
  <c r="AY88"/>
  <c r="AY90" s="1"/>
  <c r="AZ43" l="1"/>
  <c r="AZ76" s="1"/>
  <c r="AZ77" s="1"/>
  <c r="AZ61"/>
  <c r="AZ73"/>
  <c r="AZ75" s="1"/>
  <c r="BA25"/>
  <c r="BA27" s="1"/>
  <c r="BA40" l="1"/>
  <c r="BA72"/>
  <c r="BA60"/>
  <c r="AZ65"/>
  <c r="AZ62"/>
  <c r="BA74" l="1"/>
  <c r="BA64"/>
  <c r="AZ82"/>
  <c r="AZ86" s="1"/>
  <c r="AZ66"/>
  <c r="BA39"/>
  <c r="BA68"/>
  <c r="AZ88" l="1"/>
  <c r="AZ90" s="1"/>
  <c r="AZ89"/>
  <c r="BA41"/>
  <c r="BB44" s="1"/>
  <c r="BB24" s="1"/>
  <c r="BA42"/>
  <c r="BA70"/>
  <c r="BA69"/>
  <c r="BB25" l="1"/>
  <c r="BB27" s="1"/>
  <c r="BA43"/>
  <c r="BA76" s="1"/>
  <c r="BA77" s="1"/>
  <c r="BA61"/>
  <c r="BA73"/>
  <c r="BA75" s="1"/>
  <c r="BB40" l="1"/>
  <c r="BB72"/>
  <c r="BB60"/>
  <c r="BA65"/>
  <c r="BA62"/>
  <c r="BB74" l="1"/>
  <c r="BB64"/>
  <c r="BA82"/>
  <c r="BA86" s="1"/>
  <c r="BA66"/>
  <c r="BB39"/>
  <c r="BB68"/>
  <c r="BB41" l="1"/>
  <c r="BC44" s="1"/>
  <c r="BC24" s="1"/>
  <c r="BB42"/>
  <c r="BB70"/>
  <c r="BB69"/>
  <c r="BA89"/>
  <c r="BA88"/>
  <c r="BA90" s="1"/>
  <c r="BB43" l="1"/>
  <c r="BB76" s="1"/>
  <c r="BB77" s="1"/>
  <c r="BB61"/>
  <c r="BB73"/>
  <c r="BB75" s="1"/>
  <c r="BC25"/>
  <c r="BC27" s="1"/>
  <c r="BC40" l="1"/>
  <c r="BC60"/>
  <c r="BC72"/>
  <c r="BB62"/>
  <c r="BB65"/>
  <c r="BC39" l="1"/>
  <c r="BC68"/>
  <c r="BC64"/>
  <c r="BC74"/>
  <c r="BB82"/>
  <c r="BB86" s="1"/>
  <c r="BB66"/>
  <c r="BC70" l="1"/>
  <c r="BC69"/>
  <c r="BB88"/>
  <c r="BB90" s="1"/>
  <c r="BB89"/>
  <c r="BC42"/>
  <c r="BC41"/>
  <c r="BD44" s="1"/>
  <c r="BD24" s="1"/>
  <c r="BD25" l="1"/>
  <c r="BD27" s="1"/>
  <c r="BC43"/>
  <c r="BC76" s="1"/>
  <c r="BC77" s="1"/>
  <c r="BC73"/>
  <c r="BC75" s="1"/>
  <c r="BC61"/>
  <c r="BD60" l="1"/>
  <c r="BD72"/>
  <c r="BD40"/>
  <c r="BC62"/>
  <c r="BC65"/>
  <c r="BD74" l="1"/>
  <c r="BD39"/>
  <c r="BD68"/>
  <c r="BC66"/>
  <c r="BC82"/>
  <c r="BC86" s="1"/>
  <c r="BD64"/>
  <c r="BC88" l="1"/>
  <c r="BC90" s="1"/>
  <c r="BC89"/>
  <c r="BD41"/>
  <c r="BE44" s="1"/>
  <c r="BE24" s="1"/>
  <c r="BD42"/>
  <c r="BD70"/>
  <c r="BD69"/>
  <c r="BE25" l="1"/>
  <c r="BE27" s="1"/>
  <c r="BD43"/>
  <c r="BD76" s="1"/>
  <c r="BD77" s="1"/>
  <c r="BD73"/>
  <c r="BD75" s="1"/>
  <c r="BD61"/>
  <c r="BE72" l="1"/>
  <c r="BE60"/>
  <c r="BE40"/>
  <c r="BD65"/>
  <c r="BD62"/>
  <c r="BE64" l="1"/>
  <c r="BE39"/>
  <c r="BE68"/>
  <c r="BD82"/>
  <c r="BD86" s="1"/>
  <c r="BD66"/>
  <c r="BE74"/>
  <c r="BE42" l="1"/>
  <c r="BE41"/>
  <c r="BF44" s="1"/>
  <c r="BF24" s="1"/>
  <c r="BE70"/>
  <c r="BE69"/>
  <c r="BD88"/>
  <c r="BD90" s="1"/>
  <c r="BD89"/>
  <c r="BF25" l="1"/>
  <c r="BF27" s="1"/>
  <c r="BE43"/>
  <c r="BE76" s="1"/>
  <c r="BE77" s="1"/>
  <c r="BE61"/>
  <c r="BE73"/>
  <c r="BE75" s="1"/>
  <c r="BF72" l="1"/>
  <c r="BF40"/>
  <c r="BF60"/>
  <c r="BE65"/>
  <c r="BE62"/>
  <c r="BE82" l="1"/>
  <c r="BE86" s="1"/>
  <c r="BE66"/>
  <c r="BF74"/>
  <c r="BF39"/>
  <c r="BF68"/>
  <c r="BF64"/>
  <c r="BF41" l="1"/>
  <c r="BG44" s="1"/>
  <c r="BG24" s="1"/>
  <c r="BF42"/>
  <c r="BF70"/>
  <c r="BF69"/>
  <c r="BE88"/>
  <c r="BE90" s="1"/>
  <c r="BE89"/>
  <c r="BF43" l="1"/>
  <c r="BF76" s="1"/>
  <c r="BF77" s="1"/>
  <c r="BF73"/>
  <c r="BF75" s="1"/>
  <c r="BF61"/>
  <c r="BG25"/>
  <c r="BG27" s="1"/>
  <c r="BG72" l="1"/>
  <c r="BG60"/>
  <c r="BG40"/>
  <c r="BF65"/>
  <c r="BF62"/>
  <c r="BG64" l="1"/>
  <c r="BG39"/>
  <c r="BG68"/>
  <c r="BF66"/>
  <c r="BF82"/>
  <c r="BF86" s="1"/>
  <c r="BG74"/>
  <c r="BF88" l="1"/>
  <c r="BF90" s="1"/>
  <c r="BF89"/>
  <c r="BG41"/>
  <c r="BH44" s="1"/>
  <c r="BH24" s="1"/>
  <c r="BG42"/>
  <c r="BG70"/>
  <c r="BG69"/>
  <c r="BH25" l="1"/>
  <c r="BH27" s="1"/>
  <c r="BG43"/>
  <c r="BG76" s="1"/>
  <c r="BG77" s="1"/>
  <c r="BG73"/>
  <c r="BG75" s="1"/>
  <c r="BG61"/>
  <c r="BG62" l="1"/>
  <c r="BG65"/>
  <c r="BH40"/>
  <c r="BH72"/>
  <c r="BH60"/>
  <c r="BH39" l="1"/>
  <c r="BH68"/>
  <c r="BH74"/>
  <c r="BH64"/>
  <c r="BG82"/>
  <c r="BG86" s="1"/>
  <c r="BG66"/>
  <c r="BH70" l="1"/>
  <c r="BH69"/>
  <c r="BG88"/>
  <c r="BG90" s="1"/>
  <c r="BG89"/>
  <c r="BH41"/>
  <c r="BI44" s="1"/>
  <c r="BI24" s="1"/>
  <c r="BH42"/>
  <c r="BH43" l="1"/>
  <c r="BH76" s="1"/>
  <c r="BH77" s="1"/>
  <c r="BH73"/>
  <c r="BH75" s="1"/>
  <c r="BH61"/>
  <c r="BI25"/>
  <c r="BI27" s="1"/>
  <c r="BI72" l="1"/>
  <c r="BI60"/>
  <c r="BI40"/>
  <c r="BH65"/>
  <c r="BH62"/>
  <c r="BH66" l="1"/>
  <c r="BH82"/>
  <c r="BH86" s="1"/>
  <c r="BI74"/>
  <c r="E74" s="1"/>
  <c r="G32" i="2" s="1"/>
  <c r="G34" s="1"/>
  <c r="E72" i="24"/>
  <c r="G31" i="2" s="1"/>
  <c r="G33" s="1"/>
  <c r="BI64" i="24"/>
  <c r="E64" s="1"/>
  <c r="E60"/>
  <c r="BI39"/>
  <c r="BI68"/>
  <c r="BI41" l="1"/>
  <c r="BI42"/>
  <c r="BH88"/>
  <c r="BH90" s="1"/>
  <c r="BH89"/>
  <c r="BI70"/>
  <c r="E70" s="1"/>
  <c r="D70" s="1"/>
  <c r="BI69"/>
  <c r="G16" i="2" l="1"/>
  <c r="F16"/>
  <c r="F29" s="1"/>
  <c r="F30" s="1"/>
  <c r="BI43" i="24"/>
  <c r="BI76" s="1"/>
  <c r="BI73"/>
  <c r="BI61"/>
  <c r="BI77" l="1"/>
  <c r="E77" s="1"/>
  <c r="G28" i="2" s="1"/>
  <c r="E76" i="24"/>
  <c r="G27" i="2" s="1"/>
  <c r="BI65" i="24"/>
  <c r="E65" s="1"/>
  <c r="BI62"/>
  <c r="E61"/>
  <c r="D60" s="1"/>
  <c r="G15" i="2" s="1"/>
  <c r="BI75" i="24"/>
  <c r="E75" s="1"/>
  <c r="G30" i="2" s="1"/>
  <c r="E73" i="24"/>
  <c r="G29" i="2" s="1"/>
  <c r="BI66" i="24" l="1"/>
  <c r="E66" s="1"/>
  <c r="G26" i="2" s="1"/>
  <c r="BI82" i="24"/>
  <c r="BI86" s="1"/>
  <c r="E62"/>
  <c r="G25" i="2" s="1"/>
  <c r="BI88" i="24" l="1"/>
  <c r="BI90" s="1"/>
  <c r="BI89"/>
</calcChain>
</file>

<file path=xl/comments1.xml><?xml version="1.0" encoding="utf-8"?>
<comments xmlns="http://schemas.openxmlformats.org/spreadsheetml/2006/main">
  <authors>
    <author>Rick Miles</author>
    <author>kyap</author>
    <author>Iftekhar Omar</author>
  </authors>
  <commentList>
    <comment ref="E5" authorId="0">
      <text>
        <r>
          <rPr>
            <sz val="8"/>
            <color indexed="81"/>
            <rFont val="Tahoma"/>
            <family val="2"/>
          </rPr>
          <t>The RAB is the value of assets on which a return will be earned. The Input sheet requires a value for the opening asset base at the start of Year 1. The RAB will fluctuate from year to year to reflect new capital expenditure, asset disposals and depreciation.</t>
        </r>
      </text>
    </comment>
    <comment ref="J6" authorId="1">
      <text>
        <r>
          <rPr>
            <sz val="8"/>
            <color indexed="81"/>
            <rFont val="Tahoma"/>
            <family val="2"/>
          </rPr>
          <t>Based on the opening RAB values determined in the RFM.</t>
        </r>
      </text>
    </comment>
    <comment ref="K6" authorId="1">
      <text>
        <r>
          <rPr>
            <sz val="8"/>
            <color indexed="81"/>
            <rFont val="Tahoma"/>
            <family val="2"/>
          </rPr>
          <t xml:space="preserve">Inputs for assets under construction are only relevant for DNSPs moving from an as-commissioned approach to an as-incurred approach (hybrid) for recognising capex. Based on values added to the opening RAB in the RFM. </t>
        </r>
      </text>
    </comment>
    <comment ref="L6" authorId="0">
      <text>
        <r>
          <rPr>
            <sz val="8"/>
            <color indexed="81"/>
            <rFont val="Tahoma"/>
            <family val="2"/>
          </rPr>
          <t>Set equal to economic life of asset. Enter a valid numeric life or n/a.</t>
        </r>
      </text>
    </comment>
    <comment ref="M6" authorId="1">
      <text>
        <r>
          <rPr>
            <sz val="8"/>
            <color indexed="81"/>
            <rFont val="Tahoma"/>
            <family val="2"/>
          </rPr>
          <t>Enter a valid numeric life or n/a.</t>
        </r>
      </text>
    </comment>
    <comment ref="N6" authorId="1">
      <text>
        <r>
          <rPr>
            <sz val="8"/>
            <color indexed="81"/>
            <rFont val="Tahoma"/>
            <family val="2"/>
          </rPr>
          <t>Based on the opening tax asset values derived using a method agreed to by the AER or otherwise determined in the RFM.</t>
        </r>
      </text>
    </comment>
    <comment ref="O6" authorId="0">
      <text>
        <r>
          <rPr>
            <sz val="8"/>
            <color indexed="81"/>
            <rFont val="Tahoma"/>
            <family val="2"/>
          </rPr>
          <t>Set equal to tax life specified by the Australian Tax Office for the category of assets and commissioning date. Enter a valid numeric life or n/a.</t>
        </r>
      </text>
    </comment>
    <comment ref="P6" authorId="1">
      <text>
        <r>
          <rPr>
            <sz val="8"/>
            <color indexed="81"/>
            <rFont val="Tahoma"/>
            <family val="2"/>
          </rPr>
          <t>Enter a valid numeric life or n/a.</t>
        </r>
      </text>
    </comment>
    <comment ref="Q6" authorId="1">
      <text>
        <r>
          <rPr>
            <sz val="8"/>
            <color indexed="81"/>
            <rFont val="Tahoma"/>
            <family val="2"/>
          </rPr>
          <t>Insert the base financial year that the regulatory control period commences in.</t>
        </r>
      </text>
    </comment>
    <comment ref="L7" authorId="2">
      <text>
        <r>
          <rPr>
            <sz val="8"/>
            <color indexed="81"/>
            <rFont val="Tahoma"/>
            <family val="2"/>
          </rPr>
          <t>From RFM for 2009-14 period.</t>
        </r>
      </text>
    </comment>
    <comment ref="J37" authorId="1">
      <text>
        <r>
          <rPr>
            <sz val="8"/>
            <color indexed="81"/>
            <rFont val="Tahoma"/>
            <family val="2"/>
          </rPr>
          <t>Total opening asset value includes the total value for assets under construction.</t>
        </r>
      </text>
    </comment>
    <comment ref="E39" authorId="1">
      <text>
        <r>
          <rPr>
            <sz val="8"/>
            <color indexed="81"/>
            <rFont val="Tahoma"/>
            <family val="2"/>
          </rPr>
          <t>Exclude half year rate of return. Inputs are assumed to be in end of year terms.</t>
        </r>
      </text>
    </comment>
    <comment ref="Q72" authorId="1">
      <text>
        <r>
          <rPr>
            <sz val="8"/>
            <color indexed="81"/>
            <rFont val="Tahoma"/>
            <family val="2"/>
          </rPr>
          <t>Total for the regulatory control period. Less cap cons</t>
        </r>
      </text>
    </comment>
    <comment ref="E73" authorId="1">
      <text>
        <r>
          <rPr>
            <sz val="8"/>
            <color indexed="81"/>
            <rFont val="Tahoma"/>
            <family val="2"/>
          </rPr>
          <t>Exclude half year rate of return. Inputs are assumed to be in end of year terms.</t>
        </r>
      </text>
    </comment>
    <comment ref="Q106" authorId="1">
      <text>
        <r>
          <rPr>
            <sz val="8"/>
            <color indexed="81"/>
            <rFont val="Tahoma"/>
            <family val="2"/>
          </rPr>
          <t>Total for the regulatory control period.</t>
        </r>
      </text>
    </comment>
    <comment ref="E107" authorId="1">
      <text>
        <r>
          <rPr>
            <sz val="8"/>
            <color indexed="81"/>
            <rFont val="Tahoma"/>
            <family val="2"/>
          </rPr>
          <t>Exclude half year rate of return. Inputs are assumed to be in end of year terms.</t>
        </r>
      </text>
    </comment>
    <comment ref="Q140" authorId="1">
      <text>
        <r>
          <rPr>
            <sz val="8"/>
            <color indexed="81"/>
            <rFont val="Tahoma"/>
            <family val="2"/>
          </rPr>
          <t>Total for the regulatory control period.</t>
        </r>
      </text>
    </comment>
    <comment ref="E141" authorId="1">
      <text>
        <r>
          <rPr>
            <sz val="8"/>
            <color indexed="81"/>
            <rFont val="Tahoma"/>
            <family val="2"/>
          </rPr>
          <t>Exclude half year rate of return. Inputs are assumed to be in end of year terms.</t>
        </r>
      </text>
    </comment>
    <comment ref="Q174" authorId="1">
      <text>
        <r>
          <rPr>
            <sz val="8"/>
            <color indexed="81"/>
            <rFont val="Tahoma"/>
            <family val="2"/>
          </rPr>
          <t>Total for the regulatory control period.</t>
        </r>
      </text>
    </comment>
    <comment ref="E175" authorId="1">
      <text>
        <r>
          <rPr>
            <sz val="8"/>
            <color indexed="81"/>
            <rFont val="Tahoma"/>
            <family val="2"/>
          </rPr>
          <t>Inputs are assumed to be in end of year terms.</t>
        </r>
      </text>
    </comment>
    <comment ref="E181" authorId="1">
      <text>
        <r>
          <rPr>
            <sz val="8"/>
            <color indexed="81"/>
            <rFont val="Tahoma"/>
            <family val="2"/>
          </rPr>
          <t>The calculation for benchmark debt raising costs is based on the practice of treating the allowance as an opex line item.</t>
        </r>
      </text>
    </comment>
    <comment ref="Q183" authorId="1">
      <text>
        <r>
          <rPr>
            <sz val="8"/>
            <color indexed="81"/>
            <rFont val="Tahoma"/>
            <family val="2"/>
          </rPr>
          <t>Total for the regulatory control period.</t>
        </r>
      </text>
    </comment>
    <comment ref="E186" authorId="0">
      <text>
        <r>
          <rPr>
            <sz val="8"/>
            <color indexed="81"/>
            <rFont val="Tahoma"/>
            <family val="2"/>
          </rPr>
          <t>The method to determine the nominal risk free rate is specified in clauses 6.5.2(c) and (d), or in the relevant statement of regulatory intent.</t>
        </r>
      </text>
    </comment>
    <comment ref="E187" authorId="0">
      <text>
        <r>
          <rPr>
            <sz val="8"/>
            <color indexed="81"/>
            <rFont val="Tahoma"/>
            <family val="2"/>
          </rPr>
          <t>Clause 6.4.2(b)(1) requires the AER to specify in the PTRM a methodology that is likely to result in the best estimate of expected inflation. For the time being, the AER will have regard to guidance from a range of indicators in determining the appropriate forecast inflation, including published forecasts and the target range of inflation of the Reserve Bank of Australia.</t>
        </r>
      </text>
    </comment>
    <comment ref="E188" authorId="0">
      <text>
        <r>
          <rPr>
            <sz val="8"/>
            <color indexed="81"/>
            <rFont val="Tahoma"/>
            <family val="2"/>
          </rPr>
          <t>The method to determine the cost of debt margin (or debt risk premium) is set out in clause 6.5.2(e) , or in the relevant statement of regulatory intent.</t>
        </r>
      </text>
    </comment>
    <comment ref="E189" authorId="0">
      <text>
        <r>
          <rPr>
            <sz val="8"/>
            <color indexed="81"/>
            <rFont val="Tahoma"/>
            <family val="2"/>
          </rPr>
          <t xml:space="preserve">As per the relevant statement of regulatory intent </t>
        </r>
      </text>
    </comment>
    <comment ref="E190" authorId="0">
      <text>
        <r>
          <rPr>
            <sz val="8"/>
            <color indexed="81"/>
            <rFont val="Tahoma"/>
            <family val="2"/>
          </rPr>
          <t xml:space="preserve">As per the relevant statement of regulatory intent </t>
        </r>
      </text>
    </comment>
    <comment ref="E191" authorId="0">
      <text>
        <r>
          <rPr>
            <sz val="8"/>
            <color indexed="81"/>
            <rFont val="Tahoma"/>
            <family val="2"/>
          </rPr>
          <t xml:space="preserve">As per the relevant statement of regulatory intent </t>
        </r>
      </text>
    </comment>
    <comment ref="E192" authorId="0">
      <text>
        <r>
          <rPr>
            <sz val="8"/>
            <color indexed="81"/>
            <rFont val="Tahoma"/>
            <family val="2"/>
          </rPr>
          <t xml:space="preserve">As per the relevant statement of regulatory intent </t>
        </r>
      </text>
    </comment>
    <comment ref="E193" authorId="1">
      <text>
        <r>
          <rPr>
            <sz val="8"/>
            <color indexed="81"/>
            <rFont val="Tahoma"/>
            <family val="2"/>
          </rPr>
          <t xml:space="preserve">Based on the framework set out in the report by Allen Consulting Group, </t>
        </r>
        <r>
          <rPr>
            <i/>
            <sz val="8"/>
            <color indexed="81"/>
            <rFont val="Tahoma"/>
            <family val="2"/>
          </rPr>
          <t>Debt and equity raising transaction costs: final report to the ACCC</t>
        </r>
        <r>
          <rPr>
            <sz val="8"/>
            <color indexed="81"/>
            <rFont val="Tahoma"/>
            <family val="2"/>
          </rPr>
          <t xml:space="preserve">,  December 2004, using updated inputs. </t>
        </r>
      </text>
    </comment>
    <comment ref="E206" authorId="1">
      <text>
        <r>
          <rPr>
            <sz val="8"/>
            <color indexed="81"/>
            <rFont val="Tahoma"/>
            <family val="2"/>
          </rPr>
          <t xml:space="preserve">DNSPs may need to amend this input table to account for their particular tariff schedules. Subsequent calculations in the 'forecast revenues' sheet may be affected. </t>
        </r>
      </text>
    </comment>
    <comment ref="E299" authorId="1">
      <text>
        <r>
          <rPr>
            <sz val="8"/>
            <color indexed="81"/>
            <rFont val="Tahoma"/>
            <family val="2"/>
          </rPr>
          <t xml:space="preserve">DNSPs may need to amend this input table to account for their particular tariff schedules. Subsequent calculations in the 'forecast revenues' sheet may be affected. </t>
        </r>
      </text>
    </comment>
  </commentList>
</comments>
</file>

<file path=xl/comments2.xml><?xml version="1.0" encoding="utf-8"?>
<comments xmlns="http://schemas.openxmlformats.org/spreadsheetml/2006/main">
  <authors>
    <author>david chapman</author>
  </authors>
  <commentList>
    <comment ref="F15" authorId="0">
      <text>
        <r>
          <rPr>
            <sz val="8"/>
            <color indexed="81"/>
            <rFont val="Tahoma"/>
            <family val="2"/>
          </rPr>
          <t>Te is calculated from the cash flows and will vary with the framework chosen for regulatory determination. Type in the number from the relevant model shown to the right.  Alternatively, equate cell F15 directly to say G15. This will create a circular reference which will require calculation mode to be set to</t>
        </r>
        <r>
          <rPr>
            <i/>
            <sz val="8"/>
            <color indexed="81"/>
            <rFont val="Tahoma"/>
            <family val="2"/>
          </rPr>
          <t xml:space="preserve"> iterate</t>
        </r>
        <r>
          <rPr>
            <sz val="8"/>
            <color indexed="81"/>
            <rFont val="Tahoma"/>
            <family val="2"/>
          </rPr>
          <t>.</t>
        </r>
      </text>
    </comment>
    <comment ref="F16" authorId="0">
      <text>
        <r>
          <rPr>
            <sz val="8"/>
            <color indexed="81"/>
            <rFont val="Tahoma"/>
            <family val="2"/>
          </rPr>
          <t xml:space="preserve">Td is calculated from the cash flows and will vary with the framework chosen for regulatory determination. Type in the number from the relevant model shown to the right. Alternatively, equate cell F16 directly to say G16. This will create a circular reference which will require calculation mode to be set to </t>
        </r>
        <r>
          <rPr>
            <i/>
            <sz val="8"/>
            <color indexed="81"/>
            <rFont val="Tahoma"/>
            <family val="2"/>
          </rPr>
          <t>iterate</t>
        </r>
        <r>
          <rPr>
            <sz val="8"/>
            <color indexed="81"/>
            <rFont val="Tahoma"/>
            <family val="2"/>
          </rPr>
          <t>.</t>
        </r>
      </text>
    </comment>
    <comment ref="F24" authorId="0">
      <text>
        <r>
          <rPr>
            <sz val="8"/>
            <color indexed="81"/>
            <rFont val="Tahoma"/>
            <family val="2"/>
          </rPr>
          <t>It should be noted that these formulae differ from formulae found in some literature because Te and Td (obtained from the cash flow analysis) are used in place of the corporate tax rate T.</t>
        </r>
      </text>
    </comment>
  </commentList>
</comments>
</file>

<file path=xl/comments3.xml><?xml version="1.0" encoding="utf-8"?>
<comments xmlns="http://schemas.openxmlformats.org/spreadsheetml/2006/main">
  <authors>
    <author>kyap</author>
  </authors>
  <commentList>
    <comment ref="B4" authorId="0">
      <text>
        <r>
          <rPr>
            <sz val="8"/>
            <color indexed="81"/>
            <rFont val="Tahoma"/>
            <family val="2"/>
          </rPr>
          <t>The Assets and Analysis worksheets display 55 years of data so that the effective tax rate for the DNSP can be estimated.</t>
        </r>
      </text>
    </comment>
  </commentList>
</comments>
</file>

<file path=xl/comments4.xml><?xml version="1.0" encoding="utf-8"?>
<comments xmlns="http://schemas.openxmlformats.org/spreadsheetml/2006/main">
  <authors>
    <author>david chapman</author>
    <author>Luke Griffin</author>
  </authors>
  <commentList>
    <comment ref="B41" authorId="0">
      <text>
        <r>
          <rPr>
            <sz val="8"/>
            <color indexed="81"/>
            <rFont val="Tahoma"/>
            <family val="2"/>
          </rPr>
          <t>For existing assets there may be an existing accumulated tax loss. If this is the case then the tax loss being carried forward into period 1 should be recorded in cell F37.</t>
        </r>
      </text>
    </comment>
    <comment ref="F41" authorId="0">
      <text>
        <r>
          <rPr>
            <sz val="8"/>
            <color indexed="81"/>
            <rFont val="Tahoma"/>
            <family val="2"/>
          </rPr>
          <t>Obtain carried forward tax loss from tax accounts or company statutory accounts.</t>
        </r>
      </text>
    </comment>
    <comment ref="C60" authorId="1">
      <text>
        <r>
          <rPr>
            <sz val="8"/>
            <color indexed="81"/>
            <rFont val="Tahoma"/>
            <family val="2"/>
          </rPr>
          <t>Calculated as the percentage difference between pre and post tax cash flows.</t>
        </r>
      </text>
    </comment>
    <comment ref="B67" authorId="0">
      <text>
        <r>
          <rPr>
            <sz val="8"/>
            <color indexed="81"/>
            <rFont val="Tahoma"/>
            <family val="2"/>
          </rPr>
          <t>Cash Flow to debt represents cash flows from perspective of the borrower. It does not reflect actual cash received by the lender.</t>
        </r>
      </text>
    </comment>
    <comment ref="C68" authorId="0">
      <text>
        <r>
          <rPr>
            <sz val="8"/>
            <color indexed="81"/>
            <rFont val="Tahoma"/>
            <family val="2"/>
          </rPr>
          <t>This row calculates the utilisation of the debt shield to reduce taxable income.</t>
        </r>
      </text>
    </comment>
    <comment ref="E70" authorId="0">
      <text>
        <r>
          <rPr>
            <sz val="8"/>
            <color indexed="81"/>
            <rFont val="Tahoma"/>
            <family val="2"/>
          </rPr>
          <t>When the tax shield is fully utilised this value will equal Rd*(1-T).</t>
        </r>
      </text>
    </comment>
  </commentList>
</comments>
</file>

<file path=xl/comments5.xml><?xml version="1.0" encoding="utf-8"?>
<comments xmlns="http://schemas.openxmlformats.org/spreadsheetml/2006/main">
  <authors>
    <author>kyap</author>
  </authors>
  <commentList>
    <comment ref="B2" authorId="0">
      <text>
        <r>
          <rPr>
            <sz val="8"/>
            <color indexed="81"/>
            <rFont val="Tahoma"/>
            <family val="2"/>
          </rPr>
          <t>DNSPs may need to amend these tables to account for their particular tariff schedules.</t>
        </r>
      </text>
    </comment>
  </commentList>
</comments>
</file>

<file path=xl/sharedStrings.xml><?xml version="1.0" encoding="utf-8"?>
<sst xmlns="http://schemas.openxmlformats.org/spreadsheetml/2006/main" count="579" uniqueCount="366">
  <si>
    <t>Nominal Risk Free Rate</t>
  </si>
  <si>
    <t>Real Risk Free Rate</t>
  </si>
  <si>
    <t>Inflation Rate</t>
  </si>
  <si>
    <t>f</t>
  </si>
  <si>
    <t>Corporate Tax Rate</t>
  </si>
  <si>
    <t>T</t>
  </si>
  <si>
    <t>Te</t>
  </si>
  <si>
    <t>Td</t>
  </si>
  <si>
    <t>g</t>
  </si>
  <si>
    <t>E/V</t>
  </si>
  <si>
    <t>D/V</t>
  </si>
  <si>
    <t>Nominal Vanilla WACC</t>
  </si>
  <si>
    <t>Real Vanilla WACC</t>
  </si>
  <si>
    <t>Capital Expenditure</t>
  </si>
  <si>
    <t>Real Asset Values</t>
  </si>
  <si>
    <t>Nominal Asset Values</t>
  </si>
  <si>
    <t>Tax Depreciation</t>
  </si>
  <si>
    <t>Residual Tax Value (end period)</t>
  </si>
  <si>
    <t>Revenue Building Blocks</t>
  </si>
  <si>
    <t>Return on Asset</t>
  </si>
  <si>
    <t xml:space="preserve"> - Return on Equity</t>
  </si>
  <si>
    <t xml:space="preserve"> - Return on Debt</t>
  </si>
  <si>
    <t>Tax Payable</t>
  </si>
  <si>
    <t>Less Value of Imputation Credits</t>
  </si>
  <si>
    <t xml:space="preserve"> - Equity</t>
  </si>
  <si>
    <t xml:space="preserve"> - Debt</t>
  </si>
  <si>
    <t>Interest Payments</t>
  </si>
  <si>
    <t>Repayment of Debt</t>
  </si>
  <si>
    <t>Nominal Cash Flow Analysis</t>
  </si>
  <si>
    <t>Tax Calculation</t>
  </si>
  <si>
    <t>Taxable Income</t>
  </si>
  <si>
    <t>Tax Expenses</t>
  </si>
  <si>
    <t xml:space="preserve"> - Tax Depreciation</t>
  </si>
  <si>
    <t xml:space="preserve"> - Interest</t>
  </si>
  <si>
    <t>Total Tax Expenses</t>
  </si>
  <si>
    <t>Real Cash Flow to Equity</t>
  </si>
  <si>
    <t>Nominal Cash Flow to Equity Holders</t>
  </si>
  <si>
    <t>Return on Equity</t>
  </si>
  <si>
    <t>Nominal Cash Flows to Assets</t>
  </si>
  <si>
    <t>Te  =</t>
  </si>
  <si>
    <t>Value of Imputation Credits</t>
  </si>
  <si>
    <t>RAB (start period)</t>
  </si>
  <si>
    <t>Revenue</t>
  </si>
  <si>
    <t>Nominal Tax Allowance</t>
  </si>
  <si>
    <t>Real Tax Allowance</t>
  </si>
  <si>
    <t>MRP</t>
  </si>
  <si>
    <t>Rf</t>
  </si>
  <si>
    <t xml:space="preserve">Market Risk Premium </t>
  </si>
  <si>
    <t>Cumulative Inflation Index (CPI end period)</t>
  </si>
  <si>
    <t>Value</t>
  </si>
  <si>
    <t>NPV</t>
  </si>
  <si>
    <t>Formula Approximation</t>
  </si>
  <si>
    <t>WACC Analysis</t>
  </si>
  <si>
    <t>Td  =</t>
  </si>
  <si>
    <t>Return on Capital</t>
  </si>
  <si>
    <t>Net Tax Costs</t>
  </si>
  <si>
    <t>Net Cash Flow to Debt</t>
  </si>
  <si>
    <t>Effective Tax Rate for Debt (Effective Debt Shield)</t>
  </si>
  <si>
    <t>GRAPH DATA</t>
  </si>
  <si>
    <t>(intermediate tax calculation)</t>
  </si>
  <si>
    <t>%ROE (1 year)</t>
  </si>
  <si>
    <t>%real ROE (1 year)</t>
  </si>
  <si>
    <t>Asset Class 1</t>
  </si>
  <si>
    <t>Asset Class 2</t>
  </si>
  <si>
    <t>Opening Asset Value</t>
  </si>
  <si>
    <t>Remaining Life</t>
  </si>
  <si>
    <t>Standard Life</t>
  </si>
  <si>
    <t>Year</t>
  </si>
  <si>
    <t>Cost of Capital</t>
  </si>
  <si>
    <t>Asset Class 3</t>
  </si>
  <si>
    <t>βe</t>
  </si>
  <si>
    <t>Capex</t>
  </si>
  <si>
    <t>Initial Asset Base</t>
  </si>
  <si>
    <t>Basic Building Block Model</t>
  </si>
  <si>
    <t>Input Data &amp; Calculated Inputs</t>
  </si>
  <si>
    <t>Energy</t>
  </si>
  <si>
    <t>Introduction</t>
  </si>
  <si>
    <t>Asset Class 4</t>
  </si>
  <si>
    <t>Asset Class 5</t>
  </si>
  <si>
    <t>Asset Class 6</t>
  </si>
  <si>
    <t>Asset Class 7</t>
  </si>
  <si>
    <t>Asset Class 8</t>
  </si>
  <si>
    <t>Asset Class 9</t>
  </si>
  <si>
    <t>Nominal Capex</t>
  </si>
  <si>
    <t>Asset Class 10</t>
  </si>
  <si>
    <t>Asset Class 11</t>
  </si>
  <si>
    <t>Asset Class 12</t>
  </si>
  <si>
    <t>Asset Class 13</t>
  </si>
  <si>
    <t>Asset Class 14</t>
  </si>
  <si>
    <t>Asset Class 15</t>
  </si>
  <si>
    <t>Asset Class 16</t>
  </si>
  <si>
    <t>Asset Class 17</t>
  </si>
  <si>
    <t>Input Variables</t>
  </si>
  <si>
    <t>Tax Standard Life</t>
  </si>
  <si>
    <t>Tax Remaining Life</t>
  </si>
  <si>
    <t>Rrf</t>
  </si>
  <si>
    <t>Rd</t>
  </si>
  <si>
    <t>Rrd</t>
  </si>
  <si>
    <t>Cash Flow Analysis Below This Line</t>
  </si>
  <si>
    <t>Real Capex</t>
  </si>
  <si>
    <t xml:space="preserve"> - Opex</t>
  </si>
  <si>
    <t>Post-Tax Building Block Cash Flow Model</t>
  </si>
  <si>
    <t>Cost of Capital Parameters</t>
  </si>
  <si>
    <t>Energy Delivered Forecast (MWh)</t>
  </si>
  <si>
    <t xml:space="preserve"> -  Pre-tax</t>
  </si>
  <si>
    <t xml:space="preserve"> -  Post-tax </t>
  </si>
  <si>
    <t>Total</t>
  </si>
  <si>
    <t>Proportion of Equity Funding</t>
  </si>
  <si>
    <t>Proportion of Debt Funding</t>
  </si>
  <si>
    <t>Asset Roll Forward</t>
  </si>
  <si>
    <t>Net Present Values</t>
  </si>
  <si>
    <t>Project NPV Check</t>
  </si>
  <si>
    <t>Post-tax Nominal Return on Equity(pre-imp)</t>
  </si>
  <si>
    <t>Post-tax Real Return on Equity(pre-imp)</t>
  </si>
  <si>
    <t>To do so, select Options from the Tools menu in Excel, then select the Calculation tab.</t>
  </si>
  <si>
    <t>Make sure that Manual (rather than Automatic) is selected and tick the iteration box.</t>
  </si>
  <si>
    <t>Deduction Utilised to Reduce Tax</t>
  </si>
  <si>
    <t>Unutilised Deductions Carried Forward</t>
  </si>
  <si>
    <t>Further Dissection of Cash Flows</t>
  </si>
  <si>
    <t>Equity at Start of Period</t>
  </si>
  <si>
    <t>RAB Residual Value</t>
  </si>
  <si>
    <t>Post-tax Return on Equity</t>
  </si>
  <si>
    <t>Numbers in Orange cells are transferred from relevant sheets</t>
  </si>
  <si>
    <t>Numbers in White cells are calculated on this sheet from input parameters.</t>
  </si>
  <si>
    <t>Assets Under Construction</t>
  </si>
  <si>
    <t>Base Financial Year</t>
  </si>
  <si>
    <t>Asset Class 18</t>
  </si>
  <si>
    <t>Asset Class 19</t>
  </si>
  <si>
    <t>Asset Class 20</t>
  </si>
  <si>
    <t>Debt raising costs</t>
  </si>
  <si>
    <t>Real Straight-line Depreciation</t>
  </si>
  <si>
    <t>Inflation Assumption (CPI % increase)</t>
  </si>
  <si>
    <t>Opening Regulated Asset Base</t>
  </si>
  <si>
    <t>Inflation on Opening RAB</t>
  </si>
  <si>
    <t>Nominal Straight-line Depreciation</t>
  </si>
  <si>
    <t>Nominal Residual RAB (end period)</t>
  </si>
  <si>
    <t>Inflated Nominal Residual RAB (start period)</t>
  </si>
  <si>
    <t>Real Residual RAB (end period)</t>
  </si>
  <si>
    <t>Real Residual RAB (start period)</t>
  </si>
  <si>
    <t>Revenue Forecasts in Absence of Corporate Tax</t>
  </si>
  <si>
    <t>Before using the PTRM, Excel’s iteration mode of calculation needs to be selected.</t>
  </si>
  <si>
    <t>Nominal Regulatory Depreciation</t>
  </si>
  <si>
    <t>Return of Asset (regulatory depreciation)</t>
  </si>
  <si>
    <t>Opening Tax Value</t>
  </si>
  <si>
    <t>Nominal Tax Values</t>
  </si>
  <si>
    <t>Equity Beta</t>
  </si>
  <si>
    <t>Input cells are in blue</t>
  </si>
  <si>
    <t>Utilisation of Imputation (Franking) Credits</t>
  </si>
  <si>
    <t>Cost of Debt Margin</t>
  </si>
  <si>
    <t xml:space="preserve">Pre-tax Real WACC </t>
  </si>
  <si>
    <t xml:space="preserve">Post-tax Nominal WACC </t>
  </si>
  <si>
    <t xml:space="preserve">Post-tax Real WACC </t>
  </si>
  <si>
    <t xml:space="preserve">Pre-tax Nominal WACC </t>
  </si>
  <si>
    <t>Real Pre-tax Cost of Debt</t>
  </si>
  <si>
    <t>Nominal Pre-tax Cost of Debt</t>
  </si>
  <si>
    <r>
      <t xml:space="preserve">Utilisation of Imputation (Franking) Credits        </t>
    </r>
    <r>
      <rPr>
        <sz val="10"/>
        <rFont val="Symbol"/>
        <family val="1"/>
        <charset val="2"/>
      </rPr>
      <t>g</t>
    </r>
  </si>
  <si>
    <t>Nominal Risk Free Rate                                      Rf</t>
  </si>
  <si>
    <t>Inflation Rate                                                             f</t>
  </si>
  <si>
    <t>Proportion of Debt Funding                                D/V</t>
  </si>
  <si>
    <t>Equity Beta                                                              βe</t>
  </si>
  <si>
    <t xml:space="preserve">                          Dr</t>
  </si>
  <si>
    <t>Debt Raising Cost Benchmark                           Dr</t>
  </si>
  <si>
    <t>Regulatory Control Period Analysis</t>
  </si>
  <si>
    <t>IRR (during regulatory control period)</t>
  </si>
  <si>
    <t>Target (during regulatory control period)</t>
  </si>
  <si>
    <t>Asset Class Name</t>
  </si>
  <si>
    <t xml:space="preserve"> - Tax Loss Carried Forward</t>
  </si>
  <si>
    <t>(nominal value)</t>
  </si>
  <si>
    <t>PV for Returns on and of Asset Only</t>
  </si>
  <si>
    <t>PV for Capex Only</t>
  </si>
  <si>
    <t xml:space="preserve"> -  Post-tax + Value of Imputation Credits</t>
  </si>
  <si>
    <t>Check on Vanilla WACC Cash Flow (nom)</t>
  </si>
  <si>
    <t>Check on Vanilla WACC Cash Flow (real)</t>
  </si>
  <si>
    <t>Add back Capex</t>
  </si>
  <si>
    <t>Less Nominal Depreciation of RAB</t>
  </si>
  <si>
    <t>Gives Nominal Return to Equity</t>
  </si>
  <si>
    <t>Less Inflation in Equity Component</t>
  </si>
  <si>
    <t>Gives Real Return to Equity</t>
  </si>
  <si>
    <t>Add Debt Repayment</t>
  </si>
  <si>
    <t>Less Opex</t>
  </si>
  <si>
    <t>Less Interest</t>
  </si>
  <si>
    <t>Less Tax</t>
  </si>
  <si>
    <t>Plus Imputation Credits</t>
  </si>
  <si>
    <t>Less Capex</t>
  </si>
  <si>
    <t>Less Loan Repayments</t>
  </si>
  <si>
    <t>Debt Risk Premium                                           DRP</t>
  </si>
  <si>
    <t>Market Risk Premium                                        MRP</t>
  </si>
  <si>
    <t>DRP</t>
  </si>
  <si>
    <t>This model illustrates the basic elements of the AER's building block calculation and associated price and revenue constraints for distribution businesses.</t>
  </si>
  <si>
    <t>The model is intended to produce X factors that are applicable to revenue caps, price caps and revenue yield forms of control.</t>
  </si>
  <si>
    <t>INSTRUCTIONS FOR USE</t>
  </si>
  <si>
    <t xml:space="preserve">1. Fill out cells in "input" sheet. These cells are highlighted blue. </t>
  </si>
  <si>
    <t>Input data required include:</t>
  </si>
  <si>
    <t>by asset class-</t>
  </si>
  <si>
    <t>opening asset life</t>
  </si>
  <si>
    <t>remaining life</t>
  </si>
  <si>
    <t>useful life</t>
  </si>
  <si>
    <t>remaining tax life</t>
  </si>
  <si>
    <t>standard tax life</t>
  </si>
  <si>
    <t>forecast capex</t>
  </si>
  <si>
    <t>forecast disposals</t>
  </si>
  <si>
    <t>forecast customer contributions</t>
  </si>
  <si>
    <t>forecast total opex</t>
  </si>
  <si>
    <t>WACC parameters</t>
  </si>
  <si>
    <t>actual prices per each tariff component</t>
  </si>
  <si>
    <t>forecast quantities per each tariff component</t>
  </si>
  <si>
    <t xml:space="preserve">This sheet provides for the calculation of X factors under three basic forms of control, namely a weighted average price cap, revenue cap and revenue yield. </t>
  </si>
  <si>
    <t>These may be amended to suit the particular form of control applicable to the DNSP</t>
  </si>
  <si>
    <t>WAPC</t>
  </si>
  <si>
    <t>Forecast sales quantities</t>
  </si>
  <si>
    <t>Tariff quantities</t>
  </si>
  <si>
    <t>Customer Numbers</t>
  </si>
  <si>
    <t>TOTAL</t>
  </si>
  <si>
    <t>Forecast Revenues</t>
  </si>
  <si>
    <t>TOTAL REVENUE</t>
  </si>
  <si>
    <t>Quantities</t>
  </si>
  <si>
    <t>Forecast prices</t>
  </si>
  <si>
    <t>Prices</t>
  </si>
  <si>
    <t>Forecast revenues ($, nominal)</t>
  </si>
  <si>
    <t>Revenues</t>
  </si>
  <si>
    <t>X factor calculations</t>
  </si>
  <si>
    <t>Discount rate</t>
  </si>
  <si>
    <t>Forecast inflation</t>
  </si>
  <si>
    <t>Building block components</t>
  </si>
  <si>
    <t>Return on capital</t>
  </si>
  <si>
    <t>O&amp;M</t>
  </si>
  <si>
    <t>Benchmark Tax liability</t>
  </si>
  <si>
    <t>Building block requirement ($m)</t>
  </si>
  <si>
    <t>Smoothed Forecast Revenue ($m)</t>
  </si>
  <si>
    <t>Difference in NPVs</t>
  </si>
  <si>
    <t>Difference between final year revenue and requirement</t>
  </si>
  <si>
    <t>P_0</t>
  </si>
  <si>
    <t>X_1</t>
  </si>
  <si>
    <t>X_2</t>
  </si>
  <si>
    <t>X_3</t>
  </si>
  <si>
    <t>X_4</t>
  </si>
  <si>
    <t>positive P0, X imply real decrease in price/ revenue constraint</t>
  </si>
  <si>
    <t>Revenue cap calculation</t>
  </si>
  <si>
    <t>Smoothed revenue cap ($m)</t>
  </si>
  <si>
    <t>Revenue yield/ Average revenue cap calculation</t>
  </si>
  <si>
    <t>Smoothed revenue requirement ($M)</t>
  </si>
  <si>
    <t>Summary</t>
  </si>
  <si>
    <t>Revenues ($m, nominal)</t>
  </si>
  <si>
    <t>Revenue cap</t>
  </si>
  <si>
    <t>Revenue yield</t>
  </si>
  <si>
    <t>Building block requirement</t>
  </si>
  <si>
    <t>X factors</t>
  </si>
  <si>
    <t>inflation index</t>
  </si>
  <si>
    <t>Forecast energy throughput (MWh)</t>
  </si>
  <si>
    <t>Revenue yield ($/MWh)</t>
  </si>
  <si>
    <t>Nominal smoothed revenues ($M)</t>
  </si>
  <si>
    <t>To run the 'Fix_Te' macro manually, select Macro from the Tools menu, and then select Macros. Highlight 'Fix_Te' and click on Run.</t>
  </si>
  <si>
    <t>Nominal price path $/MWh</t>
  </si>
  <si>
    <t>Nominal unsmoothed revenues ($M)</t>
  </si>
  <si>
    <t>Additional tax income</t>
  </si>
  <si>
    <t xml:space="preserve"> - capital contributions</t>
  </si>
  <si>
    <t>Annual Revenue Requirement</t>
  </si>
  <si>
    <t>Input expenditure data should be valued in real terms of the year indicated, as at the end of that year.</t>
  </si>
  <si>
    <t>The value of X may differ for each year of the period but must be set such that the NPV of revenues is equal to the NPV of the total building block revenue requirement for the period.</t>
  </si>
  <si>
    <t>2. Select X factors and P-0 on the "X factor" sheet</t>
  </si>
  <si>
    <t>The X factor sheet provides input values for each X but contains macro buttons which can be used to goal seek a value of P0 for each form of control to equate the NPVs of forecast and required revenues</t>
  </si>
  <si>
    <t>Building block revenues and cash flows are modelled in nominal terms unless specified otherwise.</t>
  </si>
  <si>
    <t>Cash flow to Asset</t>
  </si>
  <si>
    <t>Cash flow to Asset Post-tax</t>
  </si>
  <si>
    <t>Cash flow to Asset Real</t>
  </si>
  <si>
    <t>Cash flow to Asset Real Post-tax</t>
  </si>
  <si>
    <t>Cash flow with Imputation</t>
  </si>
  <si>
    <t>Effective Tax Rate for Equity (From Relevant Cash flows)</t>
  </si>
  <si>
    <t>version 01</t>
  </si>
  <si>
    <t>version no.</t>
  </si>
  <si>
    <t>date of issue</t>
  </si>
  <si>
    <t>details of amendments</t>
  </si>
  <si>
    <t>Post Tax Revenue Model</t>
  </si>
  <si>
    <t>Asset Class 21</t>
  </si>
  <si>
    <t>Asset Class 22</t>
  </si>
  <si>
    <t>Asset Class 23</t>
  </si>
  <si>
    <t>Asset Class 24</t>
  </si>
  <si>
    <t>Asset Class 25</t>
  </si>
  <si>
    <t>Asset Class 26</t>
  </si>
  <si>
    <t>Asset Class 27</t>
  </si>
  <si>
    <t>Asset Class 28</t>
  </si>
  <si>
    <t>Asset Class 29</t>
  </si>
  <si>
    <t>Asset Class 30</t>
  </si>
  <si>
    <t>AMENDMENT RECORD</t>
  </si>
  <si>
    <t>carry-over amounts</t>
  </si>
  <si>
    <t>PV for end of period assets</t>
  </si>
  <si>
    <t>Carry-over amounts</t>
  </si>
  <si>
    <t>Opex (excludes carry-over amounts)</t>
  </si>
  <si>
    <t>Opex (includes carry-over amounts)</t>
  </si>
  <si>
    <t>Clause 6.2.6 requires that the form of control applicable to "standard direct control" services be of a CPI-X form.</t>
  </si>
  <si>
    <t xml:space="preserve"> - Pre-tax Income</t>
  </si>
  <si>
    <t>Electricity Distribution Network Service Providers</t>
  </si>
  <si>
    <t>Version: 02</t>
  </si>
  <si>
    <t>version 02</t>
  </si>
  <si>
    <t>-</t>
  </si>
  <si>
    <t>1. totals in row 37 of the "Input" sheet changed to sum rows 7 to 36</t>
  </si>
  <si>
    <t>3. tax depreciation totals in row 479 of the "Assets" sheet changed to include tax depreciation calculated for all asset classes</t>
  </si>
  <si>
    <t>Date: 19 June 2009</t>
  </si>
  <si>
    <t>2. depreciation on capex calculated in rows 169 to 178 and 182 to 191 of the "Assets" sheet changed to refer to correct capex inputs for each year</t>
  </si>
  <si>
    <t>2014-15</t>
  </si>
  <si>
    <t>Check</t>
  </si>
  <si>
    <t>DUOS usage charge (c/KWh) Non-ToU</t>
  </si>
  <si>
    <t xml:space="preserve">Peak charge  (c/KWh) </t>
  </si>
  <si>
    <t>Shoulder charge (c/KWh)</t>
  </si>
  <si>
    <t>Off-peak charge (c/KWh)</t>
  </si>
  <si>
    <t>Step network usage charges (c/KWh) Step 1</t>
  </si>
  <si>
    <t>Step network usage charges (c/KWh) Step 2</t>
  </si>
  <si>
    <t>Standing charge ($ per cust p.a)</t>
  </si>
  <si>
    <t>Standing charge</t>
  </si>
  <si>
    <t>Block 1 charge - Peak, DUOS usage, Step 1 (c/KWh)</t>
  </si>
  <si>
    <t>Block 2 charge - Shoulder, Step 2 (c/KWh)</t>
  </si>
  <si>
    <t>Block 2 revenue</t>
  </si>
  <si>
    <t>Block 1 revenue</t>
  </si>
  <si>
    <t>Off peak revenue</t>
  </si>
  <si>
    <t>Peak capacity revenue</t>
  </si>
  <si>
    <t>Capacity billed (c / kVA / day)</t>
  </si>
  <si>
    <t>Capacity billed (c / kW / day)</t>
  </si>
  <si>
    <t>Peak capacity (c per kVa or KW per day)</t>
  </si>
  <si>
    <t>Equity raising costs</t>
  </si>
  <si>
    <t>Step network usage charges (c/KWh) Step 3</t>
  </si>
  <si>
    <t>Block 3 and Off Peak Energy</t>
  </si>
  <si>
    <t>2015-16</t>
  </si>
  <si>
    <t>2016-17</t>
  </si>
  <si>
    <t>2017-18</t>
  </si>
  <si>
    <t>2018-19</t>
  </si>
  <si>
    <t>s</t>
  </si>
  <si>
    <t>Assumed Dx % of opex</t>
  </si>
  <si>
    <t>CPI (2013-14 = 100)</t>
  </si>
  <si>
    <t>Total (exc ERC)</t>
  </si>
  <si>
    <t>Energy volume growth</t>
  </si>
  <si>
    <t>Maximum Allowed Revenue ($m)</t>
  </si>
  <si>
    <t>Sub-transmission lines and cables</t>
  </si>
  <si>
    <t>Cable tunnel (dx)</t>
  </si>
  <si>
    <t>Distribution lines and cables</t>
  </si>
  <si>
    <t>Substations</t>
  </si>
  <si>
    <t>Transformers</t>
  </si>
  <si>
    <t>Low Voltage Lines and Cables</t>
  </si>
  <si>
    <t>Customer Metering and Load Control</t>
  </si>
  <si>
    <t>Customer Metering (digital)</t>
  </si>
  <si>
    <t>Communications (digital) - dx</t>
  </si>
  <si>
    <t>Total Communications</t>
  </si>
  <si>
    <t>System IT (dx)</t>
  </si>
  <si>
    <t>Ancillary substation equipment (dx)</t>
  </si>
  <si>
    <t>Land and Easements</t>
  </si>
  <si>
    <t>Emergency Spares (Major Plant, Excludes Inventory)</t>
  </si>
  <si>
    <t>Furniture, fittings, plant and equipment</t>
  </si>
  <si>
    <t>Land (non-system)</t>
  </si>
  <si>
    <t>Other non system assets</t>
  </si>
  <si>
    <t>IT systems</t>
  </si>
  <si>
    <t>Motor vehicles</t>
  </si>
  <si>
    <t>Buildings</t>
  </si>
  <si>
    <t xml:space="preserve">  </t>
  </si>
  <si>
    <t>Peak &amp; Block1 &amp; Flat Rate Energy (MWh)</t>
  </si>
  <si>
    <t>Shoulder &amp; Block2 Energy (MWh)</t>
  </si>
  <si>
    <t>Peak Capacity (kVA) &amp; Peak Capacity (kW) for EA302 and EA303 - NOTE THESE ARE SUM OF 12 MONTHS MONTHLY KVA</t>
  </si>
  <si>
    <t>ke</t>
  </si>
  <si>
    <t>kd</t>
  </si>
  <si>
    <t xml:space="preserve"> </t>
  </si>
  <si>
    <t>Return of asset (regulatory depreciation)</t>
  </si>
  <si>
    <t>2009-14 DMIA carryover</t>
  </si>
  <si>
    <t>2009-14 D-factor carryover</t>
  </si>
  <si>
    <t>2009-14 EBSS carryover - Dx</t>
  </si>
  <si>
    <t>Dx - Opex</t>
  </si>
  <si>
    <t>Total less cap cons</t>
  </si>
  <si>
    <t>n/a</t>
  </si>
  <si>
    <t>Price cap calculation (Unused)</t>
  </si>
</sst>
</file>

<file path=xl/styles.xml><?xml version="1.0" encoding="utf-8"?>
<styleSheet xmlns="http://schemas.openxmlformats.org/spreadsheetml/2006/main">
  <numFmts count="28">
    <numFmt numFmtId="6" formatCode="&quot;$&quot;#,##0;[Red]\-&quot;$&quot;#,##0"/>
    <numFmt numFmtId="7" formatCode="&quot;$&quot;#,##0.00;\-&quot;$&quot;#,##0.00"/>
    <numFmt numFmtId="8" formatCode="&quot;$&quot;#,##0.00;[Red]\-&quot;$&quot;#,##0.00"/>
    <numFmt numFmtId="41" formatCode="_-* #,##0_-;\-* #,##0_-;_-* &quot;-&quot;_-;_-@_-"/>
    <numFmt numFmtId="44" formatCode="_-&quot;$&quot;* #,##0.00_-;\-&quot;$&quot;* #,##0.00_-;_-&quot;$&quot;* &quot;-&quot;??_-;_-@_-"/>
    <numFmt numFmtId="43" formatCode="_-* #,##0.00_-;\-* #,##0.00_-;_-* &quot;-&quot;??_-;_-@_-"/>
    <numFmt numFmtId="164" formatCode="&quot;$&quot;#,##0.00_);[Red]\(&quot;$&quot;#,##0.00\)"/>
    <numFmt numFmtId="165" formatCode="_(* #,##0_);_(* \(#,##0\);_(* &quot;-&quot;_);_(@_)"/>
    <numFmt numFmtId="166" formatCode="0.0%"/>
    <numFmt numFmtId="167" formatCode="0.0"/>
    <numFmt numFmtId="168" formatCode="_-* #,##0.0_-;\-* #,##0.0_-;_-* &quot;-&quot;??_-;_-@_-"/>
    <numFmt numFmtId="169" formatCode="_-* #,##0.0_-;\-* #,##0.0_-;_-* &quot;-&quot;?_-;_-@_-"/>
    <numFmt numFmtId="170" formatCode="_(* #,##0.0_);_(* \(#,##0.0\);_(* &quot;-&quot;??_);_(@_)"/>
    <numFmt numFmtId="171" formatCode="_-* #,##0_-;\-* #,##0_-;_-* &quot;-&quot;??_-;_-@_-"/>
    <numFmt numFmtId="172" formatCode="_-* #,##0.000_-;\-* #,##0.000_-;_-* &quot;-&quot;??_-;_-@_-"/>
    <numFmt numFmtId="173" formatCode="0.000"/>
    <numFmt numFmtId="174" formatCode="_-* #,##0.000000_-;\-* #,##0.000000_-;_-* &quot;-&quot;??_-;_-@_-"/>
    <numFmt numFmtId="175" formatCode="_-&quot;$&quot;* #,##0_-;\-&quot;$&quot;* #,##0_-;_-&quot;$&quot;* &quot;-&quot;??_-;_-@_-"/>
    <numFmt numFmtId="176" formatCode="_(* #,##0.0_);_(* \(#,##0.0\);_(* &quot;-&quot;_);_(@_)"/>
    <numFmt numFmtId="177" formatCode="_(* #,##0_);_(* \(#,##0\);_(* &quot;-&quot;??_);_(@_)"/>
    <numFmt numFmtId="178" formatCode="#,##0.00_ ;\-#,##0.00\ "/>
    <numFmt numFmtId="179" formatCode="#,##0_ ;\-#,##0\ "/>
    <numFmt numFmtId="180" formatCode="[$-C09]dd\-mmm\-yy;@"/>
    <numFmt numFmtId="181" formatCode="_(* #,##0.0_);_(* \(#,##0.0\);_(* &quot;-&quot;?_);_(@_)"/>
    <numFmt numFmtId="182" formatCode="_(* #,##0_);_(* \(#,##0\);_(* &quot;-&quot;?_);_(@_)"/>
    <numFmt numFmtId="183" formatCode="_-* #,##0.0000_-;\-* #,##0.0000_-;_-* &quot;-&quot;??_-;_-@_-"/>
    <numFmt numFmtId="184" formatCode="&quot;$&quot;#,##0.00"/>
    <numFmt numFmtId="185" formatCode="_-* #,##0.0000000000_-;\-* #,##0.0000000000_-;_-* &quot;-&quot;??_-;_-@_-"/>
  </numFmts>
  <fonts count="70">
    <font>
      <sz val="10"/>
      <name val="Arial"/>
    </font>
    <font>
      <sz val="10"/>
      <name val="Arial"/>
      <family val="2"/>
    </font>
    <font>
      <sz val="9"/>
      <name val="Times New Roman"/>
      <family val="1"/>
    </font>
    <font>
      <b/>
      <sz val="10"/>
      <name val="Arial"/>
      <family val="2"/>
    </font>
    <font>
      <b/>
      <sz val="10"/>
      <name val="Arial"/>
      <family val="2"/>
    </font>
    <font>
      <sz val="10"/>
      <color indexed="12"/>
      <name val="Arial"/>
      <family val="2"/>
    </font>
    <font>
      <sz val="10"/>
      <color indexed="10"/>
      <name val="Arial"/>
      <family val="2"/>
    </font>
    <font>
      <sz val="10"/>
      <name val="Arial"/>
      <family val="2"/>
    </font>
    <font>
      <sz val="10"/>
      <color indexed="9"/>
      <name val="Arial"/>
      <family val="2"/>
    </font>
    <font>
      <sz val="10"/>
      <color indexed="53"/>
      <name val="Arial"/>
      <family val="2"/>
    </font>
    <font>
      <b/>
      <sz val="10"/>
      <color indexed="10"/>
      <name val="Arial"/>
      <family val="2"/>
    </font>
    <font>
      <sz val="8"/>
      <color indexed="81"/>
      <name val="Tahoma"/>
      <family val="2"/>
    </font>
    <font>
      <b/>
      <sz val="12"/>
      <name val="Arial"/>
      <family val="2"/>
    </font>
    <font>
      <sz val="12"/>
      <name val="Arial"/>
      <family val="2"/>
    </font>
    <font>
      <sz val="10"/>
      <name val="Symbol"/>
      <family val="1"/>
      <charset val="2"/>
    </font>
    <font>
      <sz val="10"/>
      <name val="Arial"/>
      <family val="2"/>
    </font>
    <font>
      <b/>
      <sz val="10"/>
      <color indexed="12"/>
      <name val="Arial"/>
      <family val="2"/>
    </font>
    <font>
      <i/>
      <sz val="8"/>
      <color indexed="81"/>
      <name val="Tahoma"/>
      <family val="2"/>
    </font>
    <font>
      <sz val="10"/>
      <color indexed="22"/>
      <name val="Arial"/>
      <family val="2"/>
    </font>
    <font>
      <b/>
      <sz val="12"/>
      <name val="Arial"/>
      <family val="2"/>
    </font>
    <font>
      <i/>
      <sz val="8"/>
      <name val="Arial"/>
      <family val="2"/>
    </font>
    <font>
      <b/>
      <sz val="10"/>
      <color indexed="22"/>
      <name val="Arial"/>
      <family val="2"/>
    </font>
    <font>
      <b/>
      <sz val="10"/>
      <color indexed="9"/>
      <name val="Arial"/>
      <family val="2"/>
    </font>
    <font>
      <sz val="36"/>
      <name val="Arial"/>
      <family val="2"/>
    </font>
    <font>
      <sz val="22"/>
      <color indexed="9"/>
      <name val="Arial"/>
      <family val="2"/>
    </font>
    <font>
      <i/>
      <sz val="10"/>
      <name val="Arial"/>
      <family val="2"/>
    </font>
    <font>
      <sz val="10"/>
      <color indexed="9"/>
      <name val="Arial"/>
      <family val="2"/>
    </font>
    <font>
      <b/>
      <sz val="9"/>
      <name val="Arial"/>
      <family val="2"/>
    </font>
    <font>
      <b/>
      <sz val="8"/>
      <name val="Arial"/>
      <family val="2"/>
    </font>
    <font>
      <sz val="8"/>
      <name val="Arial"/>
      <family val="2"/>
    </font>
    <font>
      <sz val="12"/>
      <name val="Arial"/>
      <family val="2"/>
    </font>
    <font>
      <sz val="36"/>
      <name val="Arial"/>
      <family val="2"/>
    </font>
    <font>
      <sz val="9"/>
      <color indexed="12"/>
      <name val="Arial"/>
      <family val="2"/>
    </font>
    <font>
      <b/>
      <sz val="16"/>
      <name val="Arial"/>
      <family val="2"/>
    </font>
    <font>
      <sz val="16"/>
      <name val="Arial"/>
      <family val="2"/>
    </font>
    <font>
      <b/>
      <sz val="18"/>
      <color indexed="56"/>
      <name val="Cambria"/>
      <family val="2"/>
    </font>
    <font>
      <u/>
      <sz val="11"/>
      <color indexed="12"/>
      <name val="Calibri"/>
      <family val="2"/>
    </font>
    <font>
      <sz val="9"/>
      <name val="Arial"/>
      <family val="2"/>
    </font>
    <font>
      <b/>
      <sz val="9"/>
      <color indexed="9"/>
      <name val="Arial"/>
      <family val="2"/>
    </font>
    <font>
      <sz val="11"/>
      <color indexed="8"/>
      <name val="Calibri"/>
      <family val="2"/>
    </font>
    <font>
      <sz val="11"/>
      <name val="Arial"/>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1"/>
      <color indexed="8"/>
      <name val="Calibri"/>
      <family val="2"/>
    </font>
    <font>
      <sz val="11"/>
      <color indexed="10"/>
      <name val="Calibri"/>
      <family val="2"/>
    </font>
    <font>
      <sz val="10"/>
      <name val="Arial"/>
      <family val="2"/>
    </font>
    <font>
      <sz val="10"/>
      <name val="Arial"/>
      <family val="2"/>
    </font>
    <font>
      <u val="singleAccounting"/>
      <sz val="10"/>
      <name val="Arial"/>
      <family val="2"/>
    </font>
    <font>
      <sz val="10"/>
      <name val="Arial"/>
      <family val="2"/>
    </font>
    <font>
      <sz val="10"/>
      <color theme="0"/>
      <name val="Arial"/>
      <family val="2"/>
    </font>
    <font>
      <sz val="10"/>
      <color rgb="FFFF0000"/>
      <name val="Arial"/>
      <family val="2"/>
    </font>
    <font>
      <sz val="9"/>
      <color rgb="FFFF0000"/>
      <name val="Arial"/>
      <family val="2"/>
    </font>
    <font>
      <sz val="10"/>
      <color theme="9" tint="0.59999389629810485"/>
      <name val="Arial"/>
      <family val="2"/>
    </font>
    <font>
      <b/>
      <sz val="10"/>
      <color theme="0" tint="-0.34998626667073579"/>
      <name val="Arial"/>
      <family val="2"/>
    </font>
    <font>
      <sz val="10"/>
      <color theme="0" tint="-0.34998626667073579"/>
      <name val="Arial"/>
      <family val="2"/>
    </font>
    <font>
      <i/>
      <sz val="10"/>
      <color rgb="FFFF0000"/>
      <name val="Arial"/>
      <family val="2"/>
    </font>
    <font>
      <b/>
      <sz val="10"/>
      <color rgb="FFFF0000"/>
      <name val="Arial"/>
      <family val="2"/>
    </font>
    <font>
      <b/>
      <sz val="10"/>
      <color theme="9" tint="0.59999389629810485"/>
      <name val="Arial"/>
      <family val="2"/>
    </font>
    <font>
      <sz val="10"/>
      <color rgb="FFC00000"/>
      <name val="Arial"/>
      <family val="2"/>
    </font>
  </fonts>
  <fills count="39">
    <fill>
      <patternFill patternType="none"/>
    </fill>
    <fill>
      <patternFill patternType="gray125"/>
    </fill>
    <fill>
      <patternFill patternType="solid">
        <fgColor indexed="31"/>
      </patternFill>
    </fill>
    <fill>
      <patternFill patternType="solid">
        <fgColor indexed="47"/>
      </patternFill>
    </fill>
    <fill>
      <patternFill patternType="solid">
        <fgColor indexed="45"/>
      </patternFill>
    </fill>
    <fill>
      <patternFill patternType="solid">
        <fgColor indexed="26"/>
      </patternFill>
    </fill>
    <fill>
      <patternFill patternType="solid">
        <fgColor indexed="42"/>
      </patternFill>
    </fill>
    <fill>
      <patternFill patternType="solid">
        <fgColor indexed="46"/>
      </patternFill>
    </fill>
    <fill>
      <patternFill patternType="solid">
        <fgColor indexed="27"/>
      </patternFill>
    </fill>
    <fill>
      <patternFill patternType="solid">
        <fgColor indexed="49"/>
      </patternFill>
    </fill>
    <fill>
      <patternFill patternType="solid">
        <fgColor indexed="44"/>
      </patternFill>
    </fill>
    <fill>
      <patternFill patternType="solid">
        <fgColor indexed="29"/>
      </patternFill>
    </fill>
    <fill>
      <patternFill patternType="solid">
        <fgColor indexed="43"/>
      </patternFill>
    </fill>
    <fill>
      <patternFill patternType="solid">
        <fgColor indexed="11"/>
      </patternFill>
    </fill>
    <fill>
      <patternFill patternType="solid">
        <fgColor indexed="22"/>
      </patternFill>
    </fill>
    <fill>
      <patternFill patternType="solid">
        <fgColor indexed="51"/>
      </patternFill>
    </fill>
    <fill>
      <patternFill patternType="solid">
        <fgColor indexed="30"/>
      </patternFill>
    </fill>
    <fill>
      <patternFill patternType="solid">
        <fgColor indexed="36"/>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bgColor indexed="64"/>
      </patternFill>
    </fill>
    <fill>
      <patternFill patternType="solid">
        <fgColor indexed="55"/>
      </patternFill>
    </fill>
    <fill>
      <patternFill patternType="solid">
        <fgColor indexed="26"/>
        <bgColor indexed="64"/>
      </patternFill>
    </fill>
    <fill>
      <patternFill patternType="solid">
        <fgColor indexed="44"/>
        <bgColor indexed="64"/>
      </patternFill>
    </fill>
    <fill>
      <patternFill patternType="solid">
        <fgColor indexed="27"/>
        <bgColor indexed="64"/>
      </patternFill>
    </fill>
    <fill>
      <patternFill patternType="gray0625">
        <bgColor indexed="44"/>
      </patternFill>
    </fill>
    <fill>
      <patternFill patternType="solid">
        <fgColor indexed="42"/>
        <bgColor indexed="64"/>
      </patternFill>
    </fill>
    <fill>
      <patternFill patternType="solid">
        <fgColor indexed="62"/>
        <bgColor indexed="64"/>
      </patternFill>
    </fill>
    <fill>
      <patternFill patternType="solid">
        <fgColor indexed="49"/>
        <bgColor indexed="64"/>
      </patternFill>
    </fill>
    <fill>
      <patternFill patternType="solid">
        <fgColor indexed="13"/>
        <bgColor indexed="64"/>
      </patternFill>
    </fill>
    <fill>
      <patternFill patternType="solid">
        <fgColor indexed="9"/>
        <bgColor indexed="64"/>
      </patternFill>
    </fill>
    <fill>
      <patternFill patternType="solid">
        <fgColor indexed="41"/>
        <bgColor indexed="64"/>
      </patternFill>
    </fill>
    <fill>
      <patternFill patternType="solid">
        <fgColor indexed="47"/>
        <bgColor indexed="64"/>
      </patternFill>
    </fill>
    <fill>
      <patternFill patternType="solid">
        <fgColor theme="0"/>
        <bgColor indexed="64"/>
      </patternFill>
    </fill>
    <fill>
      <patternFill patternType="solid">
        <fgColor theme="3" tint="0.79998168889431442"/>
        <bgColor indexed="64"/>
      </patternFill>
    </fill>
    <fill>
      <patternFill patternType="solid">
        <fgColor theme="4" tint="0.79998168889431442"/>
        <bgColor indexed="64"/>
      </patternFill>
    </fill>
  </fills>
  <borders count="55">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right style="thin">
        <color indexed="64"/>
      </right>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style="thin">
        <color indexed="64"/>
      </bottom>
      <diagonal/>
    </border>
    <border>
      <left/>
      <right/>
      <top/>
      <bottom style="thin">
        <color indexed="64"/>
      </bottom>
      <diagonal/>
    </border>
    <border>
      <left/>
      <right/>
      <top style="thin">
        <color indexed="64"/>
      </top>
      <bottom/>
      <diagonal/>
    </border>
    <border>
      <left style="thin">
        <color indexed="64"/>
      </left>
      <right style="thin">
        <color indexed="64"/>
      </right>
      <top/>
      <bottom/>
      <diagonal/>
    </border>
    <border>
      <left/>
      <right/>
      <top style="thin">
        <color indexed="22"/>
      </top>
      <bottom/>
      <diagonal/>
    </border>
    <border>
      <left/>
      <right/>
      <top style="thin">
        <color indexed="23"/>
      </top>
      <bottom/>
      <diagonal/>
    </border>
    <border>
      <left style="thin">
        <color indexed="23"/>
      </left>
      <right/>
      <top style="thin">
        <color indexed="23"/>
      </top>
      <bottom/>
      <diagonal/>
    </border>
    <border>
      <left style="thin">
        <color indexed="23"/>
      </left>
      <right/>
      <top/>
      <bottom/>
      <diagonal/>
    </border>
    <border>
      <left style="thin">
        <color indexed="23"/>
      </left>
      <right/>
      <top/>
      <bottom style="thin">
        <color indexed="23"/>
      </bottom>
      <diagonal/>
    </border>
    <border>
      <left/>
      <right/>
      <top/>
      <bottom style="thin">
        <color indexed="23"/>
      </bottom>
      <diagonal/>
    </border>
    <border>
      <left style="thin">
        <color indexed="23"/>
      </left>
      <right style="thin">
        <color indexed="23"/>
      </right>
      <top style="thin">
        <color indexed="23"/>
      </top>
      <bottom/>
      <diagonal/>
    </border>
    <border>
      <left style="thin">
        <color indexed="23"/>
      </left>
      <right style="thin">
        <color indexed="23"/>
      </right>
      <top/>
      <bottom/>
      <diagonal/>
    </border>
    <border>
      <left style="thin">
        <color indexed="23"/>
      </left>
      <right style="thin">
        <color indexed="23"/>
      </right>
      <top/>
      <bottom style="thin">
        <color indexed="23"/>
      </bottom>
      <diagonal/>
    </border>
    <border>
      <left style="thin">
        <color indexed="55"/>
      </left>
      <right/>
      <top style="thin">
        <color indexed="55"/>
      </top>
      <bottom/>
      <diagonal/>
    </border>
    <border>
      <left/>
      <right/>
      <top style="thin">
        <color indexed="55"/>
      </top>
      <bottom/>
      <diagonal/>
    </border>
    <border>
      <left style="thin">
        <color indexed="55"/>
      </left>
      <right/>
      <top/>
      <bottom/>
      <diagonal/>
    </border>
    <border>
      <left/>
      <right style="thin">
        <color indexed="23"/>
      </right>
      <top style="thin">
        <color indexed="23"/>
      </top>
      <bottom/>
      <diagonal/>
    </border>
    <border>
      <left/>
      <right style="thin">
        <color indexed="23"/>
      </right>
      <top/>
      <bottom/>
      <diagonal/>
    </border>
    <border>
      <left style="thin">
        <color indexed="64"/>
      </left>
      <right style="thin">
        <color indexed="64"/>
      </right>
      <top/>
      <bottom style="thin">
        <color indexed="64"/>
      </bottom>
      <diagonal/>
    </border>
    <border>
      <left/>
      <right/>
      <top style="thin">
        <color indexed="64"/>
      </top>
      <bottom style="thin">
        <color indexed="23"/>
      </bottom>
      <diagonal/>
    </border>
    <border>
      <left style="thin">
        <color indexed="64"/>
      </left>
      <right style="thin">
        <color indexed="64"/>
      </right>
      <top style="thin">
        <color indexed="64"/>
      </top>
      <bottom style="thin">
        <color indexed="64"/>
      </bottom>
      <diagonal/>
    </border>
    <border>
      <left/>
      <right/>
      <top style="thin">
        <color indexed="64"/>
      </top>
      <bottom style="double">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right/>
      <top style="thin">
        <color indexed="64"/>
      </top>
      <bottom style="thin">
        <color theme="0" tint="-0.499984740745262"/>
      </bottom>
      <diagonal/>
    </border>
    <border>
      <left/>
      <right/>
      <top style="thin">
        <color indexed="64"/>
      </top>
      <bottom style="thin">
        <color theme="1" tint="0.499984740745262"/>
      </bottom>
      <diagonal/>
    </border>
    <border>
      <left style="thin">
        <color theme="0" tint="-0.499984740745262"/>
      </left>
      <right/>
      <top style="thin">
        <color theme="0" tint="-0.499984740745262"/>
      </top>
      <bottom/>
      <diagonal/>
    </border>
    <border>
      <left/>
      <right style="thin">
        <color theme="1" tint="0.499984740745262"/>
      </right>
      <top/>
      <bottom/>
      <diagonal/>
    </border>
    <border>
      <left style="medium">
        <color indexed="64"/>
      </left>
      <right/>
      <top/>
      <bottom/>
      <diagonal/>
    </border>
  </borders>
  <cellStyleXfs count="77">
    <xf numFmtId="0" fontId="0" fillId="0" borderId="0"/>
    <xf numFmtId="0" fontId="39" fillId="2" borderId="0" applyNumberFormat="0" applyBorder="0" applyAlignment="0" applyProtection="0"/>
    <xf numFmtId="0" fontId="39" fillId="4" borderId="0" applyNumberFormat="0" applyBorder="0" applyAlignment="0" applyProtection="0"/>
    <xf numFmtId="0" fontId="39" fillId="6" borderId="0" applyNumberFormat="0" applyBorder="0" applyAlignment="0" applyProtection="0"/>
    <xf numFmtId="0" fontId="39" fillId="7" borderId="0" applyNumberFormat="0" applyBorder="0" applyAlignment="0" applyProtection="0"/>
    <xf numFmtId="0" fontId="39" fillId="8" borderId="0" applyNumberFormat="0" applyBorder="0" applyAlignment="0" applyProtection="0"/>
    <xf numFmtId="0" fontId="39" fillId="3" borderId="0" applyNumberFormat="0" applyBorder="0" applyAlignment="0" applyProtection="0"/>
    <xf numFmtId="0" fontId="39" fillId="10" borderId="0" applyNumberFormat="0" applyBorder="0" applyAlignment="0" applyProtection="0"/>
    <xf numFmtId="0" fontId="39" fillId="11" borderId="0" applyNumberFormat="0" applyBorder="0" applyAlignment="0" applyProtection="0"/>
    <xf numFmtId="0" fontId="39" fillId="13" borderId="0" applyNumberFormat="0" applyBorder="0" applyAlignment="0" applyProtection="0"/>
    <xf numFmtId="0" fontId="39" fillId="7" borderId="0" applyNumberFormat="0" applyBorder="0" applyAlignment="0" applyProtection="0"/>
    <xf numFmtId="0" fontId="39" fillId="10" borderId="0" applyNumberFormat="0" applyBorder="0" applyAlignment="0" applyProtection="0"/>
    <xf numFmtId="0" fontId="39" fillId="15" borderId="0" applyNumberFormat="0" applyBorder="0" applyAlignment="0" applyProtection="0"/>
    <xf numFmtId="0" fontId="41" fillId="16" borderId="0" applyNumberFormat="0" applyBorder="0" applyAlignment="0" applyProtection="0"/>
    <xf numFmtId="0" fontId="41" fillId="11" borderId="0" applyNumberFormat="0" applyBorder="0" applyAlignment="0" applyProtection="0"/>
    <xf numFmtId="0" fontId="41" fillId="13" borderId="0" applyNumberFormat="0" applyBorder="0" applyAlignment="0" applyProtection="0"/>
    <xf numFmtId="0" fontId="41" fillId="17" borderId="0" applyNumberFormat="0" applyBorder="0" applyAlignment="0" applyProtection="0"/>
    <xf numFmtId="0" fontId="41" fillId="9" borderId="0" applyNumberFormat="0" applyBorder="0" applyAlignment="0" applyProtection="0"/>
    <xf numFmtId="0" fontId="41" fillId="18" borderId="0" applyNumberFormat="0" applyBorder="0" applyAlignment="0" applyProtection="0"/>
    <xf numFmtId="0" fontId="41" fillId="19" borderId="0" applyNumberFormat="0" applyBorder="0" applyAlignment="0" applyProtection="0"/>
    <xf numFmtId="0" fontId="41" fillId="20" borderId="0" applyNumberFormat="0" applyBorder="0" applyAlignment="0" applyProtection="0"/>
    <xf numFmtId="0" fontId="41" fillId="21" borderId="0" applyNumberFormat="0" applyBorder="0" applyAlignment="0" applyProtection="0"/>
    <xf numFmtId="0" fontId="41" fillId="17" borderId="0" applyNumberFormat="0" applyBorder="0" applyAlignment="0" applyProtection="0"/>
    <xf numFmtId="0" fontId="41" fillId="9" borderId="0" applyNumberFormat="0" applyBorder="0" applyAlignment="0" applyProtection="0"/>
    <xf numFmtId="0" fontId="41" fillId="22" borderId="0" applyNumberFormat="0" applyBorder="0" applyAlignment="0" applyProtection="0"/>
    <xf numFmtId="0" fontId="42" fillId="4" borderId="0" applyNumberFormat="0" applyBorder="0" applyAlignment="0" applyProtection="0"/>
    <xf numFmtId="165" fontId="7" fillId="23" borderId="0" applyNumberFormat="0" applyFont="0" applyBorder="0" applyAlignment="0">
      <alignment horizontal="right"/>
    </xf>
    <xf numFmtId="0" fontId="43" fillId="14" borderId="1" applyNumberFormat="0" applyAlignment="0" applyProtection="0"/>
    <xf numFmtId="0" fontId="44" fillId="24" borderId="2" applyNumberFormat="0" applyAlignment="0" applyProtection="0"/>
    <xf numFmtId="43" fontId="1" fillId="0" borderId="0" applyFont="0" applyFill="0" applyBorder="0" applyAlignment="0" applyProtection="0"/>
    <xf numFmtId="43" fontId="56" fillId="0" borderId="0" applyFont="0" applyFill="0" applyBorder="0" applyAlignment="0" applyProtection="0"/>
    <xf numFmtId="43" fontId="7" fillId="0" borderId="0" applyFont="0" applyFill="0" applyBorder="0" applyAlignment="0" applyProtection="0"/>
    <xf numFmtId="43" fontId="57" fillId="0" borderId="0" applyFont="0" applyFill="0" applyBorder="0" applyAlignment="0" applyProtection="0"/>
    <xf numFmtId="44" fontId="1" fillId="0" borderId="0" applyFont="0" applyFill="0" applyBorder="0" applyAlignment="0" applyProtection="0"/>
    <xf numFmtId="44" fontId="56" fillId="0" borderId="0" applyFont="0" applyFill="0" applyBorder="0" applyAlignment="0" applyProtection="0"/>
    <xf numFmtId="44" fontId="7" fillId="0" borderId="0" applyFont="0" applyFill="0" applyBorder="0" applyAlignment="0" applyProtection="0"/>
    <xf numFmtId="0" fontId="45" fillId="0" borderId="0" applyNumberFormat="0" applyFill="0" applyBorder="0" applyAlignment="0" applyProtection="0"/>
    <xf numFmtId="0" fontId="46" fillId="6" borderId="0" applyNumberFormat="0" applyBorder="0" applyAlignment="0" applyProtection="0"/>
    <xf numFmtId="0" fontId="47" fillId="0" borderId="3" applyNumberFormat="0" applyFill="0" applyAlignment="0" applyProtection="0"/>
    <xf numFmtId="0" fontId="48" fillId="0" borderId="4" applyNumberFormat="0" applyFill="0" applyAlignment="0" applyProtection="0"/>
    <xf numFmtId="0" fontId="49" fillId="0" borderId="5" applyNumberFormat="0" applyFill="0" applyAlignment="0" applyProtection="0"/>
    <xf numFmtId="0" fontId="49" fillId="0" borderId="0" applyNumberFormat="0" applyFill="0" applyBorder="0" applyAlignment="0" applyProtection="0"/>
    <xf numFmtId="0" fontId="36" fillId="0" borderId="0" applyNumberFormat="0" applyFill="0" applyBorder="0" applyAlignment="0" applyProtection="0">
      <alignment vertical="top"/>
      <protection locked="0"/>
    </xf>
    <xf numFmtId="41" fontId="37" fillId="23" borderId="0" applyFont="0" applyBorder="0" applyAlignment="0"/>
    <xf numFmtId="166" fontId="37" fillId="23" borderId="0" applyFont="0" applyBorder="0" applyAlignment="0"/>
    <xf numFmtId="181" fontId="7" fillId="25" borderId="0" applyFont="0" applyBorder="0">
      <alignment horizontal="right"/>
    </xf>
    <xf numFmtId="0" fontId="50" fillId="3" borderId="1" applyNumberFormat="0" applyAlignment="0" applyProtection="0"/>
    <xf numFmtId="165" fontId="1" fillId="26" borderId="0" applyFont="0" applyBorder="0" applyAlignment="0">
      <alignment horizontal="right"/>
      <protection locked="0"/>
    </xf>
    <xf numFmtId="165" fontId="7" fillId="26" borderId="0" applyFont="0" applyBorder="0" applyAlignment="0">
      <alignment horizontal="right"/>
      <protection locked="0"/>
    </xf>
    <xf numFmtId="165" fontId="56" fillId="26" borderId="0" applyFont="0" applyBorder="0" applyAlignment="0">
      <alignment horizontal="right"/>
      <protection locked="0"/>
    </xf>
    <xf numFmtId="10" fontId="7" fillId="27" borderId="0" applyFont="0" applyBorder="0">
      <alignment horizontal="right"/>
      <protection locked="0"/>
    </xf>
    <xf numFmtId="165" fontId="7" fillId="27" borderId="0" applyFont="0" applyBorder="0" applyAlignment="0">
      <alignment horizontal="right"/>
      <protection locked="0"/>
    </xf>
    <xf numFmtId="3" fontId="7" fillId="28" borderId="0" applyFont="0" applyBorder="0">
      <protection locked="0"/>
    </xf>
    <xf numFmtId="10" fontId="37" fillId="28" borderId="0" applyBorder="0" applyAlignment="0">
      <protection locked="0"/>
    </xf>
    <xf numFmtId="182" fontId="7" fillId="29" borderId="0" applyFont="0" applyBorder="0">
      <alignment horizontal="right"/>
      <protection locked="0"/>
    </xf>
    <xf numFmtId="10" fontId="3" fillId="29" borderId="0" applyFont="0" applyBorder="0" applyAlignment="0">
      <alignment horizontal="left"/>
      <protection locked="0"/>
    </xf>
    <xf numFmtId="165" fontId="1" fillId="25" borderId="0" applyFont="0" applyBorder="0">
      <alignment horizontal="right"/>
      <protection locked="0"/>
    </xf>
    <xf numFmtId="165" fontId="7" fillId="25" borderId="0" applyFont="0" applyBorder="0">
      <alignment horizontal="right"/>
      <protection locked="0"/>
    </xf>
    <xf numFmtId="165" fontId="56" fillId="25" borderId="0" applyFont="0" applyBorder="0">
      <alignment horizontal="right"/>
      <protection locked="0"/>
    </xf>
    <xf numFmtId="9" fontId="3" fillId="25" borderId="0" applyFont="0" applyBorder="0">
      <alignment horizontal="right"/>
      <protection locked="0"/>
    </xf>
    <xf numFmtId="166" fontId="38" fillId="30" borderId="0" applyBorder="0" applyAlignment="0"/>
    <xf numFmtId="0" fontId="51" fillId="0" borderId="6" applyNumberFormat="0" applyFill="0" applyAlignment="0" applyProtection="0"/>
    <xf numFmtId="181" fontId="37" fillId="23" borderId="7" applyFont="0" applyBorder="0" applyAlignment="0"/>
    <xf numFmtId="166" fontId="27" fillId="23" borderId="0" applyFont="0" applyBorder="0" applyAlignment="0"/>
    <xf numFmtId="0" fontId="52" fillId="12" borderId="0" applyNumberFormat="0" applyBorder="0" applyAlignment="0" applyProtection="0"/>
    <xf numFmtId="0" fontId="7" fillId="0" borderId="0"/>
    <xf numFmtId="0" fontId="39" fillId="0" borderId="0"/>
    <xf numFmtId="0" fontId="7" fillId="0" borderId="0"/>
    <xf numFmtId="0" fontId="7" fillId="5" borderId="8" applyNumberFormat="0" applyFont="0" applyAlignment="0" applyProtection="0"/>
    <xf numFmtId="0" fontId="53" fillId="14" borderId="9" applyNumberFormat="0" applyAlignment="0" applyProtection="0"/>
    <xf numFmtId="9" fontId="1" fillId="0" borderId="0" applyFont="0" applyFill="0" applyBorder="0" applyAlignment="0" applyProtection="0"/>
    <xf numFmtId="9" fontId="7" fillId="0" borderId="0" applyFont="0" applyFill="0" applyBorder="0" applyAlignment="0" applyProtection="0"/>
    <xf numFmtId="9" fontId="56" fillId="0" borderId="0" applyFont="0" applyFill="0" applyBorder="0" applyAlignment="0" applyProtection="0"/>
    <xf numFmtId="0" fontId="40" fillId="0" borderId="0" applyFill="0">
      <alignment horizontal="left" indent="3"/>
    </xf>
    <xf numFmtId="0" fontId="35" fillId="0" borderId="0" applyNumberFormat="0" applyFill="0" applyBorder="0" applyAlignment="0" applyProtection="0"/>
    <xf numFmtId="0" fontId="54" fillId="0" borderId="10" applyNumberFormat="0" applyFill="0" applyAlignment="0" applyProtection="0"/>
    <xf numFmtId="0" fontId="55" fillId="0" borderId="0" applyNumberFormat="0" applyFill="0" applyBorder="0" applyAlignment="0" applyProtection="0"/>
  </cellStyleXfs>
  <cellXfs count="663">
    <xf numFmtId="0" fontId="0" fillId="0" borderId="0" xfId="0"/>
    <xf numFmtId="0" fontId="3" fillId="31" borderId="11" xfId="0" applyFont="1" applyFill="1" applyBorder="1" applyAlignment="1">
      <alignment horizontal="center"/>
    </xf>
    <xf numFmtId="0" fontId="0" fillId="0" borderId="0" xfId="0" applyAlignment="1">
      <alignment horizontal="center"/>
    </xf>
    <xf numFmtId="0" fontId="0" fillId="0" borderId="0" xfId="0" applyBorder="1"/>
    <xf numFmtId="10" fontId="1" fillId="0" borderId="0" xfId="70" applyNumberFormat="1"/>
    <xf numFmtId="0" fontId="0" fillId="32" borderId="0" xfId="0" applyFill="1"/>
    <xf numFmtId="0" fontId="0" fillId="0" borderId="0" xfId="0" applyFill="1"/>
    <xf numFmtId="0" fontId="13" fillId="0" borderId="0" xfId="0" applyFont="1"/>
    <xf numFmtId="0" fontId="0" fillId="0" borderId="0" xfId="0" applyAlignment="1"/>
    <xf numFmtId="0" fontId="0" fillId="0" borderId="0" xfId="0" applyProtection="1">
      <protection locked="0"/>
    </xf>
    <xf numFmtId="0" fontId="0" fillId="0" borderId="0" xfId="0" applyAlignment="1" applyProtection="1">
      <alignment horizontal="center"/>
      <protection locked="0"/>
    </xf>
    <xf numFmtId="0" fontId="0" fillId="0" borderId="0" xfId="0" applyFill="1" applyBorder="1" applyProtection="1">
      <protection locked="0"/>
    </xf>
    <xf numFmtId="0" fontId="7" fillId="0" borderId="0" xfId="0" applyFont="1" applyProtection="1">
      <protection locked="0"/>
    </xf>
    <xf numFmtId="0" fontId="0" fillId="0" borderId="0" xfId="0" applyFill="1" applyProtection="1">
      <protection locked="0"/>
    </xf>
    <xf numFmtId="0" fontId="5" fillId="0" borderId="0" xfId="0" applyFont="1" applyProtection="1">
      <protection locked="0"/>
    </xf>
    <xf numFmtId="0" fontId="1" fillId="0" borderId="0" xfId="0" applyFont="1" applyFill="1" applyProtection="1">
      <protection locked="0"/>
    </xf>
    <xf numFmtId="0" fontId="9" fillId="0" borderId="0" xfId="0" applyFont="1" applyProtection="1">
      <protection locked="0"/>
    </xf>
    <xf numFmtId="0" fontId="7" fillId="0" borderId="0" xfId="0" applyFont="1" applyBorder="1" applyAlignment="1">
      <alignment horizontal="left" vertical="center"/>
    </xf>
    <xf numFmtId="0" fontId="18" fillId="0" borderId="0" xfId="0" applyFont="1" applyProtection="1">
      <protection locked="0"/>
    </xf>
    <xf numFmtId="0" fontId="0" fillId="33" borderId="0" xfId="0" applyFill="1" applyBorder="1" applyAlignment="1">
      <alignment wrapText="1"/>
    </xf>
    <xf numFmtId="0" fontId="0" fillId="33" borderId="0" xfId="0" applyFill="1"/>
    <xf numFmtId="0" fontId="3" fillId="33" borderId="0" xfId="0" applyFont="1" applyFill="1" applyAlignment="1">
      <alignment horizontal="center" wrapText="1"/>
    </xf>
    <xf numFmtId="0" fontId="0" fillId="33" borderId="0" xfId="0" applyFill="1" applyBorder="1"/>
    <xf numFmtId="0" fontId="7" fillId="33" borderId="0" xfId="0" applyFont="1" applyFill="1" applyBorder="1" applyAlignment="1">
      <alignment wrapText="1"/>
    </xf>
    <xf numFmtId="0" fontId="0" fillId="33" borderId="0" xfId="0" applyFill="1" applyBorder="1" applyAlignment="1">
      <alignment vertical="center" wrapText="1"/>
    </xf>
    <xf numFmtId="0" fontId="7" fillId="33" borderId="0" xfId="0" applyFont="1" applyFill="1" applyBorder="1" applyAlignment="1">
      <alignment horizontal="left" vertical="center"/>
    </xf>
    <xf numFmtId="0" fontId="3" fillId="33" borderId="0" xfId="0" applyFont="1" applyFill="1" applyBorder="1" applyAlignment="1">
      <alignment horizontal="center"/>
    </xf>
    <xf numFmtId="10" fontId="3" fillId="33" borderId="0" xfId="70" applyNumberFormat="1" applyFont="1" applyFill="1" applyBorder="1" applyAlignment="1">
      <alignment horizontal="center"/>
    </xf>
    <xf numFmtId="0" fontId="3" fillId="33" borderId="0" xfId="0" applyFont="1" applyFill="1" applyBorder="1"/>
    <xf numFmtId="0" fontId="0" fillId="33" borderId="0" xfId="0" applyFill="1" applyAlignment="1">
      <alignment horizontal="center"/>
    </xf>
    <xf numFmtId="0" fontId="0" fillId="33" borderId="0" xfId="0" applyFill="1" applyAlignment="1"/>
    <xf numFmtId="10" fontId="1" fillId="33" borderId="0" xfId="70" applyNumberFormat="1" applyFill="1"/>
    <xf numFmtId="10" fontId="0" fillId="33" borderId="0" xfId="70" applyNumberFormat="1" applyFont="1" applyFill="1"/>
    <xf numFmtId="9" fontId="0" fillId="33" borderId="0" xfId="70" applyNumberFormat="1" applyFont="1" applyFill="1"/>
    <xf numFmtId="166" fontId="0" fillId="33" borderId="0" xfId="70" applyNumberFormat="1" applyFont="1" applyFill="1"/>
    <xf numFmtId="171" fontId="7" fillId="33" borderId="0" xfId="29" applyNumberFormat="1" applyFont="1" applyFill="1"/>
    <xf numFmtId="0" fontId="3" fillId="31" borderId="0" xfId="0" applyFont="1" applyFill="1" applyBorder="1" applyAlignment="1">
      <alignment horizontal="center"/>
    </xf>
    <xf numFmtId="0" fontId="20" fillId="33" borderId="0" xfId="0" applyFont="1" applyFill="1" applyAlignment="1">
      <alignment horizontal="center"/>
    </xf>
    <xf numFmtId="0" fontId="20" fillId="33" borderId="0" xfId="0" applyFont="1" applyFill="1" applyAlignment="1">
      <alignment horizontal="right"/>
    </xf>
    <xf numFmtId="0" fontId="3" fillId="33" borderId="0" xfId="0" applyFont="1" applyFill="1"/>
    <xf numFmtId="43" fontId="20" fillId="33" borderId="0" xfId="29" applyFont="1" applyFill="1" applyAlignment="1">
      <alignment horizontal="left"/>
    </xf>
    <xf numFmtId="171" fontId="0" fillId="33" borderId="0" xfId="29" applyNumberFormat="1" applyFont="1" applyFill="1"/>
    <xf numFmtId="167" fontId="0" fillId="33" borderId="0" xfId="0" applyNumberFormat="1" applyFill="1"/>
    <xf numFmtId="43" fontId="20" fillId="33" borderId="0" xfId="29" applyFont="1" applyFill="1" applyAlignment="1">
      <alignment horizontal="right"/>
    </xf>
    <xf numFmtId="43" fontId="7" fillId="33" borderId="0" xfId="29" applyFont="1" applyFill="1"/>
    <xf numFmtId="0" fontId="3" fillId="33" borderId="0" xfId="0" applyFont="1" applyFill="1" applyAlignment="1">
      <alignment horizontal="right"/>
    </xf>
    <xf numFmtId="0" fontId="0" fillId="33" borderId="12" xfId="0" applyFill="1" applyBorder="1"/>
    <xf numFmtId="0" fontId="3" fillId="33" borderId="12" xfId="0" applyFont="1" applyFill="1" applyBorder="1" applyAlignment="1">
      <alignment horizontal="right"/>
    </xf>
    <xf numFmtId="171" fontId="7" fillId="0" borderId="12" xfId="29" applyNumberFormat="1" applyFont="1" applyFill="1" applyBorder="1"/>
    <xf numFmtId="43" fontId="20" fillId="33" borderId="12" xfId="29" applyFont="1" applyFill="1" applyBorder="1" applyAlignment="1">
      <alignment horizontal="right"/>
    </xf>
    <xf numFmtId="43" fontId="0" fillId="33" borderId="0" xfId="0" applyNumberFormat="1" applyFill="1"/>
    <xf numFmtId="0" fontId="7" fillId="0" borderId="0" xfId="0" applyFont="1" applyAlignment="1" applyProtection="1">
      <alignment horizontal="center"/>
      <protection locked="0"/>
    </xf>
    <xf numFmtId="0" fontId="3" fillId="0" borderId="0" xfId="0" applyFont="1" applyFill="1" applyBorder="1" applyAlignment="1" applyProtection="1">
      <alignment horizontal="center"/>
      <protection locked="0"/>
    </xf>
    <xf numFmtId="0" fontId="7" fillId="33" borderId="0" xfId="0" applyFont="1" applyFill="1" applyProtection="1">
      <protection locked="0"/>
    </xf>
    <xf numFmtId="0" fontId="7" fillId="33" borderId="0" xfId="0" applyFont="1" applyFill="1" applyAlignment="1" applyProtection="1">
      <alignment horizontal="center"/>
      <protection locked="0"/>
    </xf>
    <xf numFmtId="10" fontId="7" fillId="33" borderId="0" xfId="70" applyNumberFormat="1" applyFont="1" applyFill="1" applyProtection="1">
      <protection locked="0"/>
    </xf>
    <xf numFmtId="10" fontId="7" fillId="33" borderId="0" xfId="0" applyNumberFormat="1" applyFont="1" applyFill="1" applyProtection="1">
      <protection locked="0"/>
    </xf>
    <xf numFmtId="0" fontId="0" fillId="33" borderId="0" xfId="0" applyFill="1" applyProtection="1">
      <protection locked="0"/>
    </xf>
    <xf numFmtId="0" fontId="0" fillId="33" borderId="0" xfId="0" applyFill="1" applyAlignment="1" applyProtection="1">
      <alignment horizontal="center"/>
      <protection locked="0"/>
    </xf>
    <xf numFmtId="0" fontId="3" fillId="33" borderId="0" xfId="0" applyFont="1" applyFill="1" applyBorder="1" applyAlignment="1" applyProtection="1">
      <alignment horizontal="center"/>
      <protection locked="0"/>
    </xf>
    <xf numFmtId="0" fontId="7" fillId="33" borderId="0" xfId="0" applyFont="1" applyFill="1" applyBorder="1" applyProtection="1">
      <protection locked="0"/>
    </xf>
    <xf numFmtId="0" fontId="5" fillId="33" borderId="0" xfId="0" applyFont="1" applyFill="1" applyBorder="1" applyProtection="1">
      <protection locked="0"/>
    </xf>
    <xf numFmtId="0" fontId="5" fillId="33" borderId="0" xfId="0" applyFont="1" applyFill="1" applyProtection="1">
      <protection locked="0"/>
    </xf>
    <xf numFmtId="0" fontId="3" fillId="33" borderId="0" xfId="0" applyFont="1" applyFill="1" applyProtection="1">
      <protection locked="0"/>
    </xf>
    <xf numFmtId="0" fontId="7" fillId="33" borderId="13" xfId="0" applyFont="1" applyFill="1" applyBorder="1" applyAlignment="1" applyProtection="1">
      <alignment horizontal="center"/>
      <protection locked="0"/>
    </xf>
    <xf numFmtId="0" fontId="16" fillId="33" borderId="0" xfId="0" applyFont="1" applyFill="1" applyAlignment="1" applyProtection="1">
      <alignment horizontal="center"/>
      <protection locked="0"/>
    </xf>
    <xf numFmtId="173" fontId="3" fillId="33" borderId="14" xfId="29" applyNumberFormat="1" applyFont="1" applyFill="1" applyBorder="1" applyAlignment="1" applyProtection="1">
      <alignment horizontal="center"/>
      <protection locked="0"/>
    </xf>
    <xf numFmtId="0" fontId="3" fillId="33" borderId="0" xfId="0" applyFont="1" applyFill="1" applyAlignment="1" applyProtection="1">
      <alignment horizontal="center"/>
      <protection locked="0"/>
    </xf>
    <xf numFmtId="0" fontId="3" fillId="33" borderId="0" xfId="0" applyFont="1" applyFill="1" applyBorder="1" applyProtection="1">
      <protection locked="0"/>
    </xf>
    <xf numFmtId="0" fontId="7" fillId="33" borderId="0" xfId="0" applyFont="1" applyFill="1" applyBorder="1" applyAlignment="1" applyProtection="1">
      <alignment horizontal="center"/>
      <protection locked="0"/>
    </xf>
    <xf numFmtId="0" fontId="0" fillId="33" borderId="0" xfId="0" applyFill="1" applyBorder="1" applyProtection="1">
      <protection locked="0"/>
    </xf>
    <xf numFmtId="43" fontId="7" fillId="33" borderId="0" xfId="29" applyFont="1" applyFill="1" applyProtection="1">
      <protection locked="0"/>
    </xf>
    <xf numFmtId="43" fontId="3" fillId="33" borderId="0" xfId="29" applyFont="1" applyFill="1" applyAlignment="1" applyProtection="1">
      <alignment horizontal="center" wrapText="1"/>
      <protection locked="0"/>
    </xf>
    <xf numFmtId="0" fontId="3" fillId="33" borderId="0" xfId="0" applyFont="1" applyFill="1" applyBorder="1" applyAlignment="1" applyProtection="1">
      <alignment horizontal="center" wrapText="1"/>
      <protection locked="0"/>
    </xf>
    <xf numFmtId="0" fontId="7" fillId="33" borderId="0" xfId="0" applyFont="1" applyFill="1" applyAlignment="1" applyProtection="1">
      <alignment wrapText="1"/>
      <protection locked="0"/>
    </xf>
    <xf numFmtId="43" fontId="7" fillId="0" borderId="0" xfId="29" applyFont="1" applyFill="1" applyBorder="1" applyProtection="1">
      <protection locked="0"/>
    </xf>
    <xf numFmtId="0" fontId="3" fillId="33" borderId="0" xfId="0" applyFont="1" applyFill="1" applyBorder="1" applyAlignment="1">
      <alignment vertical="center"/>
    </xf>
    <xf numFmtId="166" fontId="7" fillId="33" borderId="0" xfId="70" applyNumberFormat="1" applyFont="1" applyFill="1" applyProtection="1">
      <protection locked="0"/>
    </xf>
    <xf numFmtId="174" fontId="7" fillId="33" borderId="0" xfId="29" applyNumberFormat="1" applyFont="1" applyFill="1" applyProtection="1">
      <protection locked="0"/>
    </xf>
    <xf numFmtId="0" fontId="10" fillId="0" borderId="0" xfId="0" applyFont="1" applyFill="1" applyProtection="1">
      <protection locked="0"/>
    </xf>
    <xf numFmtId="0" fontId="10" fillId="0" borderId="0" xfId="0" applyFont="1" applyFill="1" applyBorder="1" applyProtection="1">
      <protection locked="0"/>
    </xf>
    <xf numFmtId="0" fontId="3" fillId="0" borderId="0" xfId="0" applyFont="1" applyFill="1" applyBorder="1" applyAlignment="1">
      <alignment horizontal="center"/>
    </xf>
    <xf numFmtId="10" fontId="1" fillId="33" borderId="0" xfId="70" applyNumberFormat="1" applyFill="1" applyBorder="1"/>
    <xf numFmtId="43" fontId="1" fillId="33" borderId="0" xfId="29" applyFill="1" applyBorder="1"/>
    <xf numFmtId="0" fontId="3" fillId="33" borderId="0" xfId="0" applyFont="1" applyFill="1" applyAlignment="1">
      <alignment horizontal="center"/>
    </xf>
    <xf numFmtId="0" fontId="12" fillId="33" borderId="0" xfId="0" applyFont="1" applyFill="1" applyBorder="1" applyAlignment="1" applyProtection="1">
      <alignment horizontal="left"/>
      <protection locked="0"/>
    </xf>
    <xf numFmtId="43" fontId="1" fillId="33" borderId="0" xfId="29" applyFill="1" applyProtection="1">
      <protection locked="0"/>
    </xf>
    <xf numFmtId="43" fontId="0" fillId="33" borderId="0" xfId="29" applyFont="1" applyFill="1" applyProtection="1">
      <protection locked="0"/>
    </xf>
    <xf numFmtId="0" fontId="18" fillId="33" borderId="0" xfId="0" applyFont="1" applyFill="1" applyProtection="1">
      <protection locked="0"/>
    </xf>
    <xf numFmtId="10" fontId="0" fillId="33" borderId="0" xfId="70" applyNumberFormat="1" applyFont="1" applyFill="1" applyProtection="1">
      <protection locked="0"/>
    </xf>
    <xf numFmtId="166" fontId="0" fillId="33" borderId="0" xfId="70" applyNumberFormat="1" applyFont="1" applyFill="1" applyProtection="1">
      <protection locked="0"/>
    </xf>
    <xf numFmtId="168" fontId="1" fillId="33" borderId="0" xfId="29" applyNumberFormat="1" applyFill="1" applyProtection="1">
      <protection locked="0"/>
    </xf>
    <xf numFmtId="171" fontId="1" fillId="33" borderId="0" xfId="29" applyNumberFormat="1" applyFill="1" applyProtection="1">
      <protection locked="0"/>
    </xf>
    <xf numFmtId="0" fontId="12" fillId="33" borderId="0" xfId="0" applyFont="1" applyFill="1"/>
    <xf numFmtId="0" fontId="13" fillId="33" borderId="0" xfId="0" applyFont="1" applyFill="1"/>
    <xf numFmtId="0" fontId="0" fillId="33" borderId="0" xfId="0" applyFill="1" applyAlignment="1">
      <alignment wrapText="1"/>
    </xf>
    <xf numFmtId="0" fontId="0" fillId="33" borderId="0" xfId="0" applyFill="1" applyBorder="1" applyAlignment="1"/>
    <xf numFmtId="168" fontId="0" fillId="33" borderId="0" xfId="29" applyNumberFormat="1" applyFont="1" applyFill="1"/>
    <xf numFmtId="0" fontId="10" fillId="33" borderId="0" xfId="0" applyFont="1" applyFill="1" applyBorder="1" applyProtection="1">
      <protection locked="0"/>
    </xf>
    <xf numFmtId="0" fontId="12" fillId="33" borderId="0" xfId="0" applyFont="1" applyFill="1" applyBorder="1" applyProtection="1">
      <protection locked="0"/>
    </xf>
    <xf numFmtId="0" fontId="10" fillId="33" borderId="0" xfId="0" applyFont="1" applyFill="1" applyProtection="1">
      <protection locked="0"/>
    </xf>
    <xf numFmtId="0" fontId="1" fillId="33" borderId="0" xfId="0" applyFont="1" applyFill="1" applyProtection="1">
      <protection locked="0"/>
    </xf>
    <xf numFmtId="0" fontId="9" fillId="33" borderId="0" xfId="0" applyFont="1" applyFill="1" applyProtection="1">
      <protection locked="0"/>
    </xf>
    <xf numFmtId="168" fontId="0" fillId="33" borderId="0" xfId="0" applyNumberFormat="1" applyFill="1" applyProtection="1">
      <protection locked="0"/>
    </xf>
    <xf numFmtId="0" fontId="6" fillId="33" borderId="0" xfId="0" applyFont="1" applyFill="1" applyProtection="1">
      <protection locked="0"/>
    </xf>
    <xf numFmtId="0" fontId="18" fillId="33" borderId="15" xfId="0" applyFont="1" applyFill="1" applyBorder="1" applyProtection="1">
      <protection locked="0"/>
    </xf>
    <xf numFmtId="0" fontId="18" fillId="33" borderId="15" xfId="0" applyFont="1" applyFill="1" applyBorder="1" applyAlignment="1" applyProtection="1">
      <alignment horizontal="right"/>
      <protection locked="0"/>
    </xf>
    <xf numFmtId="168" fontId="18" fillId="33" borderId="15" xfId="0" applyNumberFormat="1" applyFont="1" applyFill="1" applyBorder="1" applyProtection="1">
      <protection locked="0"/>
    </xf>
    <xf numFmtId="0" fontId="18" fillId="33" borderId="0" xfId="0" applyFont="1" applyFill="1" applyBorder="1" applyProtection="1">
      <protection locked="0"/>
    </xf>
    <xf numFmtId="0" fontId="18" fillId="33" borderId="0" xfId="0" applyFont="1" applyFill="1" applyBorder="1" applyAlignment="1" applyProtection="1">
      <alignment horizontal="right"/>
      <protection locked="0"/>
    </xf>
    <xf numFmtId="168" fontId="18" fillId="33" borderId="0" xfId="0" applyNumberFormat="1" applyFont="1" applyFill="1" applyBorder="1" applyProtection="1">
      <protection locked="0"/>
    </xf>
    <xf numFmtId="169" fontId="18" fillId="33" borderId="0" xfId="0" applyNumberFormat="1" applyFont="1" applyFill="1" applyBorder="1" applyProtection="1">
      <protection locked="0"/>
    </xf>
    <xf numFmtId="170" fontId="7" fillId="33" borderId="0" xfId="0" applyNumberFormat="1" applyFont="1" applyFill="1" applyProtection="1">
      <protection locked="0"/>
    </xf>
    <xf numFmtId="10" fontId="10" fillId="33" borderId="0" xfId="0" applyNumberFormat="1" applyFont="1" applyFill="1" applyBorder="1" applyProtection="1">
      <protection locked="0"/>
    </xf>
    <xf numFmtId="168" fontId="10" fillId="33" borderId="0" xfId="29" applyNumberFormat="1" applyFont="1" applyFill="1" applyBorder="1" applyProtection="1">
      <protection locked="0"/>
    </xf>
    <xf numFmtId="168" fontId="0" fillId="33" borderId="0" xfId="29" applyNumberFormat="1" applyFont="1" applyFill="1" applyProtection="1">
      <protection locked="0"/>
    </xf>
    <xf numFmtId="166" fontId="0" fillId="33" borderId="0" xfId="0" applyNumberFormat="1" applyFill="1" applyProtection="1">
      <protection locked="0"/>
    </xf>
    <xf numFmtId="168" fontId="0" fillId="33" borderId="0" xfId="29" applyNumberFormat="1" applyFont="1" applyFill="1" applyProtection="1"/>
    <xf numFmtId="10" fontId="6" fillId="33" borderId="0" xfId="70" applyNumberFormat="1" applyFont="1" applyFill="1" applyProtection="1">
      <protection locked="0"/>
    </xf>
    <xf numFmtId="164" fontId="6" fillId="33" borderId="0" xfId="0" applyNumberFormat="1" applyFont="1" applyFill="1" applyProtection="1">
      <protection locked="0"/>
    </xf>
    <xf numFmtId="168" fontId="8" fillId="33" borderId="0" xfId="29" applyNumberFormat="1" applyFont="1" applyFill="1" applyProtection="1">
      <protection locked="0"/>
    </xf>
    <xf numFmtId="165" fontId="0" fillId="33" borderId="0" xfId="0" applyNumberFormat="1" applyFill="1" applyProtection="1">
      <protection locked="0"/>
    </xf>
    <xf numFmtId="165" fontId="0" fillId="33" borderId="0" xfId="29" applyNumberFormat="1" applyFont="1" applyFill="1" applyProtection="1">
      <protection locked="0"/>
    </xf>
    <xf numFmtId="0" fontId="0" fillId="33" borderId="0" xfId="0" applyFill="1" applyAlignment="1" applyProtection="1">
      <alignment horizontal="right"/>
      <protection locked="0"/>
    </xf>
    <xf numFmtId="43" fontId="0" fillId="33" borderId="0" xfId="0" applyNumberFormat="1" applyFill="1" applyProtection="1">
      <protection locked="0"/>
    </xf>
    <xf numFmtId="10" fontId="0" fillId="33" borderId="0" xfId="0" applyNumberFormat="1" applyFill="1" applyBorder="1" applyProtection="1">
      <protection locked="0"/>
    </xf>
    <xf numFmtId="0" fontId="23" fillId="33" borderId="0" xfId="0" applyFont="1" applyFill="1"/>
    <xf numFmtId="0" fontId="7" fillId="33" borderId="0" xfId="0" applyFont="1" applyFill="1"/>
    <xf numFmtId="10" fontId="3" fillId="33" borderId="0" xfId="70" applyNumberFormat="1" applyFont="1" applyFill="1" applyBorder="1" applyAlignment="1" applyProtection="1">
      <alignment horizontal="center"/>
      <protection locked="0"/>
    </xf>
    <xf numFmtId="173" fontId="7" fillId="33" borderId="0" xfId="0" applyNumberFormat="1" applyFont="1" applyFill="1" applyProtection="1">
      <protection locked="0"/>
    </xf>
    <xf numFmtId="0" fontId="3" fillId="0" borderId="0" xfId="0" applyFont="1" applyFill="1" applyAlignment="1">
      <alignment horizontal="right"/>
    </xf>
    <xf numFmtId="43" fontId="20" fillId="33" borderId="13" xfId="29" applyFont="1" applyFill="1" applyBorder="1" applyAlignment="1">
      <alignment horizontal="right"/>
    </xf>
    <xf numFmtId="167" fontId="7" fillId="34" borderId="0" xfId="0" applyNumberFormat="1" applyFont="1" applyFill="1" applyBorder="1" applyAlignment="1">
      <alignment horizontal="center" vertical="center" wrapText="1"/>
    </xf>
    <xf numFmtId="0" fontId="7" fillId="0" borderId="0" xfId="0" applyFont="1"/>
    <xf numFmtId="171" fontId="7" fillId="34" borderId="16" xfId="29" applyNumberFormat="1" applyFont="1" applyFill="1" applyBorder="1" applyAlignment="1">
      <alignment horizontal="right" vertical="center"/>
    </xf>
    <xf numFmtId="167" fontId="0" fillId="34" borderId="0" xfId="0" applyNumberFormat="1" applyFill="1" applyBorder="1" applyAlignment="1">
      <alignment horizontal="center" wrapText="1"/>
    </xf>
    <xf numFmtId="0" fontId="8" fillId="33" borderId="0" xfId="0" applyFont="1" applyFill="1" applyBorder="1" applyAlignment="1">
      <alignment horizontal="center" vertical="center"/>
    </xf>
    <xf numFmtId="0" fontId="22" fillId="33" borderId="0" xfId="0" applyFont="1" applyFill="1" applyBorder="1" applyAlignment="1">
      <alignment horizontal="center"/>
    </xf>
    <xf numFmtId="0" fontId="26" fillId="33" borderId="0" xfId="0" applyFont="1" applyFill="1" applyProtection="1">
      <protection locked="0"/>
    </xf>
    <xf numFmtId="0" fontId="12" fillId="33" borderId="0" xfId="0" applyFont="1" applyFill="1" applyBorder="1"/>
    <xf numFmtId="0" fontId="7" fillId="33" borderId="0" xfId="0" applyFont="1" applyFill="1" applyBorder="1" applyAlignment="1"/>
    <xf numFmtId="0" fontId="7" fillId="33" borderId="12" xfId="0" applyFont="1" applyFill="1" applyBorder="1"/>
    <xf numFmtId="0" fontId="3" fillId="33" borderId="12" xfId="0" applyFont="1" applyFill="1" applyBorder="1"/>
    <xf numFmtId="0" fontId="12" fillId="33" borderId="0" xfId="0" applyFont="1" applyFill="1" applyBorder="1" applyAlignment="1">
      <alignment horizontal="left"/>
    </xf>
    <xf numFmtId="0" fontId="3" fillId="33" borderId="12" xfId="0" applyFont="1" applyFill="1" applyBorder="1" applyAlignment="1">
      <alignment horizontal="center"/>
    </xf>
    <xf numFmtId="0" fontId="3" fillId="33" borderId="12" xfId="0" applyFont="1" applyFill="1" applyBorder="1" applyAlignment="1">
      <alignment horizontal="left"/>
    </xf>
    <xf numFmtId="0" fontId="0" fillId="33" borderId="13" xfId="0" applyFill="1" applyBorder="1"/>
    <xf numFmtId="44" fontId="1" fillId="33" borderId="0" xfId="33" applyFill="1" applyBorder="1"/>
    <xf numFmtId="2" fontId="0" fillId="34" borderId="1" xfId="0" applyNumberFormat="1" applyFill="1" applyBorder="1" applyProtection="1">
      <protection locked="0"/>
    </xf>
    <xf numFmtId="170" fontId="0" fillId="33" borderId="0" xfId="0" applyNumberFormat="1" applyFill="1" applyBorder="1" applyProtection="1">
      <protection locked="0"/>
    </xf>
    <xf numFmtId="10" fontId="7" fillId="33" borderId="17" xfId="70" applyNumberFormat="1" applyFont="1" applyFill="1" applyBorder="1" applyAlignment="1" applyProtection="1">
      <alignment horizontal="center"/>
      <protection locked="0"/>
    </xf>
    <xf numFmtId="0" fontId="7" fillId="33" borderId="16" xfId="0" applyFont="1" applyFill="1" applyBorder="1" applyProtection="1">
      <protection locked="0"/>
    </xf>
    <xf numFmtId="10" fontId="7" fillId="33" borderId="18" xfId="70" applyNumberFormat="1" applyFont="1" applyFill="1" applyBorder="1" applyAlignment="1" applyProtection="1">
      <alignment horizontal="center"/>
      <protection locked="0"/>
    </xf>
    <xf numFmtId="10" fontId="7" fillId="33" borderId="19" xfId="70" applyNumberFormat="1" applyFont="1" applyFill="1" applyBorder="1" applyAlignment="1" applyProtection="1">
      <alignment horizontal="center"/>
      <protection locked="0"/>
    </xf>
    <xf numFmtId="0" fontId="7" fillId="33" borderId="20" xfId="0" applyFont="1" applyFill="1" applyBorder="1" applyProtection="1">
      <protection locked="0"/>
    </xf>
    <xf numFmtId="10" fontId="7" fillId="33" borderId="21" xfId="70" applyNumberFormat="1" applyFont="1" applyFill="1" applyBorder="1" applyAlignment="1" applyProtection="1">
      <alignment horizontal="center"/>
      <protection locked="0"/>
    </xf>
    <xf numFmtId="10" fontId="7" fillId="33" borderId="21" xfId="70" applyNumberFormat="1" applyFont="1" applyFill="1" applyBorder="1" applyAlignment="1" applyProtection="1">
      <alignment horizontal="center"/>
    </xf>
    <xf numFmtId="10" fontId="7" fillId="33" borderId="22" xfId="70" applyNumberFormat="1" applyFont="1" applyFill="1" applyBorder="1" applyAlignment="1" applyProtection="1">
      <alignment horizontal="center"/>
    </xf>
    <xf numFmtId="10" fontId="3" fillId="33" borderId="22" xfId="70" applyNumberFormat="1" applyFont="1" applyFill="1" applyBorder="1" applyAlignment="1" applyProtection="1">
      <alignment horizontal="center"/>
    </xf>
    <xf numFmtId="10" fontId="7" fillId="33" borderId="22" xfId="0" applyNumberFormat="1" applyFont="1" applyFill="1" applyBorder="1" applyAlignment="1" applyProtection="1">
      <alignment horizontal="center"/>
    </xf>
    <xf numFmtId="43" fontId="7" fillId="34" borderId="18" xfId="29" applyNumberFormat="1" applyFont="1" applyFill="1" applyBorder="1" applyAlignment="1">
      <alignment horizontal="right" vertical="center"/>
    </xf>
    <xf numFmtId="43" fontId="7" fillId="34" borderId="0" xfId="29" applyNumberFormat="1" applyFont="1" applyFill="1" applyBorder="1" applyAlignment="1">
      <alignment horizontal="right" vertical="center"/>
    </xf>
    <xf numFmtId="43" fontId="7" fillId="34" borderId="0" xfId="29" applyFont="1" applyFill="1" applyBorder="1" applyAlignment="1">
      <alignment horizontal="center" vertical="center"/>
    </xf>
    <xf numFmtId="168" fontId="20" fillId="33" borderId="0" xfId="29" applyNumberFormat="1" applyFont="1" applyFill="1"/>
    <xf numFmtId="168" fontId="20" fillId="33" borderId="0" xfId="29" applyNumberFormat="1" applyFont="1" applyFill="1" applyAlignment="1">
      <alignment horizontal="right"/>
    </xf>
    <xf numFmtId="168" fontId="20" fillId="33" borderId="0" xfId="0" applyNumberFormat="1" applyFont="1" applyFill="1"/>
    <xf numFmtId="168" fontId="7" fillId="33" borderId="0" xfId="29" applyNumberFormat="1" applyFont="1" applyFill="1"/>
    <xf numFmtId="43" fontId="20" fillId="33" borderId="12" xfId="29" applyNumberFormat="1" applyFont="1" applyFill="1" applyBorder="1" applyAlignment="1">
      <alignment horizontal="right"/>
    </xf>
    <xf numFmtId="43" fontId="20" fillId="33" borderId="0" xfId="29" applyNumberFormat="1" applyFont="1" applyFill="1" applyAlignment="1">
      <alignment horizontal="right"/>
    </xf>
    <xf numFmtId="0" fontId="0" fillId="35" borderId="13" xfId="0" applyFill="1" applyBorder="1"/>
    <xf numFmtId="0" fontId="0" fillId="35" borderId="0" xfId="0" applyFill="1" applyBorder="1"/>
    <xf numFmtId="0" fontId="24" fillId="35" borderId="0" xfId="0" applyFont="1" applyFill="1" applyBorder="1"/>
    <xf numFmtId="0" fontId="0" fillId="35" borderId="12" xfId="0" applyFill="1" applyBorder="1"/>
    <xf numFmtId="0" fontId="0" fillId="23" borderId="0" xfId="0" applyFill="1"/>
    <xf numFmtId="0" fontId="13" fillId="23" borderId="11" xfId="0" applyFont="1" applyFill="1" applyBorder="1"/>
    <xf numFmtId="0" fontId="12" fillId="23" borderId="11" xfId="0" applyFont="1" applyFill="1" applyBorder="1"/>
    <xf numFmtId="0" fontId="12" fillId="23" borderId="11" xfId="0" applyFont="1" applyFill="1" applyBorder="1" applyAlignment="1">
      <alignment horizontal="center"/>
    </xf>
    <xf numFmtId="10" fontId="12" fillId="23" borderId="11" xfId="70" applyNumberFormat="1" applyFont="1" applyFill="1" applyBorder="1" applyAlignment="1">
      <alignment horizontal="center"/>
    </xf>
    <xf numFmtId="0" fontId="0" fillId="35" borderId="11" xfId="0" applyFill="1" applyBorder="1"/>
    <xf numFmtId="0" fontId="0" fillId="35" borderId="11" xfId="0" applyFill="1" applyBorder="1" applyAlignment="1">
      <alignment wrapText="1"/>
    </xf>
    <xf numFmtId="44" fontId="3" fillId="35" borderId="11" xfId="0" applyNumberFormat="1" applyFont="1" applyFill="1" applyBorder="1" applyAlignment="1">
      <alignment horizontal="center" wrapText="1"/>
    </xf>
    <xf numFmtId="0" fontId="12" fillId="35" borderId="11" xfId="0" applyFont="1" applyFill="1" applyBorder="1" applyAlignment="1">
      <alignment vertical="center"/>
    </xf>
    <xf numFmtId="0" fontId="1" fillId="35" borderId="11" xfId="0" applyFont="1" applyFill="1" applyBorder="1"/>
    <xf numFmtId="0" fontId="15" fillId="35" borderId="11" xfId="0" applyFont="1" applyFill="1" applyBorder="1" applyAlignment="1">
      <alignment vertical="center" wrapText="1"/>
    </xf>
    <xf numFmtId="0" fontId="15" fillId="35" borderId="11" xfId="0" applyFont="1" applyFill="1" applyBorder="1" applyAlignment="1">
      <alignment wrapText="1"/>
    </xf>
    <xf numFmtId="0" fontId="12" fillId="35" borderId="11" xfId="0" applyFont="1" applyFill="1" applyBorder="1" applyAlignment="1">
      <alignment horizontal="left" vertical="center"/>
    </xf>
    <xf numFmtId="0" fontId="0" fillId="35" borderId="11" xfId="0" applyFill="1" applyBorder="1" applyAlignment="1">
      <alignment vertical="center" wrapText="1"/>
    </xf>
    <xf numFmtId="0" fontId="14" fillId="33" borderId="0" xfId="0" applyFont="1" applyFill="1" applyBorder="1" applyAlignment="1" applyProtection="1">
      <alignment horizontal="center"/>
      <protection locked="0"/>
    </xf>
    <xf numFmtId="0" fontId="7" fillId="33" borderId="0" xfId="0" applyFont="1" applyFill="1" applyBorder="1" applyAlignment="1">
      <alignment horizontal="center" vertical="center"/>
    </xf>
    <xf numFmtId="10" fontId="7" fillId="35" borderId="21" xfId="70" applyNumberFormat="1" applyFont="1" applyFill="1" applyBorder="1" applyAlignment="1" applyProtection="1">
      <alignment horizontal="center"/>
      <protection locked="0"/>
    </xf>
    <xf numFmtId="10" fontId="7" fillId="35" borderId="23" xfId="70" applyNumberFormat="1" applyFont="1" applyFill="1" applyBorder="1" applyAlignment="1" applyProtection="1">
      <alignment horizontal="center"/>
      <protection locked="0"/>
    </xf>
    <xf numFmtId="0" fontId="2" fillId="23" borderId="11" xfId="0" applyFont="1" applyFill="1" applyBorder="1" applyProtection="1">
      <protection locked="0"/>
    </xf>
    <xf numFmtId="0" fontId="2" fillId="23" borderId="11" xfId="0" applyFont="1" applyFill="1" applyBorder="1" applyAlignment="1" applyProtection="1">
      <alignment horizontal="right"/>
      <protection locked="0"/>
    </xf>
    <xf numFmtId="43" fontId="2" fillId="23" borderId="11" xfId="29" applyFont="1" applyFill="1" applyBorder="1" applyProtection="1">
      <protection locked="0"/>
    </xf>
    <xf numFmtId="43" fontId="2" fillId="23" borderId="11" xfId="29" applyFont="1" applyFill="1" applyBorder="1" applyAlignment="1" applyProtection="1">
      <alignment horizontal="center"/>
      <protection locked="0"/>
    </xf>
    <xf numFmtId="0" fontId="0" fillId="23" borderId="11" xfId="0" applyFill="1" applyBorder="1" applyProtection="1">
      <protection locked="0"/>
    </xf>
    <xf numFmtId="0" fontId="2" fillId="35" borderId="11" xfId="0" applyFont="1" applyFill="1" applyBorder="1" applyProtection="1">
      <protection locked="0"/>
    </xf>
    <xf numFmtId="0" fontId="3" fillId="35" borderId="11" xfId="0" applyFont="1" applyFill="1" applyBorder="1"/>
    <xf numFmtId="0" fontId="2" fillId="35" borderId="11" xfId="0" applyFont="1" applyFill="1" applyBorder="1" applyAlignment="1" applyProtection="1">
      <alignment horizontal="right"/>
      <protection locked="0"/>
    </xf>
    <xf numFmtId="43" fontId="2" fillId="35" borderId="11" xfId="29" applyFont="1" applyFill="1" applyBorder="1" applyProtection="1">
      <protection locked="0"/>
    </xf>
    <xf numFmtId="43" fontId="2" fillId="35" borderId="11" xfId="29" applyFont="1" applyFill="1" applyBorder="1" applyAlignment="1" applyProtection="1">
      <alignment horizontal="center"/>
      <protection locked="0"/>
    </xf>
    <xf numFmtId="0" fontId="0" fillId="35" borderId="11" xfId="0" applyFill="1" applyBorder="1" applyProtection="1">
      <protection locked="0"/>
    </xf>
    <xf numFmtId="10" fontId="7" fillId="35" borderId="17" xfId="0" applyNumberFormat="1" applyFont="1" applyFill="1" applyBorder="1" applyAlignment="1" applyProtection="1">
      <alignment horizontal="center"/>
      <protection locked="0"/>
    </xf>
    <xf numFmtId="10" fontId="7" fillId="35" borderId="18" xfId="0" applyNumberFormat="1" applyFont="1" applyFill="1" applyBorder="1" applyAlignment="1" applyProtection="1">
      <alignment horizontal="center"/>
      <protection locked="0"/>
    </xf>
    <xf numFmtId="10" fontId="3" fillId="35" borderId="18" xfId="0" applyNumberFormat="1" applyFont="1" applyFill="1" applyBorder="1" applyAlignment="1" applyProtection="1">
      <alignment horizontal="center"/>
      <protection locked="0"/>
    </xf>
    <xf numFmtId="10" fontId="7" fillId="35" borderId="18" xfId="70" applyNumberFormat="1" applyFont="1" applyFill="1" applyBorder="1" applyAlignment="1" applyProtection="1">
      <alignment horizontal="center"/>
      <protection locked="0"/>
    </xf>
    <xf numFmtId="0" fontId="3" fillId="23" borderId="11" xfId="0" applyFont="1" applyFill="1" applyBorder="1" applyAlignment="1">
      <alignment horizontal="center"/>
    </xf>
    <xf numFmtId="0" fontId="12" fillId="23" borderId="11" xfId="0" applyFont="1" applyFill="1" applyBorder="1" applyAlignment="1">
      <alignment horizontal="left"/>
    </xf>
    <xf numFmtId="171" fontId="0" fillId="35" borderId="11" xfId="29" applyNumberFormat="1" applyFont="1" applyFill="1" applyBorder="1"/>
    <xf numFmtId="167" fontId="0" fillId="35" borderId="11" xfId="0" applyNumberFormat="1" applyFill="1" applyBorder="1"/>
    <xf numFmtId="171" fontId="7" fillId="35" borderId="11" xfId="29" applyNumberFormat="1" applyFont="1" applyFill="1" applyBorder="1"/>
    <xf numFmtId="43" fontId="7" fillId="35" borderId="11" xfId="29" applyFont="1" applyFill="1" applyBorder="1"/>
    <xf numFmtId="10" fontId="0" fillId="35" borderId="24" xfId="70" applyNumberFormat="1" applyFont="1" applyFill="1" applyBorder="1"/>
    <xf numFmtId="0" fontId="3" fillId="23" borderId="11" xfId="0" applyFont="1" applyFill="1" applyBorder="1" applyAlignment="1" applyProtection="1">
      <alignment horizontal="center"/>
      <protection locked="0"/>
    </xf>
    <xf numFmtId="0" fontId="12" fillId="23" borderId="11" xfId="0" applyFont="1" applyFill="1" applyBorder="1" applyAlignment="1" applyProtection="1">
      <alignment horizontal="left"/>
      <protection locked="0"/>
    </xf>
    <xf numFmtId="0" fontId="27" fillId="23" borderId="11" xfId="0" applyFont="1" applyFill="1" applyBorder="1" applyAlignment="1" applyProtection="1">
      <alignment horizontal="center"/>
      <protection locked="0"/>
    </xf>
    <xf numFmtId="0" fontId="10" fillId="35" borderId="11" xfId="0" applyFont="1" applyFill="1" applyBorder="1" applyProtection="1">
      <protection locked="0"/>
    </xf>
    <xf numFmtId="0" fontId="3" fillId="35" borderId="11" xfId="0" applyFont="1" applyFill="1" applyBorder="1" applyProtection="1">
      <protection locked="0"/>
    </xf>
    <xf numFmtId="10" fontId="10" fillId="35" borderId="11" xfId="0" applyNumberFormat="1" applyFont="1" applyFill="1" applyBorder="1" applyProtection="1">
      <protection locked="0"/>
    </xf>
    <xf numFmtId="168" fontId="10" fillId="35" borderId="11" xfId="29" applyNumberFormat="1" applyFont="1" applyFill="1" applyBorder="1" applyProtection="1">
      <protection locked="0"/>
    </xf>
    <xf numFmtId="0" fontId="7" fillId="35" borderId="11" xfId="0" applyFont="1" applyFill="1" applyBorder="1" applyProtection="1">
      <protection locked="0"/>
    </xf>
    <xf numFmtId="10" fontId="0" fillId="35" borderId="17" xfId="0" applyNumberFormat="1" applyFill="1" applyBorder="1" applyProtection="1">
      <protection locked="0"/>
    </xf>
    <xf numFmtId="10" fontId="0" fillId="35" borderId="18" xfId="0" applyNumberFormat="1" applyFill="1" applyBorder="1" applyProtection="1">
      <protection locked="0"/>
    </xf>
    <xf numFmtId="168" fontId="0" fillId="33" borderId="17" xfId="29" applyNumberFormat="1" applyFont="1" applyFill="1" applyBorder="1" applyProtection="1">
      <protection locked="0"/>
    </xf>
    <xf numFmtId="176" fontId="0" fillId="33" borderId="16" xfId="29" applyNumberFormat="1" applyFont="1" applyFill="1" applyBorder="1" applyProtection="1"/>
    <xf numFmtId="168" fontId="0" fillId="33" borderId="18" xfId="29" applyNumberFormat="1" applyFont="1" applyFill="1" applyBorder="1" applyProtection="1">
      <protection locked="0"/>
    </xf>
    <xf numFmtId="176" fontId="0" fillId="33" borderId="0" xfId="29" applyNumberFormat="1" applyFont="1" applyFill="1" applyBorder="1" applyProtection="1"/>
    <xf numFmtId="168" fontId="7" fillId="33" borderId="17" xfId="29" applyNumberFormat="1" applyFont="1" applyFill="1" applyBorder="1" applyProtection="1">
      <protection locked="0"/>
    </xf>
    <xf numFmtId="168" fontId="7" fillId="33" borderId="16" xfId="29" applyNumberFormat="1" applyFont="1" applyFill="1" applyBorder="1" applyProtection="1">
      <protection locked="0"/>
    </xf>
    <xf numFmtId="168" fontId="0" fillId="33" borderId="24" xfId="29" applyNumberFormat="1" applyFont="1" applyFill="1" applyBorder="1" applyProtection="1">
      <protection locked="0"/>
    </xf>
    <xf numFmtId="170" fontId="0" fillId="33" borderId="25" xfId="29" applyNumberFormat="1" applyFont="1" applyFill="1" applyBorder="1" applyProtection="1">
      <protection locked="0"/>
    </xf>
    <xf numFmtId="168" fontId="3" fillId="33" borderId="17" xfId="29" applyNumberFormat="1" applyFont="1" applyFill="1" applyBorder="1" applyProtection="1">
      <protection locked="0"/>
    </xf>
    <xf numFmtId="168" fontId="0" fillId="33" borderId="16" xfId="29" applyNumberFormat="1" applyFont="1" applyFill="1" applyBorder="1" applyProtection="1"/>
    <xf numFmtId="168" fontId="0" fillId="33" borderId="0" xfId="29" applyNumberFormat="1" applyFont="1" applyFill="1" applyBorder="1" applyProtection="1"/>
    <xf numFmtId="168" fontId="8" fillId="33" borderId="18" xfId="29" applyNumberFormat="1" applyFont="1" applyFill="1" applyBorder="1" applyProtection="1">
      <protection locked="0"/>
    </xf>
    <xf numFmtId="165" fontId="7" fillId="33" borderId="17" xfId="29" applyNumberFormat="1" applyFont="1" applyFill="1" applyBorder="1" applyProtection="1">
      <protection locked="0"/>
    </xf>
    <xf numFmtId="176" fontId="7" fillId="33" borderId="16" xfId="29" applyNumberFormat="1" applyFont="1" applyFill="1" applyBorder="1" applyProtection="1"/>
    <xf numFmtId="165" fontId="7" fillId="33" borderId="18" xfId="29" applyNumberFormat="1" applyFont="1" applyFill="1" applyBorder="1" applyProtection="1">
      <protection locked="0"/>
    </xf>
    <xf numFmtId="176" fontId="7" fillId="33" borderId="0" xfId="29" applyNumberFormat="1" applyFont="1" applyFill="1" applyBorder="1" applyProtection="1"/>
    <xf numFmtId="165" fontId="1" fillId="33" borderId="18" xfId="29" applyNumberFormat="1" applyFill="1" applyBorder="1" applyProtection="1">
      <protection locked="0"/>
    </xf>
    <xf numFmtId="176" fontId="1" fillId="33" borderId="0" xfId="29" applyNumberFormat="1" applyFill="1" applyBorder="1" applyProtection="1"/>
    <xf numFmtId="168" fontId="7" fillId="35" borderId="22" xfId="29" applyNumberFormat="1" applyFont="1" applyFill="1" applyBorder="1" applyProtection="1">
      <protection locked="0"/>
    </xf>
    <xf numFmtId="0" fontId="3" fillId="35" borderId="17" xfId="0" applyFont="1" applyFill="1" applyBorder="1" applyProtection="1">
      <protection locked="0"/>
    </xf>
    <xf numFmtId="0" fontId="10" fillId="35" borderId="16" xfId="0" applyFont="1" applyFill="1" applyBorder="1" applyProtection="1">
      <protection locked="0"/>
    </xf>
    <xf numFmtId="0" fontId="3" fillId="35" borderId="17" xfId="0" applyFont="1" applyFill="1" applyBorder="1" applyAlignment="1" applyProtection="1">
      <alignment horizontal="left"/>
      <protection locked="0"/>
    </xf>
    <xf numFmtId="10" fontId="3" fillId="35" borderId="16" xfId="70" applyNumberFormat="1" applyFont="1" applyFill="1" applyBorder="1" applyAlignment="1" applyProtection="1">
      <alignment horizontal="center"/>
      <protection locked="0"/>
    </xf>
    <xf numFmtId="10" fontId="0" fillId="35" borderId="16" xfId="0" applyNumberFormat="1" applyFill="1" applyBorder="1" applyProtection="1">
      <protection locked="0"/>
    </xf>
    <xf numFmtId="10" fontId="3" fillId="35" borderId="16" xfId="70" applyNumberFormat="1" applyFont="1" applyFill="1" applyBorder="1" applyProtection="1">
      <protection locked="0"/>
    </xf>
    <xf numFmtId="165" fontId="0" fillId="33" borderId="17" xfId="29" applyNumberFormat="1" applyFont="1" applyFill="1" applyBorder="1" applyProtection="1"/>
    <xf numFmtId="165" fontId="0" fillId="33" borderId="16" xfId="29" applyNumberFormat="1" applyFont="1" applyFill="1" applyBorder="1" applyProtection="1"/>
    <xf numFmtId="165" fontId="0" fillId="33" borderId="18" xfId="29" applyNumberFormat="1" applyFont="1" applyFill="1" applyBorder="1" applyProtection="1"/>
    <xf numFmtId="165" fontId="0" fillId="33" borderId="17" xfId="0" applyNumberFormat="1" applyFill="1" applyBorder="1" applyProtection="1"/>
    <xf numFmtId="168" fontId="1" fillId="33" borderId="16" xfId="29" applyNumberFormat="1" applyFont="1" applyFill="1" applyBorder="1" applyProtection="1"/>
    <xf numFmtId="165" fontId="1" fillId="33" borderId="18" xfId="29" applyNumberFormat="1" applyFill="1" applyBorder="1" applyProtection="1"/>
    <xf numFmtId="168" fontId="1" fillId="33" borderId="0" xfId="29" applyNumberFormat="1" applyFill="1" applyBorder="1" applyProtection="1"/>
    <xf numFmtId="165" fontId="1" fillId="33" borderId="24" xfId="29" applyNumberFormat="1" applyFont="1" applyFill="1" applyBorder="1" applyProtection="1"/>
    <xf numFmtId="170" fontId="1" fillId="33" borderId="25" xfId="29" applyNumberFormat="1" applyFont="1" applyFill="1" applyBorder="1" applyProtection="1"/>
    <xf numFmtId="177" fontId="1" fillId="33" borderId="26" xfId="29" applyNumberFormat="1" applyFill="1" applyBorder="1" applyProtection="1"/>
    <xf numFmtId="170" fontId="1" fillId="33" borderId="0" xfId="29" applyNumberFormat="1" applyFill="1" applyBorder="1" applyProtection="1"/>
    <xf numFmtId="165" fontId="1" fillId="33" borderId="26" xfId="29" applyNumberFormat="1" applyFill="1" applyBorder="1" applyProtection="1"/>
    <xf numFmtId="170" fontId="0" fillId="33" borderId="0" xfId="0" applyNumberFormat="1" applyFill="1" applyBorder="1" applyProtection="1"/>
    <xf numFmtId="168" fontId="7" fillId="33" borderId="27" xfId="29" applyNumberFormat="1" applyFont="1" applyFill="1" applyBorder="1" applyProtection="1">
      <protection locked="0"/>
    </xf>
    <xf numFmtId="168" fontId="7" fillId="33" borderId="18" xfId="29" applyNumberFormat="1" applyFont="1" applyFill="1" applyBorder="1" applyProtection="1">
      <protection locked="0"/>
    </xf>
    <xf numFmtId="168" fontId="7" fillId="33" borderId="0" xfId="29" applyNumberFormat="1" applyFont="1" applyFill="1" applyBorder="1" applyProtection="1">
      <protection locked="0"/>
    </xf>
    <xf numFmtId="168" fontId="7" fillId="33" borderId="28" xfId="29" applyNumberFormat="1" applyFont="1" applyFill="1" applyBorder="1" applyProtection="1">
      <protection locked="0"/>
    </xf>
    <xf numFmtId="170" fontId="7" fillId="33" borderId="17" xfId="0" applyNumberFormat="1" applyFont="1" applyFill="1" applyBorder="1" applyProtection="1"/>
    <xf numFmtId="170" fontId="7" fillId="33" borderId="16" xfId="0" applyNumberFormat="1" applyFont="1" applyFill="1" applyBorder="1" applyProtection="1"/>
    <xf numFmtId="170" fontId="7" fillId="33" borderId="18" xfId="0" applyNumberFormat="1" applyFont="1" applyFill="1" applyBorder="1" applyProtection="1"/>
    <xf numFmtId="170" fontId="7" fillId="33" borderId="0" xfId="0" applyNumberFormat="1" applyFont="1" applyFill="1" applyBorder="1" applyProtection="1"/>
    <xf numFmtId="170" fontId="3" fillId="33" borderId="18" xfId="0" applyNumberFormat="1" applyFont="1" applyFill="1" applyBorder="1" applyProtection="1"/>
    <xf numFmtId="170" fontId="3" fillId="33" borderId="0" xfId="0" applyNumberFormat="1" applyFont="1" applyFill="1" applyBorder="1" applyProtection="1"/>
    <xf numFmtId="10" fontId="7" fillId="33" borderId="18" xfId="70" applyNumberFormat="1" applyFont="1" applyFill="1" applyBorder="1" applyProtection="1"/>
    <xf numFmtId="10" fontId="7" fillId="33" borderId="0" xfId="70" applyNumberFormat="1" applyFont="1" applyFill="1" applyBorder="1" applyProtection="1"/>
    <xf numFmtId="0" fontId="7" fillId="33" borderId="0" xfId="0" applyFont="1" applyFill="1" applyBorder="1" applyProtection="1"/>
    <xf numFmtId="168" fontId="7" fillId="33" borderId="18" xfId="0" applyNumberFormat="1" applyFont="1" applyFill="1" applyBorder="1" applyProtection="1"/>
    <xf numFmtId="168" fontId="7" fillId="33" borderId="0" xfId="0" applyNumberFormat="1" applyFont="1" applyFill="1" applyBorder="1" applyProtection="1"/>
    <xf numFmtId="10" fontId="3" fillId="23" borderId="11" xfId="70" applyNumberFormat="1" applyFont="1" applyFill="1" applyBorder="1" applyProtection="1">
      <protection locked="0"/>
    </xf>
    <xf numFmtId="10" fontId="3" fillId="35" borderId="11" xfId="70" applyNumberFormat="1" applyFont="1" applyFill="1" applyBorder="1" applyProtection="1">
      <protection locked="0"/>
    </xf>
    <xf numFmtId="170" fontId="0" fillId="33" borderId="17" xfId="0" applyNumberFormat="1" applyFill="1" applyBorder="1" applyProtection="1"/>
    <xf numFmtId="170" fontId="0" fillId="33" borderId="16" xfId="0" applyNumberFormat="1" applyFill="1" applyBorder="1" applyProtection="1"/>
    <xf numFmtId="168" fontId="0" fillId="33" borderId="16" xfId="0" applyNumberFormat="1" applyFill="1" applyBorder="1" applyProtection="1">
      <protection locked="0"/>
    </xf>
    <xf numFmtId="0" fontId="0" fillId="33" borderId="16" xfId="0" applyFill="1" applyBorder="1" applyProtection="1">
      <protection locked="0"/>
    </xf>
    <xf numFmtId="170" fontId="0" fillId="33" borderId="18" xfId="0" applyNumberFormat="1" applyFill="1" applyBorder="1" applyProtection="1"/>
    <xf numFmtId="168" fontId="0" fillId="33" borderId="0" xfId="0" applyNumberFormat="1" applyFill="1" applyBorder="1" applyProtection="1">
      <protection locked="0"/>
    </xf>
    <xf numFmtId="170" fontId="0" fillId="33" borderId="18" xfId="0" applyNumberFormat="1" applyFill="1" applyBorder="1" applyProtection="1">
      <protection locked="0"/>
    </xf>
    <xf numFmtId="0" fontId="21" fillId="33" borderId="15" xfId="0" applyFont="1" applyFill="1" applyBorder="1" applyProtection="1">
      <protection locked="0"/>
    </xf>
    <xf numFmtId="0" fontId="0" fillId="33" borderId="15" xfId="0" applyFill="1" applyBorder="1" applyProtection="1">
      <protection locked="0"/>
    </xf>
    <xf numFmtId="0" fontId="28" fillId="35" borderId="14" xfId="0" applyFont="1" applyFill="1" applyBorder="1" applyAlignment="1">
      <alignment horizontal="center"/>
    </xf>
    <xf numFmtId="0" fontId="28" fillId="35" borderId="29" xfId="0" applyFont="1" applyFill="1" applyBorder="1" applyAlignment="1">
      <alignment horizontal="center"/>
    </xf>
    <xf numFmtId="0" fontId="7" fillId="33" borderId="0" xfId="29" applyNumberFormat="1" applyFont="1" applyFill="1" applyBorder="1" applyAlignment="1">
      <alignment horizontal="right" vertical="center"/>
    </xf>
    <xf numFmtId="0" fontId="3" fillId="33" borderId="13" xfId="0" applyFont="1" applyFill="1" applyBorder="1" applyAlignment="1">
      <alignment horizontal="center" vertical="center"/>
    </xf>
    <xf numFmtId="171" fontId="7" fillId="33" borderId="0" xfId="29" applyNumberFormat="1" applyFont="1" applyFill="1" applyBorder="1" applyAlignment="1">
      <alignment horizontal="right" vertical="center"/>
    </xf>
    <xf numFmtId="0" fontId="7" fillId="33" borderId="0" xfId="0" applyFont="1" applyFill="1" applyBorder="1"/>
    <xf numFmtId="2" fontId="7" fillId="33" borderId="0" xfId="0" applyNumberFormat="1" applyFont="1" applyFill="1"/>
    <xf numFmtId="0" fontId="7" fillId="33" borderId="0" xfId="0" applyFont="1" applyFill="1" applyAlignment="1">
      <alignment wrapText="1"/>
    </xf>
    <xf numFmtId="168" fontId="7" fillId="33" borderId="0" xfId="29" applyNumberFormat="1" applyFont="1" applyFill="1" applyBorder="1" applyProtection="1"/>
    <xf numFmtId="43" fontId="3" fillId="33" borderId="16" xfId="29" applyNumberFormat="1" applyFont="1" applyFill="1" applyBorder="1" applyProtection="1">
      <protection locked="0"/>
    </xf>
    <xf numFmtId="0" fontId="27" fillId="33" borderId="0" xfId="0" applyFont="1" applyFill="1" applyBorder="1" applyAlignment="1" applyProtection="1">
      <alignment horizontal="center"/>
      <protection locked="0"/>
    </xf>
    <xf numFmtId="171" fontId="7" fillId="33" borderId="0" xfId="29" applyNumberFormat="1" applyFont="1" applyFill="1" applyBorder="1"/>
    <xf numFmtId="43" fontId="7" fillId="33" borderId="0" xfId="29" applyFont="1" applyFill="1" applyBorder="1"/>
    <xf numFmtId="43" fontId="0" fillId="33" borderId="0" xfId="29" applyNumberFormat="1" applyFont="1" applyFill="1" applyProtection="1">
      <protection locked="0"/>
    </xf>
    <xf numFmtId="176" fontId="0" fillId="33" borderId="0" xfId="0" applyNumberFormat="1" applyFill="1" applyProtection="1">
      <protection locked="0"/>
    </xf>
    <xf numFmtId="168" fontId="0" fillId="33" borderId="25" xfId="29" applyNumberFormat="1" applyFont="1" applyFill="1" applyBorder="1" applyProtection="1">
      <protection locked="0"/>
    </xf>
    <xf numFmtId="43" fontId="7" fillId="33" borderId="17" xfId="29" applyNumberFormat="1" applyFont="1" applyFill="1" applyBorder="1" applyAlignment="1">
      <alignment horizontal="right" vertical="center"/>
    </xf>
    <xf numFmtId="43" fontId="7" fillId="33" borderId="16" xfId="29" applyNumberFormat="1" applyFont="1" applyFill="1" applyBorder="1" applyAlignment="1">
      <alignment horizontal="right" vertical="center"/>
    </xf>
    <xf numFmtId="43" fontId="7" fillId="33" borderId="18" xfId="29" applyNumberFormat="1" applyFont="1" applyFill="1" applyBorder="1" applyAlignment="1">
      <alignment horizontal="right" vertical="center"/>
    </xf>
    <xf numFmtId="43" fontId="7" fillId="33" borderId="0" xfId="29" applyNumberFormat="1" applyFont="1" applyFill="1" applyBorder="1" applyAlignment="1">
      <alignment horizontal="right" vertical="center"/>
    </xf>
    <xf numFmtId="44" fontId="20" fillId="0" borderId="0" xfId="0" applyNumberFormat="1" applyFont="1"/>
    <xf numFmtId="43" fontId="20" fillId="25" borderId="24" xfId="29" applyFont="1" applyFill="1" applyBorder="1" applyAlignment="1">
      <alignment horizontal="right"/>
    </xf>
    <xf numFmtId="43" fontId="20" fillId="25" borderId="26" xfId="29" applyFont="1" applyFill="1" applyBorder="1" applyAlignment="1">
      <alignment horizontal="right"/>
    </xf>
    <xf numFmtId="43" fontId="20" fillId="25" borderId="25" xfId="29" applyFont="1" applyFill="1" applyBorder="1" applyAlignment="1">
      <alignment horizontal="right"/>
    </xf>
    <xf numFmtId="43" fontId="20" fillId="25" borderId="0" xfId="29" applyFont="1" applyFill="1" applyAlignment="1">
      <alignment horizontal="right"/>
    </xf>
    <xf numFmtId="43" fontId="20" fillId="25" borderId="24" xfId="29" applyNumberFormat="1" applyFont="1" applyFill="1" applyBorder="1" applyAlignment="1">
      <alignment horizontal="right"/>
    </xf>
    <xf numFmtId="43" fontId="20" fillId="25" borderId="26" xfId="29" applyNumberFormat="1" applyFont="1" applyFill="1" applyBorder="1" applyAlignment="1">
      <alignment horizontal="right"/>
    </xf>
    <xf numFmtId="43" fontId="20" fillId="25" borderId="25" xfId="29" applyNumberFormat="1" applyFont="1" applyFill="1" applyBorder="1" applyAlignment="1">
      <alignment horizontal="right"/>
    </xf>
    <xf numFmtId="43" fontId="20" fillId="25" borderId="0" xfId="29" applyNumberFormat="1" applyFont="1" applyFill="1" applyAlignment="1">
      <alignment horizontal="right"/>
    </xf>
    <xf numFmtId="176" fontId="3" fillId="35" borderId="27" xfId="29" applyNumberFormat="1" applyFont="1" applyFill="1" applyBorder="1" applyProtection="1">
      <protection locked="0"/>
    </xf>
    <xf numFmtId="0" fontId="30" fillId="0" borderId="0" xfId="0" applyFont="1"/>
    <xf numFmtId="168" fontId="7" fillId="33" borderId="0" xfId="29" applyNumberFormat="1" applyFont="1" applyFill="1" applyBorder="1"/>
    <xf numFmtId="0" fontId="7" fillId="0" borderId="0" xfId="0" applyFont="1" applyFill="1" applyBorder="1"/>
    <xf numFmtId="0" fontId="0" fillId="0" borderId="0" xfId="0" applyFill="1" applyBorder="1"/>
    <xf numFmtId="169" fontId="0" fillId="33" borderId="0" xfId="0" applyNumberFormat="1" applyFill="1" applyProtection="1">
      <protection locked="0"/>
    </xf>
    <xf numFmtId="171" fontId="1" fillId="33" borderId="0" xfId="29" applyNumberFormat="1" applyFill="1"/>
    <xf numFmtId="8" fontId="0" fillId="33" borderId="0" xfId="0" applyNumberFormat="1" applyFill="1" applyBorder="1"/>
    <xf numFmtId="44" fontId="3" fillId="33" borderId="0" xfId="0" applyNumberFormat="1" applyFont="1" applyFill="1"/>
    <xf numFmtId="172" fontId="20" fillId="33" borderId="0" xfId="29" applyNumberFormat="1" applyFont="1" applyFill="1" applyAlignment="1">
      <alignment horizontal="right"/>
    </xf>
    <xf numFmtId="0" fontId="3" fillId="35" borderId="11" xfId="0" applyFont="1" applyFill="1" applyBorder="1" applyAlignment="1">
      <alignment vertical="center"/>
    </xf>
    <xf numFmtId="168" fontId="0" fillId="33" borderId="16" xfId="29" applyNumberFormat="1" applyFont="1" applyFill="1" applyBorder="1" applyProtection="1">
      <protection locked="0"/>
    </xf>
    <xf numFmtId="0" fontId="3" fillId="33" borderId="0" xfId="33" applyNumberFormat="1" applyFont="1" applyFill="1" applyBorder="1" applyAlignment="1">
      <alignment horizontal="right" vertical="center"/>
    </xf>
    <xf numFmtId="0" fontId="3" fillId="33" borderId="0" xfId="0" applyFont="1" applyFill="1" applyBorder="1" applyAlignment="1">
      <alignment horizontal="right" vertical="center"/>
    </xf>
    <xf numFmtId="0" fontId="4" fillId="35" borderId="11" xfId="0" applyFont="1" applyFill="1" applyBorder="1" applyAlignment="1">
      <alignment vertical="center"/>
    </xf>
    <xf numFmtId="0" fontId="3" fillId="35" borderId="11" xfId="0" applyFont="1" applyFill="1" applyBorder="1" applyAlignment="1"/>
    <xf numFmtId="2" fontId="0" fillId="27" borderId="0" xfId="0" applyNumberFormat="1" applyFill="1" applyBorder="1"/>
    <xf numFmtId="43" fontId="1" fillId="34" borderId="0" xfId="70" applyNumberFormat="1" applyFill="1" applyBorder="1" applyAlignment="1">
      <alignment horizontal="right"/>
    </xf>
    <xf numFmtId="43" fontId="7" fillId="34" borderId="0" xfId="0" applyNumberFormat="1" applyFont="1" applyFill="1"/>
    <xf numFmtId="168" fontId="0" fillId="33" borderId="0" xfId="0" applyNumberFormat="1" applyFill="1"/>
    <xf numFmtId="10" fontId="7" fillId="35" borderId="17" xfId="70" applyNumberFormat="1" applyFont="1" applyFill="1" applyBorder="1"/>
    <xf numFmtId="43" fontId="7" fillId="33" borderId="0" xfId="29" applyFont="1" applyFill="1" applyBorder="1" applyAlignment="1">
      <alignment horizontal="center" vertical="center"/>
    </xf>
    <xf numFmtId="44" fontId="25" fillId="33" borderId="0" xfId="0" applyNumberFormat="1" applyFont="1" applyFill="1" applyBorder="1" applyAlignment="1">
      <alignment wrapText="1"/>
    </xf>
    <xf numFmtId="44" fontId="25" fillId="33" borderId="0" xfId="0" applyNumberFormat="1" applyFont="1" applyFill="1"/>
    <xf numFmtId="44" fontId="25" fillId="0" borderId="0" xfId="0" applyNumberFormat="1" applyFont="1"/>
    <xf numFmtId="0" fontId="3" fillId="33" borderId="30" xfId="0" quotePrefix="1" applyFont="1" applyFill="1" applyBorder="1" applyAlignment="1">
      <alignment horizontal="right" vertical="center"/>
    </xf>
    <xf numFmtId="43" fontId="3" fillId="33" borderId="0" xfId="29" applyFont="1" applyFill="1"/>
    <xf numFmtId="0" fontId="3" fillId="35" borderId="11" xfId="0" applyFont="1" applyFill="1" applyBorder="1" applyAlignment="1">
      <alignment horizontal="left" vertical="center"/>
    </xf>
    <xf numFmtId="0" fontId="31" fillId="0" borderId="0" xfId="0" applyFont="1"/>
    <xf numFmtId="0" fontId="19" fillId="0" borderId="0" xfId="0" applyFont="1"/>
    <xf numFmtId="0" fontId="30" fillId="35" borderId="11" xfId="0" applyFont="1" applyFill="1" applyBorder="1" applyAlignment="1">
      <alignment vertical="center" wrapText="1"/>
    </xf>
    <xf numFmtId="0" fontId="7" fillId="33" borderId="31" xfId="0" applyFont="1" applyFill="1" applyBorder="1" applyAlignment="1">
      <alignment horizontal="left"/>
    </xf>
    <xf numFmtId="0" fontId="7" fillId="0" borderId="0" xfId="0" applyFont="1" applyAlignment="1"/>
    <xf numFmtId="0" fontId="3" fillId="33" borderId="29" xfId="0" applyFont="1" applyFill="1" applyBorder="1" applyAlignment="1">
      <alignment vertical="center"/>
    </xf>
    <xf numFmtId="0" fontId="3" fillId="33" borderId="31" xfId="0" applyFont="1" applyFill="1" applyBorder="1" applyAlignment="1">
      <alignment horizontal="center" vertical="center"/>
    </xf>
    <xf numFmtId="0" fontId="32" fillId="0" borderId="0" xfId="0" applyFont="1" applyFill="1" applyAlignment="1">
      <alignment horizontal="left"/>
    </xf>
    <xf numFmtId="0" fontId="32" fillId="0" borderId="0" xfId="0" applyFont="1" applyFill="1" applyAlignment="1">
      <alignment horizontal="center"/>
    </xf>
    <xf numFmtId="0" fontId="32" fillId="0" borderId="0" xfId="0" applyFont="1" applyFill="1"/>
    <xf numFmtId="0" fontId="32" fillId="0" borderId="0" xfId="0" applyFont="1"/>
    <xf numFmtId="0" fontId="0" fillId="33" borderId="0" xfId="0" applyFill="1" applyAlignment="1">
      <alignment horizontal="left"/>
    </xf>
    <xf numFmtId="0" fontId="0" fillId="33" borderId="14" xfId="0" applyFill="1" applyBorder="1"/>
    <xf numFmtId="179" fontId="0" fillId="0" borderId="0" xfId="0" applyNumberFormat="1"/>
    <xf numFmtId="179" fontId="0" fillId="0" borderId="0" xfId="0" applyNumberFormat="1" applyFill="1"/>
    <xf numFmtId="10" fontId="1" fillId="33" borderId="0" xfId="70" applyNumberFormat="1" applyFill="1" applyAlignment="1"/>
    <xf numFmtId="0" fontId="3" fillId="0" borderId="0" xfId="0" applyFont="1" applyAlignment="1">
      <alignment horizontal="left"/>
    </xf>
    <xf numFmtId="175" fontId="1" fillId="33" borderId="32" xfId="33" applyNumberFormat="1" applyFill="1" applyBorder="1" applyProtection="1">
      <protection locked="0"/>
    </xf>
    <xf numFmtId="179" fontId="1" fillId="0" borderId="14" xfId="29" applyNumberFormat="1" applyFill="1" applyBorder="1" applyAlignment="1">
      <alignment vertical="center"/>
    </xf>
    <xf numFmtId="179" fontId="7" fillId="0" borderId="0" xfId="0" applyNumberFormat="1" applyFont="1"/>
    <xf numFmtId="10" fontId="3" fillId="33" borderId="0" xfId="70" applyNumberFormat="1" applyFont="1" applyFill="1" applyBorder="1"/>
    <xf numFmtId="10" fontId="7" fillId="33" borderId="0" xfId="70" applyNumberFormat="1" applyFont="1" applyFill="1" applyBorder="1" applyAlignment="1">
      <alignment horizontal="right"/>
    </xf>
    <xf numFmtId="10" fontId="3" fillId="33" borderId="0" xfId="70" applyNumberFormat="1" applyFont="1" applyFill="1" applyBorder="1" applyAlignment="1">
      <alignment horizontal="right"/>
    </xf>
    <xf numFmtId="10" fontId="7" fillId="35" borderId="18" xfId="70" applyNumberFormat="1" applyFont="1" applyFill="1" applyBorder="1"/>
    <xf numFmtId="44" fontId="25" fillId="33" borderId="0" xfId="33" applyFont="1" applyFill="1"/>
    <xf numFmtId="44" fontId="1" fillId="33" borderId="32" xfId="33" applyFill="1" applyBorder="1"/>
    <xf numFmtId="171" fontId="1" fillId="35" borderId="11" xfId="29" applyNumberFormat="1" applyFill="1" applyBorder="1"/>
    <xf numFmtId="0" fontId="3" fillId="33" borderId="0" xfId="0" applyFont="1" applyFill="1" applyBorder="1" applyAlignment="1">
      <alignment horizontal="right"/>
    </xf>
    <xf numFmtId="8" fontId="3" fillId="35" borderId="17" xfId="29" applyNumberFormat="1" applyFont="1" applyFill="1" applyBorder="1"/>
    <xf numFmtId="8" fontId="1" fillId="33" borderId="0" xfId="29" applyNumberFormat="1" applyFill="1" applyBorder="1"/>
    <xf numFmtId="44" fontId="3" fillId="33" borderId="0" xfId="33" applyFont="1" applyFill="1" applyBorder="1"/>
    <xf numFmtId="44" fontId="1" fillId="33" borderId="0" xfId="33" applyFont="1" applyFill="1" applyAlignment="1">
      <alignment horizontal="right"/>
    </xf>
    <xf numFmtId="43" fontId="1" fillId="33" borderId="0" xfId="29" applyFont="1" applyFill="1" applyBorder="1" applyAlignment="1">
      <alignment horizontal="right"/>
    </xf>
    <xf numFmtId="10" fontId="3" fillId="35" borderId="17" xfId="70" applyNumberFormat="1" applyFont="1" applyFill="1" applyBorder="1"/>
    <xf numFmtId="44" fontId="1" fillId="33" borderId="0" xfId="33" applyFill="1"/>
    <xf numFmtId="0" fontId="3" fillId="0" borderId="0" xfId="0" applyFont="1" applyAlignment="1">
      <alignment horizontal="center"/>
    </xf>
    <xf numFmtId="10" fontId="1" fillId="34" borderId="16" xfId="70" applyNumberFormat="1" applyFill="1" applyBorder="1" applyAlignment="1">
      <alignment horizontal="center"/>
    </xf>
    <xf numFmtId="43" fontId="0" fillId="33" borderId="0" xfId="0" applyNumberFormat="1" applyFill="1" applyBorder="1"/>
    <xf numFmtId="44" fontId="7" fillId="33" borderId="0" xfId="0" applyNumberFormat="1" applyFont="1" applyFill="1"/>
    <xf numFmtId="44" fontId="7" fillId="33" borderId="0" xfId="33" applyFont="1" applyFill="1"/>
    <xf numFmtId="0" fontId="7" fillId="33" borderId="0" xfId="0" applyFont="1" applyFill="1" applyBorder="1" applyAlignment="1">
      <alignment horizontal="center"/>
    </xf>
    <xf numFmtId="0" fontId="3" fillId="33" borderId="33" xfId="0" applyFont="1" applyFill="1" applyBorder="1" applyAlignment="1">
      <alignment horizontal="center"/>
    </xf>
    <xf numFmtId="0" fontId="0" fillId="33" borderId="31" xfId="0" applyFill="1" applyBorder="1" applyAlignment="1">
      <alignment horizontal="center"/>
    </xf>
    <xf numFmtId="0" fontId="3" fillId="33" borderId="11" xfId="0" applyFont="1" applyFill="1" applyBorder="1" applyAlignment="1">
      <alignment horizontal="center"/>
    </xf>
    <xf numFmtId="7" fontId="7" fillId="33" borderId="34" xfId="0" applyNumberFormat="1" applyFont="1" applyFill="1" applyBorder="1" applyAlignment="1">
      <alignment horizontal="center"/>
    </xf>
    <xf numFmtId="44" fontId="7" fillId="33" borderId="13" xfId="0" applyNumberFormat="1" applyFont="1" applyFill="1" applyBorder="1"/>
    <xf numFmtId="7" fontId="7" fillId="33" borderId="14" xfId="0" applyNumberFormat="1" applyFont="1" applyFill="1" applyBorder="1" applyAlignment="1">
      <alignment horizontal="center"/>
    </xf>
    <xf numFmtId="44" fontId="7" fillId="33" borderId="0" xfId="0" applyNumberFormat="1" applyFont="1" applyFill="1" applyBorder="1"/>
    <xf numFmtId="44" fontId="7" fillId="33" borderId="7" xfId="0" applyNumberFormat="1" applyFont="1" applyFill="1" applyBorder="1"/>
    <xf numFmtId="7" fontId="7" fillId="33" borderId="29" xfId="0" applyNumberFormat="1" applyFont="1" applyFill="1" applyBorder="1" applyAlignment="1">
      <alignment horizontal="center"/>
    </xf>
    <xf numFmtId="44" fontId="7" fillId="33" borderId="12" xfId="0" applyNumberFormat="1" applyFont="1" applyFill="1" applyBorder="1"/>
    <xf numFmtId="44" fontId="7" fillId="33" borderId="36" xfId="0" applyNumberFormat="1" applyFont="1" applyFill="1" applyBorder="1"/>
    <xf numFmtId="0" fontId="3" fillId="33" borderId="31" xfId="0" applyFont="1" applyFill="1" applyBorder="1" applyAlignment="1">
      <alignment horizontal="center"/>
    </xf>
    <xf numFmtId="10" fontId="7" fillId="33" borderId="37" xfId="70" applyNumberFormat="1" applyFont="1" applyFill="1" applyBorder="1" applyAlignment="1">
      <alignment horizontal="center"/>
    </xf>
    <xf numFmtId="10" fontId="7" fillId="33" borderId="13" xfId="70" applyNumberFormat="1" applyFont="1" applyFill="1" applyBorder="1" applyAlignment="1">
      <alignment horizontal="center"/>
    </xf>
    <xf numFmtId="10" fontId="7" fillId="33" borderId="35" xfId="70" applyNumberFormat="1" applyFont="1" applyFill="1" applyBorder="1" applyAlignment="1">
      <alignment horizontal="center"/>
    </xf>
    <xf numFmtId="10" fontId="7" fillId="33" borderId="38" xfId="70" applyNumberFormat="1" applyFont="1" applyFill="1" applyBorder="1" applyAlignment="1">
      <alignment horizontal="center"/>
    </xf>
    <xf numFmtId="10" fontId="7" fillId="33" borderId="0" xfId="70" applyNumberFormat="1" applyFont="1" applyFill="1" applyBorder="1" applyAlignment="1">
      <alignment horizontal="center"/>
    </xf>
    <xf numFmtId="10" fontId="7" fillId="33" borderId="7" xfId="70" applyNumberFormat="1" applyFont="1" applyFill="1" applyBorder="1" applyAlignment="1">
      <alignment horizontal="center"/>
    </xf>
    <xf numFmtId="10" fontId="7" fillId="33" borderId="39" xfId="70" applyNumberFormat="1" applyFont="1" applyFill="1" applyBorder="1" applyAlignment="1">
      <alignment horizontal="center"/>
    </xf>
    <xf numFmtId="10" fontId="7" fillId="33" borderId="12" xfId="70" applyNumberFormat="1" applyFont="1" applyFill="1" applyBorder="1" applyAlignment="1">
      <alignment horizontal="center"/>
    </xf>
    <xf numFmtId="10" fontId="7" fillId="33" borderId="36" xfId="70" applyNumberFormat="1" applyFont="1" applyFill="1" applyBorder="1" applyAlignment="1">
      <alignment horizontal="center"/>
    </xf>
    <xf numFmtId="0" fontId="0" fillId="33" borderId="37" xfId="0" applyFill="1" applyBorder="1" applyAlignment="1">
      <alignment horizontal="left"/>
    </xf>
    <xf numFmtId="0" fontId="0" fillId="33" borderId="38" xfId="0" applyFill="1" applyBorder="1" applyAlignment="1">
      <alignment horizontal="left"/>
    </xf>
    <xf numFmtId="0" fontId="3" fillId="33" borderId="31" xfId="0" applyFont="1" applyFill="1" applyBorder="1" applyAlignment="1">
      <alignment horizontal="center" vertical="center" wrapText="1"/>
    </xf>
    <xf numFmtId="44" fontId="7" fillId="33" borderId="13" xfId="33" applyFont="1" applyFill="1" applyBorder="1" applyAlignment="1">
      <alignment horizontal="center"/>
    </xf>
    <xf numFmtId="44" fontId="7" fillId="33" borderId="0" xfId="33" applyFont="1" applyFill="1" applyBorder="1" applyAlignment="1">
      <alignment horizontal="center"/>
    </xf>
    <xf numFmtId="44" fontId="7" fillId="33" borderId="12" xfId="33" applyFont="1" applyFill="1" applyBorder="1" applyAlignment="1">
      <alignment horizontal="center"/>
    </xf>
    <xf numFmtId="44" fontId="3" fillId="33" borderId="11" xfId="33" applyFont="1" applyFill="1" applyBorder="1" applyAlignment="1">
      <alignment horizontal="center"/>
    </xf>
    <xf numFmtId="171" fontId="0" fillId="33" borderId="0" xfId="29" applyNumberFormat="1" applyFont="1" applyFill="1" applyBorder="1" applyAlignment="1">
      <alignment vertical="center" wrapText="1"/>
    </xf>
    <xf numFmtId="0" fontId="0" fillId="33" borderId="37" xfId="0" applyFill="1" applyBorder="1"/>
    <xf numFmtId="44" fontId="3" fillId="33" borderId="33" xfId="33" applyFont="1" applyFill="1" applyBorder="1" applyAlignment="1">
      <alignment horizontal="center"/>
    </xf>
    <xf numFmtId="44" fontId="7" fillId="33" borderId="35" xfId="33" applyFont="1" applyFill="1" applyBorder="1" applyAlignment="1">
      <alignment horizontal="center"/>
    </xf>
    <xf numFmtId="44" fontId="7" fillId="33" borderId="7" xfId="33" applyFont="1" applyFill="1" applyBorder="1" applyAlignment="1">
      <alignment horizontal="center"/>
    </xf>
    <xf numFmtId="44" fontId="7" fillId="33" borderId="36" xfId="33" applyFont="1" applyFill="1" applyBorder="1" applyAlignment="1">
      <alignment horizontal="center"/>
    </xf>
    <xf numFmtId="0" fontId="0" fillId="33" borderId="7" xfId="0" applyFill="1" applyBorder="1"/>
    <xf numFmtId="0" fontId="3" fillId="33" borderId="38" xfId="0" applyFont="1" applyFill="1" applyBorder="1"/>
    <xf numFmtId="0" fontId="3" fillId="33" borderId="0" xfId="0" quotePrefix="1" applyFont="1" applyFill="1" applyBorder="1" applyAlignment="1">
      <alignment horizontal="center"/>
    </xf>
    <xf numFmtId="0" fontId="3" fillId="33" borderId="36" xfId="0" applyFont="1" applyFill="1" applyBorder="1" applyAlignment="1">
      <alignment horizontal="center"/>
    </xf>
    <xf numFmtId="0" fontId="0" fillId="33" borderId="35" xfId="0" applyFill="1" applyBorder="1"/>
    <xf numFmtId="0" fontId="0" fillId="0" borderId="39" xfId="0" applyBorder="1"/>
    <xf numFmtId="173" fontId="0" fillId="33" borderId="12" xfId="0" applyNumberFormat="1" applyFill="1" applyBorder="1"/>
    <xf numFmtId="173" fontId="0" fillId="33" borderId="36" xfId="0" applyNumberFormat="1" applyFill="1" applyBorder="1"/>
    <xf numFmtId="0" fontId="7" fillId="33" borderId="40" xfId="0" applyFont="1" applyFill="1" applyBorder="1" applyAlignment="1">
      <alignment horizontal="left"/>
    </xf>
    <xf numFmtId="0" fontId="3" fillId="33" borderId="39" xfId="0" applyFont="1" applyFill="1" applyBorder="1" applyAlignment="1">
      <alignment vertical="center"/>
    </xf>
    <xf numFmtId="0" fontId="3" fillId="33" borderId="41" xfId="0" applyFont="1" applyFill="1" applyBorder="1" applyAlignment="1">
      <alignment horizontal="center" vertical="center"/>
    </xf>
    <xf numFmtId="0" fontId="3" fillId="33" borderId="42" xfId="0" applyFont="1" applyFill="1" applyBorder="1" applyAlignment="1">
      <alignment horizontal="center" vertical="center"/>
    </xf>
    <xf numFmtId="179" fontId="1" fillId="0" borderId="38" xfId="29" applyNumberFormat="1" applyFill="1" applyBorder="1" applyAlignment="1">
      <alignment vertical="center"/>
    </xf>
    <xf numFmtId="0" fontId="0" fillId="33" borderId="38" xfId="0" applyFill="1" applyBorder="1"/>
    <xf numFmtId="179" fontId="1" fillId="0" borderId="43" xfId="29" applyNumberFormat="1" applyFill="1" applyBorder="1" applyAlignment="1">
      <alignment vertical="center"/>
    </xf>
    <xf numFmtId="179" fontId="1" fillId="0" borderId="44" xfId="29" applyNumberFormat="1" applyFill="1" applyBorder="1" applyAlignment="1">
      <alignment vertical="center"/>
    </xf>
    <xf numFmtId="0" fontId="33" fillId="33" borderId="0" xfId="0" applyFont="1" applyFill="1" applyAlignment="1">
      <alignment vertical="center"/>
    </xf>
    <xf numFmtId="0" fontId="12" fillId="0" borderId="0" xfId="0" applyFont="1"/>
    <xf numFmtId="0" fontId="0" fillId="0" borderId="0" xfId="0" applyAlignment="1">
      <alignment horizontal="right"/>
    </xf>
    <xf numFmtId="0" fontId="0" fillId="0" borderId="12" xfId="0" applyBorder="1"/>
    <xf numFmtId="43" fontId="0" fillId="0" borderId="0" xfId="0" applyNumberFormat="1"/>
    <xf numFmtId="0" fontId="0" fillId="34" borderId="0" xfId="0" applyFill="1" applyBorder="1" applyAlignment="1">
      <alignment horizontal="left"/>
    </xf>
    <xf numFmtId="0" fontId="33" fillId="0" borderId="0" xfId="0" applyFont="1"/>
    <xf numFmtId="0" fontId="34" fillId="0" borderId="0" xfId="0" applyFont="1"/>
    <xf numFmtId="168" fontId="20" fillId="33" borderId="12" xfId="29" applyNumberFormat="1" applyFont="1" applyFill="1" applyBorder="1" applyAlignment="1">
      <alignment horizontal="right"/>
    </xf>
    <xf numFmtId="168" fontId="20" fillId="25" borderId="24" xfId="29" applyNumberFormat="1" applyFont="1" applyFill="1" applyBorder="1" applyAlignment="1">
      <alignment horizontal="right"/>
    </xf>
    <xf numFmtId="168" fontId="20" fillId="25" borderId="26" xfId="29" applyNumberFormat="1" applyFont="1" applyFill="1" applyBorder="1" applyAlignment="1">
      <alignment horizontal="right"/>
    </xf>
    <xf numFmtId="0" fontId="30" fillId="0" borderId="12" xfId="0" applyFont="1" applyBorder="1" applyAlignment="1">
      <alignment horizontal="right"/>
    </xf>
    <xf numFmtId="0" fontId="30" fillId="0" borderId="12" xfId="0" applyFont="1" applyBorder="1"/>
    <xf numFmtId="0" fontId="30" fillId="0" borderId="0" xfId="0" applyFont="1" applyAlignment="1">
      <alignment horizontal="right"/>
    </xf>
    <xf numFmtId="17" fontId="30" fillId="0" borderId="0" xfId="0" applyNumberFormat="1" applyFont="1"/>
    <xf numFmtId="43" fontId="7" fillId="33" borderId="0" xfId="0" applyNumberFormat="1" applyFont="1" applyFill="1"/>
    <xf numFmtId="0" fontId="30" fillId="33" borderId="0" xfId="0" applyFont="1" applyFill="1"/>
    <xf numFmtId="0" fontId="19" fillId="33" borderId="0" xfId="0" applyFont="1" applyFill="1"/>
    <xf numFmtId="180" fontId="30" fillId="0" borderId="0" xfId="0" applyNumberFormat="1" applyFont="1"/>
    <xf numFmtId="180" fontId="0" fillId="0" borderId="0" xfId="0" applyNumberFormat="1"/>
    <xf numFmtId="43" fontId="7" fillId="34" borderId="16" xfId="29" applyNumberFormat="1" applyFont="1" applyFill="1" applyBorder="1" applyAlignment="1">
      <alignment horizontal="right" vertical="center"/>
    </xf>
    <xf numFmtId="0" fontId="61" fillId="33" borderId="0" xfId="0" applyFont="1" applyFill="1" applyBorder="1" applyAlignment="1">
      <alignment vertical="center" wrapText="1"/>
    </xf>
    <xf numFmtId="0" fontId="61" fillId="33" borderId="0" xfId="0" applyFont="1" applyFill="1" applyAlignment="1">
      <alignment wrapText="1"/>
    </xf>
    <xf numFmtId="0" fontId="61" fillId="0" borderId="0" xfId="0" applyFont="1"/>
    <xf numFmtId="0" fontId="62" fillId="0" borderId="0" xfId="0" applyFont="1" applyFill="1" applyAlignment="1">
      <alignment horizontal="left"/>
    </xf>
    <xf numFmtId="0" fontId="62" fillId="0" borderId="0" xfId="0" applyFont="1" applyFill="1" applyAlignment="1">
      <alignment horizontal="center"/>
    </xf>
    <xf numFmtId="0" fontId="62" fillId="0" borderId="0" xfId="0" applyFont="1" applyFill="1"/>
    <xf numFmtId="0" fontId="62" fillId="0" borderId="0" xfId="0" applyFont="1"/>
    <xf numFmtId="0" fontId="61" fillId="0" borderId="0" xfId="0" applyFont="1" applyFill="1"/>
    <xf numFmtId="0" fontId="61" fillId="33" borderId="38" xfId="0" applyFont="1" applyFill="1" applyBorder="1" applyAlignment="1"/>
    <xf numFmtId="179" fontId="61" fillId="33" borderId="0" xfId="0" applyNumberFormat="1" applyFont="1" applyFill="1" applyBorder="1" applyAlignment="1">
      <alignment vertical="center" wrapText="1"/>
    </xf>
    <xf numFmtId="179" fontId="61" fillId="0" borderId="0" xfId="0" applyNumberFormat="1" applyFont="1"/>
    <xf numFmtId="179" fontId="62" fillId="0" borderId="0" xfId="0" applyNumberFormat="1" applyFont="1" applyFill="1" applyAlignment="1">
      <alignment horizontal="left"/>
    </xf>
    <xf numFmtId="179" fontId="62" fillId="0" borderId="0" xfId="0" applyNumberFormat="1" applyFont="1" applyFill="1" applyAlignment="1">
      <alignment horizontal="center"/>
    </xf>
    <xf numFmtId="179" fontId="62" fillId="0" borderId="0" xfId="0" applyNumberFormat="1" applyFont="1" applyFill="1"/>
    <xf numFmtId="179" fontId="62" fillId="0" borderId="0" xfId="0" applyNumberFormat="1" applyFont="1"/>
    <xf numFmtId="179" fontId="61" fillId="0" borderId="0" xfId="0" applyNumberFormat="1" applyFont="1" applyFill="1"/>
    <xf numFmtId="0" fontId="7" fillId="33" borderId="38" xfId="0" applyFont="1" applyFill="1" applyBorder="1" applyAlignment="1"/>
    <xf numFmtId="3" fontId="7" fillId="33" borderId="38" xfId="0" applyNumberFormat="1" applyFont="1" applyFill="1" applyBorder="1" applyAlignment="1"/>
    <xf numFmtId="3" fontId="7" fillId="33" borderId="0" xfId="0" applyNumberFormat="1" applyFont="1" applyFill="1" applyBorder="1" applyAlignment="1"/>
    <xf numFmtId="3" fontId="7" fillId="0" borderId="0" xfId="0" applyNumberFormat="1" applyFont="1" applyBorder="1"/>
    <xf numFmtId="0" fontId="63" fillId="35" borderId="11" xfId="0" applyFont="1" applyFill="1" applyBorder="1" applyAlignment="1">
      <alignment wrapText="1"/>
    </xf>
    <xf numFmtId="0" fontId="64" fillId="33" borderId="41" xfId="0" applyFont="1" applyFill="1" applyBorder="1" applyAlignment="1">
      <alignment horizontal="center" vertical="center"/>
    </xf>
    <xf numFmtId="0" fontId="64" fillId="33" borderId="31" xfId="0" applyFont="1" applyFill="1" applyBorder="1" applyAlignment="1">
      <alignment horizontal="center" vertical="center"/>
    </xf>
    <xf numFmtId="0" fontId="64" fillId="33" borderId="42" xfId="0" applyFont="1" applyFill="1" applyBorder="1" applyAlignment="1">
      <alignment horizontal="center" vertical="center"/>
    </xf>
    <xf numFmtId="0" fontId="65" fillId="33" borderId="0" xfId="0" applyFont="1" applyFill="1" applyBorder="1" applyAlignment="1">
      <alignment vertical="center" wrapText="1"/>
    </xf>
    <xf numFmtId="179" fontId="65" fillId="34" borderId="43" xfId="29" applyNumberFormat="1" applyFont="1" applyFill="1" applyBorder="1" applyAlignment="1">
      <alignment vertical="center"/>
    </xf>
    <xf numFmtId="179" fontId="65" fillId="34" borderId="14" xfId="29" applyNumberFormat="1" applyFont="1" applyFill="1" applyBorder="1" applyAlignment="1">
      <alignment vertical="center"/>
    </xf>
    <xf numFmtId="179" fontId="65" fillId="34" borderId="44" xfId="29" applyNumberFormat="1" applyFont="1" applyFill="1" applyBorder="1" applyAlignment="1">
      <alignment vertical="center"/>
    </xf>
    <xf numFmtId="0" fontId="7" fillId="33" borderId="0" xfId="0" applyFont="1" applyFill="1" applyBorder="1" applyAlignment="1">
      <alignment vertical="center" wrapText="1"/>
    </xf>
    <xf numFmtId="1" fontId="1" fillId="33" borderId="0" xfId="70" applyNumberFormat="1" applyFill="1"/>
    <xf numFmtId="0" fontId="7" fillId="33" borderId="0" xfId="0" applyFont="1" applyFill="1" applyAlignment="1" applyProtection="1">
      <alignment horizontal="left"/>
      <protection locked="0"/>
    </xf>
    <xf numFmtId="43" fontId="0" fillId="33" borderId="0" xfId="0" applyNumberFormat="1" applyFill="1" applyAlignment="1" applyProtection="1">
      <alignment horizontal="right"/>
      <protection locked="0"/>
    </xf>
    <xf numFmtId="179" fontId="66" fillId="0" borderId="43" xfId="29" applyNumberFormat="1" applyFont="1" applyFill="1" applyBorder="1" applyAlignment="1">
      <alignment vertical="center"/>
    </xf>
    <xf numFmtId="179" fontId="66" fillId="0" borderId="14" xfId="29" applyNumberFormat="1" applyFont="1" applyFill="1" applyBorder="1" applyAlignment="1">
      <alignment vertical="center"/>
    </xf>
    <xf numFmtId="44" fontId="1" fillId="36" borderId="18" xfId="33" applyFill="1" applyBorder="1" applyAlignment="1">
      <alignment vertical="center"/>
    </xf>
    <xf numFmtId="167" fontId="61" fillId="33" borderId="0" xfId="0" applyNumberFormat="1" applyFont="1" applyFill="1" applyBorder="1" applyAlignment="1">
      <alignment horizontal="center" vertical="center"/>
    </xf>
    <xf numFmtId="43" fontId="7" fillId="34" borderId="16" xfId="70" applyNumberFormat="1" applyFont="1" applyFill="1" applyBorder="1" applyAlignment="1">
      <alignment horizontal="right"/>
    </xf>
    <xf numFmtId="0" fontId="67" fillId="33" borderId="41" xfId="0" applyFont="1" applyFill="1" applyBorder="1" applyAlignment="1">
      <alignment horizontal="center" vertical="center"/>
    </xf>
    <xf numFmtId="179" fontId="61" fillId="0" borderId="43" xfId="29" applyNumberFormat="1" applyFont="1" applyFill="1" applyBorder="1" applyAlignment="1">
      <alignment vertical="center"/>
    </xf>
    <xf numFmtId="178" fontId="66" fillId="0" borderId="43" xfId="29" applyNumberFormat="1" applyFont="1" applyFill="1" applyBorder="1" applyAlignment="1">
      <alignment vertical="center"/>
    </xf>
    <xf numFmtId="179" fontId="7" fillId="0" borderId="43" xfId="29" applyNumberFormat="1" applyFont="1" applyFill="1" applyBorder="1" applyAlignment="1">
      <alignment vertical="center"/>
    </xf>
    <xf numFmtId="10" fontId="0" fillId="36" borderId="0" xfId="0" applyNumberFormat="1" applyFill="1" applyProtection="1">
      <protection locked="0"/>
    </xf>
    <xf numFmtId="43" fontId="7" fillId="33" borderId="0" xfId="29" applyNumberFormat="1" applyFont="1" applyFill="1" applyBorder="1" applyAlignment="1">
      <alignment horizontal="center" vertical="center"/>
    </xf>
    <xf numFmtId="0" fontId="0" fillId="0" borderId="0" xfId="0" applyAlignment="1">
      <alignment horizontal="center" vertical="top" wrapText="1"/>
    </xf>
    <xf numFmtId="0" fontId="0" fillId="0" borderId="0" xfId="0" applyAlignment="1">
      <alignment horizontal="left" vertical="top" wrapText="1"/>
    </xf>
    <xf numFmtId="0" fontId="68" fillId="35" borderId="11" xfId="0" applyFont="1" applyFill="1" applyBorder="1" applyAlignment="1">
      <alignment vertical="center"/>
    </xf>
    <xf numFmtId="3" fontId="3" fillId="0" borderId="0" xfId="0" applyNumberFormat="1" applyFont="1" applyBorder="1"/>
    <xf numFmtId="166" fontId="0" fillId="0" borderId="0" xfId="70" applyNumberFormat="1" applyFont="1" applyAlignment="1">
      <alignment horizontal="center"/>
    </xf>
    <xf numFmtId="0" fontId="0" fillId="36" borderId="0" xfId="0" applyFill="1"/>
    <xf numFmtId="43" fontId="0" fillId="33" borderId="0" xfId="0" applyNumberFormat="1" applyFill="1" applyBorder="1" applyAlignment="1">
      <alignment wrapText="1"/>
    </xf>
    <xf numFmtId="0" fontId="0" fillId="33" borderId="0" xfId="0" applyNumberFormat="1" applyFill="1" applyBorder="1" applyAlignment="1">
      <alignment wrapText="1"/>
    </xf>
    <xf numFmtId="0" fontId="7" fillId="35" borderId="11" xfId="0" applyFont="1" applyFill="1" applyBorder="1"/>
    <xf numFmtId="0" fontId="7" fillId="33" borderId="0" xfId="0" applyFont="1" applyFill="1" applyBorder="1" applyAlignment="1">
      <alignment vertical="center"/>
    </xf>
    <xf numFmtId="0" fontId="7" fillId="0" borderId="0" xfId="0" applyFont="1" applyAlignment="1">
      <alignment horizontal="center" vertical="top" wrapText="1"/>
    </xf>
    <xf numFmtId="0" fontId="7" fillId="0" borderId="0" xfId="0" applyFont="1" applyAlignment="1">
      <alignment horizontal="left" vertical="top" wrapText="1"/>
    </xf>
    <xf numFmtId="0" fontId="7" fillId="33" borderId="0" xfId="0" applyFont="1" applyFill="1" applyAlignment="1"/>
    <xf numFmtId="0" fontId="7" fillId="33" borderId="0" xfId="0" applyFont="1" applyFill="1" applyAlignment="1">
      <alignment horizontal="center"/>
    </xf>
    <xf numFmtId="0" fontId="0" fillId="36" borderId="0" xfId="0" applyFill="1" applyBorder="1" applyAlignment="1">
      <alignment vertical="center" wrapText="1"/>
    </xf>
    <xf numFmtId="0" fontId="7" fillId="36" borderId="0" xfId="0" applyFont="1" applyFill="1"/>
    <xf numFmtId="0" fontId="62" fillId="36" borderId="0" xfId="0" applyFont="1" applyFill="1" applyAlignment="1">
      <alignment horizontal="left"/>
    </xf>
    <xf numFmtId="0" fontId="61" fillId="36" borderId="0" xfId="0" applyFont="1" applyFill="1" applyBorder="1" applyAlignment="1">
      <alignment vertical="center" wrapText="1"/>
    </xf>
    <xf numFmtId="0" fontId="62" fillId="36" borderId="0" xfId="0" applyFont="1" applyFill="1" applyAlignment="1">
      <alignment horizontal="center"/>
    </xf>
    <xf numFmtId="0" fontId="62" fillId="36" borderId="0" xfId="0" applyFont="1" applyFill="1"/>
    <xf numFmtId="0" fontId="7" fillId="36" borderId="0" xfId="0" applyFont="1" applyFill="1" applyBorder="1" applyAlignment="1">
      <alignment vertical="center" wrapText="1"/>
    </xf>
    <xf numFmtId="44" fontId="1" fillId="33" borderId="0" xfId="70" applyNumberFormat="1" applyFill="1" applyBorder="1"/>
    <xf numFmtId="11" fontId="0" fillId="0" borderId="0" xfId="0" applyNumberFormat="1"/>
    <xf numFmtId="44" fontId="1" fillId="33" borderId="0" xfId="33" applyNumberFormat="1" applyFill="1"/>
    <xf numFmtId="0" fontId="69" fillId="33" borderId="0" xfId="0" applyFont="1" applyFill="1" applyBorder="1" applyAlignment="1">
      <alignment horizontal="left" vertical="center"/>
    </xf>
    <xf numFmtId="0" fontId="3" fillId="33" borderId="50" xfId="0" applyFont="1" applyFill="1" applyBorder="1" applyAlignment="1">
      <alignment horizontal="right" vertical="center"/>
    </xf>
    <xf numFmtId="10" fontId="3" fillId="33" borderId="0" xfId="70" applyNumberFormat="1" applyFont="1" applyFill="1" applyAlignment="1">
      <alignment horizontal="center"/>
    </xf>
    <xf numFmtId="0" fontId="60" fillId="33" borderId="0" xfId="0" applyFont="1" applyFill="1" applyBorder="1"/>
    <xf numFmtId="10" fontId="7" fillId="33" borderId="23" xfId="70" applyNumberFormat="1" applyFont="1" applyFill="1" applyBorder="1" applyAlignment="1" applyProtection="1">
      <alignment horizontal="center"/>
      <protection locked="0"/>
    </xf>
    <xf numFmtId="2" fontId="7" fillId="33" borderId="18" xfId="32" applyNumberFormat="1" applyFont="1" applyFill="1" applyBorder="1" applyAlignment="1" applyProtection="1">
      <alignment horizontal="center"/>
    </xf>
    <xf numFmtId="175" fontId="12" fillId="33" borderId="0" xfId="0" applyNumberFormat="1" applyFont="1" applyFill="1" applyBorder="1" applyAlignment="1">
      <alignment horizontal="left"/>
    </xf>
    <xf numFmtId="171" fontId="0" fillId="0" borderId="0" xfId="29" applyNumberFormat="1" applyFont="1"/>
    <xf numFmtId="44" fontId="25" fillId="33" borderId="0" xfId="33" applyNumberFormat="1" applyFont="1" applyFill="1" applyBorder="1"/>
    <xf numFmtId="10" fontId="7" fillId="33" borderId="0" xfId="71" applyNumberFormat="1" applyFill="1" applyBorder="1"/>
    <xf numFmtId="184" fontId="7" fillId="33" borderId="0" xfId="33" applyNumberFormat="1" applyFont="1" applyFill="1" applyBorder="1"/>
    <xf numFmtId="44" fontId="0" fillId="0" borderId="0" xfId="0" applyNumberFormat="1"/>
    <xf numFmtId="0" fontId="7" fillId="36" borderId="0" xfId="0" applyFont="1" applyFill="1" applyBorder="1" applyAlignment="1">
      <alignment vertical="center"/>
    </xf>
    <xf numFmtId="185" fontId="0" fillId="33" borderId="0" xfId="0" applyNumberFormat="1" applyFill="1"/>
    <xf numFmtId="10" fontId="0" fillId="33" borderId="0" xfId="0" applyNumberFormat="1" applyFill="1" applyBorder="1" applyAlignment="1">
      <alignment vertical="center" wrapText="1"/>
    </xf>
    <xf numFmtId="178" fontId="61" fillId="36" borderId="0" xfId="0" applyNumberFormat="1" applyFont="1" applyFill="1" applyBorder="1" applyAlignment="1">
      <alignment vertical="center" wrapText="1"/>
    </xf>
    <xf numFmtId="44" fontId="0" fillId="33" borderId="0" xfId="0" applyNumberFormat="1" applyFill="1" applyBorder="1"/>
    <xf numFmtId="43" fontId="1" fillId="33" borderId="0" xfId="70" applyNumberFormat="1" applyFill="1" applyBorder="1"/>
    <xf numFmtId="168" fontId="58" fillId="33" borderId="0" xfId="29" applyNumberFormat="1" applyFont="1" applyFill="1"/>
    <xf numFmtId="175" fontId="7" fillId="33" borderId="0" xfId="33" applyNumberFormat="1" applyFont="1" applyFill="1" applyBorder="1"/>
    <xf numFmtId="175" fontId="58" fillId="33" borderId="0" xfId="33" applyNumberFormat="1" applyFont="1" applyFill="1" applyBorder="1"/>
    <xf numFmtId="175" fontId="7" fillId="33" borderId="0" xfId="71" applyNumberFormat="1" applyFill="1" applyBorder="1"/>
    <xf numFmtId="0" fontId="60" fillId="36" borderId="0" xfId="0" applyFont="1" applyFill="1" applyBorder="1"/>
    <xf numFmtId="0" fontId="0" fillId="36" borderId="0" xfId="0" applyFill="1" applyBorder="1" applyAlignment="1">
      <alignment wrapText="1"/>
    </xf>
    <xf numFmtId="43" fontId="7" fillId="36" borderId="0" xfId="29" applyFont="1" applyFill="1" applyBorder="1" applyAlignment="1">
      <alignment horizontal="center" vertical="center"/>
    </xf>
    <xf numFmtId="2" fontId="0" fillId="36" borderId="0" xfId="0" applyNumberFormat="1" applyFill="1" applyBorder="1" applyAlignment="1">
      <alignment wrapText="1"/>
    </xf>
    <xf numFmtId="43" fontId="0" fillId="37" borderId="0" xfId="0" applyNumberFormat="1" applyFill="1" applyBorder="1" applyAlignment="1">
      <alignment horizontal="left"/>
    </xf>
    <xf numFmtId="10" fontId="3" fillId="33" borderId="51" xfId="70" applyNumberFormat="1" applyFont="1" applyFill="1" applyBorder="1" applyAlignment="1">
      <alignment horizontal="center" wrapText="1"/>
    </xf>
    <xf numFmtId="0" fontId="3" fillId="33" borderId="51" xfId="0" applyFont="1" applyFill="1" applyBorder="1" applyAlignment="1">
      <alignment horizontal="center" wrapText="1"/>
    </xf>
    <xf numFmtId="0" fontId="7" fillId="37" borderId="16" xfId="29" applyNumberFormat="1" applyFont="1" applyFill="1" applyBorder="1" applyAlignment="1">
      <alignment horizontal="right" vertical="center"/>
    </xf>
    <xf numFmtId="0" fontId="3" fillId="33" borderId="51" xfId="0" quotePrefix="1" applyFont="1" applyFill="1" applyBorder="1" applyAlignment="1">
      <alignment horizontal="right" vertical="center"/>
    </xf>
    <xf numFmtId="43" fontId="0" fillId="37" borderId="0" xfId="0" applyNumberFormat="1" applyFill="1" applyBorder="1" applyAlignment="1">
      <alignment horizontal="right"/>
    </xf>
    <xf numFmtId="43" fontId="7" fillId="37" borderId="0" xfId="71" applyNumberFormat="1" applyFill="1" applyBorder="1" applyAlignment="1">
      <alignment horizontal="right"/>
    </xf>
    <xf numFmtId="43" fontId="7" fillId="37" borderId="0" xfId="0" applyNumberFormat="1" applyFont="1" applyFill="1" applyBorder="1"/>
    <xf numFmtId="43" fontId="0" fillId="36" borderId="0" xfId="0" applyNumberFormat="1" applyFill="1" applyBorder="1" applyAlignment="1">
      <alignment horizontal="right"/>
    </xf>
    <xf numFmtId="43" fontId="7" fillId="34" borderId="0" xfId="70" applyNumberFormat="1" applyFont="1" applyFill="1" applyBorder="1" applyAlignment="1">
      <alignment horizontal="right"/>
    </xf>
    <xf numFmtId="0" fontId="3" fillId="33" borderId="51" xfId="33" applyNumberFormat="1" applyFont="1" applyFill="1" applyBorder="1" applyAlignment="1">
      <alignment horizontal="right" vertical="center"/>
    </xf>
    <xf numFmtId="171" fontId="7" fillId="37" borderId="52" xfId="29" applyNumberFormat="1" applyFont="1" applyFill="1" applyBorder="1" applyAlignment="1">
      <alignment horizontal="right" vertical="center"/>
    </xf>
    <xf numFmtId="171" fontId="7" fillId="37" borderId="0" xfId="29" applyNumberFormat="1" applyFont="1" applyFill="1" applyBorder="1" applyAlignment="1">
      <alignment horizontal="right" vertical="center"/>
    </xf>
    <xf numFmtId="44" fontId="7" fillId="37" borderId="17" xfId="33" applyFont="1" applyFill="1" applyBorder="1" applyAlignment="1">
      <alignment horizontal="right" vertical="center"/>
    </xf>
    <xf numFmtId="0" fontId="7" fillId="36" borderId="0" xfId="0" applyFont="1" applyFill="1" applyBorder="1" applyAlignment="1"/>
    <xf numFmtId="0" fontId="13" fillId="36" borderId="0" xfId="0" applyFont="1" applyFill="1" applyBorder="1" applyAlignment="1"/>
    <xf numFmtId="10" fontId="3" fillId="36" borderId="0" xfId="0" applyNumberFormat="1" applyFont="1" applyFill="1" applyBorder="1" applyAlignment="1">
      <alignment wrapText="1"/>
    </xf>
    <xf numFmtId="183" fontId="59" fillId="36" borderId="0" xfId="29" applyNumberFormat="1" applyFont="1" applyFill="1" applyBorder="1" applyAlignment="1">
      <alignment wrapText="1"/>
    </xf>
    <xf numFmtId="43" fontId="0" fillId="36" borderId="0" xfId="0" applyNumberFormat="1" applyFill="1" applyBorder="1" applyAlignment="1">
      <alignment wrapText="1"/>
    </xf>
    <xf numFmtId="171" fontId="0" fillId="36" borderId="0" xfId="0" applyNumberFormat="1" applyFill="1" applyBorder="1" applyAlignment="1">
      <alignment wrapText="1"/>
    </xf>
    <xf numFmtId="43" fontId="3" fillId="36" borderId="0" xfId="0" applyNumberFormat="1" applyFont="1" applyFill="1" applyBorder="1" applyAlignment="1">
      <alignment wrapText="1"/>
    </xf>
    <xf numFmtId="44" fontId="0" fillId="36" borderId="0" xfId="0" applyNumberFormat="1" applyFill="1" applyBorder="1" applyAlignment="1">
      <alignment wrapText="1"/>
    </xf>
    <xf numFmtId="0" fontId="3" fillId="36" borderId="0" xfId="0" applyFont="1" applyFill="1" applyBorder="1" applyAlignment="1">
      <alignment wrapText="1"/>
    </xf>
    <xf numFmtId="0" fontId="7" fillId="36" borderId="0" xfId="0" applyFont="1" applyFill="1" applyBorder="1" applyAlignment="1">
      <alignment wrapText="1"/>
    </xf>
    <xf numFmtId="171" fontId="3" fillId="36" borderId="0" xfId="0" applyNumberFormat="1" applyFont="1" applyFill="1" applyBorder="1" applyAlignment="1">
      <alignment wrapText="1"/>
    </xf>
    <xf numFmtId="0" fontId="0" fillId="36" borderId="0" xfId="0" applyFill="1" applyBorder="1" applyAlignment="1"/>
    <xf numFmtId="0" fontId="0" fillId="36" borderId="0" xfId="0" applyFill="1" applyBorder="1"/>
    <xf numFmtId="0" fontId="7" fillId="36" borderId="0" xfId="0" applyFont="1" applyFill="1" applyBorder="1"/>
    <xf numFmtId="0" fontId="13" fillId="36" borderId="0" xfId="0" applyFont="1" applyFill="1" applyBorder="1"/>
    <xf numFmtId="2" fontId="0" fillId="36" borderId="0" xfId="0" applyNumberFormat="1" applyFill="1" applyBorder="1"/>
    <xf numFmtId="0" fontId="3" fillId="36" borderId="0" xfId="0" applyFont="1" applyFill="1" applyBorder="1" applyAlignment="1">
      <alignment vertical="center"/>
    </xf>
    <xf numFmtId="0" fontId="68" fillId="36" borderId="0" xfId="0" applyFont="1" applyFill="1" applyBorder="1" applyAlignment="1">
      <alignment vertical="center"/>
    </xf>
    <xf numFmtId="0" fontId="3" fillId="36" borderId="0" xfId="0" quotePrefix="1" applyFont="1" applyFill="1" applyBorder="1" applyAlignment="1">
      <alignment horizontal="right" vertical="center"/>
    </xf>
    <xf numFmtId="0" fontId="7" fillId="34" borderId="18" xfId="0" applyFont="1" applyFill="1" applyBorder="1" applyAlignment="1">
      <alignment horizontal="left"/>
    </xf>
    <xf numFmtId="44" fontId="0" fillId="33" borderId="0" xfId="33" applyFont="1" applyFill="1"/>
    <xf numFmtId="171" fontId="7" fillId="36" borderId="0" xfId="0" applyNumberFormat="1" applyFont="1" applyFill="1" applyBorder="1" applyAlignment="1">
      <alignment horizontal="right" wrapText="1"/>
    </xf>
    <xf numFmtId="6" fontId="7" fillId="37" borderId="0" xfId="29" applyNumberFormat="1" applyFont="1" applyFill="1" applyBorder="1" applyAlignment="1">
      <alignment horizontal="right" vertical="center"/>
    </xf>
    <xf numFmtId="183" fontId="7" fillId="36" borderId="0" xfId="0" applyNumberFormat="1" applyFont="1" applyFill="1" applyBorder="1" applyProtection="1"/>
    <xf numFmtId="183" fontId="7" fillId="33" borderId="0" xfId="0" applyNumberFormat="1" applyFont="1" applyFill="1" applyBorder="1" applyProtection="1"/>
    <xf numFmtId="0" fontId="1" fillId="33" borderId="0" xfId="0" applyFont="1" applyFill="1" applyBorder="1" applyAlignment="1">
      <alignment horizontal="center" vertical="center" wrapText="1"/>
    </xf>
    <xf numFmtId="0" fontId="1" fillId="33" borderId="0" xfId="0" applyFont="1" applyFill="1" applyBorder="1" applyAlignment="1">
      <alignment wrapText="1"/>
    </xf>
    <xf numFmtId="10" fontId="7" fillId="37" borderId="0" xfId="70" applyNumberFormat="1" applyFont="1" applyFill="1" applyBorder="1" applyAlignment="1">
      <alignment horizontal="right" vertical="center"/>
    </xf>
    <xf numFmtId="10" fontId="1" fillId="34" borderId="16" xfId="70" applyNumberFormat="1" applyFont="1" applyFill="1" applyBorder="1" applyAlignment="1">
      <alignment horizontal="center"/>
    </xf>
    <xf numFmtId="168" fontId="0" fillId="36" borderId="0" xfId="0" applyNumberFormat="1" applyFill="1" applyBorder="1" applyAlignment="1">
      <alignment wrapText="1"/>
    </xf>
    <xf numFmtId="0" fontId="0" fillId="36" borderId="0" xfId="0" applyFill="1" applyBorder="1"/>
    <xf numFmtId="0" fontId="3" fillId="33" borderId="40" xfId="0" applyFont="1" applyFill="1" applyBorder="1" applyAlignment="1">
      <alignment horizontal="center" vertical="center"/>
    </xf>
    <xf numFmtId="179" fontId="7" fillId="0" borderId="54" xfId="29" applyNumberFormat="1" applyFont="1" applyFill="1" applyBorder="1" applyAlignment="1">
      <alignment vertical="center"/>
    </xf>
    <xf numFmtId="179" fontId="1" fillId="0" borderId="54" xfId="29" applyNumberFormat="1" applyFill="1" applyBorder="1" applyAlignment="1">
      <alignment vertical="center"/>
    </xf>
    <xf numFmtId="0" fontId="0" fillId="36" borderId="0" xfId="0" applyFill="1" applyBorder="1" applyAlignment="1" applyProtection="1">
      <alignment horizontal="center"/>
      <protection locked="0"/>
    </xf>
    <xf numFmtId="0" fontId="7" fillId="36" borderId="0" xfId="0" applyFont="1" applyFill="1" applyBorder="1" applyAlignment="1">
      <alignment horizontal="left"/>
    </xf>
    <xf numFmtId="0" fontId="67" fillId="36" borderId="0" xfId="0" applyFont="1" applyFill="1" applyBorder="1" applyAlignment="1">
      <alignment horizontal="center" vertical="center"/>
    </xf>
    <xf numFmtId="44" fontId="0" fillId="36" borderId="0" xfId="33" applyFont="1" applyFill="1" applyBorder="1"/>
    <xf numFmtId="0" fontId="3" fillId="36" borderId="0" xfId="0" applyFont="1" applyFill="1" applyBorder="1"/>
    <xf numFmtId="44" fontId="3" fillId="36" borderId="0" xfId="33" applyFont="1" applyFill="1" applyBorder="1"/>
    <xf numFmtId="0" fontId="7" fillId="38" borderId="14" xfId="0" applyFont="1" applyFill="1" applyBorder="1" applyAlignment="1"/>
    <xf numFmtId="178" fontId="7" fillId="38" borderId="14" xfId="31" applyNumberFormat="1" applyFont="1" applyFill="1" applyBorder="1" applyAlignment="1">
      <alignment vertical="center"/>
    </xf>
    <xf numFmtId="0" fontId="7" fillId="38" borderId="38" xfId="0" applyFont="1" applyFill="1" applyBorder="1" applyAlignment="1"/>
    <xf numFmtId="179" fontId="7" fillId="38" borderId="14" xfId="32" applyNumberFormat="1" applyFont="1" applyFill="1" applyBorder="1" applyAlignment="1">
      <alignment vertical="center"/>
    </xf>
    <xf numFmtId="0" fontId="7" fillId="0" borderId="31" xfId="0" applyFont="1" applyFill="1" applyBorder="1" applyAlignment="1">
      <alignment horizontal="left" wrapText="1"/>
    </xf>
    <xf numFmtId="0" fontId="7" fillId="36" borderId="0" xfId="0" applyFont="1" applyFill="1" applyBorder="1" applyAlignment="1">
      <alignment horizontal="left" vertical="center"/>
    </xf>
    <xf numFmtId="0" fontId="7" fillId="33" borderId="0" xfId="0" applyFont="1" applyFill="1" applyBorder="1" applyAlignment="1">
      <alignment horizontal="left" vertical="center"/>
    </xf>
    <xf numFmtId="0" fontId="7" fillId="33" borderId="28" xfId="0" applyFont="1" applyFill="1" applyBorder="1" applyAlignment="1">
      <alignment horizontal="left" vertical="center"/>
    </xf>
    <xf numFmtId="0" fontId="0" fillId="34" borderId="18" xfId="0" applyFill="1" applyBorder="1" applyAlignment="1">
      <alignment horizontal="left"/>
    </xf>
    <xf numFmtId="0" fontId="0" fillId="34" borderId="0" xfId="0" applyFill="1" applyBorder="1" applyAlignment="1">
      <alignment horizontal="left"/>
    </xf>
    <xf numFmtId="0" fontId="7" fillId="33" borderId="53" xfId="0" applyFont="1" applyFill="1" applyBorder="1" applyAlignment="1">
      <alignment horizontal="left" vertical="center"/>
    </xf>
    <xf numFmtId="0" fontId="3" fillId="0" borderId="45" xfId="65" applyFont="1" applyBorder="1" applyAlignment="1">
      <alignment horizontal="center"/>
    </xf>
    <xf numFmtId="0" fontId="3" fillId="0" borderId="46" xfId="65" applyFont="1" applyBorder="1" applyAlignment="1">
      <alignment horizontal="center"/>
    </xf>
    <xf numFmtId="0" fontId="3" fillId="0" borderId="47" xfId="65" applyFont="1" applyBorder="1" applyAlignment="1">
      <alignment horizontal="center"/>
    </xf>
    <xf numFmtId="0" fontId="7" fillId="37" borderId="0" xfId="0" applyFont="1" applyFill="1" applyBorder="1" applyAlignment="1">
      <alignment horizontal="left"/>
    </xf>
    <xf numFmtId="0" fontId="7" fillId="34" borderId="17" xfId="0" applyFont="1" applyFill="1" applyBorder="1" applyAlignment="1">
      <alignment horizontal="left" vertical="center"/>
    </xf>
    <xf numFmtId="0" fontId="7" fillId="34" borderId="16" xfId="0" applyFont="1" applyFill="1" applyBorder="1" applyAlignment="1">
      <alignment horizontal="left" vertical="center"/>
    </xf>
    <xf numFmtId="0" fontId="0" fillId="37" borderId="0" xfId="0" applyFill="1" applyBorder="1" applyAlignment="1">
      <alignment horizontal="left"/>
    </xf>
    <xf numFmtId="0" fontId="3" fillId="33" borderId="51" xfId="0" applyFont="1" applyFill="1" applyBorder="1" applyAlignment="1">
      <alignment horizontal="center" wrapText="1"/>
    </xf>
    <xf numFmtId="0" fontId="12" fillId="33" borderId="0" xfId="0" applyFont="1" applyFill="1" applyBorder="1" applyAlignment="1">
      <alignment horizontal="left"/>
    </xf>
    <xf numFmtId="0" fontId="12" fillId="33" borderId="28" xfId="0" applyFont="1" applyFill="1" applyBorder="1" applyAlignment="1">
      <alignment horizontal="left"/>
    </xf>
    <xf numFmtId="0" fontId="7" fillId="34" borderId="17" xfId="0" applyFont="1" applyFill="1" applyBorder="1" applyAlignment="1">
      <alignment horizontal="left"/>
    </xf>
    <xf numFmtId="0" fontId="0" fillId="34" borderId="16" xfId="0" applyFill="1" applyBorder="1" applyAlignment="1">
      <alignment horizontal="left"/>
    </xf>
    <xf numFmtId="0" fontId="64" fillId="0" borderId="45" xfId="0" applyFont="1" applyBorder="1" applyAlignment="1">
      <alignment horizontal="center"/>
    </xf>
    <xf numFmtId="0" fontId="64" fillId="0" borderId="46" xfId="0" applyFont="1" applyBorder="1" applyAlignment="1">
      <alignment horizontal="center"/>
    </xf>
    <xf numFmtId="0" fontId="64" fillId="0" borderId="47" xfId="0" applyFont="1" applyBorder="1" applyAlignment="1">
      <alignment horizontal="center"/>
    </xf>
    <xf numFmtId="0" fontId="3" fillId="0" borderId="45" xfId="0" applyFont="1" applyBorder="1" applyAlignment="1">
      <alignment horizontal="center"/>
    </xf>
    <xf numFmtId="0" fontId="3" fillId="0" borderId="46" xfId="0" applyFont="1" applyBorder="1" applyAlignment="1">
      <alignment horizontal="center"/>
    </xf>
    <xf numFmtId="0" fontId="3" fillId="0" borderId="47" xfId="0" applyFont="1" applyBorder="1" applyAlignment="1">
      <alignment horizontal="center"/>
    </xf>
    <xf numFmtId="0" fontId="3" fillId="0" borderId="45" xfId="0" applyFont="1" applyBorder="1" applyAlignment="1">
      <alignment horizontal="left"/>
    </xf>
    <xf numFmtId="0" fontId="3" fillId="0" borderId="46" xfId="0" applyFont="1" applyBorder="1" applyAlignment="1">
      <alignment horizontal="left"/>
    </xf>
    <xf numFmtId="0" fontId="3" fillId="0" borderId="47" xfId="0" applyFont="1" applyBorder="1" applyAlignment="1">
      <alignment horizontal="left"/>
    </xf>
    <xf numFmtId="0" fontId="0" fillId="0" borderId="53" xfId="0" applyBorder="1"/>
    <xf numFmtId="0" fontId="0" fillId="0" borderId="0" xfId="0" applyBorder="1"/>
    <xf numFmtId="0" fontId="3" fillId="36" borderId="0" xfId="0" applyFont="1" applyFill="1" applyBorder="1" applyAlignment="1">
      <alignment horizontal="center" wrapText="1"/>
    </xf>
    <xf numFmtId="0" fontId="7" fillId="33" borderId="38" xfId="0" applyFont="1" applyFill="1" applyBorder="1" applyAlignment="1">
      <alignment horizontal="left" vertical="center"/>
    </xf>
    <xf numFmtId="0" fontId="0" fillId="36" borderId="0" xfId="0" applyFill="1" applyBorder="1"/>
    <xf numFmtId="0" fontId="7" fillId="33" borderId="0" xfId="0" applyFont="1" applyFill="1" applyAlignment="1" applyProtection="1">
      <alignment horizontal="center"/>
      <protection locked="0"/>
    </xf>
    <xf numFmtId="0" fontId="3" fillId="33" borderId="7" xfId="0" applyFont="1" applyFill="1" applyBorder="1" applyAlignment="1">
      <alignment horizontal="center" vertical="center" textRotation="255"/>
    </xf>
    <xf numFmtId="0" fontId="3" fillId="0" borderId="48" xfId="0" applyFont="1" applyBorder="1" applyAlignment="1">
      <alignment horizontal="center"/>
    </xf>
    <xf numFmtId="0" fontId="3" fillId="0" borderId="11" xfId="0" applyFont="1" applyBorder="1" applyAlignment="1">
      <alignment horizontal="center"/>
    </xf>
    <xf numFmtId="0" fontId="3" fillId="0" borderId="49" xfId="0" applyFont="1" applyBorder="1" applyAlignment="1">
      <alignment horizontal="center"/>
    </xf>
    <xf numFmtId="0" fontId="3" fillId="0" borderId="40" xfId="0" applyFont="1" applyBorder="1" applyAlignment="1">
      <alignment horizontal="center" wrapText="1"/>
    </xf>
    <xf numFmtId="0" fontId="3" fillId="0" borderId="11" xfId="0" applyFont="1" applyBorder="1" applyAlignment="1">
      <alignment horizontal="center" wrapText="1"/>
    </xf>
    <xf numFmtId="0" fontId="3" fillId="0" borderId="33" xfId="0" applyFont="1" applyBorder="1" applyAlignment="1">
      <alignment horizontal="center" wrapText="1"/>
    </xf>
    <xf numFmtId="0" fontId="3" fillId="35" borderId="11" xfId="0" applyFont="1" applyFill="1" applyBorder="1" applyAlignment="1">
      <alignment vertical="center"/>
    </xf>
    <xf numFmtId="0" fontId="3" fillId="0" borderId="40" xfId="0" applyFont="1" applyFill="1" applyBorder="1" applyAlignment="1">
      <alignment horizontal="center" wrapText="1"/>
    </xf>
    <xf numFmtId="0" fontId="3" fillId="0" borderId="11" xfId="0" applyFont="1" applyFill="1" applyBorder="1" applyAlignment="1">
      <alignment horizontal="center" wrapText="1"/>
    </xf>
    <xf numFmtId="0" fontId="3" fillId="0" borderId="33" xfId="0" applyFont="1" applyFill="1" applyBorder="1" applyAlignment="1">
      <alignment horizontal="center" wrapText="1"/>
    </xf>
    <xf numFmtId="0" fontId="3" fillId="0" borderId="48" xfId="0" applyFont="1" applyFill="1" applyBorder="1" applyAlignment="1">
      <alignment horizontal="center"/>
    </xf>
    <xf numFmtId="0" fontId="3" fillId="0" borderId="11" xfId="0" applyFont="1" applyFill="1" applyBorder="1" applyAlignment="1">
      <alignment horizontal="center"/>
    </xf>
    <xf numFmtId="0" fontId="3" fillId="0" borderId="49" xfId="0" applyFont="1" applyFill="1" applyBorder="1" applyAlignment="1">
      <alignment horizontal="center"/>
    </xf>
    <xf numFmtId="0" fontId="0" fillId="33" borderId="38" xfId="0" applyFill="1" applyBorder="1" applyAlignment="1">
      <alignment horizontal="left"/>
    </xf>
    <xf numFmtId="0" fontId="0" fillId="33" borderId="7" xfId="0" applyFill="1" applyBorder="1" applyAlignment="1">
      <alignment horizontal="left"/>
    </xf>
    <xf numFmtId="0" fontId="0" fillId="33" borderId="39" xfId="0" applyFill="1" applyBorder="1" applyAlignment="1">
      <alignment horizontal="left"/>
    </xf>
    <xf numFmtId="0" fontId="0" fillId="33" borderId="36" xfId="0" applyFill="1" applyBorder="1" applyAlignment="1">
      <alignment horizontal="left"/>
    </xf>
    <xf numFmtId="0" fontId="3" fillId="33" borderId="40" xfId="0" applyFont="1" applyFill="1" applyBorder="1" applyAlignment="1">
      <alignment horizontal="center"/>
    </xf>
    <xf numFmtId="0" fontId="3" fillId="33" borderId="33" xfId="0" applyFont="1" applyFill="1" applyBorder="1" applyAlignment="1">
      <alignment horizontal="center"/>
    </xf>
    <xf numFmtId="0" fontId="0" fillId="33" borderId="37" xfId="0" applyFill="1" applyBorder="1" applyAlignment="1">
      <alignment horizontal="left"/>
    </xf>
    <xf numFmtId="0" fontId="0" fillId="33" borderId="35" xfId="0" applyFill="1" applyBorder="1" applyAlignment="1">
      <alignment horizontal="left"/>
    </xf>
  </cellXfs>
  <cellStyles count="77">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lockout" xfId="26"/>
    <cellStyle name="Calculation 2" xfId="27"/>
    <cellStyle name="Check Cell 2" xfId="28"/>
    <cellStyle name="Comma" xfId="29" builtinId="3"/>
    <cellStyle name="Comma 2" xfId="30"/>
    <cellStyle name="Comma 3" xfId="31"/>
    <cellStyle name="Comma 4" xfId="32"/>
    <cellStyle name="Currency" xfId="33" builtinId="4"/>
    <cellStyle name="Currency 2" xfId="34"/>
    <cellStyle name="Currency 3" xfId="35"/>
    <cellStyle name="Explanatory Text 2" xfId="36"/>
    <cellStyle name="Good 2" xfId="37"/>
    <cellStyle name="Heading 1 2" xfId="38"/>
    <cellStyle name="Heading 2 2" xfId="39"/>
    <cellStyle name="Heading 3 2" xfId="40"/>
    <cellStyle name="Heading 4 2" xfId="41"/>
    <cellStyle name="Hyperlink 2" xfId="42"/>
    <cellStyle name="Import" xfId="43"/>
    <cellStyle name="Import%" xfId="44"/>
    <cellStyle name="import_AER final decision for EA distribution - RFM" xfId="45"/>
    <cellStyle name="Input 2" xfId="46"/>
    <cellStyle name="Input1" xfId="47"/>
    <cellStyle name="Input1 2" xfId="48"/>
    <cellStyle name="Input1 3" xfId="49"/>
    <cellStyle name="Input1%" xfId="50"/>
    <cellStyle name="Input1_GLOBAL CAPEX model final" xfId="51"/>
    <cellStyle name="Input1default" xfId="52"/>
    <cellStyle name="Input1default%" xfId="53"/>
    <cellStyle name="Input2" xfId="54"/>
    <cellStyle name="Input2%" xfId="55"/>
    <cellStyle name="Input3" xfId="56"/>
    <cellStyle name="Input3 2" xfId="57"/>
    <cellStyle name="Input3 3" xfId="58"/>
    <cellStyle name="Input3%" xfId="59"/>
    <cellStyle name="key result" xfId="60"/>
    <cellStyle name="Linked Cell 2" xfId="61"/>
    <cellStyle name="Local import" xfId="62"/>
    <cellStyle name="Local import %" xfId="63"/>
    <cellStyle name="Neutral 2" xfId="64"/>
    <cellStyle name="Normal" xfId="0" builtinId="0"/>
    <cellStyle name="Normal 2" xfId="65"/>
    <cellStyle name="Normal 3" xfId="66"/>
    <cellStyle name="Normal 4" xfId="67"/>
    <cellStyle name="Note 2" xfId="68"/>
    <cellStyle name="Output 2" xfId="69"/>
    <cellStyle name="Percent" xfId="70" builtinId="5"/>
    <cellStyle name="Percent 2" xfId="71"/>
    <cellStyle name="Percent 3" xfId="72"/>
    <cellStyle name="R04L" xfId="73"/>
    <cellStyle name="Title 2" xfId="74"/>
    <cellStyle name="Total 2" xfId="75"/>
    <cellStyle name="Warning Text 2" xfId="76"/>
  </cellStyles>
  <dxfs count="11">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DFF7F6"/>
      <rgbColor rgb="00800000"/>
      <rgbColor rgb="00008000"/>
      <rgbColor rgb="00000080"/>
      <rgbColor rgb="00808000"/>
      <rgbColor rgb="00DAB5FF"/>
      <rgbColor rgb="0079DFDD"/>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D0FFFF"/>
      <rgbColor rgb="00CCFFCC"/>
      <rgbColor rgb="00FFFF99"/>
      <rgbColor rgb="0099CCFF"/>
      <rgbColor rgb="00F3E7FF"/>
      <rgbColor rgb="00CC99FF"/>
      <rgbColor rgb="00FFCC99"/>
      <rgbColor rgb="003366FF"/>
      <rgbColor rgb="00BDEFEE"/>
      <rgbColor rgb="0099CC00"/>
      <rgbColor rgb="00FFCC00"/>
      <rgbColor rgb="00FF9900"/>
      <rgbColor rgb="00FF6600"/>
      <rgbColor rgb="00CC66FF"/>
      <rgbColor rgb="00969696"/>
      <rgbColor rgb="0033CCCC"/>
      <rgbColor rgb="00339966"/>
      <rgbColor rgb="00003300"/>
      <rgbColor rgb="00333300"/>
      <rgbColor rgb="00993300"/>
      <rgbColor rgb="00E5CBFF"/>
      <rgbColor rgb="00CC00CC"/>
      <rgbColor rgb="00333333"/>
    </indexedColors>
  </colors>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hartsheet" Target="chartsheets/sheet3.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chartsheet" Target="chartsheets/sheet2.xml"/><Relationship Id="rId4" Type="http://schemas.openxmlformats.org/officeDocument/2006/relationships/worksheet" Target="worksheets/sheet4.xml"/><Relationship Id="rId9" Type="http://schemas.openxmlformats.org/officeDocument/2006/relationships/chartsheet" Target="chartsheets/sheet1.xml"/><Relationship Id="rId14" Type="http://schemas.openxmlformats.org/officeDocument/2006/relationships/styles" Target="styles.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6.xml"/></Relationships>
</file>

<file path=xl/charts/chart1.xml><?xml version="1.0" encoding="utf-8"?>
<c:chartSpace xmlns:c="http://schemas.openxmlformats.org/drawingml/2006/chart" xmlns:a="http://schemas.openxmlformats.org/drawingml/2006/main" xmlns:r="http://schemas.openxmlformats.org/officeDocument/2006/relationships">
  <c:lang val="en-AU"/>
  <c:chart>
    <c:title>
      <c:tx>
        <c:rich>
          <a:bodyPr/>
          <a:lstStyle/>
          <a:p>
            <a:pPr algn="r">
              <a:defRPr sz="1200" b="1" i="0" u="none" strike="noStrike" baseline="0">
                <a:solidFill>
                  <a:srgbClr val="000000"/>
                </a:solidFill>
                <a:latin typeface="Arial"/>
                <a:ea typeface="Arial"/>
                <a:cs typeface="Arial"/>
              </a:defRPr>
            </a:pPr>
            <a:r>
              <a:rPr lang="en-AU"/>
              <a:t>Chart 1 - Forecast revenue and building block requirement</a:t>
            </a:r>
          </a:p>
        </c:rich>
      </c:tx>
      <c:layout>
        <c:manualLayout>
          <c:xMode val="edge"/>
          <c:yMode val="edge"/>
          <c:x val="0.26680455015511895"/>
          <c:y val="2.5423728813559431E-2"/>
        </c:manualLayout>
      </c:layout>
      <c:spPr>
        <a:noFill/>
        <a:ln w="25400">
          <a:noFill/>
        </a:ln>
      </c:spPr>
    </c:title>
    <c:plotArea>
      <c:layout>
        <c:manualLayout>
          <c:layoutTarget val="inner"/>
          <c:xMode val="edge"/>
          <c:yMode val="edge"/>
          <c:x val="8.6866597724922542E-2"/>
          <c:y val="0.10338983050847445"/>
          <c:w val="0.86866597724922701"/>
          <c:h val="0.78644067796610173"/>
        </c:manualLayout>
      </c:layout>
      <c:lineChart>
        <c:grouping val="standard"/>
        <c:ser>
          <c:idx val="1"/>
          <c:order val="0"/>
          <c:tx>
            <c:v>Nominal revenue requiremenet</c:v>
          </c:tx>
          <c:spPr>
            <a:ln w="25400">
              <a:solidFill>
                <a:srgbClr val="969696"/>
              </a:solidFill>
              <a:prstDash val="solid"/>
            </a:ln>
          </c:spPr>
          <c:marker>
            <c:symbol val="square"/>
            <c:size val="8"/>
            <c:spPr>
              <a:solidFill>
                <a:srgbClr val="969696"/>
              </a:solidFill>
              <a:ln>
                <a:solidFill>
                  <a:srgbClr val="969696"/>
                </a:solidFill>
                <a:prstDash val="solid"/>
              </a:ln>
            </c:spPr>
          </c:marker>
          <c:cat>
            <c:strRef>
              <c:f>'X factor'!$D$88:$I$88</c:f>
              <c:strCache>
                <c:ptCount val="6"/>
                <c:pt idx="0">
                  <c:v> 2013-14 </c:v>
                </c:pt>
                <c:pt idx="1">
                  <c:v> 2014-15 </c:v>
                </c:pt>
                <c:pt idx="2">
                  <c:v> 2015-16 </c:v>
                </c:pt>
                <c:pt idx="3">
                  <c:v> 2016-17 </c:v>
                </c:pt>
                <c:pt idx="4">
                  <c:v> 2017-18 </c:v>
                </c:pt>
                <c:pt idx="5">
                  <c:v> 2018-19 </c:v>
                </c:pt>
              </c:strCache>
            </c:strRef>
          </c:cat>
          <c:val>
            <c:numRef>
              <c:f>'X factor'!$D$89:$I$89</c:f>
              <c:numCache>
                <c:formatCode>_-"$"* #,##0.00_-;\-"$"* #,##0.00_-;_-"$"* "-"??_-;_-@_-</c:formatCode>
                <c:ptCount val="6"/>
                <c:pt idx="0">
                  <c:v>0</c:v>
                </c:pt>
                <c:pt idx="1">
                  <c:v>1957.0752809016858</c:v>
                </c:pt>
                <c:pt idx="2">
                  <c:v>2079.1409905449509</c:v>
                </c:pt>
                <c:pt idx="3">
                  <c:v>2187.0555692841754</c:v>
                </c:pt>
                <c:pt idx="4">
                  <c:v>2293.5160521765233</c:v>
                </c:pt>
                <c:pt idx="5">
                  <c:v>2246.364246747431</c:v>
                </c:pt>
              </c:numCache>
            </c:numRef>
          </c:val>
        </c:ser>
        <c:ser>
          <c:idx val="0"/>
          <c:order val="1"/>
          <c:tx>
            <c:v>Nominal forecast revenue</c:v>
          </c:tx>
          <c:spPr>
            <a:ln w="25400">
              <a:solidFill>
                <a:srgbClr val="FF9900"/>
              </a:solidFill>
              <a:prstDash val="solid"/>
            </a:ln>
          </c:spPr>
          <c:marker>
            <c:symbol val="diamond"/>
            <c:size val="8"/>
            <c:spPr>
              <a:solidFill>
                <a:srgbClr val="FF9900"/>
              </a:solidFill>
              <a:ln>
                <a:solidFill>
                  <a:srgbClr val="FF9900"/>
                </a:solidFill>
                <a:prstDash val="solid"/>
              </a:ln>
            </c:spPr>
          </c:marker>
          <c:cat>
            <c:strRef>
              <c:f>'X factor'!$D$88:$I$88</c:f>
              <c:strCache>
                <c:ptCount val="6"/>
                <c:pt idx="0">
                  <c:v> 2013-14 </c:v>
                </c:pt>
                <c:pt idx="1">
                  <c:v> 2014-15 </c:v>
                </c:pt>
                <c:pt idx="2">
                  <c:v> 2015-16 </c:v>
                </c:pt>
                <c:pt idx="3">
                  <c:v> 2016-17 </c:v>
                </c:pt>
                <c:pt idx="4">
                  <c:v> 2017-18 </c:v>
                </c:pt>
                <c:pt idx="5">
                  <c:v> 2018-19 </c:v>
                </c:pt>
              </c:strCache>
            </c:strRef>
          </c:cat>
          <c:val>
            <c:numRef>
              <c:f>'X factor'!$D$90:$I$90</c:f>
              <c:numCache>
                <c:formatCode>_-"$"* #,##0.00_-;\-"$"* #,##0.00_-;_-"$"* "-"??_-;_-@_-</c:formatCode>
                <c:ptCount val="6"/>
                <c:pt idx="0">
                  <c:v>0</c:v>
                </c:pt>
                <c:pt idx="1">
                  <c:v>0</c:v>
                </c:pt>
                <c:pt idx="2">
                  <c:v>0</c:v>
                </c:pt>
                <c:pt idx="3">
                  <c:v>0</c:v>
                </c:pt>
                <c:pt idx="4">
                  <c:v>0</c:v>
                </c:pt>
                <c:pt idx="5">
                  <c:v>0</c:v>
                </c:pt>
              </c:numCache>
            </c:numRef>
          </c:val>
        </c:ser>
        <c:ser>
          <c:idx val="2"/>
          <c:order val="2"/>
          <c:tx>
            <c:v>Real revenue requirement</c:v>
          </c:tx>
          <c:spPr>
            <a:ln w="25400">
              <a:solidFill>
                <a:srgbClr val="969696"/>
              </a:solidFill>
              <a:prstDash val="lgDash"/>
            </a:ln>
          </c:spPr>
          <c:marker>
            <c:symbol val="triangle"/>
            <c:size val="8"/>
            <c:spPr>
              <a:solidFill>
                <a:srgbClr val="969696"/>
              </a:solidFill>
              <a:ln>
                <a:solidFill>
                  <a:srgbClr val="969696"/>
                </a:solidFill>
                <a:prstDash val="solid"/>
              </a:ln>
            </c:spPr>
          </c:marker>
          <c:cat>
            <c:strRef>
              <c:f>'X factor'!$D$88:$I$88</c:f>
              <c:strCache>
                <c:ptCount val="6"/>
                <c:pt idx="0">
                  <c:v> 2013-14 </c:v>
                </c:pt>
                <c:pt idx="1">
                  <c:v> 2014-15 </c:v>
                </c:pt>
                <c:pt idx="2">
                  <c:v> 2015-16 </c:v>
                </c:pt>
                <c:pt idx="3">
                  <c:v> 2016-17 </c:v>
                </c:pt>
                <c:pt idx="4">
                  <c:v> 2017-18 </c:v>
                </c:pt>
                <c:pt idx="5">
                  <c:v> 2018-19 </c:v>
                </c:pt>
              </c:strCache>
            </c:strRef>
          </c:cat>
          <c:val>
            <c:numRef>
              <c:f>'X factor'!$D$95:$I$95</c:f>
              <c:numCache>
                <c:formatCode>_-"$"* #,##0.00_-;\-"$"* #,##0.00_-;_-"$"* "-"??_-;_-@_-</c:formatCode>
                <c:ptCount val="6"/>
                <c:pt idx="0">
                  <c:v>0</c:v>
                </c:pt>
                <c:pt idx="1">
                  <c:v>1909.3417374650594</c:v>
                </c:pt>
                <c:pt idx="2">
                  <c:v>1978.956326515123</c:v>
                </c:pt>
                <c:pt idx="3">
                  <c:v>2030.8985132860412</c:v>
                </c:pt>
                <c:pt idx="4">
                  <c:v>2077.8123463279098</c:v>
                </c:pt>
                <c:pt idx="5">
                  <c:v>1985.4586710204403</c:v>
                </c:pt>
              </c:numCache>
            </c:numRef>
          </c:val>
        </c:ser>
        <c:ser>
          <c:idx val="3"/>
          <c:order val="3"/>
          <c:tx>
            <c:v>Real forecast revenue</c:v>
          </c:tx>
          <c:spPr>
            <a:ln w="25400">
              <a:solidFill>
                <a:srgbClr val="FF9900"/>
              </a:solidFill>
              <a:prstDash val="lgDash"/>
            </a:ln>
          </c:spPr>
          <c:marker>
            <c:symbol val="diamond"/>
            <c:size val="8"/>
            <c:spPr>
              <a:solidFill>
                <a:srgbClr val="FF9900"/>
              </a:solidFill>
              <a:ln>
                <a:solidFill>
                  <a:srgbClr val="FF9900"/>
                </a:solidFill>
                <a:prstDash val="solid"/>
              </a:ln>
            </c:spPr>
          </c:marker>
          <c:cat>
            <c:strRef>
              <c:f>'X factor'!$D$88:$I$88</c:f>
              <c:strCache>
                <c:ptCount val="6"/>
                <c:pt idx="0">
                  <c:v> 2013-14 </c:v>
                </c:pt>
                <c:pt idx="1">
                  <c:v> 2014-15 </c:v>
                </c:pt>
                <c:pt idx="2">
                  <c:v> 2015-16 </c:v>
                </c:pt>
                <c:pt idx="3">
                  <c:v> 2016-17 </c:v>
                </c:pt>
                <c:pt idx="4">
                  <c:v> 2017-18 </c:v>
                </c:pt>
                <c:pt idx="5">
                  <c:v> 2018-19 </c:v>
                </c:pt>
              </c:strCache>
            </c:strRef>
          </c:cat>
          <c:val>
            <c:numRef>
              <c:f>'X factor'!$D$96:$I$96</c:f>
              <c:numCache>
                <c:formatCode>_-"$"* #,##0.00_-;\-"$"* #,##0.00_-;_-"$"* "-"??_-;_-@_-</c:formatCode>
                <c:ptCount val="6"/>
                <c:pt idx="0">
                  <c:v>0</c:v>
                </c:pt>
                <c:pt idx="1">
                  <c:v>0</c:v>
                </c:pt>
                <c:pt idx="2">
                  <c:v>0</c:v>
                </c:pt>
                <c:pt idx="3">
                  <c:v>0</c:v>
                </c:pt>
                <c:pt idx="4">
                  <c:v>0</c:v>
                </c:pt>
                <c:pt idx="5">
                  <c:v>0</c:v>
                </c:pt>
              </c:numCache>
            </c:numRef>
          </c:val>
        </c:ser>
        <c:marker val="1"/>
        <c:axId val="279120128"/>
        <c:axId val="279126784"/>
      </c:lineChart>
      <c:catAx>
        <c:axId val="279120128"/>
        <c:scaling>
          <c:orientation val="minMax"/>
        </c:scaling>
        <c:axPos val="b"/>
        <c:title>
          <c:tx>
            <c:rich>
              <a:bodyPr/>
              <a:lstStyle/>
              <a:p>
                <a:pPr>
                  <a:defRPr sz="1000" b="1" i="0" u="none" strike="noStrike" baseline="0">
                    <a:solidFill>
                      <a:srgbClr val="000000"/>
                    </a:solidFill>
                    <a:latin typeface="Arial"/>
                    <a:ea typeface="Arial"/>
                    <a:cs typeface="Arial"/>
                  </a:defRPr>
                </a:pPr>
                <a:r>
                  <a:rPr lang="en-AU"/>
                  <a:t>Year</a:t>
                </a:r>
              </a:p>
            </c:rich>
          </c:tx>
          <c:layout>
            <c:manualLayout>
              <c:xMode val="edge"/>
              <c:yMode val="edge"/>
              <c:x val="0.50465356773526038"/>
              <c:y val="0.94237288135593156"/>
            </c:manualLayout>
          </c:layout>
          <c:spPr>
            <a:noFill/>
            <a:ln w="25400">
              <a:noFill/>
            </a:ln>
          </c:spPr>
        </c:title>
        <c:numFmt formatCode="_-\$* #,##0.00_-;\-\$* #,##0.00_-;_-\$* &quot;-&quot;??_-;_-@_-" sourceLinked="1"/>
        <c:majorTickMark val="cross"/>
        <c:tickLblPos val="nextTo"/>
        <c:spPr>
          <a:ln w="25400">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79126784"/>
        <c:crosses val="autoZero"/>
        <c:lblAlgn val="ctr"/>
        <c:lblOffset val="100"/>
        <c:tickLblSkip val="1"/>
        <c:tickMarkSkip val="1"/>
      </c:catAx>
      <c:valAx>
        <c:axId val="279126784"/>
        <c:scaling>
          <c:orientation val="minMax"/>
        </c:scaling>
        <c:axPos val="l"/>
        <c:majorGridlines>
          <c:spPr>
            <a:ln w="12700">
              <a:solidFill>
                <a:srgbClr val="000000"/>
              </a:solidFill>
              <a:prstDash val="sysDash"/>
            </a:ln>
          </c:spPr>
        </c:majorGridlines>
        <c:title>
          <c:tx>
            <c:rich>
              <a:bodyPr/>
              <a:lstStyle/>
              <a:p>
                <a:pPr>
                  <a:defRPr sz="1000" b="1" i="0" u="none" strike="noStrike" baseline="0">
                    <a:solidFill>
                      <a:srgbClr val="000000"/>
                    </a:solidFill>
                    <a:latin typeface="Arial"/>
                    <a:ea typeface="Arial"/>
                    <a:cs typeface="Arial"/>
                  </a:defRPr>
                </a:pPr>
                <a:r>
                  <a:rPr lang="en-AU"/>
                  <a:t>($m)</a:t>
                </a:r>
              </a:p>
            </c:rich>
          </c:tx>
          <c:layout>
            <c:manualLayout>
              <c:xMode val="edge"/>
              <c:yMode val="edge"/>
              <c:x val="3.1023784901758008E-3"/>
              <c:y val="0.46610169491525438"/>
            </c:manualLayout>
          </c:layout>
          <c:spPr>
            <a:noFill/>
            <a:ln w="25400">
              <a:noFill/>
            </a:ln>
          </c:spPr>
        </c:title>
        <c:numFmt formatCode="_-\$* #,##0_-;\-\$* #,##0_-;_-\$* &quot;-&quot;_-;_-@_-" sourceLinked="0"/>
        <c:majorTickMark val="cross"/>
        <c:tickLblPos val="nextTo"/>
        <c:spPr>
          <a:ln w="25400">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79120128"/>
        <c:crosses val="autoZero"/>
        <c:crossBetween val="between"/>
      </c:valAx>
      <c:spPr>
        <a:noFill/>
        <a:ln w="25400">
          <a:noFill/>
        </a:ln>
      </c:spPr>
    </c:plotArea>
    <c:legend>
      <c:legendPos val="r"/>
      <c:layout>
        <c:manualLayout>
          <c:xMode val="edge"/>
          <c:yMode val="edge"/>
          <c:x val="0.6494312306101383"/>
          <c:y val="0.58983050847457663"/>
          <c:w val="0.30610134436401237"/>
          <c:h val="0.23728813559322073"/>
        </c:manualLayout>
      </c:layout>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1000" b="0" i="0" u="none" strike="noStrike" baseline="0">
          <a:solidFill>
            <a:srgbClr val="000000"/>
          </a:solidFill>
          <a:latin typeface="Arial"/>
          <a:ea typeface="Arial"/>
          <a:cs typeface="Arial"/>
        </a:defRPr>
      </a:pPr>
      <a:endParaRPr lang="en-US"/>
    </a:p>
  </c:txPr>
  <c:userShapes r:id="rId1"/>
</c:chartSpace>
</file>

<file path=xl/charts/chart2.xml><?xml version="1.0" encoding="utf-8"?>
<c:chartSpace xmlns:c="http://schemas.openxmlformats.org/drawingml/2006/chart" xmlns:a="http://schemas.openxmlformats.org/drawingml/2006/main" xmlns:r="http://schemas.openxmlformats.org/officeDocument/2006/relationships">
  <c:lang val="en-AU"/>
  <c:chart>
    <c:title>
      <c:tx>
        <c:rich>
          <a:bodyPr/>
          <a:lstStyle/>
          <a:p>
            <a:pPr>
              <a:defRPr sz="1200" b="1" i="0" u="none" strike="noStrike" baseline="0">
                <a:solidFill>
                  <a:srgbClr val="000000"/>
                </a:solidFill>
                <a:latin typeface="Arial"/>
                <a:ea typeface="Arial"/>
                <a:cs typeface="Arial"/>
              </a:defRPr>
            </a:pPr>
            <a:r>
              <a:rPr lang="en-AU"/>
              <a:t>Chart 2 - Average Price Path  </a:t>
            </a:r>
          </a:p>
        </c:rich>
      </c:tx>
      <c:layout>
        <c:manualLayout>
          <c:xMode val="edge"/>
          <c:yMode val="edge"/>
          <c:x val="0.4033092037228565"/>
          <c:y val="1.1864406779661066E-2"/>
        </c:manualLayout>
      </c:layout>
      <c:spPr>
        <a:noFill/>
        <a:ln w="25400">
          <a:noFill/>
        </a:ln>
      </c:spPr>
    </c:title>
    <c:plotArea>
      <c:layout>
        <c:manualLayout>
          <c:layoutTarget val="inner"/>
          <c:xMode val="edge"/>
          <c:yMode val="edge"/>
          <c:x val="7.9627714581178899E-2"/>
          <c:y val="0.10169491525423729"/>
          <c:w val="0.89968976215098262"/>
          <c:h val="0.78983050847457914"/>
        </c:manualLayout>
      </c:layout>
      <c:lineChart>
        <c:grouping val="standard"/>
        <c:ser>
          <c:idx val="2"/>
          <c:order val="0"/>
          <c:tx>
            <c:v>Nominal price path</c:v>
          </c:tx>
          <c:spPr>
            <a:ln w="25400">
              <a:solidFill>
                <a:srgbClr val="969696"/>
              </a:solidFill>
              <a:prstDash val="solid"/>
            </a:ln>
          </c:spPr>
          <c:marker>
            <c:symbol val="square"/>
            <c:size val="8"/>
            <c:spPr>
              <a:solidFill>
                <a:srgbClr val="969696"/>
              </a:solidFill>
              <a:ln>
                <a:solidFill>
                  <a:srgbClr val="969696"/>
                </a:solidFill>
                <a:prstDash val="solid"/>
              </a:ln>
            </c:spPr>
          </c:marker>
          <c:cat>
            <c:strRef>
              <c:f>'X factor'!$D$88:$I$88</c:f>
              <c:strCache>
                <c:ptCount val="6"/>
                <c:pt idx="0">
                  <c:v> 2013-14 </c:v>
                </c:pt>
                <c:pt idx="1">
                  <c:v> 2014-15 </c:v>
                </c:pt>
                <c:pt idx="2">
                  <c:v> 2015-16 </c:v>
                </c:pt>
                <c:pt idx="3">
                  <c:v> 2016-17 </c:v>
                </c:pt>
                <c:pt idx="4">
                  <c:v> 2017-18 </c:v>
                </c:pt>
                <c:pt idx="5">
                  <c:v> 2018-19 </c:v>
                </c:pt>
              </c:strCache>
            </c:strRef>
          </c:cat>
          <c:val>
            <c:numRef>
              <c:f>'X factor'!$D$91:$I$91</c:f>
              <c:numCache>
                <c:formatCode>_-"$"* #,##0.00_-;\-"$"* #,##0.00_-;_-"$"* "-"??_-;_-@_-</c:formatCode>
                <c:ptCount val="6"/>
                <c:pt idx="0">
                  <c:v>0</c:v>
                </c:pt>
                <c:pt idx="1">
                  <c:v>0</c:v>
                </c:pt>
                <c:pt idx="2">
                  <c:v>0</c:v>
                </c:pt>
                <c:pt idx="3">
                  <c:v>0</c:v>
                </c:pt>
                <c:pt idx="4">
                  <c:v>0</c:v>
                </c:pt>
                <c:pt idx="5">
                  <c:v>0</c:v>
                </c:pt>
              </c:numCache>
            </c:numRef>
          </c:val>
        </c:ser>
        <c:ser>
          <c:idx val="0"/>
          <c:order val="1"/>
          <c:tx>
            <c:v>Real price path</c:v>
          </c:tx>
          <c:spPr>
            <a:ln w="25400">
              <a:solidFill>
                <a:srgbClr val="FF9900"/>
              </a:solidFill>
              <a:prstDash val="solid"/>
            </a:ln>
          </c:spPr>
          <c:marker>
            <c:symbol val="diamond"/>
            <c:size val="8"/>
            <c:spPr>
              <a:solidFill>
                <a:srgbClr val="FF9900"/>
              </a:solidFill>
              <a:ln>
                <a:solidFill>
                  <a:srgbClr val="FF9900"/>
                </a:solidFill>
                <a:prstDash val="solid"/>
              </a:ln>
            </c:spPr>
          </c:marker>
          <c:cat>
            <c:strRef>
              <c:f>'X factor'!$D$88:$I$88</c:f>
              <c:strCache>
                <c:ptCount val="6"/>
                <c:pt idx="0">
                  <c:v> 2013-14 </c:v>
                </c:pt>
                <c:pt idx="1">
                  <c:v> 2014-15 </c:v>
                </c:pt>
                <c:pt idx="2">
                  <c:v> 2015-16 </c:v>
                </c:pt>
                <c:pt idx="3">
                  <c:v> 2016-17 </c:v>
                </c:pt>
                <c:pt idx="4">
                  <c:v> 2017-18 </c:v>
                </c:pt>
                <c:pt idx="5">
                  <c:v> 2018-19 </c:v>
                </c:pt>
              </c:strCache>
            </c:strRef>
          </c:cat>
          <c:val>
            <c:numRef>
              <c:f>'X factor'!$D$97:$I$97</c:f>
              <c:numCache>
                <c:formatCode>_-"$"* #,##0.00_-;\-"$"* #,##0.00_-;_-"$"* "-"??_-;_-@_-</c:formatCode>
                <c:ptCount val="6"/>
                <c:pt idx="0">
                  <c:v>0</c:v>
                </c:pt>
                <c:pt idx="1">
                  <c:v>0</c:v>
                </c:pt>
                <c:pt idx="2">
                  <c:v>0</c:v>
                </c:pt>
                <c:pt idx="3">
                  <c:v>0</c:v>
                </c:pt>
                <c:pt idx="4">
                  <c:v>0</c:v>
                </c:pt>
                <c:pt idx="5">
                  <c:v>0</c:v>
                </c:pt>
              </c:numCache>
            </c:numRef>
          </c:val>
        </c:ser>
        <c:marker val="1"/>
        <c:axId val="279160320"/>
        <c:axId val="279175168"/>
      </c:lineChart>
      <c:catAx>
        <c:axId val="279160320"/>
        <c:scaling>
          <c:orientation val="minMax"/>
        </c:scaling>
        <c:axPos val="b"/>
        <c:title>
          <c:tx>
            <c:rich>
              <a:bodyPr/>
              <a:lstStyle/>
              <a:p>
                <a:pPr>
                  <a:defRPr sz="1000" b="1" i="0" u="none" strike="noStrike" baseline="0">
                    <a:solidFill>
                      <a:srgbClr val="000000"/>
                    </a:solidFill>
                    <a:latin typeface="Arial"/>
                    <a:ea typeface="Arial"/>
                    <a:cs typeface="Arial"/>
                  </a:defRPr>
                </a:pPr>
                <a:r>
                  <a:rPr lang="en-AU"/>
                  <a:t>Year</a:t>
                </a:r>
              </a:p>
            </c:rich>
          </c:tx>
          <c:layout>
            <c:manualLayout>
              <c:xMode val="edge"/>
              <c:yMode val="edge"/>
              <c:x val="0.51292657704239919"/>
              <c:y val="0.9440677966101696"/>
            </c:manualLayout>
          </c:layout>
          <c:spPr>
            <a:noFill/>
            <a:ln w="25400">
              <a:noFill/>
            </a:ln>
          </c:spPr>
        </c:title>
        <c:numFmt formatCode="_-\$* #,##0.00_-;\-\$* #,##0.00_-;_-\$* &quot;-&quot;??_-;_-@_-" sourceLinked="1"/>
        <c:majorTickMark val="cross"/>
        <c:tickLblPos val="nextTo"/>
        <c:spPr>
          <a:ln w="25400">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79175168"/>
        <c:crosses val="autoZero"/>
        <c:lblAlgn val="ctr"/>
        <c:lblOffset val="100"/>
        <c:tickLblSkip val="1"/>
        <c:tickMarkSkip val="1"/>
      </c:catAx>
      <c:valAx>
        <c:axId val="279175168"/>
        <c:scaling>
          <c:orientation val="minMax"/>
        </c:scaling>
        <c:axPos val="l"/>
        <c:majorGridlines>
          <c:spPr>
            <a:ln w="12700">
              <a:solidFill>
                <a:srgbClr val="000000"/>
              </a:solidFill>
              <a:prstDash val="sysDash"/>
            </a:ln>
          </c:spPr>
        </c:majorGridlines>
        <c:title>
          <c:tx>
            <c:rich>
              <a:bodyPr/>
              <a:lstStyle/>
              <a:p>
                <a:pPr>
                  <a:defRPr sz="1000" b="1" i="0" u="none" strike="noStrike" baseline="0">
                    <a:solidFill>
                      <a:srgbClr val="000000"/>
                    </a:solidFill>
                    <a:latin typeface="Arial"/>
                    <a:ea typeface="Arial"/>
                    <a:cs typeface="Arial"/>
                  </a:defRPr>
                </a:pPr>
                <a:r>
                  <a:rPr lang="en-AU"/>
                  <a:t>($/MWh)</a:t>
                </a:r>
              </a:p>
            </c:rich>
          </c:tx>
          <c:layout>
            <c:manualLayout>
              <c:xMode val="edge"/>
              <c:yMode val="edge"/>
              <c:x val="5.1706308169596734E-3"/>
              <c:y val="0.45084745762711864"/>
            </c:manualLayout>
          </c:layout>
          <c:spPr>
            <a:noFill/>
            <a:ln w="25400">
              <a:noFill/>
            </a:ln>
          </c:spPr>
        </c:title>
        <c:numFmt formatCode="_-\$* #,##0_-;\-\$* #,##0_-;_-\$* &quot;-&quot;_-;_-@_-" sourceLinked="0"/>
        <c:majorTickMark val="cross"/>
        <c:tickLblPos val="nextTo"/>
        <c:spPr>
          <a:ln w="25400">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79160320"/>
        <c:crosses val="autoZero"/>
        <c:crossBetween val="between"/>
      </c:valAx>
      <c:spPr>
        <a:noFill/>
        <a:ln w="25400">
          <a:noFill/>
        </a:ln>
      </c:spPr>
    </c:plotArea>
    <c:legend>
      <c:legendPos val="r"/>
      <c:layout>
        <c:manualLayout>
          <c:xMode val="edge"/>
          <c:yMode val="edge"/>
          <c:x val="0.76008273009307425"/>
          <c:y val="0.62429378531073443"/>
          <c:w val="0.18304033092037342"/>
          <c:h val="0.13333333333333341"/>
        </c:manualLayout>
      </c:layout>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1000" b="0" i="0" u="none" strike="noStrike" baseline="0">
          <a:solidFill>
            <a:srgbClr val="000000"/>
          </a:solidFill>
          <a:latin typeface="Arial"/>
          <a:ea typeface="Arial"/>
          <a:cs typeface="Arial"/>
        </a:defRPr>
      </a:pPr>
      <a:endParaRPr lang="en-US"/>
    </a:p>
  </c:txPr>
  <c:userShapes r:id="rId1"/>
</c:chartSpace>
</file>

<file path=xl/charts/chart3.xml><?xml version="1.0" encoding="utf-8"?>
<c:chartSpace xmlns:c="http://schemas.openxmlformats.org/drawingml/2006/chart" xmlns:a="http://schemas.openxmlformats.org/drawingml/2006/main" xmlns:r="http://schemas.openxmlformats.org/officeDocument/2006/relationships">
  <c:lang val="en-AU"/>
  <c:chart>
    <c:title>
      <c:tx>
        <c:rich>
          <a:bodyPr/>
          <a:lstStyle/>
          <a:p>
            <a:pPr>
              <a:defRPr sz="1200" b="1" i="0" u="none" strike="noStrike" baseline="0">
                <a:solidFill>
                  <a:srgbClr val="000000"/>
                </a:solidFill>
                <a:latin typeface="Arial"/>
                <a:ea typeface="Arial"/>
                <a:cs typeface="Arial"/>
              </a:defRPr>
            </a:pPr>
            <a:r>
              <a:rPr lang="en-AU"/>
              <a:t>Chart 3 - Annual Revenue Requirement Components</a:t>
            </a:r>
          </a:p>
        </c:rich>
      </c:tx>
      <c:layout>
        <c:manualLayout>
          <c:xMode val="edge"/>
          <c:yMode val="edge"/>
          <c:x val="0.29576008273009308"/>
          <c:y val="2.8813559322033888E-2"/>
        </c:manualLayout>
      </c:layout>
      <c:spPr>
        <a:noFill/>
        <a:ln w="25400">
          <a:noFill/>
        </a:ln>
      </c:spPr>
    </c:title>
    <c:plotArea>
      <c:layout>
        <c:manualLayout>
          <c:layoutTarget val="inner"/>
          <c:xMode val="edge"/>
          <c:yMode val="edge"/>
          <c:x val="9.6173733195449848E-2"/>
          <c:y val="0.12711864406779674"/>
          <c:w val="0.85522233712512963"/>
          <c:h val="0.75932203389830732"/>
        </c:manualLayout>
      </c:layout>
      <c:barChart>
        <c:barDir val="col"/>
        <c:grouping val="stacked"/>
        <c:ser>
          <c:idx val="0"/>
          <c:order val="0"/>
          <c:tx>
            <c:strRef>
              <c:f>Analysis!$F$110</c:f>
              <c:strCache>
                <c:ptCount val="1"/>
                <c:pt idx="0">
                  <c:v>Return on Capital</c:v>
                </c:pt>
              </c:strCache>
            </c:strRef>
          </c:tx>
          <c:spPr>
            <a:solidFill>
              <a:srgbClr val="FFCC99"/>
            </a:solidFill>
            <a:ln w="12700">
              <a:solidFill>
                <a:srgbClr val="000000"/>
              </a:solidFill>
              <a:prstDash val="solid"/>
            </a:ln>
          </c:spPr>
          <c:cat>
            <c:strRef>
              <c:f>'X factor'!$E$4:$I$4</c:f>
              <c:strCache>
                <c:ptCount val="5"/>
                <c:pt idx="0">
                  <c:v>2014-15</c:v>
                </c:pt>
                <c:pt idx="1">
                  <c:v>2015-16</c:v>
                </c:pt>
                <c:pt idx="2">
                  <c:v>2016-17</c:v>
                </c:pt>
                <c:pt idx="3">
                  <c:v>2017-18</c:v>
                </c:pt>
                <c:pt idx="4">
                  <c:v>2018-19</c:v>
                </c:pt>
              </c:strCache>
            </c:strRef>
          </c:cat>
          <c:val>
            <c:numRef>
              <c:f>Analysis!$G$110:$K$110</c:f>
              <c:numCache>
                <c:formatCode>_-* #,##0.0_-;\-* #,##0.0_-;_-* "-"??_-;_-@_-</c:formatCode>
                <c:ptCount val="5"/>
                <c:pt idx="0">
                  <c:v>1084.5501544454714</c:v>
                </c:pt>
                <c:pt idx="1">
                  <c:v>1151.3327844017974</c:v>
                </c:pt>
                <c:pt idx="2">
                  <c:v>1218.5564915439099</c:v>
                </c:pt>
                <c:pt idx="3">
                  <c:v>1277.6711568753783</c:v>
                </c:pt>
                <c:pt idx="4">
                  <c:v>1337.1306264447194</c:v>
                </c:pt>
              </c:numCache>
            </c:numRef>
          </c:val>
        </c:ser>
        <c:ser>
          <c:idx val="1"/>
          <c:order val="1"/>
          <c:tx>
            <c:strRef>
              <c:f>Analysis!$B$22</c:f>
              <c:strCache>
                <c:ptCount val="1"/>
                <c:pt idx="0">
                  <c:v>Opex (includes carry-over amounts)</c:v>
                </c:pt>
              </c:strCache>
            </c:strRef>
          </c:tx>
          <c:spPr>
            <a:solidFill>
              <a:srgbClr val="C0C0C0"/>
            </a:solidFill>
            <a:ln w="12700">
              <a:solidFill>
                <a:srgbClr val="000000"/>
              </a:solidFill>
              <a:prstDash val="solid"/>
            </a:ln>
          </c:spPr>
          <c:cat>
            <c:strRef>
              <c:f>'X factor'!$E$4:$I$4</c:f>
              <c:strCache>
                <c:ptCount val="5"/>
                <c:pt idx="0">
                  <c:v>2014-15</c:v>
                </c:pt>
                <c:pt idx="1">
                  <c:v>2015-16</c:v>
                </c:pt>
                <c:pt idx="2">
                  <c:v>2016-17</c:v>
                </c:pt>
                <c:pt idx="3">
                  <c:v>2017-18</c:v>
                </c:pt>
                <c:pt idx="4">
                  <c:v>2018-19</c:v>
                </c:pt>
              </c:strCache>
            </c:strRef>
          </c:cat>
          <c:val>
            <c:numRef>
              <c:f>Analysis!$G$22:$K$22</c:f>
              <c:numCache>
                <c:formatCode>_-* #,##0.0_-;\-* #,##0.0_-;_-* "-"??_-;_-@_-</c:formatCode>
                <c:ptCount val="5"/>
                <c:pt idx="0">
                  <c:v>641.92136429556365</c:v>
                </c:pt>
                <c:pt idx="1">
                  <c:v>665.46717409458836</c:v>
                </c:pt>
                <c:pt idx="2">
                  <c:v>665.75855078115592</c:v>
                </c:pt>
                <c:pt idx="3">
                  <c:v>730.62012960873312</c:v>
                </c:pt>
                <c:pt idx="4">
                  <c:v>606.96763375549767</c:v>
                </c:pt>
              </c:numCache>
            </c:numRef>
          </c:val>
        </c:ser>
        <c:ser>
          <c:idx val="2"/>
          <c:order val="2"/>
          <c:tx>
            <c:strRef>
              <c:f>Analysis!$F$113</c:f>
              <c:strCache>
                <c:ptCount val="1"/>
                <c:pt idx="0">
                  <c:v>Return of Asset (regulatory depreciation)</c:v>
                </c:pt>
              </c:strCache>
            </c:strRef>
          </c:tx>
          <c:spPr>
            <a:solidFill>
              <a:srgbClr val="FF9900"/>
            </a:solidFill>
            <a:ln w="12700">
              <a:solidFill>
                <a:srgbClr val="000000"/>
              </a:solidFill>
              <a:prstDash val="solid"/>
            </a:ln>
          </c:spPr>
          <c:cat>
            <c:strRef>
              <c:f>'X factor'!$E$4:$I$4</c:f>
              <c:strCache>
                <c:ptCount val="5"/>
                <c:pt idx="0">
                  <c:v>2014-15</c:v>
                </c:pt>
                <c:pt idx="1">
                  <c:v>2015-16</c:v>
                </c:pt>
                <c:pt idx="2">
                  <c:v>2016-17</c:v>
                </c:pt>
                <c:pt idx="3">
                  <c:v>2017-18</c:v>
                </c:pt>
                <c:pt idx="4">
                  <c:v>2018-19</c:v>
                </c:pt>
              </c:strCache>
            </c:strRef>
          </c:cat>
          <c:val>
            <c:numRef>
              <c:f>Analysis!$G$113:$K$113</c:f>
              <c:numCache>
                <c:formatCode>_-* #,##0.0_-;\-* #,##0.0_-;_-* "-"??_-;_-@_-</c:formatCode>
                <c:ptCount val="5"/>
                <c:pt idx="0">
                  <c:v>123.2826881310271</c:v>
                </c:pt>
                <c:pt idx="1">
                  <c:v>144.09439263037848</c:v>
                </c:pt>
                <c:pt idx="2">
                  <c:v>165.13106925877941</c:v>
                </c:pt>
                <c:pt idx="3">
                  <c:v>150.34673723267622</c:v>
                </c:pt>
                <c:pt idx="4">
                  <c:v>164.00340796252078</c:v>
                </c:pt>
              </c:numCache>
            </c:numRef>
          </c:val>
        </c:ser>
        <c:ser>
          <c:idx val="3"/>
          <c:order val="3"/>
          <c:tx>
            <c:strRef>
              <c:f>Analysis!$F$114</c:f>
              <c:strCache>
                <c:ptCount val="1"/>
                <c:pt idx="0">
                  <c:v>Net Tax Costs</c:v>
                </c:pt>
              </c:strCache>
            </c:strRef>
          </c:tx>
          <c:spPr>
            <a:solidFill>
              <a:srgbClr val="333333"/>
            </a:solidFill>
            <a:ln w="12700">
              <a:solidFill>
                <a:srgbClr val="000000"/>
              </a:solidFill>
              <a:prstDash val="solid"/>
            </a:ln>
          </c:spPr>
          <c:cat>
            <c:strRef>
              <c:f>'X factor'!$E$4:$I$4</c:f>
              <c:strCache>
                <c:ptCount val="5"/>
                <c:pt idx="0">
                  <c:v>2014-15</c:v>
                </c:pt>
                <c:pt idx="1">
                  <c:v>2015-16</c:v>
                </c:pt>
                <c:pt idx="2">
                  <c:v>2016-17</c:v>
                </c:pt>
                <c:pt idx="3">
                  <c:v>2017-18</c:v>
                </c:pt>
                <c:pt idx="4">
                  <c:v>2018-19</c:v>
                </c:pt>
              </c:strCache>
            </c:strRef>
          </c:cat>
          <c:val>
            <c:numRef>
              <c:f>Analysis!$G$114:$K$114</c:f>
              <c:numCache>
                <c:formatCode>_-* #,##0.0_-;\-* #,##0.0_-;_-* "-"?_-;_-@_-</c:formatCode>
                <c:ptCount val="5"/>
                <c:pt idx="0">
                  <c:v>107.32107402962365</c:v>
                </c:pt>
                <c:pt idx="1">
                  <c:v>118.24663941818642</c:v>
                </c:pt>
                <c:pt idx="2">
                  <c:v>137.60945770033004</c:v>
                </c:pt>
                <c:pt idx="3">
                  <c:v>134.87802845973567</c:v>
                </c:pt>
                <c:pt idx="4">
                  <c:v>138.2625785846929</c:v>
                </c:pt>
              </c:numCache>
            </c:numRef>
          </c:val>
        </c:ser>
        <c:overlap val="100"/>
        <c:axId val="283908736"/>
        <c:axId val="283910912"/>
      </c:barChart>
      <c:catAx>
        <c:axId val="283908736"/>
        <c:scaling>
          <c:orientation val="minMax"/>
        </c:scaling>
        <c:axPos val="b"/>
        <c:title>
          <c:tx>
            <c:rich>
              <a:bodyPr/>
              <a:lstStyle/>
              <a:p>
                <a:pPr>
                  <a:defRPr sz="1050" b="1" i="0" u="none" strike="noStrike" baseline="0">
                    <a:solidFill>
                      <a:srgbClr val="000000"/>
                    </a:solidFill>
                    <a:latin typeface="Arial"/>
                    <a:ea typeface="Arial"/>
                    <a:cs typeface="Arial"/>
                  </a:defRPr>
                </a:pPr>
                <a:r>
                  <a:rPr lang="en-AU"/>
                  <a:t>Year</a:t>
                </a:r>
              </a:p>
            </c:rich>
          </c:tx>
          <c:layout>
            <c:manualLayout>
              <c:xMode val="edge"/>
              <c:yMode val="edge"/>
              <c:x val="0.50465356773526038"/>
              <c:y val="0.94067796610169563"/>
            </c:manualLayout>
          </c:layout>
          <c:spPr>
            <a:noFill/>
            <a:ln w="25400">
              <a:noFill/>
            </a:ln>
          </c:spPr>
        </c:title>
        <c:numFmt formatCode="General" sourceLinked="1"/>
        <c:tickLblPos val="nextTo"/>
        <c:spPr>
          <a:ln w="25400">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n-US"/>
          </a:p>
        </c:txPr>
        <c:crossAx val="283910912"/>
        <c:crosses val="autoZero"/>
        <c:auto val="1"/>
        <c:lblAlgn val="ctr"/>
        <c:lblOffset val="100"/>
        <c:tickLblSkip val="1"/>
        <c:tickMarkSkip val="1"/>
      </c:catAx>
      <c:valAx>
        <c:axId val="283910912"/>
        <c:scaling>
          <c:orientation val="minMax"/>
        </c:scaling>
        <c:axPos val="l"/>
        <c:majorGridlines>
          <c:spPr>
            <a:ln w="12700">
              <a:solidFill>
                <a:srgbClr val="000000"/>
              </a:solidFill>
              <a:prstDash val="sysDash"/>
            </a:ln>
          </c:spPr>
        </c:majorGridlines>
        <c:title>
          <c:tx>
            <c:rich>
              <a:bodyPr/>
              <a:lstStyle/>
              <a:p>
                <a:pPr>
                  <a:defRPr sz="1050" b="1" i="0" u="none" strike="noStrike" baseline="0">
                    <a:solidFill>
                      <a:srgbClr val="000000"/>
                    </a:solidFill>
                    <a:latin typeface="Arial"/>
                    <a:ea typeface="Arial"/>
                    <a:cs typeface="Arial"/>
                  </a:defRPr>
                </a:pPr>
                <a:r>
                  <a:rPr lang="en-AU"/>
                  <a:t>($m)</a:t>
                </a:r>
              </a:p>
            </c:rich>
          </c:tx>
          <c:layout>
            <c:manualLayout>
              <c:xMode val="edge"/>
              <c:yMode val="edge"/>
              <c:x val="3.1023784901758008E-3"/>
              <c:y val="0.47457627118644319"/>
            </c:manualLayout>
          </c:layout>
          <c:spPr>
            <a:noFill/>
            <a:ln w="25400">
              <a:noFill/>
            </a:ln>
          </c:spPr>
        </c:title>
        <c:numFmt formatCode="_-* #,##0.0_-;\-* #,##0.0_-;_-* &quot;-&quot;??_-;_-@_-" sourceLinked="1"/>
        <c:tickLblPos val="nextTo"/>
        <c:spPr>
          <a:ln w="25400">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n-US"/>
          </a:p>
        </c:txPr>
        <c:crossAx val="283908736"/>
        <c:crosses val="autoZero"/>
        <c:crossBetween val="between"/>
      </c:valAx>
      <c:spPr>
        <a:noFill/>
        <a:ln w="25400">
          <a:noFill/>
        </a:ln>
      </c:spPr>
    </c:plotArea>
    <c:legend>
      <c:legendPos val="r"/>
      <c:layout>
        <c:manualLayout>
          <c:xMode val="edge"/>
          <c:yMode val="edge"/>
          <c:x val="0.11050666753522403"/>
          <c:y val="0.11921686907780593"/>
          <c:w val="0.24419860650820924"/>
          <c:h val="0.1441765203078427"/>
        </c:manualLayout>
      </c:layout>
      <c:overlay val="1"/>
      <c:txPr>
        <a:bodyPr/>
        <a:lstStyle/>
        <a:p>
          <a:pPr>
            <a:defRPr sz="90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1050" b="0" i="0" u="none" strike="noStrike" baseline="0">
          <a:solidFill>
            <a:srgbClr val="000000"/>
          </a:solidFill>
          <a:latin typeface="Arial"/>
          <a:ea typeface="Arial"/>
          <a:cs typeface="Arial"/>
        </a:defRPr>
      </a:pPr>
      <a:endParaRPr lang="en-US"/>
    </a:p>
  </c:txPr>
</c:chartSpace>
</file>

<file path=xl/chartsheets/_rels/sheet1.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chartsheets/_rels/sheet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chartsheets/_rels/sheet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chartsheets/sheet1.xml><?xml version="1.0" encoding="utf-8"?>
<chartsheet xmlns="http://schemas.openxmlformats.org/spreadsheetml/2006/main" xmlns:r="http://schemas.openxmlformats.org/officeDocument/2006/relationships">
  <sheetPr codeName="Chart3"/>
  <sheetViews>
    <sheetView workbookViewId="0"/>
  </sheetViews>
  <pageMargins left="0.75" right="0.75" top="1" bottom="1" header="0.5" footer="0.5"/>
  <pageSetup paperSize="9" orientation="landscape" r:id="rId1"/>
  <headerFooter alignWithMargins="0">
    <oddHeader>&amp;A</oddHeader>
    <oddFooter>Page &amp;P</oddFooter>
  </headerFooter>
  <drawing r:id="rId2"/>
</chartsheet>
</file>

<file path=xl/chartsheets/sheet2.xml><?xml version="1.0" encoding="utf-8"?>
<chartsheet xmlns="http://schemas.openxmlformats.org/spreadsheetml/2006/main" xmlns:r="http://schemas.openxmlformats.org/officeDocument/2006/relationships">
  <sheetPr codeName="Chart4"/>
  <sheetViews>
    <sheetView workbookViewId="0"/>
  </sheetViews>
  <pageMargins left="0.75" right="0.75" top="1" bottom="1" header="0.5" footer="0.5"/>
  <pageSetup paperSize="9" orientation="landscape" r:id="rId1"/>
  <headerFooter alignWithMargins="0">
    <oddHeader>&amp;A</oddHeader>
    <oddFooter>Page &amp;P</oddFooter>
  </headerFooter>
  <drawing r:id="rId2"/>
</chartsheet>
</file>

<file path=xl/chartsheets/sheet3.xml><?xml version="1.0" encoding="utf-8"?>
<chartsheet xmlns="http://schemas.openxmlformats.org/spreadsheetml/2006/main" xmlns:r="http://schemas.openxmlformats.org/officeDocument/2006/relationships">
  <sheetPr codeName="Chart2"/>
  <sheetViews>
    <sheetView workbookViewId="0"/>
  </sheetViews>
  <pageMargins left="0.75" right="0.75" top="1" bottom="1" header="0.5" footer="0.5"/>
  <pageSetup paperSize="9" orientation="landscape" horizontalDpi="4294967292" r:id="rId1"/>
  <headerFooter alignWithMargins="0"/>
  <drawing r:id="rId2"/>
</chartsheet>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emf"/></Relationships>
</file>

<file path=xl/drawings/_rels/drawing3.xml.rels><?xml version="1.0" encoding="UTF-8" standalone="yes"?>
<Relationships xmlns="http://schemas.openxmlformats.org/package/2006/relationships"><Relationship Id="rId1" Type="http://schemas.openxmlformats.org/officeDocument/2006/relationships/chart" Target="../charts/chart1.xml"/></Relationships>
</file>

<file path=xl/drawings/_rels/drawing5.xml.rels><?xml version="1.0" encoding="UTF-8" standalone="yes"?>
<Relationships xmlns="http://schemas.openxmlformats.org/package/2006/relationships"><Relationship Id="rId1" Type="http://schemas.openxmlformats.org/officeDocument/2006/relationships/chart" Target="../charts/chart2.xml"/></Relationships>
</file>

<file path=xl/drawings/_rels/drawing7.xml.rels><?xml version="1.0" encoding="UTF-8" standalone="yes"?>
<Relationships xmlns="http://schemas.openxmlformats.org/package/2006/relationships"><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9</xdr:col>
      <xdr:colOff>247650</xdr:colOff>
      <xdr:row>50</xdr:row>
      <xdr:rowOff>19050</xdr:rowOff>
    </xdr:to>
    <xdr:pic>
      <xdr:nvPicPr>
        <xdr:cNvPr id="182273"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161925"/>
          <a:ext cx="5734050" cy="7953375"/>
        </a:xfrm>
        <a:prstGeom prst="rect">
          <a:avLst/>
        </a:prstGeom>
        <a:noFill/>
        <a:ln w="1">
          <a:noFill/>
          <a:miter lim="800000"/>
          <a:headEnd/>
          <a:tailEnd type="none" w="med" len="med"/>
        </a:ln>
        <a:effec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28575</xdr:colOff>
      <xdr:row>6</xdr:row>
      <xdr:rowOff>38100</xdr:rowOff>
    </xdr:from>
    <xdr:to>
      <xdr:col>3</xdr:col>
      <xdr:colOff>209550</xdr:colOff>
      <xdr:row>7</xdr:row>
      <xdr:rowOff>47625</xdr:rowOff>
    </xdr:to>
    <xdr:grpSp>
      <xdr:nvGrpSpPr>
        <xdr:cNvPr id="213640" name="Group 1"/>
        <xdr:cNvGrpSpPr>
          <a:grpSpLocks/>
        </xdr:cNvGrpSpPr>
      </xdr:nvGrpSpPr>
      <xdr:grpSpPr bwMode="auto">
        <a:xfrm>
          <a:off x="28575" y="2500993"/>
          <a:ext cx="1990725" cy="349703"/>
          <a:chOff x="2" y="144"/>
          <a:chExt cx="209" cy="37"/>
        </a:xfrm>
      </xdr:grpSpPr>
      <xdr:grpSp>
        <xdr:nvGrpSpPr>
          <xdr:cNvPr id="213648" name="Group 2"/>
          <xdr:cNvGrpSpPr>
            <a:grpSpLocks/>
          </xdr:cNvGrpSpPr>
        </xdr:nvGrpSpPr>
        <xdr:grpSpPr bwMode="auto">
          <a:xfrm>
            <a:off x="2" y="152"/>
            <a:ext cx="203" cy="29"/>
            <a:chOff x="2" y="159"/>
            <a:chExt cx="200" cy="27"/>
          </a:xfrm>
        </xdr:grpSpPr>
        <xdr:sp macro="" textlink="">
          <xdr:nvSpPr>
            <xdr:cNvPr id="213651" name="Oval 3"/>
            <xdr:cNvSpPr>
              <a:spLocks noChangeArrowheads="1"/>
            </xdr:cNvSpPr>
          </xdr:nvSpPr>
          <xdr:spPr bwMode="auto">
            <a:xfrm>
              <a:off x="175" y="159"/>
              <a:ext cx="27" cy="27"/>
            </a:xfrm>
            <a:prstGeom prst="ellipse">
              <a:avLst/>
            </a:prstGeom>
            <a:noFill/>
            <a:ln w="28575" algn="ctr">
              <a:solidFill>
                <a:srgbClr val="808080"/>
              </a:solidFill>
              <a:round/>
              <a:headEnd/>
              <a:tailEnd/>
            </a:ln>
          </xdr:spPr>
        </xdr:sp>
        <xdr:sp macro="" textlink="">
          <xdr:nvSpPr>
            <xdr:cNvPr id="179204" name="Line 4"/>
            <xdr:cNvSpPr>
              <a:spLocks noChangeShapeType="1"/>
            </xdr:cNvSpPr>
          </xdr:nvSpPr>
          <xdr:spPr bwMode="auto">
            <a:xfrm>
              <a:off x="2" y="186"/>
              <a:ext cx="186" cy="0"/>
            </a:xfrm>
            <a:prstGeom prst="line">
              <a:avLst/>
            </a:prstGeom>
            <a:noFill/>
            <a:ln w="28575">
              <a:solidFill>
                <a:srgbClr val="808080"/>
              </a:solidFill>
              <a:round/>
              <a:headEnd/>
              <a:tailEnd/>
            </a:ln>
            <a:effectLst>
              <a:outerShdw dist="35921" dir="2700000" algn="ctr" rotWithShape="0">
                <a:srgbClr val="000000"/>
              </a:outerShdw>
            </a:effectLst>
          </xdr:spPr>
          <xdr:txBody>
            <a:bodyPr/>
            <a:lstStyle/>
            <a:p>
              <a:endParaRPr lang="en-AU"/>
            </a:p>
          </xdr:txBody>
        </xdr:sp>
      </xdr:grpSp>
      <xdr:sp macro="" textlink="">
        <xdr:nvSpPr>
          <xdr:cNvPr id="213649" name="Rectangle 5"/>
          <xdr:cNvSpPr>
            <a:spLocks noChangeArrowheads="1"/>
          </xdr:cNvSpPr>
        </xdr:nvSpPr>
        <xdr:spPr bwMode="auto">
          <a:xfrm>
            <a:off x="171" y="147"/>
            <a:ext cx="24" cy="33"/>
          </a:xfrm>
          <a:prstGeom prst="rect">
            <a:avLst/>
          </a:prstGeom>
          <a:solidFill>
            <a:srgbClr val="FFCC99"/>
          </a:solidFill>
          <a:ln w="9525" algn="ctr">
            <a:noFill/>
            <a:miter lim="800000"/>
            <a:headEnd/>
            <a:tailEnd/>
          </a:ln>
        </xdr:spPr>
      </xdr:sp>
      <xdr:sp macro="" textlink="">
        <xdr:nvSpPr>
          <xdr:cNvPr id="213650" name="Rectangle 6"/>
          <xdr:cNvSpPr>
            <a:spLocks noChangeArrowheads="1"/>
          </xdr:cNvSpPr>
        </xdr:nvSpPr>
        <xdr:spPr bwMode="auto">
          <a:xfrm>
            <a:off x="187" y="144"/>
            <a:ext cx="24" cy="21"/>
          </a:xfrm>
          <a:prstGeom prst="rect">
            <a:avLst/>
          </a:prstGeom>
          <a:solidFill>
            <a:srgbClr val="FFCC99"/>
          </a:solidFill>
          <a:ln w="9525" algn="ctr">
            <a:noFill/>
            <a:miter lim="800000"/>
            <a:headEnd/>
            <a:tailEnd/>
          </a:ln>
        </xdr:spPr>
      </xdr:sp>
    </xdr:grpSp>
    <xdr:clientData/>
  </xdr:twoCellAnchor>
  <xdr:twoCellAnchor editAs="oneCell">
    <xdr:from>
      <xdr:col>0</xdr:col>
      <xdr:colOff>0</xdr:colOff>
      <xdr:row>0</xdr:row>
      <xdr:rowOff>28575</xdr:rowOff>
    </xdr:from>
    <xdr:to>
      <xdr:col>4</xdr:col>
      <xdr:colOff>514350</xdr:colOff>
      <xdr:row>1</xdr:row>
      <xdr:rowOff>238125</xdr:rowOff>
    </xdr:to>
    <xdr:pic>
      <xdr:nvPicPr>
        <xdr:cNvPr id="213641" name="Picture 13"/>
        <xdr:cNvPicPr>
          <a:picLocks noChangeAspect="1" noChangeArrowheads="1"/>
        </xdr:cNvPicPr>
      </xdr:nvPicPr>
      <xdr:blipFill>
        <a:blip xmlns:r="http://schemas.openxmlformats.org/officeDocument/2006/relationships" r:embed="rId1" cstate="print"/>
        <a:srcRect/>
        <a:stretch>
          <a:fillRect/>
        </a:stretch>
      </xdr:blipFill>
      <xdr:spPr bwMode="auto">
        <a:xfrm>
          <a:off x="0" y="28575"/>
          <a:ext cx="3086100" cy="771525"/>
        </a:xfrm>
        <a:prstGeom prst="rect">
          <a:avLst/>
        </a:prstGeom>
        <a:noFill/>
        <a:ln w="9525">
          <a:noFill/>
          <a:miter lim="800000"/>
          <a:headEnd/>
          <a:tailEnd/>
        </a:ln>
      </xdr:spPr>
    </xdr:pic>
    <xdr:clientData/>
  </xdr:twoCellAnchor>
  <xdr:twoCellAnchor>
    <xdr:from>
      <xdr:col>0</xdr:col>
      <xdr:colOff>57150</xdr:colOff>
      <xdr:row>9</xdr:row>
      <xdr:rowOff>9525</xdr:rowOff>
    </xdr:from>
    <xdr:to>
      <xdr:col>1</xdr:col>
      <xdr:colOff>295275</xdr:colOff>
      <xdr:row>33</xdr:row>
      <xdr:rowOff>152400</xdr:rowOff>
    </xdr:to>
    <xdr:grpSp>
      <xdr:nvGrpSpPr>
        <xdr:cNvPr id="213642" name="Group 14"/>
        <xdr:cNvGrpSpPr>
          <a:grpSpLocks/>
        </xdr:cNvGrpSpPr>
      </xdr:nvGrpSpPr>
      <xdr:grpSpPr bwMode="auto">
        <a:xfrm>
          <a:off x="57150" y="3343275"/>
          <a:ext cx="387804" cy="4728482"/>
          <a:chOff x="3" y="391"/>
          <a:chExt cx="41" cy="512"/>
        </a:xfrm>
      </xdr:grpSpPr>
      <xdr:sp macro="" textlink="">
        <xdr:nvSpPr>
          <xdr:cNvPr id="179215" name="Line 15"/>
          <xdr:cNvSpPr>
            <a:spLocks noChangeShapeType="1"/>
          </xdr:cNvSpPr>
        </xdr:nvSpPr>
        <xdr:spPr bwMode="auto">
          <a:xfrm>
            <a:off x="31" y="391"/>
            <a:ext cx="0" cy="511"/>
          </a:xfrm>
          <a:prstGeom prst="line">
            <a:avLst/>
          </a:prstGeom>
          <a:noFill/>
          <a:ln w="9525">
            <a:solidFill>
              <a:srgbClr val="000000"/>
            </a:solidFill>
            <a:round/>
            <a:headEnd/>
            <a:tailEnd/>
          </a:ln>
          <a:effectLst>
            <a:outerShdw dist="35921" dir="2700000" algn="ctr" rotWithShape="0">
              <a:srgbClr val="000000"/>
            </a:outerShdw>
          </a:effectLst>
        </xdr:spPr>
        <xdr:txBody>
          <a:bodyPr/>
          <a:lstStyle/>
          <a:p>
            <a:endParaRPr lang="en-AU"/>
          </a:p>
        </xdr:txBody>
      </xdr:sp>
      <xdr:sp macro="" textlink="">
        <xdr:nvSpPr>
          <xdr:cNvPr id="213644" name="Oval 16"/>
          <xdr:cNvSpPr>
            <a:spLocks noChangeArrowheads="1"/>
          </xdr:cNvSpPr>
        </xdr:nvSpPr>
        <xdr:spPr bwMode="auto">
          <a:xfrm>
            <a:off x="3" y="714"/>
            <a:ext cx="36" cy="35"/>
          </a:xfrm>
          <a:prstGeom prst="ellipse">
            <a:avLst/>
          </a:prstGeom>
          <a:solidFill>
            <a:srgbClr val="FFCC99"/>
          </a:solidFill>
          <a:ln w="9525" algn="ctr">
            <a:solidFill>
              <a:srgbClr val="000000"/>
            </a:solidFill>
            <a:round/>
            <a:headEnd/>
            <a:tailEnd/>
          </a:ln>
        </xdr:spPr>
      </xdr:sp>
      <xdr:sp macro="" textlink="">
        <xdr:nvSpPr>
          <xdr:cNvPr id="179217" name="WordArt 17"/>
          <xdr:cNvSpPr>
            <a:spLocks noChangeArrowheads="1" noChangeShapeType="1" noTextEdit="1"/>
          </xdr:cNvSpPr>
        </xdr:nvSpPr>
        <xdr:spPr bwMode="auto">
          <a:xfrm rot="-16200000">
            <a:off x="-114" y="559"/>
            <a:ext cx="264" cy="8"/>
          </a:xfrm>
          <a:prstGeom prst="rect">
            <a:avLst/>
          </a:prstGeom>
        </xdr:spPr>
        <xdr:txBody>
          <a:bodyPr wrap="none" fromWordArt="1">
            <a:prstTxWarp prst="textPlain">
              <a:avLst>
                <a:gd name="adj" fmla="val 50000"/>
              </a:avLst>
            </a:prstTxWarp>
          </a:bodyPr>
          <a:lstStyle/>
          <a:p>
            <a:pPr algn="ctr" rtl="0"/>
            <a:r>
              <a:rPr lang="en-AU" sz="3600" kern="10" spc="0">
                <a:ln w="9525">
                  <a:noFill/>
                  <a:round/>
                  <a:headEnd/>
                  <a:tailEnd/>
                </a:ln>
                <a:solidFill>
                  <a:srgbClr val="000000"/>
                </a:solidFill>
                <a:effectLst/>
                <a:latin typeface="Arial"/>
                <a:cs typeface="Arial"/>
              </a:rPr>
              <a:t>P O S T - T A X   R E V E N U E   M O D E L</a:t>
            </a:r>
          </a:p>
        </xdr:txBody>
      </xdr:sp>
      <xdr:sp macro="" textlink="">
        <xdr:nvSpPr>
          <xdr:cNvPr id="179218" name="WordArt 18"/>
          <xdr:cNvSpPr>
            <a:spLocks noChangeArrowheads="1" noChangeShapeType="1" noTextEdit="1"/>
          </xdr:cNvSpPr>
        </xdr:nvSpPr>
        <xdr:spPr bwMode="auto">
          <a:xfrm rot="5400000">
            <a:off x="-38" y="821"/>
            <a:ext cx="152" cy="12"/>
          </a:xfrm>
          <a:prstGeom prst="rect">
            <a:avLst/>
          </a:prstGeom>
        </xdr:spPr>
        <xdr:txBody>
          <a:bodyPr wrap="none" fromWordArt="1">
            <a:prstTxWarp prst="textPlain">
              <a:avLst>
                <a:gd name="adj" fmla="val 50000"/>
              </a:avLst>
            </a:prstTxWarp>
          </a:bodyPr>
          <a:lstStyle/>
          <a:p>
            <a:pPr algn="ctr" rtl="0"/>
            <a:r>
              <a:rPr lang="en-AU" sz="3600" kern="10" spc="0">
                <a:ln w="9525">
                  <a:noFill/>
                  <a:round/>
                  <a:headEnd/>
                  <a:tailEnd/>
                </a:ln>
                <a:solidFill>
                  <a:srgbClr val="000000"/>
                </a:solidFill>
                <a:effectLst/>
                <a:latin typeface="Arial"/>
                <a:cs typeface="Arial"/>
              </a:rPr>
              <a:t>electricity distribution module</a:t>
            </a:r>
          </a:p>
        </xdr:txBody>
      </xdr:sp>
      <xdr:sp macro="" textlink="">
        <xdr:nvSpPr>
          <xdr:cNvPr id="179219" name="Text Box 19"/>
          <xdr:cNvSpPr txBox="1">
            <a:spLocks noChangeArrowheads="1"/>
          </xdr:cNvSpPr>
        </xdr:nvSpPr>
        <xdr:spPr bwMode="auto">
          <a:xfrm>
            <a:off x="13" y="724"/>
            <a:ext cx="9" cy="20"/>
          </a:xfrm>
          <a:prstGeom prst="rect">
            <a:avLst/>
          </a:prstGeom>
          <a:noFill/>
          <a:ln w="9525" algn="ctr">
            <a:noFill/>
            <a:miter lim="800000"/>
            <a:headEnd/>
            <a:tailEnd/>
          </a:ln>
          <a:effectLst>
            <a:outerShdw dist="35921" dir="2700000" algn="ctr" rotWithShape="0">
              <a:srgbClr val="000000"/>
            </a:outerShdw>
          </a:effectLst>
        </xdr:spPr>
        <xdr:txBody>
          <a:bodyPr wrap="none" lIns="18288" tIns="18288" rIns="0" bIns="0" anchor="t" upright="1">
            <a:spAutoFit/>
          </a:bodyPr>
          <a:lstStyle/>
          <a:p>
            <a:pPr algn="l" rtl="0">
              <a:defRPr sz="1000"/>
            </a:pPr>
            <a:r>
              <a:rPr lang="en-AU" sz="1000" b="1" i="0" u="none" strike="noStrike" baseline="0">
                <a:solidFill>
                  <a:srgbClr val="FFFFFF"/>
                </a:solidFill>
                <a:latin typeface="Arial"/>
                <a:cs typeface="Arial"/>
              </a:rPr>
              <a:t>1</a:t>
            </a:r>
          </a:p>
        </xdr:txBody>
      </xdr:sp>
    </xdr:grpSp>
    <xdr:clientData/>
  </xdr:twoCellAnchor>
</xdr:wsDr>
</file>

<file path=xl/drawings/drawing3.xml><?xml version="1.0" encoding="utf-8"?>
<xdr:wsDr xmlns:xdr="http://schemas.openxmlformats.org/drawingml/2006/spreadsheetDrawing" xmlns:a="http://schemas.openxmlformats.org/drawingml/2006/main">
  <xdr:absoluteAnchor>
    <xdr:pos x="0" y="0"/>
    <xdr:ext cx="9210675" cy="561975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xml><?xml version="1.0" encoding="utf-8"?>
<c:userShapes xmlns:c="http://schemas.openxmlformats.org/drawingml/2006/chart">
  <cdr:relSizeAnchor xmlns:cdr="http://schemas.openxmlformats.org/drawingml/2006/chartDrawing">
    <cdr:from>
      <cdr:x>0.296</cdr:x>
      <cdr:y>0.10725</cdr:y>
    </cdr:from>
    <cdr:to>
      <cdr:x>0.296</cdr:x>
      <cdr:y>0.88825</cdr:y>
    </cdr:to>
    <cdr:sp macro="" textlink="">
      <cdr:nvSpPr>
        <cdr:cNvPr id="123905" name="Line 1"/>
        <cdr:cNvSpPr>
          <a:spLocks xmlns:a="http://schemas.openxmlformats.org/drawingml/2006/main" noChangeShapeType="1"/>
        </cdr:cNvSpPr>
      </cdr:nvSpPr>
      <cdr:spPr bwMode="auto">
        <a:xfrm xmlns:a="http://schemas.openxmlformats.org/drawingml/2006/main">
          <a:off x="2726360" y="602718"/>
          <a:ext cx="0" cy="4389025"/>
        </a:xfrm>
        <a:prstGeom xmlns:a="http://schemas.openxmlformats.org/drawingml/2006/main" prst="line">
          <a:avLst/>
        </a:prstGeom>
        <a:noFill xmlns:a="http://schemas.openxmlformats.org/drawingml/2006/main"/>
        <a:ln xmlns:a="http://schemas.openxmlformats.org/drawingml/2006/main" w="12700">
          <a:solidFill>
            <a:srgbClr val="000000"/>
          </a:solidFill>
          <a:prstDash val="dash"/>
          <a:round/>
          <a:headEnd/>
          <a:tailEnd/>
        </a:ln>
        <a:effectLst xmlns:a="http://schemas.openxmlformats.org/drawingml/2006/main">
          <a:outerShdw dist="35921" dir="2700000" algn="ctr" rotWithShape="0">
            <a:srgbClr val="000000"/>
          </a:outerShdw>
        </a:effectLst>
      </cdr:spPr>
      <cdr:txBody>
        <a:bodyPr xmlns:a="http://schemas.openxmlformats.org/drawingml/2006/main"/>
        <a:lstStyle xmlns:a="http://schemas.openxmlformats.org/drawingml/2006/main"/>
        <a:p xmlns:a="http://schemas.openxmlformats.org/drawingml/2006/main">
          <a:endParaRPr lang="en-AU"/>
        </a:p>
      </cdr:txBody>
    </cdr:sp>
  </cdr:relSizeAnchor>
</c:userShapes>
</file>

<file path=xl/drawings/drawing5.xml><?xml version="1.0" encoding="utf-8"?>
<xdr:wsDr xmlns:xdr="http://schemas.openxmlformats.org/drawingml/2006/spreadsheetDrawing" xmlns:a="http://schemas.openxmlformats.org/drawingml/2006/main">
  <xdr:absoluteAnchor>
    <xdr:pos x="0" y="0"/>
    <xdr:ext cx="9210675" cy="561975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xml><?xml version="1.0" encoding="utf-8"?>
<c:userShapes xmlns:c="http://schemas.openxmlformats.org/drawingml/2006/chart">
  <cdr:relSizeAnchor xmlns:cdr="http://schemas.openxmlformats.org/drawingml/2006/chartDrawing">
    <cdr:from>
      <cdr:x>0.30475</cdr:x>
      <cdr:y>0.10975</cdr:y>
    </cdr:from>
    <cdr:to>
      <cdr:x>0.30475</cdr:x>
      <cdr:y>0.88825</cdr:y>
    </cdr:to>
    <cdr:sp macro="" textlink="">
      <cdr:nvSpPr>
        <cdr:cNvPr id="139265" name="Line 1"/>
        <cdr:cNvSpPr>
          <a:spLocks xmlns:a="http://schemas.openxmlformats.org/drawingml/2006/main" noChangeShapeType="1"/>
        </cdr:cNvSpPr>
      </cdr:nvSpPr>
      <cdr:spPr bwMode="auto">
        <a:xfrm xmlns:a="http://schemas.openxmlformats.org/drawingml/2006/main">
          <a:off x="2806953" y="616768"/>
          <a:ext cx="0" cy="4374975"/>
        </a:xfrm>
        <a:prstGeom xmlns:a="http://schemas.openxmlformats.org/drawingml/2006/main" prst="line">
          <a:avLst/>
        </a:prstGeom>
        <a:noFill xmlns:a="http://schemas.openxmlformats.org/drawingml/2006/main"/>
        <a:ln xmlns:a="http://schemas.openxmlformats.org/drawingml/2006/main" w="12700">
          <a:solidFill>
            <a:srgbClr val="000000"/>
          </a:solidFill>
          <a:prstDash val="dash"/>
          <a:round/>
          <a:headEnd/>
          <a:tailEnd/>
        </a:ln>
        <a:effectLst xmlns:a="http://schemas.openxmlformats.org/drawingml/2006/main">
          <a:outerShdw dist="35921" dir="2700000" algn="ctr" rotWithShape="0">
            <a:srgbClr val="000000"/>
          </a:outerShdw>
        </a:effectLst>
      </cdr:spPr>
      <cdr:txBody>
        <a:bodyPr xmlns:a="http://schemas.openxmlformats.org/drawingml/2006/main"/>
        <a:lstStyle xmlns:a="http://schemas.openxmlformats.org/drawingml/2006/main"/>
        <a:p xmlns:a="http://schemas.openxmlformats.org/drawingml/2006/main">
          <a:endParaRPr lang="en-AU"/>
        </a:p>
      </cdr:txBody>
    </cdr:sp>
  </cdr:relSizeAnchor>
</c:userShapes>
</file>

<file path=xl/drawings/drawing7.xml><?xml version="1.0" encoding="utf-8"?>
<xdr:wsDr xmlns:xdr="http://schemas.openxmlformats.org/drawingml/2006/spreadsheetDrawing" xmlns:a="http://schemas.openxmlformats.org/drawingml/2006/main">
  <xdr:absoluteAnchor>
    <xdr:pos x="0" y="0"/>
    <xdr:ext cx="9210675" cy="561975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DOCUME~1\t47308\LOCALS~1\Temp\notesB0B6F4\Tx%20PTRM%20-%202014-19.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Intro"/>
      <sheetName val="Input"/>
      <sheetName val="WACC"/>
      <sheetName val="Assets"/>
      <sheetName val="Analysis"/>
      <sheetName val="Forecast revenues"/>
      <sheetName val="X factor"/>
      <sheetName val="Chart 1-revenues"/>
      <sheetName val="Chart 2-Price path"/>
      <sheetName val="Chart 3-Building blocks"/>
    </sheetNames>
    <sheetDataSet>
      <sheetData sheetId="0"/>
      <sheetData sheetId="1"/>
      <sheetData sheetId="2"/>
      <sheetData sheetId="3"/>
      <sheetData sheetId="4"/>
      <sheetData sheetId="5"/>
      <sheetData sheetId="6">
        <row r="25">
          <cell r="E25">
            <v>274.0885545671261</v>
          </cell>
        </row>
      </sheetData>
      <sheetData sheetId="7" refreshError="1"/>
      <sheetData sheetId="8" refreshError="1"/>
      <sheetData sheetId="9"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dimension ref="A1"/>
  <sheetViews>
    <sheetView tabSelected="1" workbookViewId="0">
      <selection activeCell="O23" sqref="O23"/>
    </sheetView>
  </sheetViews>
  <sheetFormatPr defaultRowHeight="12.75"/>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sheetPr codeName="Sheet6">
    <pageSetUpPr fitToPage="1"/>
  </sheetPr>
  <dimension ref="A1:Z89"/>
  <sheetViews>
    <sheetView showGridLines="0" showRowColHeaders="0" zoomScale="70" zoomScaleNormal="70" workbookViewId="0">
      <selection activeCell="C63" sqref="C63"/>
    </sheetView>
  </sheetViews>
  <sheetFormatPr defaultRowHeight="12.75"/>
  <cols>
    <col min="1" max="1" width="2.28515625" customWidth="1"/>
    <col min="2" max="2" width="15.7109375" customWidth="1"/>
    <col min="4" max="4" width="11.42578125" bestFit="1" customWidth="1"/>
  </cols>
  <sheetData>
    <row r="1" spans="1:26" ht="44.25">
      <c r="A1" s="20"/>
      <c r="B1" s="20"/>
      <c r="D1" s="127"/>
      <c r="E1" s="126"/>
      <c r="G1" s="344" t="s">
        <v>291</v>
      </c>
    </row>
    <row r="2" spans="1:26" ht="36" customHeight="1">
      <c r="A2" s="20"/>
      <c r="B2" s="20"/>
      <c r="D2" s="127"/>
      <c r="G2" s="344" t="s">
        <v>272</v>
      </c>
    </row>
    <row r="3" spans="1:26" ht="44.25">
      <c r="A3" s="20"/>
      <c r="B3" s="20"/>
      <c r="D3" s="127"/>
      <c r="G3" s="344"/>
      <c r="K3" s="435" t="s">
        <v>292</v>
      </c>
    </row>
    <row r="4" spans="1:26" ht="44.25">
      <c r="A4" s="20"/>
      <c r="B4" s="20"/>
      <c r="D4" s="127"/>
      <c r="G4" s="344"/>
      <c r="K4" s="435" t="s">
        <v>297</v>
      </c>
    </row>
    <row r="5" spans="1:26">
      <c r="A5" s="20"/>
      <c r="B5" s="20"/>
      <c r="C5" s="20"/>
      <c r="D5" s="20"/>
      <c r="E5" s="20"/>
    </row>
    <row r="6" spans="1:26">
      <c r="A6" s="169"/>
      <c r="B6" s="169"/>
      <c r="C6" s="169"/>
      <c r="D6" s="169"/>
      <c r="E6" s="169"/>
      <c r="F6" s="169"/>
      <c r="G6" s="169"/>
      <c r="H6" s="169"/>
      <c r="I6" s="169"/>
      <c r="J6" s="169"/>
      <c r="K6" s="169"/>
      <c r="L6" s="169"/>
      <c r="M6" s="169"/>
      <c r="N6" s="169"/>
      <c r="O6" s="169"/>
      <c r="P6" s="169"/>
      <c r="Q6" s="169"/>
      <c r="R6" s="169"/>
      <c r="S6" s="169"/>
      <c r="T6" s="169"/>
      <c r="U6" s="169"/>
      <c r="V6" s="169"/>
      <c r="W6" s="169"/>
    </row>
    <row r="7" spans="1:26" ht="27">
      <c r="A7" s="170"/>
      <c r="B7" s="171" t="s">
        <v>76</v>
      </c>
      <c r="C7" s="170"/>
      <c r="D7" s="170"/>
      <c r="E7" s="170"/>
      <c r="F7" s="170"/>
      <c r="G7" s="170"/>
      <c r="H7" s="170"/>
      <c r="I7" s="170"/>
      <c r="J7" s="170"/>
      <c r="K7" s="170"/>
      <c r="L7" s="170"/>
      <c r="M7" s="170"/>
      <c r="N7" s="170"/>
      <c r="O7" s="170"/>
      <c r="P7" s="170"/>
      <c r="Q7" s="170"/>
      <c r="R7" s="170"/>
      <c r="S7" s="170"/>
      <c r="T7" s="170"/>
      <c r="U7" s="170"/>
      <c r="V7" s="170"/>
      <c r="W7" s="170"/>
    </row>
    <row r="8" spans="1:26" ht="27" customHeight="1">
      <c r="A8" s="170"/>
      <c r="B8" s="170"/>
      <c r="C8" s="170"/>
      <c r="D8" s="170"/>
      <c r="E8" s="170"/>
      <c r="F8" s="170"/>
      <c r="G8" s="170"/>
      <c r="H8" s="170"/>
      <c r="I8" s="170"/>
      <c r="J8" s="170"/>
      <c r="K8" s="170"/>
      <c r="L8" s="170"/>
      <c r="M8" s="170"/>
      <c r="N8" s="170"/>
      <c r="O8" s="170"/>
      <c r="P8" s="170"/>
      <c r="Q8" s="170"/>
      <c r="R8" s="170"/>
      <c r="S8" s="170"/>
      <c r="T8" s="170"/>
      <c r="U8" s="170"/>
      <c r="V8" s="170"/>
      <c r="W8" s="170"/>
    </row>
    <row r="9" spans="1:26" ht="15">
      <c r="A9" s="172"/>
      <c r="B9" s="172"/>
      <c r="C9" s="172"/>
      <c r="D9" s="172"/>
      <c r="E9" s="172"/>
      <c r="F9" s="172"/>
      <c r="G9" s="172"/>
      <c r="H9" s="172"/>
      <c r="I9" s="172"/>
      <c r="J9" s="172"/>
      <c r="K9" s="172"/>
      <c r="L9" s="172"/>
      <c r="M9" s="172"/>
      <c r="N9" s="172"/>
      <c r="O9" s="172"/>
      <c r="P9" s="172"/>
      <c r="Q9" s="172"/>
      <c r="R9" s="172"/>
      <c r="S9" s="172"/>
      <c r="T9" s="172"/>
      <c r="U9" s="172"/>
      <c r="V9" s="172"/>
      <c r="W9" s="172"/>
      <c r="X9" s="317"/>
      <c r="Y9" s="317"/>
      <c r="Z9" s="317"/>
    </row>
    <row r="10" spans="1:26" ht="15">
      <c r="A10" s="173"/>
      <c r="B10" s="173"/>
      <c r="C10" s="173"/>
      <c r="D10" s="173"/>
      <c r="E10" s="173"/>
      <c r="F10" s="173"/>
      <c r="G10" s="173"/>
      <c r="H10" s="173"/>
      <c r="I10" s="173"/>
      <c r="J10" s="173"/>
      <c r="K10" s="173"/>
      <c r="L10" s="173"/>
      <c r="M10" s="173"/>
      <c r="N10" s="173"/>
      <c r="O10" s="173"/>
      <c r="P10" s="173"/>
      <c r="Q10" s="173"/>
      <c r="R10" s="173"/>
      <c r="S10" s="173"/>
      <c r="T10" s="173"/>
      <c r="U10" s="173"/>
      <c r="V10" s="173"/>
      <c r="W10" s="173"/>
      <c r="X10" s="317"/>
      <c r="Y10" s="317"/>
      <c r="Z10" s="317"/>
    </row>
    <row r="11" spans="1:26" ht="15">
      <c r="A11" s="20"/>
      <c r="B11" s="20"/>
      <c r="C11" s="317"/>
      <c r="D11" s="317"/>
      <c r="E11" s="317"/>
      <c r="F11" s="317"/>
      <c r="G11" s="317"/>
      <c r="H11" s="317"/>
      <c r="I11" s="317"/>
      <c r="J11" s="317"/>
      <c r="K11" s="317"/>
      <c r="L11" s="317"/>
      <c r="M11" s="317"/>
      <c r="N11" s="317"/>
      <c r="O11" s="317"/>
      <c r="P11" s="317"/>
      <c r="Q11" s="317"/>
      <c r="R11" s="317"/>
      <c r="S11" s="317"/>
      <c r="T11" s="317"/>
      <c r="U11" s="317"/>
      <c r="V11" s="317"/>
      <c r="W11" s="317"/>
    </row>
    <row r="12" spans="1:26" ht="15">
      <c r="A12" s="20"/>
      <c r="C12" s="317" t="s">
        <v>188</v>
      </c>
      <c r="D12" s="317"/>
      <c r="E12" s="317"/>
      <c r="F12" s="317"/>
      <c r="G12" s="317"/>
      <c r="H12" s="317"/>
      <c r="I12" s="317"/>
      <c r="J12" s="317"/>
      <c r="K12" s="317"/>
      <c r="L12" s="317"/>
      <c r="M12" s="317"/>
      <c r="N12" s="317"/>
      <c r="O12" s="317"/>
      <c r="P12" s="317"/>
      <c r="Q12" s="317"/>
      <c r="R12" s="317"/>
      <c r="S12" s="317"/>
      <c r="T12" s="317"/>
      <c r="U12" s="317"/>
      <c r="V12" s="317"/>
      <c r="W12" s="317"/>
    </row>
    <row r="13" spans="1:26" ht="15">
      <c r="A13" s="20"/>
      <c r="C13" s="317"/>
      <c r="D13" s="317"/>
      <c r="E13" s="317"/>
      <c r="F13" s="317"/>
      <c r="G13" s="317"/>
      <c r="H13" s="317"/>
      <c r="I13" s="317"/>
      <c r="J13" s="317"/>
    </row>
    <row r="14" spans="1:26" ht="15">
      <c r="A14" s="20"/>
      <c r="C14" s="317" t="s">
        <v>189</v>
      </c>
      <c r="D14" s="317"/>
      <c r="E14" s="317"/>
      <c r="F14" s="317"/>
      <c r="G14" s="317"/>
      <c r="H14" s="317"/>
      <c r="I14" s="317"/>
      <c r="J14" s="451"/>
      <c r="K14" s="20"/>
      <c r="L14" s="20"/>
      <c r="M14" s="20"/>
      <c r="N14" s="20"/>
      <c r="O14" s="20"/>
      <c r="P14" s="20"/>
    </row>
    <row r="15" spans="1:26" ht="15">
      <c r="A15" s="20"/>
      <c r="C15" s="317"/>
      <c r="D15" s="317"/>
      <c r="E15" s="317"/>
      <c r="F15" s="317"/>
      <c r="G15" s="317"/>
      <c r="H15" s="317"/>
      <c r="I15" s="317"/>
      <c r="J15" s="317"/>
    </row>
    <row r="16" spans="1:26" ht="15">
      <c r="A16" s="20"/>
      <c r="C16" s="317" t="s">
        <v>261</v>
      </c>
      <c r="D16" s="317"/>
      <c r="E16" s="317"/>
      <c r="F16" s="317"/>
      <c r="G16" s="317"/>
      <c r="H16" s="317"/>
      <c r="I16" s="317"/>
      <c r="J16" s="317"/>
    </row>
    <row r="17" spans="1:10" ht="15">
      <c r="A17" s="20"/>
      <c r="C17" s="317"/>
      <c r="D17" s="317"/>
      <c r="E17" s="317"/>
      <c r="F17" s="317"/>
      <c r="G17" s="317"/>
      <c r="H17" s="317"/>
      <c r="I17" s="317"/>
      <c r="J17" s="317"/>
    </row>
    <row r="18" spans="1:10" ht="15">
      <c r="A18" s="20"/>
      <c r="C18" s="94" t="s">
        <v>140</v>
      </c>
      <c r="D18" s="317"/>
      <c r="E18" s="317"/>
      <c r="F18" s="317"/>
      <c r="G18" s="317"/>
      <c r="H18" s="317"/>
      <c r="I18" s="317"/>
      <c r="J18" s="317"/>
    </row>
    <row r="19" spans="1:10" ht="15">
      <c r="A19" s="20"/>
      <c r="C19" s="94" t="s">
        <v>114</v>
      </c>
      <c r="E19" s="317"/>
      <c r="F19" s="317"/>
      <c r="G19" s="317"/>
      <c r="H19" s="317"/>
      <c r="I19" s="317"/>
      <c r="J19" s="317"/>
    </row>
    <row r="20" spans="1:10" ht="15">
      <c r="A20" s="20"/>
      <c r="C20" s="94" t="s">
        <v>115</v>
      </c>
      <c r="E20" s="317"/>
      <c r="F20" s="317"/>
      <c r="G20" s="317"/>
      <c r="H20" s="317"/>
      <c r="I20" s="317"/>
      <c r="J20" s="317"/>
    </row>
    <row r="21" spans="1:10" ht="15">
      <c r="A21" s="20"/>
      <c r="C21" s="94"/>
      <c r="E21" s="317"/>
      <c r="F21" s="317"/>
      <c r="G21" s="317"/>
      <c r="H21" s="317"/>
      <c r="I21" s="317"/>
      <c r="J21" s="317"/>
    </row>
    <row r="22" spans="1:10" ht="15">
      <c r="A22" s="20"/>
      <c r="C22" s="94" t="s">
        <v>251</v>
      </c>
      <c r="E22" s="317"/>
      <c r="F22" s="317"/>
      <c r="G22" s="317"/>
      <c r="H22" s="317"/>
      <c r="I22" s="317"/>
      <c r="J22" s="317"/>
    </row>
    <row r="23" spans="1:10" ht="15">
      <c r="A23" s="20"/>
      <c r="C23" s="94"/>
      <c r="E23" s="317"/>
      <c r="F23" s="317"/>
      <c r="G23" s="317"/>
      <c r="H23" s="317"/>
      <c r="I23" s="317"/>
      <c r="J23" s="317"/>
    </row>
    <row r="24" spans="1:10" ht="15">
      <c r="A24" s="20"/>
      <c r="F24" s="317"/>
      <c r="G24" s="317"/>
      <c r="H24" s="317"/>
      <c r="I24" s="317"/>
      <c r="J24" s="317"/>
    </row>
    <row r="25" spans="1:10" ht="15">
      <c r="A25" s="20"/>
      <c r="F25" s="317"/>
      <c r="G25" s="317"/>
      <c r="H25" s="317"/>
      <c r="I25" s="317"/>
      <c r="J25" s="317"/>
    </row>
    <row r="26" spans="1:10" ht="15">
      <c r="A26" s="20"/>
      <c r="C26" s="317" t="s">
        <v>190</v>
      </c>
      <c r="D26" s="317"/>
      <c r="F26" s="317"/>
      <c r="G26" s="317"/>
      <c r="H26" s="317"/>
      <c r="I26" s="317"/>
      <c r="J26" s="317"/>
    </row>
    <row r="27" spans="1:10" ht="15">
      <c r="A27" s="20"/>
      <c r="C27" s="317"/>
      <c r="D27" s="317"/>
      <c r="F27" s="317"/>
      <c r="G27" s="317"/>
      <c r="H27" s="317"/>
      <c r="I27" s="317"/>
      <c r="J27" s="317"/>
    </row>
    <row r="28" spans="1:10" ht="15.75">
      <c r="A28" s="20"/>
      <c r="C28" s="345" t="s">
        <v>191</v>
      </c>
      <c r="D28" s="317"/>
      <c r="F28" s="317"/>
      <c r="G28" s="317"/>
      <c r="H28" s="317"/>
      <c r="I28" s="317"/>
      <c r="J28" s="317"/>
    </row>
    <row r="29" spans="1:10" ht="15">
      <c r="A29" s="20"/>
      <c r="C29" s="317" t="s">
        <v>192</v>
      </c>
      <c r="D29" s="317"/>
      <c r="F29" s="317"/>
      <c r="G29" s="317"/>
      <c r="H29" s="317"/>
      <c r="I29" s="317"/>
      <c r="J29" s="317"/>
    </row>
    <row r="30" spans="1:10" ht="15">
      <c r="A30" s="20"/>
      <c r="C30" s="317"/>
      <c r="D30" s="317" t="s">
        <v>193</v>
      </c>
      <c r="F30" s="317"/>
      <c r="G30" s="317"/>
      <c r="H30" s="317"/>
      <c r="I30" s="317"/>
      <c r="J30" s="317"/>
    </row>
    <row r="31" spans="1:10" ht="15">
      <c r="A31" s="20"/>
      <c r="C31" s="317"/>
      <c r="D31" s="317"/>
      <c r="E31" s="317" t="s">
        <v>194</v>
      </c>
      <c r="F31" s="317"/>
      <c r="G31" s="317"/>
      <c r="H31" s="317"/>
      <c r="I31" s="317"/>
      <c r="J31" s="317"/>
    </row>
    <row r="32" spans="1:10" ht="15">
      <c r="A32" s="20"/>
      <c r="C32" s="317"/>
      <c r="D32" s="317"/>
      <c r="E32" s="317" t="s">
        <v>195</v>
      </c>
      <c r="F32" s="317"/>
      <c r="G32" s="317"/>
      <c r="H32" s="317"/>
      <c r="I32" s="317"/>
      <c r="J32" s="317"/>
    </row>
    <row r="33" spans="1:16" ht="15">
      <c r="A33" s="20"/>
      <c r="C33" s="317"/>
      <c r="D33" s="317"/>
      <c r="E33" s="317" t="s">
        <v>196</v>
      </c>
      <c r="F33" s="317"/>
      <c r="G33" s="317"/>
      <c r="H33" s="317"/>
      <c r="I33" s="317"/>
      <c r="J33" s="317"/>
    </row>
    <row r="34" spans="1:16" ht="15">
      <c r="A34" s="20"/>
      <c r="C34" s="317"/>
      <c r="D34" s="317"/>
      <c r="E34" s="317" t="s">
        <v>197</v>
      </c>
      <c r="F34" s="317"/>
      <c r="G34" s="317"/>
      <c r="H34" s="317"/>
      <c r="I34" s="317"/>
      <c r="J34" s="317"/>
    </row>
    <row r="35" spans="1:16" ht="15">
      <c r="A35" s="20"/>
      <c r="C35" s="317"/>
      <c r="D35" s="317"/>
      <c r="E35" s="317" t="s">
        <v>198</v>
      </c>
      <c r="F35" s="317"/>
      <c r="G35" s="317"/>
      <c r="H35" s="317"/>
      <c r="I35" s="317"/>
      <c r="J35" s="317"/>
    </row>
    <row r="36" spans="1:16" ht="15">
      <c r="A36" s="20"/>
      <c r="C36" s="317"/>
      <c r="D36" s="317"/>
      <c r="E36" s="317" t="s">
        <v>199</v>
      </c>
      <c r="F36" s="317"/>
      <c r="G36" s="317"/>
      <c r="H36" s="317"/>
      <c r="I36" s="317"/>
      <c r="J36" s="317"/>
    </row>
    <row r="37" spans="1:16" ht="15">
      <c r="A37" s="20"/>
      <c r="C37" s="317"/>
      <c r="D37" s="317"/>
      <c r="E37" s="317" t="s">
        <v>200</v>
      </c>
      <c r="F37" s="317"/>
      <c r="G37" s="317"/>
      <c r="H37" s="317"/>
      <c r="I37" s="317"/>
      <c r="J37" s="317"/>
    </row>
    <row r="38" spans="1:16" ht="15">
      <c r="A38" s="20"/>
      <c r="C38" s="317"/>
      <c r="D38" s="317"/>
      <c r="E38" s="317" t="s">
        <v>201</v>
      </c>
      <c r="F38" s="317"/>
      <c r="G38" s="317"/>
      <c r="H38" s="317"/>
      <c r="I38" s="317"/>
      <c r="J38" s="317"/>
    </row>
    <row r="39" spans="1:16" ht="15">
      <c r="A39" s="20"/>
      <c r="C39" s="317"/>
      <c r="D39" s="317" t="s">
        <v>202</v>
      </c>
      <c r="E39" s="317"/>
      <c r="F39" s="317"/>
      <c r="G39" s="317"/>
      <c r="H39" s="317"/>
      <c r="I39" s="317"/>
      <c r="J39" s="317"/>
    </row>
    <row r="40" spans="1:16" ht="15">
      <c r="A40" s="20"/>
      <c r="C40" s="317"/>
      <c r="D40" s="317" t="s">
        <v>203</v>
      </c>
      <c r="E40" s="317"/>
      <c r="F40" s="317"/>
      <c r="G40" s="317"/>
      <c r="H40" s="317"/>
      <c r="I40" s="317"/>
      <c r="J40" s="317"/>
    </row>
    <row r="41" spans="1:16" ht="15">
      <c r="A41" s="20"/>
      <c r="C41" s="317"/>
      <c r="D41" s="317" t="s">
        <v>204</v>
      </c>
      <c r="E41" s="317"/>
      <c r="F41" s="317"/>
      <c r="G41" s="317"/>
      <c r="H41" s="317"/>
      <c r="I41" s="317"/>
      <c r="J41" s="317"/>
    </row>
    <row r="42" spans="1:16" ht="15">
      <c r="A42" s="20"/>
      <c r="C42" s="317"/>
      <c r="D42" s="317" t="s">
        <v>205</v>
      </c>
      <c r="E42" s="317"/>
      <c r="F42" s="317"/>
      <c r="G42" s="317"/>
      <c r="H42" s="317"/>
      <c r="I42" s="317"/>
      <c r="J42" s="317"/>
    </row>
    <row r="43" spans="1:16" ht="15">
      <c r="A43" s="20"/>
      <c r="C43" s="317"/>
      <c r="D43" s="317"/>
      <c r="E43" s="317"/>
      <c r="F43" s="317"/>
      <c r="G43" s="317"/>
      <c r="H43" s="317"/>
      <c r="I43" s="317"/>
      <c r="J43" s="317"/>
    </row>
    <row r="44" spans="1:16" ht="15">
      <c r="A44" s="20"/>
      <c r="C44" s="317" t="s">
        <v>257</v>
      </c>
      <c r="D44" s="317"/>
      <c r="E44" s="317"/>
      <c r="F44" s="317"/>
      <c r="G44" s="317"/>
      <c r="H44" s="317"/>
      <c r="I44" s="317"/>
      <c r="J44" s="317"/>
    </row>
    <row r="45" spans="1:16" ht="15">
      <c r="A45" s="20"/>
      <c r="C45" s="317"/>
      <c r="D45" s="317"/>
      <c r="E45" s="317"/>
      <c r="F45" s="317"/>
      <c r="G45" s="317"/>
      <c r="H45" s="317"/>
      <c r="I45" s="317"/>
      <c r="J45" s="317"/>
    </row>
    <row r="46" spans="1:16" ht="15.75">
      <c r="B46" s="20"/>
      <c r="C46" s="452" t="s">
        <v>259</v>
      </c>
      <c r="D46" s="451"/>
      <c r="E46" s="451"/>
      <c r="F46" s="20"/>
      <c r="G46" s="20"/>
      <c r="H46" s="20"/>
      <c r="I46" s="20"/>
      <c r="J46" s="20"/>
      <c r="K46" s="20"/>
      <c r="L46" s="20"/>
      <c r="M46" s="20"/>
      <c r="N46" s="20"/>
      <c r="O46" s="20"/>
      <c r="P46" s="20"/>
    </row>
    <row r="47" spans="1:16" ht="15">
      <c r="B47" s="20"/>
      <c r="C47" s="451" t="s">
        <v>289</v>
      </c>
      <c r="D47" s="451"/>
      <c r="E47" s="451"/>
      <c r="F47" s="20"/>
      <c r="G47" s="20"/>
      <c r="H47" s="20"/>
      <c r="I47" s="20"/>
      <c r="J47" s="20"/>
      <c r="K47" s="20"/>
      <c r="L47" s="20"/>
      <c r="M47" s="20"/>
      <c r="N47" s="20"/>
      <c r="O47" s="20"/>
      <c r="P47" s="20"/>
    </row>
    <row r="48" spans="1:16" ht="15">
      <c r="B48" s="20"/>
      <c r="C48" s="451" t="s">
        <v>206</v>
      </c>
      <c r="D48" s="451"/>
      <c r="E48" s="20"/>
      <c r="F48" s="20"/>
      <c r="G48" s="20"/>
      <c r="H48" s="20"/>
      <c r="I48" s="20"/>
      <c r="J48" s="20"/>
      <c r="K48" s="20"/>
      <c r="L48" s="20"/>
      <c r="M48" s="20"/>
      <c r="N48" s="20"/>
      <c r="O48" s="20"/>
      <c r="P48" s="20"/>
    </row>
    <row r="49" spans="2:16" ht="15">
      <c r="B49" s="20"/>
      <c r="C49" s="451" t="s">
        <v>207</v>
      </c>
      <c r="D49" s="451"/>
      <c r="E49" s="20"/>
      <c r="F49" s="20"/>
      <c r="G49" s="20"/>
      <c r="H49" s="20"/>
      <c r="I49" s="20"/>
      <c r="J49" s="20"/>
      <c r="K49" s="20"/>
      <c r="L49" s="20"/>
      <c r="M49" s="20"/>
      <c r="N49" s="20"/>
      <c r="O49" s="20"/>
      <c r="P49" s="20"/>
    </row>
    <row r="50" spans="2:16" ht="15">
      <c r="B50" s="20"/>
      <c r="C50" s="451"/>
      <c r="D50" s="451"/>
      <c r="E50" s="20"/>
      <c r="F50" s="20"/>
      <c r="G50" s="20"/>
      <c r="H50" s="20"/>
      <c r="I50" s="20"/>
      <c r="J50" s="20"/>
      <c r="K50" s="20"/>
      <c r="L50" s="20"/>
      <c r="M50" s="20"/>
      <c r="N50" s="20"/>
      <c r="O50" s="20"/>
      <c r="P50" s="20"/>
    </row>
    <row r="51" spans="2:16" ht="15">
      <c r="B51" s="20"/>
      <c r="C51" s="451" t="s">
        <v>258</v>
      </c>
      <c r="D51" s="451"/>
      <c r="E51" s="20"/>
      <c r="F51" s="20"/>
      <c r="G51" s="20"/>
      <c r="H51" s="20"/>
      <c r="I51" s="20"/>
      <c r="J51" s="20"/>
      <c r="K51" s="20"/>
      <c r="L51" s="20"/>
      <c r="M51" s="20"/>
      <c r="N51" s="20"/>
      <c r="O51" s="20"/>
      <c r="P51" s="20"/>
    </row>
    <row r="52" spans="2:16" ht="15">
      <c r="C52" s="317" t="s">
        <v>260</v>
      </c>
      <c r="D52" s="317"/>
    </row>
    <row r="53" spans="2:16" ht="15">
      <c r="D53" s="317"/>
    </row>
    <row r="54" spans="2:16" ht="15">
      <c r="D54" s="317"/>
    </row>
    <row r="57" spans="2:16" ht="15.75">
      <c r="C57" s="436" t="s">
        <v>283</v>
      </c>
    </row>
    <row r="59" spans="2:16" ht="15">
      <c r="C59" s="446" t="s">
        <v>269</v>
      </c>
      <c r="D59" s="447" t="s">
        <v>270</v>
      </c>
      <c r="E59" s="447"/>
      <c r="F59" s="447" t="s">
        <v>271</v>
      </c>
      <c r="G59" s="447"/>
      <c r="H59" s="447"/>
      <c r="I59" s="438"/>
      <c r="J59" s="438"/>
      <c r="K59" s="438"/>
      <c r="L59" s="438"/>
      <c r="M59" s="438"/>
    </row>
    <row r="60" spans="2:16" ht="15">
      <c r="C60" s="448" t="s">
        <v>268</v>
      </c>
      <c r="D60" s="453">
        <v>39625</v>
      </c>
      <c r="E60" s="317"/>
      <c r="F60" s="317" t="s">
        <v>294</v>
      </c>
      <c r="G60" s="317"/>
      <c r="H60" s="317"/>
    </row>
    <row r="61" spans="2:16">
      <c r="D61" s="454"/>
      <c r="G61" s="437"/>
    </row>
    <row r="62" spans="2:16" ht="15">
      <c r="C62" s="448" t="s">
        <v>293</v>
      </c>
      <c r="D62" s="453">
        <v>39983</v>
      </c>
      <c r="F62" s="317" t="s">
        <v>295</v>
      </c>
    </row>
    <row r="63" spans="2:16" ht="15">
      <c r="C63" s="448"/>
      <c r="D63" s="449"/>
      <c r="F63" s="317" t="s">
        <v>298</v>
      </c>
    </row>
    <row r="64" spans="2:16" ht="15">
      <c r="C64" s="448"/>
      <c r="D64" s="449"/>
      <c r="F64" s="317" t="s">
        <v>296</v>
      </c>
    </row>
    <row r="65" spans="3:5" ht="15">
      <c r="C65" s="448"/>
      <c r="D65" s="449"/>
    </row>
    <row r="66" spans="3:5" ht="15">
      <c r="C66" s="448"/>
      <c r="D66" s="449"/>
    </row>
    <row r="67" spans="3:5" ht="15">
      <c r="C67" s="448"/>
      <c r="D67" s="449"/>
    </row>
    <row r="68" spans="3:5" ht="20.25">
      <c r="C68" s="448"/>
      <c r="D68" s="441"/>
    </row>
    <row r="69" spans="3:5" ht="20.25">
      <c r="C69" s="448"/>
      <c r="D69" s="442"/>
    </row>
    <row r="70" spans="3:5" ht="20.25">
      <c r="C70" s="448"/>
      <c r="D70" s="442"/>
    </row>
    <row r="71" spans="3:5" ht="20.25">
      <c r="C71" s="448"/>
      <c r="D71" s="442"/>
    </row>
    <row r="72" spans="3:5" ht="20.25">
      <c r="D72" s="442"/>
    </row>
    <row r="73" spans="3:5" ht="15">
      <c r="D73" s="317"/>
    </row>
    <row r="74" spans="3:5" ht="15">
      <c r="D74" s="317"/>
    </row>
    <row r="78" spans="3:5" ht="15.75">
      <c r="C78" s="345"/>
    </row>
    <row r="79" spans="3:5" ht="15">
      <c r="D79" s="317"/>
      <c r="E79" s="317"/>
    </row>
    <row r="80" spans="3:5" ht="15">
      <c r="D80" s="317"/>
      <c r="E80" s="317"/>
    </row>
    <row r="81" spans="4:5" ht="15">
      <c r="D81" s="317"/>
      <c r="E81" s="317"/>
    </row>
    <row r="82" spans="4:5" ht="15">
      <c r="D82" s="317"/>
      <c r="E82" s="317"/>
    </row>
    <row r="83" spans="4:5" ht="15">
      <c r="D83" s="317"/>
      <c r="E83" s="317"/>
    </row>
    <row r="84" spans="4:5" ht="15">
      <c r="E84" s="317"/>
    </row>
    <row r="85" spans="4:5" ht="15">
      <c r="E85" s="317"/>
    </row>
    <row r="86" spans="4:5" ht="15">
      <c r="E86" s="317"/>
    </row>
    <row r="87" spans="4:5" ht="15">
      <c r="E87" s="317"/>
    </row>
    <row r="88" spans="4:5" ht="15">
      <c r="E88" s="317"/>
    </row>
    <row r="89" spans="4:5" ht="15">
      <c r="E89" s="317"/>
    </row>
  </sheetData>
  <phoneticPr fontId="29" type="noConversion"/>
  <pageMargins left="0.74803149606299213" right="0.74803149606299213" top="0.98425196850393704" bottom="0.98425196850393704" header="0.51181102362204722" footer="0.51181102362204722"/>
  <pageSetup paperSize="9" scale="45"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sheetPr codeName="Sheet8">
    <pageSetUpPr fitToPage="1"/>
  </sheetPr>
  <dimension ref="A1:GF436"/>
  <sheetViews>
    <sheetView topLeftCell="A88" zoomScaleNormal="100" workbookViewId="0">
      <selection activeCell="E161" sqref="E161:F161"/>
    </sheetView>
  </sheetViews>
  <sheetFormatPr defaultColWidth="8.5703125" defaultRowHeight="12.75" outlineLevelRow="1" outlineLevelCol="1"/>
  <cols>
    <col min="1" max="2" width="1.7109375" customWidth="1"/>
    <col min="3" max="3" width="3.28515625" customWidth="1"/>
    <col min="4" max="4" width="7.140625" style="133" bestFit="1" customWidth="1"/>
    <col min="5" max="5" width="30.5703125" style="3" customWidth="1"/>
    <col min="6" max="6" width="12.140625" customWidth="1"/>
    <col min="7" max="7" width="12" style="2" customWidth="1"/>
    <col min="8" max="8" width="12" style="4" customWidth="1"/>
    <col min="9" max="9" width="12" customWidth="1"/>
    <col min="10" max="11" width="13.7109375" customWidth="1"/>
    <col min="12" max="18" width="13.5703125" customWidth="1"/>
    <col min="19" max="19" width="13.5703125" style="8" customWidth="1"/>
    <col min="20" max="41" width="13.5703125" customWidth="1"/>
    <col min="42" max="65" width="8.5703125" hidden="1" customWidth="1" outlineLevel="1"/>
    <col min="66" max="66" width="8.5703125" collapsed="1"/>
  </cols>
  <sheetData>
    <row r="1" spans="1:25">
      <c r="A1" s="22"/>
      <c r="B1" s="22"/>
      <c r="C1" s="22"/>
      <c r="D1" s="292"/>
      <c r="E1" s="22"/>
      <c r="F1" s="136"/>
      <c r="G1" s="136"/>
      <c r="H1" s="136"/>
      <c r="I1" s="136"/>
      <c r="J1" s="136"/>
      <c r="K1" s="136"/>
      <c r="L1" s="136"/>
      <c r="M1" s="136"/>
      <c r="N1" s="136"/>
      <c r="O1" s="136"/>
      <c r="P1" s="136"/>
      <c r="Q1" s="20"/>
      <c r="R1" s="20"/>
      <c r="S1" s="574"/>
      <c r="T1" s="575"/>
      <c r="U1" s="575"/>
      <c r="V1" s="575"/>
      <c r="W1" s="575"/>
      <c r="X1" s="575"/>
      <c r="Y1" s="575"/>
    </row>
    <row r="2" spans="1:25" ht="16.5" customHeight="1">
      <c r="A2" s="22"/>
      <c r="B2" s="22"/>
      <c r="C2" s="22"/>
      <c r="D2" s="292"/>
      <c r="E2" s="622" t="s">
        <v>92</v>
      </c>
      <c r="F2" s="623"/>
      <c r="G2" s="618" t="s">
        <v>146</v>
      </c>
      <c r="H2" s="619"/>
      <c r="I2" s="523"/>
      <c r="J2" s="136"/>
      <c r="K2" s="136"/>
      <c r="L2" s="136"/>
      <c r="M2" s="136"/>
      <c r="N2" s="136"/>
      <c r="O2" s="136"/>
      <c r="P2" s="136"/>
      <c r="Q2" s="20"/>
      <c r="R2" s="20"/>
      <c r="S2" s="574"/>
      <c r="T2" s="575"/>
      <c r="U2" s="575"/>
      <c r="V2" s="575"/>
      <c r="W2" s="575"/>
      <c r="X2" s="575"/>
      <c r="Y2" s="575"/>
    </row>
    <row r="3" spans="1:25" s="133" customFormat="1">
      <c r="A3" s="292"/>
      <c r="B3" s="292"/>
      <c r="C3" s="292"/>
      <c r="D3" s="292"/>
      <c r="E3" s="141"/>
      <c r="F3" s="142"/>
      <c r="G3" s="141"/>
      <c r="H3" s="141"/>
      <c r="I3" s="141"/>
      <c r="J3" s="141"/>
      <c r="K3" s="141"/>
      <c r="L3" s="141"/>
      <c r="M3" s="141"/>
      <c r="N3" s="141"/>
      <c r="O3" s="141"/>
      <c r="P3" s="141"/>
      <c r="Q3" s="141"/>
      <c r="R3" s="141"/>
      <c r="S3" s="563"/>
      <c r="T3" s="576"/>
      <c r="U3" s="576"/>
      <c r="V3" s="576"/>
      <c r="W3" s="576"/>
      <c r="X3" s="576"/>
      <c r="Y3" s="576"/>
    </row>
    <row r="4" spans="1:25" s="7" customFormat="1" ht="15.75">
      <c r="A4" s="174"/>
      <c r="B4" s="174"/>
      <c r="C4" s="174"/>
      <c r="D4" s="174"/>
      <c r="E4" s="174"/>
      <c r="F4" s="175"/>
      <c r="G4" s="176"/>
      <c r="H4" s="177"/>
      <c r="I4" s="175"/>
      <c r="J4" s="174"/>
      <c r="K4" s="174"/>
      <c r="L4" s="174"/>
      <c r="M4" s="174"/>
      <c r="N4" s="174"/>
      <c r="O4" s="174"/>
      <c r="P4" s="174"/>
      <c r="Q4" s="174"/>
      <c r="R4" s="174"/>
      <c r="S4" s="564"/>
      <c r="T4" s="577"/>
      <c r="U4" s="577"/>
      <c r="V4" s="577"/>
      <c r="W4" s="577"/>
      <c r="X4" s="577"/>
      <c r="Y4" s="577"/>
    </row>
    <row r="5" spans="1:25">
      <c r="A5" s="178"/>
      <c r="B5" s="178"/>
      <c r="C5" s="178"/>
      <c r="D5" s="507"/>
      <c r="E5" s="326" t="str">
        <f>"Opening Regulated Asset Base for "&amp;Q7&amp;" ($m Nominal)"</f>
        <v>Opening Regulated Asset Base for 2014-15 ($m Nominal)</v>
      </c>
      <c r="F5" s="326"/>
      <c r="G5" s="326"/>
      <c r="H5" s="326"/>
      <c r="I5" s="179"/>
      <c r="J5" s="180"/>
      <c r="K5" s="179"/>
      <c r="L5" s="180"/>
      <c r="M5" s="179"/>
      <c r="N5" s="180"/>
      <c r="O5" s="180"/>
      <c r="P5" s="179"/>
      <c r="Q5" s="178"/>
      <c r="R5" s="178"/>
      <c r="S5" s="546"/>
      <c r="T5" s="546"/>
      <c r="U5" s="575"/>
      <c r="V5" s="575"/>
      <c r="W5" s="575"/>
      <c r="X5" s="575"/>
      <c r="Y5" s="575"/>
    </row>
    <row r="6" spans="1:25" ht="38.25">
      <c r="A6" s="292"/>
      <c r="B6" s="292"/>
      <c r="C6" s="292"/>
      <c r="D6" s="292"/>
      <c r="E6" s="76"/>
      <c r="F6" s="20"/>
      <c r="G6" s="621" t="s">
        <v>165</v>
      </c>
      <c r="H6" s="621"/>
      <c r="I6" s="621"/>
      <c r="J6" s="550" t="s">
        <v>64</v>
      </c>
      <c r="K6" s="550" t="s">
        <v>124</v>
      </c>
      <c r="L6" s="551" t="s">
        <v>65</v>
      </c>
      <c r="M6" s="551" t="s">
        <v>66</v>
      </c>
      <c r="N6" s="551" t="s">
        <v>143</v>
      </c>
      <c r="O6" s="551" t="s">
        <v>94</v>
      </c>
      <c r="P6" s="551" t="s">
        <v>93</v>
      </c>
      <c r="Q6" s="21" t="s">
        <v>125</v>
      </c>
      <c r="R6" s="19"/>
      <c r="S6" s="575"/>
      <c r="T6" s="575"/>
      <c r="U6" s="575"/>
      <c r="V6" s="575"/>
      <c r="W6" s="575"/>
      <c r="X6" s="575"/>
      <c r="Y6" s="575"/>
    </row>
    <row r="7" spans="1:25">
      <c r="A7" s="526" t="s">
        <v>331</v>
      </c>
      <c r="B7" s="526"/>
      <c r="C7" s="526"/>
      <c r="D7" s="292"/>
      <c r="E7" s="609" t="s">
        <v>62</v>
      </c>
      <c r="F7" s="613"/>
      <c r="G7" s="620" t="s">
        <v>331</v>
      </c>
      <c r="H7" s="620"/>
      <c r="I7" s="620"/>
      <c r="J7" s="549">
        <v>1403.7886147320628</v>
      </c>
      <c r="K7" s="549">
        <v>0</v>
      </c>
      <c r="L7" s="549">
        <v>33.08211868107152</v>
      </c>
      <c r="M7" s="549">
        <v>46.298951338166589</v>
      </c>
      <c r="N7" s="549">
        <v>946.88046448596401</v>
      </c>
      <c r="O7" s="549">
        <v>33.940307327339212</v>
      </c>
      <c r="P7" s="549">
        <v>47.5</v>
      </c>
      <c r="Q7" s="552" t="s">
        <v>299</v>
      </c>
      <c r="R7" s="19"/>
      <c r="S7" s="575"/>
      <c r="T7" s="575"/>
      <c r="U7" s="578"/>
      <c r="V7" s="578"/>
      <c r="W7" s="575"/>
      <c r="X7" s="575"/>
      <c r="Y7" s="575"/>
    </row>
    <row r="8" spans="1:25">
      <c r="A8" s="526" t="s">
        <v>332</v>
      </c>
      <c r="B8" s="526"/>
      <c r="C8" s="526"/>
      <c r="D8" s="292"/>
      <c r="E8" s="609" t="s">
        <v>63</v>
      </c>
      <c r="F8" s="613"/>
      <c r="G8" s="620" t="s">
        <v>332</v>
      </c>
      <c r="H8" s="620"/>
      <c r="I8" s="620"/>
      <c r="J8" s="549">
        <v>128.92097430089834</v>
      </c>
      <c r="K8" s="549">
        <v>0</v>
      </c>
      <c r="L8" s="549">
        <v>67.432796191310828</v>
      </c>
      <c r="M8" s="549">
        <v>70</v>
      </c>
      <c r="N8" s="549">
        <v>128.0973086135559</v>
      </c>
      <c r="O8" s="549">
        <v>38.53302639503476</v>
      </c>
      <c r="P8" s="549">
        <v>40</v>
      </c>
      <c r="Q8" s="289"/>
      <c r="R8" s="19"/>
      <c r="S8" s="575"/>
      <c r="T8" s="575"/>
      <c r="U8" s="578"/>
      <c r="V8" s="578"/>
      <c r="W8" s="575"/>
      <c r="X8" s="575"/>
      <c r="Y8" s="575"/>
    </row>
    <row r="9" spans="1:25">
      <c r="A9" s="526" t="s">
        <v>333</v>
      </c>
      <c r="B9" s="526"/>
      <c r="C9" s="526"/>
      <c r="D9" s="292"/>
      <c r="E9" s="609" t="s">
        <v>69</v>
      </c>
      <c r="F9" s="613"/>
      <c r="G9" s="620" t="s">
        <v>333</v>
      </c>
      <c r="H9" s="620"/>
      <c r="I9" s="620"/>
      <c r="J9" s="549">
        <v>3190.8455609959765</v>
      </c>
      <c r="K9" s="549">
        <v>0</v>
      </c>
      <c r="L9" s="549">
        <v>46.947568413368408</v>
      </c>
      <c r="M9" s="549">
        <v>58.033383369141177</v>
      </c>
      <c r="N9" s="549">
        <v>1849.0489298689058</v>
      </c>
      <c r="O9" s="549">
        <v>39.397092655927928</v>
      </c>
      <c r="P9" s="549">
        <v>48.7</v>
      </c>
      <c r="Q9" s="19"/>
      <c r="R9" s="19"/>
      <c r="S9" s="575"/>
      <c r="T9" s="575"/>
      <c r="U9" s="578"/>
      <c r="V9" s="578"/>
      <c r="W9" s="575"/>
      <c r="X9" s="575"/>
      <c r="Y9" s="575"/>
    </row>
    <row r="10" spans="1:25">
      <c r="A10" s="526" t="s">
        <v>334</v>
      </c>
      <c r="B10" s="526"/>
      <c r="C10" s="526"/>
      <c r="D10" s="292"/>
      <c r="E10" s="609" t="s">
        <v>77</v>
      </c>
      <c r="F10" s="613"/>
      <c r="G10" s="620" t="s">
        <v>334</v>
      </c>
      <c r="H10" s="620"/>
      <c r="I10" s="620"/>
      <c r="J10" s="549">
        <v>3451.1634692551952</v>
      </c>
      <c r="K10" s="549">
        <v>0</v>
      </c>
      <c r="L10" s="549">
        <v>34.977326927112472</v>
      </c>
      <c r="M10" s="549">
        <v>46.842831924321999</v>
      </c>
      <c r="N10" s="549">
        <v>2572.8395025058608</v>
      </c>
      <c r="O10" s="549">
        <v>29.867815834551497</v>
      </c>
      <c r="P10" s="549">
        <v>40</v>
      </c>
      <c r="Q10" s="19"/>
      <c r="R10" s="19"/>
      <c r="S10" s="575"/>
      <c r="T10" s="575"/>
      <c r="U10" s="578"/>
      <c r="V10" s="578"/>
      <c r="W10" s="575"/>
      <c r="X10" s="575"/>
      <c r="Y10" s="575"/>
    </row>
    <row r="11" spans="1:25">
      <c r="A11" s="526" t="s">
        <v>335</v>
      </c>
      <c r="B11" s="526"/>
      <c r="C11" s="526"/>
      <c r="D11" s="292"/>
      <c r="E11" s="609" t="s">
        <v>78</v>
      </c>
      <c r="F11" s="613"/>
      <c r="G11" s="620" t="s">
        <v>335</v>
      </c>
      <c r="H11" s="620"/>
      <c r="I11" s="620"/>
      <c r="J11" s="549">
        <v>682.59316957085889</v>
      </c>
      <c r="K11" s="549">
        <v>0</v>
      </c>
      <c r="L11" s="549">
        <v>30.480576899188691</v>
      </c>
      <c r="M11" s="549">
        <v>45.887214388616371</v>
      </c>
      <c r="N11" s="549">
        <v>463.18904762492019</v>
      </c>
      <c r="O11" s="549">
        <v>27.89849518700597</v>
      </c>
      <c r="P11" s="549">
        <v>42</v>
      </c>
      <c r="Q11" s="19"/>
      <c r="R11" s="19"/>
      <c r="S11" s="575"/>
      <c r="T11" s="575"/>
      <c r="U11" s="578"/>
      <c r="V11" s="578"/>
      <c r="W11" s="575"/>
      <c r="X11" s="575"/>
      <c r="Y11" s="575"/>
    </row>
    <row r="12" spans="1:25">
      <c r="A12" s="526" t="s">
        <v>336</v>
      </c>
      <c r="B12" s="526"/>
      <c r="C12" s="526"/>
      <c r="D12" s="292"/>
      <c r="E12" s="609" t="s">
        <v>79</v>
      </c>
      <c r="F12" s="613"/>
      <c r="G12" s="620" t="s">
        <v>336</v>
      </c>
      <c r="H12" s="620"/>
      <c r="I12" s="620"/>
      <c r="J12" s="549">
        <v>1588.5345227032271</v>
      </c>
      <c r="K12" s="549">
        <v>0</v>
      </c>
      <c r="L12" s="549">
        <v>39.89751867509063</v>
      </c>
      <c r="M12" s="549">
        <v>52.073244732796169</v>
      </c>
      <c r="N12" s="549">
        <v>1190.8446271432381</v>
      </c>
      <c r="O12" s="549">
        <v>35.091079203833402</v>
      </c>
      <c r="P12" s="549">
        <v>45.8</v>
      </c>
      <c r="Q12" s="19"/>
      <c r="R12" s="19"/>
      <c r="S12" s="575"/>
      <c r="T12" s="575"/>
      <c r="U12" s="578"/>
      <c r="V12" s="578"/>
      <c r="W12" s="575"/>
      <c r="X12" s="575"/>
      <c r="Y12" s="575"/>
    </row>
    <row r="13" spans="1:25">
      <c r="A13" s="526" t="s">
        <v>337</v>
      </c>
      <c r="B13" s="526"/>
      <c r="C13" s="526"/>
      <c r="D13" s="292"/>
      <c r="E13" s="609" t="s">
        <v>80</v>
      </c>
      <c r="F13" s="613"/>
      <c r="G13" s="620" t="s">
        <v>337</v>
      </c>
      <c r="H13" s="620"/>
      <c r="I13" s="620"/>
      <c r="J13" s="549">
        <v>36.90358113381523</v>
      </c>
      <c r="K13" s="549">
        <v>0</v>
      </c>
      <c r="L13" s="549">
        <v>14.476029211645269</v>
      </c>
      <c r="M13" s="549">
        <v>25</v>
      </c>
      <c r="N13" s="549">
        <v>33.55292789948642</v>
      </c>
      <c r="O13" s="549">
        <v>14.476029211645269</v>
      </c>
      <c r="P13" s="549">
        <v>25</v>
      </c>
      <c r="Q13" s="19"/>
      <c r="R13" s="505"/>
      <c r="S13" s="575"/>
      <c r="T13" s="575"/>
      <c r="U13" s="578"/>
      <c r="V13" s="578"/>
      <c r="W13" s="575"/>
      <c r="X13" s="575"/>
      <c r="Y13" s="575"/>
    </row>
    <row r="14" spans="1:25">
      <c r="A14" s="526" t="s">
        <v>338</v>
      </c>
      <c r="B14" s="526"/>
      <c r="C14" s="526"/>
      <c r="D14" s="292"/>
      <c r="E14" s="609" t="s">
        <v>81</v>
      </c>
      <c r="F14" s="613"/>
      <c r="G14" s="620" t="s">
        <v>338</v>
      </c>
      <c r="H14" s="620"/>
      <c r="I14" s="620"/>
      <c r="J14" s="549">
        <v>0</v>
      </c>
      <c r="K14" s="549">
        <v>0</v>
      </c>
      <c r="L14" s="549">
        <v>0</v>
      </c>
      <c r="M14" s="549">
        <v>0</v>
      </c>
      <c r="N14" s="549">
        <v>0</v>
      </c>
      <c r="O14" s="549">
        <v>0</v>
      </c>
      <c r="P14" s="549">
        <v>0</v>
      </c>
      <c r="Q14" s="19"/>
      <c r="R14" s="19"/>
      <c r="S14" s="575"/>
      <c r="T14" s="575"/>
      <c r="U14" s="578"/>
      <c r="V14" s="578"/>
      <c r="W14" s="575"/>
      <c r="X14" s="575"/>
      <c r="Y14" s="575"/>
    </row>
    <row r="15" spans="1:25">
      <c r="A15" s="526" t="s">
        <v>339</v>
      </c>
      <c r="B15" s="526"/>
      <c r="C15" s="526"/>
      <c r="D15" s="292"/>
      <c r="E15" s="609" t="s">
        <v>82</v>
      </c>
      <c r="F15" s="613"/>
      <c r="G15" s="620" t="s">
        <v>339</v>
      </c>
      <c r="H15" s="620"/>
      <c r="I15" s="620"/>
      <c r="J15" s="549">
        <v>16.87842221087196</v>
      </c>
      <c r="K15" s="549">
        <v>0</v>
      </c>
      <c r="L15" s="549">
        <v>4.644955223357627</v>
      </c>
      <c r="M15" s="549">
        <v>10</v>
      </c>
      <c r="N15" s="549">
        <v>17.574811995220394</v>
      </c>
      <c r="O15" s="549">
        <v>4.644955223357627</v>
      </c>
      <c r="P15" s="549">
        <v>10</v>
      </c>
      <c r="Q15" s="19"/>
      <c r="R15" s="19"/>
      <c r="S15" s="575"/>
      <c r="T15" s="575"/>
      <c r="U15" s="578"/>
      <c r="V15" s="578"/>
      <c r="W15" s="575"/>
      <c r="X15" s="575"/>
      <c r="Y15" s="575"/>
    </row>
    <row r="16" spans="1:25">
      <c r="A16" s="526" t="s">
        <v>340</v>
      </c>
      <c r="B16" s="526"/>
      <c r="C16" s="526"/>
      <c r="D16" s="292"/>
      <c r="E16" s="609" t="s">
        <v>84</v>
      </c>
      <c r="F16" s="613"/>
      <c r="G16" s="620" t="s">
        <v>340</v>
      </c>
      <c r="H16" s="620"/>
      <c r="I16" s="620"/>
      <c r="J16" s="549">
        <v>18.801393667595008</v>
      </c>
      <c r="K16" s="549">
        <v>0</v>
      </c>
      <c r="L16" s="549">
        <v>2.9948709195105057</v>
      </c>
      <c r="M16" s="549">
        <v>10.221009481131924</v>
      </c>
      <c r="N16" s="549">
        <v>41.13609674352233</v>
      </c>
      <c r="O16" s="549">
        <v>2.1682833623517399</v>
      </c>
      <c r="P16" s="549">
        <v>7.4</v>
      </c>
      <c r="Q16" s="19"/>
      <c r="R16" s="19"/>
      <c r="S16" s="575"/>
      <c r="T16" s="575"/>
      <c r="U16" s="578"/>
      <c r="V16" s="578"/>
      <c r="W16" s="575"/>
      <c r="X16" s="575"/>
      <c r="Y16" s="575"/>
    </row>
    <row r="17" spans="1:25">
      <c r="A17" s="526" t="s">
        <v>341</v>
      </c>
      <c r="B17" s="526"/>
      <c r="C17" s="526"/>
      <c r="D17" s="292"/>
      <c r="E17" s="609" t="s">
        <v>85</v>
      </c>
      <c r="F17" s="613"/>
      <c r="G17" s="620" t="s">
        <v>341</v>
      </c>
      <c r="H17" s="620"/>
      <c r="I17" s="620"/>
      <c r="J17" s="549">
        <v>262.61693903941574</v>
      </c>
      <c r="K17" s="549">
        <v>0</v>
      </c>
      <c r="L17" s="549">
        <v>5.1579374996654979</v>
      </c>
      <c r="M17" s="549">
        <v>7</v>
      </c>
      <c r="N17" s="549">
        <v>248.12993967129302</v>
      </c>
      <c r="O17" s="549">
        <v>5.1579374996654979</v>
      </c>
      <c r="P17" s="549">
        <v>7</v>
      </c>
      <c r="Q17" s="19"/>
      <c r="R17" s="19"/>
      <c r="S17" s="575"/>
      <c r="T17" s="575"/>
      <c r="U17" s="578"/>
      <c r="V17" s="578"/>
      <c r="W17" s="575"/>
      <c r="X17" s="575"/>
      <c r="Y17" s="575"/>
    </row>
    <row r="18" spans="1:25">
      <c r="A18" s="526" t="s">
        <v>342</v>
      </c>
      <c r="B18" s="526"/>
      <c r="C18" s="526"/>
      <c r="D18" s="292"/>
      <c r="E18" s="609" t="s">
        <v>86</v>
      </c>
      <c r="F18" s="613"/>
      <c r="G18" s="620" t="s">
        <v>342</v>
      </c>
      <c r="H18" s="620"/>
      <c r="I18" s="620"/>
      <c r="J18" s="549">
        <v>93.965188114270234</v>
      </c>
      <c r="K18" s="549">
        <v>0</v>
      </c>
      <c r="L18" s="549">
        <v>12.508900027619248</v>
      </c>
      <c r="M18" s="549">
        <v>15</v>
      </c>
      <c r="N18" s="549">
        <v>52.958337452882454</v>
      </c>
      <c r="O18" s="549">
        <v>12.508900027619248</v>
      </c>
      <c r="P18" s="549">
        <v>15</v>
      </c>
      <c r="Q18" s="19"/>
      <c r="R18" s="19"/>
      <c r="S18" s="575"/>
      <c r="T18" s="575"/>
      <c r="U18" s="578"/>
      <c r="V18" s="578"/>
      <c r="W18" s="575"/>
      <c r="X18" s="575"/>
      <c r="Y18" s="575"/>
    </row>
    <row r="19" spans="1:25">
      <c r="A19" s="526" t="s">
        <v>343</v>
      </c>
      <c r="B19" s="526"/>
      <c r="C19" s="526"/>
      <c r="D19" s="292"/>
      <c r="E19" s="609" t="s">
        <v>87</v>
      </c>
      <c r="F19" s="613"/>
      <c r="G19" s="620" t="s">
        <v>343</v>
      </c>
      <c r="H19" s="620"/>
      <c r="I19" s="620"/>
      <c r="J19" s="549">
        <v>737.22794415310148</v>
      </c>
      <c r="K19" s="549">
        <v>0</v>
      </c>
      <c r="L19" s="549" t="s">
        <v>364</v>
      </c>
      <c r="M19" s="549" t="s">
        <v>364</v>
      </c>
      <c r="N19" s="549">
        <v>334.67841561818756</v>
      </c>
      <c r="O19" s="549" t="s">
        <v>364</v>
      </c>
      <c r="P19" s="549" t="s">
        <v>364</v>
      </c>
      <c r="Q19" s="19"/>
      <c r="R19" s="19"/>
      <c r="S19" s="575"/>
      <c r="T19" s="575"/>
      <c r="U19" s="578"/>
      <c r="V19" s="578"/>
      <c r="W19" s="575"/>
      <c r="X19" s="575"/>
      <c r="Y19" s="575"/>
    </row>
    <row r="20" spans="1:25">
      <c r="A20" s="526" t="s">
        <v>344</v>
      </c>
      <c r="B20" s="526"/>
      <c r="C20" s="526"/>
      <c r="D20" s="292"/>
      <c r="E20" s="609" t="s">
        <v>88</v>
      </c>
      <c r="F20" s="613"/>
      <c r="G20" s="620" t="s">
        <v>344</v>
      </c>
      <c r="H20" s="620"/>
      <c r="I20" s="620"/>
      <c r="J20" s="549">
        <v>46.28923045379937</v>
      </c>
      <c r="K20" s="549">
        <v>0</v>
      </c>
      <c r="L20" s="549" t="s">
        <v>364</v>
      </c>
      <c r="M20" s="549" t="s">
        <v>364</v>
      </c>
      <c r="N20" s="549">
        <v>0</v>
      </c>
      <c r="O20" s="549" t="s">
        <v>364</v>
      </c>
      <c r="P20" s="549" t="s">
        <v>364</v>
      </c>
      <c r="Q20" s="19"/>
      <c r="R20" s="19"/>
      <c r="S20" s="575"/>
      <c r="T20" s="575"/>
      <c r="U20" s="578"/>
      <c r="V20" s="578"/>
      <c r="W20" s="575"/>
      <c r="X20" s="575"/>
      <c r="Y20" s="575"/>
    </row>
    <row r="21" spans="1:25">
      <c r="A21" s="526" t="s">
        <v>345</v>
      </c>
      <c r="B21" s="526"/>
      <c r="C21" s="526"/>
      <c r="D21" s="292"/>
      <c r="E21" s="609" t="s">
        <v>89</v>
      </c>
      <c r="F21" s="613"/>
      <c r="G21" s="620" t="s">
        <v>345</v>
      </c>
      <c r="H21" s="620"/>
      <c r="I21" s="620"/>
      <c r="J21" s="549">
        <v>46.141593316593642</v>
      </c>
      <c r="K21" s="549">
        <v>0</v>
      </c>
      <c r="L21" s="549">
        <v>12.359137535366273</v>
      </c>
      <c r="M21" s="549">
        <v>17.439221952066688</v>
      </c>
      <c r="N21" s="549">
        <v>29.669121982974648</v>
      </c>
      <c r="O21" s="549">
        <v>7.5121962570903067</v>
      </c>
      <c r="P21" s="549">
        <v>10.6</v>
      </c>
      <c r="Q21" s="19"/>
      <c r="R21" s="19"/>
      <c r="S21" s="575"/>
      <c r="T21" s="575"/>
      <c r="U21" s="578"/>
      <c r="V21" s="578"/>
      <c r="W21" s="575"/>
      <c r="X21" s="575"/>
      <c r="Y21" s="575"/>
    </row>
    <row r="22" spans="1:25">
      <c r="A22" s="526" t="s">
        <v>346</v>
      </c>
      <c r="B22" s="526"/>
      <c r="C22" s="526"/>
      <c r="D22" s="292"/>
      <c r="E22" s="609" t="s">
        <v>90</v>
      </c>
      <c r="F22" s="613"/>
      <c r="G22" s="620" t="s">
        <v>346</v>
      </c>
      <c r="H22" s="620"/>
      <c r="I22" s="620"/>
      <c r="J22" s="549">
        <v>10.736374138912462</v>
      </c>
      <c r="K22" s="549">
        <v>0</v>
      </c>
      <c r="L22" s="549" t="s">
        <v>364</v>
      </c>
      <c r="M22" s="549" t="s">
        <v>364</v>
      </c>
      <c r="N22" s="549">
        <v>52.002624233659972</v>
      </c>
      <c r="O22" s="549" t="s">
        <v>364</v>
      </c>
      <c r="P22" s="549" t="s">
        <v>364</v>
      </c>
      <c r="Q22" s="19"/>
      <c r="R22" s="19"/>
      <c r="S22" s="575"/>
      <c r="T22" s="575"/>
      <c r="U22" s="578"/>
      <c r="V22" s="578"/>
      <c r="W22" s="575"/>
      <c r="X22" s="575"/>
      <c r="Y22" s="575"/>
    </row>
    <row r="23" spans="1:25">
      <c r="A23" s="526" t="s">
        <v>347</v>
      </c>
      <c r="B23" s="526"/>
      <c r="C23" s="526"/>
      <c r="D23" s="292"/>
      <c r="E23" s="609" t="s">
        <v>91</v>
      </c>
      <c r="F23" s="613"/>
      <c r="G23" s="620" t="s">
        <v>347</v>
      </c>
      <c r="H23" s="620"/>
      <c r="I23" s="620"/>
      <c r="J23" s="549">
        <v>74.402763890610743</v>
      </c>
      <c r="K23" s="549">
        <v>0</v>
      </c>
      <c r="L23" s="549">
        <v>7.4768530001334419</v>
      </c>
      <c r="M23" s="549">
        <v>29.444039815489198</v>
      </c>
      <c r="N23" s="549">
        <v>1.7492106346941743</v>
      </c>
      <c r="O23" s="549">
        <v>2.6663106351358117</v>
      </c>
      <c r="P23" s="549">
        <v>10.5</v>
      </c>
      <c r="Q23" s="19"/>
      <c r="R23" s="19"/>
      <c r="S23" s="575"/>
      <c r="T23" s="575"/>
      <c r="U23" s="578"/>
      <c r="V23" s="578"/>
      <c r="W23" s="575"/>
      <c r="X23" s="575"/>
      <c r="Y23" s="575"/>
    </row>
    <row r="24" spans="1:25">
      <c r="A24" s="526" t="s">
        <v>348</v>
      </c>
      <c r="B24" s="526"/>
      <c r="C24" s="526"/>
      <c r="D24" s="292"/>
      <c r="E24" s="609" t="s">
        <v>126</v>
      </c>
      <c r="F24" s="613"/>
      <c r="G24" s="620" t="s">
        <v>348</v>
      </c>
      <c r="H24" s="620"/>
      <c r="I24" s="620"/>
      <c r="J24" s="549">
        <v>109.34358836458642</v>
      </c>
      <c r="K24" s="549">
        <v>0</v>
      </c>
      <c r="L24" s="549">
        <v>3.1899221157696669</v>
      </c>
      <c r="M24" s="549">
        <v>5</v>
      </c>
      <c r="N24" s="549">
        <v>69.489997389764909</v>
      </c>
      <c r="O24" s="549">
        <v>2.5519376926157333</v>
      </c>
      <c r="P24" s="549">
        <v>4</v>
      </c>
      <c r="Q24" s="19"/>
      <c r="R24" s="19"/>
      <c r="S24" s="575"/>
      <c r="T24" s="575"/>
      <c r="U24" s="578"/>
      <c r="V24" s="578"/>
      <c r="W24" s="575"/>
      <c r="X24" s="575"/>
      <c r="Y24" s="575"/>
    </row>
    <row r="25" spans="1:25">
      <c r="A25" s="526" t="s">
        <v>349</v>
      </c>
      <c r="B25" s="526"/>
      <c r="C25" s="526"/>
      <c r="D25" s="292"/>
      <c r="E25" s="609" t="s">
        <v>127</v>
      </c>
      <c r="F25" s="613"/>
      <c r="G25" s="620" t="s">
        <v>349</v>
      </c>
      <c r="H25" s="620"/>
      <c r="I25" s="620"/>
      <c r="J25" s="549">
        <v>123.92047943773638</v>
      </c>
      <c r="K25" s="549">
        <v>0</v>
      </c>
      <c r="L25" s="549">
        <v>6.4209734249008505</v>
      </c>
      <c r="M25" s="549">
        <v>10.244186762015632</v>
      </c>
      <c r="N25" s="549">
        <v>122.8561422977256</v>
      </c>
      <c r="O25" s="549">
        <v>12.535838274071976</v>
      </c>
      <c r="P25" s="549">
        <v>20</v>
      </c>
      <c r="Q25" s="19"/>
      <c r="R25" s="19"/>
      <c r="S25" s="575"/>
      <c r="T25" s="575"/>
      <c r="U25" s="578"/>
      <c r="V25" s="578"/>
      <c r="W25" s="575"/>
      <c r="X25" s="575"/>
      <c r="Y25" s="575"/>
    </row>
    <row r="26" spans="1:25">
      <c r="A26" s="526" t="s">
        <v>350</v>
      </c>
      <c r="B26" s="526"/>
      <c r="C26" s="526"/>
      <c r="D26" s="292"/>
      <c r="E26" s="609" t="s">
        <v>128</v>
      </c>
      <c r="F26" s="613"/>
      <c r="G26" s="620" t="s">
        <v>350</v>
      </c>
      <c r="H26" s="620"/>
      <c r="I26" s="620"/>
      <c r="J26" s="549">
        <v>228.93855101835211</v>
      </c>
      <c r="K26" s="549">
        <v>0</v>
      </c>
      <c r="L26" s="549">
        <v>29.793168927434824</v>
      </c>
      <c r="M26" s="549">
        <v>35.916896031439698</v>
      </c>
      <c r="N26" s="549">
        <v>222.16458599505566</v>
      </c>
      <c r="O26" s="549">
        <v>33.180115454693528</v>
      </c>
      <c r="P26" s="549">
        <v>40</v>
      </c>
      <c r="Q26" s="19"/>
      <c r="R26" s="19"/>
      <c r="S26" s="575"/>
      <c r="T26" s="575"/>
      <c r="U26" s="578"/>
      <c r="V26" s="578"/>
      <c r="W26" s="575"/>
      <c r="X26" s="575"/>
      <c r="Y26" s="575"/>
    </row>
    <row r="27" spans="1:25">
      <c r="A27" s="526" t="s">
        <v>318</v>
      </c>
      <c r="B27" s="526"/>
      <c r="C27" s="526"/>
      <c r="D27" s="292"/>
      <c r="E27" s="609" t="s">
        <v>273</v>
      </c>
      <c r="F27" s="613"/>
      <c r="G27" s="617" t="s">
        <v>318</v>
      </c>
      <c r="H27" s="617"/>
      <c r="I27" s="617"/>
      <c r="J27" s="549">
        <v>27.767467915521028</v>
      </c>
      <c r="K27" s="549">
        <v>0</v>
      </c>
      <c r="L27" s="549">
        <v>36.578996819394263</v>
      </c>
      <c r="M27" s="549">
        <v>47.42815308482453</v>
      </c>
      <c r="N27" s="549">
        <v>23.786987503698963</v>
      </c>
      <c r="O27" s="549">
        <v>36.578996819394263</v>
      </c>
      <c r="P27" s="549">
        <v>47.42815308482453</v>
      </c>
      <c r="Q27" s="19"/>
      <c r="R27" s="506"/>
      <c r="S27" s="575"/>
      <c r="T27" s="575"/>
      <c r="U27" s="578"/>
      <c r="V27" s="578"/>
      <c r="W27" s="575"/>
      <c r="X27" s="575"/>
      <c r="Y27" s="575"/>
    </row>
    <row r="28" spans="1:25">
      <c r="A28" s="22"/>
      <c r="B28" s="22"/>
      <c r="C28" s="22"/>
      <c r="D28" s="292"/>
      <c r="E28" s="609" t="s">
        <v>274</v>
      </c>
      <c r="F28" s="610"/>
      <c r="G28" s="611"/>
      <c r="H28" s="612"/>
      <c r="I28" s="612"/>
      <c r="J28" s="162"/>
      <c r="K28" s="332"/>
      <c r="L28" s="132"/>
      <c r="M28" s="135"/>
      <c r="N28" s="162"/>
      <c r="O28" s="132"/>
      <c r="P28" s="135"/>
      <c r="Q28" s="19"/>
      <c r="R28" s="19"/>
      <c r="S28" s="575"/>
      <c r="T28" s="575"/>
      <c r="U28" s="575"/>
      <c r="V28" s="575"/>
      <c r="W28" s="575"/>
      <c r="X28" s="575"/>
      <c r="Y28" s="575"/>
    </row>
    <row r="29" spans="1:25">
      <c r="A29" s="22"/>
      <c r="B29" s="22"/>
      <c r="C29" s="22"/>
      <c r="D29" s="292"/>
      <c r="E29" s="609" t="s">
        <v>275</v>
      </c>
      <c r="F29" s="610"/>
      <c r="G29" s="611"/>
      <c r="H29" s="612"/>
      <c r="I29" s="612"/>
      <c r="J29" s="162"/>
      <c r="K29" s="332"/>
      <c r="L29" s="132"/>
      <c r="M29" s="135"/>
      <c r="N29" s="162"/>
      <c r="O29" s="132"/>
      <c r="P29" s="135"/>
      <c r="Q29" s="19"/>
      <c r="R29" s="19"/>
      <c r="S29" s="575"/>
      <c r="T29" s="575"/>
      <c r="U29" s="575"/>
      <c r="V29" s="575"/>
      <c r="W29" s="575"/>
      <c r="X29" s="575"/>
      <c r="Y29" s="575"/>
    </row>
    <row r="30" spans="1:25">
      <c r="A30" s="22"/>
      <c r="B30" s="22"/>
      <c r="C30" s="22"/>
      <c r="D30" s="292"/>
      <c r="E30" s="609" t="s">
        <v>276</v>
      </c>
      <c r="F30" s="610"/>
      <c r="G30" s="611"/>
      <c r="H30" s="612"/>
      <c r="I30" s="612"/>
      <c r="J30" s="162"/>
      <c r="K30" s="332"/>
      <c r="L30" s="132"/>
      <c r="M30" s="135"/>
      <c r="N30" s="162"/>
      <c r="O30" s="132"/>
      <c r="P30" s="135"/>
      <c r="Q30" s="19"/>
      <c r="R30" s="19"/>
      <c r="S30" s="574"/>
      <c r="T30" s="575"/>
      <c r="U30" s="575"/>
      <c r="V30" s="575"/>
      <c r="W30" s="575"/>
      <c r="X30" s="575"/>
      <c r="Y30" s="575"/>
    </row>
    <row r="31" spans="1:25">
      <c r="A31" s="22"/>
      <c r="B31" s="22"/>
      <c r="C31" s="22"/>
      <c r="D31" s="292"/>
      <c r="E31" s="609" t="s">
        <v>277</v>
      </c>
      <c r="F31" s="610"/>
      <c r="G31" s="611"/>
      <c r="H31" s="612"/>
      <c r="I31" s="612"/>
      <c r="J31" s="162"/>
      <c r="K31" s="332"/>
      <c r="L31" s="132"/>
      <c r="M31" s="135"/>
      <c r="N31" s="162"/>
      <c r="O31" s="132"/>
      <c r="P31" s="135"/>
      <c r="Q31" s="19"/>
      <c r="R31" s="19"/>
      <c r="S31" s="546"/>
      <c r="T31" s="546"/>
      <c r="U31" s="546"/>
      <c r="V31" s="575"/>
      <c r="W31" s="575"/>
      <c r="X31" s="575"/>
      <c r="Y31" s="575"/>
    </row>
    <row r="32" spans="1:25">
      <c r="A32" s="22"/>
      <c r="B32" s="22"/>
      <c r="C32" s="22"/>
      <c r="D32" s="292"/>
      <c r="E32" s="609" t="s">
        <v>278</v>
      </c>
      <c r="F32" s="610"/>
      <c r="G32" s="611"/>
      <c r="H32" s="612"/>
      <c r="I32" s="612"/>
      <c r="J32" s="162"/>
      <c r="K32" s="332"/>
      <c r="L32" s="132"/>
      <c r="M32" s="135"/>
      <c r="N32" s="162"/>
      <c r="O32" s="132"/>
      <c r="P32" s="135"/>
      <c r="Q32" s="19"/>
      <c r="R32" s="19"/>
      <c r="S32" s="546"/>
      <c r="T32" s="546"/>
      <c r="U32" s="546"/>
      <c r="V32" s="575"/>
      <c r="W32" s="575"/>
      <c r="X32" s="575"/>
      <c r="Y32" s="575"/>
    </row>
    <row r="33" spans="1:25">
      <c r="A33" s="22"/>
      <c r="B33" s="22"/>
      <c r="C33" s="22"/>
      <c r="D33" s="292"/>
      <c r="E33" s="609" t="s">
        <v>279</v>
      </c>
      <c r="F33" s="610"/>
      <c r="G33" s="611"/>
      <c r="H33" s="612"/>
      <c r="I33" s="612"/>
      <c r="J33" s="162"/>
      <c r="K33" s="332"/>
      <c r="L33" s="132"/>
      <c r="M33" s="135"/>
      <c r="N33" s="162"/>
      <c r="O33" s="132"/>
      <c r="P33" s="135"/>
      <c r="Q33" s="19"/>
      <c r="R33" s="19"/>
      <c r="S33" s="546"/>
      <c r="T33" s="546"/>
      <c r="U33" s="546"/>
      <c r="V33" s="575"/>
      <c r="W33" s="575"/>
      <c r="X33" s="575"/>
      <c r="Y33" s="575"/>
    </row>
    <row r="34" spans="1:25">
      <c r="A34" s="22"/>
      <c r="B34" s="22"/>
      <c r="C34" s="22"/>
      <c r="D34" s="292"/>
      <c r="E34" s="609" t="s">
        <v>280</v>
      </c>
      <c r="F34" s="610"/>
      <c r="G34" s="611"/>
      <c r="H34" s="612"/>
      <c r="I34" s="612"/>
      <c r="J34" s="162"/>
      <c r="K34" s="332"/>
      <c r="L34" s="132"/>
      <c r="M34" s="135"/>
      <c r="N34" s="162"/>
      <c r="O34" s="132"/>
      <c r="P34" s="135"/>
      <c r="Q34" s="19"/>
      <c r="R34" s="19"/>
      <c r="S34" s="546"/>
      <c r="T34" s="546"/>
      <c r="U34" s="546"/>
      <c r="V34" s="575"/>
      <c r="W34" s="575"/>
      <c r="X34" s="575"/>
      <c r="Y34" s="575"/>
    </row>
    <row r="35" spans="1:25">
      <c r="A35" s="22"/>
      <c r="B35" s="22"/>
      <c r="C35" s="22"/>
      <c r="D35" s="292"/>
      <c r="E35" s="609" t="s">
        <v>281</v>
      </c>
      <c r="F35" s="610"/>
      <c r="G35" s="611"/>
      <c r="H35" s="612"/>
      <c r="I35" s="612"/>
      <c r="J35" s="162"/>
      <c r="K35" s="332"/>
      <c r="L35" s="132"/>
      <c r="M35" s="135"/>
      <c r="N35" s="162"/>
      <c r="O35" s="132"/>
      <c r="P35" s="135"/>
      <c r="Q35" s="19"/>
      <c r="R35" s="19"/>
      <c r="S35" s="546"/>
      <c r="T35" s="546"/>
      <c r="U35" s="546"/>
      <c r="V35" s="575"/>
      <c r="W35" s="575"/>
      <c r="X35" s="575"/>
      <c r="Y35" s="575"/>
    </row>
    <row r="36" spans="1:25" ht="15" customHeight="1">
      <c r="A36" s="22"/>
      <c r="B36" s="22"/>
      <c r="C36" s="22"/>
      <c r="D36" s="292"/>
      <c r="E36" s="609" t="s">
        <v>282</v>
      </c>
      <c r="F36" s="610"/>
      <c r="G36" s="611"/>
      <c r="H36" s="612"/>
      <c r="I36" s="612"/>
      <c r="J36" s="162"/>
      <c r="K36" s="332"/>
      <c r="L36" s="132"/>
      <c r="M36" s="135"/>
      <c r="N36" s="162"/>
      <c r="O36" s="132"/>
      <c r="P36" s="135"/>
      <c r="Q36" s="19"/>
      <c r="R36" s="19"/>
      <c r="S36" s="637"/>
      <c r="T36" s="637"/>
      <c r="U36" s="637"/>
      <c r="V36" s="637"/>
      <c r="W36" s="637"/>
      <c r="X36" s="575"/>
      <c r="Y36" s="575"/>
    </row>
    <row r="37" spans="1:25" s="6" customFormat="1">
      <c r="A37" s="319"/>
      <c r="B37" s="22"/>
      <c r="C37" s="22"/>
      <c r="D37" s="292"/>
      <c r="E37" s="608" t="s">
        <v>106</v>
      </c>
      <c r="F37" s="608"/>
      <c r="G37" s="546"/>
      <c r="H37" s="546"/>
      <c r="I37" s="546"/>
      <c r="J37" s="547">
        <f>SUM(J7:J36)+K37</f>
        <v>12279.779828413399</v>
      </c>
      <c r="K37" s="548"/>
      <c r="L37" s="548"/>
      <c r="M37" s="548"/>
      <c r="N37" s="547">
        <f>SUM(N7:N36)</f>
        <v>8400.6490796606104</v>
      </c>
      <c r="O37" s="546"/>
      <c r="P37" s="546"/>
      <c r="Q37" s="19"/>
      <c r="R37" s="19"/>
      <c r="S37" s="565"/>
      <c r="T37" s="565"/>
      <c r="U37" s="565"/>
      <c r="V37" s="565"/>
      <c r="W37" s="565"/>
      <c r="X37" s="575"/>
      <c r="Y37" s="575"/>
    </row>
    <row r="38" spans="1:25" ht="21" customHeight="1">
      <c r="A38" s="22"/>
      <c r="B38" s="22"/>
      <c r="C38" s="22"/>
      <c r="D38" s="292"/>
      <c r="E38" s="136"/>
      <c r="G38" s="136"/>
      <c r="H38" s="136"/>
      <c r="I38" s="136"/>
      <c r="J38" s="136"/>
      <c r="K38" s="136"/>
      <c r="L38" s="136"/>
      <c r="M38" s="136"/>
      <c r="N38" s="136"/>
      <c r="O38" s="136"/>
      <c r="P38" s="136"/>
      <c r="Q38" s="96" t="s">
        <v>327</v>
      </c>
      <c r="R38" s="19"/>
      <c r="S38" s="566"/>
      <c r="T38" s="566"/>
      <c r="U38" s="566"/>
      <c r="V38" s="566"/>
      <c r="W38" s="566"/>
      <c r="X38" s="575"/>
      <c r="Y38" s="575"/>
    </row>
    <row r="39" spans="1:25" ht="13.5" customHeight="1">
      <c r="A39" s="178"/>
      <c r="B39" s="178"/>
      <c r="C39" s="178"/>
      <c r="D39" s="507"/>
      <c r="E39" s="326" t="str">
        <f>"Forecast Capital Expenditure – As Incurred ($m Real "&amp;CONCATENATE(LEFT(Q7, 4)-1 &amp;"-" &amp;IF(Q7&gt;"2009-10",,"0") &amp;RIGHT(Q7,2)-1)&amp;")"</f>
        <v>Forecast Capital Expenditure – As Incurred ($m Real 2013-14)</v>
      </c>
      <c r="F39" s="326"/>
      <c r="G39" s="501">
        <v>5</v>
      </c>
      <c r="H39" s="501">
        <v>6</v>
      </c>
      <c r="I39" s="501">
        <v>7</v>
      </c>
      <c r="J39" s="501">
        <v>8</v>
      </c>
      <c r="K39" s="501">
        <v>9</v>
      </c>
      <c r="L39" s="179"/>
      <c r="M39" s="179"/>
      <c r="N39" s="179"/>
      <c r="O39" s="179"/>
      <c r="P39" s="179"/>
      <c r="Q39" s="178"/>
      <c r="R39" s="179"/>
      <c r="S39" s="579"/>
      <c r="T39" s="579"/>
      <c r="U39" s="580"/>
      <c r="V39" s="580"/>
      <c r="W39" s="580"/>
      <c r="X39" s="580"/>
      <c r="Y39" s="580"/>
    </row>
    <row r="40" spans="1:25">
      <c r="A40" s="292"/>
      <c r="B40" s="292"/>
      <c r="C40" s="292"/>
      <c r="D40" s="292"/>
      <c r="E40" s="76" t="s">
        <v>67</v>
      </c>
      <c r="G40" s="553" t="str">
        <f>Q7</f>
        <v>2014-15</v>
      </c>
      <c r="H40" s="553" t="str">
        <f>CONCATENATE(LEFT(G40, 4)+1 &amp;"-" &amp;IF(G40&gt;"2007-08",,"0") &amp;RIGHT(G40,2)+1)</f>
        <v>2015-16</v>
      </c>
      <c r="I40" s="553" t="str">
        <f t="shared" ref="I40:P40" si="0">CONCATENATE(LEFT(H40, 4)+1 &amp;"-" &amp;IF(H40&gt;"2007-08",,"0") &amp;RIGHT(H40,2)+1)</f>
        <v>2016-17</v>
      </c>
      <c r="J40" s="553" t="str">
        <f t="shared" si="0"/>
        <v>2017-18</v>
      </c>
      <c r="K40" s="553" t="str">
        <f t="shared" si="0"/>
        <v>2018-19</v>
      </c>
      <c r="L40" s="341" t="str">
        <f t="shared" si="0"/>
        <v>2019-20</v>
      </c>
      <c r="M40" s="341" t="str">
        <f t="shared" si="0"/>
        <v>2020-21</v>
      </c>
      <c r="N40" s="341" t="str">
        <f t="shared" si="0"/>
        <v>2021-22</v>
      </c>
      <c r="O40" s="341" t="str">
        <f t="shared" si="0"/>
        <v>2022-23</v>
      </c>
      <c r="P40" s="341" t="str">
        <f t="shared" si="0"/>
        <v>2023-24</v>
      </c>
      <c r="Q40" s="20"/>
      <c r="R40" s="19"/>
      <c r="S40" s="581"/>
      <c r="T40" s="581"/>
      <c r="U40" s="581"/>
      <c r="V40" s="581"/>
      <c r="W40" s="581"/>
      <c r="X40" s="581"/>
      <c r="Y40" s="581"/>
    </row>
    <row r="41" spans="1:25" outlineLevel="1">
      <c r="A41" s="22"/>
      <c r="B41" s="22"/>
      <c r="C41" s="22"/>
      <c r="D41" s="292"/>
      <c r="E41" s="609" t="str">
        <f>Asset1</f>
        <v>Sub-transmission lines and cables</v>
      </c>
      <c r="F41" s="613"/>
      <c r="G41" s="585">
        <v>165.82864682864832</v>
      </c>
      <c r="H41" s="585">
        <v>147.68991683539451</v>
      </c>
      <c r="I41" s="585">
        <v>106.02494650905632</v>
      </c>
      <c r="J41" s="585">
        <v>73.129324416731507</v>
      </c>
      <c r="K41" s="585">
        <v>63.328082598642197</v>
      </c>
      <c r="L41" s="455"/>
      <c r="M41" s="455"/>
      <c r="N41" s="455"/>
      <c r="O41" s="455"/>
      <c r="P41" s="455"/>
      <c r="Q41" s="20"/>
      <c r="R41" s="19"/>
      <c r="S41" s="567"/>
      <c r="T41" s="567"/>
      <c r="U41" s="567"/>
      <c r="V41" s="567"/>
      <c r="W41" s="567"/>
      <c r="X41" s="575"/>
      <c r="Y41" s="575"/>
    </row>
    <row r="42" spans="1:25" outlineLevel="1">
      <c r="A42" s="22"/>
      <c r="B42" s="22"/>
      <c r="C42" s="22"/>
      <c r="D42" s="292"/>
      <c r="E42" s="609" t="str">
        <f>Asset2</f>
        <v>Cable tunnel (dx)</v>
      </c>
      <c r="F42" s="613"/>
      <c r="G42" s="585">
        <v>0.20760076939239999</v>
      </c>
      <c r="H42" s="585">
        <v>0.20936025613980003</v>
      </c>
      <c r="I42" s="585">
        <v>0.10607263924839998</v>
      </c>
      <c r="J42" s="585">
        <v>0.1078029439285</v>
      </c>
      <c r="K42" s="585">
        <v>0.1096177742135</v>
      </c>
      <c r="L42" s="161"/>
      <c r="M42" s="161"/>
      <c r="N42" s="161"/>
      <c r="O42" s="161"/>
      <c r="P42" s="161"/>
      <c r="Q42" s="20"/>
      <c r="R42" s="19"/>
      <c r="S42" s="567"/>
      <c r="T42" s="567"/>
      <c r="U42" s="567"/>
      <c r="V42" s="567"/>
      <c r="W42" s="567"/>
      <c r="X42" s="575"/>
      <c r="Y42" s="575"/>
    </row>
    <row r="43" spans="1:25" outlineLevel="1">
      <c r="A43" s="292"/>
      <c r="B43" s="292"/>
      <c r="C43" s="292"/>
      <c r="D43" s="292"/>
      <c r="E43" s="609" t="str">
        <f>Asset3</f>
        <v>Distribution lines and cables</v>
      </c>
      <c r="F43" s="613"/>
      <c r="G43" s="585">
        <v>133.8259655062445</v>
      </c>
      <c r="H43" s="585">
        <v>127.34763524873081</v>
      </c>
      <c r="I43" s="585">
        <v>158.41441600816989</v>
      </c>
      <c r="J43" s="585">
        <v>135.40302080632409</v>
      </c>
      <c r="K43" s="585">
        <v>154.32702496696839</v>
      </c>
      <c r="L43" s="161"/>
      <c r="M43" s="161"/>
      <c r="N43" s="161"/>
      <c r="O43" s="161"/>
      <c r="P43" s="161"/>
      <c r="Q43" s="20"/>
      <c r="R43" s="19"/>
      <c r="S43" s="567"/>
      <c r="T43" s="567"/>
      <c r="U43" s="567"/>
      <c r="V43" s="567"/>
      <c r="W43" s="567"/>
      <c r="X43" s="575"/>
      <c r="Y43" s="575"/>
    </row>
    <row r="44" spans="1:25" outlineLevel="1">
      <c r="A44" s="22"/>
      <c r="B44" s="22"/>
      <c r="C44" s="22"/>
      <c r="D44" s="292"/>
      <c r="E44" s="609" t="str">
        <f>Asset4</f>
        <v>Substations</v>
      </c>
      <c r="F44" s="613"/>
      <c r="G44" s="585">
        <v>271.95470858885659</v>
      </c>
      <c r="H44" s="585">
        <v>259.60218256183418</v>
      </c>
      <c r="I44" s="585">
        <v>230.3822418785557</v>
      </c>
      <c r="J44" s="585">
        <v>234.00917172635206</v>
      </c>
      <c r="K44" s="585">
        <v>188.38219517104508</v>
      </c>
      <c r="L44" s="161"/>
      <c r="M44" s="161"/>
      <c r="N44" s="161"/>
      <c r="O44" s="161"/>
      <c r="P44" s="161"/>
      <c r="Q44" s="20"/>
      <c r="R44" s="19"/>
      <c r="S44" s="567"/>
      <c r="T44" s="567"/>
      <c r="U44" s="567"/>
      <c r="V44" s="567"/>
      <c r="W44" s="567"/>
      <c r="X44" s="575"/>
      <c r="Y44" s="575"/>
    </row>
    <row r="45" spans="1:25" outlineLevel="1">
      <c r="A45" s="22"/>
      <c r="B45" s="22"/>
      <c r="C45" s="22"/>
      <c r="D45" s="292"/>
      <c r="E45" s="609" t="str">
        <f>Asset5</f>
        <v>Transformers</v>
      </c>
      <c r="F45" s="613"/>
      <c r="G45" s="585">
        <v>51.623368329445888</v>
      </c>
      <c r="H45" s="585">
        <v>56.942483255842198</v>
      </c>
      <c r="I45" s="585">
        <v>49.523192776700796</v>
      </c>
      <c r="J45" s="585">
        <v>44.586676486191791</v>
      </c>
      <c r="K45" s="585">
        <v>42.862674226867291</v>
      </c>
      <c r="L45" s="161"/>
      <c r="M45" s="161"/>
      <c r="N45" s="161"/>
      <c r="O45" s="161"/>
      <c r="P45" s="161"/>
      <c r="Q45" s="20"/>
      <c r="R45" s="19"/>
      <c r="S45" s="567"/>
      <c r="T45" s="567"/>
      <c r="U45" s="567"/>
      <c r="V45" s="567"/>
      <c r="W45" s="567"/>
      <c r="X45" s="575"/>
      <c r="Y45" s="575"/>
    </row>
    <row r="46" spans="1:25" outlineLevel="1">
      <c r="A46" s="292"/>
      <c r="B46" s="292"/>
      <c r="C46" s="292"/>
      <c r="D46" s="292"/>
      <c r="E46" s="609" t="str">
        <f>Asset6</f>
        <v>Low Voltage Lines and Cables</v>
      </c>
      <c r="F46" s="613"/>
      <c r="G46" s="585">
        <v>187.43308790396753</v>
      </c>
      <c r="H46" s="585">
        <v>205.73083881432592</v>
      </c>
      <c r="I46" s="585">
        <v>216.55925570060771</v>
      </c>
      <c r="J46" s="585">
        <v>219.08112290514069</v>
      </c>
      <c r="K46" s="585">
        <v>236.37295588368352</v>
      </c>
      <c r="L46" s="161"/>
      <c r="M46" s="161"/>
      <c r="N46" s="161"/>
      <c r="O46" s="161"/>
      <c r="P46" s="161"/>
      <c r="Q46" s="20"/>
      <c r="R46" s="19"/>
      <c r="S46" s="567"/>
      <c r="T46" s="567"/>
      <c r="U46" s="567"/>
      <c r="V46" s="567"/>
      <c r="W46" s="567"/>
      <c r="X46" s="575"/>
      <c r="Y46" s="575"/>
    </row>
    <row r="47" spans="1:25" outlineLevel="1">
      <c r="A47" s="22"/>
      <c r="B47" s="22"/>
      <c r="C47" s="22"/>
      <c r="D47" s="292"/>
      <c r="E47" s="609" t="str">
        <f>Asset7</f>
        <v>Customer Metering and Load Control</v>
      </c>
      <c r="F47" s="613"/>
      <c r="G47" s="585">
        <v>0</v>
      </c>
      <c r="H47" s="585">
        <v>0</v>
      </c>
      <c r="I47" s="585">
        <v>0</v>
      </c>
      <c r="J47" s="585">
        <v>0</v>
      </c>
      <c r="K47" s="585">
        <v>0</v>
      </c>
      <c r="L47" s="161"/>
      <c r="M47" s="161"/>
      <c r="N47" s="161"/>
      <c r="O47" s="161"/>
      <c r="P47" s="161"/>
      <c r="Q47" s="20"/>
      <c r="R47" s="19"/>
      <c r="S47" s="567"/>
      <c r="T47" s="567"/>
      <c r="U47" s="567"/>
      <c r="V47" s="567"/>
      <c r="W47" s="567"/>
      <c r="X47" s="575"/>
      <c r="Y47" s="575"/>
    </row>
    <row r="48" spans="1:25" outlineLevel="1">
      <c r="A48" s="22"/>
      <c r="B48" s="22"/>
      <c r="C48" s="22"/>
      <c r="D48" s="292"/>
      <c r="E48" s="609" t="str">
        <f>Asset8</f>
        <v>Customer Metering (digital)</v>
      </c>
      <c r="F48" s="613"/>
      <c r="G48" s="585">
        <v>0</v>
      </c>
      <c r="H48" s="585">
        <v>0</v>
      </c>
      <c r="I48" s="585">
        <v>0</v>
      </c>
      <c r="J48" s="585">
        <v>0</v>
      </c>
      <c r="K48" s="585">
        <v>0</v>
      </c>
      <c r="L48" s="161"/>
      <c r="M48" s="161"/>
      <c r="N48" s="161"/>
      <c r="O48" s="161"/>
      <c r="P48" s="161"/>
      <c r="Q48" s="20"/>
      <c r="R48" s="19"/>
      <c r="S48" s="567"/>
      <c r="T48" s="567"/>
      <c r="U48" s="567"/>
      <c r="V48" s="567"/>
      <c r="W48" s="567"/>
      <c r="X48" s="575"/>
      <c r="Y48" s="575"/>
    </row>
    <row r="49" spans="1:25" outlineLevel="1">
      <c r="A49" s="292"/>
      <c r="B49" s="292"/>
      <c r="C49" s="292"/>
      <c r="D49" s="292"/>
      <c r="E49" s="609" t="str">
        <f>Asset9</f>
        <v>Communications (digital) - dx</v>
      </c>
      <c r="F49" s="613"/>
      <c r="G49" s="585">
        <v>0</v>
      </c>
      <c r="H49" s="585">
        <v>0</v>
      </c>
      <c r="I49" s="585">
        <v>0</v>
      </c>
      <c r="J49" s="585">
        <v>0</v>
      </c>
      <c r="K49" s="585">
        <v>0</v>
      </c>
      <c r="L49" s="161"/>
      <c r="M49" s="161"/>
      <c r="N49" s="161"/>
      <c r="O49" s="161"/>
      <c r="P49" s="161"/>
      <c r="Q49" s="20"/>
      <c r="R49" s="19"/>
      <c r="S49" s="567"/>
      <c r="T49" s="567"/>
      <c r="U49" s="567"/>
      <c r="V49" s="567"/>
      <c r="W49" s="567"/>
      <c r="X49" s="575"/>
      <c r="Y49" s="575"/>
    </row>
    <row r="50" spans="1:25" outlineLevel="1">
      <c r="A50" s="292"/>
      <c r="B50" s="292"/>
      <c r="C50" s="292"/>
      <c r="D50" s="292"/>
      <c r="E50" s="609" t="str">
        <f>Asset10</f>
        <v>Total Communications</v>
      </c>
      <c r="F50" s="613"/>
      <c r="G50" s="585">
        <v>0</v>
      </c>
      <c r="H50" s="585">
        <v>0</v>
      </c>
      <c r="I50" s="585">
        <v>0</v>
      </c>
      <c r="J50" s="585">
        <v>0</v>
      </c>
      <c r="K50" s="585">
        <v>0</v>
      </c>
      <c r="L50" s="161"/>
      <c r="M50" s="161"/>
      <c r="N50" s="161"/>
      <c r="O50" s="161"/>
      <c r="P50" s="161"/>
      <c r="Q50" s="20"/>
      <c r="R50" s="19"/>
      <c r="S50" s="567"/>
      <c r="T50" s="567"/>
      <c r="U50" s="567"/>
      <c r="V50" s="567"/>
      <c r="W50" s="567"/>
      <c r="X50" s="575"/>
      <c r="Y50" s="575"/>
    </row>
    <row r="51" spans="1:25" outlineLevel="1">
      <c r="A51" s="292"/>
      <c r="B51" s="292"/>
      <c r="C51" s="292"/>
      <c r="D51" s="292"/>
      <c r="E51" s="609" t="str">
        <f>Asset11</f>
        <v>System IT (dx)</v>
      </c>
      <c r="F51" s="613"/>
      <c r="G51" s="585">
        <v>25.758496975647802</v>
      </c>
      <c r="H51" s="585">
        <v>23.807153964227002</v>
      </c>
      <c r="I51" s="585">
        <v>17.048999617518199</v>
      </c>
      <c r="J51" s="585">
        <v>15.9915607879569</v>
      </c>
      <c r="K51" s="585">
        <v>18.195899385678302</v>
      </c>
      <c r="L51" s="161"/>
      <c r="M51" s="161"/>
      <c r="N51" s="161"/>
      <c r="O51" s="161"/>
      <c r="P51" s="161"/>
      <c r="Q51" s="20"/>
      <c r="R51" s="19"/>
      <c r="S51" s="567"/>
      <c r="T51" s="567"/>
      <c r="U51" s="567"/>
      <c r="V51" s="567"/>
      <c r="W51" s="567"/>
      <c r="X51" s="575"/>
      <c r="Y51" s="575"/>
    </row>
    <row r="52" spans="1:25" outlineLevel="1">
      <c r="A52" s="292"/>
      <c r="B52" s="292"/>
      <c r="C52" s="292"/>
      <c r="D52" s="292"/>
      <c r="E52" s="609" t="str">
        <f>Asset12</f>
        <v>Ancillary substation equipment (dx)</v>
      </c>
      <c r="F52" s="613"/>
      <c r="G52" s="585">
        <v>42.822385763580904</v>
      </c>
      <c r="H52" s="585">
        <v>36.316904213154601</v>
      </c>
      <c r="I52" s="585">
        <v>27.539995982316398</v>
      </c>
      <c r="J52" s="585">
        <v>30.911762366523398</v>
      </c>
      <c r="K52" s="585">
        <v>26.0061205636331</v>
      </c>
      <c r="L52" s="161"/>
      <c r="M52" s="161"/>
      <c r="N52" s="161"/>
      <c r="O52" s="161"/>
      <c r="P52" s="161"/>
      <c r="Q52" s="20"/>
      <c r="R52" s="19"/>
      <c r="S52" s="567"/>
      <c r="T52" s="567"/>
      <c r="U52" s="567"/>
      <c r="V52" s="567"/>
      <c r="W52" s="567"/>
      <c r="X52" s="575"/>
      <c r="Y52" s="575"/>
    </row>
    <row r="53" spans="1:25" outlineLevel="1">
      <c r="A53" s="292"/>
      <c r="B53" s="292"/>
      <c r="C53" s="292"/>
      <c r="D53" s="292"/>
      <c r="E53" s="609" t="str">
        <f>Asset13</f>
        <v>Land and Easements</v>
      </c>
      <c r="F53" s="613"/>
      <c r="G53" s="585">
        <v>8.4789128863399998</v>
      </c>
      <c r="H53" s="585">
        <v>5.6044085778687993</v>
      </c>
      <c r="I53" s="585">
        <v>7.1731773525679987</v>
      </c>
      <c r="J53" s="585">
        <v>18.120862283672601</v>
      </c>
      <c r="K53" s="585">
        <v>21.975696986793501</v>
      </c>
      <c r="L53" s="161"/>
      <c r="M53" s="161"/>
      <c r="N53" s="161"/>
      <c r="O53" s="161"/>
      <c r="P53" s="161"/>
      <c r="Q53" s="20"/>
      <c r="R53" s="19"/>
      <c r="S53" s="567"/>
      <c r="T53" s="567"/>
      <c r="U53" s="567"/>
      <c r="V53" s="567"/>
      <c r="W53" s="567"/>
      <c r="X53" s="575"/>
      <c r="Y53" s="575"/>
    </row>
    <row r="54" spans="1:25" outlineLevel="1">
      <c r="A54" s="292"/>
      <c r="B54" s="292"/>
      <c r="C54" s="292"/>
      <c r="D54" s="292"/>
      <c r="E54" s="609" t="str">
        <f>Asset14</f>
        <v>Emergency Spares (Major Plant, Excludes Inventory)</v>
      </c>
      <c r="F54" s="613"/>
      <c r="G54" s="585">
        <v>0</v>
      </c>
      <c r="H54" s="585">
        <v>0</v>
      </c>
      <c r="I54" s="585">
        <v>0</v>
      </c>
      <c r="J54" s="585">
        <v>0</v>
      </c>
      <c r="K54" s="585">
        <v>0</v>
      </c>
      <c r="L54" s="161"/>
      <c r="M54" s="161"/>
      <c r="N54" s="161"/>
      <c r="O54" s="161"/>
      <c r="P54" s="161"/>
      <c r="Q54" s="20"/>
      <c r="R54" s="19"/>
      <c r="S54" s="567"/>
      <c r="T54" s="567"/>
      <c r="U54" s="567"/>
      <c r="V54" s="567"/>
      <c r="W54" s="567"/>
      <c r="X54" s="575"/>
      <c r="Y54" s="575"/>
    </row>
    <row r="55" spans="1:25" outlineLevel="1">
      <c r="A55" s="292"/>
      <c r="B55" s="292"/>
      <c r="C55" s="292"/>
      <c r="D55" s="292"/>
      <c r="E55" s="609" t="str">
        <f>Asset15</f>
        <v>Furniture, fittings, plant and equipment</v>
      </c>
      <c r="F55" s="613"/>
      <c r="G55" s="585">
        <v>8.4503657446322951</v>
      </c>
      <c r="H55" s="585">
        <v>5.3870751735118052</v>
      </c>
      <c r="I55" s="585">
        <v>6.9263702672875382</v>
      </c>
      <c r="J55" s="585">
        <v>7.0037401064132512</v>
      </c>
      <c r="K55" s="585">
        <v>8.5330060956491014</v>
      </c>
      <c r="L55" s="161"/>
      <c r="M55" s="161"/>
      <c r="N55" s="161"/>
      <c r="O55" s="161"/>
      <c r="P55" s="161"/>
      <c r="Q55" s="20"/>
      <c r="R55" s="19"/>
      <c r="S55" s="567"/>
      <c r="T55" s="567"/>
      <c r="U55" s="567"/>
      <c r="V55" s="567"/>
      <c r="W55" s="567"/>
      <c r="X55" s="575"/>
      <c r="Y55" s="575"/>
    </row>
    <row r="56" spans="1:25" outlineLevel="1">
      <c r="A56" s="292"/>
      <c r="B56" s="292"/>
      <c r="C56" s="292"/>
      <c r="D56" s="292"/>
      <c r="E56" s="609" t="str">
        <f>Asset16</f>
        <v>Land (non-system)</v>
      </c>
      <c r="F56" s="613"/>
      <c r="G56" s="585">
        <v>0</v>
      </c>
      <c r="H56" s="585">
        <v>0</v>
      </c>
      <c r="I56" s="585">
        <v>0</v>
      </c>
      <c r="J56" s="585">
        <v>0</v>
      </c>
      <c r="K56" s="585">
        <v>0</v>
      </c>
      <c r="L56" s="161"/>
      <c r="M56" s="161"/>
      <c r="N56" s="161"/>
      <c r="O56" s="161"/>
      <c r="P56" s="161"/>
      <c r="Q56" s="20"/>
      <c r="R56" s="19"/>
      <c r="S56" s="567"/>
      <c r="T56" s="567"/>
      <c r="U56" s="567"/>
      <c r="V56" s="567"/>
      <c r="W56" s="567"/>
      <c r="X56" s="575"/>
      <c r="Y56" s="575"/>
    </row>
    <row r="57" spans="1:25" outlineLevel="1">
      <c r="A57" s="292"/>
      <c r="B57" s="292"/>
      <c r="C57" s="292"/>
      <c r="D57" s="292"/>
      <c r="E57" s="609" t="str">
        <f>Asset17</f>
        <v>Other non system assets</v>
      </c>
      <c r="F57" s="613"/>
      <c r="G57" s="585">
        <v>0</v>
      </c>
      <c r="H57" s="585">
        <v>0</v>
      </c>
      <c r="I57" s="585">
        <v>0</v>
      </c>
      <c r="J57" s="585">
        <v>0</v>
      </c>
      <c r="K57" s="585">
        <v>0</v>
      </c>
      <c r="L57" s="161"/>
      <c r="M57" s="161"/>
      <c r="N57" s="161"/>
      <c r="O57" s="161"/>
      <c r="P57" s="161"/>
      <c r="Q57" s="20"/>
      <c r="R57" s="19"/>
      <c r="S57" s="567"/>
      <c r="T57" s="567"/>
      <c r="U57" s="567"/>
      <c r="V57" s="567"/>
      <c r="W57" s="567"/>
      <c r="X57" s="575"/>
      <c r="Y57" s="575"/>
    </row>
    <row r="58" spans="1:25" outlineLevel="1">
      <c r="A58" s="292"/>
      <c r="B58" s="292"/>
      <c r="C58" s="292"/>
      <c r="D58" s="292"/>
      <c r="E58" s="609" t="str">
        <f>Asset18</f>
        <v>IT systems</v>
      </c>
      <c r="F58" s="613"/>
      <c r="G58" s="585">
        <v>17.306469455940071</v>
      </c>
      <c r="H58" s="585">
        <v>16.57212304443707</v>
      </c>
      <c r="I58" s="585">
        <v>21.390939254697805</v>
      </c>
      <c r="J58" s="585">
        <v>23.176086747552059</v>
      </c>
      <c r="K58" s="585">
        <v>18.744107578207931</v>
      </c>
      <c r="L58" s="161"/>
      <c r="M58" s="161"/>
      <c r="N58" s="161"/>
      <c r="O58" s="161"/>
      <c r="P58" s="161"/>
      <c r="Q58" s="20"/>
      <c r="R58" s="19"/>
      <c r="S58" s="567"/>
      <c r="T58" s="567"/>
      <c r="U58" s="567"/>
      <c r="V58" s="567"/>
      <c r="W58" s="567"/>
      <c r="X58" s="575"/>
      <c r="Y58" s="575"/>
    </row>
    <row r="59" spans="1:25" outlineLevel="1">
      <c r="A59" s="292"/>
      <c r="B59" s="292"/>
      <c r="C59" s="292"/>
      <c r="D59" s="292"/>
      <c r="E59" s="609" t="str">
        <f>Asset19</f>
        <v>Motor vehicles</v>
      </c>
      <c r="F59" s="613"/>
      <c r="G59" s="585">
        <v>7.3191293550891894</v>
      </c>
      <c r="H59" s="585">
        <v>5.2206509178684426</v>
      </c>
      <c r="I59" s="585">
        <v>5.9483720796853845</v>
      </c>
      <c r="J59" s="585">
        <v>7.2563063955497578</v>
      </c>
      <c r="K59" s="585">
        <v>6.7603207512465611</v>
      </c>
      <c r="L59" s="161"/>
      <c r="M59" s="161"/>
      <c r="N59" s="161"/>
      <c r="O59" s="161"/>
      <c r="P59" s="161"/>
      <c r="Q59" s="20"/>
      <c r="R59" s="19"/>
      <c r="S59" s="567"/>
      <c r="T59" s="567"/>
      <c r="U59" s="567"/>
      <c r="V59" s="567"/>
      <c r="W59" s="567"/>
      <c r="X59" s="575"/>
      <c r="Y59" s="575"/>
    </row>
    <row r="60" spans="1:25" outlineLevel="1">
      <c r="A60" s="22"/>
      <c r="B60" s="22"/>
      <c r="C60" s="22"/>
      <c r="D60" s="292"/>
      <c r="E60" s="609" t="str">
        <f>Asset20</f>
        <v>Buildings</v>
      </c>
      <c r="F60" s="613"/>
      <c r="G60" s="585">
        <v>29.213711659133807</v>
      </c>
      <c r="H60" s="585">
        <v>52.367579185033115</v>
      </c>
      <c r="I60" s="585">
        <v>38.567781250845812</v>
      </c>
      <c r="J60" s="585">
        <v>20.904164323597829</v>
      </c>
      <c r="K60" s="585">
        <v>1.7337958032468346</v>
      </c>
      <c r="L60" s="161"/>
      <c r="M60" s="161"/>
      <c r="N60" s="161"/>
      <c r="O60" s="161"/>
      <c r="P60" s="161"/>
      <c r="Q60" s="20"/>
      <c r="R60" s="19"/>
      <c r="S60" s="567"/>
      <c r="T60" s="567"/>
      <c r="U60" s="567"/>
      <c r="V60" s="567"/>
      <c r="W60" s="567"/>
      <c r="X60" s="575"/>
      <c r="Y60" s="575"/>
    </row>
    <row r="61" spans="1:25" outlineLevel="1">
      <c r="A61" s="22"/>
      <c r="B61" s="22"/>
      <c r="C61" s="22"/>
      <c r="D61" s="292"/>
      <c r="E61" s="609" t="str">
        <f>Asset21</f>
        <v>Equity raising costs</v>
      </c>
      <c r="F61" s="613"/>
      <c r="G61" s="585">
        <v>0</v>
      </c>
      <c r="H61" s="585">
        <v>0</v>
      </c>
      <c r="I61" s="585">
        <v>0</v>
      </c>
      <c r="J61" s="585">
        <v>0</v>
      </c>
      <c r="K61" s="585">
        <v>0</v>
      </c>
      <c r="L61" s="161"/>
      <c r="M61" s="161"/>
      <c r="N61" s="161"/>
      <c r="O61" s="161"/>
      <c r="P61" s="161"/>
      <c r="Q61" s="50"/>
      <c r="R61" s="19"/>
      <c r="S61" s="567"/>
      <c r="T61" s="567"/>
      <c r="U61" s="567"/>
      <c r="V61" s="567"/>
      <c r="W61" s="567"/>
      <c r="X61" s="575"/>
      <c r="Y61" s="575"/>
    </row>
    <row r="62" spans="1:25" outlineLevel="1">
      <c r="A62" s="292"/>
      <c r="B62" s="292"/>
      <c r="C62" s="292"/>
      <c r="D62" s="292"/>
      <c r="E62" s="609">
        <f>Asset22</f>
        <v>0</v>
      </c>
      <c r="F62" s="613"/>
      <c r="G62" s="161"/>
      <c r="H62" s="161"/>
      <c r="I62" s="161"/>
      <c r="J62" s="161"/>
      <c r="K62" s="161"/>
      <c r="L62" s="161"/>
      <c r="M62" s="161"/>
      <c r="N62" s="161"/>
      <c r="O62" s="161"/>
      <c r="P62" s="161"/>
      <c r="Q62" s="20"/>
      <c r="R62" s="19"/>
      <c r="S62" s="568"/>
      <c r="T62" s="568"/>
      <c r="U62" s="568"/>
      <c r="V62" s="568"/>
      <c r="W62" s="568"/>
      <c r="X62" s="575"/>
      <c r="Y62" s="575"/>
    </row>
    <row r="63" spans="1:25" outlineLevel="1">
      <c r="A63" s="22"/>
      <c r="B63" s="22"/>
      <c r="C63" s="22"/>
      <c r="D63" s="292"/>
      <c r="E63" s="609">
        <f>Asset23</f>
        <v>0</v>
      </c>
      <c r="F63" s="613"/>
      <c r="G63" s="161"/>
      <c r="H63" s="161"/>
      <c r="I63" s="161"/>
      <c r="J63" s="161"/>
      <c r="K63" s="161"/>
      <c r="L63" s="161"/>
      <c r="M63" s="161"/>
      <c r="N63" s="161"/>
      <c r="O63" s="161"/>
      <c r="P63" s="161"/>
      <c r="Q63" s="20"/>
      <c r="R63" s="19"/>
      <c r="S63" s="567"/>
      <c r="T63" s="567"/>
      <c r="U63" s="567"/>
      <c r="V63" s="567"/>
      <c r="W63" s="567"/>
      <c r="X63" s="575"/>
      <c r="Y63" s="575"/>
    </row>
    <row r="64" spans="1:25" outlineLevel="1">
      <c r="A64" s="22"/>
      <c r="B64" s="22"/>
      <c r="C64" s="22"/>
      <c r="D64" s="292"/>
      <c r="E64" s="609">
        <f>Asset24</f>
        <v>0</v>
      </c>
      <c r="F64" s="610"/>
      <c r="G64" s="160"/>
      <c r="H64" s="161"/>
      <c r="I64" s="161"/>
      <c r="J64" s="161"/>
      <c r="K64" s="161"/>
      <c r="L64" s="161"/>
      <c r="M64" s="161"/>
      <c r="N64" s="161"/>
      <c r="O64" s="161"/>
      <c r="P64" s="161"/>
      <c r="Q64" s="20"/>
      <c r="R64" s="19"/>
      <c r="S64" s="546"/>
      <c r="T64" s="546"/>
      <c r="U64" s="575"/>
      <c r="V64" s="575"/>
      <c r="W64" s="575"/>
      <c r="X64" s="575"/>
      <c r="Y64" s="575"/>
    </row>
    <row r="65" spans="1:25" outlineLevel="1">
      <c r="A65" s="292"/>
      <c r="B65" s="292"/>
      <c r="C65" s="292"/>
      <c r="D65" s="292"/>
      <c r="E65" s="609">
        <f>Asset25</f>
        <v>0</v>
      </c>
      <c r="F65" s="610"/>
      <c r="G65" s="160"/>
      <c r="H65" s="161"/>
      <c r="I65" s="161"/>
      <c r="J65" s="161"/>
      <c r="K65" s="161"/>
      <c r="L65" s="161"/>
      <c r="M65" s="161"/>
      <c r="N65" s="161"/>
      <c r="O65" s="161"/>
      <c r="P65" s="161"/>
      <c r="Q65" s="20"/>
      <c r="R65" s="19"/>
      <c r="S65" s="546"/>
      <c r="T65" s="546"/>
      <c r="U65" s="575"/>
      <c r="V65" s="575"/>
      <c r="W65" s="575"/>
      <c r="X65" s="575"/>
      <c r="Y65" s="575"/>
    </row>
    <row r="66" spans="1:25" outlineLevel="1">
      <c r="A66" s="22"/>
      <c r="B66" s="22"/>
      <c r="C66" s="22"/>
      <c r="D66" s="292"/>
      <c r="E66" s="609">
        <f>Asset26</f>
        <v>0</v>
      </c>
      <c r="F66" s="610"/>
      <c r="G66" s="160"/>
      <c r="H66" s="161"/>
      <c r="I66" s="161"/>
      <c r="J66" s="161"/>
      <c r="K66" s="161"/>
      <c r="L66" s="161"/>
      <c r="M66" s="161"/>
      <c r="N66" s="161"/>
      <c r="O66" s="161"/>
      <c r="P66" s="161"/>
      <c r="Q66" s="20"/>
      <c r="R66" s="19"/>
      <c r="S66" s="546"/>
      <c r="T66" s="546"/>
      <c r="U66" s="575"/>
      <c r="V66" s="575"/>
      <c r="W66" s="575"/>
      <c r="X66" s="575"/>
      <c r="Y66" s="575"/>
    </row>
    <row r="67" spans="1:25" outlineLevel="1">
      <c r="A67" s="22"/>
      <c r="B67" s="22"/>
      <c r="C67" s="22"/>
      <c r="D67" s="292"/>
      <c r="E67" s="609">
        <f>Asset27</f>
        <v>0</v>
      </c>
      <c r="F67" s="610"/>
      <c r="G67" s="160"/>
      <c r="H67" s="161"/>
      <c r="I67" s="161"/>
      <c r="J67" s="161"/>
      <c r="K67" s="161"/>
      <c r="L67" s="161"/>
      <c r="M67" s="161"/>
      <c r="N67" s="161"/>
      <c r="O67" s="161"/>
      <c r="P67" s="161"/>
      <c r="Q67" s="20"/>
      <c r="R67" s="19"/>
      <c r="S67" s="546"/>
      <c r="T67" s="546"/>
      <c r="U67" s="575"/>
      <c r="V67" s="575"/>
      <c r="W67" s="575"/>
      <c r="X67" s="575"/>
      <c r="Y67" s="575"/>
    </row>
    <row r="68" spans="1:25" outlineLevel="1">
      <c r="A68" s="292"/>
      <c r="B68" s="292"/>
      <c r="C68" s="292"/>
      <c r="D68" s="292"/>
      <c r="E68" s="609">
        <f>Asset28</f>
        <v>0</v>
      </c>
      <c r="F68" s="610"/>
      <c r="G68" s="160"/>
      <c r="H68" s="161"/>
      <c r="I68" s="161"/>
      <c r="J68" s="161"/>
      <c r="K68" s="161"/>
      <c r="L68" s="161"/>
      <c r="M68" s="161"/>
      <c r="N68" s="161"/>
      <c r="O68" s="161"/>
      <c r="P68" s="161"/>
      <c r="Q68" s="20"/>
      <c r="R68" s="19"/>
      <c r="S68" s="546"/>
      <c r="T68" s="546"/>
      <c r="U68" s="575"/>
      <c r="V68" s="575"/>
      <c r="W68" s="575"/>
      <c r="X68" s="575"/>
      <c r="Y68" s="575"/>
    </row>
    <row r="69" spans="1:25" outlineLevel="1">
      <c r="A69" s="22"/>
      <c r="B69" s="22"/>
      <c r="C69" s="22"/>
      <c r="D69" s="292"/>
      <c r="E69" s="609">
        <f>Asset29</f>
        <v>0</v>
      </c>
      <c r="F69" s="610"/>
      <c r="G69" s="160"/>
      <c r="H69" s="161"/>
      <c r="I69" s="161"/>
      <c r="J69" s="161"/>
      <c r="K69" s="161"/>
      <c r="L69" s="161"/>
      <c r="M69" s="161"/>
      <c r="N69" s="161"/>
      <c r="O69" s="161"/>
      <c r="P69" s="161"/>
      <c r="Q69" s="20"/>
      <c r="R69" s="19"/>
      <c r="S69" s="546"/>
      <c r="T69" s="546"/>
      <c r="U69" s="575"/>
      <c r="V69" s="575"/>
      <c r="W69" s="575"/>
      <c r="X69" s="575"/>
      <c r="Y69" s="575"/>
    </row>
    <row r="70" spans="1:25" outlineLevel="1">
      <c r="A70" s="22"/>
      <c r="B70" s="22"/>
      <c r="C70" s="22"/>
      <c r="D70" s="292"/>
      <c r="E70" s="609">
        <f>Asset30</f>
        <v>0</v>
      </c>
      <c r="F70" s="610"/>
      <c r="G70" s="160"/>
      <c r="H70" s="161"/>
      <c r="I70" s="161"/>
      <c r="J70" s="161"/>
      <c r="K70" s="161"/>
      <c r="L70" s="161"/>
      <c r="M70" s="161"/>
      <c r="N70" s="161"/>
      <c r="O70" s="161"/>
      <c r="P70" s="161"/>
      <c r="Q70" s="50">
        <f>SUM(G41:K60)</f>
        <v>4395.6400232143533</v>
      </c>
      <c r="R70" s="140" t="s">
        <v>328</v>
      </c>
      <c r="S70" s="546"/>
      <c r="T70" s="546"/>
      <c r="U70" s="575"/>
      <c r="V70" s="575"/>
      <c r="W70" s="575"/>
      <c r="X70" s="575"/>
      <c r="Y70" s="575"/>
    </row>
    <row r="71" spans="1:25">
      <c r="A71" s="292"/>
      <c r="B71" s="292"/>
      <c r="C71" s="292"/>
      <c r="D71" s="292"/>
      <c r="E71" s="608" t="s">
        <v>106</v>
      </c>
      <c r="F71" s="608"/>
      <c r="G71" s="547">
        <f>SUM(G41:G70)</f>
        <v>950.22284976691924</v>
      </c>
      <c r="H71" s="547">
        <f t="shared" ref="H71:P71" si="1">SUM(H41:H70)</f>
        <v>942.79831204836808</v>
      </c>
      <c r="I71" s="547">
        <f t="shared" si="1"/>
        <v>885.60576131725804</v>
      </c>
      <c r="J71" s="547">
        <f t="shared" si="1"/>
        <v>829.68160229593445</v>
      </c>
      <c r="K71" s="547">
        <f>SUM(K41:K70)</f>
        <v>787.3314977858754</v>
      </c>
      <c r="L71" s="547">
        <f t="shared" si="1"/>
        <v>0</v>
      </c>
      <c r="M71" s="547">
        <f>SUM(M41:M70)</f>
        <v>0</v>
      </c>
      <c r="N71" s="547">
        <f t="shared" si="1"/>
        <v>0</v>
      </c>
      <c r="O71" s="547">
        <f t="shared" si="1"/>
        <v>0</v>
      </c>
      <c r="P71" s="547">
        <f t="shared" si="1"/>
        <v>0</v>
      </c>
      <c r="Q71" s="307"/>
      <c r="S71" s="569"/>
      <c r="T71" s="569"/>
      <c r="U71" s="569"/>
      <c r="V71" s="569"/>
      <c r="W71" s="569"/>
      <c r="X71" s="575"/>
      <c r="Y71" s="575"/>
    </row>
    <row r="72" spans="1:25" ht="21" customHeight="1">
      <c r="A72" s="22"/>
      <c r="B72" s="22"/>
      <c r="C72" s="22"/>
      <c r="D72" s="292"/>
      <c r="E72" s="136"/>
      <c r="F72" s="136"/>
      <c r="G72" s="50"/>
      <c r="H72" s="50"/>
      <c r="I72" s="50"/>
      <c r="J72" s="50"/>
      <c r="K72" s="50"/>
      <c r="L72" s="136"/>
      <c r="M72" s="136"/>
      <c r="N72" s="136"/>
      <c r="O72" s="136"/>
      <c r="P72" s="588" t="s">
        <v>363</v>
      </c>
      <c r="Q72" s="338">
        <f>SUM(G71:P71)-SUM(G139:K139)</f>
        <v>3873.3499993279502</v>
      </c>
      <c r="R72" s="19"/>
      <c r="S72" s="570"/>
      <c r="T72" s="546"/>
      <c r="U72" s="575"/>
      <c r="V72" s="575"/>
      <c r="W72" s="575"/>
      <c r="X72" s="575"/>
      <c r="Y72" s="575"/>
    </row>
    <row r="73" spans="1:25" ht="13.5" customHeight="1">
      <c r="A73" s="178"/>
      <c r="B73" s="178"/>
      <c r="C73" s="178"/>
      <c r="D73" s="507"/>
      <c r="E73" s="326" t="str">
        <f>"Forecast Asset Disposal – as incurred ($m Real "&amp;CONCATENATE(LEFT(Q7, 4)-1 &amp;"-" &amp;IF(Q7&gt;"2009-10",,"0") &amp;RIGHT(Q7,2)-1)&amp;")"</f>
        <v>Forecast Asset Disposal – as incurred ($m Real 2013-14)</v>
      </c>
      <c r="F73" s="326"/>
      <c r="G73" s="326"/>
      <c r="H73" s="326"/>
      <c r="I73" s="326"/>
      <c r="J73" s="181"/>
      <c r="K73" s="181"/>
      <c r="L73" s="179"/>
      <c r="M73" s="179"/>
      <c r="N73" s="179"/>
      <c r="O73" s="179"/>
      <c r="P73" s="179"/>
      <c r="Q73" s="178"/>
      <c r="R73" s="179"/>
      <c r="S73" s="579"/>
      <c r="T73" s="579"/>
      <c r="U73" s="580"/>
      <c r="V73" s="580"/>
      <c r="W73" s="580"/>
      <c r="X73" s="580"/>
      <c r="Y73" s="580"/>
    </row>
    <row r="74" spans="1:25">
      <c r="A74" s="292"/>
      <c r="B74" s="292"/>
      <c r="C74" s="292"/>
      <c r="D74" s="292"/>
      <c r="E74" s="76" t="s">
        <v>67</v>
      </c>
      <c r="F74" s="20"/>
      <c r="G74" s="341" t="str">
        <f>G40</f>
        <v>2014-15</v>
      </c>
      <c r="H74" s="341" t="str">
        <f t="shared" ref="H74:P74" si="2">H40</f>
        <v>2015-16</v>
      </c>
      <c r="I74" s="341" t="str">
        <f t="shared" si="2"/>
        <v>2016-17</v>
      </c>
      <c r="J74" s="341" t="str">
        <f t="shared" si="2"/>
        <v>2017-18</v>
      </c>
      <c r="K74" s="341" t="str">
        <f t="shared" si="2"/>
        <v>2018-19</v>
      </c>
      <c r="L74" s="341" t="str">
        <f t="shared" si="2"/>
        <v>2019-20</v>
      </c>
      <c r="M74" s="341" t="str">
        <f t="shared" si="2"/>
        <v>2020-21</v>
      </c>
      <c r="N74" s="341" t="str">
        <f t="shared" si="2"/>
        <v>2021-22</v>
      </c>
      <c r="O74" s="341" t="str">
        <f t="shared" si="2"/>
        <v>2022-23</v>
      </c>
      <c r="P74" s="341" t="str">
        <f t="shared" si="2"/>
        <v>2023-24</v>
      </c>
      <c r="Q74" s="20"/>
      <c r="R74" s="19"/>
      <c r="S74" s="581"/>
      <c r="T74" s="581"/>
      <c r="U74" s="581"/>
      <c r="V74" s="581"/>
      <c r="W74" s="581"/>
      <c r="X74" s="581"/>
      <c r="Y74" s="581"/>
    </row>
    <row r="75" spans="1:25" outlineLevel="1">
      <c r="A75" s="22"/>
      <c r="B75" s="22"/>
      <c r="C75" s="22"/>
      <c r="D75" s="292"/>
      <c r="E75" s="609" t="str">
        <f>Asset1</f>
        <v>Sub-transmission lines and cables</v>
      </c>
      <c r="F75" s="610"/>
      <c r="G75" s="585">
        <v>0</v>
      </c>
      <c r="H75" s="585">
        <v>0</v>
      </c>
      <c r="I75" s="585">
        <v>0</v>
      </c>
      <c r="J75" s="585">
        <v>0</v>
      </c>
      <c r="K75" s="585">
        <v>0</v>
      </c>
      <c r="L75" s="455"/>
      <c r="M75" s="455"/>
      <c r="N75" s="455"/>
      <c r="O75" s="455"/>
      <c r="P75" s="455"/>
      <c r="Q75" s="20"/>
      <c r="R75" s="19"/>
      <c r="S75" s="567"/>
      <c r="T75" s="567"/>
      <c r="U75" s="567"/>
      <c r="V75" s="567"/>
      <c r="W75" s="567"/>
      <c r="X75" s="575"/>
      <c r="Y75" s="575"/>
    </row>
    <row r="76" spans="1:25" outlineLevel="1">
      <c r="A76" s="22"/>
      <c r="B76" s="22"/>
      <c r="C76" s="22"/>
      <c r="D76" s="292"/>
      <c r="E76" s="609" t="str">
        <f>Asset2</f>
        <v>Cable tunnel (dx)</v>
      </c>
      <c r="F76" s="610"/>
      <c r="G76" s="585">
        <v>0</v>
      </c>
      <c r="H76" s="585">
        <v>0</v>
      </c>
      <c r="I76" s="585">
        <v>0</v>
      </c>
      <c r="J76" s="585">
        <v>0</v>
      </c>
      <c r="K76" s="585">
        <v>0</v>
      </c>
      <c r="L76" s="161"/>
      <c r="M76" s="161"/>
      <c r="N76" s="161"/>
      <c r="O76" s="161"/>
      <c r="P76" s="161"/>
      <c r="Q76" s="20"/>
      <c r="R76" s="19"/>
      <c r="S76" s="567"/>
      <c r="T76" s="567"/>
      <c r="U76" s="567"/>
      <c r="V76" s="567"/>
      <c r="W76" s="567"/>
      <c r="X76" s="575"/>
      <c r="Y76" s="575"/>
    </row>
    <row r="77" spans="1:25" outlineLevel="1">
      <c r="A77" s="292"/>
      <c r="B77" s="292"/>
      <c r="C77" s="292"/>
      <c r="D77" s="292"/>
      <c r="E77" s="609" t="str">
        <f>Asset3</f>
        <v>Distribution lines and cables</v>
      </c>
      <c r="F77" s="610"/>
      <c r="G77" s="585">
        <v>0</v>
      </c>
      <c r="H77" s="585">
        <v>0</v>
      </c>
      <c r="I77" s="585">
        <v>0</v>
      </c>
      <c r="J77" s="585">
        <v>0</v>
      </c>
      <c r="K77" s="585">
        <v>0</v>
      </c>
      <c r="L77" s="161"/>
      <c r="M77" s="161"/>
      <c r="N77" s="161"/>
      <c r="O77" s="161"/>
      <c r="P77" s="161"/>
      <c r="Q77" s="20"/>
      <c r="R77" s="19"/>
      <c r="S77" s="567"/>
      <c r="T77" s="567"/>
      <c r="U77" s="567"/>
      <c r="V77" s="567"/>
      <c r="W77" s="567"/>
      <c r="X77" s="575"/>
      <c r="Y77" s="575"/>
    </row>
    <row r="78" spans="1:25" outlineLevel="1">
      <c r="A78" s="22"/>
      <c r="B78" s="22"/>
      <c r="C78" s="22"/>
      <c r="D78" s="292"/>
      <c r="E78" s="609" t="str">
        <f>Asset4</f>
        <v>Substations</v>
      </c>
      <c r="F78" s="610"/>
      <c r="G78" s="585">
        <v>0</v>
      </c>
      <c r="H78" s="585">
        <v>0</v>
      </c>
      <c r="I78" s="585">
        <v>0</v>
      </c>
      <c r="J78" s="585">
        <v>0</v>
      </c>
      <c r="K78" s="585">
        <v>0</v>
      </c>
      <c r="L78" s="161"/>
      <c r="M78" s="161"/>
      <c r="N78" s="161"/>
      <c r="O78" s="161"/>
      <c r="P78" s="161"/>
      <c r="Q78" s="20"/>
      <c r="R78" s="19"/>
      <c r="S78" s="567"/>
      <c r="T78" s="567"/>
      <c r="U78" s="567"/>
      <c r="V78" s="567"/>
      <c r="W78" s="567"/>
      <c r="X78" s="575"/>
      <c r="Y78" s="575"/>
    </row>
    <row r="79" spans="1:25" outlineLevel="1">
      <c r="A79" s="22"/>
      <c r="B79" s="22"/>
      <c r="C79" s="22"/>
      <c r="D79" s="292"/>
      <c r="E79" s="609" t="str">
        <f>Asset5</f>
        <v>Transformers</v>
      </c>
      <c r="F79" s="610"/>
      <c r="G79" s="585">
        <v>0</v>
      </c>
      <c r="H79" s="585">
        <v>0</v>
      </c>
      <c r="I79" s="585">
        <v>0</v>
      </c>
      <c r="J79" s="585">
        <v>0</v>
      </c>
      <c r="K79" s="585">
        <v>0</v>
      </c>
      <c r="L79" s="161"/>
      <c r="M79" s="161"/>
      <c r="N79" s="161"/>
      <c r="O79" s="161"/>
      <c r="P79" s="161"/>
      <c r="Q79" s="20"/>
      <c r="R79" s="19"/>
      <c r="S79" s="567"/>
      <c r="T79" s="567"/>
      <c r="U79" s="567"/>
      <c r="V79" s="567"/>
      <c r="W79" s="567"/>
      <c r="X79" s="575"/>
      <c r="Y79" s="575"/>
    </row>
    <row r="80" spans="1:25" outlineLevel="1">
      <c r="A80" s="292"/>
      <c r="B80" s="292"/>
      <c r="C80" s="292"/>
      <c r="D80" s="292"/>
      <c r="E80" s="609" t="str">
        <f>Asset6</f>
        <v>Low Voltage Lines and Cables</v>
      </c>
      <c r="F80" s="610"/>
      <c r="G80" s="585">
        <v>0</v>
      </c>
      <c r="H80" s="585">
        <v>0</v>
      </c>
      <c r="I80" s="585">
        <v>0</v>
      </c>
      <c r="J80" s="585">
        <v>0</v>
      </c>
      <c r="K80" s="585">
        <v>0</v>
      </c>
      <c r="L80" s="161"/>
      <c r="M80" s="161"/>
      <c r="N80" s="161"/>
      <c r="O80" s="161"/>
      <c r="P80" s="161"/>
      <c r="Q80" s="20"/>
      <c r="R80" s="19"/>
      <c r="S80" s="567"/>
      <c r="T80" s="567"/>
      <c r="U80" s="567"/>
      <c r="V80" s="567"/>
      <c r="W80" s="567"/>
      <c r="X80" s="575"/>
      <c r="Y80" s="575"/>
    </row>
    <row r="81" spans="1:25" outlineLevel="1">
      <c r="A81" s="22"/>
      <c r="B81" s="22"/>
      <c r="C81" s="22"/>
      <c r="D81" s="292"/>
      <c r="E81" s="609" t="str">
        <f>Asset7</f>
        <v>Customer Metering and Load Control</v>
      </c>
      <c r="F81" s="610"/>
      <c r="G81" s="585">
        <v>0</v>
      </c>
      <c r="H81" s="585">
        <v>0</v>
      </c>
      <c r="I81" s="585">
        <v>0</v>
      </c>
      <c r="J81" s="585">
        <v>0</v>
      </c>
      <c r="K81" s="585">
        <v>0</v>
      </c>
      <c r="L81" s="161"/>
      <c r="M81" s="161"/>
      <c r="N81" s="161"/>
      <c r="O81" s="161"/>
      <c r="P81" s="161"/>
      <c r="Q81" s="20"/>
      <c r="R81" s="19"/>
      <c r="S81" s="567"/>
      <c r="T81" s="567"/>
      <c r="U81" s="567"/>
      <c r="V81" s="567"/>
      <c r="W81" s="567"/>
      <c r="X81" s="575"/>
      <c r="Y81" s="575"/>
    </row>
    <row r="82" spans="1:25" outlineLevel="1">
      <c r="A82" s="22"/>
      <c r="B82" s="22"/>
      <c r="C82" s="22"/>
      <c r="D82" s="292"/>
      <c r="E82" s="609" t="str">
        <f>Asset8</f>
        <v>Customer Metering (digital)</v>
      </c>
      <c r="F82" s="610"/>
      <c r="G82" s="585">
        <v>0</v>
      </c>
      <c r="H82" s="585">
        <v>0</v>
      </c>
      <c r="I82" s="585">
        <v>0</v>
      </c>
      <c r="J82" s="585">
        <v>0</v>
      </c>
      <c r="K82" s="585">
        <v>0</v>
      </c>
      <c r="L82" s="161"/>
      <c r="M82" s="161"/>
      <c r="N82" s="161"/>
      <c r="O82" s="161"/>
      <c r="P82" s="161"/>
      <c r="Q82" s="20"/>
      <c r="R82" s="19"/>
      <c r="S82" s="567"/>
      <c r="T82" s="567"/>
      <c r="U82" s="567"/>
      <c r="V82" s="567"/>
      <c r="W82" s="567"/>
      <c r="X82" s="575"/>
      <c r="Y82" s="575"/>
    </row>
    <row r="83" spans="1:25" outlineLevel="1">
      <c r="A83" s="292"/>
      <c r="B83" s="292"/>
      <c r="C83" s="292"/>
      <c r="D83" s="292"/>
      <c r="E83" s="609" t="str">
        <f>Asset9</f>
        <v>Communications (digital) - dx</v>
      </c>
      <c r="F83" s="610"/>
      <c r="G83" s="585">
        <v>0</v>
      </c>
      <c r="H83" s="585">
        <v>0</v>
      </c>
      <c r="I83" s="585">
        <v>0</v>
      </c>
      <c r="J83" s="585">
        <v>0</v>
      </c>
      <c r="K83" s="585">
        <v>0</v>
      </c>
      <c r="L83" s="161"/>
      <c r="M83" s="161"/>
      <c r="N83" s="161"/>
      <c r="O83" s="161"/>
      <c r="P83" s="161"/>
      <c r="Q83" s="20"/>
      <c r="R83" s="19"/>
      <c r="S83" s="567"/>
      <c r="T83" s="567"/>
      <c r="U83" s="567"/>
      <c r="V83" s="567"/>
      <c r="W83" s="567"/>
      <c r="X83" s="575"/>
      <c r="Y83" s="575"/>
    </row>
    <row r="84" spans="1:25" outlineLevel="1">
      <c r="A84" s="292"/>
      <c r="B84" s="292"/>
      <c r="C84" s="292"/>
      <c r="D84" s="292"/>
      <c r="E84" s="609" t="str">
        <f>Asset10</f>
        <v>Total Communications</v>
      </c>
      <c r="F84" s="610"/>
      <c r="G84" s="585">
        <v>0</v>
      </c>
      <c r="H84" s="585">
        <v>0</v>
      </c>
      <c r="I84" s="585">
        <v>0</v>
      </c>
      <c r="J84" s="585">
        <v>0</v>
      </c>
      <c r="K84" s="585">
        <v>0</v>
      </c>
      <c r="L84" s="161"/>
      <c r="M84" s="161"/>
      <c r="N84" s="161"/>
      <c r="O84" s="161"/>
      <c r="P84" s="161"/>
      <c r="Q84" s="20"/>
      <c r="R84" s="19"/>
      <c r="S84" s="567"/>
      <c r="T84" s="567"/>
      <c r="U84" s="567"/>
      <c r="V84" s="567"/>
      <c r="W84" s="567"/>
      <c r="X84" s="575"/>
      <c r="Y84" s="575"/>
    </row>
    <row r="85" spans="1:25" outlineLevel="1">
      <c r="A85" s="292"/>
      <c r="B85" s="292"/>
      <c r="C85" s="292"/>
      <c r="D85" s="292"/>
      <c r="E85" s="609" t="str">
        <f>Asset11</f>
        <v>System IT (dx)</v>
      </c>
      <c r="F85" s="610"/>
      <c r="G85" s="585">
        <v>0</v>
      </c>
      <c r="H85" s="585">
        <v>0</v>
      </c>
      <c r="I85" s="585">
        <v>0</v>
      </c>
      <c r="J85" s="585">
        <v>0</v>
      </c>
      <c r="K85" s="585">
        <v>0</v>
      </c>
      <c r="L85" s="161"/>
      <c r="M85" s="161"/>
      <c r="N85" s="161"/>
      <c r="O85" s="161"/>
      <c r="P85" s="161"/>
      <c r="Q85" s="20"/>
      <c r="R85" s="19"/>
      <c r="S85" s="567"/>
      <c r="T85" s="567"/>
      <c r="U85" s="567"/>
      <c r="V85" s="567"/>
      <c r="W85" s="567"/>
      <c r="X85" s="575"/>
      <c r="Y85" s="575"/>
    </row>
    <row r="86" spans="1:25" outlineLevel="1">
      <c r="A86" s="292"/>
      <c r="B86" s="292"/>
      <c r="C86" s="292"/>
      <c r="D86" s="292"/>
      <c r="E86" s="609" t="str">
        <f>Asset12</f>
        <v>Ancillary substation equipment (dx)</v>
      </c>
      <c r="F86" s="610"/>
      <c r="G86" s="585">
        <v>0</v>
      </c>
      <c r="H86" s="585">
        <v>0</v>
      </c>
      <c r="I86" s="585">
        <v>0</v>
      </c>
      <c r="J86" s="585">
        <v>0</v>
      </c>
      <c r="K86" s="585">
        <v>0</v>
      </c>
      <c r="L86" s="161"/>
      <c r="M86" s="161"/>
      <c r="N86" s="161"/>
      <c r="O86" s="161"/>
      <c r="P86" s="161"/>
      <c r="Q86" s="20"/>
      <c r="R86" s="19"/>
      <c r="S86" s="567"/>
      <c r="T86" s="567"/>
      <c r="U86" s="567"/>
      <c r="V86" s="567"/>
      <c r="W86" s="567"/>
      <c r="X86" s="575"/>
      <c r="Y86" s="575"/>
    </row>
    <row r="87" spans="1:25" outlineLevel="1">
      <c r="A87" s="292"/>
      <c r="B87" s="292"/>
      <c r="C87" s="292"/>
      <c r="D87" s="292"/>
      <c r="E87" s="609" t="str">
        <f>Asset13</f>
        <v>Land and Easements</v>
      </c>
      <c r="F87" s="610"/>
      <c r="G87" s="585">
        <v>25.330041880358397</v>
      </c>
      <c r="H87" s="585">
        <v>2.7298902096458</v>
      </c>
      <c r="I87" s="585">
        <v>5.2225547816733009</v>
      </c>
      <c r="J87" s="585">
        <v>-4.3397407797543002</v>
      </c>
      <c r="K87" s="585">
        <v>6.2550375359740995</v>
      </c>
      <c r="L87" s="161"/>
      <c r="M87" s="161"/>
      <c r="N87" s="161"/>
      <c r="O87" s="161"/>
      <c r="P87" s="161"/>
      <c r="Q87" s="20"/>
      <c r="R87" s="19"/>
      <c r="S87" s="567"/>
      <c r="T87" s="567"/>
      <c r="U87" s="567"/>
      <c r="V87" s="567"/>
      <c r="W87" s="567"/>
      <c r="X87" s="575"/>
      <c r="Y87" s="575"/>
    </row>
    <row r="88" spans="1:25" outlineLevel="1">
      <c r="A88" s="292"/>
      <c r="B88" s="292"/>
      <c r="C88" s="292"/>
      <c r="D88" s="292"/>
      <c r="E88" s="609" t="str">
        <f>Asset14</f>
        <v>Emergency Spares (Major Plant, Excludes Inventory)</v>
      </c>
      <c r="F88" s="610"/>
      <c r="G88" s="585">
        <v>0</v>
      </c>
      <c r="H88" s="585">
        <v>0</v>
      </c>
      <c r="I88" s="585">
        <v>0</v>
      </c>
      <c r="J88" s="585">
        <v>0</v>
      </c>
      <c r="K88" s="585">
        <v>0</v>
      </c>
      <c r="L88" s="161"/>
      <c r="M88" s="161"/>
      <c r="N88" s="161"/>
      <c r="O88" s="161"/>
      <c r="P88" s="161"/>
      <c r="Q88" s="20"/>
      <c r="R88" s="19"/>
      <c r="S88" s="567"/>
      <c r="T88" s="567"/>
      <c r="U88" s="567"/>
      <c r="V88" s="567"/>
      <c r="W88" s="567"/>
      <c r="X88" s="575"/>
      <c r="Y88" s="575"/>
    </row>
    <row r="89" spans="1:25" outlineLevel="1">
      <c r="A89" s="292"/>
      <c r="B89" s="292"/>
      <c r="C89" s="292"/>
      <c r="D89" s="292"/>
      <c r="E89" s="609" t="str">
        <f>Asset15</f>
        <v>Furniture, fittings, plant and equipment</v>
      </c>
      <c r="F89" s="610"/>
      <c r="G89" s="585">
        <v>0</v>
      </c>
      <c r="H89" s="585">
        <v>0</v>
      </c>
      <c r="I89" s="585">
        <v>0</v>
      </c>
      <c r="J89" s="585">
        <v>0</v>
      </c>
      <c r="K89" s="585">
        <v>0</v>
      </c>
      <c r="L89" s="161"/>
      <c r="M89" s="161"/>
      <c r="N89" s="161"/>
      <c r="O89" s="161"/>
      <c r="P89" s="161"/>
      <c r="Q89" s="20"/>
      <c r="R89" s="19"/>
      <c r="S89" s="567"/>
      <c r="T89" s="567"/>
      <c r="U89" s="567"/>
      <c r="V89" s="567"/>
      <c r="W89" s="567"/>
      <c r="X89" s="575"/>
      <c r="Y89" s="575"/>
    </row>
    <row r="90" spans="1:25" outlineLevel="1">
      <c r="A90" s="292"/>
      <c r="B90" s="292"/>
      <c r="C90" s="292"/>
      <c r="D90" s="292"/>
      <c r="E90" s="609" t="str">
        <f>Asset16</f>
        <v>Land (non-system)</v>
      </c>
      <c r="F90" s="610"/>
      <c r="G90" s="585">
        <v>3.4530082223748728</v>
      </c>
      <c r="H90" s="585">
        <v>0</v>
      </c>
      <c r="I90" s="585">
        <v>10.020996804028226</v>
      </c>
      <c r="J90" s="585">
        <v>3.0197712275136968</v>
      </c>
      <c r="K90" s="585">
        <v>19.957872524933983</v>
      </c>
      <c r="L90" s="161"/>
      <c r="M90" s="161"/>
      <c r="N90" s="161"/>
      <c r="O90" s="161"/>
      <c r="P90" s="161"/>
      <c r="Q90" s="20"/>
      <c r="R90" s="19"/>
      <c r="S90" s="567"/>
      <c r="T90" s="567"/>
      <c r="U90" s="567"/>
      <c r="V90" s="567"/>
      <c r="W90" s="567"/>
      <c r="X90" s="575"/>
      <c r="Y90" s="575"/>
    </row>
    <row r="91" spans="1:25" outlineLevel="1">
      <c r="A91" s="292"/>
      <c r="B91" s="292"/>
      <c r="C91" s="292"/>
      <c r="D91" s="292"/>
      <c r="E91" s="609" t="str">
        <f>Asset17</f>
        <v>Other non system assets</v>
      </c>
      <c r="F91" s="610"/>
      <c r="G91" s="585">
        <v>0</v>
      </c>
      <c r="H91" s="585">
        <v>0</v>
      </c>
      <c r="I91" s="585">
        <v>0</v>
      </c>
      <c r="J91" s="585">
        <v>0</v>
      </c>
      <c r="K91" s="585">
        <v>0</v>
      </c>
      <c r="L91" s="161"/>
      <c r="M91" s="161"/>
      <c r="N91" s="161"/>
      <c r="O91" s="161"/>
      <c r="P91" s="161"/>
      <c r="Q91" s="20"/>
      <c r="R91" s="19"/>
      <c r="S91" s="567"/>
      <c r="T91" s="567"/>
      <c r="U91" s="567"/>
      <c r="V91" s="567"/>
      <c r="W91" s="567"/>
      <c r="X91" s="575"/>
      <c r="Y91" s="575"/>
    </row>
    <row r="92" spans="1:25" outlineLevel="1">
      <c r="A92" s="292"/>
      <c r="B92" s="292"/>
      <c r="C92" s="292"/>
      <c r="D92" s="292"/>
      <c r="E92" s="609" t="str">
        <f>Asset18</f>
        <v>IT systems</v>
      </c>
      <c r="F92" s="610"/>
      <c r="G92" s="585">
        <v>0</v>
      </c>
      <c r="H92" s="585">
        <v>0</v>
      </c>
      <c r="I92" s="585">
        <v>0</v>
      </c>
      <c r="J92" s="585">
        <v>0</v>
      </c>
      <c r="K92" s="585">
        <v>0</v>
      </c>
      <c r="L92" s="161"/>
      <c r="M92" s="161"/>
      <c r="N92" s="161"/>
      <c r="O92" s="161"/>
      <c r="P92" s="161"/>
      <c r="Q92" s="20"/>
      <c r="R92" s="19"/>
      <c r="S92" s="567"/>
      <c r="T92" s="567"/>
      <c r="U92" s="567"/>
      <c r="V92" s="567"/>
      <c r="W92" s="567"/>
      <c r="X92" s="575"/>
      <c r="Y92" s="575"/>
    </row>
    <row r="93" spans="1:25" outlineLevel="1">
      <c r="A93" s="292"/>
      <c r="B93" s="292"/>
      <c r="C93" s="292"/>
      <c r="D93" s="292"/>
      <c r="E93" s="609" t="str">
        <f>Asset19</f>
        <v>Motor vehicles</v>
      </c>
      <c r="F93" s="610"/>
      <c r="G93" s="585">
        <v>0</v>
      </c>
      <c r="H93" s="585">
        <v>0</v>
      </c>
      <c r="I93" s="585">
        <v>0</v>
      </c>
      <c r="J93" s="585">
        <v>0</v>
      </c>
      <c r="K93" s="585">
        <v>0</v>
      </c>
      <c r="L93" s="161"/>
      <c r="M93" s="161"/>
      <c r="N93" s="161"/>
      <c r="O93" s="161"/>
      <c r="P93" s="161"/>
      <c r="Q93" s="20"/>
      <c r="R93" s="19"/>
      <c r="S93" s="567"/>
      <c r="T93" s="567"/>
      <c r="U93" s="567"/>
      <c r="V93" s="567"/>
      <c r="W93" s="567"/>
      <c r="X93" s="575"/>
      <c r="Y93" s="575"/>
    </row>
    <row r="94" spans="1:25" outlineLevel="1">
      <c r="A94" s="22"/>
      <c r="B94" s="22"/>
      <c r="C94" s="22"/>
      <c r="D94" s="292"/>
      <c r="E94" s="609" t="str">
        <f>Asset20</f>
        <v>Buildings</v>
      </c>
      <c r="F94" s="610"/>
      <c r="G94" s="585">
        <v>0</v>
      </c>
      <c r="H94" s="585">
        <v>0</v>
      </c>
      <c r="I94" s="585">
        <v>0</v>
      </c>
      <c r="J94" s="585">
        <v>0</v>
      </c>
      <c r="K94" s="585">
        <v>0</v>
      </c>
      <c r="L94" s="161"/>
      <c r="M94" s="161"/>
      <c r="N94" s="161"/>
      <c r="O94" s="161"/>
      <c r="P94" s="161"/>
      <c r="Q94" s="20"/>
      <c r="R94" s="19"/>
      <c r="S94" s="567"/>
      <c r="T94" s="567"/>
      <c r="U94" s="567"/>
      <c r="V94" s="567"/>
      <c r="W94" s="567"/>
      <c r="X94" s="575"/>
      <c r="Y94" s="575"/>
    </row>
    <row r="95" spans="1:25" outlineLevel="1">
      <c r="A95" s="22"/>
      <c r="B95" s="22"/>
      <c r="C95" s="22"/>
      <c r="D95" s="292"/>
      <c r="E95" s="609" t="str">
        <f>Asset21</f>
        <v>Equity raising costs</v>
      </c>
      <c r="F95" s="610"/>
      <c r="G95" s="585">
        <v>0</v>
      </c>
      <c r="H95" s="585">
        <v>0</v>
      </c>
      <c r="I95" s="585">
        <v>0</v>
      </c>
      <c r="J95" s="585">
        <v>0</v>
      </c>
      <c r="K95" s="585">
        <v>0</v>
      </c>
      <c r="L95" s="161"/>
      <c r="M95" s="161"/>
      <c r="N95" s="161"/>
      <c r="O95" s="161"/>
      <c r="P95" s="161"/>
      <c r="Q95" s="20"/>
      <c r="R95" s="19"/>
      <c r="S95" s="567"/>
      <c r="T95" s="567"/>
      <c r="U95" s="567"/>
      <c r="V95" s="567"/>
      <c r="W95" s="567"/>
      <c r="X95" s="575"/>
      <c r="Y95" s="575"/>
    </row>
    <row r="96" spans="1:25" outlineLevel="1">
      <c r="A96" s="292"/>
      <c r="B96" s="292"/>
      <c r="C96" s="292"/>
      <c r="D96" s="292"/>
      <c r="E96" s="609">
        <f>Asset22</f>
        <v>0</v>
      </c>
      <c r="F96" s="610"/>
      <c r="G96" s="160"/>
      <c r="H96" s="161"/>
      <c r="I96" s="161"/>
      <c r="J96" s="161"/>
      <c r="K96" s="161"/>
      <c r="L96" s="161"/>
      <c r="M96" s="161"/>
      <c r="N96" s="161"/>
      <c r="O96" s="161"/>
      <c r="P96" s="161"/>
      <c r="Q96" s="20"/>
      <c r="R96" s="19"/>
      <c r="S96" s="568"/>
      <c r="T96" s="568"/>
      <c r="U96" s="568"/>
      <c r="V96" s="568"/>
      <c r="W96" s="568"/>
      <c r="X96" s="575"/>
      <c r="Y96" s="575"/>
    </row>
    <row r="97" spans="1:25" outlineLevel="1">
      <c r="A97" s="22"/>
      <c r="B97" s="22"/>
      <c r="C97" s="22"/>
      <c r="D97" s="292"/>
      <c r="E97" s="609">
        <f>Asset23</f>
        <v>0</v>
      </c>
      <c r="F97" s="610"/>
      <c r="G97" s="160"/>
      <c r="H97" s="161"/>
      <c r="I97" s="161"/>
      <c r="J97" s="161"/>
      <c r="K97" s="161"/>
      <c r="L97" s="161"/>
      <c r="M97" s="161"/>
      <c r="N97" s="161"/>
      <c r="O97" s="161"/>
      <c r="P97" s="161"/>
      <c r="Q97" s="20"/>
      <c r="R97" s="19"/>
      <c r="S97" s="546"/>
      <c r="T97" s="546"/>
      <c r="U97" s="575"/>
      <c r="V97" s="575"/>
      <c r="W97" s="575"/>
      <c r="X97" s="575"/>
      <c r="Y97" s="575"/>
    </row>
    <row r="98" spans="1:25" outlineLevel="1">
      <c r="A98" s="22"/>
      <c r="B98" s="22"/>
      <c r="C98" s="22"/>
      <c r="D98" s="292"/>
      <c r="E98" s="609">
        <f>Asset24</f>
        <v>0</v>
      </c>
      <c r="F98" s="610"/>
      <c r="G98" s="160"/>
      <c r="H98" s="161"/>
      <c r="I98" s="161"/>
      <c r="J98" s="161"/>
      <c r="K98" s="161"/>
      <c r="L98" s="161"/>
      <c r="M98" s="161"/>
      <c r="N98" s="161"/>
      <c r="O98" s="161"/>
      <c r="P98" s="161"/>
      <c r="Q98" s="20"/>
      <c r="R98" s="19"/>
      <c r="S98" s="546"/>
      <c r="T98" s="546"/>
      <c r="U98" s="575"/>
      <c r="V98" s="575"/>
      <c r="W98" s="575"/>
      <c r="X98" s="575"/>
      <c r="Y98" s="575"/>
    </row>
    <row r="99" spans="1:25" outlineLevel="1">
      <c r="A99" s="292"/>
      <c r="B99" s="292"/>
      <c r="C99" s="292"/>
      <c r="D99" s="292"/>
      <c r="E99" s="609">
        <f>Asset25</f>
        <v>0</v>
      </c>
      <c r="F99" s="610"/>
      <c r="G99" s="160"/>
      <c r="H99" s="161"/>
      <c r="I99" s="161"/>
      <c r="J99" s="161"/>
      <c r="K99" s="161"/>
      <c r="L99" s="161"/>
      <c r="M99" s="161"/>
      <c r="N99" s="161"/>
      <c r="O99" s="161"/>
      <c r="P99" s="161"/>
      <c r="Q99" s="20"/>
      <c r="R99" s="19"/>
      <c r="S99" s="546"/>
      <c r="T99" s="546"/>
      <c r="U99" s="575"/>
      <c r="V99" s="575"/>
      <c r="W99" s="575"/>
      <c r="X99" s="575"/>
      <c r="Y99" s="575"/>
    </row>
    <row r="100" spans="1:25" outlineLevel="1">
      <c r="A100" s="22"/>
      <c r="B100" s="22"/>
      <c r="C100" s="22"/>
      <c r="D100" s="292"/>
      <c r="E100" s="609">
        <f>Asset26</f>
        <v>0</v>
      </c>
      <c r="F100" s="610"/>
      <c r="G100" s="160"/>
      <c r="H100" s="161"/>
      <c r="I100" s="161"/>
      <c r="J100" s="161"/>
      <c r="K100" s="161"/>
      <c r="L100" s="161"/>
      <c r="M100" s="161"/>
      <c r="N100" s="161"/>
      <c r="O100" s="161"/>
      <c r="P100" s="161"/>
      <c r="Q100" s="20"/>
      <c r="R100" s="19"/>
      <c r="S100" s="546"/>
      <c r="T100" s="546"/>
      <c r="U100" s="575"/>
      <c r="V100" s="575"/>
      <c r="W100" s="575"/>
      <c r="X100" s="575"/>
      <c r="Y100" s="575"/>
    </row>
    <row r="101" spans="1:25" outlineLevel="1">
      <c r="A101" s="22"/>
      <c r="B101" s="22"/>
      <c r="C101" s="22"/>
      <c r="D101" s="292"/>
      <c r="E101" s="609">
        <f>Asset27</f>
        <v>0</v>
      </c>
      <c r="F101" s="610"/>
      <c r="G101" s="160"/>
      <c r="H101" s="161"/>
      <c r="I101" s="161"/>
      <c r="J101" s="161"/>
      <c r="K101" s="161"/>
      <c r="L101" s="161"/>
      <c r="M101" s="161"/>
      <c r="N101" s="161"/>
      <c r="O101" s="161"/>
      <c r="P101" s="161"/>
      <c r="Q101" s="20"/>
      <c r="R101" s="19"/>
      <c r="S101" s="546"/>
      <c r="T101" s="546"/>
      <c r="U101" s="575"/>
      <c r="V101" s="575"/>
      <c r="W101" s="575"/>
      <c r="X101" s="575"/>
      <c r="Y101" s="575"/>
    </row>
    <row r="102" spans="1:25" outlineLevel="1">
      <c r="A102" s="292"/>
      <c r="B102" s="292"/>
      <c r="C102" s="292"/>
      <c r="D102" s="292"/>
      <c r="E102" s="609">
        <f>Asset28</f>
        <v>0</v>
      </c>
      <c r="F102" s="610"/>
      <c r="G102" s="160"/>
      <c r="H102" s="161"/>
      <c r="I102" s="161"/>
      <c r="J102" s="161"/>
      <c r="K102" s="161"/>
      <c r="L102" s="161"/>
      <c r="M102" s="161"/>
      <c r="N102" s="161"/>
      <c r="O102" s="161"/>
      <c r="P102" s="161"/>
      <c r="Q102" s="20"/>
      <c r="R102" s="19"/>
      <c r="S102" s="546"/>
      <c r="T102" s="546"/>
      <c r="U102" s="575"/>
      <c r="V102" s="575"/>
      <c r="W102" s="575"/>
      <c r="X102" s="575"/>
      <c r="Y102" s="575"/>
    </row>
    <row r="103" spans="1:25" outlineLevel="1">
      <c r="A103" s="22"/>
      <c r="B103" s="22"/>
      <c r="C103" s="22"/>
      <c r="D103" s="292"/>
      <c r="E103" s="609">
        <f>Asset29</f>
        <v>0</v>
      </c>
      <c r="F103" s="610"/>
      <c r="G103" s="160"/>
      <c r="H103" s="161"/>
      <c r="I103" s="161"/>
      <c r="J103" s="161"/>
      <c r="K103" s="161"/>
      <c r="L103" s="161"/>
      <c r="M103" s="161"/>
      <c r="N103" s="161"/>
      <c r="O103" s="161"/>
      <c r="P103" s="161"/>
      <c r="Q103" s="20"/>
      <c r="R103" s="19"/>
      <c r="S103" s="546"/>
      <c r="T103" s="546"/>
      <c r="U103" s="575"/>
      <c r="V103" s="575"/>
      <c r="W103" s="575"/>
      <c r="X103" s="575"/>
      <c r="Y103" s="575"/>
    </row>
    <row r="104" spans="1:25" outlineLevel="1">
      <c r="A104" s="22"/>
      <c r="B104" s="22"/>
      <c r="C104" s="22"/>
      <c r="D104" s="292"/>
      <c r="E104" s="609">
        <f>Asset30</f>
        <v>0</v>
      </c>
      <c r="F104" s="610"/>
      <c r="G104" s="160"/>
      <c r="H104" s="161"/>
      <c r="I104" s="161"/>
      <c r="J104" s="161"/>
      <c r="K104" s="161"/>
      <c r="L104" s="161"/>
      <c r="M104" s="161"/>
      <c r="N104" s="161"/>
      <c r="O104" s="161"/>
      <c r="P104" s="161"/>
      <c r="Q104" s="20"/>
      <c r="R104" s="19"/>
      <c r="S104" s="546"/>
      <c r="T104" s="546"/>
      <c r="U104" s="575"/>
      <c r="V104" s="575"/>
      <c r="W104" s="575"/>
      <c r="X104" s="575"/>
      <c r="Y104" s="575"/>
    </row>
    <row r="105" spans="1:25">
      <c r="A105" s="292"/>
      <c r="B105" s="292"/>
      <c r="C105" s="292"/>
      <c r="D105" s="292"/>
      <c r="E105" s="608" t="s">
        <v>106</v>
      </c>
      <c r="F105" s="608"/>
      <c r="G105" s="547">
        <f t="shared" ref="G105:P105" si="3">SUM(G75:G104)</f>
        <v>28.78305010273327</v>
      </c>
      <c r="H105" s="547">
        <f t="shared" si="3"/>
        <v>2.7298902096458</v>
      </c>
      <c r="I105" s="547">
        <f t="shared" si="3"/>
        <v>15.243551585701526</v>
      </c>
      <c r="J105" s="547">
        <f>SUM(J75:J104)</f>
        <v>-1.3199695522406034</v>
      </c>
      <c r="K105" s="547">
        <f t="shared" si="3"/>
        <v>26.212910060908083</v>
      </c>
      <c r="L105" s="547">
        <f t="shared" si="3"/>
        <v>0</v>
      </c>
      <c r="M105" s="337">
        <f t="shared" si="3"/>
        <v>0</v>
      </c>
      <c r="N105" s="337">
        <f t="shared" si="3"/>
        <v>0</v>
      </c>
      <c r="O105" s="337">
        <f t="shared" si="3"/>
        <v>0</v>
      </c>
      <c r="P105" s="337">
        <f t="shared" si="3"/>
        <v>0</v>
      </c>
      <c r="Q105" s="307"/>
      <c r="S105" s="569"/>
      <c r="T105" s="569"/>
      <c r="U105" s="569"/>
      <c r="V105" s="569"/>
      <c r="W105" s="569"/>
      <c r="X105" s="575"/>
      <c r="Y105" s="575"/>
    </row>
    <row r="106" spans="1:25" ht="21" customHeight="1">
      <c r="A106" s="22"/>
      <c r="B106" s="22"/>
      <c r="C106" s="22"/>
      <c r="D106" s="292"/>
      <c r="E106" s="22"/>
      <c r="F106" s="136"/>
      <c r="G106" s="50"/>
      <c r="H106" s="50"/>
      <c r="I106" s="50"/>
      <c r="J106" s="50"/>
      <c r="K106" s="50"/>
      <c r="L106" s="136"/>
      <c r="M106" s="136"/>
      <c r="N106" s="136"/>
      <c r="O106" s="136"/>
      <c r="P106" s="23" t="s">
        <v>106</v>
      </c>
      <c r="Q106" s="338">
        <f>SUM(G105:P105)</f>
        <v>71.649432406748076</v>
      </c>
      <c r="R106" s="19"/>
      <c r="S106" s="571"/>
      <c r="T106" s="546"/>
      <c r="U106" s="575"/>
      <c r="V106" s="575"/>
      <c r="W106" s="575"/>
      <c r="X106" s="575"/>
      <c r="Y106" s="575"/>
    </row>
    <row r="107" spans="1:25" ht="13.5" customHeight="1">
      <c r="A107" s="178"/>
      <c r="B107" s="178"/>
      <c r="C107" s="178"/>
      <c r="D107" s="507"/>
      <c r="E107" s="326" t="str">
        <f>"Forecast Customer Contributions – As Incurred ($m Real "&amp;CONCATENATE(LEFT(Q7, 4)-1 &amp;"-" &amp;IF(Q7&gt;"2009-10",,"0") &amp;RIGHT(Q7,2)-1)&amp;")"</f>
        <v>Forecast Customer Contributions – As Incurred ($m Real 2013-14)</v>
      </c>
      <c r="F107" s="326"/>
      <c r="G107" s="326"/>
      <c r="H107" s="326"/>
      <c r="I107" s="326"/>
      <c r="J107" s="181"/>
      <c r="K107" s="181"/>
      <c r="L107" s="179"/>
      <c r="M107" s="179"/>
      <c r="N107" s="179"/>
      <c r="O107" s="179"/>
      <c r="P107" s="179"/>
      <c r="Q107" s="178"/>
      <c r="R107" s="179"/>
      <c r="S107" s="579"/>
      <c r="T107" s="579"/>
      <c r="U107" s="580"/>
      <c r="V107" s="580"/>
      <c r="W107" s="580"/>
      <c r="X107" s="575"/>
      <c r="Y107" s="575"/>
    </row>
    <row r="108" spans="1:25">
      <c r="A108" s="292"/>
      <c r="B108" s="292"/>
      <c r="C108" s="292"/>
      <c r="D108" s="292"/>
      <c r="E108" s="76" t="s">
        <v>67</v>
      </c>
      <c r="F108" s="20"/>
      <c r="G108" s="341" t="str">
        <f>G74</f>
        <v>2014-15</v>
      </c>
      <c r="H108" s="341" t="str">
        <f t="shared" ref="H108:P108" si="4">H74</f>
        <v>2015-16</v>
      </c>
      <c r="I108" s="341" t="str">
        <f t="shared" si="4"/>
        <v>2016-17</v>
      </c>
      <c r="J108" s="341" t="str">
        <f t="shared" si="4"/>
        <v>2017-18</v>
      </c>
      <c r="K108" s="341" t="str">
        <f t="shared" si="4"/>
        <v>2018-19</v>
      </c>
      <c r="L108" s="341" t="str">
        <f t="shared" si="4"/>
        <v>2019-20</v>
      </c>
      <c r="M108" s="341" t="str">
        <f t="shared" si="4"/>
        <v>2020-21</v>
      </c>
      <c r="N108" s="341" t="str">
        <f t="shared" si="4"/>
        <v>2021-22</v>
      </c>
      <c r="O108" s="341" t="str">
        <f t="shared" si="4"/>
        <v>2022-23</v>
      </c>
      <c r="P108" s="341" t="str">
        <f t="shared" si="4"/>
        <v>2023-24</v>
      </c>
      <c r="Q108" s="20"/>
      <c r="R108" s="19"/>
      <c r="S108" s="581"/>
      <c r="T108" s="581"/>
      <c r="U108" s="581"/>
      <c r="V108" s="581"/>
      <c r="W108" s="581"/>
      <c r="X108" s="575"/>
      <c r="Y108" s="575"/>
    </row>
    <row r="109" spans="1:25" outlineLevel="1">
      <c r="A109" s="22"/>
      <c r="B109" s="22"/>
      <c r="C109" s="22"/>
      <c r="D109" s="292"/>
      <c r="E109" s="609" t="str">
        <f>Asset1</f>
        <v>Sub-transmission lines and cables</v>
      </c>
      <c r="F109" s="610"/>
      <c r="G109" s="585">
        <v>2.0678654826789002</v>
      </c>
      <c r="H109" s="585">
        <v>9.2719572933747987</v>
      </c>
      <c r="I109" s="585">
        <v>11.231090736015201</v>
      </c>
      <c r="J109" s="585">
        <v>1.5146031573929999</v>
      </c>
      <c r="K109" s="585">
        <v>3.6680987882752998</v>
      </c>
      <c r="L109" s="455"/>
      <c r="M109" s="455"/>
      <c r="N109" s="455"/>
      <c r="O109" s="455"/>
      <c r="P109" s="455"/>
      <c r="Q109" s="20"/>
      <c r="R109" s="19"/>
      <c r="S109" s="567"/>
      <c r="T109" s="567"/>
      <c r="U109" s="567"/>
      <c r="V109" s="567"/>
      <c r="W109" s="567"/>
      <c r="X109" s="575"/>
      <c r="Y109" s="575"/>
    </row>
    <row r="110" spans="1:25" outlineLevel="1">
      <c r="A110" s="22"/>
      <c r="B110" s="22"/>
      <c r="C110" s="22"/>
      <c r="D110" s="292"/>
      <c r="E110" s="609" t="str">
        <f>Asset2</f>
        <v>Cable tunnel (dx)</v>
      </c>
      <c r="F110" s="610"/>
      <c r="G110" s="585">
        <v>0</v>
      </c>
      <c r="H110" s="585">
        <v>0</v>
      </c>
      <c r="I110" s="585">
        <v>0</v>
      </c>
      <c r="J110" s="585">
        <v>0</v>
      </c>
      <c r="K110" s="585">
        <v>0</v>
      </c>
      <c r="L110" s="161"/>
      <c r="M110" s="161"/>
      <c r="N110" s="161"/>
      <c r="O110" s="161"/>
      <c r="P110" s="161"/>
      <c r="Q110" s="20"/>
      <c r="R110" s="19"/>
      <c r="S110" s="567"/>
      <c r="T110" s="567"/>
      <c r="U110" s="567"/>
      <c r="V110" s="567"/>
      <c r="W110" s="567"/>
      <c r="X110" s="575"/>
      <c r="Y110" s="575"/>
    </row>
    <row r="111" spans="1:25" outlineLevel="1">
      <c r="A111" s="292"/>
      <c r="B111" s="292"/>
      <c r="C111" s="292"/>
      <c r="D111" s="292"/>
      <c r="E111" s="609" t="str">
        <f>Asset3</f>
        <v>Distribution lines and cables</v>
      </c>
      <c r="F111" s="610"/>
      <c r="G111" s="585">
        <v>25.617081815005395</v>
      </c>
      <c r="H111" s="585">
        <v>27.430729536194999</v>
      </c>
      <c r="I111" s="585">
        <v>30.710565817182598</v>
      </c>
      <c r="J111" s="585">
        <v>31.180278075467097</v>
      </c>
      <c r="K111" s="585">
        <v>30.002964079120005</v>
      </c>
      <c r="L111" s="161"/>
      <c r="M111" s="161"/>
      <c r="N111" s="161"/>
      <c r="O111" s="161"/>
      <c r="P111" s="161"/>
      <c r="Q111" s="20"/>
      <c r="R111" s="19"/>
      <c r="S111" s="567"/>
      <c r="T111" s="567"/>
      <c r="U111" s="567"/>
      <c r="V111" s="567"/>
      <c r="W111" s="567"/>
      <c r="X111" s="575"/>
      <c r="Y111" s="575"/>
    </row>
    <row r="112" spans="1:25" outlineLevel="1">
      <c r="A112" s="22"/>
      <c r="B112" s="22"/>
      <c r="C112" s="22"/>
      <c r="D112" s="292"/>
      <c r="E112" s="609" t="str">
        <f>Asset4</f>
        <v>Substations</v>
      </c>
      <c r="F112" s="610"/>
      <c r="G112" s="585">
        <v>9.4615712803042005</v>
      </c>
      <c r="H112" s="585">
        <v>10.426301643333701</v>
      </c>
      <c r="I112" s="585">
        <v>13.075547881578201</v>
      </c>
      <c r="J112" s="585">
        <v>11.4818969811957</v>
      </c>
      <c r="K112" s="585">
        <v>10.909858717879699</v>
      </c>
      <c r="L112" s="161"/>
      <c r="M112" s="161"/>
      <c r="N112" s="161"/>
      <c r="O112" s="161"/>
      <c r="P112" s="161"/>
      <c r="Q112" s="20"/>
      <c r="R112" s="19"/>
      <c r="S112" s="567"/>
      <c r="T112" s="567"/>
      <c r="U112" s="567"/>
      <c r="V112" s="567"/>
      <c r="W112" s="567"/>
      <c r="X112" s="575"/>
      <c r="Y112" s="575"/>
    </row>
    <row r="113" spans="1:25" outlineLevel="1">
      <c r="A113" s="22"/>
      <c r="B113" s="22"/>
      <c r="C113" s="22"/>
      <c r="D113" s="292"/>
      <c r="E113" s="609" t="str">
        <f>Asset5</f>
        <v>Transformers</v>
      </c>
      <c r="F113" s="610"/>
      <c r="G113" s="585">
        <v>0</v>
      </c>
      <c r="H113" s="585">
        <v>0</v>
      </c>
      <c r="I113" s="585">
        <v>0</v>
      </c>
      <c r="J113" s="585">
        <v>0</v>
      </c>
      <c r="K113" s="585">
        <v>0</v>
      </c>
      <c r="L113" s="161"/>
      <c r="M113" s="161"/>
      <c r="N113" s="161"/>
      <c r="O113" s="161"/>
      <c r="P113" s="161"/>
      <c r="Q113" s="20"/>
      <c r="R113" s="19"/>
      <c r="S113" s="567"/>
      <c r="T113" s="567"/>
      <c r="U113" s="567"/>
      <c r="V113" s="567"/>
      <c r="W113" s="567"/>
      <c r="X113" s="575"/>
      <c r="Y113" s="575"/>
    </row>
    <row r="114" spans="1:25" outlineLevel="1">
      <c r="A114" s="292"/>
      <c r="B114" s="292"/>
      <c r="C114" s="292"/>
      <c r="D114" s="292"/>
      <c r="E114" s="609" t="str">
        <f>Asset6</f>
        <v>Low Voltage Lines and Cables</v>
      </c>
      <c r="F114" s="610"/>
      <c r="G114" s="585">
        <v>51.649279232855697</v>
      </c>
      <c r="H114" s="585">
        <v>56.766746377048108</v>
      </c>
      <c r="I114" s="585">
        <v>63.350253105234501</v>
      </c>
      <c r="J114" s="585">
        <v>62.737346052251397</v>
      </c>
      <c r="K114" s="585">
        <v>59.735987834016399</v>
      </c>
      <c r="L114" s="161"/>
      <c r="M114" s="161"/>
      <c r="N114" s="161"/>
      <c r="O114" s="161"/>
      <c r="P114" s="161"/>
      <c r="Q114" s="20"/>
      <c r="R114" s="19"/>
      <c r="S114" s="567"/>
      <c r="T114" s="567"/>
      <c r="U114" s="567"/>
      <c r="V114" s="567"/>
      <c r="W114" s="567"/>
      <c r="X114" s="575"/>
      <c r="Y114" s="575"/>
    </row>
    <row r="115" spans="1:25" outlineLevel="1">
      <c r="A115" s="22"/>
      <c r="B115" s="22"/>
      <c r="C115" s="22"/>
      <c r="D115" s="292"/>
      <c r="E115" s="609" t="str">
        <f>Asset7</f>
        <v>Customer Metering and Load Control</v>
      </c>
      <c r="F115" s="610"/>
      <c r="G115" s="585">
        <v>0</v>
      </c>
      <c r="H115" s="585">
        <v>0</v>
      </c>
      <c r="I115" s="585">
        <v>0</v>
      </c>
      <c r="J115" s="585">
        <v>0</v>
      </c>
      <c r="K115" s="585">
        <v>0</v>
      </c>
      <c r="L115" s="161"/>
      <c r="M115" s="161"/>
      <c r="N115" s="161"/>
      <c r="O115" s="161"/>
      <c r="P115" s="161"/>
      <c r="Q115" s="20"/>
      <c r="R115" s="19"/>
      <c r="S115" s="567"/>
      <c r="T115" s="567"/>
      <c r="U115" s="567"/>
      <c r="V115" s="567"/>
      <c r="W115" s="567"/>
      <c r="X115" s="575"/>
      <c r="Y115" s="575"/>
    </row>
    <row r="116" spans="1:25" outlineLevel="1">
      <c r="A116" s="22"/>
      <c r="B116" s="22"/>
      <c r="C116" s="22"/>
      <c r="D116" s="292"/>
      <c r="E116" s="609" t="str">
        <f>Asset8</f>
        <v>Customer Metering (digital)</v>
      </c>
      <c r="F116" s="610"/>
      <c r="G116" s="585">
        <v>0</v>
      </c>
      <c r="H116" s="585">
        <v>0</v>
      </c>
      <c r="I116" s="585">
        <v>0</v>
      </c>
      <c r="J116" s="585">
        <v>0</v>
      </c>
      <c r="K116" s="585">
        <v>0</v>
      </c>
      <c r="L116" s="161"/>
      <c r="M116" s="161"/>
      <c r="N116" s="161"/>
      <c r="O116" s="161"/>
      <c r="P116" s="161"/>
      <c r="Q116" s="20"/>
      <c r="R116" s="19"/>
      <c r="S116" s="567"/>
      <c r="T116" s="567"/>
      <c r="U116" s="567"/>
      <c r="V116" s="567"/>
      <c r="W116" s="567"/>
      <c r="X116" s="575"/>
      <c r="Y116" s="575"/>
    </row>
    <row r="117" spans="1:25" outlineLevel="1">
      <c r="A117" s="292"/>
      <c r="B117" s="292"/>
      <c r="C117" s="292"/>
      <c r="D117" s="292"/>
      <c r="E117" s="609" t="str">
        <f>Asset9</f>
        <v>Communications (digital) - dx</v>
      </c>
      <c r="F117" s="610"/>
      <c r="G117" s="585">
        <v>0</v>
      </c>
      <c r="H117" s="585">
        <v>0</v>
      </c>
      <c r="I117" s="585">
        <v>0</v>
      </c>
      <c r="J117" s="585">
        <v>0</v>
      </c>
      <c r="K117" s="585">
        <v>0</v>
      </c>
      <c r="L117" s="161"/>
      <c r="M117" s="161"/>
      <c r="N117" s="161"/>
      <c r="O117" s="161"/>
      <c r="P117" s="161"/>
      <c r="Q117" s="20"/>
      <c r="R117" s="19"/>
      <c r="S117" s="567"/>
      <c r="T117" s="567"/>
      <c r="U117" s="567"/>
      <c r="V117" s="567"/>
      <c r="W117" s="567"/>
      <c r="X117" s="575"/>
      <c r="Y117" s="575"/>
    </row>
    <row r="118" spans="1:25" outlineLevel="1">
      <c r="A118" s="22"/>
      <c r="B118" s="22"/>
      <c r="C118" s="22"/>
      <c r="D118" s="292"/>
      <c r="E118" s="609" t="str">
        <f>Asset10</f>
        <v>Total Communications</v>
      </c>
      <c r="F118" s="610"/>
      <c r="G118" s="585">
        <v>0</v>
      </c>
      <c r="H118" s="585">
        <v>0</v>
      </c>
      <c r="I118" s="585">
        <v>0</v>
      </c>
      <c r="J118" s="585">
        <v>0</v>
      </c>
      <c r="K118" s="585">
        <v>0</v>
      </c>
      <c r="L118" s="161"/>
      <c r="M118" s="161"/>
      <c r="N118" s="161"/>
      <c r="O118" s="161"/>
      <c r="P118" s="161"/>
      <c r="Q118" s="20"/>
      <c r="R118" s="19"/>
      <c r="S118" s="567"/>
      <c r="T118" s="567"/>
      <c r="U118" s="567"/>
      <c r="V118" s="567"/>
      <c r="W118" s="567"/>
      <c r="X118" s="575"/>
      <c r="Y118" s="575"/>
    </row>
    <row r="119" spans="1:25" outlineLevel="1">
      <c r="A119" s="22"/>
      <c r="B119" s="22"/>
      <c r="C119" s="22"/>
      <c r="D119" s="292"/>
      <c r="E119" s="609" t="str">
        <f>Asset11</f>
        <v>System IT (dx)</v>
      </c>
      <c r="F119" s="610"/>
      <c r="G119" s="585">
        <v>0</v>
      </c>
      <c r="H119" s="585">
        <v>0</v>
      </c>
      <c r="I119" s="585">
        <v>0</v>
      </c>
      <c r="J119" s="585">
        <v>0</v>
      </c>
      <c r="K119" s="585">
        <v>0</v>
      </c>
      <c r="L119" s="161"/>
      <c r="M119" s="161"/>
      <c r="N119" s="161"/>
      <c r="O119" s="161"/>
      <c r="P119" s="161"/>
      <c r="Q119" s="20"/>
      <c r="R119" s="19"/>
      <c r="S119" s="567"/>
      <c r="T119" s="567"/>
      <c r="U119" s="567"/>
      <c r="V119" s="567"/>
      <c r="W119" s="567"/>
      <c r="X119" s="575"/>
      <c r="Y119" s="575"/>
    </row>
    <row r="120" spans="1:25" outlineLevel="1">
      <c r="A120" s="22"/>
      <c r="B120" s="22"/>
      <c r="C120" s="22"/>
      <c r="D120" s="292"/>
      <c r="E120" s="609" t="str">
        <f>Asset12</f>
        <v>Ancillary substation equipment (dx)</v>
      </c>
      <c r="F120" s="610"/>
      <c r="G120" s="585">
        <v>0</v>
      </c>
      <c r="H120" s="585">
        <v>0</v>
      </c>
      <c r="I120" s="585">
        <v>0</v>
      </c>
      <c r="J120" s="585">
        <v>0</v>
      </c>
      <c r="K120" s="585">
        <v>0</v>
      </c>
      <c r="L120" s="161"/>
      <c r="M120" s="161"/>
      <c r="N120" s="161"/>
      <c r="O120" s="161"/>
      <c r="P120" s="161"/>
      <c r="Q120" s="20"/>
      <c r="R120" s="19"/>
      <c r="S120" s="567"/>
      <c r="T120" s="567"/>
      <c r="U120" s="567"/>
      <c r="V120" s="567"/>
      <c r="W120" s="567"/>
      <c r="X120" s="575"/>
      <c r="Y120" s="575"/>
    </row>
    <row r="121" spans="1:25" outlineLevel="1">
      <c r="A121" s="22"/>
      <c r="B121" s="22"/>
      <c r="C121" s="22"/>
      <c r="D121" s="292"/>
      <c r="E121" s="609" t="str">
        <f>Asset13</f>
        <v>Land and Easements</v>
      </c>
      <c r="F121" s="610"/>
      <c r="G121" s="585">
        <v>0</v>
      </c>
      <c r="H121" s="585">
        <v>0</v>
      </c>
      <c r="I121" s="585">
        <v>0</v>
      </c>
      <c r="J121" s="585">
        <v>0</v>
      </c>
      <c r="K121" s="585">
        <v>0</v>
      </c>
      <c r="L121" s="161"/>
      <c r="M121" s="161"/>
      <c r="N121" s="161"/>
      <c r="O121" s="161"/>
      <c r="P121" s="161"/>
      <c r="Q121" s="20"/>
      <c r="R121" s="19"/>
      <c r="S121" s="567"/>
      <c r="T121" s="567"/>
      <c r="U121" s="567"/>
      <c r="V121" s="567"/>
      <c r="W121" s="567"/>
      <c r="X121" s="575"/>
      <c r="Y121" s="575"/>
    </row>
    <row r="122" spans="1:25" outlineLevel="1">
      <c r="A122" s="22"/>
      <c r="B122" s="22"/>
      <c r="C122" s="22"/>
      <c r="D122" s="292"/>
      <c r="E122" s="609" t="str">
        <f>Asset14</f>
        <v>Emergency Spares (Major Plant, Excludes Inventory)</v>
      </c>
      <c r="F122" s="610"/>
      <c r="G122" s="585">
        <v>0</v>
      </c>
      <c r="H122" s="585">
        <v>0</v>
      </c>
      <c r="I122" s="585">
        <v>0</v>
      </c>
      <c r="J122" s="585">
        <v>0</v>
      </c>
      <c r="K122" s="585">
        <v>0</v>
      </c>
      <c r="L122" s="161"/>
      <c r="M122" s="161"/>
      <c r="N122" s="161"/>
      <c r="O122" s="161"/>
      <c r="P122" s="161"/>
      <c r="Q122" s="20"/>
      <c r="R122" s="19"/>
      <c r="S122" s="567"/>
      <c r="T122" s="567"/>
      <c r="U122" s="567"/>
      <c r="V122" s="567"/>
      <c r="W122" s="567"/>
      <c r="X122" s="575"/>
      <c r="Y122" s="575"/>
    </row>
    <row r="123" spans="1:25" outlineLevel="1">
      <c r="A123" s="22"/>
      <c r="B123" s="22"/>
      <c r="C123" s="22"/>
      <c r="D123" s="292"/>
      <c r="E123" s="609" t="str">
        <f>Asset15</f>
        <v>Furniture, fittings, plant and equipment</v>
      </c>
      <c r="F123" s="610"/>
      <c r="G123" s="585">
        <v>0</v>
      </c>
      <c r="H123" s="585">
        <v>0</v>
      </c>
      <c r="I123" s="585">
        <v>0</v>
      </c>
      <c r="J123" s="585">
        <v>0</v>
      </c>
      <c r="K123" s="585">
        <v>0</v>
      </c>
      <c r="L123" s="161"/>
      <c r="M123" s="161"/>
      <c r="N123" s="161"/>
      <c r="O123" s="161"/>
      <c r="P123" s="161"/>
      <c r="Q123" s="20"/>
      <c r="R123" s="19"/>
      <c r="S123" s="567"/>
      <c r="T123" s="567"/>
      <c r="U123" s="567"/>
      <c r="V123" s="567"/>
      <c r="W123" s="567"/>
      <c r="X123" s="575"/>
      <c r="Y123" s="575"/>
    </row>
    <row r="124" spans="1:25" outlineLevel="1">
      <c r="A124" s="22"/>
      <c r="B124" s="22"/>
      <c r="C124" s="22"/>
      <c r="D124" s="292"/>
      <c r="E124" s="609" t="str">
        <f>Asset16</f>
        <v>Land (non-system)</v>
      </c>
      <c r="F124" s="610"/>
      <c r="G124" s="585">
        <v>0</v>
      </c>
      <c r="H124" s="585">
        <v>0</v>
      </c>
      <c r="I124" s="585">
        <v>0</v>
      </c>
      <c r="J124" s="585">
        <v>0</v>
      </c>
      <c r="K124" s="585">
        <v>0</v>
      </c>
      <c r="L124" s="161"/>
      <c r="M124" s="161"/>
      <c r="N124" s="161"/>
      <c r="O124" s="161"/>
      <c r="P124" s="161"/>
      <c r="Q124" s="20"/>
      <c r="R124" s="19"/>
      <c r="S124" s="567"/>
      <c r="T124" s="567"/>
      <c r="U124" s="567"/>
      <c r="V124" s="567"/>
      <c r="W124" s="567"/>
      <c r="X124" s="575"/>
      <c r="Y124" s="575"/>
    </row>
    <row r="125" spans="1:25" outlineLevel="1">
      <c r="A125" s="22"/>
      <c r="B125" s="22"/>
      <c r="C125" s="22"/>
      <c r="D125" s="292"/>
      <c r="E125" s="609" t="str">
        <f>Asset17</f>
        <v>Other non system assets</v>
      </c>
      <c r="F125" s="610"/>
      <c r="G125" s="585">
        <v>0</v>
      </c>
      <c r="H125" s="585">
        <v>0</v>
      </c>
      <c r="I125" s="585">
        <v>0</v>
      </c>
      <c r="J125" s="585">
        <v>0</v>
      </c>
      <c r="K125" s="585">
        <v>0</v>
      </c>
      <c r="L125" s="161"/>
      <c r="M125" s="161"/>
      <c r="N125" s="161"/>
      <c r="O125" s="161"/>
      <c r="P125" s="161"/>
      <c r="Q125" s="20"/>
      <c r="R125" s="19"/>
      <c r="S125" s="567"/>
      <c r="T125" s="567"/>
      <c r="U125" s="567"/>
      <c r="V125" s="567"/>
      <c r="W125" s="567"/>
      <c r="X125" s="575"/>
      <c r="Y125" s="575"/>
    </row>
    <row r="126" spans="1:25" outlineLevel="1">
      <c r="A126" s="22"/>
      <c r="B126" s="22"/>
      <c r="C126" s="22"/>
      <c r="D126" s="292"/>
      <c r="E126" s="609" t="str">
        <f>Asset18</f>
        <v>IT systems</v>
      </c>
      <c r="F126" s="610"/>
      <c r="G126" s="585">
        <v>0</v>
      </c>
      <c r="H126" s="585">
        <v>0</v>
      </c>
      <c r="I126" s="585">
        <v>0</v>
      </c>
      <c r="J126" s="585">
        <v>0</v>
      </c>
      <c r="K126" s="585">
        <v>0</v>
      </c>
      <c r="L126" s="161"/>
      <c r="M126" s="161"/>
      <c r="N126" s="161"/>
      <c r="O126" s="161"/>
      <c r="P126" s="161"/>
      <c r="Q126" s="20"/>
      <c r="R126" s="19"/>
      <c r="S126" s="567"/>
      <c r="T126" s="567"/>
      <c r="U126" s="567"/>
      <c r="V126" s="567"/>
      <c r="W126" s="567"/>
      <c r="X126" s="575"/>
      <c r="Y126" s="575"/>
    </row>
    <row r="127" spans="1:25" outlineLevel="1">
      <c r="A127" s="22"/>
      <c r="B127" s="22"/>
      <c r="C127" s="22"/>
      <c r="D127" s="292"/>
      <c r="E127" s="609" t="str">
        <f>Asset19</f>
        <v>Motor vehicles</v>
      </c>
      <c r="F127" s="610"/>
      <c r="G127" s="585">
        <v>0</v>
      </c>
      <c r="H127" s="585">
        <v>0</v>
      </c>
      <c r="I127" s="585">
        <v>0</v>
      </c>
      <c r="J127" s="585">
        <v>0</v>
      </c>
      <c r="K127" s="585">
        <v>0</v>
      </c>
      <c r="L127" s="161"/>
      <c r="M127" s="161"/>
      <c r="N127" s="161"/>
      <c r="O127" s="161"/>
      <c r="P127" s="161"/>
      <c r="Q127" s="20"/>
      <c r="R127" s="19"/>
      <c r="S127" s="567"/>
      <c r="T127" s="567"/>
      <c r="U127" s="567"/>
      <c r="V127" s="567"/>
      <c r="W127" s="567"/>
      <c r="X127" s="575"/>
      <c r="Y127" s="575"/>
    </row>
    <row r="128" spans="1:25" outlineLevel="1">
      <c r="A128" s="22"/>
      <c r="B128" s="22"/>
      <c r="C128" s="22"/>
      <c r="D128" s="292"/>
      <c r="E128" s="609" t="str">
        <f>Asset20</f>
        <v>Buildings</v>
      </c>
      <c r="F128" s="610"/>
      <c r="G128" s="585">
        <v>0</v>
      </c>
      <c r="H128" s="585">
        <v>0</v>
      </c>
      <c r="I128" s="585">
        <v>0</v>
      </c>
      <c r="J128" s="585">
        <v>0</v>
      </c>
      <c r="K128" s="585">
        <v>0</v>
      </c>
      <c r="L128" s="161"/>
      <c r="M128" s="161"/>
      <c r="N128" s="161"/>
      <c r="O128" s="161"/>
      <c r="P128" s="161"/>
      <c r="Q128" s="20"/>
      <c r="R128" s="19"/>
      <c r="S128" s="567"/>
      <c r="T128" s="567"/>
      <c r="U128" s="567"/>
      <c r="V128" s="567"/>
      <c r="W128" s="567"/>
      <c r="X128" s="575"/>
      <c r="Y128" s="575"/>
    </row>
    <row r="129" spans="1:25" outlineLevel="1">
      <c r="A129" s="22"/>
      <c r="B129" s="22"/>
      <c r="C129" s="22"/>
      <c r="D129" s="292"/>
      <c r="E129" s="609" t="str">
        <f>Asset21</f>
        <v>Equity raising costs</v>
      </c>
      <c r="F129" s="610"/>
      <c r="G129" s="585">
        <v>0</v>
      </c>
      <c r="H129" s="585">
        <v>0</v>
      </c>
      <c r="I129" s="585">
        <v>0</v>
      </c>
      <c r="J129" s="585">
        <v>0</v>
      </c>
      <c r="K129" s="585">
        <v>0</v>
      </c>
      <c r="L129" s="161"/>
      <c r="M129" s="161"/>
      <c r="N129" s="161"/>
      <c r="O129" s="161"/>
      <c r="P129" s="161"/>
      <c r="Q129" s="20"/>
      <c r="R129" s="19"/>
      <c r="S129" s="567"/>
      <c r="T129" s="567"/>
      <c r="U129" s="567"/>
      <c r="V129" s="567"/>
      <c r="W129" s="567"/>
      <c r="X129" s="575"/>
      <c r="Y129" s="575"/>
    </row>
    <row r="130" spans="1:25" outlineLevel="1">
      <c r="A130" s="292"/>
      <c r="B130" s="292"/>
      <c r="C130" s="292"/>
      <c r="D130" s="292"/>
      <c r="E130" s="609">
        <f>Asset22</f>
        <v>0</v>
      </c>
      <c r="F130" s="610"/>
      <c r="G130" s="160"/>
      <c r="H130" s="161"/>
      <c r="I130" s="161"/>
      <c r="J130" s="161"/>
      <c r="K130" s="161"/>
      <c r="L130" s="161"/>
      <c r="M130" s="161"/>
      <c r="N130" s="161"/>
      <c r="O130" s="161"/>
      <c r="P130" s="161"/>
      <c r="Q130" s="20"/>
      <c r="R130" s="19"/>
      <c r="S130" s="568"/>
      <c r="T130" s="568"/>
      <c r="U130" s="568"/>
      <c r="V130" s="568"/>
      <c r="W130" s="568"/>
      <c r="X130" s="575"/>
      <c r="Y130" s="575"/>
    </row>
    <row r="131" spans="1:25" outlineLevel="1">
      <c r="A131" s="22"/>
      <c r="B131" s="22"/>
      <c r="C131" s="22"/>
      <c r="D131" s="292"/>
      <c r="E131" s="609">
        <f>Asset23</f>
        <v>0</v>
      </c>
      <c r="F131" s="610"/>
      <c r="G131" s="160"/>
      <c r="H131" s="161"/>
      <c r="I131" s="161"/>
      <c r="J131" s="161"/>
      <c r="K131" s="161"/>
      <c r="L131" s="161"/>
      <c r="M131" s="161"/>
      <c r="N131" s="161"/>
      <c r="O131" s="161"/>
      <c r="P131" s="161"/>
      <c r="Q131" s="20"/>
      <c r="R131" s="19"/>
      <c r="S131" s="546"/>
      <c r="T131" s="546"/>
      <c r="U131" s="575"/>
      <c r="V131" s="575"/>
      <c r="W131" s="575"/>
      <c r="X131" s="575"/>
      <c r="Y131" s="575"/>
    </row>
    <row r="132" spans="1:25" outlineLevel="1">
      <c r="A132" s="22"/>
      <c r="B132" s="22"/>
      <c r="C132" s="22"/>
      <c r="D132" s="292"/>
      <c r="E132" s="609">
        <f>Asset24</f>
        <v>0</v>
      </c>
      <c r="F132" s="610"/>
      <c r="G132" s="160"/>
      <c r="H132" s="161"/>
      <c r="I132" s="161"/>
      <c r="J132" s="161"/>
      <c r="K132" s="161"/>
      <c r="L132" s="161"/>
      <c r="M132" s="161"/>
      <c r="N132" s="161"/>
      <c r="O132" s="161"/>
      <c r="P132" s="161"/>
      <c r="Q132" s="20"/>
      <c r="R132" s="19"/>
      <c r="S132" s="546"/>
      <c r="T132" s="546"/>
      <c r="U132" s="575"/>
      <c r="V132" s="575"/>
      <c r="W132" s="575"/>
      <c r="X132" s="575"/>
      <c r="Y132" s="575"/>
    </row>
    <row r="133" spans="1:25" outlineLevel="1">
      <c r="A133" s="292"/>
      <c r="B133" s="292"/>
      <c r="C133" s="292"/>
      <c r="D133" s="292"/>
      <c r="E133" s="609">
        <f>Asset25</f>
        <v>0</v>
      </c>
      <c r="F133" s="610"/>
      <c r="G133" s="160"/>
      <c r="H133" s="161"/>
      <c r="I133" s="161"/>
      <c r="J133" s="161"/>
      <c r="K133" s="161"/>
      <c r="L133" s="161"/>
      <c r="M133" s="161"/>
      <c r="N133" s="161"/>
      <c r="O133" s="161"/>
      <c r="P133" s="161"/>
      <c r="Q133" s="20"/>
      <c r="R133" s="19"/>
      <c r="S133" s="546"/>
      <c r="T133" s="546"/>
      <c r="U133" s="575"/>
      <c r="V133" s="575"/>
      <c r="W133" s="575"/>
      <c r="X133" s="575"/>
      <c r="Y133" s="575"/>
    </row>
    <row r="134" spans="1:25" outlineLevel="1">
      <c r="A134" s="22"/>
      <c r="B134" s="22"/>
      <c r="C134" s="22"/>
      <c r="D134" s="292"/>
      <c r="E134" s="609">
        <f>Asset26</f>
        <v>0</v>
      </c>
      <c r="F134" s="610"/>
      <c r="G134" s="160"/>
      <c r="H134" s="161"/>
      <c r="I134" s="161"/>
      <c r="J134" s="161"/>
      <c r="K134" s="161"/>
      <c r="L134" s="161"/>
      <c r="M134" s="161"/>
      <c r="N134" s="161"/>
      <c r="O134" s="161"/>
      <c r="P134" s="161"/>
      <c r="Q134" s="20"/>
      <c r="R134" s="19"/>
      <c r="S134" s="546"/>
      <c r="T134" s="546"/>
      <c r="U134" s="575"/>
      <c r="V134" s="575"/>
      <c r="W134" s="575"/>
      <c r="X134" s="575"/>
      <c r="Y134" s="575"/>
    </row>
    <row r="135" spans="1:25" outlineLevel="1">
      <c r="A135" s="22"/>
      <c r="B135" s="22"/>
      <c r="C135" s="22"/>
      <c r="D135" s="292"/>
      <c r="E135" s="609">
        <f>Asset27</f>
        <v>0</v>
      </c>
      <c r="F135" s="610"/>
      <c r="G135" s="160"/>
      <c r="H135" s="161"/>
      <c r="I135" s="161"/>
      <c r="J135" s="161"/>
      <c r="K135" s="161"/>
      <c r="L135" s="161"/>
      <c r="M135" s="161"/>
      <c r="N135" s="161"/>
      <c r="O135" s="161"/>
      <c r="P135" s="161"/>
      <c r="Q135" s="20"/>
      <c r="R135" s="19"/>
      <c r="S135" s="546"/>
      <c r="T135" s="546"/>
      <c r="U135" s="575"/>
      <c r="V135" s="575"/>
      <c r="W135" s="575"/>
      <c r="X135" s="575"/>
      <c r="Y135" s="575"/>
    </row>
    <row r="136" spans="1:25" outlineLevel="1">
      <c r="A136" s="292"/>
      <c r="B136" s="292"/>
      <c r="C136" s="292"/>
      <c r="D136" s="292"/>
      <c r="E136" s="609">
        <f>Asset28</f>
        <v>0</v>
      </c>
      <c r="F136" s="610"/>
      <c r="G136" s="160"/>
      <c r="H136" s="161"/>
      <c r="I136" s="161"/>
      <c r="J136" s="161"/>
      <c r="K136" s="161"/>
      <c r="L136" s="161"/>
      <c r="M136" s="161"/>
      <c r="N136" s="161"/>
      <c r="O136" s="161"/>
      <c r="P136" s="161"/>
      <c r="Q136" s="20"/>
      <c r="R136" s="19"/>
      <c r="S136" s="546"/>
      <c r="T136" s="546"/>
      <c r="U136" s="575"/>
      <c r="V136" s="575"/>
      <c r="W136" s="575"/>
      <c r="X136" s="575"/>
      <c r="Y136" s="575"/>
    </row>
    <row r="137" spans="1:25" outlineLevel="1">
      <c r="A137" s="22"/>
      <c r="B137" s="22"/>
      <c r="C137" s="22"/>
      <c r="D137" s="292"/>
      <c r="E137" s="609">
        <f>Asset29</f>
        <v>0</v>
      </c>
      <c r="F137" s="610"/>
      <c r="G137" s="160"/>
      <c r="H137" s="161"/>
      <c r="I137" s="161"/>
      <c r="J137" s="161"/>
      <c r="K137" s="161"/>
      <c r="L137" s="161"/>
      <c r="M137" s="161"/>
      <c r="N137" s="161"/>
      <c r="O137" s="161"/>
      <c r="P137" s="161"/>
      <c r="Q137" s="20"/>
      <c r="R137" s="19"/>
      <c r="S137" s="546"/>
      <c r="T137" s="546"/>
      <c r="U137" s="575"/>
      <c r="V137" s="575"/>
      <c r="W137" s="575"/>
      <c r="X137" s="575"/>
      <c r="Y137" s="575"/>
    </row>
    <row r="138" spans="1:25" outlineLevel="1">
      <c r="A138" s="22"/>
      <c r="B138" s="22"/>
      <c r="C138" s="22"/>
      <c r="D138" s="292"/>
      <c r="E138" s="609">
        <f>Asset30</f>
        <v>0</v>
      </c>
      <c r="F138" s="610"/>
      <c r="G138" s="160"/>
      <c r="H138" s="161"/>
      <c r="I138" s="161"/>
      <c r="J138" s="161"/>
      <c r="K138" s="161"/>
      <c r="L138" s="161"/>
      <c r="M138" s="161"/>
      <c r="N138" s="161"/>
      <c r="O138" s="161"/>
      <c r="P138" s="161"/>
      <c r="Q138" s="20"/>
      <c r="R138" s="19"/>
      <c r="S138" s="546"/>
      <c r="T138" s="546"/>
      <c r="U138" s="575"/>
      <c r="V138" s="575"/>
      <c r="W138" s="575"/>
      <c r="X138" s="575"/>
      <c r="Y138" s="575"/>
    </row>
    <row r="139" spans="1:25">
      <c r="A139" s="292"/>
      <c r="B139" s="292"/>
      <c r="C139" s="292"/>
      <c r="D139" s="292"/>
      <c r="E139" s="608" t="s">
        <v>106</v>
      </c>
      <c r="F139" s="608"/>
      <c r="G139" s="547">
        <f t="shared" ref="G139:P139" si="5">SUM(G109:G138)</f>
        <v>88.795797810844192</v>
      </c>
      <c r="H139" s="547">
        <f t="shared" si="5"/>
        <v>103.89573484995161</v>
      </c>
      <c r="I139" s="547">
        <f t="shared" si="5"/>
        <v>118.36745754001051</v>
      </c>
      <c r="J139" s="547">
        <f t="shared" si="5"/>
        <v>106.9141242663072</v>
      </c>
      <c r="K139" s="547">
        <f t="shared" si="5"/>
        <v>104.31690941929141</v>
      </c>
      <c r="L139" s="547">
        <f t="shared" si="5"/>
        <v>0</v>
      </c>
      <c r="M139" s="337">
        <f t="shared" si="5"/>
        <v>0</v>
      </c>
      <c r="N139" s="337">
        <f t="shared" si="5"/>
        <v>0</v>
      </c>
      <c r="O139" s="337">
        <f t="shared" si="5"/>
        <v>0</v>
      </c>
      <c r="P139" s="337">
        <f t="shared" si="5"/>
        <v>0</v>
      </c>
      <c r="Q139" s="307"/>
      <c r="S139" s="569"/>
      <c r="T139" s="569"/>
      <c r="U139" s="569"/>
      <c r="V139" s="569"/>
      <c r="W139" s="569"/>
      <c r="X139" s="575"/>
      <c r="Y139" s="575"/>
    </row>
    <row r="140" spans="1:25" ht="21" customHeight="1">
      <c r="A140" s="22"/>
      <c r="B140" s="22"/>
      <c r="C140" s="22"/>
      <c r="D140" s="292"/>
      <c r="E140" s="22"/>
      <c r="F140" s="136"/>
      <c r="G140" s="50"/>
      <c r="H140" s="50"/>
      <c r="I140" s="50"/>
      <c r="J140" s="50"/>
      <c r="K140" s="50"/>
      <c r="L140" s="136"/>
      <c r="M140" s="136"/>
      <c r="N140" s="136"/>
      <c r="O140" s="136"/>
      <c r="P140" s="23" t="s">
        <v>106</v>
      </c>
      <c r="Q140" s="338">
        <f>SUM(G139:P139)</f>
        <v>522.29002388640492</v>
      </c>
      <c r="R140" s="19"/>
      <c r="S140" s="572"/>
      <c r="T140" s="546"/>
      <c r="U140" s="575"/>
      <c r="V140" s="575"/>
      <c r="W140" s="575"/>
      <c r="X140" s="575"/>
      <c r="Y140" s="575"/>
    </row>
    <row r="141" spans="1:25" ht="13.5" customHeight="1">
      <c r="A141" s="178"/>
      <c r="B141" s="178"/>
      <c r="C141" s="178"/>
      <c r="D141" s="507"/>
      <c r="E141" s="326" t="str">
        <f>"Forecast Net Capital Expenditure – As Incurred ($m Real "&amp;CONCATENATE(LEFT(Q7, 4)-1 &amp;"-" &amp;IF(Q7&gt;"2009-10",,"0") &amp;RIGHT(Q7,2)-1)&amp;")"</f>
        <v>Forecast Net Capital Expenditure – As Incurred ($m Real 2013-14)</v>
      </c>
      <c r="F141" s="326"/>
      <c r="G141" s="326"/>
      <c r="H141" s="326"/>
      <c r="I141" s="326"/>
      <c r="J141" s="181"/>
      <c r="K141" s="181"/>
      <c r="L141" s="179"/>
      <c r="M141" s="179"/>
      <c r="N141" s="179"/>
      <c r="O141" s="179"/>
      <c r="P141" s="179"/>
      <c r="Q141" s="178"/>
      <c r="R141" s="179"/>
      <c r="S141" s="579"/>
      <c r="T141" s="579"/>
      <c r="U141" s="580"/>
      <c r="V141" s="580"/>
      <c r="W141" s="580"/>
      <c r="X141" s="575"/>
      <c r="Y141" s="575"/>
    </row>
    <row r="142" spans="1:25">
      <c r="A142" s="292"/>
      <c r="B142" s="292"/>
      <c r="C142" s="292"/>
      <c r="D142" s="292"/>
      <c r="E142" s="76" t="s">
        <v>67</v>
      </c>
      <c r="F142" s="20"/>
      <c r="G142" s="341" t="str">
        <f>G40</f>
        <v>2014-15</v>
      </c>
      <c r="H142" s="341" t="str">
        <f t="shared" ref="H142:P142" si="6">H40</f>
        <v>2015-16</v>
      </c>
      <c r="I142" s="341" t="str">
        <f t="shared" si="6"/>
        <v>2016-17</v>
      </c>
      <c r="J142" s="341" t="str">
        <f t="shared" si="6"/>
        <v>2017-18</v>
      </c>
      <c r="K142" s="341" t="str">
        <f t="shared" si="6"/>
        <v>2018-19</v>
      </c>
      <c r="L142" s="341" t="str">
        <f t="shared" si="6"/>
        <v>2019-20</v>
      </c>
      <c r="M142" s="341" t="str">
        <f t="shared" si="6"/>
        <v>2020-21</v>
      </c>
      <c r="N142" s="341" t="str">
        <f t="shared" si="6"/>
        <v>2021-22</v>
      </c>
      <c r="O142" s="341" t="str">
        <f t="shared" si="6"/>
        <v>2022-23</v>
      </c>
      <c r="P142" s="341" t="str">
        <f t="shared" si="6"/>
        <v>2023-24</v>
      </c>
      <c r="Q142" s="20"/>
      <c r="R142" s="19"/>
      <c r="S142" s="581"/>
      <c r="T142" s="581"/>
      <c r="U142" s="581"/>
      <c r="V142" s="581"/>
      <c r="W142" s="581"/>
      <c r="X142" s="575"/>
      <c r="Y142" s="575"/>
    </row>
    <row r="143" spans="1:25" ht="12.75" customHeight="1" outlineLevel="1">
      <c r="A143" s="22"/>
      <c r="B143" s="22"/>
      <c r="C143" s="22"/>
      <c r="D143" s="292"/>
      <c r="E143" s="609" t="str">
        <f>Asset1</f>
        <v>Sub-transmission lines and cables</v>
      </c>
      <c r="F143" s="610"/>
      <c r="G143" s="303">
        <f>G41-G75-G109</f>
        <v>163.76078134596941</v>
      </c>
      <c r="H143" s="304">
        <f t="shared" ref="H143:P143" si="7">H41-H75-H109</f>
        <v>138.4179595420197</v>
      </c>
      <c r="I143" s="304">
        <f t="shared" si="7"/>
        <v>94.793855773041116</v>
      </c>
      <c r="J143" s="304">
        <f t="shared" si="7"/>
        <v>71.614721259338509</v>
      </c>
      <c r="K143" s="304">
        <f t="shared" si="7"/>
        <v>59.659983810366896</v>
      </c>
      <c r="L143" s="304">
        <f t="shared" si="7"/>
        <v>0</v>
      </c>
      <c r="M143" s="304">
        <f t="shared" si="7"/>
        <v>0</v>
      </c>
      <c r="N143" s="304">
        <f t="shared" si="7"/>
        <v>0</v>
      </c>
      <c r="O143" s="304">
        <f t="shared" si="7"/>
        <v>0</v>
      </c>
      <c r="P143" s="304">
        <f t="shared" si="7"/>
        <v>0</v>
      </c>
      <c r="Q143" s="20"/>
      <c r="R143" s="19"/>
      <c r="S143" s="567"/>
      <c r="T143" s="567"/>
      <c r="U143" s="567"/>
      <c r="V143" s="567"/>
      <c r="W143" s="567"/>
      <c r="X143" s="575"/>
      <c r="Y143" s="575"/>
    </row>
    <row r="144" spans="1:25" ht="12.75" customHeight="1" outlineLevel="1">
      <c r="A144" s="22"/>
      <c r="B144" s="22"/>
      <c r="C144" s="22"/>
      <c r="D144" s="292"/>
      <c r="E144" s="609" t="str">
        <f>Asset2</f>
        <v>Cable tunnel (dx)</v>
      </c>
      <c r="F144" s="610"/>
      <c r="G144" s="305">
        <f t="shared" ref="G144:P144" si="8">G42-G76-G110</f>
        <v>0.20760076939239999</v>
      </c>
      <c r="H144" s="306">
        <f t="shared" si="8"/>
        <v>0.20936025613980003</v>
      </c>
      <c r="I144" s="306">
        <f t="shared" si="8"/>
        <v>0.10607263924839998</v>
      </c>
      <c r="J144" s="306">
        <f t="shared" si="8"/>
        <v>0.1078029439285</v>
      </c>
      <c r="K144" s="306">
        <f t="shared" si="8"/>
        <v>0.1096177742135</v>
      </c>
      <c r="L144" s="306">
        <f t="shared" si="8"/>
        <v>0</v>
      </c>
      <c r="M144" s="306">
        <f t="shared" si="8"/>
        <v>0</v>
      </c>
      <c r="N144" s="306">
        <f t="shared" si="8"/>
        <v>0</v>
      </c>
      <c r="O144" s="306">
        <f t="shared" si="8"/>
        <v>0</v>
      </c>
      <c r="P144" s="306">
        <f t="shared" si="8"/>
        <v>0</v>
      </c>
      <c r="Q144" s="20"/>
      <c r="R144" s="19"/>
      <c r="S144" s="567"/>
      <c r="T144" s="567"/>
      <c r="U144" s="567"/>
      <c r="V144" s="567"/>
      <c r="W144" s="567"/>
      <c r="X144" s="575"/>
      <c r="Y144" s="575"/>
    </row>
    <row r="145" spans="1:25" ht="12.75" customHeight="1" outlineLevel="1">
      <c r="A145" s="292"/>
      <c r="B145" s="292"/>
      <c r="C145" s="292"/>
      <c r="D145" s="292"/>
      <c r="E145" s="609" t="str">
        <f>Asset3</f>
        <v>Distribution lines and cables</v>
      </c>
      <c r="F145" s="610"/>
      <c r="G145" s="305">
        <f t="shared" ref="G145:P145" si="9">G43-G77-G111</f>
        <v>108.20888369123911</v>
      </c>
      <c r="H145" s="306">
        <f t="shared" si="9"/>
        <v>99.916905712535808</v>
      </c>
      <c r="I145" s="306">
        <f t="shared" si="9"/>
        <v>127.7038501909873</v>
      </c>
      <c r="J145" s="306">
        <f t="shared" si="9"/>
        <v>104.22274273085699</v>
      </c>
      <c r="K145" s="306">
        <f t="shared" si="9"/>
        <v>124.32406088784839</v>
      </c>
      <c r="L145" s="306">
        <f t="shared" si="9"/>
        <v>0</v>
      </c>
      <c r="M145" s="306">
        <f t="shared" si="9"/>
        <v>0</v>
      </c>
      <c r="N145" s="306">
        <f t="shared" si="9"/>
        <v>0</v>
      </c>
      <c r="O145" s="306">
        <f t="shared" si="9"/>
        <v>0</v>
      </c>
      <c r="P145" s="306">
        <f t="shared" si="9"/>
        <v>0</v>
      </c>
      <c r="Q145" s="20"/>
      <c r="R145" s="19"/>
      <c r="S145" s="567"/>
      <c r="T145" s="567"/>
      <c r="U145" s="567"/>
      <c r="V145" s="567"/>
      <c r="W145" s="567"/>
      <c r="X145" s="575"/>
      <c r="Y145" s="575"/>
    </row>
    <row r="146" spans="1:25" ht="12.75" customHeight="1" outlineLevel="1">
      <c r="A146" s="22"/>
      <c r="B146" s="22"/>
      <c r="C146" s="22"/>
      <c r="D146" s="292"/>
      <c r="E146" s="609" t="str">
        <f>Asset4</f>
        <v>Substations</v>
      </c>
      <c r="F146" s="610"/>
      <c r="G146" s="305">
        <f t="shared" ref="G146:P146" si="10">G44-G78-G112</f>
        <v>262.49313730855238</v>
      </c>
      <c r="H146" s="306">
        <f t="shared" si="10"/>
        <v>249.17588091850047</v>
      </c>
      <c r="I146" s="306">
        <f t="shared" si="10"/>
        <v>217.30669399697751</v>
      </c>
      <c r="J146" s="306">
        <f t="shared" si="10"/>
        <v>222.52727474515638</v>
      </c>
      <c r="K146" s="306">
        <f t="shared" si="10"/>
        <v>177.47233645316538</v>
      </c>
      <c r="L146" s="306">
        <f t="shared" si="10"/>
        <v>0</v>
      </c>
      <c r="M146" s="306">
        <f t="shared" si="10"/>
        <v>0</v>
      </c>
      <c r="N146" s="306">
        <f t="shared" si="10"/>
        <v>0</v>
      </c>
      <c r="O146" s="306">
        <f t="shared" si="10"/>
        <v>0</v>
      </c>
      <c r="P146" s="306">
        <f t="shared" si="10"/>
        <v>0</v>
      </c>
      <c r="Q146" s="20"/>
      <c r="R146" s="19"/>
      <c r="S146" s="567"/>
      <c r="T146" s="567"/>
      <c r="U146" s="567"/>
      <c r="V146" s="567"/>
      <c r="W146" s="567"/>
      <c r="X146" s="575"/>
      <c r="Y146" s="575"/>
    </row>
    <row r="147" spans="1:25" ht="12.75" customHeight="1" outlineLevel="1">
      <c r="A147" s="22"/>
      <c r="B147" s="22"/>
      <c r="C147" s="22"/>
      <c r="D147" s="292"/>
      <c r="E147" s="609" t="str">
        <f>Asset5</f>
        <v>Transformers</v>
      </c>
      <c r="F147" s="610"/>
      <c r="G147" s="305">
        <f t="shared" ref="G147:P147" si="11">G45-G79-G113</f>
        <v>51.623368329445888</v>
      </c>
      <c r="H147" s="306">
        <f t="shared" si="11"/>
        <v>56.942483255842198</v>
      </c>
      <c r="I147" s="306">
        <f t="shared" si="11"/>
        <v>49.523192776700796</v>
      </c>
      <c r="J147" s="306">
        <f t="shared" si="11"/>
        <v>44.586676486191791</v>
      </c>
      <c r="K147" s="306">
        <f t="shared" si="11"/>
        <v>42.862674226867291</v>
      </c>
      <c r="L147" s="306">
        <f t="shared" si="11"/>
        <v>0</v>
      </c>
      <c r="M147" s="306">
        <f t="shared" si="11"/>
        <v>0</v>
      </c>
      <c r="N147" s="306">
        <f t="shared" si="11"/>
        <v>0</v>
      </c>
      <c r="O147" s="306">
        <f t="shared" si="11"/>
        <v>0</v>
      </c>
      <c r="P147" s="306">
        <f t="shared" si="11"/>
        <v>0</v>
      </c>
      <c r="Q147" s="20"/>
      <c r="R147" s="19"/>
      <c r="S147" s="567"/>
      <c r="T147" s="567"/>
      <c r="U147" s="567"/>
      <c r="V147" s="567"/>
      <c r="W147" s="567"/>
      <c r="X147" s="575"/>
      <c r="Y147" s="575"/>
    </row>
    <row r="148" spans="1:25" ht="12.75" customHeight="1" outlineLevel="1">
      <c r="A148" s="292"/>
      <c r="B148" s="292"/>
      <c r="C148" s="292"/>
      <c r="D148" s="292"/>
      <c r="E148" s="609" t="str">
        <f>Asset6</f>
        <v>Low Voltage Lines and Cables</v>
      </c>
      <c r="F148" s="610"/>
      <c r="G148" s="305">
        <f t="shared" ref="G148:P148" si="12">G46-G80-G114</f>
        <v>135.78380867111184</v>
      </c>
      <c r="H148" s="306">
        <f t="shared" si="12"/>
        <v>148.96409243727783</v>
      </c>
      <c r="I148" s="306">
        <f t="shared" si="12"/>
        <v>153.20900259537319</v>
      </c>
      <c r="J148" s="306">
        <f>J46-J80-J114</f>
        <v>156.34377685288928</v>
      </c>
      <c r="K148" s="306">
        <f t="shared" si="12"/>
        <v>176.63696804966713</v>
      </c>
      <c r="L148" s="306">
        <f t="shared" si="12"/>
        <v>0</v>
      </c>
      <c r="M148" s="306">
        <f t="shared" si="12"/>
        <v>0</v>
      </c>
      <c r="N148" s="306">
        <f t="shared" si="12"/>
        <v>0</v>
      </c>
      <c r="O148" s="306">
        <f t="shared" si="12"/>
        <v>0</v>
      </c>
      <c r="P148" s="306">
        <f t="shared" si="12"/>
        <v>0</v>
      </c>
      <c r="Q148" s="20"/>
      <c r="R148" s="19"/>
      <c r="S148" s="567"/>
      <c r="T148" s="567"/>
      <c r="U148" s="567"/>
      <c r="V148" s="567"/>
      <c r="W148" s="567"/>
      <c r="X148" s="575"/>
      <c r="Y148" s="575"/>
    </row>
    <row r="149" spans="1:25" outlineLevel="1">
      <c r="A149" s="22"/>
      <c r="B149" s="22"/>
      <c r="C149" s="22"/>
      <c r="D149" s="292"/>
      <c r="E149" s="609" t="str">
        <f>Asset7</f>
        <v>Customer Metering and Load Control</v>
      </c>
      <c r="F149" s="610"/>
      <c r="G149" s="305">
        <f t="shared" ref="G149:P149" si="13">G47-G81-G115</f>
        <v>0</v>
      </c>
      <c r="H149" s="306">
        <f t="shared" si="13"/>
        <v>0</v>
      </c>
      <c r="I149" s="306">
        <f t="shared" si="13"/>
        <v>0</v>
      </c>
      <c r="J149" s="306">
        <f t="shared" si="13"/>
        <v>0</v>
      </c>
      <c r="K149" s="306">
        <f t="shared" si="13"/>
        <v>0</v>
      </c>
      <c r="L149" s="306">
        <f t="shared" si="13"/>
        <v>0</v>
      </c>
      <c r="M149" s="306">
        <f t="shared" si="13"/>
        <v>0</v>
      </c>
      <c r="N149" s="306">
        <f t="shared" si="13"/>
        <v>0</v>
      </c>
      <c r="O149" s="306">
        <f t="shared" si="13"/>
        <v>0</v>
      </c>
      <c r="P149" s="306">
        <f t="shared" si="13"/>
        <v>0</v>
      </c>
      <c r="Q149" s="20"/>
      <c r="R149" s="19"/>
      <c r="S149" s="567"/>
      <c r="T149" s="567"/>
      <c r="U149" s="567"/>
      <c r="V149" s="567"/>
      <c r="W149" s="567"/>
      <c r="X149" s="575"/>
      <c r="Y149" s="575"/>
    </row>
    <row r="150" spans="1:25" outlineLevel="1">
      <c r="A150" s="22"/>
      <c r="B150" s="22"/>
      <c r="C150" s="22"/>
      <c r="D150" s="292"/>
      <c r="E150" s="609" t="str">
        <f>Asset8</f>
        <v>Customer Metering (digital)</v>
      </c>
      <c r="F150" s="610"/>
      <c r="G150" s="305">
        <f t="shared" ref="G150:P150" si="14">G48-G82-G116</f>
        <v>0</v>
      </c>
      <c r="H150" s="306">
        <f t="shared" si="14"/>
        <v>0</v>
      </c>
      <c r="I150" s="306">
        <f t="shared" si="14"/>
        <v>0</v>
      </c>
      <c r="J150" s="306">
        <f t="shared" si="14"/>
        <v>0</v>
      </c>
      <c r="K150" s="306">
        <f t="shared" si="14"/>
        <v>0</v>
      </c>
      <c r="L150" s="306">
        <f t="shared" si="14"/>
        <v>0</v>
      </c>
      <c r="M150" s="306">
        <f t="shared" si="14"/>
        <v>0</v>
      </c>
      <c r="N150" s="306">
        <f t="shared" si="14"/>
        <v>0</v>
      </c>
      <c r="O150" s="306">
        <f t="shared" si="14"/>
        <v>0</v>
      </c>
      <c r="P150" s="306">
        <f t="shared" si="14"/>
        <v>0</v>
      </c>
      <c r="Q150" s="20"/>
      <c r="R150" s="19"/>
      <c r="S150" s="567"/>
      <c r="T150" s="567"/>
      <c r="U150" s="567"/>
      <c r="V150" s="567"/>
      <c r="W150" s="567"/>
      <c r="X150" s="575"/>
      <c r="Y150" s="575"/>
    </row>
    <row r="151" spans="1:25" outlineLevel="1">
      <c r="A151" s="22"/>
      <c r="B151" s="22"/>
      <c r="C151" s="22"/>
      <c r="D151" s="292"/>
      <c r="E151" s="609" t="str">
        <f>Asset9</f>
        <v>Communications (digital) - dx</v>
      </c>
      <c r="F151" s="610"/>
      <c r="G151" s="305">
        <f t="shared" ref="G151:P151" si="15">G49-G83-G117</f>
        <v>0</v>
      </c>
      <c r="H151" s="306">
        <f t="shared" si="15"/>
        <v>0</v>
      </c>
      <c r="I151" s="306">
        <f t="shared" si="15"/>
        <v>0</v>
      </c>
      <c r="J151" s="306">
        <f t="shared" si="15"/>
        <v>0</v>
      </c>
      <c r="K151" s="306">
        <f t="shared" si="15"/>
        <v>0</v>
      </c>
      <c r="L151" s="306">
        <f t="shared" si="15"/>
        <v>0</v>
      </c>
      <c r="M151" s="306">
        <f t="shared" si="15"/>
        <v>0</v>
      </c>
      <c r="N151" s="306">
        <f t="shared" si="15"/>
        <v>0</v>
      </c>
      <c r="O151" s="306">
        <f t="shared" si="15"/>
        <v>0</v>
      </c>
      <c r="P151" s="306">
        <f t="shared" si="15"/>
        <v>0</v>
      </c>
      <c r="Q151" s="20"/>
      <c r="R151" s="19"/>
      <c r="S151" s="567"/>
      <c r="T151" s="567"/>
      <c r="U151" s="567"/>
      <c r="V151" s="567"/>
      <c r="W151" s="567"/>
      <c r="X151" s="575"/>
      <c r="Y151" s="575"/>
    </row>
    <row r="152" spans="1:25" outlineLevel="1">
      <c r="A152" s="22"/>
      <c r="B152" s="22"/>
      <c r="C152" s="22"/>
      <c r="D152" s="292"/>
      <c r="E152" s="609" t="str">
        <f>Asset10</f>
        <v>Total Communications</v>
      </c>
      <c r="F152" s="610"/>
      <c r="G152" s="305">
        <f t="shared" ref="G152:P152" si="16">G50-G84-G118</f>
        <v>0</v>
      </c>
      <c r="H152" s="306">
        <f t="shared" si="16"/>
        <v>0</v>
      </c>
      <c r="I152" s="306">
        <f t="shared" si="16"/>
        <v>0</v>
      </c>
      <c r="J152" s="306">
        <f t="shared" si="16"/>
        <v>0</v>
      </c>
      <c r="K152" s="306">
        <f t="shared" si="16"/>
        <v>0</v>
      </c>
      <c r="L152" s="306">
        <f t="shared" si="16"/>
        <v>0</v>
      </c>
      <c r="M152" s="306">
        <f t="shared" si="16"/>
        <v>0</v>
      </c>
      <c r="N152" s="306">
        <f t="shared" si="16"/>
        <v>0</v>
      </c>
      <c r="O152" s="306">
        <f t="shared" si="16"/>
        <v>0</v>
      </c>
      <c r="P152" s="306">
        <f t="shared" si="16"/>
        <v>0</v>
      </c>
      <c r="Q152" s="20"/>
      <c r="R152" s="19"/>
      <c r="S152" s="567"/>
      <c r="T152" s="567"/>
      <c r="U152" s="567"/>
      <c r="V152" s="567"/>
      <c r="W152" s="567"/>
      <c r="X152" s="575"/>
      <c r="Y152" s="575"/>
    </row>
    <row r="153" spans="1:25" outlineLevel="1">
      <c r="A153" s="22"/>
      <c r="B153" s="22"/>
      <c r="C153" s="22"/>
      <c r="D153" s="292"/>
      <c r="E153" s="609" t="str">
        <f>Asset11</f>
        <v>System IT (dx)</v>
      </c>
      <c r="F153" s="610"/>
      <c r="G153" s="305">
        <f t="shared" ref="G153:P153" si="17">G51-G85-G119</f>
        <v>25.758496975647802</v>
      </c>
      <c r="H153" s="306">
        <f t="shared" si="17"/>
        <v>23.807153964227002</v>
      </c>
      <c r="I153" s="306">
        <f t="shared" si="17"/>
        <v>17.048999617518199</v>
      </c>
      <c r="J153" s="306">
        <f t="shared" si="17"/>
        <v>15.9915607879569</v>
      </c>
      <c r="K153" s="306">
        <f t="shared" si="17"/>
        <v>18.195899385678302</v>
      </c>
      <c r="L153" s="306">
        <f t="shared" si="17"/>
        <v>0</v>
      </c>
      <c r="M153" s="306">
        <f t="shared" si="17"/>
        <v>0</v>
      </c>
      <c r="N153" s="306">
        <f t="shared" si="17"/>
        <v>0</v>
      </c>
      <c r="O153" s="306">
        <f t="shared" si="17"/>
        <v>0</v>
      </c>
      <c r="P153" s="306">
        <f t="shared" si="17"/>
        <v>0</v>
      </c>
      <c r="Q153" s="20"/>
      <c r="R153" s="19"/>
      <c r="S153" s="567"/>
      <c r="T153" s="567"/>
      <c r="U153" s="567"/>
      <c r="V153" s="567"/>
      <c r="W153" s="567"/>
      <c r="X153" s="575"/>
      <c r="Y153" s="575"/>
    </row>
    <row r="154" spans="1:25" outlineLevel="1">
      <c r="A154" s="22"/>
      <c r="B154" s="22"/>
      <c r="C154" s="22"/>
      <c r="D154" s="292"/>
      <c r="E154" s="609" t="str">
        <f>Asset12</f>
        <v>Ancillary substation equipment (dx)</v>
      </c>
      <c r="F154" s="610"/>
      <c r="G154" s="305">
        <f t="shared" ref="G154:P154" si="18">G52-G86-G120</f>
        <v>42.822385763580904</v>
      </c>
      <c r="H154" s="306">
        <f t="shared" si="18"/>
        <v>36.316904213154601</v>
      </c>
      <c r="I154" s="306">
        <f t="shared" si="18"/>
        <v>27.539995982316398</v>
      </c>
      <c r="J154" s="306">
        <f t="shared" si="18"/>
        <v>30.911762366523398</v>
      </c>
      <c r="K154" s="306">
        <f t="shared" si="18"/>
        <v>26.0061205636331</v>
      </c>
      <c r="L154" s="306">
        <f t="shared" si="18"/>
        <v>0</v>
      </c>
      <c r="M154" s="306">
        <f t="shared" si="18"/>
        <v>0</v>
      </c>
      <c r="N154" s="306">
        <f t="shared" si="18"/>
        <v>0</v>
      </c>
      <c r="O154" s="306">
        <f t="shared" si="18"/>
        <v>0</v>
      </c>
      <c r="P154" s="306">
        <f t="shared" si="18"/>
        <v>0</v>
      </c>
      <c r="Q154" s="20"/>
      <c r="R154" s="19"/>
      <c r="S154" s="567"/>
      <c r="T154" s="567"/>
      <c r="U154" s="567"/>
      <c r="V154" s="567"/>
      <c r="W154" s="567"/>
      <c r="X154" s="575"/>
      <c r="Y154" s="575"/>
    </row>
    <row r="155" spans="1:25" outlineLevel="1">
      <c r="A155" s="22"/>
      <c r="B155" s="22"/>
      <c r="C155" s="22"/>
      <c r="D155" s="292"/>
      <c r="E155" s="609" t="str">
        <f>Asset13</f>
        <v>Land and Easements</v>
      </c>
      <c r="F155" s="610"/>
      <c r="G155" s="305">
        <f t="shared" ref="G155:P155" si="19">G53-G87-G121</f>
        <v>-16.851128994018396</v>
      </c>
      <c r="H155" s="306">
        <f t="shared" si="19"/>
        <v>2.8745183682229993</v>
      </c>
      <c r="I155" s="306">
        <f t="shared" si="19"/>
        <v>1.9506225708946978</v>
      </c>
      <c r="J155" s="306">
        <f t="shared" si="19"/>
        <v>22.460603063426902</v>
      </c>
      <c r="K155" s="306">
        <f t="shared" si="19"/>
        <v>15.720659450819401</v>
      </c>
      <c r="L155" s="306">
        <f t="shared" si="19"/>
        <v>0</v>
      </c>
      <c r="M155" s="306">
        <f t="shared" si="19"/>
        <v>0</v>
      </c>
      <c r="N155" s="306">
        <f t="shared" si="19"/>
        <v>0</v>
      </c>
      <c r="O155" s="306">
        <f t="shared" si="19"/>
        <v>0</v>
      </c>
      <c r="P155" s="306">
        <f t="shared" si="19"/>
        <v>0</v>
      </c>
      <c r="Q155" s="20"/>
      <c r="R155" s="19"/>
      <c r="S155" s="567"/>
      <c r="T155" s="567"/>
      <c r="U155" s="567"/>
      <c r="V155" s="567"/>
      <c r="W155" s="567"/>
      <c r="X155" s="575"/>
      <c r="Y155" s="575"/>
    </row>
    <row r="156" spans="1:25" outlineLevel="1">
      <c r="A156" s="22"/>
      <c r="B156" s="22"/>
      <c r="C156" s="22"/>
      <c r="D156" s="292"/>
      <c r="E156" s="609" t="str">
        <f>Asset14</f>
        <v>Emergency Spares (Major Plant, Excludes Inventory)</v>
      </c>
      <c r="F156" s="610"/>
      <c r="G156" s="305">
        <f t="shared" ref="G156:P156" si="20">G54-G88-G122</f>
        <v>0</v>
      </c>
      <c r="H156" s="306">
        <f t="shared" si="20"/>
        <v>0</v>
      </c>
      <c r="I156" s="306">
        <f t="shared" si="20"/>
        <v>0</v>
      </c>
      <c r="J156" s="306">
        <f t="shared" si="20"/>
        <v>0</v>
      </c>
      <c r="K156" s="306">
        <f t="shared" si="20"/>
        <v>0</v>
      </c>
      <c r="L156" s="306">
        <f t="shared" si="20"/>
        <v>0</v>
      </c>
      <c r="M156" s="306">
        <f t="shared" si="20"/>
        <v>0</v>
      </c>
      <c r="N156" s="306">
        <f t="shared" si="20"/>
        <v>0</v>
      </c>
      <c r="O156" s="306">
        <f t="shared" si="20"/>
        <v>0</v>
      </c>
      <c r="P156" s="306">
        <f t="shared" si="20"/>
        <v>0</v>
      </c>
      <c r="Q156" s="20"/>
      <c r="R156" s="19"/>
      <c r="S156" s="567"/>
      <c r="T156" s="567"/>
      <c r="U156" s="567"/>
      <c r="V156" s="567"/>
      <c r="W156" s="567"/>
      <c r="X156" s="575"/>
      <c r="Y156" s="575"/>
    </row>
    <row r="157" spans="1:25" outlineLevel="1">
      <c r="A157" s="22"/>
      <c r="B157" s="22"/>
      <c r="C157" s="22"/>
      <c r="D157" s="292"/>
      <c r="E157" s="609" t="str">
        <f>Asset15</f>
        <v>Furniture, fittings, plant and equipment</v>
      </c>
      <c r="F157" s="610"/>
      <c r="G157" s="305">
        <f t="shared" ref="G157:P157" si="21">G55-G89-G123</f>
        <v>8.4503657446322951</v>
      </c>
      <c r="H157" s="306">
        <f t="shared" si="21"/>
        <v>5.3870751735118052</v>
      </c>
      <c r="I157" s="306">
        <f t="shared" si="21"/>
        <v>6.9263702672875382</v>
      </c>
      <c r="J157" s="306">
        <f t="shared" si="21"/>
        <v>7.0037401064132512</v>
      </c>
      <c r="K157" s="306">
        <f t="shared" si="21"/>
        <v>8.5330060956491014</v>
      </c>
      <c r="L157" s="306">
        <f t="shared" si="21"/>
        <v>0</v>
      </c>
      <c r="M157" s="306">
        <f t="shared" si="21"/>
        <v>0</v>
      </c>
      <c r="N157" s="306">
        <f t="shared" si="21"/>
        <v>0</v>
      </c>
      <c r="O157" s="306">
        <f t="shared" si="21"/>
        <v>0</v>
      </c>
      <c r="P157" s="306">
        <f t="shared" si="21"/>
        <v>0</v>
      </c>
      <c r="Q157" s="20"/>
      <c r="R157" s="19"/>
      <c r="S157" s="567"/>
      <c r="T157" s="567"/>
      <c r="U157" s="567"/>
      <c r="V157" s="567"/>
      <c r="W157" s="567"/>
      <c r="X157" s="575"/>
      <c r="Y157" s="575"/>
    </row>
    <row r="158" spans="1:25" outlineLevel="1">
      <c r="A158" s="22"/>
      <c r="B158" s="22"/>
      <c r="C158" s="22"/>
      <c r="D158" s="292"/>
      <c r="E158" s="609" t="str">
        <f>Asset16</f>
        <v>Land (non-system)</v>
      </c>
      <c r="F158" s="610"/>
      <c r="G158" s="305">
        <f t="shared" ref="G158:P158" si="22">G56-G90-G124</f>
        <v>-3.4530082223748728</v>
      </c>
      <c r="H158" s="306">
        <f t="shared" si="22"/>
        <v>0</v>
      </c>
      <c r="I158" s="306">
        <f t="shared" si="22"/>
        <v>-10.020996804028226</v>
      </c>
      <c r="J158" s="306">
        <f t="shared" si="22"/>
        <v>-3.0197712275136968</v>
      </c>
      <c r="K158" s="306">
        <f t="shared" si="22"/>
        <v>-19.957872524933983</v>
      </c>
      <c r="L158" s="306">
        <f t="shared" si="22"/>
        <v>0</v>
      </c>
      <c r="M158" s="306">
        <f t="shared" si="22"/>
        <v>0</v>
      </c>
      <c r="N158" s="306">
        <f t="shared" si="22"/>
        <v>0</v>
      </c>
      <c r="O158" s="306">
        <f t="shared" si="22"/>
        <v>0</v>
      </c>
      <c r="P158" s="306">
        <f t="shared" si="22"/>
        <v>0</v>
      </c>
      <c r="Q158" s="20"/>
      <c r="R158" s="19"/>
      <c r="S158" s="567"/>
      <c r="T158" s="567"/>
      <c r="U158" s="567"/>
      <c r="V158" s="567"/>
      <c r="W158" s="567"/>
      <c r="X158" s="575"/>
      <c r="Y158" s="575"/>
    </row>
    <row r="159" spans="1:25" outlineLevel="1">
      <c r="A159" s="22"/>
      <c r="B159" s="22"/>
      <c r="C159" s="22"/>
      <c r="D159" s="292"/>
      <c r="E159" s="609" t="str">
        <f>Asset17</f>
        <v>Other non system assets</v>
      </c>
      <c r="F159" s="610"/>
      <c r="G159" s="305">
        <f t="shared" ref="G159:P159" si="23">G57-G91-G125</f>
        <v>0</v>
      </c>
      <c r="H159" s="306">
        <f t="shared" si="23"/>
        <v>0</v>
      </c>
      <c r="I159" s="306">
        <f t="shared" si="23"/>
        <v>0</v>
      </c>
      <c r="J159" s="306">
        <f t="shared" si="23"/>
        <v>0</v>
      </c>
      <c r="K159" s="306">
        <f t="shared" si="23"/>
        <v>0</v>
      </c>
      <c r="L159" s="306">
        <f t="shared" si="23"/>
        <v>0</v>
      </c>
      <c r="M159" s="306">
        <f t="shared" si="23"/>
        <v>0</v>
      </c>
      <c r="N159" s="306">
        <f t="shared" si="23"/>
        <v>0</v>
      </c>
      <c r="O159" s="306">
        <f t="shared" si="23"/>
        <v>0</v>
      </c>
      <c r="P159" s="306">
        <f t="shared" si="23"/>
        <v>0</v>
      </c>
      <c r="Q159" s="20"/>
      <c r="R159" s="19"/>
      <c r="S159" s="567"/>
      <c r="T159" s="567"/>
      <c r="U159" s="567"/>
      <c r="V159" s="567"/>
      <c r="W159" s="567"/>
      <c r="X159" s="575"/>
      <c r="Y159" s="575"/>
    </row>
    <row r="160" spans="1:25" outlineLevel="1">
      <c r="A160" s="22"/>
      <c r="B160" s="22"/>
      <c r="C160" s="22"/>
      <c r="D160" s="292"/>
      <c r="E160" s="609" t="str">
        <f>Asset18</f>
        <v>IT systems</v>
      </c>
      <c r="F160" s="610"/>
      <c r="G160" s="305">
        <f t="shared" ref="G160:P160" si="24">G58-G92-G126</f>
        <v>17.306469455940071</v>
      </c>
      <c r="H160" s="306">
        <f t="shared" si="24"/>
        <v>16.57212304443707</v>
      </c>
      <c r="I160" s="306">
        <f t="shared" si="24"/>
        <v>21.390939254697805</v>
      </c>
      <c r="J160" s="306">
        <f t="shared" si="24"/>
        <v>23.176086747552059</v>
      </c>
      <c r="K160" s="306">
        <f t="shared" si="24"/>
        <v>18.744107578207931</v>
      </c>
      <c r="L160" s="306">
        <f t="shared" si="24"/>
        <v>0</v>
      </c>
      <c r="M160" s="306">
        <f t="shared" si="24"/>
        <v>0</v>
      </c>
      <c r="N160" s="306">
        <f t="shared" si="24"/>
        <v>0</v>
      </c>
      <c r="O160" s="306">
        <f t="shared" si="24"/>
        <v>0</v>
      </c>
      <c r="P160" s="306">
        <f t="shared" si="24"/>
        <v>0</v>
      </c>
      <c r="Q160" s="20"/>
      <c r="R160" s="19"/>
      <c r="S160" s="567"/>
      <c r="T160" s="567"/>
      <c r="U160" s="567"/>
      <c r="V160" s="567"/>
      <c r="W160" s="567"/>
      <c r="X160" s="575"/>
      <c r="Y160" s="575"/>
    </row>
    <row r="161" spans="1:25" outlineLevel="1">
      <c r="A161" s="292"/>
      <c r="B161" s="292"/>
      <c r="C161" s="292"/>
      <c r="D161" s="292"/>
      <c r="E161" s="609" t="str">
        <f>Asset19</f>
        <v>Motor vehicles</v>
      </c>
      <c r="F161" s="610"/>
      <c r="G161" s="305">
        <f t="shared" ref="G161:P161" si="25">G59-G93-G127</f>
        <v>7.3191293550891894</v>
      </c>
      <c r="H161" s="306">
        <f t="shared" si="25"/>
        <v>5.2206509178684426</v>
      </c>
      <c r="I161" s="306">
        <f t="shared" si="25"/>
        <v>5.9483720796853845</v>
      </c>
      <c r="J161" s="306">
        <f t="shared" si="25"/>
        <v>7.2563063955497578</v>
      </c>
      <c r="K161" s="306">
        <f t="shared" si="25"/>
        <v>6.7603207512465611</v>
      </c>
      <c r="L161" s="306">
        <f t="shared" si="25"/>
        <v>0</v>
      </c>
      <c r="M161" s="306">
        <f t="shared" si="25"/>
        <v>0</v>
      </c>
      <c r="N161" s="306">
        <f t="shared" si="25"/>
        <v>0</v>
      </c>
      <c r="O161" s="306">
        <f t="shared" si="25"/>
        <v>0</v>
      </c>
      <c r="P161" s="306">
        <f t="shared" si="25"/>
        <v>0</v>
      </c>
      <c r="Q161" s="20"/>
      <c r="R161" s="19"/>
      <c r="S161" s="567"/>
      <c r="T161" s="567"/>
      <c r="U161" s="567"/>
      <c r="V161" s="567"/>
      <c r="W161" s="567"/>
      <c r="X161" s="575"/>
      <c r="Y161" s="575"/>
    </row>
    <row r="162" spans="1:25" outlineLevel="1">
      <c r="A162" s="22"/>
      <c r="B162" s="22"/>
      <c r="C162" s="22"/>
      <c r="D162" s="292"/>
      <c r="E162" s="609" t="str">
        <f>Asset20</f>
        <v>Buildings</v>
      </c>
      <c r="F162" s="610"/>
      <c r="G162" s="305">
        <f t="shared" ref="G162:P162" si="26">G60-G94-G128</f>
        <v>29.213711659133807</v>
      </c>
      <c r="H162" s="306">
        <f t="shared" si="26"/>
        <v>52.367579185033115</v>
      </c>
      <c r="I162" s="306">
        <f t="shared" si="26"/>
        <v>38.567781250845812</v>
      </c>
      <c r="J162" s="306">
        <f t="shared" si="26"/>
        <v>20.904164323597829</v>
      </c>
      <c r="K162" s="306">
        <f t="shared" si="26"/>
        <v>1.7337958032468346</v>
      </c>
      <c r="L162" s="306">
        <f t="shared" si="26"/>
        <v>0</v>
      </c>
      <c r="M162" s="306">
        <f t="shared" si="26"/>
        <v>0</v>
      </c>
      <c r="N162" s="306">
        <f t="shared" si="26"/>
        <v>0</v>
      </c>
      <c r="O162" s="306">
        <f t="shared" si="26"/>
        <v>0</v>
      </c>
      <c r="P162" s="306">
        <f t="shared" si="26"/>
        <v>0</v>
      </c>
      <c r="Q162" s="20"/>
      <c r="R162" s="19"/>
      <c r="S162" s="567"/>
      <c r="T162" s="567"/>
      <c r="U162" s="567"/>
      <c r="V162" s="567"/>
      <c r="W162" s="567"/>
      <c r="X162" s="575"/>
      <c r="Y162" s="575"/>
    </row>
    <row r="163" spans="1:25" outlineLevel="1">
      <c r="A163" s="22"/>
      <c r="B163" s="22"/>
      <c r="C163" s="22"/>
      <c r="D163" s="292"/>
      <c r="E163" s="609" t="str">
        <f>Asset21</f>
        <v>Equity raising costs</v>
      </c>
      <c r="F163" s="610"/>
      <c r="G163" s="305">
        <f t="shared" ref="G163:P163" si="27">G61-G95-G129</f>
        <v>0</v>
      </c>
      <c r="H163" s="306">
        <f t="shared" si="27"/>
        <v>0</v>
      </c>
      <c r="I163" s="306">
        <f t="shared" si="27"/>
        <v>0</v>
      </c>
      <c r="J163" s="306">
        <f t="shared" si="27"/>
        <v>0</v>
      </c>
      <c r="K163" s="306">
        <f t="shared" si="27"/>
        <v>0</v>
      </c>
      <c r="L163" s="306">
        <f t="shared" si="27"/>
        <v>0</v>
      </c>
      <c r="M163" s="306">
        <f t="shared" si="27"/>
        <v>0</v>
      </c>
      <c r="N163" s="306">
        <f t="shared" si="27"/>
        <v>0</v>
      </c>
      <c r="O163" s="306">
        <f t="shared" si="27"/>
        <v>0</v>
      </c>
      <c r="P163" s="306">
        <f t="shared" si="27"/>
        <v>0</v>
      </c>
      <c r="Q163" s="20"/>
      <c r="R163" s="19"/>
      <c r="S163" s="568"/>
      <c r="T163" s="567"/>
      <c r="U163" s="567"/>
      <c r="V163" s="567"/>
      <c r="W163" s="567"/>
      <c r="X163" s="575"/>
      <c r="Y163" s="575"/>
    </row>
    <row r="164" spans="1:25" outlineLevel="1">
      <c r="A164" s="292"/>
      <c r="B164" s="292"/>
      <c r="C164" s="292"/>
      <c r="D164" s="292"/>
      <c r="E164" s="609">
        <f>Asset22</f>
        <v>0</v>
      </c>
      <c r="F164" s="610"/>
      <c r="G164" s="305">
        <f t="shared" ref="G164:P164" si="28">G62-G96-G130</f>
        <v>0</v>
      </c>
      <c r="H164" s="306">
        <f t="shared" si="28"/>
        <v>0</v>
      </c>
      <c r="I164" s="306">
        <f t="shared" si="28"/>
        <v>0</v>
      </c>
      <c r="J164" s="306">
        <f t="shared" si="28"/>
        <v>0</v>
      </c>
      <c r="K164" s="306">
        <f t="shared" si="28"/>
        <v>0</v>
      </c>
      <c r="L164" s="306">
        <f t="shared" si="28"/>
        <v>0</v>
      </c>
      <c r="M164" s="306">
        <f t="shared" si="28"/>
        <v>0</v>
      </c>
      <c r="N164" s="306">
        <f t="shared" si="28"/>
        <v>0</v>
      </c>
      <c r="O164" s="306">
        <f t="shared" si="28"/>
        <v>0</v>
      </c>
      <c r="P164" s="306">
        <f t="shared" si="28"/>
        <v>0</v>
      </c>
      <c r="Q164" s="20"/>
      <c r="R164" s="19"/>
      <c r="S164" s="568"/>
      <c r="T164" s="568"/>
      <c r="U164" s="568"/>
      <c r="V164" s="568"/>
      <c r="W164" s="568"/>
      <c r="X164" s="575"/>
      <c r="Y164" s="575"/>
    </row>
    <row r="165" spans="1:25" outlineLevel="1">
      <c r="A165" s="22"/>
      <c r="B165" s="22"/>
      <c r="C165" s="22"/>
      <c r="D165" s="292"/>
      <c r="E165" s="609">
        <f>Asset23</f>
        <v>0</v>
      </c>
      <c r="F165" s="610"/>
      <c r="G165" s="305">
        <f t="shared" ref="G165:P165" si="29">G63-G97-G131</f>
        <v>0</v>
      </c>
      <c r="H165" s="306">
        <f t="shared" si="29"/>
        <v>0</v>
      </c>
      <c r="I165" s="306">
        <f t="shared" si="29"/>
        <v>0</v>
      </c>
      <c r="J165" s="306">
        <f t="shared" si="29"/>
        <v>0</v>
      </c>
      <c r="K165" s="306">
        <f t="shared" si="29"/>
        <v>0</v>
      </c>
      <c r="L165" s="306">
        <f t="shared" si="29"/>
        <v>0</v>
      </c>
      <c r="M165" s="306">
        <f t="shared" si="29"/>
        <v>0</v>
      </c>
      <c r="N165" s="306">
        <f t="shared" si="29"/>
        <v>0</v>
      </c>
      <c r="O165" s="306">
        <f t="shared" si="29"/>
        <v>0</v>
      </c>
      <c r="P165" s="306">
        <f t="shared" si="29"/>
        <v>0</v>
      </c>
      <c r="Q165" s="20"/>
      <c r="R165" s="19"/>
      <c r="S165" s="568"/>
      <c r="T165" s="568"/>
      <c r="U165" s="568"/>
      <c r="V165" s="568"/>
      <c r="W165" s="568"/>
      <c r="X165" s="575"/>
      <c r="Y165" s="575"/>
    </row>
    <row r="166" spans="1:25" outlineLevel="1">
      <c r="A166" s="22"/>
      <c r="B166" s="22"/>
      <c r="C166" s="22"/>
      <c r="D166" s="292"/>
      <c r="E166" s="609">
        <f>Asset24</f>
        <v>0</v>
      </c>
      <c r="F166" s="610"/>
      <c r="G166" s="305">
        <f t="shared" ref="G166:P166" si="30">G64-G98-G132</f>
        <v>0</v>
      </c>
      <c r="H166" s="306">
        <f t="shared" si="30"/>
        <v>0</v>
      </c>
      <c r="I166" s="306">
        <f t="shared" si="30"/>
        <v>0</v>
      </c>
      <c r="J166" s="306">
        <f t="shared" si="30"/>
        <v>0</v>
      </c>
      <c r="K166" s="306">
        <f t="shared" si="30"/>
        <v>0</v>
      </c>
      <c r="L166" s="306">
        <f t="shared" si="30"/>
        <v>0</v>
      </c>
      <c r="M166" s="306">
        <f t="shared" si="30"/>
        <v>0</v>
      </c>
      <c r="N166" s="306">
        <f t="shared" si="30"/>
        <v>0</v>
      </c>
      <c r="O166" s="306">
        <f t="shared" si="30"/>
        <v>0</v>
      </c>
      <c r="P166" s="306">
        <f t="shared" si="30"/>
        <v>0</v>
      </c>
      <c r="Q166" s="20"/>
      <c r="R166" s="19"/>
      <c r="S166" s="546"/>
      <c r="T166" s="546"/>
      <c r="U166" s="575"/>
      <c r="V166" s="575"/>
      <c r="W166" s="575"/>
      <c r="X166" s="575"/>
      <c r="Y166" s="575"/>
    </row>
    <row r="167" spans="1:25" outlineLevel="1">
      <c r="A167" s="292"/>
      <c r="B167" s="292"/>
      <c r="C167" s="292"/>
      <c r="D167" s="292"/>
      <c r="E167" s="609">
        <f>Asset25</f>
        <v>0</v>
      </c>
      <c r="F167" s="610"/>
      <c r="G167" s="305">
        <f t="shared" ref="G167:P167" si="31">G65-G99-G133</f>
        <v>0</v>
      </c>
      <c r="H167" s="306">
        <f t="shared" si="31"/>
        <v>0</v>
      </c>
      <c r="I167" s="306">
        <f t="shared" si="31"/>
        <v>0</v>
      </c>
      <c r="J167" s="306">
        <f t="shared" si="31"/>
        <v>0</v>
      </c>
      <c r="K167" s="306">
        <f t="shared" si="31"/>
        <v>0</v>
      </c>
      <c r="L167" s="306">
        <f t="shared" si="31"/>
        <v>0</v>
      </c>
      <c r="M167" s="306">
        <f t="shared" si="31"/>
        <v>0</v>
      </c>
      <c r="N167" s="306">
        <f t="shared" si="31"/>
        <v>0</v>
      </c>
      <c r="O167" s="306">
        <f t="shared" si="31"/>
        <v>0</v>
      </c>
      <c r="P167" s="306">
        <f t="shared" si="31"/>
        <v>0</v>
      </c>
      <c r="Q167" s="20"/>
      <c r="R167" s="19"/>
      <c r="S167" s="546"/>
      <c r="T167" s="546"/>
      <c r="U167" s="575"/>
      <c r="V167" s="575"/>
      <c r="W167" s="575"/>
      <c r="X167" s="575"/>
      <c r="Y167" s="575"/>
    </row>
    <row r="168" spans="1:25" outlineLevel="1">
      <c r="A168" s="22"/>
      <c r="B168" s="22"/>
      <c r="C168" s="22"/>
      <c r="D168" s="292"/>
      <c r="E168" s="609">
        <f>Asset26</f>
        <v>0</v>
      </c>
      <c r="F168" s="610"/>
      <c r="G168" s="305">
        <f t="shared" ref="G168:P168" si="32">G66-G100-G134</f>
        <v>0</v>
      </c>
      <c r="H168" s="306">
        <f t="shared" si="32"/>
        <v>0</v>
      </c>
      <c r="I168" s="306">
        <f t="shared" si="32"/>
        <v>0</v>
      </c>
      <c r="J168" s="306">
        <f t="shared" si="32"/>
        <v>0</v>
      </c>
      <c r="K168" s="306">
        <f t="shared" si="32"/>
        <v>0</v>
      </c>
      <c r="L168" s="306">
        <f t="shared" si="32"/>
        <v>0</v>
      </c>
      <c r="M168" s="306">
        <f t="shared" si="32"/>
        <v>0</v>
      </c>
      <c r="N168" s="306">
        <f t="shared" si="32"/>
        <v>0</v>
      </c>
      <c r="O168" s="306">
        <f t="shared" si="32"/>
        <v>0</v>
      </c>
      <c r="P168" s="306">
        <f t="shared" si="32"/>
        <v>0</v>
      </c>
      <c r="Q168" s="20"/>
      <c r="R168" s="19"/>
      <c r="S168" s="546"/>
      <c r="T168" s="546"/>
      <c r="U168" s="575"/>
      <c r="V168" s="575"/>
      <c r="W168" s="575"/>
      <c r="X168" s="575"/>
      <c r="Y168" s="575"/>
    </row>
    <row r="169" spans="1:25" outlineLevel="1">
      <c r="A169" s="22"/>
      <c r="B169" s="22"/>
      <c r="C169" s="22"/>
      <c r="D169" s="292"/>
      <c r="E169" s="609">
        <f>Asset27</f>
        <v>0</v>
      </c>
      <c r="F169" s="610"/>
      <c r="G169" s="305">
        <f t="shared" ref="G169:P169" si="33">G67-G101-G135</f>
        <v>0</v>
      </c>
      <c r="H169" s="306">
        <f t="shared" si="33"/>
        <v>0</v>
      </c>
      <c r="I169" s="306">
        <f t="shared" si="33"/>
        <v>0</v>
      </c>
      <c r="J169" s="306">
        <f t="shared" si="33"/>
        <v>0</v>
      </c>
      <c r="K169" s="306">
        <f t="shared" si="33"/>
        <v>0</v>
      </c>
      <c r="L169" s="306">
        <f t="shared" si="33"/>
        <v>0</v>
      </c>
      <c r="M169" s="306">
        <f t="shared" si="33"/>
        <v>0</v>
      </c>
      <c r="N169" s="306">
        <f t="shared" si="33"/>
        <v>0</v>
      </c>
      <c r="O169" s="306">
        <f t="shared" si="33"/>
        <v>0</v>
      </c>
      <c r="P169" s="306">
        <f t="shared" si="33"/>
        <v>0</v>
      </c>
      <c r="Q169" s="20"/>
      <c r="R169" s="19"/>
      <c r="S169" s="546"/>
      <c r="T169" s="546"/>
      <c r="U169" s="575"/>
      <c r="V169" s="575"/>
      <c r="W169" s="575"/>
      <c r="X169" s="575"/>
      <c r="Y169" s="575"/>
    </row>
    <row r="170" spans="1:25" outlineLevel="1">
      <c r="A170" s="292"/>
      <c r="B170" s="292"/>
      <c r="C170" s="292"/>
      <c r="D170" s="292"/>
      <c r="E170" s="609">
        <f>Asset28</f>
        <v>0</v>
      </c>
      <c r="F170" s="610"/>
      <c r="G170" s="305">
        <f t="shared" ref="G170:P170" si="34">G68-G102-G136</f>
        <v>0</v>
      </c>
      <c r="H170" s="306">
        <f t="shared" si="34"/>
        <v>0</v>
      </c>
      <c r="I170" s="306">
        <f t="shared" si="34"/>
        <v>0</v>
      </c>
      <c r="J170" s="306">
        <f t="shared" si="34"/>
        <v>0</v>
      </c>
      <c r="K170" s="306">
        <f t="shared" si="34"/>
        <v>0</v>
      </c>
      <c r="L170" s="306">
        <f t="shared" si="34"/>
        <v>0</v>
      </c>
      <c r="M170" s="306">
        <f t="shared" si="34"/>
        <v>0</v>
      </c>
      <c r="N170" s="306">
        <f t="shared" si="34"/>
        <v>0</v>
      </c>
      <c r="O170" s="306">
        <f t="shared" si="34"/>
        <v>0</v>
      </c>
      <c r="P170" s="306">
        <f t="shared" si="34"/>
        <v>0</v>
      </c>
      <c r="Q170" s="20"/>
      <c r="R170" s="19"/>
      <c r="S170" s="546"/>
      <c r="T170" s="546"/>
      <c r="U170" s="575"/>
      <c r="V170" s="575"/>
      <c r="W170" s="575"/>
      <c r="X170" s="575"/>
      <c r="Y170" s="575"/>
    </row>
    <row r="171" spans="1:25" outlineLevel="1">
      <c r="A171" s="22"/>
      <c r="B171" s="22"/>
      <c r="C171" s="22"/>
      <c r="D171" s="292"/>
      <c r="E171" s="609">
        <f>Asset29</f>
        <v>0</v>
      </c>
      <c r="F171" s="610"/>
      <c r="G171" s="305">
        <f t="shared" ref="G171:P171" si="35">G69-G103-G137</f>
        <v>0</v>
      </c>
      <c r="H171" s="306">
        <f t="shared" si="35"/>
        <v>0</v>
      </c>
      <c r="I171" s="306">
        <f t="shared" si="35"/>
        <v>0</v>
      </c>
      <c r="J171" s="306">
        <f t="shared" si="35"/>
        <v>0</v>
      </c>
      <c r="K171" s="306">
        <f t="shared" si="35"/>
        <v>0</v>
      </c>
      <c r="L171" s="306">
        <f t="shared" si="35"/>
        <v>0</v>
      </c>
      <c r="M171" s="306">
        <f t="shared" si="35"/>
        <v>0</v>
      </c>
      <c r="N171" s="306">
        <f t="shared" si="35"/>
        <v>0</v>
      </c>
      <c r="O171" s="306">
        <f t="shared" si="35"/>
        <v>0</v>
      </c>
      <c r="P171" s="306">
        <f t="shared" si="35"/>
        <v>0</v>
      </c>
      <c r="Q171" s="20"/>
      <c r="R171" s="19"/>
      <c r="S171" s="546"/>
      <c r="T171" s="546"/>
      <c r="U171" s="575"/>
      <c r="V171" s="575"/>
      <c r="W171" s="575"/>
      <c r="X171" s="575"/>
      <c r="Y171" s="575"/>
    </row>
    <row r="172" spans="1:25" outlineLevel="1">
      <c r="A172" s="22"/>
      <c r="B172" s="22"/>
      <c r="C172" s="22"/>
      <c r="D172" s="292"/>
      <c r="E172" s="609">
        <f>Asset30</f>
        <v>0</v>
      </c>
      <c r="F172" s="610"/>
      <c r="G172" s="305">
        <f t="shared" ref="G172:P172" si="36">G70-G104-G138</f>
        <v>0</v>
      </c>
      <c r="H172" s="306">
        <f t="shared" si="36"/>
        <v>0</v>
      </c>
      <c r="I172" s="306">
        <f t="shared" si="36"/>
        <v>0</v>
      </c>
      <c r="J172" s="306">
        <f t="shared" si="36"/>
        <v>0</v>
      </c>
      <c r="K172" s="306">
        <f t="shared" si="36"/>
        <v>0</v>
      </c>
      <c r="L172" s="306">
        <f t="shared" si="36"/>
        <v>0</v>
      </c>
      <c r="M172" s="306">
        <f t="shared" si="36"/>
        <v>0</v>
      </c>
      <c r="N172" s="306">
        <f t="shared" si="36"/>
        <v>0</v>
      </c>
      <c r="O172" s="306">
        <f t="shared" si="36"/>
        <v>0</v>
      </c>
      <c r="P172" s="306">
        <f t="shared" si="36"/>
        <v>0</v>
      </c>
      <c r="Q172" s="20"/>
      <c r="R172" s="19"/>
      <c r="S172" s="572"/>
      <c r="T172" s="546"/>
      <c r="U172" s="575"/>
      <c r="V172" s="575"/>
      <c r="W172" s="575"/>
      <c r="X172" s="575"/>
      <c r="Y172" s="575"/>
    </row>
    <row r="173" spans="1:25">
      <c r="A173" s="292"/>
      <c r="B173" s="292"/>
      <c r="C173" s="292"/>
      <c r="D173" s="292"/>
      <c r="E173" s="609" t="s">
        <v>106</v>
      </c>
      <c r="F173" s="609"/>
      <c r="G173" s="337">
        <f>SUM(G143:G172)</f>
        <v>832.64400185334171</v>
      </c>
      <c r="H173" s="337">
        <f t="shared" ref="H173:P173" si="37">SUM(H143:H172)</f>
        <v>836.17268698877069</v>
      </c>
      <c r="I173" s="337">
        <f>SUM(I143:I172)</f>
        <v>751.99475219154613</v>
      </c>
      <c r="J173" s="498">
        <f t="shared" si="37"/>
        <v>724.08744758186788</v>
      </c>
      <c r="K173" s="337">
        <f t="shared" si="37"/>
        <v>656.80167830567575</v>
      </c>
      <c r="L173" s="337">
        <f t="shared" si="37"/>
        <v>0</v>
      </c>
      <c r="M173" s="337">
        <f t="shared" si="37"/>
        <v>0</v>
      </c>
      <c r="N173" s="337">
        <f t="shared" si="37"/>
        <v>0</v>
      </c>
      <c r="O173" s="337">
        <f t="shared" si="37"/>
        <v>0</v>
      </c>
      <c r="P173" s="337">
        <f t="shared" si="37"/>
        <v>0</v>
      </c>
      <c r="Q173" s="307"/>
      <c r="S173" s="569"/>
      <c r="T173" s="569"/>
      <c r="U173" s="569"/>
      <c r="V173" s="569"/>
      <c r="W173" s="569"/>
      <c r="X173" s="575"/>
      <c r="Y173" s="575"/>
    </row>
    <row r="174" spans="1:25" ht="21" customHeight="1">
      <c r="A174" s="22"/>
      <c r="B174" s="22"/>
      <c r="C174" s="22"/>
      <c r="D174" s="292"/>
      <c r="E174" s="22"/>
      <c r="F174" s="136"/>
      <c r="G174" s="491"/>
      <c r="H174" s="491"/>
      <c r="I174" s="491"/>
      <c r="J174" s="491"/>
      <c r="K174" s="491"/>
      <c r="L174" s="136"/>
      <c r="M174" s="136"/>
      <c r="N174" s="136"/>
      <c r="O174" s="136"/>
      <c r="P174" s="589" t="s">
        <v>106</v>
      </c>
      <c r="Q174" s="338">
        <f>SUM(G173:P173)</f>
        <v>3801.7005669212022</v>
      </c>
      <c r="R174" s="19"/>
      <c r="S174" s="571"/>
      <c r="T174" s="546"/>
      <c r="U174" s="575"/>
      <c r="V174" s="575"/>
      <c r="W174" s="575"/>
      <c r="X174" s="575"/>
      <c r="Y174" s="575"/>
    </row>
    <row r="175" spans="1:25" ht="15" customHeight="1">
      <c r="A175" s="178"/>
      <c r="B175" s="178"/>
      <c r="C175" s="178"/>
      <c r="D175" s="507"/>
      <c r="E175" s="326" t="str">
        <f>"Forecast Operating and Maintenance Expenditure ($m Real "&amp;CONCATENATE(LEFT(Q7, 4)-1 &amp;"-" &amp;IF(Q7&gt;"2009-10",,"0") &amp;RIGHT(Q7,2)-1)&amp;")"</f>
        <v>Forecast Operating and Maintenance Expenditure ($m Real 2013-14)</v>
      </c>
      <c r="F175" s="326"/>
      <c r="G175" s="326"/>
      <c r="H175" s="326"/>
      <c r="I175" s="326"/>
      <c r="J175" s="181"/>
      <c r="K175" s="178"/>
      <c r="L175" s="178"/>
      <c r="M175" s="178"/>
      <c r="N175" s="178"/>
      <c r="O175" s="178"/>
      <c r="P175" s="178"/>
      <c r="Q175" s="178"/>
      <c r="R175" s="178"/>
      <c r="S175" s="579"/>
      <c r="T175" s="579"/>
      <c r="U175" s="580"/>
      <c r="V175" s="580"/>
      <c r="W175" s="580"/>
      <c r="X175" s="575"/>
      <c r="Y175" s="575"/>
    </row>
    <row r="176" spans="1:25">
      <c r="A176" s="292"/>
      <c r="B176" s="292"/>
      <c r="C176" s="292"/>
      <c r="D176" s="292"/>
      <c r="E176" s="76" t="s">
        <v>67</v>
      </c>
      <c r="F176" s="20"/>
      <c r="G176" s="559" t="str">
        <f>G40</f>
        <v>2014-15</v>
      </c>
      <c r="H176" s="559" t="str">
        <f t="shared" ref="H176:P176" si="38">H40</f>
        <v>2015-16</v>
      </c>
      <c r="I176" s="559" t="str">
        <f t="shared" si="38"/>
        <v>2016-17</v>
      </c>
      <c r="J176" s="559" t="str">
        <f t="shared" si="38"/>
        <v>2017-18</v>
      </c>
      <c r="K176" s="559" t="str">
        <f t="shared" si="38"/>
        <v>2018-19</v>
      </c>
      <c r="L176" s="559" t="str">
        <f t="shared" si="38"/>
        <v>2019-20</v>
      </c>
      <c r="M176" s="328" t="str">
        <f t="shared" si="38"/>
        <v>2020-21</v>
      </c>
      <c r="N176" s="328" t="str">
        <f t="shared" si="38"/>
        <v>2021-22</v>
      </c>
      <c r="O176" s="328" t="str">
        <f t="shared" si="38"/>
        <v>2022-23</v>
      </c>
      <c r="P176" s="328" t="str">
        <f t="shared" si="38"/>
        <v>2023-24</v>
      </c>
      <c r="Q176" s="20"/>
      <c r="R176" s="22"/>
      <c r="S176" s="581"/>
      <c r="T176" s="581"/>
      <c r="U176" s="581"/>
      <c r="V176" s="581"/>
      <c r="W176" s="581"/>
      <c r="X176" s="575"/>
      <c r="Y176" s="575"/>
    </row>
    <row r="177" spans="1:25" ht="15" customHeight="1">
      <c r="A177" s="22"/>
      <c r="B177" s="22"/>
      <c r="C177" s="22"/>
      <c r="D177" s="292"/>
      <c r="E177" s="624" t="s">
        <v>362</v>
      </c>
      <c r="F177" s="625"/>
      <c r="G177" s="554">
        <v>524.45499067342382</v>
      </c>
      <c r="H177" s="554">
        <v>525.45008711595324</v>
      </c>
      <c r="I177" s="554">
        <v>532.71409320528824</v>
      </c>
      <c r="J177" s="554">
        <v>528.72368398358856</v>
      </c>
      <c r="K177" s="554">
        <v>528.32379465404176</v>
      </c>
      <c r="L177" s="558"/>
      <c r="M177" s="492"/>
      <c r="N177" s="492"/>
      <c r="O177" s="492"/>
      <c r="P177" s="492"/>
      <c r="Q177" s="50">
        <f>SUM(G177:K177)</f>
        <v>2639.6666496322955</v>
      </c>
      <c r="R177" s="22"/>
      <c r="S177" s="568"/>
      <c r="T177" s="568"/>
      <c r="U177" s="568"/>
      <c r="V177" s="568"/>
      <c r="W177" s="568"/>
      <c r="X177" s="575"/>
      <c r="Y177" s="575"/>
    </row>
    <row r="178" spans="1:25" ht="15" customHeight="1">
      <c r="A178" s="22"/>
      <c r="B178" s="22"/>
      <c r="C178" s="22"/>
      <c r="D178" s="292"/>
      <c r="E178" s="611" t="s">
        <v>359</v>
      </c>
      <c r="F178" s="612"/>
      <c r="G178" s="554"/>
      <c r="H178" s="555">
        <v>-2.0486030515783287</v>
      </c>
      <c r="I178" s="555"/>
      <c r="J178" s="555"/>
      <c r="K178" s="555"/>
      <c r="L178" s="333"/>
      <c r="M178" s="333"/>
      <c r="N178" s="333"/>
      <c r="O178" s="333"/>
      <c r="P178" s="333"/>
      <c r="Q178" s="20"/>
      <c r="R178" s="22"/>
      <c r="S178" s="568"/>
      <c r="T178" s="568"/>
      <c r="U178" s="568"/>
      <c r="V178" s="568"/>
      <c r="W178" s="568"/>
      <c r="X178" s="575"/>
      <c r="Y178" s="575"/>
    </row>
    <row r="179" spans="1:25" ht="15" customHeight="1">
      <c r="A179" s="22"/>
      <c r="B179" s="22"/>
      <c r="C179" s="22"/>
      <c r="D179" s="292"/>
      <c r="E179" s="611" t="s">
        <v>360</v>
      </c>
      <c r="F179" s="612"/>
      <c r="G179" s="556">
        <v>1.5270714318385288</v>
      </c>
      <c r="H179" s="556">
        <v>0.91354699950920093</v>
      </c>
      <c r="I179" s="556"/>
      <c r="J179" s="556"/>
      <c r="K179" s="556"/>
      <c r="L179" s="334"/>
      <c r="M179" s="334" t="s">
        <v>357</v>
      </c>
      <c r="N179" s="334"/>
      <c r="O179" s="334"/>
      <c r="P179" s="334"/>
      <c r="Q179" s="20"/>
      <c r="R179" s="22"/>
      <c r="S179" s="568"/>
      <c r="T179" s="568"/>
      <c r="U179" s="568"/>
      <c r="V179" s="568"/>
      <c r="W179" s="568"/>
      <c r="X179" s="575"/>
      <c r="Y179" s="575"/>
    </row>
    <row r="180" spans="1:25" ht="15" customHeight="1">
      <c r="A180" s="22"/>
      <c r="B180" s="22"/>
      <c r="C180" s="22"/>
      <c r="D180" s="292"/>
      <c r="E180" s="582" t="s">
        <v>361</v>
      </c>
      <c r="F180" s="440"/>
      <c r="G180" s="554">
        <v>92.988494330868491</v>
      </c>
      <c r="H180" s="554">
        <v>101.53172865310422</v>
      </c>
      <c r="I180" s="554">
        <v>77.708353131771744</v>
      </c>
      <c r="J180" s="554">
        <v>125.20260823486157</v>
      </c>
      <c r="K180" s="554">
        <v>0</v>
      </c>
      <c r="L180" s="333"/>
      <c r="M180" s="333"/>
      <c r="N180" s="333"/>
      <c r="O180" s="333"/>
      <c r="P180" s="333"/>
      <c r="Q180" s="20"/>
      <c r="R180" s="292"/>
      <c r="S180" s="584"/>
      <c r="T180" s="584"/>
      <c r="U180" s="568"/>
      <c r="V180" s="568"/>
      <c r="W180" s="568"/>
      <c r="X180" s="575"/>
      <c r="Y180" s="575"/>
    </row>
    <row r="181" spans="1:25" ht="15" customHeight="1">
      <c r="A181" s="22"/>
      <c r="B181" s="22"/>
      <c r="C181" s="22"/>
      <c r="D181" s="292"/>
      <c r="E181" s="638" t="s">
        <v>129</v>
      </c>
      <c r="F181" s="639"/>
      <c r="G181" s="450">
        <f>IF(G177=0,0,(Dr*Dv*Assets!F474)/Assets!F7)</f>
        <v>7.2941892180775589</v>
      </c>
      <c r="H181" s="450">
        <f>IF(H177=0,0,(Dr*Dv*Assets!G474)/Assets!G7)</f>
        <v>7.554476779942866</v>
      </c>
      <c r="I181" s="450">
        <f>IF(I177=0,0,(Dr*Dv*Assets!H474)/Assets!H7)</f>
        <v>7.8005517331070457</v>
      </c>
      <c r="J181" s="450">
        <f>IF(J177=0,0,(Dr*Dv*Assets!I474)/Assets!I7)</f>
        <v>7.9794853042621874</v>
      </c>
      <c r="K181" s="450">
        <f>IF(K177=0,0,(Dr*Dv*Assets!J474)/Assets!J7)</f>
        <v>8.1471508809578985</v>
      </c>
      <c r="L181" s="450">
        <f>IF(L177=0,0,(Dr*Dv*Assets!K474)/Assets!K7)</f>
        <v>0</v>
      </c>
      <c r="M181" s="450">
        <f>IF(M177=0,0,(Dr*Dv*Assets!L474)/Assets!L7)</f>
        <v>0</v>
      </c>
      <c r="N181" s="450">
        <f>IF(N177=0,0,(Dr*Dv*Assets!M474)/Assets!M7)</f>
        <v>0</v>
      </c>
      <c r="O181" s="450">
        <f>IF(O177=0,0,(Dr*Dv*Assets!N474)/Assets!N7)</f>
        <v>0</v>
      </c>
      <c r="P181" s="450">
        <f>IF(P177=0,0,(Dr*Dv*Assets!O474)/Assets!O7)</f>
        <v>0</v>
      </c>
      <c r="R181" s="292"/>
      <c r="S181" s="592"/>
      <c r="T181" s="592"/>
      <c r="U181" s="568"/>
      <c r="V181" s="568"/>
      <c r="W181" s="568"/>
      <c r="X181" s="575"/>
      <c r="Y181" s="575"/>
    </row>
    <row r="182" spans="1:25" ht="15" customHeight="1">
      <c r="A182" s="292"/>
      <c r="B182" s="292"/>
      <c r="C182" s="292"/>
      <c r="D182" s="292"/>
      <c r="E182" s="609" t="s">
        <v>106</v>
      </c>
      <c r="F182" s="609"/>
      <c r="G182" s="557">
        <f t="shared" ref="G182:P182" si="39">SUM(G177:G181)</f>
        <v>626.26474565420847</v>
      </c>
      <c r="H182" s="557">
        <f t="shared" si="39"/>
        <v>633.40123649693123</v>
      </c>
      <c r="I182" s="557">
        <f t="shared" si="39"/>
        <v>618.22299807016702</v>
      </c>
      <c r="J182" s="557">
        <f t="shared" si="39"/>
        <v>661.90577752271236</v>
      </c>
      <c r="K182" s="557">
        <f t="shared" si="39"/>
        <v>536.47094553499971</v>
      </c>
      <c r="L182" s="337">
        <f t="shared" si="39"/>
        <v>0</v>
      </c>
      <c r="M182" s="337">
        <f t="shared" si="39"/>
        <v>0</v>
      </c>
      <c r="N182" s="337">
        <f t="shared" si="39"/>
        <v>0</v>
      </c>
      <c r="O182" s="337">
        <f t="shared" si="39"/>
        <v>0</v>
      </c>
      <c r="P182" s="337">
        <f t="shared" si="39"/>
        <v>0</v>
      </c>
      <c r="Q182" s="20"/>
      <c r="R182" s="22"/>
      <c r="S182" s="573"/>
      <c r="T182" s="573"/>
      <c r="U182" s="573"/>
      <c r="V182" s="573"/>
      <c r="W182" s="573"/>
      <c r="X182" s="575"/>
      <c r="Y182" s="575"/>
    </row>
    <row r="183" spans="1:25" s="127" customFormat="1" ht="21" customHeight="1">
      <c r="A183" s="22"/>
      <c r="B183" s="22"/>
      <c r="C183" s="22"/>
      <c r="D183" s="292"/>
      <c r="E183" s="292" t="s">
        <v>326</v>
      </c>
      <c r="F183" s="25"/>
      <c r="G183" s="293"/>
      <c r="H183" s="293"/>
      <c r="I183" s="293"/>
      <c r="J183" s="293"/>
      <c r="K183" s="293"/>
      <c r="L183" s="293"/>
      <c r="M183" s="293"/>
      <c r="N183" s="293"/>
      <c r="O183" s="293"/>
      <c r="P183" s="293"/>
      <c r="Q183" s="340">
        <f>SUM(G182:P182)</f>
        <v>3076.2657032790189</v>
      </c>
      <c r="R183" s="292"/>
      <c r="S183" s="572"/>
      <c r="T183" s="572"/>
      <c r="U183" s="576"/>
      <c r="V183" s="576"/>
      <c r="W183" s="576"/>
      <c r="X183" s="576"/>
      <c r="Y183" s="576"/>
    </row>
    <row r="184" spans="1:25">
      <c r="A184" s="182"/>
      <c r="B184" s="182"/>
      <c r="C184" s="182"/>
      <c r="D184" s="507"/>
      <c r="E184" s="330" t="s">
        <v>68</v>
      </c>
      <c r="F184" s="330"/>
      <c r="G184" s="330"/>
      <c r="H184" s="330"/>
      <c r="I184" s="183"/>
      <c r="J184" s="184"/>
      <c r="K184" s="184"/>
      <c r="L184" s="184"/>
      <c r="M184" s="184"/>
      <c r="N184" s="184"/>
      <c r="O184" s="184"/>
      <c r="P184" s="184"/>
      <c r="Q184" s="184"/>
      <c r="R184" s="184"/>
      <c r="S184" s="574"/>
      <c r="T184" s="575"/>
      <c r="U184" s="575"/>
      <c r="V184" s="575"/>
      <c r="W184" s="575"/>
      <c r="X184" s="575"/>
      <c r="Y184" s="575"/>
    </row>
    <row r="185" spans="1:25">
      <c r="A185" s="292"/>
      <c r="B185" s="292"/>
      <c r="C185" s="292"/>
      <c r="D185" s="292"/>
      <c r="E185" s="25"/>
      <c r="F185" s="20"/>
      <c r="G185" s="27" t="s">
        <v>49</v>
      </c>
      <c r="H185" s="31"/>
      <c r="I185" s="28"/>
      <c r="J185" s="23"/>
      <c r="K185" s="23"/>
      <c r="L185" s="23"/>
      <c r="M185" s="23"/>
      <c r="N185" s="23"/>
      <c r="O185" s="23"/>
      <c r="P185" s="23"/>
      <c r="Q185" s="23"/>
      <c r="R185" s="23"/>
      <c r="S185" s="574"/>
      <c r="T185" s="575"/>
      <c r="U185" s="575"/>
      <c r="V185" s="575"/>
      <c r="W185" s="575"/>
      <c r="X185" s="575"/>
      <c r="Y185" s="575"/>
    </row>
    <row r="186" spans="1:25" ht="13.5" customHeight="1">
      <c r="A186" s="22"/>
      <c r="B186" s="22"/>
      <c r="C186" s="22"/>
      <c r="D186" s="292"/>
      <c r="E186" s="609" t="s">
        <v>156</v>
      </c>
      <c r="F186" s="635"/>
      <c r="G186" s="590">
        <v>4.7800000000000002E-2</v>
      </c>
      <c r="H186" s="31">
        <f>vanilla</f>
        <v>8.832000000000001E-2</v>
      </c>
      <c r="I186" s="24" t="s">
        <v>355</v>
      </c>
      <c r="J186" s="537">
        <f>WACC!F25</f>
        <v>0.1011</v>
      </c>
      <c r="K186" s="24"/>
      <c r="L186" s="24"/>
      <c r="M186" s="24"/>
      <c r="N186" s="24"/>
      <c r="O186" s="24"/>
      <c r="P186" s="24"/>
      <c r="Q186" s="24"/>
      <c r="R186" s="24"/>
      <c r="S186" s="546"/>
      <c r="T186" s="575"/>
      <c r="U186" s="575"/>
      <c r="V186" s="575"/>
      <c r="W186" s="575"/>
      <c r="X186" s="575"/>
      <c r="Y186" s="575"/>
    </row>
    <row r="187" spans="1:25" ht="13.5" customHeight="1">
      <c r="A187" s="22"/>
      <c r="B187" s="22"/>
      <c r="C187" s="22"/>
      <c r="D187" s="292"/>
      <c r="E187" s="609" t="s">
        <v>157</v>
      </c>
      <c r="F187" s="635"/>
      <c r="G187" s="590">
        <v>2.5000000000000001E-2</v>
      </c>
      <c r="H187" s="31"/>
      <c r="I187" s="24" t="s">
        <v>356</v>
      </c>
      <c r="J187" s="537">
        <f>WACC!F11</f>
        <v>7.980000000000001E-2</v>
      </c>
      <c r="K187" s="23"/>
      <c r="L187" s="24"/>
      <c r="M187" s="24"/>
      <c r="N187" s="24"/>
      <c r="O187" s="24"/>
      <c r="P187" s="24"/>
      <c r="Q187" s="24"/>
      <c r="R187" s="24"/>
      <c r="S187" s="546"/>
      <c r="T187" s="575"/>
      <c r="U187" s="575"/>
      <c r="V187" s="575"/>
      <c r="W187" s="575"/>
      <c r="X187" s="575"/>
      <c r="Y187" s="575"/>
    </row>
    <row r="188" spans="1:25" ht="13.5" customHeight="1">
      <c r="A188" s="292"/>
      <c r="B188" s="292"/>
      <c r="C188" s="292"/>
      <c r="D188" s="292"/>
      <c r="E188" s="609" t="s">
        <v>185</v>
      </c>
      <c r="F188" s="635"/>
      <c r="G188" s="590">
        <v>3.2000000000000008E-2</v>
      </c>
      <c r="H188" s="31"/>
      <c r="I188" s="24"/>
      <c r="J188" s="24"/>
      <c r="K188" s="24"/>
      <c r="L188" s="24"/>
      <c r="M188" s="24"/>
      <c r="N188" s="24"/>
      <c r="O188" s="24"/>
      <c r="P188" s="24"/>
      <c r="Q188" s="24"/>
      <c r="R188" s="24"/>
      <c r="S188" s="546"/>
      <c r="T188" s="575"/>
      <c r="U188" s="575"/>
      <c r="V188" s="575"/>
      <c r="W188" s="575"/>
      <c r="X188" s="575"/>
      <c r="Y188" s="575"/>
    </row>
    <row r="189" spans="1:25" ht="15" customHeight="1">
      <c r="A189" s="22"/>
      <c r="B189" s="22"/>
      <c r="C189" s="22"/>
      <c r="D189" s="292"/>
      <c r="E189" s="609" t="s">
        <v>186</v>
      </c>
      <c r="F189" s="635"/>
      <c r="G189" s="590">
        <v>6.5000000000000002E-2</v>
      </c>
      <c r="H189" s="31"/>
      <c r="I189" s="24"/>
      <c r="J189" s="24"/>
      <c r="K189" s="24"/>
      <c r="L189" s="24"/>
      <c r="M189" s="24"/>
      <c r="N189" s="24"/>
      <c r="O189" s="24"/>
      <c r="P189" s="24"/>
      <c r="Q189" s="24"/>
      <c r="R189" s="24"/>
      <c r="S189" s="546"/>
      <c r="T189" s="575"/>
      <c r="U189" s="575"/>
      <c r="V189" s="575"/>
      <c r="W189" s="575"/>
      <c r="X189" s="575"/>
      <c r="Y189" s="575"/>
    </row>
    <row r="190" spans="1:25" ht="18" customHeight="1">
      <c r="A190" s="22"/>
      <c r="B190" s="22"/>
      <c r="C190" s="22"/>
      <c r="D190" s="292"/>
      <c r="E190" s="609" t="s">
        <v>155</v>
      </c>
      <c r="F190" s="635"/>
      <c r="G190" s="590">
        <v>0.25</v>
      </c>
      <c r="H190" s="31"/>
      <c r="I190" s="24"/>
      <c r="J190" s="24"/>
      <c r="K190" s="24"/>
      <c r="L190" s="24"/>
      <c r="M190" s="24"/>
      <c r="N190" s="24"/>
      <c r="O190" s="24"/>
      <c r="P190" s="24"/>
      <c r="Q190" s="24"/>
      <c r="R190" s="24"/>
      <c r="S190" s="546"/>
      <c r="T190" s="575"/>
      <c r="U190" s="575"/>
      <c r="V190" s="575"/>
      <c r="W190" s="575"/>
      <c r="X190" s="575"/>
      <c r="Y190" s="575"/>
    </row>
    <row r="191" spans="1:25" ht="14.25" customHeight="1">
      <c r="A191" s="292"/>
      <c r="B191" s="292"/>
      <c r="C191" s="292"/>
      <c r="D191" s="292"/>
      <c r="E191" s="609" t="s">
        <v>158</v>
      </c>
      <c r="F191" s="635"/>
      <c r="G191" s="590">
        <v>0.6</v>
      </c>
      <c r="H191" s="31"/>
      <c r="I191" s="24"/>
      <c r="J191" s="24"/>
      <c r="K191" s="24"/>
      <c r="L191" s="24"/>
      <c r="M191" s="24"/>
      <c r="N191" s="24"/>
      <c r="O191" s="413"/>
      <c r="P191" s="24"/>
      <c r="Q191" s="24"/>
      <c r="R191" s="24"/>
      <c r="S191" s="546"/>
      <c r="T191" s="575"/>
      <c r="U191" s="575"/>
      <c r="V191" s="575"/>
      <c r="W191" s="575"/>
      <c r="X191" s="575"/>
      <c r="Y191" s="575"/>
    </row>
    <row r="192" spans="1:25" ht="14.25" customHeight="1">
      <c r="A192" s="22"/>
      <c r="B192" s="22"/>
      <c r="C192" s="22"/>
      <c r="D192" s="292"/>
      <c r="E192" s="609" t="s">
        <v>159</v>
      </c>
      <c r="F192" s="636"/>
      <c r="G192" s="590">
        <v>0.82</v>
      </c>
      <c r="H192" s="31"/>
      <c r="I192" s="24"/>
      <c r="J192" s="24"/>
      <c r="K192" s="24"/>
      <c r="L192" s="24"/>
      <c r="M192" s="24"/>
      <c r="N192" s="24"/>
      <c r="O192" s="24"/>
      <c r="P192" s="24"/>
      <c r="Q192" s="24"/>
      <c r="R192" s="24"/>
      <c r="S192" s="546"/>
      <c r="T192" s="575"/>
      <c r="U192" s="575"/>
      <c r="V192" s="575"/>
      <c r="W192" s="575"/>
      <c r="X192" s="575"/>
      <c r="Y192" s="575"/>
    </row>
    <row r="193" spans="1:87" ht="14.25" customHeight="1">
      <c r="A193" s="22"/>
      <c r="B193" s="22"/>
      <c r="C193" s="22"/>
      <c r="D193" s="292"/>
      <c r="E193" s="609" t="s">
        <v>161</v>
      </c>
      <c r="F193" s="635" t="s">
        <v>160</v>
      </c>
      <c r="G193" s="590">
        <v>9.8999999999999999E-4</v>
      </c>
      <c r="H193" s="31"/>
      <c r="I193" s="24"/>
      <c r="J193" s="24"/>
      <c r="K193" s="24"/>
      <c r="L193" s="24"/>
      <c r="M193" s="24"/>
      <c r="N193" s="24"/>
      <c r="O193" s="24"/>
      <c r="P193" s="24"/>
      <c r="Q193" s="24"/>
      <c r="R193" s="24"/>
      <c r="S193" s="546"/>
      <c r="T193" s="575"/>
      <c r="U193" s="575"/>
      <c r="V193" s="575"/>
      <c r="W193" s="575"/>
      <c r="X193" s="575"/>
      <c r="Y193" s="575"/>
    </row>
    <row r="194" spans="1:87" ht="21.75" customHeight="1">
      <c r="A194" s="292"/>
      <c r="B194" s="292"/>
      <c r="C194" s="292"/>
      <c r="D194" s="292"/>
      <c r="E194" s="22"/>
      <c r="F194" s="20"/>
      <c r="G194" s="29"/>
      <c r="H194" s="30"/>
      <c r="I194" s="24"/>
      <c r="J194" s="24"/>
      <c r="K194" s="24"/>
      <c r="L194" s="24"/>
      <c r="M194" s="24"/>
      <c r="N194" s="24"/>
      <c r="O194" s="24"/>
      <c r="P194" s="24"/>
      <c r="Q194" s="24"/>
      <c r="R194" s="24"/>
      <c r="S194" s="574"/>
      <c r="T194" s="575"/>
      <c r="U194" s="575"/>
      <c r="V194" s="575"/>
      <c r="W194" s="575"/>
      <c r="X194" s="575"/>
      <c r="Y194" s="575"/>
    </row>
    <row r="195" spans="1:87" ht="15" customHeight="1">
      <c r="A195" s="178"/>
      <c r="B195" s="178"/>
      <c r="C195" s="178"/>
      <c r="D195" s="507"/>
      <c r="E195" s="331" t="str">
        <f>"Price/ revenue constraint for "&amp;CONCATENATE(LEFT(Q7, 4)-1 &amp;"-" &amp;IF(Q7&gt;"2009-10",,"0") &amp;RIGHT(Q7,2)-1)&amp; " (Nominal)"</f>
        <v>Price/ revenue constraint for 2013-14 (Nominal)</v>
      </c>
      <c r="F195" s="331"/>
      <c r="G195" s="331"/>
      <c r="H195" s="331"/>
      <c r="I195" s="186"/>
      <c r="J195" s="186"/>
      <c r="K195" s="186"/>
      <c r="L195" s="186"/>
      <c r="M195" s="186"/>
      <c r="N195" s="186"/>
      <c r="O195" s="186"/>
      <c r="P195" s="186"/>
      <c r="Q195" s="186"/>
      <c r="R195" s="186"/>
      <c r="S195" s="574"/>
      <c r="T195" s="575"/>
      <c r="U195" s="575"/>
      <c r="V195" s="575"/>
      <c r="W195" s="575"/>
      <c r="X195" s="575"/>
      <c r="Y195" s="575"/>
    </row>
    <row r="196" spans="1:87" ht="13.5" customHeight="1">
      <c r="A196" s="22"/>
      <c r="B196" s="22"/>
      <c r="C196" s="22"/>
      <c r="D196" s="292"/>
      <c r="E196" s="93"/>
      <c r="F196" s="20"/>
      <c r="G196" s="84" t="s">
        <v>49</v>
      </c>
      <c r="H196" s="30"/>
      <c r="I196" s="24"/>
      <c r="J196" s="24"/>
      <c r="K196" s="24"/>
      <c r="L196" s="24"/>
      <c r="M196" s="24"/>
      <c r="N196" s="24"/>
      <c r="O196" s="24"/>
      <c r="P196" s="24"/>
      <c r="Q196" s="24"/>
      <c r="R196" s="24"/>
      <c r="S196" s="574"/>
      <c r="T196" s="575"/>
      <c r="U196" s="575"/>
      <c r="V196" s="575"/>
      <c r="W196" s="575"/>
      <c r="X196" s="575"/>
      <c r="Y196" s="575"/>
    </row>
    <row r="197" spans="1:87" ht="12" customHeight="1">
      <c r="A197" s="22"/>
      <c r="B197" s="22"/>
      <c r="C197" s="22"/>
      <c r="D197" s="292"/>
      <c r="E197" s="127" t="s">
        <v>330</v>
      </c>
      <c r="F197" s="20"/>
      <c r="G197" s="562">
        <v>2108.5743484957479</v>
      </c>
      <c r="H197" s="30"/>
      <c r="I197" s="24"/>
      <c r="J197" s="24"/>
      <c r="K197" s="24"/>
      <c r="L197" s="24"/>
      <c r="M197" s="24"/>
      <c r="N197" s="24"/>
      <c r="O197" s="24"/>
      <c r="P197" s="24"/>
      <c r="Q197" s="24"/>
      <c r="R197" s="24"/>
      <c r="S197" s="574"/>
      <c r="T197" s="575"/>
      <c r="U197" s="575"/>
      <c r="V197" s="575"/>
      <c r="W197" s="575"/>
      <c r="X197" s="575"/>
      <c r="Y197" s="575"/>
    </row>
    <row r="198" spans="1:87" ht="12" customHeight="1">
      <c r="A198" s="22"/>
      <c r="B198" s="22"/>
      <c r="C198" s="22"/>
      <c r="D198" s="292"/>
      <c r="E198" s="127" t="s">
        <v>249</v>
      </c>
      <c r="F198" s="29"/>
      <c r="G198" s="490"/>
      <c r="H198" s="30"/>
      <c r="I198" s="24"/>
      <c r="J198" s="24"/>
      <c r="K198" s="24"/>
      <c r="L198" s="24"/>
      <c r="M198" s="24"/>
      <c r="N198" s="24"/>
      <c r="O198" s="24"/>
      <c r="P198" s="24"/>
      <c r="Q198" s="24"/>
      <c r="R198" s="24"/>
      <c r="S198" s="574"/>
      <c r="T198" s="575"/>
      <c r="U198" s="575"/>
      <c r="V198" s="575"/>
      <c r="W198" s="575"/>
      <c r="X198" s="575"/>
      <c r="Y198" s="575"/>
    </row>
    <row r="199" spans="1:87" ht="12" customHeight="1">
      <c r="A199" s="22"/>
      <c r="B199" s="22"/>
      <c r="C199" s="22"/>
      <c r="D199" s="292"/>
      <c r="E199" s="20"/>
      <c r="F199" s="20"/>
      <c r="G199" s="30"/>
      <c r="H199" s="30"/>
      <c r="I199" s="24"/>
      <c r="J199" s="24"/>
      <c r="K199" s="24"/>
      <c r="L199" s="24"/>
      <c r="M199" s="24"/>
      <c r="N199" s="24"/>
      <c r="O199" s="24"/>
      <c r="P199" s="24"/>
      <c r="Q199" s="24"/>
      <c r="R199" s="24"/>
      <c r="S199" s="574"/>
      <c r="T199" s="575"/>
      <c r="U199" s="575"/>
      <c r="V199" s="575"/>
      <c r="W199" s="575"/>
      <c r="X199" s="575"/>
      <c r="Y199" s="575"/>
    </row>
    <row r="200" spans="1:87" ht="21.75" customHeight="1">
      <c r="A200" s="22"/>
      <c r="B200" s="22"/>
      <c r="C200" s="22"/>
      <c r="D200" s="292"/>
      <c r="E200" s="22"/>
      <c r="F200" s="20"/>
      <c r="G200" s="29"/>
      <c r="H200" s="31"/>
      <c r="I200" s="20"/>
      <c r="J200" s="20"/>
      <c r="K200" s="20"/>
      <c r="L200" s="20"/>
      <c r="M200" s="20"/>
      <c r="N200" s="20"/>
      <c r="O200" s="20"/>
      <c r="P200" s="20"/>
      <c r="Q200" s="20"/>
      <c r="R200" s="20"/>
      <c r="S200" s="574"/>
      <c r="T200" s="575"/>
      <c r="U200" s="575"/>
      <c r="V200" s="575"/>
      <c r="W200" s="575"/>
      <c r="X200" s="575"/>
      <c r="Y200" s="575"/>
    </row>
    <row r="201" spans="1:87" ht="13.5" customHeight="1">
      <c r="A201" s="178"/>
      <c r="B201" s="178"/>
      <c r="C201" s="178"/>
      <c r="D201" s="507"/>
      <c r="E201" s="326" t="s">
        <v>103</v>
      </c>
      <c r="F201" s="326"/>
      <c r="G201" s="326"/>
      <c r="H201" s="326"/>
      <c r="I201" s="185"/>
      <c r="J201" s="178"/>
      <c r="K201" s="178"/>
      <c r="L201" s="178"/>
      <c r="M201" s="178"/>
      <c r="N201" s="178"/>
      <c r="O201" s="178"/>
      <c r="P201" s="178"/>
      <c r="Q201" s="178"/>
      <c r="R201" s="178"/>
      <c r="S201" s="574"/>
      <c r="T201" s="575"/>
      <c r="U201" s="575"/>
      <c r="V201" s="575"/>
      <c r="W201" s="575"/>
      <c r="X201" s="575"/>
      <c r="Y201" s="575"/>
    </row>
    <row r="202" spans="1:87">
      <c r="A202" s="22"/>
      <c r="B202" s="22"/>
      <c r="C202" s="22"/>
      <c r="D202" s="292"/>
      <c r="E202" s="76" t="s">
        <v>67</v>
      </c>
      <c r="F202" s="524" t="str">
        <f>CONCATENATE(LEFT(G202, 4)-1 &amp;"-" &amp;IF(G202&gt;"2009-10",,"0") &amp;RIGHT(G202,2)-1)</f>
        <v>2013-14</v>
      </c>
      <c r="G202" s="524" t="str">
        <f>G40</f>
        <v>2014-15</v>
      </c>
      <c r="H202" s="524" t="str">
        <f t="shared" ref="H202:P202" si="40">H40</f>
        <v>2015-16</v>
      </c>
      <c r="I202" s="524" t="str">
        <f t="shared" si="40"/>
        <v>2016-17</v>
      </c>
      <c r="J202" s="524" t="str">
        <f t="shared" si="40"/>
        <v>2017-18</v>
      </c>
      <c r="K202" s="524" t="str">
        <f t="shared" si="40"/>
        <v>2018-19</v>
      </c>
      <c r="L202" s="329" t="str">
        <f t="shared" si="40"/>
        <v>2019-20</v>
      </c>
      <c r="M202" s="329" t="str">
        <f t="shared" si="40"/>
        <v>2020-21</v>
      </c>
      <c r="N202" s="329" t="str">
        <f t="shared" si="40"/>
        <v>2021-22</v>
      </c>
      <c r="O202" s="329" t="str">
        <f t="shared" si="40"/>
        <v>2022-23</v>
      </c>
      <c r="P202" s="329" t="str">
        <f t="shared" si="40"/>
        <v>2023-24</v>
      </c>
      <c r="Q202" s="290"/>
      <c r="R202" s="20"/>
      <c r="S202" s="574"/>
      <c r="T202" s="575"/>
      <c r="U202" s="575"/>
      <c r="V202" s="575"/>
      <c r="W202" s="575"/>
      <c r="X202" s="575"/>
      <c r="Y202" s="575"/>
    </row>
    <row r="203" spans="1:87">
      <c r="A203" s="292"/>
      <c r="B203" s="292"/>
      <c r="C203" s="292"/>
      <c r="D203" s="292"/>
      <c r="E203" s="17" t="s">
        <v>75</v>
      </c>
      <c r="F203" s="560"/>
      <c r="G203" s="561"/>
      <c r="H203" s="561"/>
      <c r="I203" s="561"/>
      <c r="J203" s="561"/>
      <c r="K203" s="561"/>
      <c r="L203" s="134"/>
      <c r="M203" s="134"/>
      <c r="N203" s="134"/>
      <c r="O203" s="134"/>
      <c r="P203" s="134"/>
      <c r="Q203" s="291"/>
      <c r="R203" s="20"/>
      <c r="S203" s="574"/>
      <c r="T203" s="575"/>
      <c r="U203" s="575"/>
      <c r="V203" s="575"/>
      <c r="W203" s="575"/>
      <c r="X203" s="575"/>
      <c r="Y203" s="575"/>
    </row>
    <row r="204" spans="1:87">
      <c r="A204" s="22"/>
      <c r="B204" s="22"/>
      <c r="C204" s="22"/>
      <c r="D204" s="292"/>
      <c r="E204" s="28" t="s">
        <v>329</v>
      </c>
      <c r="F204" s="39"/>
      <c r="G204" s="525"/>
      <c r="H204" s="525"/>
      <c r="I204" s="525"/>
      <c r="J204" s="525"/>
      <c r="K204" s="525"/>
      <c r="L204" s="20"/>
      <c r="M204" s="20"/>
      <c r="N204" s="20"/>
      <c r="O204" s="20"/>
      <c r="P204" s="20"/>
      <c r="Q204" s="20"/>
      <c r="R204" s="20"/>
      <c r="S204" s="574"/>
      <c r="T204" s="575"/>
      <c r="U204" s="575"/>
      <c r="V204" s="575"/>
      <c r="W204" s="575"/>
      <c r="X204" s="575"/>
      <c r="Y204" s="575"/>
    </row>
    <row r="205" spans="1:87" ht="14.25" customHeight="1">
      <c r="A205" s="22"/>
      <c r="B205" s="22"/>
      <c r="C205" s="22"/>
      <c r="D205" s="292"/>
      <c r="E205" s="22"/>
      <c r="F205" s="20"/>
      <c r="G205" s="29"/>
      <c r="H205" s="30"/>
      <c r="I205" s="24"/>
      <c r="J205" s="24"/>
      <c r="K205" s="24"/>
      <c r="L205" s="24"/>
      <c r="M205" s="24"/>
      <c r="N205" s="24"/>
      <c r="O205" s="24"/>
      <c r="P205" s="24"/>
      <c r="Q205" s="24"/>
      <c r="R205" s="24"/>
      <c r="S205" s="574"/>
      <c r="T205" s="575"/>
      <c r="U205" s="575"/>
      <c r="V205" s="575"/>
      <c r="W205" s="575"/>
      <c r="X205" s="575"/>
      <c r="Y205" s="575"/>
    </row>
    <row r="206" spans="1:87" s="317" customFormat="1" ht="15">
      <c r="A206" s="343"/>
      <c r="B206" s="343"/>
      <c r="C206" s="343"/>
      <c r="D206" s="343"/>
      <c r="E206" s="343" t="str">
        <f>"Base year prices per tariff component for "&amp;CONCATENATE(LEFT(Q7, 4)-1 &amp;"-" &amp;IF(Q7&gt;"2009-10",,"0") &amp;RIGHT(Q7,2)-1)&amp; ""</f>
        <v>Base year prices per tariff component for 2013-14</v>
      </c>
      <c r="F206" s="343"/>
      <c r="G206" s="343"/>
      <c r="H206" s="343"/>
      <c r="I206" s="346"/>
      <c r="J206" s="346"/>
      <c r="K206" s="346"/>
      <c r="L206" s="346"/>
      <c r="M206" s="346"/>
      <c r="N206" s="346"/>
      <c r="O206" s="346"/>
      <c r="P206" s="346"/>
      <c r="Q206" s="346"/>
      <c r="R206" s="346"/>
      <c r="S206" s="513"/>
      <c r="T206" s="513"/>
      <c r="U206" s="513"/>
      <c r="V206" s="546"/>
      <c r="W206" s="546"/>
      <c r="X206" s="546"/>
      <c r="Y206" s="546"/>
      <c r="Z206" s="95"/>
      <c r="AA206" s="95"/>
      <c r="AB206" s="95"/>
      <c r="AC206" s="95"/>
      <c r="AD206" s="95"/>
      <c r="AE206" s="95"/>
      <c r="AF206" s="95"/>
      <c r="AG206" s="95"/>
      <c r="AH206" s="95"/>
      <c r="AI206" s="95"/>
      <c r="AJ206" s="95"/>
      <c r="AK206" s="95"/>
      <c r="AL206" s="95"/>
      <c r="AM206" s="95"/>
      <c r="AN206" s="95"/>
      <c r="AO206" s="95"/>
      <c r="AP206" s="95"/>
      <c r="AQ206" s="95"/>
      <c r="AR206" s="95"/>
      <c r="AS206" s="95"/>
      <c r="AT206" s="95"/>
      <c r="AU206" s="95"/>
      <c r="AV206" s="95"/>
      <c r="AW206" s="95"/>
      <c r="AX206" s="95"/>
      <c r="AY206" s="95"/>
      <c r="AZ206" s="95"/>
      <c r="BA206" s="95"/>
      <c r="BB206" s="95"/>
      <c r="BC206" s="95"/>
      <c r="BD206" s="95"/>
      <c r="BE206" s="95"/>
      <c r="BF206" s="95"/>
      <c r="BG206" s="95"/>
      <c r="BH206" s="95"/>
      <c r="BI206" s="95"/>
      <c r="BJ206" s="95"/>
      <c r="BK206" s="95"/>
      <c r="BL206" s="95"/>
      <c r="BM206" s="95"/>
      <c r="BN206" s="95"/>
      <c r="BO206" s="95"/>
      <c r="BP206" s="95"/>
      <c r="BQ206" s="95"/>
      <c r="BR206" s="95"/>
      <c r="BS206" s="95"/>
      <c r="BT206" s="95"/>
      <c r="BU206" s="95"/>
      <c r="BV206" s="95"/>
      <c r="BW206" s="95"/>
      <c r="BX206" s="95"/>
      <c r="BY206" s="95"/>
      <c r="BZ206" s="95"/>
      <c r="CA206" s="95"/>
      <c r="CB206" s="95"/>
      <c r="CC206" s="95"/>
      <c r="CD206" s="95"/>
      <c r="CE206" s="95"/>
      <c r="CF206" s="95"/>
      <c r="CG206" s="95"/>
      <c r="CH206" s="95"/>
      <c r="CI206" s="95"/>
    </row>
    <row r="207" spans="1:87" outlineLevel="1">
      <c r="A207" s="24"/>
      <c r="B207" s="24"/>
      <c r="C207" s="24"/>
      <c r="D207" s="484"/>
      <c r="E207" s="30"/>
      <c r="F207" s="29"/>
      <c r="G207" s="359"/>
      <c r="H207" s="30"/>
      <c r="I207" s="30"/>
      <c r="J207" s="30"/>
      <c r="K207" s="30"/>
      <c r="L207" s="20"/>
      <c r="M207" s="20"/>
      <c r="N207" s="20"/>
      <c r="O207" s="20"/>
      <c r="P207" s="20"/>
      <c r="Q207" s="20"/>
      <c r="R207" s="24"/>
      <c r="S207" s="24"/>
      <c r="T207" s="24"/>
      <c r="U207" s="95"/>
      <c r="V207" s="95"/>
      <c r="W207" s="95"/>
      <c r="X207" s="95"/>
      <c r="Y207" s="95"/>
      <c r="Z207" s="95"/>
      <c r="AA207" s="95"/>
      <c r="AB207" s="95"/>
      <c r="AC207" s="95"/>
      <c r="AD207" s="95"/>
      <c r="AE207" s="95"/>
      <c r="AF207" s="95"/>
      <c r="AG207" s="95"/>
      <c r="AH207" s="95"/>
      <c r="AI207" s="95"/>
      <c r="AJ207" s="95"/>
      <c r="AK207" s="95"/>
      <c r="AL207" s="95"/>
      <c r="AM207" s="95"/>
      <c r="AN207" s="95"/>
      <c r="AO207" s="95"/>
      <c r="AP207" s="95"/>
      <c r="AQ207" s="95"/>
      <c r="AR207" s="95"/>
      <c r="AS207" s="95"/>
      <c r="AT207" s="95"/>
      <c r="AU207" s="95"/>
      <c r="AV207" s="95"/>
      <c r="AW207" s="95"/>
      <c r="AX207" s="95"/>
      <c r="AY207" s="95"/>
      <c r="AZ207" s="95"/>
      <c r="BA207" s="95"/>
      <c r="BB207" s="95"/>
      <c r="BC207" s="95"/>
      <c r="BD207" s="95"/>
      <c r="BE207" s="95"/>
      <c r="BF207" s="95"/>
      <c r="BG207" s="95"/>
      <c r="BH207" s="95"/>
      <c r="BI207" s="95"/>
      <c r="BJ207" s="95"/>
      <c r="BK207" s="95"/>
      <c r="BL207" s="95"/>
      <c r="BM207" s="95"/>
      <c r="BN207" s="95"/>
      <c r="BO207" s="95"/>
      <c r="BP207" s="95"/>
      <c r="BQ207" s="95"/>
      <c r="BR207" s="95"/>
      <c r="BS207" s="95"/>
      <c r="BT207" s="95"/>
      <c r="BU207" s="95"/>
      <c r="BV207" s="95"/>
      <c r="BW207" s="95"/>
      <c r="BX207" s="95"/>
      <c r="BY207" s="95"/>
      <c r="BZ207" s="95"/>
      <c r="CA207" s="95"/>
      <c r="CB207" s="95"/>
      <c r="CC207" s="95"/>
      <c r="CD207" s="95"/>
      <c r="CE207" s="95"/>
      <c r="CF207" s="95"/>
      <c r="CG207" s="95"/>
      <c r="CH207" s="95"/>
    </row>
    <row r="208" spans="1:87" s="133" customFormat="1" outlineLevel="1">
      <c r="A208" s="484"/>
      <c r="B208" s="484"/>
      <c r="C208" s="484"/>
      <c r="D208" s="484"/>
      <c r="E208" s="511"/>
      <c r="F208" s="512">
        <v>3</v>
      </c>
      <c r="G208" s="512">
        <v>4</v>
      </c>
      <c r="H208" s="512">
        <v>5</v>
      </c>
      <c r="I208" s="512">
        <v>6</v>
      </c>
      <c r="J208" s="512">
        <v>7</v>
      </c>
      <c r="K208" s="512">
        <v>8</v>
      </c>
      <c r="L208" s="512">
        <v>9</v>
      </c>
      <c r="M208" s="512">
        <v>10</v>
      </c>
      <c r="N208" s="512">
        <v>16</v>
      </c>
      <c r="O208" s="512">
        <v>17</v>
      </c>
      <c r="P208" s="127"/>
      <c r="Q208" s="484"/>
      <c r="R208" s="484"/>
      <c r="S208" s="484"/>
      <c r="T208" s="294"/>
      <c r="U208" s="294"/>
      <c r="V208" s="294"/>
      <c r="W208" s="294"/>
      <c r="X208" s="294"/>
      <c r="Y208" s="294"/>
      <c r="Z208" s="294"/>
      <c r="AA208" s="294"/>
      <c r="AB208" s="294"/>
      <c r="AC208" s="294"/>
      <c r="AD208" s="294"/>
      <c r="AE208" s="294"/>
      <c r="AF208" s="294"/>
      <c r="AG208" s="294"/>
      <c r="AH208" s="294"/>
      <c r="AI208" s="294"/>
      <c r="AJ208" s="294"/>
      <c r="AK208" s="294"/>
      <c r="AL208" s="294"/>
      <c r="AM208" s="294"/>
      <c r="AN208" s="294"/>
      <c r="AO208" s="294"/>
      <c r="AP208" s="294"/>
      <c r="AQ208" s="294"/>
      <c r="AR208" s="294"/>
      <c r="AS208" s="294"/>
      <c r="AT208" s="294"/>
      <c r="AU208" s="294"/>
      <c r="AV208" s="294"/>
      <c r="AW208" s="294"/>
      <c r="AX208" s="294"/>
      <c r="AY208" s="294"/>
      <c r="AZ208" s="294"/>
      <c r="BA208" s="294"/>
      <c r="BB208" s="294"/>
      <c r="BC208" s="294"/>
      <c r="BD208" s="294"/>
      <c r="BE208" s="294"/>
      <c r="BF208" s="294"/>
      <c r="BG208" s="294"/>
      <c r="BH208" s="294"/>
      <c r="BI208" s="294"/>
      <c r="BJ208" s="294"/>
      <c r="BK208" s="294"/>
      <c r="BL208" s="294"/>
      <c r="BM208" s="294"/>
      <c r="BN208" s="294"/>
      <c r="BO208" s="294"/>
      <c r="BP208" s="294"/>
      <c r="BQ208" s="294"/>
      <c r="BR208" s="294"/>
      <c r="BS208" s="294"/>
      <c r="BT208" s="294"/>
      <c r="BU208" s="294"/>
      <c r="BV208" s="294"/>
      <c r="BW208" s="294"/>
      <c r="BX208" s="294"/>
      <c r="BY208" s="294"/>
      <c r="BZ208" s="294"/>
      <c r="CA208" s="294"/>
      <c r="CB208" s="294"/>
      <c r="CC208" s="294"/>
      <c r="CD208" s="294"/>
      <c r="CE208" s="294"/>
      <c r="CF208" s="294"/>
      <c r="CG208" s="294"/>
    </row>
    <row r="209" spans="1:188" s="348" customFormat="1" ht="83.25" customHeight="1" outlineLevel="1">
      <c r="A209" s="24"/>
      <c r="B209" s="24"/>
      <c r="C209" s="24"/>
      <c r="D209" s="484"/>
      <c r="E209" s="607"/>
      <c r="F209" s="408" t="s">
        <v>307</v>
      </c>
      <c r="G209" s="408" t="s">
        <v>301</v>
      </c>
      <c r="H209" s="408" t="s">
        <v>302</v>
      </c>
      <c r="I209" s="408" t="s">
        <v>303</v>
      </c>
      <c r="J209" s="408" t="s">
        <v>304</v>
      </c>
      <c r="K209" s="408" t="s">
        <v>305</v>
      </c>
      <c r="L209" s="408" t="s">
        <v>306</v>
      </c>
      <c r="M209" s="408" t="s">
        <v>319</v>
      </c>
      <c r="N209" s="408" t="s">
        <v>315</v>
      </c>
      <c r="O209" s="408" t="s">
        <v>316</v>
      </c>
      <c r="P209" s="513"/>
      <c r="Q209" s="513"/>
      <c r="R209" s="513"/>
      <c r="S209" s="513"/>
      <c r="T209" s="513"/>
      <c r="U209" s="95"/>
      <c r="V209" s="95"/>
      <c r="W209" s="95"/>
      <c r="X209" s="95"/>
      <c r="Y209" s="95"/>
      <c r="Z209" s="95"/>
      <c r="AA209" s="95"/>
      <c r="AB209" s="95"/>
      <c r="AC209" s="95"/>
      <c r="AD209" s="95"/>
      <c r="AE209" s="95"/>
      <c r="AF209" s="95"/>
      <c r="AG209" s="95"/>
      <c r="AH209" s="95"/>
      <c r="AI209" s="95"/>
      <c r="AJ209" s="95"/>
      <c r="AK209" s="95"/>
      <c r="AL209" s="95"/>
      <c r="AM209" s="95"/>
      <c r="AN209" s="95"/>
      <c r="AO209" s="95"/>
      <c r="AP209" s="95"/>
      <c r="AQ209" s="95"/>
      <c r="AR209" s="95"/>
      <c r="AS209" s="95"/>
      <c r="AT209" s="95"/>
      <c r="AU209" s="95"/>
      <c r="AV209" s="95"/>
      <c r="AW209" s="95"/>
      <c r="AX209" s="95"/>
      <c r="AY209" s="95"/>
      <c r="AZ209" s="95"/>
      <c r="BA209" s="95"/>
      <c r="BB209" s="95"/>
      <c r="BC209" s="95"/>
      <c r="BD209" s="95"/>
      <c r="BE209" s="95"/>
      <c r="BF209" s="95"/>
      <c r="BG209" s="95"/>
      <c r="BH209" s="95"/>
      <c r="BI209" s="95"/>
      <c r="BJ209" s="95"/>
      <c r="BK209" s="95"/>
      <c r="BL209" s="95"/>
      <c r="BM209" s="95"/>
      <c r="BN209" s="95"/>
      <c r="BO209" s="95"/>
      <c r="BP209" s="95"/>
      <c r="BQ209" s="95"/>
      <c r="BR209" s="95"/>
      <c r="BS209" s="95"/>
      <c r="BT209" s="95"/>
      <c r="BU209" s="95"/>
      <c r="BV209" s="95"/>
      <c r="BW209" s="95"/>
      <c r="BX209" s="95"/>
      <c r="BY209" s="95"/>
      <c r="BZ209" s="95"/>
      <c r="CA209" s="95"/>
      <c r="CB209" s="95"/>
      <c r="CC209" s="95"/>
      <c r="CD209" s="95"/>
      <c r="CE209" s="95"/>
      <c r="CF209" s="95"/>
      <c r="CG209" s="95"/>
      <c r="CH209" s="95"/>
    </row>
    <row r="210" spans="1:188" s="133" customFormat="1" outlineLevel="1">
      <c r="A210" s="24"/>
      <c r="B210" s="24"/>
      <c r="C210" s="484"/>
      <c r="D210" s="484"/>
      <c r="E210" s="349"/>
      <c r="F210" s="350" t="str">
        <f>CONCATENATE(LEFT(G202, 4)-1 &amp;"-" &amp;IF(G202&gt;"2009-10",,"0") &amp;RIGHT(G202,2)-1)</f>
        <v>2013-14</v>
      </c>
      <c r="G210" s="350" t="str">
        <f>F210</f>
        <v>2013-14</v>
      </c>
      <c r="H210" s="350" t="str">
        <f t="shared" ref="H210:M210" si="41">G210</f>
        <v>2013-14</v>
      </c>
      <c r="I210" s="350" t="str">
        <f t="shared" si="41"/>
        <v>2013-14</v>
      </c>
      <c r="J210" s="350" t="str">
        <f t="shared" si="41"/>
        <v>2013-14</v>
      </c>
      <c r="K210" s="350" t="str">
        <f t="shared" si="41"/>
        <v>2013-14</v>
      </c>
      <c r="L210" s="350" t="str">
        <f t="shared" si="41"/>
        <v>2013-14</v>
      </c>
      <c r="M210" s="350" t="str">
        <f t="shared" si="41"/>
        <v>2013-14</v>
      </c>
      <c r="N210" s="350" t="str">
        <f>L210</f>
        <v>2013-14</v>
      </c>
      <c r="O210" s="350" t="str">
        <f>N210</f>
        <v>2013-14</v>
      </c>
      <c r="P210" s="514"/>
      <c r="Q210" s="514"/>
      <c r="R210" s="514"/>
      <c r="S210" s="514"/>
      <c r="T210" s="513"/>
      <c r="U210" s="95"/>
      <c r="V210" s="95"/>
      <c r="W210" s="95"/>
      <c r="X210" s="95"/>
      <c r="Y210" s="95"/>
      <c r="Z210" s="95"/>
      <c r="AA210" s="95"/>
      <c r="AB210" s="95"/>
      <c r="AC210" s="95"/>
      <c r="AD210" s="95"/>
      <c r="AE210" s="95"/>
      <c r="AF210" s="95"/>
      <c r="AG210" s="95"/>
      <c r="AH210" s="95"/>
      <c r="AI210" s="95"/>
      <c r="AJ210" s="95"/>
      <c r="AK210" s="95"/>
      <c r="AL210" s="95"/>
      <c r="AM210" s="95"/>
      <c r="AN210" s="95"/>
      <c r="AO210" s="95"/>
      <c r="AP210" s="95"/>
      <c r="AQ210" s="95"/>
      <c r="AR210" s="95"/>
      <c r="AS210" s="95"/>
      <c r="AT210" s="95"/>
      <c r="AU210" s="95"/>
      <c r="AV210" s="95"/>
      <c r="AW210" s="95"/>
      <c r="AX210" s="95"/>
      <c r="AY210" s="95"/>
      <c r="AZ210" s="95"/>
      <c r="BA210" s="95"/>
      <c r="BB210" s="95"/>
      <c r="BC210" s="95"/>
      <c r="BD210" s="95"/>
      <c r="BE210" s="95"/>
      <c r="BF210" s="95"/>
      <c r="BG210" s="95"/>
      <c r="BH210" s="95"/>
      <c r="BI210" s="95"/>
      <c r="BJ210" s="95"/>
      <c r="BK210" s="95"/>
      <c r="BL210" s="95"/>
      <c r="BM210" s="95"/>
      <c r="BN210" s="95"/>
      <c r="BO210" s="95"/>
      <c r="BP210" s="95"/>
      <c r="BQ210" s="95"/>
      <c r="BR210" s="95"/>
      <c r="BS210" s="95"/>
      <c r="BT210" s="95"/>
      <c r="BU210" s="95"/>
      <c r="BV210" s="95"/>
      <c r="BW210" s="95"/>
      <c r="BX210" s="95"/>
      <c r="BY210" s="95"/>
      <c r="BZ210" s="95"/>
      <c r="CA210" s="95"/>
      <c r="CB210" s="95"/>
      <c r="CC210" s="95"/>
      <c r="CD210" s="95"/>
      <c r="CE210" s="95"/>
      <c r="CF210" s="95"/>
      <c r="CG210" s="95"/>
      <c r="CH210" s="95"/>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c r="DO210"/>
      <c r="DP210"/>
      <c r="DQ210"/>
      <c r="DR210"/>
      <c r="DS210"/>
      <c r="DT210"/>
      <c r="DU210"/>
      <c r="DV210"/>
      <c r="DW210"/>
      <c r="DX210"/>
      <c r="DY210"/>
      <c r="DZ210"/>
      <c r="EA210"/>
      <c r="EB210"/>
      <c r="EC210"/>
      <c r="ED210"/>
      <c r="EE210"/>
      <c r="EF210"/>
      <c r="EG210"/>
      <c r="EH210"/>
      <c r="EI210"/>
      <c r="EJ210"/>
      <c r="EK210"/>
      <c r="EL210"/>
      <c r="EM210"/>
      <c r="EN210"/>
      <c r="EO210"/>
      <c r="EP210"/>
      <c r="EQ210"/>
      <c r="ER210"/>
      <c r="ES210"/>
      <c r="ET210"/>
      <c r="EU210"/>
      <c r="EV210"/>
      <c r="EW210"/>
      <c r="EX210"/>
      <c r="EY210"/>
      <c r="EZ210"/>
      <c r="FA210"/>
      <c r="FB210"/>
      <c r="FC210"/>
      <c r="FD210"/>
      <c r="FE210"/>
      <c r="FF210"/>
      <c r="FG210"/>
      <c r="FH210"/>
      <c r="FI210"/>
      <c r="FJ210"/>
      <c r="FK210"/>
      <c r="FL210"/>
      <c r="FM210"/>
      <c r="FN210"/>
      <c r="FO210"/>
      <c r="FP210"/>
      <c r="FQ210"/>
      <c r="FR210"/>
      <c r="FS210"/>
      <c r="FT210"/>
      <c r="FU210"/>
      <c r="FV210"/>
      <c r="FW210"/>
      <c r="FX210"/>
      <c r="FY210"/>
      <c r="FZ210"/>
      <c r="GA210"/>
      <c r="GB210"/>
      <c r="GC210"/>
      <c r="GD210"/>
      <c r="GE210"/>
      <c r="GF210"/>
    </row>
    <row r="211" spans="1:188" s="459" customFormat="1" outlineLevel="1">
      <c r="A211" s="456"/>
      <c r="B211" s="456"/>
      <c r="C211" s="519">
        <v>1</v>
      </c>
      <c r="D211" s="508"/>
      <c r="E211" s="603"/>
      <c r="F211" s="604"/>
      <c r="G211" s="604"/>
      <c r="H211" s="604"/>
      <c r="I211" s="604"/>
      <c r="J211" s="604"/>
      <c r="K211" s="604"/>
      <c r="L211" s="604"/>
      <c r="M211" s="604"/>
      <c r="N211" s="604"/>
      <c r="O211" s="604"/>
      <c r="P211" s="515"/>
      <c r="Q211" s="515"/>
      <c r="R211" s="515"/>
      <c r="S211" s="515"/>
      <c r="T211" s="538"/>
      <c r="U211" s="457"/>
      <c r="V211" s="457"/>
      <c r="W211" s="457"/>
      <c r="X211" s="457"/>
      <c r="Y211" s="457"/>
      <c r="Z211" s="457"/>
      <c r="AA211" s="457"/>
      <c r="AB211" s="457"/>
      <c r="AC211" s="457"/>
      <c r="AD211" s="457"/>
      <c r="AE211" s="457"/>
      <c r="AF211" s="457"/>
      <c r="AG211" s="457"/>
      <c r="AH211" s="457"/>
      <c r="AI211" s="457"/>
      <c r="AJ211" s="457"/>
      <c r="AK211" s="457"/>
      <c r="AL211" s="457"/>
      <c r="AM211" s="457"/>
      <c r="AN211" s="457"/>
      <c r="AO211" s="457"/>
      <c r="AP211" s="457"/>
      <c r="AQ211" s="457"/>
      <c r="AR211" s="457"/>
      <c r="AS211" s="457"/>
      <c r="AT211" s="457"/>
      <c r="AU211" s="457"/>
      <c r="AV211" s="457"/>
      <c r="AW211" s="457"/>
      <c r="AX211" s="457"/>
      <c r="AY211" s="457"/>
      <c r="AZ211" s="457"/>
      <c r="BA211" s="457"/>
      <c r="BB211" s="457"/>
      <c r="BC211" s="457"/>
      <c r="BD211" s="457"/>
      <c r="BE211" s="457"/>
      <c r="BF211" s="457"/>
      <c r="BG211" s="457"/>
      <c r="BH211" s="457"/>
      <c r="BI211" s="457"/>
      <c r="BJ211" s="457"/>
      <c r="BK211" s="457"/>
      <c r="BL211" s="457"/>
      <c r="BM211" s="457"/>
      <c r="BN211" s="457"/>
      <c r="BO211" s="457"/>
      <c r="BP211" s="457"/>
      <c r="BQ211" s="457"/>
      <c r="BR211" s="457"/>
      <c r="BS211" s="457"/>
      <c r="BT211" s="457"/>
      <c r="BU211" s="457"/>
      <c r="BV211" s="457"/>
      <c r="BW211" s="457"/>
      <c r="BX211" s="457"/>
      <c r="BY211" s="457"/>
      <c r="BZ211" s="457"/>
      <c r="CA211" s="457"/>
      <c r="CB211" s="457"/>
      <c r="CC211" s="457"/>
      <c r="CD211" s="457"/>
      <c r="CE211" s="457"/>
      <c r="CF211" s="457"/>
      <c r="CG211" s="457"/>
      <c r="CH211" s="457"/>
      <c r="CI211" s="458"/>
      <c r="CJ211" s="458"/>
      <c r="CK211" s="458"/>
      <c r="CL211" s="458"/>
      <c r="CM211" s="458"/>
      <c r="CN211" s="458"/>
      <c r="CO211" s="458"/>
      <c r="CP211" s="458"/>
      <c r="CQ211" s="458"/>
      <c r="CR211" s="458"/>
      <c r="CS211" s="458"/>
      <c r="CT211" s="458"/>
      <c r="CU211" s="458"/>
      <c r="CV211" s="458"/>
      <c r="CW211" s="458"/>
      <c r="CX211" s="458"/>
      <c r="CY211" s="458"/>
      <c r="CZ211" s="458"/>
      <c r="DA211" s="458"/>
      <c r="DB211" s="458"/>
      <c r="DC211" s="458"/>
      <c r="DD211" s="458"/>
      <c r="DE211" s="458"/>
      <c r="DF211" s="458"/>
      <c r="DG211" s="458"/>
      <c r="DH211" s="458"/>
      <c r="DI211" s="458"/>
      <c r="DJ211" s="458"/>
      <c r="DK211" s="458"/>
      <c r="DL211" s="458"/>
      <c r="DM211" s="458"/>
      <c r="DN211" s="458"/>
      <c r="DO211" s="458"/>
      <c r="DP211" s="458"/>
      <c r="DQ211" s="458"/>
      <c r="DR211" s="458"/>
      <c r="DS211" s="458"/>
      <c r="DT211" s="458"/>
      <c r="DU211" s="458"/>
      <c r="DV211" s="458"/>
      <c r="DW211" s="458"/>
      <c r="DX211" s="458"/>
      <c r="DY211" s="458"/>
      <c r="DZ211" s="458"/>
      <c r="EA211" s="458"/>
      <c r="EB211" s="458"/>
      <c r="EC211" s="458"/>
      <c r="ED211" s="458"/>
      <c r="EE211" s="458"/>
      <c r="EF211" s="458"/>
      <c r="EG211" s="458"/>
      <c r="EH211" s="458"/>
      <c r="EI211" s="458"/>
      <c r="EJ211" s="458"/>
      <c r="EK211" s="458"/>
      <c r="EL211" s="458"/>
      <c r="EM211" s="458"/>
      <c r="EN211" s="458"/>
      <c r="EO211" s="458"/>
      <c r="EP211" s="458"/>
      <c r="EQ211" s="458"/>
      <c r="ER211" s="458"/>
      <c r="ES211" s="458"/>
      <c r="ET211" s="458"/>
      <c r="EU211" s="458"/>
      <c r="EV211" s="458"/>
      <c r="EW211" s="458"/>
      <c r="EX211" s="458"/>
      <c r="EY211" s="458"/>
      <c r="EZ211" s="458"/>
      <c r="FA211" s="458"/>
      <c r="FB211" s="458"/>
      <c r="FC211" s="458"/>
      <c r="FD211" s="458"/>
      <c r="FE211" s="458"/>
      <c r="FF211" s="458"/>
      <c r="FG211" s="458"/>
      <c r="FH211" s="458"/>
      <c r="FI211" s="458"/>
      <c r="FJ211" s="458"/>
      <c r="FK211" s="458"/>
      <c r="FL211" s="458"/>
      <c r="FM211" s="458"/>
      <c r="FN211" s="458"/>
      <c r="FO211" s="458"/>
      <c r="FP211" s="458"/>
      <c r="FQ211" s="458"/>
      <c r="FR211" s="458"/>
      <c r="FS211" s="458"/>
      <c r="FT211" s="458"/>
      <c r="FU211" s="458"/>
      <c r="FV211" s="458"/>
      <c r="FW211" s="458"/>
      <c r="FX211" s="458"/>
      <c r="FY211" s="458"/>
      <c r="FZ211" s="458"/>
      <c r="GA211" s="458"/>
      <c r="GB211" s="458"/>
      <c r="GC211" s="458"/>
      <c r="GD211" s="458"/>
      <c r="GE211" s="458"/>
      <c r="GF211" s="458"/>
    </row>
    <row r="212" spans="1:188" s="460" customFormat="1" outlineLevel="1">
      <c r="A212" s="456"/>
      <c r="B212" s="456"/>
      <c r="C212" s="519">
        <v>2</v>
      </c>
      <c r="D212" s="508"/>
      <c r="E212" s="603"/>
      <c r="F212" s="604"/>
      <c r="G212" s="604"/>
      <c r="H212" s="604"/>
      <c r="I212" s="604"/>
      <c r="J212" s="604"/>
      <c r="K212" s="604"/>
      <c r="L212" s="604"/>
      <c r="M212" s="604"/>
      <c r="N212" s="604"/>
      <c r="O212" s="604"/>
      <c r="P212" s="517"/>
      <c r="Q212" s="517"/>
      <c r="R212" s="517"/>
      <c r="S212" s="517"/>
      <c r="T212" s="538"/>
      <c r="U212" s="457"/>
      <c r="V212" s="457"/>
      <c r="W212" s="457"/>
      <c r="X212" s="457"/>
      <c r="Y212" s="457"/>
      <c r="Z212" s="457"/>
      <c r="AA212" s="457"/>
      <c r="AB212" s="457"/>
      <c r="AC212" s="457"/>
      <c r="AD212" s="457"/>
      <c r="AE212" s="457"/>
      <c r="AF212" s="457"/>
      <c r="AG212" s="457"/>
      <c r="AH212" s="457"/>
      <c r="AI212" s="457"/>
      <c r="AJ212" s="457"/>
      <c r="AK212" s="457"/>
      <c r="AL212" s="457"/>
      <c r="AM212" s="457"/>
      <c r="AN212" s="457"/>
      <c r="AO212" s="457"/>
      <c r="AP212" s="457"/>
      <c r="AQ212" s="457"/>
      <c r="AR212" s="457"/>
      <c r="AS212" s="457"/>
      <c r="AT212" s="457"/>
      <c r="AU212" s="457"/>
      <c r="AV212" s="457"/>
      <c r="AW212" s="457"/>
      <c r="AX212" s="457"/>
      <c r="AY212" s="457"/>
      <c r="AZ212" s="457"/>
      <c r="BA212" s="457"/>
      <c r="BB212" s="457"/>
      <c r="BC212" s="457"/>
      <c r="BD212" s="457"/>
      <c r="BE212" s="457"/>
      <c r="BF212" s="457"/>
      <c r="BG212" s="457"/>
      <c r="BH212" s="457"/>
      <c r="BI212" s="457"/>
      <c r="BJ212" s="457"/>
      <c r="BK212" s="457"/>
      <c r="BL212" s="457"/>
      <c r="BM212" s="457"/>
      <c r="BN212" s="457"/>
      <c r="BO212" s="457"/>
      <c r="BP212" s="457"/>
      <c r="BQ212" s="457"/>
      <c r="BR212" s="457"/>
      <c r="BS212" s="457"/>
      <c r="BT212" s="457"/>
      <c r="BU212" s="457"/>
      <c r="BV212" s="457"/>
      <c r="BW212" s="457"/>
      <c r="BX212" s="457"/>
      <c r="BY212" s="457"/>
      <c r="BZ212" s="457"/>
      <c r="CA212" s="457"/>
      <c r="CB212" s="457"/>
      <c r="CC212" s="457"/>
      <c r="CD212" s="457"/>
      <c r="CE212" s="457"/>
      <c r="CF212" s="457"/>
      <c r="CG212" s="457"/>
      <c r="CH212" s="457"/>
      <c r="CI212" s="458"/>
      <c r="CJ212" s="458"/>
      <c r="CK212" s="458"/>
      <c r="CL212" s="458"/>
      <c r="CM212" s="458"/>
      <c r="CN212" s="458"/>
      <c r="CO212" s="458"/>
      <c r="CP212" s="458"/>
      <c r="CQ212" s="458"/>
      <c r="CR212" s="458"/>
      <c r="CS212" s="458"/>
      <c r="CT212" s="458"/>
      <c r="CU212" s="458"/>
      <c r="CV212" s="458"/>
      <c r="CW212" s="458"/>
      <c r="CX212" s="458"/>
      <c r="CY212" s="458"/>
      <c r="CZ212" s="458"/>
      <c r="DA212" s="458"/>
      <c r="DB212" s="458"/>
      <c r="DC212" s="458"/>
      <c r="DD212" s="458"/>
      <c r="DE212" s="458"/>
      <c r="DF212" s="458"/>
      <c r="DG212" s="458"/>
      <c r="DH212" s="458"/>
      <c r="DI212" s="458"/>
      <c r="DJ212" s="458"/>
      <c r="DK212" s="458"/>
      <c r="DL212" s="458"/>
      <c r="DM212" s="458"/>
      <c r="DN212" s="458"/>
      <c r="DO212" s="458"/>
      <c r="DP212" s="458"/>
      <c r="DQ212" s="458"/>
      <c r="DR212" s="458"/>
      <c r="DS212" s="458"/>
      <c r="DT212" s="458"/>
      <c r="DU212" s="458"/>
      <c r="DV212" s="458"/>
      <c r="DW212" s="458"/>
      <c r="DX212" s="458"/>
      <c r="DY212" s="458"/>
      <c r="DZ212" s="458"/>
      <c r="EA212" s="458"/>
      <c r="EB212" s="458"/>
      <c r="EC212" s="458"/>
      <c r="ED212" s="458"/>
      <c r="EE212" s="458"/>
      <c r="EF212" s="458"/>
      <c r="EG212" s="458"/>
      <c r="EH212" s="458"/>
      <c r="EI212" s="458"/>
      <c r="EJ212" s="458"/>
      <c r="EK212" s="458"/>
      <c r="EL212" s="458"/>
      <c r="EM212" s="458"/>
      <c r="EN212" s="458"/>
      <c r="EO212" s="458"/>
      <c r="EP212" s="458"/>
      <c r="EQ212" s="458"/>
      <c r="ER212" s="458"/>
      <c r="ES212" s="458"/>
      <c r="ET212" s="458"/>
      <c r="EU212" s="458"/>
      <c r="EV212" s="458"/>
      <c r="EW212" s="458"/>
      <c r="EX212" s="458"/>
      <c r="EY212" s="458"/>
      <c r="EZ212" s="458"/>
      <c r="FA212" s="458"/>
      <c r="FB212" s="458"/>
      <c r="FC212" s="458"/>
      <c r="FD212" s="458"/>
      <c r="FE212" s="458"/>
      <c r="FF212" s="458"/>
      <c r="FG212" s="458"/>
      <c r="FH212" s="458"/>
      <c r="FI212" s="458"/>
      <c r="FJ212" s="458"/>
      <c r="FK212" s="458"/>
      <c r="FL212" s="458"/>
      <c r="FM212" s="458"/>
      <c r="FN212" s="458"/>
      <c r="FO212" s="458"/>
      <c r="FP212" s="458"/>
      <c r="FQ212" s="458"/>
      <c r="FR212" s="458"/>
      <c r="FS212" s="458"/>
      <c r="FT212" s="458"/>
      <c r="FU212" s="458"/>
      <c r="FV212" s="458"/>
      <c r="FW212" s="458"/>
      <c r="FX212" s="458"/>
      <c r="FY212" s="458"/>
      <c r="FZ212" s="458"/>
      <c r="GA212" s="458"/>
      <c r="GB212" s="458"/>
      <c r="GC212" s="458"/>
      <c r="GD212" s="458"/>
      <c r="GE212" s="458"/>
      <c r="GF212" s="458"/>
    </row>
    <row r="213" spans="1:188" s="461" customFormat="1" outlineLevel="1">
      <c r="A213" s="456"/>
      <c r="B213" s="456"/>
      <c r="C213" s="519">
        <v>3</v>
      </c>
      <c r="D213" s="508"/>
      <c r="E213" s="603"/>
      <c r="F213" s="604"/>
      <c r="G213" s="604"/>
      <c r="H213" s="604"/>
      <c r="I213" s="604"/>
      <c r="J213" s="604"/>
      <c r="K213" s="604"/>
      <c r="L213" s="604"/>
      <c r="M213" s="604"/>
      <c r="N213" s="604"/>
      <c r="O213" s="604"/>
      <c r="P213" s="518"/>
      <c r="Q213" s="518"/>
      <c r="R213" s="518"/>
      <c r="S213" s="518"/>
      <c r="T213" s="538"/>
      <c r="U213" s="457"/>
      <c r="V213" s="457"/>
      <c r="W213" s="457"/>
      <c r="X213" s="457"/>
      <c r="Y213" s="457"/>
      <c r="Z213" s="457"/>
      <c r="AA213" s="457"/>
      <c r="AB213" s="457"/>
      <c r="AC213" s="457"/>
      <c r="AD213" s="457"/>
      <c r="AE213" s="457"/>
      <c r="AF213" s="457"/>
      <c r="AG213" s="457"/>
      <c r="AH213" s="457"/>
      <c r="AI213" s="457"/>
      <c r="AJ213" s="457"/>
      <c r="AK213" s="457"/>
      <c r="AL213" s="457"/>
      <c r="AM213" s="457"/>
      <c r="AN213" s="457"/>
      <c r="AO213" s="457"/>
      <c r="AP213" s="457"/>
      <c r="AQ213" s="457"/>
      <c r="AR213" s="457"/>
      <c r="AS213" s="457"/>
      <c r="AT213" s="457"/>
      <c r="AU213" s="457"/>
      <c r="AV213" s="457"/>
      <c r="AW213" s="457"/>
      <c r="AX213" s="457"/>
      <c r="AY213" s="457"/>
      <c r="AZ213" s="457"/>
      <c r="BA213" s="457"/>
      <c r="BB213" s="457"/>
      <c r="BC213" s="457"/>
      <c r="BD213" s="457"/>
      <c r="BE213" s="457"/>
      <c r="BF213" s="457"/>
      <c r="BG213" s="457"/>
      <c r="BH213" s="457"/>
      <c r="BI213" s="457"/>
      <c r="BJ213" s="457"/>
      <c r="BK213" s="457"/>
      <c r="BL213" s="457"/>
      <c r="BM213" s="457"/>
      <c r="BN213" s="457"/>
      <c r="BO213" s="457"/>
      <c r="BP213" s="457"/>
      <c r="BQ213" s="457"/>
      <c r="BR213" s="457"/>
      <c r="BS213" s="457"/>
      <c r="BT213" s="457"/>
      <c r="BU213" s="457"/>
      <c r="BV213" s="457"/>
      <c r="BW213" s="457"/>
      <c r="BX213" s="457"/>
      <c r="BY213" s="457"/>
      <c r="BZ213" s="457"/>
      <c r="CA213" s="457"/>
      <c r="CB213" s="457"/>
      <c r="CC213" s="457"/>
      <c r="CD213" s="457"/>
      <c r="CE213" s="457"/>
      <c r="CF213" s="457"/>
      <c r="CG213" s="457"/>
      <c r="CH213" s="457"/>
      <c r="CI213" s="458"/>
      <c r="CJ213" s="458"/>
      <c r="CK213" s="458"/>
      <c r="CL213" s="458"/>
      <c r="CM213" s="458"/>
      <c r="CN213" s="458"/>
      <c r="CO213" s="458"/>
      <c r="CP213" s="458"/>
      <c r="CQ213" s="458"/>
      <c r="CR213" s="458"/>
      <c r="CS213" s="458"/>
      <c r="CT213" s="458"/>
      <c r="CU213" s="458"/>
      <c r="CV213" s="458"/>
      <c r="CW213" s="458"/>
      <c r="CX213" s="458"/>
      <c r="CY213" s="458"/>
      <c r="CZ213" s="458"/>
      <c r="DA213" s="458"/>
      <c r="DB213" s="458"/>
      <c r="DC213" s="458"/>
      <c r="DD213" s="458"/>
      <c r="DE213" s="458"/>
      <c r="DF213" s="458"/>
      <c r="DG213" s="458"/>
      <c r="DH213" s="458"/>
      <c r="DI213" s="458"/>
      <c r="DJ213" s="458"/>
      <c r="DK213" s="458"/>
      <c r="DL213" s="458"/>
      <c r="DM213" s="458"/>
      <c r="DN213" s="458"/>
      <c r="DO213" s="458"/>
      <c r="DP213" s="458"/>
      <c r="DQ213" s="458"/>
      <c r="DR213" s="458"/>
      <c r="DS213" s="458"/>
      <c r="DT213" s="458"/>
      <c r="DU213" s="458"/>
      <c r="DV213" s="458"/>
      <c r="DW213" s="458"/>
      <c r="DX213" s="458"/>
      <c r="DY213" s="458"/>
      <c r="DZ213" s="458"/>
      <c r="EA213" s="458"/>
      <c r="EB213" s="458"/>
      <c r="EC213" s="458"/>
      <c r="ED213" s="458"/>
      <c r="EE213" s="458"/>
      <c r="EF213" s="458"/>
      <c r="EG213" s="458"/>
      <c r="EH213" s="458"/>
      <c r="EI213" s="458"/>
      <c r="EJ213" s="458"/>
      <c r="EK213" s="458"/>
      <c r="EL213" s="458"/>
      <c r="EM213" s="458"/>
      <c r="EN213" s="458"/>
      <c r="EO213" s="458"/>
      <c r="EP213" s="458"/>
      <c r="EQ213" s="458"/>
      <c r="ER213" s="458"/>
      <c r="ES213" s="458"/>
      <c r="ET213" s="458"/>
      <c r="EU213" s="458"/>
      <c r="EV213" s="458"/>
      <c r="EW213" s="458"/>
      <c r="EX213" s="458"/>
      <c r="EY213" s="458"/>
      <c r="EZ213" s="458"/>
      <c r="FA213" s="458"/>
      <c r="FB213" s="458"/>
      <c r="FC213" s="458"/>
      <c r="FD213" s="458"/>
      <c r="FE213" s="458"/>
      <c r="FF213" s="458"/>
      <c r="FG213" s="458"/>
      <c r="FH213" s="458"/>
      <c r="FI213" s="458"/>
      <c r="FJ213" s="458"/>
      <c r="FK213" s="458"/>
      <c r="FL213" s="458"/>
      <c r="FM213" s="458"/>
      <c r="FN213" s="458"/>
      <c r="FO213" s="458"/>
      <c r="FP213" s="458"/>
      <c r="FQ213" s="458"/>
      <c r="FR213" s="458"/>
      <c r="FS213" s="458"/>
      <c r="FT213" s="458"/>
      <c r="FU213" s="458"/>
      <c r="FV213" s="458"/>
      <c r="FW213" s="458"/>
      <c r="FX213" s="458"/>
      <c r="FY213" s="458"/>
      <c r="FZ213" s="458"/>
      <c r="GA213" s="458"/>
      <c r="GB213" s="458"/>
      <c r="GC213" s="458"/>
      <c r="GD213" s="458"/>
      <c r="GE213" s="458"/>
      <c r="GF213" s="458"/>
    </row>
    <row r="214" spans="1:188" s="461" customFormat="1" outlineLevel="1">
      <c r="A214" s="456"/>
      <c r="B214" s="456"/>
      <c r="C214" s="519">
        <v>4</v>
      </c>
      <c r="D214" s="508"/>
      <c r="E214" s="603"/>
      <c r="F214" s="604"/>
      <c r="G214" s="604"/>
      <c r="H214" s="604"/>
      <c r="I214" s="604"/>
      <c r="J214" s="604"/>
      <c r="K214" s="604"/>
      <c r="L214" s="604"/>
      <c r="M214" s="604"/>
      <c r="N214" s="604"/>
      <c r="O214" s="604"/>
      <c r="P214" s="519"/>
      <c r="Q214" s="518"/>
      <c r="R214" s="518"/>
      <c r="S214" s="516"/>
      <c r="T214" s="538"/>
      <c r="U214" s="457"/>
      <c r="V214" s="457"/>
      <c r="W214" s="457"/>
      <c r="X214" s="457"/>
      <c r="Y214" s="457"/>
      <c r="Z214" s="457"/>
      <c r="AA214" s="457"/>
      <c r="AB214" s="457"/>
      <c r="AC214" s="457"/>
      <c r="AD214" s="457"/>
      <c r="AE214" s="457"/>
      <c r="AF214" s="457"/>
      <c r="AG214" s="457"/>
      <c r="AH214" s="457"/>
      <c r="AI214" s="457"/>
      <c r="AJ214" s="457"/>
      <c r="AK214" s="457"/>
      <c r="AL214" s="457"/>
      <c r="AM214" s="457"/>
      <c r="AN214" s="457"/>
      <c r="AO214" s="457"/>
      <c r="AP214" s="457"/>
      <c r="AQ214" s="457"/>
      <c r="AR214" s="457"/>
      <c r="AS214" s="457"/>
      <c r="AT214" s="457"/>
      <c r="AU214" s="457"/>
      <c r="AV214" s="457"/>
      <c r="AW214" s="457"/>
      <c r="AX214" s="457"/>
      <c r="AY214" s="457"/>
      <c r="AZ214" s="457"/>
      <c r="BA214" s="457"/>
      <c r="BB214" s="457"/>
      <c r="BC214" s="457"/>
      <c r="BD214" s="457"/>
      <c r="BE214" s="457"/>
      <c r="BF214" s="457"/>
      <c r="BG214" s="457"/>
      <c r="BH214" s="457"/>
      <c r="BI214" s="457"/>
      <c r="BJ214" s="457"/>
      <c r="BK214" s="457"/>
      <c r="BL214" s="457"/>
      <c r="BM214" s="457"/>
      <c r="BN214" s="457"/>
      <c r="BO214" s="457"/>
      <c r="BP214" s="457"/>
      <c r="BQ214" s="457"/>
      <c r="BR214" s="457"/>
      <c r="BS214" s="457"/>
      <c r="BT214" s="457"/>
      <c r="BU214" s="457"/>
      <c r="BV214" s="457"/>
      <c r="BW214" s="457"/>
      <c r="BX214" s="457"/>
      <c r="BY214" s="457"/>
      <c r="BZ214" s="457"/>
      <c r="CA214" s="457"/>
      <c r="CB214" s="457"/>
      <c r="CC214" s="457"/>
      <c r="CD214" s="457"/>
      <c r="CE214" s="457"/>
      <c r="CF214" s="457"/>
      <c r="CG214" s="457"/>
      <c r="CH214" s="457"/>
      <c r="CI214" s="458"/>
      <c r="CJ214" s="458"/>
      <c r="CK214" s="458"/>
      <c r="CL214" s="458"/>
      <c r="CM214" s="458"/>
      <c r="CN214" s="458"/>
      <c r="CO214" s="458"/>
      <c r="CP214" s="458"/>
      <c r="CQ214" s="458"/>
      <c r="CR214" s="458"/>
      <c r="CS214" s="458"/>
      <c r="CT214" s="458"/>
      <c r="CU214" s="458"/>
      <c r="CV214" s="458"/>
      <c r="CW214" s="458"/>
      <c r="CX214" s="458"/>
      <c r="CY214" s="458"/>
      <c r="CZ214" s="458"/>
      <c r="DA214" s="458"/>
      <c r="DB214" s="458"/>
      <c r="DC214" s="458"/>
      <c r="DD214" s="458"/>
      <c r="DE214" s="458"/>
      <c r="DF214" s="458"/>
      <c r="DG214" s="458"/>
      <c r="DH214" s="458"/>
      <c r="DI214" s="458"/>
      <c r="DJ214" s="458"/>
      <c r="DK214" s="458"/>
      <c r="DL214" s="458"/>
      <c r="DM214" s="458"/>
      <c r="DN214" s="458"/>
      <c r="DO214" s="458"/>
      <c r="DP214" s="458"/>
      <c r="DQ214" s="458"/>
      <c r="DR214" s="458"/>
      <c r="DS214" s="458"/>
      <c r="DT214" s="458"/>
      <c r="DU214" s="458"/>
      <c r="DV214" s="458"/>
      <c r="DW214" s="458"/>
      <c r="DX214" s="458"/>
      <c r="DY214" s="458"/>
      <c r="DZ214" s="458"/>
      <c r="EA214" s="458"/>
      <c r="EB214" s="458"/>
      <c r="EC214" s="458"/>
      <c r="ED214" s="458"/>
      <c r="EE214" s="458"/>
      <c r="EF214" s="458"/>
      <c r="EG214" s="458"/>
      <c r="EH214" s="458"/>
      <c r="EI214" s="458"/>
      <c r="EJ214" s="458"/>
      <c r="EK214" s="458"/>
      <c r="EL214" s="458"/>
      <c r="EM214" s="458"/>
      <c r="EN214" s="458"/>
      <c r="EO214" s="458"/>
      <c r="EP214" s="458"/>
      <c r="EQ214" s="458"/>
      <c r="ER214" s="458"/>
      <c r="ES214" s="458"/>
      <c r="ET214" s="458"/>
      <c r="EU214" s="458"/>
      <c r="EV214" s="458"/>
      <c r="EW214" s="458"/>
      <c r="EX214" s="458"/>
      <c r="EY214" s="458"/>
      <c r="EZ214" s="458"/>
      <c r="FA214" s="458"/>
      <c r="FB214" s="458"/>
      <c r="FC214" s="458"/>
      <c r="FD214" s="458"/>
      <c r="FE214" s="458"/>
      <c r="FF214" s="458"/>
      <c r="FG214" s="458"/>
      <c r="FH214" s="458"/>
      <c r="FI214" s="458"/>
      <c r="FJ214" s="458"/>
      <c r="FK214" s="458"/>
      <c r="FL214" s="458"/>
      <c r="FM214" s="458"/>
      <c r="FN214" s="458"/>
      <c r="FO214" s="458"/>
      <c r="FP214" s="458"/>
      <c r="FQ214" s="458"/>
      <c r="FR214" s="458"/>
      <c r="FS214" s="458"/>
      <c r="FT214" s="458"/>
      <c r="FU214" s="458"/>
      <c r="FV214" s="458"/>
      <c r="FW214" s="458"/>
      <c r="FX214" s="458"/>
      <c r="FY214" s="458"/>
      <c r="FZ214" s="458"/>
      <c r="GA214" s="458"/>
      <c r="GB214" s="458"/>
      <c r="GC214" s="458"/>
      <c r="GD214" s="458"/>
      <c r="GE214" s="458"/>
      <c r="GF214" s="458"/>
    </row>
    <row r="215" spans="1:188" s="461" customFormat="1" outlineLevel="1">
      <c r="A215" s="456"/>
      <c r="B215" s="456"/>
      <c r="C215" s="519">
        <v>5</v>
      </c>
      <c r="D215" s="508"/>
      <c r="E215" s="603"/>
      <c r="F215" s="604"/>
      <c r="G215" s="604"/>
      <c r="H215" s="604"/>
      <c r="I215" s="604"/>
      <c r="J215" s="604"/>
      <c r="K215" s="604"/>
      <c r="L215" s="604"/>
      <c r="M215" s="604"/>
      <c r="N215" s="604"/>
      <c r="O215" s="604"/>
      <c r="P215" s="516"/>
      <c r="Q215" s="516"/>
      <c r="R215" s="516"/>
      <c r="S215" s="516"/>
      <c r="T215" s="538"/>
      <c r="U215" s="457"/>
      <c r="V215" s="457"/>
      <c r="W215" s="457"/>
      <c r="X215" s="457"/>
      <c r="Y215" s="457"/>
      <c r="Z215" s="457"/>
      <c r="AA215" s="457"/>
      <c r="AB215" s="457"/>
      <c r="AC215" s="457"/>
      <c r="AD215" s="457"/>
      <c r="AE215" s="457"/>
      <c r="AF215" s="457"/>
      <c r="AG215" s="457"/>
      <c r="AH215" s="457"/>
      <c r="AI215" s="457"/>
      <c r="AJ215" s="457"/>
      <c r="AK215" s="457"/>
      <c r="AL215" s="457"/>
      <c r="AM215" s="457"/>
      <c r="AN215" s="457"/>
      <c r="AO215" s="457"/>
      <c r="AP215" s="457"/>
      <c r="AQ215" s="457"/>
      <c r="AR215" s="457"/>
      <c r="AS215" s="457"/>
      <c r="AT215" s="457"/>
      <c r="AU215" s="457"/>
      <c r="AV215" s="457"/>
      <c r="AW215" s="457"/>
      <c r="AX215" s="457"/>
      <c r="AY215" s="457"/>
      <c r="AZ215" s="457"/>
      <c r="BA215" s="457"/>
      <c r="BB215" s="457"/>
      <c r="BC215" s="457"/>
      <c r="BD215" s="457"/>
      <c r="BE215" s="457"/>
      <c r="BF215" s="457"/>
      <c r="BG215" s="457"/>
      <c r="BH215" s="457"/>
      <c r="BI215" s="457"/>
      <c r="BJ215" s="457"/>
      <c r="BK215" s="457"/>
      <c r="BL215" s="457"/>
      <c r="BM215" s="457"/>
      <c r="BN215" s="457"/>
      <c r="BO215" s="457"/>
      <c r="BP215" s="457"/>
      <c r="BQ215" s="457"/>
      <c r="BR215" s="457"/>
      <c r="BS215" s="457"/>
      <c r="BT215" s="457"/>
      <c r="BU215" s="457"/>
      <c r="BV215" s="457"/>
      <c r="BW215" s="457"/>
      <c r="BX215" s="457"/>
      <c r="BY215" s="457"/>
      <c r="BZ215" s="457"/>
      <c r="CA215" s="457"/>
      <c r="CB215" s="457"/>
      <c r="CC215" s="457"/>
      <c r="CD215" s="457"/>
      <c r="CE215" s="457"/>
      <c r="CF215" s="457"/>
      <c r="CG215" s="457"/>
      <c r="CH215" s="457"/>
      <c r="CI215" s="458"/>
      <c r="CJ215" s="458"/>
      <c r="CK215" s="458"/>
      <c r="CL215" s="458"/>
      <c r="CM215" s="458"/>
      <c r="CN215" s="458"/>
      <c r="CO215" s="458"/>
      <c r="CP215" s="458"/>
      <c r="CQ215" s="458"/>
      <c r="CR215" s="458"/>
      <c r="CS215" s="458"/>
      <c r="CT215" s="458"/>
      <c r="CU215" s="458"/>
      <c r="CV215" s="458"/>
      <c r="CW215" s="458"/>
      <c r="CX215" s="458"/>
      <c r="CY215" s="458"/>
      <c r="CZ215" s="458"/>
      <c r="DA215" s="458"/>
      <c r="DB215" s="458"/>
      <c r="DC215" s="458"/>
      <c r="DD215" s="458"/>
      <c r="DE215" s="458"/>
      <c r="DF215" s="458"/>
      <c r="DG215" s="458"/>
      <c r="DH215" s="458"/>
      <c r="DI215" s="458"/>
      <c r="DJ215" s="458"/>
      <c r="DK215" s="458"/>
      <c r="DL215" s="458"/>
      <c r="DM215" s="458"/>
      <c r="DN215" s="458"/>
      <c r="DO215" s="458"/>
      <c r="DP215" s="458"/>
      <c r="DQ215" s="458"/>
      <c r="DR215" s="458"/>
      <c r="DS215" s="458"/>
      <c r="DT215" s="458"/>
      <c r="DU215" s="458"/>
      <c r="DV215" s="458"/>
      <c r="DW215" s="458"/>
      <c r="DX215" s="458"/>
      <c r="DY215" s="458"/>
      <c r="DZ215" s="458"/>
      <c r="EA215" s="458"/>
      <c r="EB215" s="458"/>
      <c r="EC215" s="458"/>
      <c r="ED215" s="458"/>
      <c r="EE215" s="458"/>
      <c r="EF215" s="458"/>
      <c r="EG215" s="458"/>
      <c r="EH215" s="458"/>
      <c r="EI215" s="458"/>
      <c r="EJ215" s="458"/>
      <c r="EK215" s="458"/>
      <c r="EL215" s="458"/>
      <c r="EM215" s="458"/>
      <c r="EN215" s="458"/>
      <c r="EO215" s="458"/>
      <c r="EP215" s="458"/>
      <c r="EQ215" s="458"/>
      <c r="ER215" s="458"/>
      <c r="ES215" s="458"/>
      <c r="ET215" s="458"/>
      <c r="EU215" s="458"/>
      <c r="EV215" s="458"/>
      <c r="EW215" s="458"/>
      <c r="EX215" s="458"/>
      <c r="EY215" s="458"/>
      <c r="EZ215" s="458"/>
      <c r="FA215" s="458"/>
      <c r="FB215" s="458"/>
      <c r="FC215" s="458"/>
      <c r="FD215" s="458"/>
      <c r="FE215" s="458"/>
      <c r="FF215" s="458"/>
      <c r="FG215" s="458"/>
      <c r="FH215" s="458"/>
      <c r="FI215" s="458"/>
      <c r="FJ215" s="458"/>
      <c r="FK215" s="458"/>
      <c r="FL215" s="458"/>
      <c r="FM215" s="458"/>
      <c r="FN215" s="458"/>
      <c r="FO215" s="458"/>
      <c r="FP215" s="458"/>
      <c r="FQ215" s="458"/>
      <c r="FR215" s="458"/>
      <c r="FS215" s="458"/>
      <c r="FT215" s="458"/>
      <c r="FU215" s="458"/>
      <c r="FV215" s="458"/>
      <c r="FW215" s="458"/>
      <c r="FX215" s="458"/>
      <c r="FY215" s="458"/>
      <c r="FZ215" s="458"/>
      <c r="GA215" s="458"/>
      <c r="GB215" s="458"/>
      <c r="GC215" s="458"/>
      <c r="GD215" s="458"/>
      <c r="GE215" s="458"/>
      <c r="GF215" s="458"/>
    </row>
    <row r="216" spans="1:188" s="461" customFormat="1" outlineLevel="1">
      <c r="A216" s="456"/>
      <c r="B216" s="456"/>
      <c r="C216" s="519">
        <v>6</v>
      </c>
      <c r="D216" s="508"/>
      <c r="E216" s="603"/>
      <c r="F216" s="604"/>
      <c r="G216" s="604"/>
      <c r="H216" s="604"/>
      <c r="I216" s="604"/>
      <c r="J216" s="604"/>
      <c r="K216" s="604"/>
      <c r="L216" s="604"/>
      <c r="M216" s="604"/>
      <c r="N216" s="604"/>
      <c r="O216" s="604"/>
      <c r="P216" s="516"/>
      <c r="Q216" s="516"/>
      <c r="R216" s="516"/>
      <c r="S216" s="516"/>
      <c r="T216" s="538"/>
      <c r="U216" s="457"/>
      <c r="V216" s="457"/>
      <c r="W216" s="457"/>
      <c r="X216" s="457"/>
      <c r="Y216" s="457"/>
      <c r="Z216" s="457"/>
      <c r="AA216" s="457"/>
      <c r="AB216" s="457"/>
      <c r="AC216" s="457"/>
      <c r="AD216" s="457"/>
      <c r="AE216" s="457"/>
      <c r="AF216" s="457"/>
      <c r="AG216" s="457"/>
      <c r="AH216" s="457"/>
      <c r="AI216" s="457"/>
      <c r="AJ216" s="457"/>
      <c r="AK216" s="457"/>
      <c r="AL216" s="457"/>
      <c r="AM216" s="457"/>
      <c r="AN216" s="457"/>
      <c r="AO216" s="457"/>
      <c r="AP216" s="457"/>
      <c r="AQ216" s="457"/>
      <c r="AR216" s="457"/>
      <c r="AS216" s="457"/>
      <c r="AT216" s="457"/>
      <c r="AU216" s="457"/>
      <c r="AV216" s="457"/>
      <c r="AW216" s="457"/>
      <c r="AX216" s="457"/>
      <c r="AY216" s="457"/>
      <c r="AZ216" s="457"/>
      <c r="BA216" s="457"/>
      <c r="BB216" s="457"/>
      <c r="BC216" s="457"/>
      <c r="BD216" s="457"/>
      <c r="BE216" s="457"/>
      <c r="BF216" s="457"/>
      <c r="BG216" s="457"/>
      <c r="BH216" s="457"/>
      <c r="BI216" s="457"/>
      <c r="BJ216" s="457"/>
      <c r="BK216" s="457"/>
      <c r="BL216" s="457"/>
      <c r="BM216" s="457"/>
      <c r="BN216" s="457"/>
      <c r="BO216" s="457"/>
      <c r="BP216" s="457"/>
      <c r="BQ216" s="457"/>
      <c r="BR216" s="457"/>
      <c r="BS216" s="457"/>
      <c r="BT216" s="457"/>
      <c r="BU216" s="457"/>
      <c r="BV216" s="457"/>
      <c r="BW216" s="457"/>
      <c r="BX216" s="457"/>
      <c r="BY216" s="457"/>
      <c r="BZ216" s="457"/>
      <c r="CA216" s="457"/>
      <c r="CB216" s="457"/>
      <c r="CC216" s="457"/>
      <c r="CD216" s="457"/>
      <c r="CE216" s="457"/>
      <c r="CF216" s="457"/>
      <c r="CG216" s="457"/>
      <c r="CH216" s="457"/>
      <c r="CI216" s="458"/>
      <c r="CJ216" s="458"/>
      <c r="CK216" s="458"/>
      <c r="CL216" s="458"/>
      <c r="CM216" s="458"/>
      <c r="CN216" s="458"/>
      <c r="CO216" s="458"/>
      <c r="CP216" s="458"/>
      <c r="CQ216" s="458"/>
      <c r="CR216" s="458"/>
      <c r="CS216" s="458"/>
      <c r="CT216" s="458"/>
      <c r="CU216" s="458"/>
      <c r="CV216" s="458"/>
      <c r="CW216" s="458"/>
      <c r="CX216" s="458"/>
      <c r="CY216" s="458"/>
      <c r="CZ216" s="458"/>
      <c r="DA216" s="458"/>
      <c r="DB216" s="458"/>
      <c r="DC216" s="458"/>
      <c r="DD216" s="458"/>
      <c r="DE216" s="458"/>
      <c r="DF216" s="458"/>
      <c r="DG216" s="458"/>
      <c r="DH216" s="458"/>
      <c r="DI216" s="458"/>
      <c r="DJ216" s="458"/>
      <c r="DK216" s="458"/>
      <c r="DL216" s="458"/>
      <c r="DM216" s="458"/>
      <c r="DN216" s="458"/>
      <c r="DO216" s="458"/>
      <c r="DP216" s="458"/>
      <c r="DQ216" s="458"/>
      <c r="DR216" s="458"/>
      <c r="DS216" s="458"/>
      <c r="DT216" s="458"/>
      <c r="DU216" s="458"/>
      <c r="DV216" s="458"/>
      <c r="DW216" s="458"/>
      <c r="DX216" s="458"/>
      <c r="DY216" s="458"/>
      <c r="DZ216" s="458"/>
      <c r="EA216" s="458"/>
      <c r="EB216" s="458"/>
      <c r="EC216" s="458"/>
      <c r="ED216" s="458"/>
      <c r="EE216" s="458"/>
      <c r="EF216" s="458"/>
      <c r="EG216" s="458"/>
      <c r="EH216" s="458"/>
      <c r="EI216" s="458"/>
      <c r="EJ216" s="458"/>
      <c r="EK216" s="458"/>
      <c r="EL216" s="458"/>
      <c r="EM216" s="458"/>
      <c r="EN216" s="458"/>
      <c r="EO216" s="458"/>
      <c r="EP216" s="458"/>
      <c r="EQ216" s="458"/>
      <c r="ER216" s="458"/>
      <c r="ES216" s="458"/>
      <c r="ET216" s="458"/>
      <c r="EU216" s="458"/>
      <c r="EV216" s="458"/>
      <c r="EW216" s="458"/>
      <c r="EX216" s="458"/>
      <c r="EY216" s="458"/>
      <c r="EZ216" s="458"/>
      <c r="FA216" s="458"/>
      <c r="FB216" s="458"/>
      <c r="FC216" s="458"/>
      <c r="FD216" s="458"/>
      <c r="FE216" s="458"/>
      <c r="FF216" s="458"/>
      <c r="FG216" s="458"/>
      <c r="FH216" s="458"/>
      <c r="FI216" s="458"/>
      <c r="FJ216" s="458"/>
      <c r="FK216" s="458"/>
      <c r="FL216" s="458"/>
      <c r="FM216" s="458"/>
      <c r="FN216" s="458"/>
      <c r="FO216" s="458"/>
      <c r="FP216" s="458"/>
      <c r="FQ216" s="458"/>
      <c r="FR216" s="458"/>
      <c r="FS216" s="458"/>
      <c r="FT216" s="458"/>
      <c r="FU216" s="458"/>
      <c r="FV216" s="458"/>
      <c r="FW216" s="458"/>
      <c r="FX216" s="458"/>
      <c r="FY216" s="458"/>
      <c r="FZ216" s="458"/>
      <c r="GA216" s="458"/>
      <c r="GB216" s="458"/>
      <c r="GC216" s="458"/>
      <c r="GD216" s="458"/>
      <c r="GE216" s="458"/>
      <c r="GF216" s="458"/>
    </row>
    <row r="217" spans="1:188" s="462" customFormat="1" outlineLevel="1">
      <c r="A217" s="456"/>
      <c r="B217" s="456"/>
      <c r="C217" s="519">
        <v>7</v>
      </c>
      <c r="D217" s="508"/>
      <c r="E217" s="603"/>
      <c r="F217" s="604"/>
      <c r="G217" s="604"/>
      <c r="H217" s="604"/>
      <c r="I217" s="604"/>
      <c r="J217" s="604"/>
      <c r="K217" s="604"/>
      <c r="L217" s="604"/>
      <c r="M217" s="604"/>
      <c r="N217" s="604"/>
      <c r="O217" s="604"/>
      <c r="P217" s="516"/>
      <c r="Q217" s="516"/>
      <c r="R217" s="516"/>
      <c r="S217" s="516"/>
      <c r="T217" s="538"/>
      <c r="U217" s="457"/>
      <c r="V217" s="457"/>
      <c r="W217" s="457"/>
      <c r="X217" s="457"/>
      <c r="Y217" s="457"/>
      <c r="Z217" s="457"/>
      <c r="AA217" s="457"/>
      <c r="AB217" s="457"/>
      <c r="AC217" s="457"/>
      <c r="AD217" s="457"/>
      <c r="AE217" s="457"/>
      <c r="AF217" s="457"/>
      <c r="AG217" s="457"/>
      <c r="AH217" s="457"/>
      <c r="AI217" s="457"/>
      <c r="AJ217" s="457"/>
      <c r="AK217" s="457"/>
      <c r="AL217" s="457"/>
      <c r="AM217" s="457"/>
      <c r="AN217" s="457"/>
      <c r="AO217" s="457"/>
      <c r="AP217" s="457"/>
      <c r="AQ217" s="457"/>
      <c r="AR217" s="457"/>
      <c r="AS217" s="457"/>
      <c r="AT217" s="457"/>
      <c r="AU217" s="457"/>
      <c r="AV217" s="457"/>
      <c r="AW217" s="457"/>
      <c r="AX217" s="457"/>
      <c r="AY217" s="457"/>
      <c r="AZ217" s="457"/>
      <c r="BA217" s="457"/>
      <c r="BB217" s="457"/>
      <c r="BC217" s="457"/>
      <c r="BD217" s="457"/>
      <c r="BE217" s="457"/>
      <c r="BF217" s="457"/>
      <c r="BG217" s="457"/>
      <c r="BH217" s="457"/>
      <c r="BI217" s="457"/>
      <c r="BJ217" s="457"/>
      <c r="BK217" s="457"/>
      <c r="BL217" s="457"/>
      <c r="BM217" s="457"/>
      <c r="BN217" s="457"/>
      <c r="BO217" s="457"/>
      <c r="BP217" s="457"/>
      <c r="BQ217" s="457"/>
      <c r="BR217" s="457"/>
      <c r="BS217" s="457"/>
      <c r="BT217" s="457"/>
      <c r="BU217" s="457"/>
      <c r="BV217" s="457"/>
      <c r="BW217" s="457"/>
      <c r="BX217" s="457"/>
      <c r="BY217" s="457"/>
      <c r="BZ217" s="457"/>
      <c r="CA217" s="457"/>
      <c r="CB217" s="457"/>
      <c r="CC217" s="457"/>
      <c r="CD217" s="457"/>
      <c r="CE217" s="457"/>
      <c r="CF217" s="457"/>
      <c r="CG217" s="457"/>
      <c r="CH217" s="457"/>
      <c r="CI217" s="458"/>
      <c r="CJ217" s="458"/>
      <c r="CK217" s="458"/>
      <c r="CL217" s="458"/>
      <c r="CM217" s="458"/>
      <c r="CN217" s="458"/>
      <c r="CO217" s="458"/>
      <c r="CP217" s="458"/>
      <c r="CQ217" s="458"/>
      <c r="CR217" s="458"/>
      <c r="CS217" s="458"/>
      <c r="CT217" s="458"/>
      <c r="CU217" s="458"/>
      <c r="CV217" s="458"/>
      <c r="CW217" s="458"/>
      <c r="CX217" s="458"/>
      <c r="CY217" s="458"/>
      <c r="CZ217" s="458"/>
      <c r="DA217" s="458"/>
      <c r="DB217" s="458"/>
      <c r="DC217" s="458"/>
      <c r="DD217" s="458"/>
      <c r="DE217" s="458"/>
      <c r="DF217" s="458"/>
      <c r="DG217" s="458"/>
      <c r="DH217" s="458"/>
      <c r="DI217" s="458"/>
      <c r="DJ217" s="458"/>
      <c r="DK217" s="458"/>
      <c r="DL217" s="458"/>
      <c r="DM217" s="458"/>
      <c r="DN217" s="458"/>
      <c r="DO217" s="458"/>
      <c r="DP217" s="458"/>
      <c r="DQ217" s="458"/>
      <c r="DR217" s="458"/>
      <c r="DS217" s="458"/>
      <c r="DT217" s="458"/>
      <c r="DU217" s="458"/>
      <c r="DV217" s="458"/>
      <c r="DW217" s="458"/>
      <c r="DX217" s="458"/>
      <c r="DY217" s="458"/>
      <c r="DZ217" s="458"/>
      <c r="EA217" s="458"/>
      <c r="EB217" s="458"/>
      <c r="EC217" s="458"/>
      <c r="ED217" s="458"/>
      <c r="EE217" s="458"/>
      <c r="EF217" s="458"/>
      <c r="EG217" s="458"/>
      <c r="EH217" s="458"/>
      <c r="EI217" s="458"/>
      <c r="EJ217" s="458"/>
      <c r="EK217" s="458"/>
      <c r="EL217" s="458"/>
      <c r="EM217" s="458"/>
      <c r="EN217" s="458"/>
      <c r="EO217" s="458"/>
      <c r="EP217" s="458"/>
      <c r="EQ217" s="458"/>
      <c r="ER217" s="458"/>
      <c r="ES217" s="458"/>
      <c r="ET217" s="458"/>
      <c r="EU217" s="458"/>
      <c r="EV217" s="458"/>
      <c r="EW217" s="458"/>
      <c r="EX217" s="458"/>
      <c r="EY217" s="458"/>
      <c r="EZ217" s="458"/>
      <c r="FA217" s="458"/>
      <c r="FB217" s="458"/>
      <c r="FC217" s="458"/>
      <c r="FD217" s="458"/>
      <c r="FE217" s="458"/>
      <c r="FF217" s="458"/>
      <c r="FG217" s="458"/>
      <c r="FH217" s="458"/>
      <c r="FI217" s="458"/>
      <c r="FJ217" s="458"/>
      <c r="FK217" s="458"/>
      <c r="FL217" s="458"/>
      <c r="FM217" s="458"/>
      <c r="FN217" s="458"/>
      <c r="FO217" s="458"/>
      <c r="FP217" s="458"/>
      <c r="FQ217" s="458"/>
      <c r="FR217" s="458"/>
      <c r="FS217" s="458"/>
      <c r="FT217" s="458"/>
      <c r="FU217" s="458"/>
      <c r="FV217" s="458"/>
      <c r="FW217" s="458"/>
      <c r="FX217" s="458"/>
      <c r="FY217" s="458"/>
      <c r="FZ217" s="458"/>
      <c r="GA217" s="458"/>
      <c r="GB217" s="458"/>
      <c r="GC217" s="458"/>
      <c r="GD217" s="458"/>
      <c r="GE217" s="458"/>
      <c r="GF217" s="458"/>
    </row>
    <row r="218" spans="1:188" s="462" customFormat="1" outlineLevel="1">
      <c r="A218" s="456"/>
      <c r="B218" s="456"/>
      <c r="C218" s="519">
        <v>8</v>
      </c>
      <c r="D218" s="508"/>
      <c r="E218" s="603"/>
      <c r="F218" s="604"/>
      <c r="G218" s="604"/>
      <c r="H218" s="604"/>
      <c r="I218" s="604"/>
      <c r="J218" s="604"/>
      <c r="K218" s="604"/>
      <c r="L218" s="604"/>
      <c r="M218" s="604"/>
      <c r="N218" s="604"/>
      <c r="O218" s="604"/>
      <c r="P218" s="516"/>
      <c r="Q218" s="516"/>
      <c r="R218" s="516"/>
      <c r="S218" s="516"/>
      <c r="T218" s="538"/>
      <c r="U218" s="457"/>
      <c r="V218" s="457"/>
      <c r="W218" s="457"/>
      <c r="X218" s="457"/>
      <c r="Y218" s="457"/>
      <c r="Z218" s="457"/>
      <c r="AA218" s="457"/>
      <c r="AB218" s="457"/>
      <c r="AC218" s="457"/>
      <c r="AD218" s="457"/>
      <c r="AE218" s="457"/>
      <c r="AF218" s="457"/>
      <c r="AG218" s="457"/>
      <c r="AH218" s="457"/>
      <c r="AI218" s="457"/>
      <c r="AJ218" s="457"/>
      <c r="AK218" s="457"/>
      <c r="AL218" s="457"/>
      <c r="AM218" s="457"/>
      <c r="AN218" s="457"/>
      <c r="AO218" s="457"/>
      <c r="AP218" s="457"/>
      <c r="AQ218" s="457"/>
      <c r="AR218" s="457"/>
      <c r="AS218" s="457"/>
      <c r="AT218" s="457"/>
      <c r="AU218" s="457"/>
      <c r="AV218" s="457"/>
      <c r="AW218" s="457"/>
      <c r="AX218" s="457"/>
      <c r="AY218" s="457"/>
      <c r="AZ218" s="457"/>
      <c r="BA218" s="457"/>
      <c r="BB218" s="457"/>
      <c r="BC218" s="457"/>
      <c r="BD218" s="457"/>
      <c r="BE218" s="457"/>
      <c r="BF218" s="457"/>
      <c r="BG218" s="457"/>
      <c r="BH218" s="457"/>
      <c r="BI218" s="457"/>
      <c r="BJ218" s="457"/>
      <c r="BK218" s="457"/>
      <c r="BL218" s="457"/>
      <c r="BM218" s="457"/>
      <c r="BN218" s="457"/>
      <c r="BO218" s="457"/>
      <c r="BP218" s="457"/>
      <c r="BQ218" s="457"/>
      <c r="BR218" s="457"/>
      <c r="BS218" s="457"/>
      <c r="BT218" s="457"/>
      <c r="BU218" s="457"/>
      <c r="BV218" s="457"/>
      <c r="BW218" s="457"/>
      <c r="BX218" s="457"/>
      <c r="BY218" s="457"/>
      <c r="BZ218" s="457"/>
      <c r="CA218" s="457"/>
      <c r="CB218" s="457"/>
      <c r="CC218" s="457"/>
      <c r="CD218" s="457"/>
      <c r="CE218" s="457"/>
      <c r="CF218" s="457"/>
      <c r="CG218" s="457"/>
      <c r="CH218" s="457"/>
      <c r="CI218" s="458"/>
      <c r="CJ218" s="458"/>
      <c r="CK218" s="458"/>
      <c r="CL218" s="458"/>
      <c r="CM218" s="458"/>
      <c r="CN218" s="458"/>
      <c r="CO218" s="458"/>
      <c r="CP218" s="458"/>
      <c r="CQ218" s="458"/>
      <c r="CR218" s="458"/>
      <c r="CS218" s="458"/>
      <c r="CT218" s="458"/>
      <c r="CU218" s="458"/>
      <c r="CV218" s="458"/>
      <c r="CW218" s="458"/>
      <c r="CX218" s="458"/>
      <c r="CY218" s="458"/>
      <c r="CZ218" s="458"/>
      <c r="DA218" s="458"/>
      <c r="DB218" s="458"/>
      <c r="DC218" s="458"/>
      <c r="DD218" s="458"/>
      <c r="DE218" s="458"/>
      <c r="DF218" s="458"/>
      <c r="DG218" s="458"/>
      <c r="DH218" s="458"/>
      <c r="DI218" s="458"/>
      <c r="DJ218" s="458"/>
      <c r="DK218" s="458"/>
      <c r="DL218" s="458"/>
      <c r="DM218" s="458"/>
      <c r="DN218" s="458"/>
      <c r="DO218" s="458"/>
      <c r="DP218" s="458"/>
      <c r="DQ218" s="458"/>
      <c r="DR218" s="458"/>
      <c r="DS218" s="458"/>
      <c r="DT218" s="458"/>
      <c r="DU218" s="458"/>
      <c r="DV218" s="458"/>
      <c r="DW218" s="458"/>
      <c r="DX218" s="458"/>
      <c r="DY218" s="458"/>
      <c r="DZ218" s="458"/>
      <c r="EA218" s="458"/>
      <c r="EB218" s="458"/>
      <c r="EC218" s="458"/>
      <c r="ED218" s="458"/>
      <c r="EE218" s="458"/>
      <c r="EF218" s="458"/>
      <c r="EG218" s="458"/>
      <c r="EH218" s="458"/>
      <c r="EI218" s="458"/>
      <c r="EJ218" s="458"/>
      <c r="EK218" s="458"/>
      <c r="EL218" s="458"/>
      <c r="EM218" s="458"/>
      <c r="EN218" s="458"/>
      <c r="EO218" s="458"/>
      <c r="EP218" s="458"/>
      <c r="EQ218" s="458"/>
      <c r="ER218" s="458"/>
      <c r="ES218" s="458"/>
      <c r="ET218" s="458"/>
      <c r="EU218" s="458"/>
      <c r="EV218" s="458"/>
      <c r="EW218" s="458"/>
      <c r="EX218" s="458"/>
      <c r="EY218" s="458"/>
      <c r="EZ218" s="458"/>
      <c r="FA218" s="458"/>
      <c r="FB218" s="458"/>
      <c r="FC218" s="458"/>
      <c r="FD218" s="458"/>
      <c r="FE218" s="458"/>
      <c r="FF218" s="458"/>
      <c r="FG218" s="458"/>
      <c r="FH218" s="458"/>
      <c r="FI218" s="458"/>
      <c r="FJ218" s="458"/>
      <c r="FK218" s="458"/>
      <c r="FL218" s="458"/>
      <c r="FM218" s="458"/>
      <c r="FN218" s="458"/>
      <c r="FO218" s="458"/>
      <c r="FP218" s="458"/>
      <c r="FQ218" s="458"/>
      <c r="FR218" s="458"/>
      <c r="FS218" s="458"/>
      <c r="FT218" s="458"/>
      <c r="FU218" s="458"/>
      <c r="FV218" s="458"/>
      <c r="FW218" s="458"/>
      <c r="FX218" s="458"/>
      <c r="FY218" s="458"/>
      <c r="FZ218" s="458"/>
      <c r="GA218" s="458"/>
      <c r="GB218" s="458"/>
      <c r="GC218" s="458"/>
      <c r="GD218" s="458"/>
      <c r="GE218" s="458"/>
      <c r="GF218" s="458"/>
    </row>
    <row r="219" spans="1:188" s="462" customFormat="1" outlineLevel="1">
      <c r="A219" s="456"/>
      <c r="B219" s="456"/>
      <c r="C219" s="519">
        <v>9</v>
      </c>
      <c r="D219" s="508"/>
      <c r="E219" s="603"/>
      <c r="F219" s="604"/>
      <c r="G219" s="604"/>
      <c r="H219" s="604"/>
      <c r="I219" s="604"/>
      <c r="J219" s="604"/>
      <c r="K219" s="604"/>
      <c r="L219" s="604"/>
      <c r="M219" s="604"/>
      <c r="N219" s="604"/>
      <c r="O219" s="604"/>
      <c r="P219" s="456"/>
      <c r="Q219" s="456"/>
      <c r="R219" s="456"/>
      <c r="S219" s="456"/>
      <c r="T219" s="538"/>
      <c r="U219" s="457"/>
      <c r="V219" s="457"/>
      <c r="W219" s="457"/>
      <c r="X219" s="457"/>
      <c r="Y219" s="457"/>
      <c r="Z219" s="457"/>
      <c r="AA219" s="457"/>
      <c r="AB219" s="457"/>
      <c r="AC219" s="457"/>
      <c r="AD219" s="457"/>
      <c r="AE219" s="457"/>
      <c r="AF219" s="457"/>
      <c r="AG219" s="457"/>
      <c r="AH219" s="457"/>
      <c r="AI219" s="457"/>
      <c r="AJ219" s="457"/>
      <c r="AK219" s="457"/>
      <c r="AL219" s="457"/>
      <c r="AM219" s="457"/>
      <c r="AN219" s="457"/>
      <c r="AO219" s="457"/>
      <c r="AP219" s="457"/>
      <c r="AQ219" s="457"/>
      <c r="AR219" s="457"/>
      <c r="AS219" s="457"/>
      <c r="AT219" s="457"/>
      <c r="AU219" s="457"/>
      <c r="AV219" s="457"/>
      <c r="AW219" s="457"/>
      <c r="AX219" s="457"/>
      <c r="AY219" s="457"/>
      <c r="AZ219" s="457"/>
      <c r="BA219" s="457"/>
      <c r="BB219" s="457"/>
      <c r="BC219" s="457"/>
      <c r="BD219" s="457"/>
      <c r="BE219" s="457"/>
      <c r="BF219" s="457"/>
      <c r="BG219" s="457"/>
      <c r="BH219" s="457"/>
      <c r="BI219" s="457"/>
      <c r="BJ219" s="457"/>
      <c r="BK219" s="457"/>
      <c r="BL219" s="457"/>
      <c r="BM219" s="457"/>
      <c r="BN219" s="457"/>
      <c r="BO219" s="457"/>
      <c r="BP219" s="457"/>
      <c r="BQ219" s="457"/>
      <c r="BR219" s="457"/>
      <c r="BS219" s="457"/>
      <c r="BT219" s="457"/>
      <c r="BU219" s="457"/>
      <c r="BV219" s="457"/>
      <c r="BW219" s="457"/>
      <c r="BX219" s="457"/>
      <c r="BY219" s="457"/>
      <c r="BZ219" s="457"/>
      <c r="CA219" s="457"/>
      <c r="CB219" s="457"/>
      <c r="CC219" s="457"/>
      <c r="CD219" s="457"/>
      <c r="CE219" s="457"/>
      <c r="CF219" s="457"/>
      <c r="CG219" s="457"/>
      <c r="CH219" s="457"/>
      <c r="CI219" s="458"/>
      <c r="CJ219" s="458"/>
      <c r="CK219" s="458"/>
      <c r="CL219" s="458"/>
      <c r="CM219" s="458"/>
      <c r="CN219" s="458"/>
      <c r="CO219" s="458"/>
      <c r="CP219" s="458"/>
      <c r="CQ219" s="458"/>
      <c r="CR219" s="458"/>
      <c r="CS219" s="458"/>
      <c r="CT219" s="458"/>
      <c r="CU219" s="458"/>
      <c r="CV219" s="458"/>
      <c r="CW219" s="458"/>
      <c r="CX219" s="458"/>
      <c r="CY219" s="458"/>
      <c r="CZ219" s="458"/>
      <c r="DA219" s="458"/>
      <c r="DB219" s="458"/>
      <c r="DC219" s="458"/>
      <c r="DD219" s="458"/>
      <c r="DE219" s="458"/>
      <c r="DF219" s="458"/>
      <c r="DG219" s="458"/>
      <c r="DH219" s="458"/>
      <c r="DI219" s="458"/>
      <c r="DJ219" s="458"/>
      <c r="DK219" s="458"/>
      <c r="DL219" s="458"/>
      <c r="DM219" s="458"/>
      <c r="DN219" s="458"/>
      <c r="DO219" s="458"/>
      <c r="DP219" s="458"/>
      <c r="DQ219" s="458"/>
      <c r="DR219" s="458"/>
      <c r="DS219" s="458"/>
      <c r="DT219" s="458"/>
      <c r="DU219" s="458"/>
      <c r="DV219" s="458"/>
      <c r="DW219" s="458"/>
      <c r="DX219" s="458"/>
      <c r="DY219" s="458"/>
      <c r="DZ219" s="458"/>
      <c r="EA219" s="458"/>
      <c r="EB219" s="458"/>
      <c r="EC219" s="458"/>
      <c r="ED219" s="458"/>
      <c r="EE219" s="458"/>
      <c r="EF219" s="458"/>
      <c r="EG219" s="458"/>
      <c r="EH219" s="458"/>
      <c r="EI219" s="458"/>
      <c r="EJ219" s="458"/>
      <c r="EK219" s="458"/>
      <c r="EL219" s="458"/>
      <c r="EM219" s="458"/>
      <c r="EN219" s="458"/>
      <c r="EO219" s="458"/>
      <c r="EP219" s="458"/>
      <c r="EQ219" s="458"/>
      <c r="ER219" s="458"/>
      <c r="ES219" s="458"/>
      <c r="ET219" s="458"/>
      <c r="EU219" s="458"/>
      <c r="EV219" s="458"/>
      <c r="EW219" s="458"/>
      <c r="EX219" s="458"/>
      <c r="EY219" s="458"/>
      <c r="EZ219" s="458"/>
      <c r="FA219" s="458"/>
      <c r="FB219" s="458"/>
      <c r="FC219" s="458"/>
      <c r="FD219" s="458"/>
      <c r="FE219" s="458"/>
      <c r="FF219" s="458"/>
      <c r="FG219" s="458"/>
      <c r="FH219" s="458"/>
      <c r="FI219" s="458"/>
      <c r="FJ219" s="458"/>
      <c r="FK219" s="458"/>
      <c r="FL219" s="458"/>
      <c r="FM219" s="458"/>
      <c r="FN219" s="458"/>
      <c r="FO219" s="458"/>
      <c r="FP219" s="458"/>
      <c r="FQ219" s="458"/>
      <c r="FR219" s="458"/>
      <c r="FS219" s="458"/>
      <c r="FT219" s="458"/>
      <c r="FU219" s="458"/>
      <c r="FV219" s="458"/>
      <c r="FW219" s="458"/>
      <c r="FX219" s="458"/>
      <c r="FY219" s="458"/>
      <c r="FZ219" s="458"/>
      <c r="GA219" s="458"/>
      <c r="GB219" s="458"/>
      <c r="GC219" s="458"/>
      <c r="GD219" s="458"/>
      <c r="GE219" s="458"/>
      <c r="GF219" s="458"/>
    </row>
    <row r="220" spans="1:188" s="462" customFormat="1" outlineLevel="1">
      <c r="A220" s="456"/>
      <c r="B220" s="456"/>
      <c r="C220" s="519">
        <v>10</v>
      </c>
      <c r="D220" s="508"/>
      <c r="E220" s="603"/>
      <c r="F220" s="604"/>
      <c r="G220" s="604"/>
      <c r="H220" s="604"/>
      <c r="I220" s="604"/>
      <c r="J220" s="604"/>
      <c r="K220" s="604"/>
      <c r="L220" s="604"/>
      <c r="M220" s="604"/>
      <c r="N220" s="604"/>
      <c r="O220" s="604"/>
      <c r="P220" s="456"/>
      <c r="Q220" s="456"/>
      <c r="R220" s="456"/>
      <c r="S220" s="456"/>
      <c r="T220" s="538"/>
      <c r="U220" s="457"/>
      <c r="V220" s="457"/>
      <c r="W220" s="457"/>
      <c r="X220" s="457"/>
      <c r="Y220" s="457"/>
      <c r="Z220" s="457"/>
      <c r="AA220" s="457"/>
      <c r="AB220" s="457"/>
      <c r="AC220" s="457"/>
      <c r="AD220" s="457"/>
      <c r="AE220" s="457"/>
      <c r="AF220" s="457"/>
      <c r="AG220" s="457"/>
      <c r="AH220" s="457"/>
      <c r="AI220" s="457"/>
      <c r="AJ220" s="457"/>
      <c r="AK220" s="457"/>
      <c r="AL220" s="457"/>
      <c r="AM220" s="457"/>
      <c r="AN220" s="457"/>
      <c r="AO220" s="457"/>
      <c r="AP220" s="457"/>
      <c r="AQ220" s="457"/>
      <c r="AR220" s="457"/>
      <c r="AS220" s="457"/>
      <c r="AT220" s="457"/>
      <c r="AU220" s="457"/>
      <c r="AV220" s="457"/>
      <c r="AW220" s="457"/>
      <c r="AX220" s="457"/>
      <c r="AY220" s="457"/>
      <c r="AZ220" s="457"/>
      <c r="BA220" s="457"/>
      <c r="BB220" s="457"/>
      <c r="BC220" s="457"/>
      <c r="BD220" s="457"/>
      <c r="BE220" s="457"/>
      <c r="BF220" s="457"/>
      <c r="BG220" s="457"/>
      <c r="BH220" s="457"/>
      <c r="BI220" s="457"/>
      <c r="BJ220" s="457"/>
      <c r="BK220" s="457"/>
      <c r="BL220" s="457"/>
      <c r="BM220" s="457"/>
      <c r="BN220" s="457"/>
      <c r="BO220" s="457"/>
      <c r="BP220" s="457"/>
      <c r="BQ220" s="457"/>
      <c r="BR220" s="457"/>
      <c r="BS220" s="457"/>
      <c r="BT220" s="457"/>
      <c r="BU220" s="457"/>
      <c r="BV220" s="457"/>
      <c r="BW220" s="457"/>
      <c r="BX220" s="457"/>
      <c r="BY220" s="457"/>
      <c r="BZ220" s="457"/>
      <c r="CA220" s="457"/>
      <c r="CB220" s="457"/>
      <c r="CC220" s="457"/>
      <c r="CD220" s="457"/>
      <c r="CE220" s="457"/>
      <c r="CF220" s="457"/>
      <c r="CG220" s="457"/>
      <c r="CH220" s="457"/>
      <c r="CI220" s="458"/>
      <c r="CJ220" s="458"/>
      <c r="CK220" s="458"/>
      <c r="CL220" s="458"/>
      <c r="CM220" s="458"/>
      <c r="CN220" s="458"/>
      <c r="CO220" s="458"/>
      <c r="CP220" s="458"/>
      <c r="CQ220" s="458"/>
      <c r="CR220" s="458"/>
      <c r="CS220" s="458"/>
      <c r="CT220" s="458"/>
      <c r="CU220" s="458"/>
      <c r="CV220" s="458"/>
      <c r="CW220" s="458"/>
      <c r="CX220" s="458"/>
      <c r="CY220" s="458"/>
      <c r="CZ220" s="458"/>
      <c r="DA220" s="458"/>
      <c r="DB220" s="458"/>
      <c r="DC220" s="458"/>
      <c r="DD220" s="458"/>
      <c r="DE220" s="458"/>
      <c r="DF220" s="458"/>
      <c r="DG220" s="458"/>
      <c r="DH220" s="458"/>
      <c r="DI220" s="458"/>
      <c r="DJ220" s="458"/>
      <c r="DK220" s="458"/>
      <c r="DL220" s="458"/>
      <c r="DM220" s="458"/>
      <c r="DN220" s="458"/>
      <c r="DO220" s="458"/>
      <c r="DP220" s="458"/>
      <c r="DQ220" s="458"/>
      <c r="DR220" s="458"/>
      <c r="DS220" s="458"/>
      <c r="DT220" s="458"/>
      <c r="DU220" s="458"/>
      <c r="DV220" s="458"/>
      <c r="DW220" s="458"/>
      <c r="DX220" s="458"/>
      <c r="DY220" s="458"/>
      <c r="DZ220" s="458"/>
      <c r="EA220" s="458"/>
      <c r="EB220" s="458"/>
      <c r="EC220" s="458"/>
      <c r="ED220" s="458"/>
      <c r="EE220" s="458"/>
      <c r="EF220" s="458"/>
      <c r="EG220" s="458"/>
      <c r="EH220" s="458"/>
      <c r="EI220" s="458"/>
      <c r="EJ220" s="458"/>
      <c r="EK220" s="458"/>
      <c r="EL220" s="458"/>
      <c r="EM220" s="458"/>
      <c r="EN220" s="458"/>
      <c r="EO220" s="458"/>
      <c r="EP220" s="458"/>
      <c r="EQ220" s="458"/>
      <c r="ER220" s="458"/>
      <c r="ES220" s="458"/>
      <c r="ET220" s="458"/>
      <c r="EU220" s="458"/>
      <c r="EV220" s="458"/>
      <c r="EW220" s="458"/>
      <c r="EX220" s="458"/>
      <c r="EY220" s="458"/>
      <c r="EZ220" s="458"/>
      <c r="FA220" s="458"/>
      <c r="FB220" s="458"/>
      <c r="FC220" s="458"/>
      <c r="FD220" s="458"/>
      <c r="FE220" s="458"/>
      <c r="FF220" s="458"/>
      <c r="FG220" s="458"/>
      <c r="FH220" s="458"/>
      <c r="FI220" s="458"/>
      <c r="FJ220" s="458"/>
      <c r="FK220" s="458"/>
      <c r="FL220" s="458"/>
      <c r="FM220" s="458"/>
      <c r="FN220" s="458"/>
      <c r="FO220" s="458"/>
      <c r="FP220" s="458"/>
      <c r="FQ220" s="458"/>
      <c r="FR220" s="458"/>
      <c r="FS220" s="458"/>
      <c r="FT220" s="458"/>
      <c r="FU220" s="458"/>
      <c r="FV220" s="458"/>
      <c r="FW220" s="458"/>
      <c r="FX220" s="458"/>
      <c r="FY220" s="458"/>
      <c r="FZ220" s="458"/>
      <c r="GA220" s="458"/>
      <c r="GB220" s="458"/>
      <c r="GC220" s="458"/>
      <c r="GD220" s="458"/>
      <c r="GE220" s="458"/>
      <c r="GF220" s="458"/>
    </row>
    <row r="221" spans="1:188" s="462" customFormat="1" outlineLevel="1">
      <c r="A221" s="456"/>
      <c r="B221" s="456"/>
      <c r="C221" s="519">
        <v>11</v>
      </c>
      <c r="D221" s="508"/>
      <c r="E221" s="603"/>
      <c r="F221" s="604"/>
      <c r="G221" s="604"/>
      <c r="H221" s="604"/>
      <c r="I221" s="604"/>
      <c r="J221" s="604"/>
      <c r="K221" s="604"/>
      <c r="L221" s="604"/>
      <c r="M221" s="604"/>
      <c r="N221" s="604"/>
      <c r="O221" s="604"/>
      <c r="P221" s="456"/>
      <c r="Q221" s="456"/>
      <c r="R221" s="456"/>
      <c r="S221" s="456"/>
      <c r="T221" s="538"/>
      <c r="U221" s="457"/>
      <c r="V221" s="457"/>
      <c r="W221" s="457"/>
      <c r="X221" s="457"/>
      <c r="Y221" s="457"/>
      <c r="Z221" s="457"/>
      <c r="AA221" s="457"/>
      <c r="AB221" s="457"/>
      <c r="AC221" s="457"/>
      <c r="AD221" s="457"/>
      <c r="AE221" s="457"/>
      <c r="AF221" s="457"/>
      <c r="AG221" s="457"/>
      <c r="AH221" s="457"/>
      <c r="AI221" s="457"/>
      <c r="AJ221" s="457"/>
      <c r="AK221" s="457"/>
      <c r="AL221" s="457"/>
      <c r="AM221" s="457"/>
      <c r="AN221" s="457"/>
      <c r="AO221" s="457"/>
      <c r="AP221" s="457"/>
      <c r="AQ221" s="457"/>
      <c r="AR221" s="457"/>
      <c r="AS221" s="457"/>
      <c r="AT221" s="457"/>
      <c r="AU221" s="457"/>
      <c r="AV221" s="457"/>
      <c r="AW221" s="457"/>
      <c r="AX221" s="457"/>
      <c r="AY221" s="457"/>
      <c r="AZ221" s="457"/>
      <c r="BA221" s="457"/>
      <c r="BB221" s="457"/>
      <c r="BC221" s="457"/>
      <c r="BD221" s="457"/>
      <c r="BE221" s="457"/>
      <c r="BF221" s="457"/>
      <c r="BG221" s="457"/>
      <c r="BH221" s="457"/>
      <c r="BI221" s="457"/>
      <c r="BJ221" s="457"/>
      <c r="BK221" s="457"/>
      <c r="BL221" s="457"/>
      <c r="BM221" s="457"/>
      <c r="BN221" s="457"/>
      <c r="BO221" s="457"/>
      <c r="BP221" s="457"/>
      <c r="BQ221" s="457"/>
      <c r="BR221" s="457"/>
      <c r="BS221" s="457"/>
      <c r="BT221" s="457"/>
      <c r="BU221" s="457"/>
      <c r="BV221" s="457"/>
      <c r="BW221" s="457"/>
      <c r="BX221" s="457"/>
      <c r="BY221" s="457"/>
      <c r="BZ221" s="457"/>
      <c r="CA221" s="457"/>
      <c r="CB221" s="457"/>
      <c r="CC221" s="457"/>
      <c r="CD221" s="457"/>
      <c r="CE221" s="457"/>
      <c r="CF221" s="457"/>
      <c r="CG221" s="457"/>
      <c r="CH221" s="457"/>
      <c r="CI221" s="458"/>
      <c r="CJ221" s="458"/>
      <c r="CK221" s="458"/>
      <c r="CL221" s="458"/>
      <c r="CM221" s="458"/>
      <c r="CN221" s="458"/>
      <c r="CO221" s="458"/>
      <c r="CP221" s="458"/>
      <c r="CQ221" s="458"/>
      <c r="CR221" s="458"/>
      <c r="CS221" s="458"/>
      <c r="CT221" s="458"/>
      <c r="CU221" s="458"/>
      <c r="CV221" s="458"/>
      <c r="CW221" s="458"/>
      <c r="CX221" s="458"/>
      <c r="CY221" s="458"/>
      <c r="CZ221" s="458"/>
      <c r="DA221" s="458"/>
      <c r="DB221" s="458"/>
      <c r="DC221" s="458"/>
      <c r="DD221" s="458"/>
      <c r="DE221" s="458"/>
      <c r="DF221" s="458"/>
      <c r="DG221" s="458"/>
      <c r="DH221" s="458"/>
      <c r="DI221" s="458"/>
      <c r="DJ221" s="458"/>
      <c r="DK221" s="458"/>
      <c r="DL221" s="458"/>
      <c r="DM221" s="458"/>
      <c r="DN221" s="458"/>
      <c r="DO221" s="458"/>
      <c r="DP221" s="458"/>
      <c r="DQ221" s="458"/>
      <c r="DR221" s="458"/>
      <c r="DS221" s="458"/>
      <c r="DT221" s="458"/>
      <c r="DU221" s="458"/>
      <c r="DV221" s="458"/>
      <c r="DW221" s="458"/>
      <c r="DX221" s="458"/>
      <c r="DY221" s="458"/>
      <c r="DZ221" s="458"/>
      <c r="EA221" s="458"/>
      <c r="EB221" s="458"/>
      <c r="EC221" s="458"/>
      <c r="ED221" s="458"/>
      <c r="EE221" s="458"/>
      <c r="EF221" s="458"/>
      <c r="EG221" s="458"/>
      <c r="EH221" s="458"/>
      <c r="EI221" s="458"/>
      <c r="EJ221" s="458"/>
      <c r="EK221" s="458"/>
      <c r="EL221" s="458"/>
      <c r="EM221" s="458"/>
      <c r="EN221" s="458"/>
      <c r="EO221" s="458"/>
      <c r="EP221" s="458"/>
      <c r="EQ221" s="458"/>
      <c r="ER221" s="458"/>
      <c r="ES221" s="458"/>
      <c r="ET221" s="458"/>
      <c r="EU221" s="458"/>
      <c r="EV221" s="458"/>
      <c r="EW221" s="458"/>
      <c r="EX221" s="458"/>
      <c r="EY221" s="458"/>
      <c r="EZ221" s="458"/>
      <c r="FA221" s="458"/>
      <c r="FB221" s="458"/>
      <c r="FC221" s="458"/>
      <c r="FD221" s="458"/>
      <c r="FE221" s="458"/>
      <c r="FF221" s="458"/>
      <c r="FG221" s="458"/>
      <c r="FH221" s="458"/>
      <c r="FI221" s="458"/>
      <c r="FJ221" s="458"/>
      <c r="FK221" s="458"/>
      <c r="FL221" s="458"/>
      <c r="FM221" s="458"/>
      <c r="FN221" s="458"/>
      <c r="FO221" s="458"/>
      <c r="FP221" s="458"/>
      <c r="FQ221" s="458"/>
      <c r="FR221" s="458"/>
      <c r="FS221" s="458"/>
    </row>
    <row r="222" spans="1:188" s="463" customFormat="1" outlineLevel="1">
      <c r="A222" s="456"/>
      <c r="B222" s="456"/>
      <c r="C222" s="519">
        <v>12</v>
      </c>
      <c r="D222" s="508"/>
      <c r="E222" s="603"/>
      <c r="F222" s="604"/>
      <c r="G222" s="604"/>
      <c r="H222" s="604"/>
      <c r="I222" s="604"/>
      <c r="J222" s="604"/>
      <c r="K222" s="604"/>
      <c r="L222" s="604"/>
      <c r="M222" s="604"/>
      <c r="N222" s="604"/>
      <c r="O222" s="604"/>
      <c r="P222" s="456"/>
      <c r="Q222" s="456"/>
      <c r="R222" s="456"/>
      <c r="S222" s="456"/>
      <c r="T222" s="538"/>
      <c r="U222" s="457"/>
      <c r="V222" s="457"/>
      <c r="W222" s="457"/>
      <c r="X222" s="457"/>
      <c r="Y222" s="457"/>
      <c r="Z222" s="457"/>
      <c r="AA222" s="457"/>
      <c r="AB222" s="457"/>
      <c r="AC222" s="457"/>
      <c r="AD222" s="457"/>
      <c r="AE222" s="457"/>
      <c r="AF222" s="457"/>
      <c r="AG222" s="457"/>
      <c r="AH222" s="457"/>
      <c r="AI222" s="457"/>
      <c r="AJ222" s="457"/>
      <c r="AK222" s="457"/>
      <c r="AL222" s="457"/>
      <c r="AM222" s="457"/>
      <c r="AN222" s="457"/>
      <c r="AO222" s="457"/>
      <c r="AP222" s="457"/>
      <c r="AQ222" s="457"/>
      <c r="AR222" s="457"/>
      <c r="AS222" s="457"/>
      <c r="AT222" s="457"/>
      <c r="AU222" s="457"/>
      <c r="AV222" s="457"/>
      <c r="AW222" s="457"/>
      <c r="AX222" s="457"/>
      <c r="AY222" s="457"/>
      <c r="AZ222" s="457"/>
      <c r="BA222" s="457"/>
      <c r="BB222" s="457"/>
      <c r="BC222" s="457"/>
      <c r="BD222" s="457"/>
      <c r="BE222" s="457"/>
      <c r="BF222" s="457"/>
      <c r="BG222" s="457"/>
      <c r="BH222" s="457"/>
      <c r="BI222" s="457"/>
      <c r="BJ222" s="457"/>
      <c r="BK222" s="457"/>
      <c r="BL222" s="457"/>
      <c r="BM222" s="457"/>
      <c r="BN222" s="457"/>
      <c r="BO222" s="457"/>
      <c r="BP222" s="457"/>
      <c r="BQ222" s="457"/>
      <c r="BR222" s="457"/>
      <c r="BS222" s="457"/>
      <c r="BT222" s="457"/>
      <c r="BU222" s="457"/>
      <c r="BV222" s="457"/>
      <c r="BW222" s="457"/>
      <c r="BX222" s="457"/>
      <c r="BY222" s="457"/>
      <c r="BZ222" s="457"/>
      <c r="CA222" s="457"/>
      <c r="CB222" s="457"/>
      <c r="CC222" s="457"/>
      <c r="CD222" s="457"/>
      <c r="CE222" s="457"/>
      <c r="CF222" s="457"/>
      <c r="CG222" s="457"/>
      <c r="CH222" s="457"/>
      <c r="CI222" s="458"/>
      <c r="CJ222" s="458"/>
      <c r="CK222" s="458"/>
      <c r="CL222" s="458"/>
      <c r="CM222" s="458"/>
      <c r="CN222" s="458"/>
      <c r="CO222" s="458"/>
      <c r="CP222" s="458"/>
      <c r="CQ222" s="458"/>
      <c r="CR222" s="458"/>
      <c r="CS222" s="458"/>
      <c r="CT222" s="458"/>
      <c r="CU222" s="458"/>
      <c r="CV222" s="458"/>
      <c r="CW222" s="458"/>
      <c r="CX222" s="458"/>
      <c r="CY222" s="458"/>
      <c r="CZ222" s="458"/>
      <c r="DA222" s="458"/>
      <c r="DB222" s="458"/>
      <c r="DC222" s="458"/>
      <c r="DD222" s="458"/>
      <c r="DE222" s="458"/>
      <c r="DF222" s="458"/>
      <c r="DG222" s="458"/>
      <c r="DH222" s="458"/>
      <c r="DI222" s="458"/>
      <c r="DJ222" s="458"/>
      <c r="DK222" s="458"/>
      <c r="DL222" s="458"/>
      <c r="DM222" s="458"/>
      <c r="DN222" s="458"/>
      <c r="DO222" s="458"/>
      <c r="DP222" s="458"/>
      <c r="DQ222" s="458"/>
      <c r="DR222" s="458"/>
      <c r="DS222" s="458"/>
      <c r="DT222" s="458"/>
      <c r="DU222" s="458"/>
      <c r="DV222" s="458"/>
      <c r="DW222" s="458"/>
      <c r="DX222" s="458"/>
      <c r="DY222" s="458"/>
      <c r="DZ222" s="458"/>
      <c r="EA222" s="458"/>
      <c r="EB222" s="458"/>
      <c r="EC222" s="458"/>
      <c r="ED222" s="458"/>
      <c r="EE222" s="458"/>
      <c r="EF222" s="458"/>
      <c r="EG222" s="458"/>
      <c r="EH222" s="458"/>
      <c r="EI222" s="458"/>
      <c r="EJ222" s="458"/>
      <c r="EK222" s="458"/>
      <c r="EL222" s="458"/>
      <c r="EM222" s="458"/>
      <c r="EN222" s="458"/>
      <c r="EO222" s="458"/>
      <c r="EP222" s="458"/>
      <c r="EQ222" s="458"/>
      <c r="ER222" s="458"/>
      <c r="ES222" s="458"/>
      <c r="ET222" s="458"/>
      <c r="EU222" s="458"/>
      <c r="EV222" s="458"/>
      <c r="EW222" s="458"/>
      <c r="EX222" s="458"/>
      <c r="EY222" s="458"/>
      <c r="EZ222" s="458"/>
      <c r="FA222" s="458"/>
      <c r="FB222" s="458"/>
      <c r="FC222" s="458"/>
      <c r="FD222" s="458"/>
      <c r="FE222" s="458"/>
      <c r="FF222" s="458"/>
      <c r="FG222" s="458"/>
      <c r="FH222" s="458"/>
      <c r="FI222" s="458"/>
      <c r="FJ222" s="458"/>
      <c r="FK222" s="458"/>
      <c r="FL222" s="458"/>
      <c r="FM222" s="458"/>
      <c r="FN222" s="458"/>
      <c r="FO222" s="458"/>
      <c r="FP222" s="458"/>
      <c r="FQ222" s="458"/>
      <c r="FR222" s="458"/>
      <c r="FS222" s="458"/>
    </row>
    <row r="223" spans="1:188" s="463" customFormat="1" outlineLevel="1">
      <c r="A223" s="456"/>
      <c r="B223" s="456"/>
      <c r="C223" s="519">
        <v>13</v>
      </c>
      <c r="D223" s="508"/>
      <c r="E223" s="603"/>
      <c r="F223" s="604"/>
      <c r="G223" s="604"/>
      <c r="H223" s="604"/>
      <c r="I223" s="604"/>
      <c r="J223" s="604"/>
      <c r="K223" s="604"/>
      <c r="L223" s="604"/>
      <c r="M223" s="604"/>
      <c r="N223" s="604"/>
      <c r="O223" s="604"/>
      <c r="P223" s="456"/>
      <c r="Q223" s="456"/>
      <c r="R223" s="456"/>
      <c r="S223" s="456"/>
      <c r="T223" s="538"/>
      <c r="U223" s="457"/>
      <c r="V223" s="457"/>
      <c r="W223" s="457"/>
      <c r="X223" s="457"/>
      <c r="Y223" s="457"/>
      <c r="Z223" s="457"/>
      <c r="AA223" s="457"/>
      <c r="AB223" s="457"/>
      <c r="AC223" s="457"/>
      <c r="AD223" s="457"/>
      <c r="AE223" s="457"/>
      <c r="AF223" s="457"/>
      <c r="AG223" s="457"/>
      <c r="AH223" s="457"/>
      <c r="AI223" s="457"/>
      <c r="AJ223" s="457"/>
      <c r="AK223" s="457"/>
      <c r="AL223" s="457"/>
      <c r="AM223" s="457"/>
      <c r="AN223" s="457"/>
      <c r="AO223" s="457"/>
      <c r="AP223" s="457"/>
      <c r="AQ223" s="457"/>
      <c r="AR223" s="457"/>
      <c r="AS223" s="457"/>
      <c r="AT223" s="457"/>
      <c r="AU223" s="457"/>
      <c r="AV223" s="457"/>
      <c r="AW223" s="457"/>
      <c r="AX223" s="457"/>
      <c r="AY223" s="457"/>
      <c r="AZ223" s="457"/>
      <c r="BA223" s="457"/>
      <c r="BB223" s="457"/>
      <c r="BC223" s="457"/>
      <c r="BD223" s="457"/>
      <c r="BE223" s="457"/>
      <c r="BF223" s="457"/>
      <c r="BG223" s="457"/>
      <c r="BH223" s="457"/>
      <c r="BI223" s="457"/>
      <c r="BJ223" s="457"/>
      <c r="BK223" s="457"/>
      <c r="BL223" s="457"/>
      <c r="BM223" s="457"/>
      <c r="BN223" s="457"/>
      <c r="BO223" s="457"/>
      <c r="BP223" s="457"/>
      <c r="BQ223" s="457"/>
      <c r="BR223" s="457"/>
      <c r="BS223" s="457"/>
      <c r="BT223" s="457"/>
      <c r="BU223" s="457"/>
      <c r="BV223" s="457"/>
      <c r="BW223" s="457"/>
      <c r="BX223" s="457"/>
      <c r="BY223" s="457"/>
      <c r="BZ223" s="457"/>
      <c r="CA223" s="457"/>
      <c r="CB223" s="457"/>
      <c r="CC223" s="457"/>
      <c r="CD223" s="457"/>
      <c r="CE223" s="457"/>
      <c r="CF223" s="457"/>
      <c r="CG223" s="457"/>
      <c r="CH223" s="457"/>
      <c r="CI223" s="458"/>
      <c r="CJ223" s="458"/>
      <c r="CK223" s="458"/>
      <c r="CL223" s="458"/>
      <c r="CM223" s="458"/>
      <c r="CN223" s="458"/>
      <c r="CO223" s="458"/>
      <c r="CP223" s="458"/>
      <c r="CQ223" s="458"/>
      <c r="CR223" s="458"/>
      <c r="CS223" s="458"/>
      <c r="CT223" s="458"/>
      <c r="CU223" s="458"/>
      <c r="CV223" s="458"/>
      <c r="CW223" s="458"/>
      <c r="CX223" s="458"/>
      <c r="CY223" s="458"/>
      <c r="CZ223" s="458"/>
      <c r="DA223" s="458"/>
      <c r="DB223" s="458"/>
      <c r="DC223" s="458"/>
      <c r="DD223" s="458"/>
      <c r="DE223" s="458"/>
      <c r="DF223" s="458"/>
      <c r="DG223" s="458"/>
      <c r="DH223" s="458"/>
      <c r="DI223" s="458"/>
      <c r="DJ223" s="458"/>
      <c r="DK223" s="458"/>
      <c r="DL223" s="458"/>
      <c r="DM223" s="458"/>
      <c r="DN223" s="458"/>
      <c r="DO223" s="458"/>
      <c r="DP223" s="458"/>
      <c r="DQ223" s="458"/>
      <c r="DR223" s="458"/>
      <c r="DS223" s="458"/>
      <c r="DT223" s="458"/>
      <c r="DU223" s="458"/>
      <c r="DV223" s="458"/>
      <c r="DW223" s="458"/>
      <c r="DX223" s="458"/>
      <c r="DY223" s="458"/>
      <c r="DZ223" s="458"/>
      <c r="EA223" s="458"/>
      <c r="EB223" s="458"/>
      <c r="EC223" s="458"/>
      <c r="ED223" s="458"/>
      <c r="EE223" s="458"/>
      <c r="EF223" s="458"/>
      <c r="EG223" s="458"/>
      <c r="EH223" s="458"/>
      <c r="EI223" s="458"/>
      <c r="EJ223" s="458"/>
      <c r="EK223" s="458"/>
      <c r="EL223" s="458"/>
      <c r="EM223" s="458"/>
      <c r="EN223" s="458"/>
      <c r="EO223" s="458"/>
      <c r="EP223" s="458"/>
      <c r="EQ223" s="458"/>
      <c r="ER223" s="458"/>
      <c r="ES223" s="458"/>
      <c r="ET223" s="458"/>
      <c r="EU223" s="458"/>
      <c r="EV223" s="458"/>
      <c r="EW223" s="458"/>
      <c r="EX223" s="458"/>
      <c r="EY223" s="458"/>
      <c r="EZ223" s="458"/>
      <c r="FA223" s="458"/>
      <c r="FB223" s="458"/>
      <c r="FC223" s="458"/>
      <c r="FD223" s="458"/>
      <c r="FE223" s="458"/>
      <c r="FF223" s="458"/>
      <c r="FG223" s="458"/>
      <c r="FH223" s="458"/>
      <c r="FI223" s="458"/>
      <c r="FJ223" s="458"/>
      <c r="FK223" s="458"/>
      <c r="FL223" s="458"/>
      <c r="FM223" s="458"/>
      <c r="FN223" s="458"/>
      <c r="FO223" s="458"/>
      <c r="FP223" s="458"/>
      <c r="FQ223" s="458"/>
      <c r="FR223" s="458"/>
      <c r="FS223" s="458"/>
    </row>
    <row r="224" spans="1:188" s="463" customFormat="1" outlineLevel="1">
      <c r="A224" s="456"/>
      <c r="B224" s="456"/>
      <c r="C224" s="519">
        <v>14</v>
      </c>
      <c r="D224" s="508"/>
      <c r="E224" s="603"/>
      <c r="F224" s="604"/>
      <c r="G224" s="604"/>
      <c r="H224" s="604"/>
      <c r="I224" s="604"/>
      <c r="J224" s="604"/>
      <c r="K224" s="604"/>
      <c r="L224" s="604"/>
      <c r="M224" s="604"/>
      <c r="N224" s="604"/>
      <c r="O224" s="604"/>
      <c r="P224" s="456"/>
      <c r="Q224" s="456"/>
      <c r="R224" s="456"/>
      <c r="S224" s="456"/>
      <c r="T224" s="538"/>
      <c r="U224" s="457"/>
      <c r="V224" s="457"/>
      <c r="W224" s="457"/>
      <c r="X224" s="457"/>
      <c r="Y224" s="457"/>
      <c r="Z224" s="457"/>
      <c r="AA224" s="457"/>
      <c r="AB224" s="457"/>
      <c r="AC224" s="457"/>
      <c r="AD224" s="457"/>
      <c r="AE224" s="457"/>
      <c r="AF224" s="457"/>
      <c r="AG224" s="457"/>
      <c r="AH224" s="457"/>
      <c r="AI224" s="457"/>
      <c r="AJ224" s="457"/>
      <c r="AK224" s="457"/>
      <c r="AL224" s="457"/>
      <c r="AM224" s="457"/>
      <c r="AN224" s="457"/>
      <c r="AO224" s="457"/>
      <c r="AP224" s="457"/>
      <c r="AQ224" s="457"/>
      <c r="AR224" s="457"/>
      <c r="AS224" s="457"/>
      <c r="AT224" s="457"/>
      <c r="AU224" s="457"/>
      <c r="AV224" s="457"/>
      <c r="AW224" s="457"/>
      <c r="AX224" s="457"/>
      <c r="AY224" s="457"/>
      <c r="AZ224" s="457"/>
      <c r="BA224" s="457"/>
      <c r="BB224" s="457"/>
      <c r="BC224" s="457"/>
      <c r="BD224" s="457"/>
      <c r="BE224" s="457"/>
      <c r="BF224" s="457"/>
      <c r="BG224" s="457"/>
      <c r="BH224" s="457"/>
      <c r="BI224" s="457"/>
      <c r="BJ224" s="457"/>
      <c r="BK224" s="457"/>
      <c r="BL224" s="457"/>
      <c r="BM224" s="457"/>
      <c r="BN224" s="457"/>
      <c r="BO224" s="457"/>
      <c r="BP224" s="457"/>
      <c r="BQ224" s="457"/>
      <c r="BR224" s="457"/>
      <c r="BS224" s="457"/>
      <c r="BT224" s="457"/>
      <c r="BU224" s="457"/>
      <c r="BV224" s="457"/>
      <c r="BW224" s="457"/>
      <c r="BX224" s="457"/>
      <c r="BY224" s="457"/>
      <c r="BZ224" s="457"/>
      <c r="CA224" s="457"/>
      <c r="CB224" s="457"/>
      <c r="CC224" s="457"/>
      <c r="CD224" s="457"/>
      <c r="CE224" s="457"/>
      <c r="CF224" s="457"/>
      <c r="CG224" s="457"/>
      <c r="CH224" s="457"/>
      <c r="CI224" s="458"/>
      <c r="CJ224" s="458"/>
      <c r="CK224" s="458"/>
      <c r="CL224" s="458"/>
      <c r="CM224" s="458"/>
      <c r="CN224" s="458"/>
      <c r="CO224" s="458"/>
      <c r="CP224" s="458"/>
      <c r="CQ224" s="458"/>
      <c r="CR224" s="458"/>
      <c r="CS224" s="458"/>
      <c r="CT224" s="458"/>
      <c r="CU224" s="458"/>
      <c r="CV224" s="458"/>
      <c r="CW224" s="458"/>
      <c r="CX224" s="458"/>
      <c r="CY224" s="458"/>
      <c r="CZ224" s="458"/>
      <c r="DA224" s="458"/>
      <c r="DB224" s="458"/>
      <c r="DC224" s="458"/>
      <c r="DD224" s="458"/>
      <c r="DE224" s="458"/>
      <c r="DF224" s="458"/>
      <c r="DG224" s="458"/>
      <c r="DH224" s="458"/>
      <c r="DI224" s="458"/>
      <c r="DJ224" s="458"/>
      <c r="DK224" s="458"/>
      <c r="DL224" s="458"/>
      <c r="DM224" s="458"/>
      <c r="DN224" s="458"/>
      <c r="DO224" s="458"/>
      <c r="DP224" s="458"/>
      <c r="DQ224" s="458"/>
      <c r="DR224" s="458"/>
      <c r="DS224" s="458"/>
      <c r="DT224" s="458"/>
      <c r="DU224" s="458"/>
      <c r="DV224" s="458"/>
      <c r="DW224" s="458"/>
      <c r="DX224" s="458"/>
      <c r="DY224" s="458"/>
      <c r="DZ224" s="458"/>
      <c r="EA224" s="458"/>
      <c r="EB224" s="458"/>
      <c r="EC224" s="458"/>
      <c r="ED224" s="458"/>
      <c r="EE224" s="458"/>
      <c r="EF224" s="458"/>
      <c r="EG224" s="458"/>
      <c r="EH224" s="458"/>
      <c r="EI224" s="458"/>
      <c r="EJ224" s="458"/>
      <c r="EK224" s="458"/>
      <c r="EL224" s="458"/>
      <c r="EM224" s="458"/>
      <c r="EN224" s="458"/>
      <c r="EO224" s="458"/>
      <c r="EP224" s="458"/>
      <c r="EQ224" s="458"/>
      <c r="ER224" s="458"/>
      <c r="ES224" s="458"/>
      <c r="ET224" s="458"/>
      <c r="EU224" s="458"/>
      <c r="EV224" s="458"/>
      <c r="EW224" s="458"/>
      <c r="EX224" s="458"/>
      <c r="EY224" s="458"/>
      <c r="EZ224" s="458"/>
      <c r="FA224" s="458"/>
      <c r="FB224" s="458"/>
      <c r="FC224" s="458"/>
      <c r="FD224" s="458"/>
      <c r="FE224" s="458"/>
      <c r="FF224" s="458"/>
      <c r="FG224" s="458"/>
      <c r="FH224" s="458"/>
      <c r="FI224" s="458"/>
      <c r="FJ224" s="458"/>
      <c r="FK224" s="458"/>
      <c r="FL224" s="458"/>
      <c r="FM224" s="458"/>
      <c r="FN224" s="458"/>
      <c r="FO224" s="458"/>
      <c r="FP224" s="458"/>
      <c r="FQ224" s="458"/>
      <c r="FR224" s="458"/>
      <c r="FS224" s="458"/>
    </row>
    <row r="225" spans="1:175" s="463" customFormat="1" outlineLevel="1">
      <c r="A225" s="456"/>
      <c r="B225" s="456"/>
      <c r="C225" s="519">
        <v>15</v>
      </c>
      <c r="D225" s="508"/>
      <c r="E225" s="603"/>
      <c r="F225" s="604"/>
      <c r="G225" s="604"/>
      <c r="H225" s="604"/>
      <c r="I225" s="604"/>
      <c r="J225" s="604"/>
      <c r="K225" s="604"/>
      <c r="L225" s="604"/>
      <c r="M225" s="604"/>
      <c r="N225" s="604"/>
      <c r="O225" s="604"/>
      <c r="P225" s="456"/>
      <c r="Q225" s="456"/>
      <c r="R225" s="456"/>
      <c r="S225" s="456"/>
      <c r="T225" s="538"/>
      <c r="U225" s="457"/>
      <c r="V225" s="457"/>
      <c r="W225" s="457"/>
      <c r="X225" s="457"/>
      <c r="Y225" s="457"/>
      <c r="Z225" s="457"/>
      <c r="AA225" s="457"/>
      <c r="AB225" s="457"/>
      <c r="AC225" s="457"/>
      <c r="AD225" s="457"/>
      <c r="AE225" s="457"/>
      <c r="AF225" s="457"/>
      <c r="AG225" s="457"/>
      <c r="AH225" s="457"/>
      <c r="AI225" s="457"/>
      <c r="AJ225" s="457"/>
      <c r="AK225" s="457"/>
      <c r="AL225" s="457"/>
      <c r="AM225" s="457"/>
      <c r="AN225" s="457"/>
      <c r="AO225" s="457"/>
      <c r="AP225" s="457"/>
      <c r="AQ225" s="457"/>
      <c r="AR225" s="457"/>
      <c r="AS225" s="457"/>
      <c r="AT225" s="457"/>
      <c r="AU225" s="457"/>
      <c r="AV225" s="457"/>
      <c r="AW225" s="457"/>
      <c r="AX225" s="457"/>
      <c r="AY225" s="457"/>
      <c r="AZ225" s="457"/>
      <c r="BA225" s="457"/>
      <c r="BB225" s="457"/>
      <c r="BC225" s="457"/>
      <c r="BD225" s="457"/>
      <c r="BE225" s="457"/>
      <c r="BF225" s="457"/>
      <c r="BG225" s="457"/>
      <c r="BH225" s="457"/>
      <c r="BI225" s="457"/>
      <c r="BJ225" s="457"/>
      <c r="BK225" s="457"/>
      <c r="BL225" s="457"/>
      <c r="BM225" s="457"/>
      <c r="BN225" s="457"/>
      <c r="BO225" s="457"/>
      <c r="BP225" s="457"/>
      <c r="BQ225" s="457"/>
      <c r="BR225" s="457"/>
      <c r="BS225" s="457"/>
      <c r="BT225" s="457"/>
      <c r="BU225" s="457"/>
      <c r="BV225" s="457"/>
      <c r="BW225" s="457"/>
      <c r="BX225" s="457"/>
      <c r="BY225" s="457"/>
      <c r="BZ225" s="457"/>
      <c r="CA225" s="457"/>
      <c r="CB225" s="457"/>
      <c r="CC225" s="457"/>
      <c r="CD225" s="457"/>
      <c r="CE225" s="457"/>
      <c r="CF225" s="457"/>
      <c r="CG225" s="457"/>
      <c r="CH225" s="457"/>
      <c r="CI225" s="458"/>
      <c r="CJ225" s="458"/>
      <c r="CK225" s="458"/>
      <c r="CL225" s="458"/>
      <c r="CM225" s="458"/>
      <c r="CN225" s="458"/>
      <c r="CO225" s="458"/>
      <c r="CP225" s="458"/>
      <c r="CQ225" s="458"/>
      <c r="CR225" s="458"/>
      <c r="CS225" s="458"/>
      <c r="CT225" s="458"/>
      <c r="CU225" s="458"/>
      <c r="CV225" s="458"/>
      <c r="CW225" s="458"/>
      <c r="CX225" s="458"/>
      <c r="CY225" s="458"/>
      <c r="CZ225" s="458"/>
      <c r="DA225" s="458"/>
      <c r="DB225" s="458"/>
      <c r="DC225" s="458"/>
      <c r="DD225" s="458"/>
      <c r="DE225" s="458"/>
      <c r="DF225" s="458"/>
      <c r="DG225" s="458"/>
      <c r="DH225" s="458"/>
      <c r="DI225" s="458"/>
      <c r="DJ225" s="458"/>
      <c r="DK225" s="458"/>
      <c r="DL225" s="458"/>
      <c r="DM225" s="458"/>
      <c r="DN225" s="458"/>
      <c r="DO225" s="458"/>
      <c r="DP225" s="458"/>
      <c r="DQ225" s="458"/>
      <c r="DR225" s="458"/>
      <c r="DS225" s="458"/>
      <c r="DT225" s="458"/>
      <c r="DU225" s="458"/>
      <c r="DV225" s="458"/>
      <c r="DW225" s="458"/>
      <c r="DX225" s="458"/>
      <c r="DY225" s="458"/>
      <c r="DZ225" s="458"/>
      <c r="EA225" s="458"/>
      <c r="EB225" s="458"/>
      <c r="EC225" s="458"/>
      <c r="ED225" s="458"/>
      <c r="EE225" s="458"/>
      <c r="EF225" s="458"/>
      <c r="EG225" s="458"/>
      <c r="EH225" s="458"/>
      <c r="EI225" s="458"/>
      <c r="EJ225" s="458"/>
      <c r="EK225" s="458"/>
      <c r="EL225" s="458"/>
      <c r="EM225" s="458"/>
      <c r="EN225" s="458"/>
      <c r="EO225" s="458"/>
      <c r="EP225" s="458"/>
      <c r="EQ225" s="458"/>
      <c r="ER225" s="458"/>
      <c r="ES225" s="458"/>
      <c r="ET225" s="458"/>
      <c r="EU225" s="458"/>
      <c r="EV225" s="458"/>
      <c r="EW225" s="458"/>
      <c r="EX225" s="458"/>
      <c r="EY225" s="458"/>
      <c r="EZ225" s="458"/>
      <c r="FA225" s="458"/>
      <c r="FB225" s="458"/>
      <c r="FC225" s="458"/>
      <c r="FD225" s="458"/>
      <c r="FE225" s="458"/>
      <c r="FF225" s="458"/>
      <c r="FG225" s="458"/>
      <c r="FH225" s="458"/>
      <c r="FI225" s="458"/>
      <c r="FJ225" s="458"/>
      <c r="FK225" s="458"/>
      <c r="FL225" s="458"/>
      <c r="FM225" s="458"/>
      <c r="FN225" s="458"/>
      <c r="FO225" s="458"/>
      <c r="FP225" s="458"/>
      <c r="FQ225" s="458"/>
      <c r="FR225" s="458"/>
      <c r="FS225" s="458"/>
    </row>
    <row r="226" spans="1:175" s="463" customFormat="1" outlineLevel="1">
      <c r="A226" s="456"/>
      <c r="B226" s="456"/>
      <c r="C226" s="519">
        <v>16</v>
      </c>
      <c r="D226" s="508"/>
      <c r="E226" s="603"/>
      <c r="F226" s="604"/>
      <c r="G226" s="604"/>
      <c r="H226" s="604"/>
      <c r="I226" s="604"/>
      <c r="J226" s="604"/>
      <c r="K226" s="604"/>
      <c r="L226" s="604"/>
      <c r="M226" s="604"/>
      <c r="N226" s="604"/>
      <c r="O226" s="604"/>
      <c r="P226" s="456"/>
      <c r="Q226" s="456"/>
      <c r="R226" s="456"/>
      <c r="S226" s="456"/>
      <c r="T226" s="538"/>
      <c r="U226" s="457"/>
      <c r="V226" s="457"/>
      <c r="W226" s="457"/>
      <c r="X226" s="457"/>
      <c r="Y226" s="457"/>
      <c r="Z226" s="457"/>
      <c r="AA226" s="457"/>
      <c r="AB226" s="457"/>
      <c r="AC226" s="457"/>
      <c r="AD226" s="457"/>
      <c r="AE226" s="457"/>
      <c r="AF226" s="457"/>
      <c r="AG226" s="457"/>
      <c r="AH226" s="457"/>
      <c r="AI226" s="457"/>
      <c r="AJ226" s="457"/>
      <c r="AK226" s="457"/>
      <c r="AL226" s="457"/>
      <c r="AM226" s="457"/>
      <c r="AN226" s="457"/>
      <c r="AO226" s="457"/>
      <c r="AP226" s="457"/>
      <c r="AQ226" s="457"/>
      <c r="AR226" s="457"/>
      <c r="AS226" s="457"/>
      <c r="AT226" s="457"/>
      <c r="AU226" s="457"/>
      <c r="AV226" s="457"/>
      <c r="AW226" s="457"/>
      <c r="AX226" s="457"/>
      <c r="AY226" s="457"/>
      <c r="AZ226" s="457"/>
      <c r="BA226" s="457"/>
      <c r="BB226" s="457"/>
      <c r="BC226" s="457"/>
      <c r="BD226" s="457"/>
      <c r="BE226" s="457"/>
      <c r="BF226" s="457"/>
      <c r="BG226" s="457"/>
      <c r="BH226" s="457"/>
      <c r="BI226" s="457"/>
      <c r="BJ226" s="457"/>
      <c r="BK226" s="457"/>
      <c r="BL226" s="457"/>
      <c r="BM226" s="457"/>
      <c r="BN226" s="457"/>
      <c r="BO226" s="457"/>
      <c r="BP226" s="457"/>
      <c r="BQ226" s="457"/>
      <c r="BR226" s="457"/>
      <c r="BS226" s="457"/>
      <c r="BT226" s="457"/>
      <c r="BU226" s="457"/>
      <c r="BV226" s="457"/>
      <c r="BW226" s="457"/>
      <c r="BX226" s="457"/>
      <c r="BY226" s="457"/>
      <c r="BZ226" s="457"/>
      <c r="CA226" s="457"/>
      <c r="CB226" s="457"/>
      <c r="CC226" s="457"/>
      <c r="CD226" s="457"/>
      <c r="CE226" s="457"/>
      <c r="CF226" s="457"/>
      <c r="CG226" s="457"/>
      <c r="CH226" s="457"/>
      <c r="CI226" s="458"/>
      <c r="CJ226" s="458"/>
      <c r="CK226" s="458"/>
      <c r="CL226" s="458"/>
      <c r="CM226" s="458"/>
      <c r="CN226" s="458"/>
      <c r="CO226" s="458"/>
      <c r="CP226" s="458"/>
      <c r="CQ226" s="458"/>
      <c r="CR226" s="458"/>
      <c r="CS226" s="458"/>
      <c r="CT226" s="458"/>
      <c r="CU226" s="458"/>
      <c r="CV226" s="458"/>
      <c r="CW226" s="458"/>
      <c r="CX226" s="458"/>
      <c r="CY226" s="458"/>
      <c r="CZ226" s="458"/>
      <c r="DA226" s="458"/>
      <c r="DB226" s="458"/>
      <c r="DC226" s="458"/>
      <c r="DD226" s="458"/>
      <c r="DE226" s="458"/>
      <c r="DF226" s="458"/>
      <c r="DG226" s="458"/>
      <c r="DH226" s="458"/>
      <c r="DI226" s="458"/>
      <c r="DJ226" s="458"/>
      <c r="DK226" s="458"/>
      <c r="DL226" s="458"/>
      <c r="DM226" s="458"/>
      <c r="DN226" s="458"/>
      <c r="DO226" s="458"/>
      <c r="DP226" s="458"/>
      <c r="DQ226" s="458"/>
      <c r="DR226" s="458"/>
      <c r="DS226" s="458"/>
      <c r="DT226" s="458"/>
      <c r="DU226" s="458"/>
      <c r="DV226" s="458"/>
      <c r="DW226" s="458"/>
      <c r="DX226" s="458"/>
      <c r="DY226" s="458"/>
      <c r="DZ226" s="458"/>
      <c r="EA226" s="458"/>
      <c r="EB226" s="458"/>
      <c r="EC226" s="458"/>
      <c r="ED226" s="458"/>
      <c r="EE226" s="458"/>
      <c r="EF226" s="458"/>
      <c r="EG226" s="458"/>
      <c r="EH226" s="458"/>
      <c r="EI226" s="458"/>
      <c r="EJ226" s="458"/>
      <c r="EK226" s="458"/>
      <c r="EL226" s="458"/>
      <c r="EM226" s="458"/>
      <c r="EN226" s="458"/>
      <c r="EO226" s="458"/>
      <c r="EP226" s="458"/>
      <c r="EQ226" s="458"/>
      <c r="ER226" s="458"/>
      <c r="ES226" s="458"/>
      <c r="ET226" s="458"/>
      <c r="EU226" s="458"/>
      <c r="EV226" s="458"/>
      <c r="EW226" s="458"/>
      <c r="EX226" s="458"/>
      <c r="EY226" s="458"/>
      <c r="EZ226" s="458"/>
      <c r="FA226" s="458"/>
      <c r="FB226" s="458"/>
      <c r="FC226" s="458"/>
      <c r="FD226" s="458"/>
      <c r="FE226" s="458"/>
      <c r="FF226" s="458"/>
      <c r="FG226" s="458"/>
      <c r="FH226" s="458"/>
      <c r="FI226" s="458"/>
      <c r="FJ226" s="458"/>
      <c r="FK226" s="458"/>
      <c r="FL226" s="458"/>
      <c r="FM226" s="458"/>
      <c r="FN226" s="458"/>
      <c r="FO226" s="458"/>
      <c r="FP226" s="458"/>
      <c r="FQ226" s="458"/>
      <c r="FR226" s="458"/>
      <c r="FS226" s="458"/>
    </row>
    <row r="227" spans="1:175" s="463" customFormat="1" outlineLevel="1">
      <c r="A227" s="456"/>
      <c r="B227" s="456"/>
      <c r="C227" s="519">
        <v>17</v>
      </c>
      <c r="D227" s="508"/>
      <c r="E227" s="603"/>
      <c r="F227" s="604"/>
      <c r="G227" s="604"/>
      <c r="H227" s="604"/>
      <c r="I227" s="604"/>
      <c r="J227" s="604"/>
      <c r="K227" s="604"/>
      <c r="L227" s="604"/>
      <c r="M227" s="604"/>
      <c r="N227" s="604"/>
      <c r="O227" s="604"/>
      <c r="P227" s="456"/>
      <c r="Q227" s="456"/>
      <c r="R227" s="456"/>
      <c r="S227" s="456"/>
      <c r="T227" s="538"/>
      <c r="U227" s="457"/>
      <c r="V227" s="457"/>
      <c r="W227" s="457"/>
      <c r="X227" s="457"/>
      <c r="Y227" s="457"/>
      <c r="Z227" s="457"/>
      <c r="AA227" s="457"/>
      <c r="AB227" s="457"/>
      <c r="AC227" s="457"/>
      <c r="AD227" s="457"/>
      <c r="AE227" s="457"/>
      <c r="AF227" s="457"/>
      <c r="AG227" s="457"/>
      <c r="AH227" s="457"/>
      <c r="AI227" s="457"/>
      <c r="AJ227" s="457"/>
      <c r="AK227" s="457"/>
      <c r="AL227" s="457"/>
      <c r="AM227" s="457"/>
      <c r="AN227" s="457"/>
      <c r="AO227" s="457"/>
      <c r="AP227" s="457"/>
      <c r="AQ227" s="457"/>
      <c r="AR227" s="457"/>
      <c r="AS227" s="457"/>
      <c r="AT227" s="457"/>
      <c r="AU227" s="457"/>
      <c r="AV227" s="457"/>
      <c r="AW227" s="457"/>
      <c r="AX227" s="457"/>
      <c r="AY227" s="457"/>
      <c r="AZ227" s="457"/>
      <c r="BA227" s="457"/>
      <c r="BB227" s="457"/>
      <c r="BC227" s="457"/>
      <c r="BD227" s="457"/>
      <c r="BE227" s="457"/>
      <c r="BF227" s="457"/>
      <c r="BG227" s="457"/>
      <c r="BH227" s="457"/>
      <c r="BI227" s="457"/>
      <c r="BJ227" s="457"/>
      <c r="BK227" s="457"/>
      <c r="BL227" s="457"/>
      <c r="BM227" s="457"/>
      <c r="BN227" s="457"/>
      <c r="BO227" s="457"/>
      <c r="BP227" s="457"/>
      <c r="BQ227" s="457"/>
      <c r="BR227" s="457"/>
      <c r="BS227" s="457"/>
      <c r="BT227" s="457"/>
      <c r="BU227" s="457"/>
      <c r="BV227" s="457"/>
      <c r="BW227" s="457"/>
      <c r="BX227" s="457"/>
      <c r="BY227" s="457"/>
      <c r="BZ227" s="457"/>
      <c r="CA227" s="457"/>
      <c r="CB227" s="457"/>
      <c r="CC227" s="457"/>
      <c r="CD227" s="457"/>
      <c r="CE227" s="457"/>
      <c r="CF227" s="457"/>
      <c r="CG227" s="457"/>
      <c r="CH227" s="457"/>
      <c r="CI227" s="458"/>
      <c r="CJ227" s="458"/>
      <c r="CK227" s="458"/>
      <c r="CL227" s="458"/>
      <c r="CM227" s="458"/>
      <c r="CN227" s="458"/>
      <c r="CO227" s="458"/>
      <c r="CP227" s="458"/>
      <c r="CQ227" s="458"/>
      <c r="CR227" s="458"/>
      <c r="CS227" s="458"/>
      <c r="CT227" s="458"/>
      <c r="CU227" s="458"/>
      <c r="CV227" s="458"/>
      <c r="CW227" s="458"/>
      <c r="CX227" s="458"/>
      <c r="CY227" s="458"/>
      <c r="CZ227" s="458"/>
      <c r="DA227" s="458"/>
      <c r="DB227" s="458"/>
      <c r="DC227" s="458"/>
      <c r="DD227" s="458"/>
      <c r="DE227" s="458"/>
      <c r="DF227" s="458"/>
      <c r="DG227" s="458"/>
      <c r="DH227" s="458"/>
      <c r="DI227" s="458"/>
      <c r="DJ227" s="458"/>
      <c r="DK227" s="458"/>
      <c r="DL227" s="458"/>
      <c r="DM227" s="458"/>
      <c r="DN227" s="458"/>
      <c r="DO227" s="458"/>
      <c r="DP227" s="458"/>
      <c r="DQ227" s="458"/>
      <c r="DR227" s="458"/>
      <c r="DS227" s="458"/>
      <c r="DT227" s="458"/>
      <c r="DU227" s="458"/>
      <c r="DV227" s="458"/>
      <c r="DW227" s="458"/>
      <c r="DX227" s="458"/>
      <c r="DY227" s="458"/>
      <c r="DZ227" s="458"/>
      <c r="EA227" s="458"/>
      <c r="EB227" s="458"/>
      <c r="EC227" s="458"/>
      <c r="ED227" s="458"/>
      <c r="EE227" s="458"/>
      <c r="EF227" s="458"/>
      <c r="EG227" s="458"/>
      <c r="EH227" s="458"/>
      <c r="EI227" s="458"/>
      <c r="EJ227" s="458"/>
      <c r="EK227" s="458"/>
      <c r="EL227" s="458"/>
      <c r="EM227" s="458"/>
      <c r="EN227" s="458"/>
      <c r="EO227" s="458"/>
      <c r="EP227" s="458"/>
      <c r="EQ227" s="458"/>
      <c r="ER227" s="458"/>
      <c r="ES227" s="458"/>
      <c r="ET227" s="458"/>
      <c r="EU227" s="458"/>
      <c r="EV227" s="458"/>
      <c r="EW227" s="458"/>
      <c r="EX227" s="458"/>
      <c r="EY227" s="458"/>
      <c r="EZ227" s="458"/>
      <c r="FA227" s="458"/>
      <c r="FB227" s="458"/>
      <c r="FC227" s="458"/>
      <c r="FD227" s="458"/>
      <c r="FE227" s="458"/>
      <c r="FF227" s="458"/>
      <c r="FG227" s="458"/>
      <c r="FH227" s="458"/>
      <c r="FI227" s="458"/>
      <c r="FJ227" s="458"/>
      <c r="FK227" s="458"/>
      <c r="FL227" s="458"/>
      <c r="FM227" s="458"/>
      <c r="FN227" s="458"/>
      <c r="FO227" s="458"/>
      <c r="FP227" s="458"/>
      <c r="FQ227" s="458"/>
      <c r="FR227" s="458"/>
      <c r="FS227" s="458"/>
    </row>
    <row r="228" spans="1:175" s="463" customFormat="1" outlineLevel="1">
      <c r="A228" s="456"/>
      <c r="B228" s="456"/>
      <c r="C228" s="519">
        <v>18</v>
      </c>
      <c r="D228" s="508"/>
      <c r="E228" s="603"/>
      <c r="F228" s="604"/>
      <c r="G228" s="604"/>
      <c r="H228" s="604"/>
      <c r="I228" s="604"/>
      <c r="J228" s="604"/>
      <c r="K228" s="604"/>
      <c r="L228" s="604"/>
      <c r="M228" s="604"/>
      <c r="N228" s="604"/>
      <c r="O228" s="604"/>
      <c r="P228" s="456"/>
      <c r="Q228" s="456"/>
      <c r="R228" s="456"/>
      <c r="S228" s="456"/>
      <c r="T228" s="538"/>
      <c r="U228" s="457"/>
      <c r="V228" s="457"/>
      <c r="W228" s="457"/>
      <c r="X228" s="457"/>
      <c r="Y228" s="457"/>
      <c r="Z228" s="457"/>
      <c r="AA228" s="457"/>
      <c r="AB228" s="457"/>
      <c r="AC228" s="457"/>
      <c r="AD228" s="457"/>
      <c r="AE228" s="457"/>
      <c r="AF228" s="457"/>
      <c r="AG228" s="457"/>
      <c r="AH228" s="457"/>
      <c r="AI228" s="457"/>
      <c r="AJ228" s="457"/>
      <c r="AK228" s="457"/>
      <c r="AL228" s="457"/>
      <c r="AM228" s="457"/>
      <c r="AN228" s="457"/>
      <c r="AO228" s="457"/>
      <c r="AP228" s="457"/>
      <c r="AQ228" s="457"/>
      <c r="AR228" s="457"/>
      <c r="AS228" s="457"/>
      <c r="AT228" s="457"/>
      <c r="AU228" s="457"/>
      <c r="AV228" s="457"/>
      <c r="AW228" s="457"/>
      <c r="AX228" s="457"/>
      <c r="AY228" s="457"/>
      <c r="AZ228" s="457"/>
      <c r="BA228" s="457"/>
      <c r="BB228" s="457"/>
      <c r="BC228" s="457"/>
      <c r="BD228" s="457"/>
      <c r="BE228" s="457"/>
      <c r="BF228" s="457"/>
      <c r="BG228" s="457"/>
      <c r="BH228" s="457"/>
      <c r="BI228" s="457"/>
      <c r="BJ228" s="457"/>
      <c r="BK228" s="457"/>
      <c r="BL228" s="457"/>
      <c r="BM228" s="457"/>
      <c r="BN228" s="457"/>
      <c r="BO228" s="457"/>
      <c r="BP228" s="457"/>
      <c r="BQ228" s="457"/>
      <c r="BR228" s="457"/>
      <c r="BS228" s="457"/>
      <c r="BT228" s="457"/>
      <c r="BU228" s="457"/>
      <c r="BV228" s="457"/>
      <c r="BW228" s="457"/>
      <c r="BX228" s="457"/>
      <c r="BY228" s="457"/>
      <c r="BZ228" s="457"/>
      <c r="CA228" s="457"/>
      <c r="CB228" s="457"/>
      <c r="CC228" s="457"/>
      <c r="CD228" s="457"/>
      <c r="CE228" s="457"/>
      <c r="CF228" s="457"/>
      <c r="CG228" s="457"/>
      <c r="CH228" s="457"/>
      <c r="CI228" s="458"/>
      <c r="CJ228" s="458"/>
      <c r="CK228" s="458"/>
      <c r="CL228" s="458"/>
      <c r="CM228" s="458"/>
      <c r="CN228" s="458"/>
      <c r="CO228" s="458"/>
      <c r="CP228" s="458"/>
      <c r="CQ228" s="458"/>
      <c r="CR228" s="458"/>
      <c r="CS228" s="458"/>
      <c r="CT228" s="458"/>
      <c r="CU228" s="458"/>
      <c r="CV228" s="458"/>
      <c r="CW228" s="458"/>
      <c r="CX228" s="458"/>
      <c r="CY228" s="458"/>
      <c r="CZ228" s="458"/>
      <c r="DA228" s="458"/>
      <c r="DB228" s="458"/>
      <c r="DC228" s="458"/>
      <c r="DD228" s="458"/>
      <c r="DE228" s="458"/>
      <c r="DF228" s="458"/>
      <c r="DG228" s="458"/>
      <c r="DH228" s="458"/>
      <c r="DI228" s="458"/>
      <c r="DJ228" s="458"/>
      <c r="DK228" s="458"/>
      <c r="DL228" s="458"/>
      <c r="DM228" s="458"/>
      <c r="DN228" s="458"/>
      <c r="DO228" s="458"/>
      <c r="DP228" s="458"/>
      <c r="DQ228" s="458"/>
      <c r="DR228" s="458"/>
      <c r="DS228" s="458"/>
      <c r="DT228" s="458"/>
      <c r="DU228" s="458"/>
      <c r="DV228" s="458"/>
      <c r="DW228" s="458"/>
      <c r="DX228" s="458"/>
      <c r="DY228" s="458"/>
      <c r="DZ228" s="458"/>
      <c r="EA228" s="458"/>
      <c r="EB228" s="458"/>
      <c r="EC228" s="458"/>
      <c r="ED228" s="458"/>
      <c r="EE228" s="458"/>
      <c r="EF228" s="458"/>
      <c r="EG228" s="458"/>
      <c r="EH228" s="458"/>
      <c r="EI228" s="458"/>
      <c r="EJ228" s="458"/>
      <c r="EK228" s="458"/>
      <c r="EL228" s="458"/>
      <c r="EM228" s="458"/>
      <c r="EN228" s="458"/>
      <c r="EO228" s="458"/>
      <c r="EP228" s="458"/>
      <c r="EQ228" s="458"/>
      <c r="ER228" s="458"/>
      <c r="ES228" s="458"/>
      <c r="ET228" s="458"/>
      <c r="EU228" s="458"/>
      <c r="EV228" s="458"/>
      <c r="EW228" s="458"/>
      <c r="EX228" s="458"/>
      <c r="EY228" s="458"/>
      <c r="EZ228" s="458"/>
      <c r="FA228" s="458"/>
      <c r="FB228" s="458"/>
      <c r="FC228" s="458"/>
      <c r="FD228" s="458"/>
      <c r="FE228" s="458"/>
      <c r="FF228" s="458"/>
      <c r="FG228" s="458"/>
      <c r="FH228" s="458"/>
      <c r="FI228" s="458"/>
      <c r="FJ228" s="458"/>
      <c r="FK228" s="458"/>
      <c r="FL228" s="458"/>
      <c r="FM228" s="458"/>
      <c r="FN228" s="458"/>
      <c r="FO228" s="458"/>
      <c r="FP228" s="458"/>
      <c r="FQ228" s="458"/>
      <c r="FR228" s="458"/>
      <c r="FS228" s="458"/>
    </row>
    <row r="229" spans="1:175" s="463" customFormat="1" outlineLevel="1">
      <c r="A229" s="456"/>
      <c r="B229" s="456"/>
      <c r="C229" s="519">
        <v>19</v>
      </c>
      <c r="D229" s="508"/>
      <c r="E229" s="603"/>
      <c r="F229" s="604"/>
      <c r="G229" s="604"/>
      <c r="H229" s="604"/>
      <c r="I229" s="604"/>
      <c r="J229" s="604"/>
      <c r="K229" s="604"/>
      <c r="L229" s="604"/>
      <c r="M229" s="604"/>
      <c r="N229" s="604"/>
      <c r="O229" s="604"/>
      <c r="P229" s="456"/>
      <c r="Q229" s="457"/>
      <c r="R229" s="457"/>
      <c r="S229" s="457"/>
      <c r="T229" s="538"/>
      <c r="U229" s="457"/>
      <c r="V229" s="457"/>
      <c r="W229" s="457"/>
      <c r="X229" s="457"/>
      <c r="Y229" s="457"/>
      <c r="Z229" s="457"/>
      <c r="AA229" s="457"/>
      <c r="AB229" s="457"/>
      <c r="AC229" s="457"/>
      <c r="AD229" s="457"/>
      <c r="AE229" s="457"/>
      <c r="AF229" s="457"/>
      <c r="AG229" s="457"/>
      <c r="AH229" s="457"/>
      <c r="AI229" s="457"/>
      <c r="AJ229" s="457"/>
      <c r="AK229" s="457"/>
      <c r="AL229" s="457"/>
      <c r="AM229" s="457"/>
      <c r="AN229" s="457"/>
      <c r="AO229" s="457"/>
      <c r="AP229" s="457"/>
      <c r="AQ229" s="457"/>
      <c r="AR229" s="457"/>
      <c r="AS229" s="457"/>
      <c r="AT229" s="457"/>
      <c r="AU229" s="457"/>
      <c r="AV229" s="457"/>
      <c r="AW229" s="457"/>
      <c r="AX229" s="457"/>
      <c r="AY229" s="457"/>
      <c r="AZ229" s="457"/>
      <c r="BA229" s="457"/>
      <c r="BB229" s="457"/>
      <c r="BC229" s="457"/>
      <c r="BD229" s="457"/>
      <c r="BE229" s="457"/>
      <c r="BF229" s="457"/>
      <c r="BG229" s="457"/>
      <c r="BH229" s="457"/>
      <c r="BI229" s="457"/>
      <c r="BJ229" s="457"/>
      <c r="BK229" s="457"/>
      <c r="BL229" s="457"/>
      <c r="BM229" s="457"/>
      <c r="BN229" s="457"/>
      <c r="BO229" s="457"/>
      <c r="BP229" s="457"/>
      <c r="BQ229" s="457"/>
      <c r="BR229" s="457"/>
      <c r="BS229" s="457"/>
      <c r="BT229" s="457"/>
      <c r="BU229" s="457"/>
      <c r="BV229" s="457"/>
      <c r="BW229" s="457"/>
      <c r="BX229" s="457"/>
      <c r="BY229" s="457"/>
      <c r="BZ229" s="457"/>
      <c r="CA229" s="457"/>
      <c r="CB229" s="457"/>
      <c r="CC229" s="457"/>
      <c r="CD229" s="457"/>
      <c r="CE229" s="458"/>
      <c r="CF229" s="458"/>
      <c r="CG229" s="458"/>
      <c r="CH229" s="458"/>
      <c r="CI229" s="458"/>
      <c r="CJ229" s="458"/>
      <c r="CK229" s="458"/>
      <c r="CL229" s="458"/>
      <c r="CM229" s="458"/>
      <c r="CN229" s="458"/>
      <c r="CO229" s="458"/>
      <c r="CP229" s="458"/>
      <c r="CQ229" s="458"/>
      <c r="CR229" s="458"/>
      <c r="CS229" s="458"/>
      <c r="CT229" s="458"/>
      <c r="CU229" s="458"/>
      <c r="CV229" s="458"/>
      <c r="CW229" s="458"/>
      <c r="CX229" s="458"/>
      <c r="CY229" s="458"/>
      <c r="CZ229" s="458"/>
      <c r="DA229" s="458"/>
      <c r="DB229" s="458"/>
      <c r="DC229" s="458"/>
      <c r="DD229" s="458"/>
      <c r="DE229" s="458"/>
      <c r="DF229" s="458"/>
      <c r="DG229" s="458"/>
      <c r="DH229" s="458"/>
      <c r="DI229" s="458"/>
      <c r="DJ229" s="458"/>
      <c r="DK229" s="458"/>
      <c r="DL229" s="458"/>
      <c r="DM229" s="458"/>
      <c r="DN229" s="458"/>
      <c r="DO229" s="458"/>
      <c r="DP229" s="458"/>
      <c r="DQ229" s="458"/>
      <c r="DR229" s="458"/>
      <c r="DS229" s="458"/>
      <c r="DT229" s="458"/>
      <c r="DU229" s="458"/>
      <c r="DV229" s="458"/>
      <c r="DW229" s="458"/>
      <c r="DX229" s="458"/>
      <c r="DY229" s="458"/>
      <c r="DZ229" s="458"/>
      <c r="EA229" s="458"/>
      <c r="EB229" s="458"/>
      <c r="EC229" s="458"/>
      <c r="ED229" s="458"/>
      <c r="EE229" s="458"/>
      <c r="EF229" s="458"/>
      <c r="EG229" s="458"/>
      <c r="EH229" s="458"/>
      <c r="EI229" s="458"/>
      <c r="EJ229" s="458"/>
      <c r="EK229" s="458"/>
      <c r="EL229" s="458"/>
      <c r="EM229" s="458"/>
      <c r="EN229" s="458"/>
      <c r="EO229" s="458"/>
      <c r="EP229" s="458"/>
      <c r="EQ229" s="458"/>
      <c r="ER229" s="458"/>
      <c r="ES229" s="458"/>
      <c r="ET229" s="458"/>
      <c r="EU229" s="458"/>
      <c r="EV229" s="458"/>
      <c r="EW229" s="458"/>
      <c r="EX229" s="458"/>
      <c r="EY229" s="458"/>
      <c r="EZ229" s="458"/>
      <c r="FA229" s="458"/>
      <c r="FB229" s="458"/>
      <c r="FC229" s="458"/>
      <c r="FD229" s="458"/>
      <c r="FE229" s="458"/>
      <c r="FF229" s="458"/>
      <c r="FG229" s="458"/>
      <c r="FH229" s="458"/>
      <c r="FI229" s="458"/>
      <c r="FJ229" s="458"/>
      <c r="FK229" s="458"/>
      <c r="FL229" s="458"/>
      <c r="FM229" s="458"/>
      <c r="FN229" s="458"/>
      <c r="FO229" s="458"/>
    </row>
    <row r="230" spans="1:175" s="463" customFormat="1" outlineLevel="1">
      <c r="A230" s="456"/>
      <c r="B230" s="456"/>
      <c r="C230" s="519">
        <v>20</v>
      </c>
      <c r="D230" s="535"/>
      <c r="E230" s="603"/>
      <c r="F230" s="604"/>
      <c r="G230" s="604"/>
      <c r="H230" s="604"/>
      <c r="I230" s="604"/>
      <c r="J230" s="604"/>
      <c r="K230" s="604"/>
      <c r="L230" s="604"/>
      <c r="M230" s="604"/>
      <c r="N230" s="604"/>
      <c r="O230" s="604"/>
      <c r="P230" s="456"/>
      <c r="Q230" s="457"/>
      <c r="R230" s="457"/>
      <c r="S230" s="457"/>
      <c r="T230" s="538"/>
      <c r="U230" s="457"/>
      <c r="V230" s="457"/>
      <c r="W230" s="457"/>
      <c r="X230" s="457"/>
      <c r="Y230" s="457"/>
      <c r="Z230" s="457"/>
      <c r="AA230" s="457"/>
      <c r="AB230" s="457"/>
      <c r="AC230" s="457"/>
      <c r="AD230" s="457"/>
      <c r="AE230" s="457"/>
      <c r="AF230" s="457"/>
      <c r="AG230" s="457"/>
      <c r="AH230" s="457"/>
      <c r="AI230" s="457"/>
      <c r="AJ230" s="457"/>
      <c r="AK230" s="457"/>
      <c r="AL230" s="457"/>
      <c r="AM230" s="457"/>
      <c r="AN230" s="457"/>
      <c r="AO230" s="457"/>
      <c r="AP230" s="457"/>
      <c r="AQ230" s="457"/>
      <c r="AR230" s="457"/>
      <c r="AS230" s="457"/>
      <c r="AT230" s="457"/>
      <c r="AU230" s="457"/>
      <c r="AV230" s="457"/>
      <c r="AW230" s="457"/>
      <c r="AX230" s="457"/>
      <c r="AY230" s="457"/>
      <c r="AZ230" s="457"/>
      <c r="BA230" s="457"/>
      <c r="BB230" s="457"/>
      <c r="BC230" s="457"/>
      <c r="BD230" s="457"/>
      <c r="BE230" s="457"/>
      <c r="BF230" s="457"/>
      <c r="BG230" s="457"/>
      <c r="BH230" s="457"/>
      <c r="BI230" s="457"/>
      <c r="BJ230" s="457"/>
      <c r="BK230" s="457"/>
      <c r="BL230" s="457"/>
      <c r="BM230" s="457"/>
      <c r="BN230" s="457"/>
      <c r="BO230" s="457"/>
      <c r="BP230" s="457"/>
      <c r="BQ230" s="457"/>
      <c r="BR230" s="457"/>
      <c r="BS230" s="457"/>
      <c r="BT230" s="457"/>
      <c r="BU230" s="457"/>
      <c r="BV230" s="457"/>
      <c r="BW230" s="457"/>
      <c r="BX230" s="457"/>
      <c r="BY230" s="457"/>
      <c r="BZ230" s="457"/>
      <c r="CA230" s="457"/>
      <c r="CB230" s="457"/>
      <c r="CC230" s="457"/>
      <c r="CD230" s="457"/>
      <c r="CE230" s="458"/>
      <c r="CF230" s="458"/>
      <c r="CG230" s="458"/>
      <c r="CH230" s="458"/>
      <c r="CI230" s="458"/>
      <c r="CJ230" s="458"/>
      <c r="CK230" s="458"/>
      <c r="CL230" s="458"/>
      <c r="CM230" s="458"/>
      <c r="CN230" s="458"/>
      <c r="CO230" s="458"/>
      <c r="CP230" s="458"/>
      <c r="CQ230" s="458"/>
      <c r="CR230" s="458"/>
      <c r="CS230" s="458"/>
      <c r="CT230" s="458"/>
      <c r="CU230" s="458"/>
      <c r="CV230" s="458"/>
      <c r="CW230" s="458"/>
      <c r="CX230" s="458"/>
      <c r="CY230" s="458"/>
      <c r="CZ230" s="458"/>
      <c r="DA230" s="458"/>
      <c r="DB230" s="458"/>
      <c r="DC230" s="458"/>
      <c r="DD230" s="458"/>
      <c r="DE230" s="458"/>
      <c r="DF230" s="458"/>
      <c r="DG230" s="458"/>
      <c r="DH230" s="458"/>
      <c r="DI230" s="458"/>
      <c r="DJ230" s="458"/>
      <c r="DK230" s="458"/>
      <c r="DL230" s="458"/>
      <c r="DM230" s="458"/>
      <c r="DN230" s="458"/>
      <c r="DO230" s="458"/>
      <c r="DP230" s="458"/>
      <c r="DQ230" s="458"/>
      <c r="DR230" s="458"/>
      <c r="DS230" s="458"/>
      <c r="DT230" s="458"/>
      <c r="DU230" s="458"/>
      <c r="DV230" s="458"/>
      <c r="DW230" s="458"/>
      <c r="DX230" s="458"/>
      <c r="DY230" s="458"/>
      <c r="DZ230" s="458"/>
      <c r="EA230" s="458"/>
      <c r="EB230" s="458"/>
      <c r="EC230" s="458"/>
      <c r="ED230" s="458"/>
      <c r="EE230" s="458"/>
      <c r="EF230" s="458"/>
      <c r="EG230" s="458"/>
      <c r="EH230" s="458"/>
      <c r="EI230" s="458"/>
      <c r="EJ230" s="458"/>
      <c r="EK230" s="458"/>
      <c r="EL230" s="458"/>
      <c r="EM230" s="458"/>
      <c r="EN230" s="458"/>
      <c r="EO230" s="458"/>
      <c r="EP230" s="458"/>
      <c r="EQ230" s="458"/>
      <c r="ER230" s="458"/>
      <c r="ES230" s="458"/>
      <c r="ET230" s="458"/>
      <c r="EU230" s="458"/>
      <c r="EV230" s="458"/>
      <c r="EW230" s="458"/>
      <c r="EX230" s="458"/>
      <c r="EY230" s="458"/>
      <c r="EZ230" s="458"/>
      <c r="FA230" s="458"/>
      <c r="FB230" s="458"/>
      <c r="FC230" s="458"/>
      <c r="FD230" s="458"/>
      <c r="FE230" s="458"/>
      <c r="FF230" s="458"/>
      <c r="FG230" s="458"/>
      <c r="FH230" s="458"/>
      <c r="FI230" s="458"/>
      <c r="FJ230" s="458"/>
      <c r="FK230" s="458"/>
      <c r="FL230" s="458"/>
      <c r="FM230" s="458"/>
      <c r="FN230" s="458"/>
      <c r="FO230" s="458"/>
    </row>
    <row r="231" spans="1:175" s="463" customFormat="1" outlineLevel="1">
      <c r="A231" s="456"/>
      <c r="B231" s="456"/>
      <c r="C231" s="519">
        <v>21</v>
      </c>
      <c r="D231" s="508"/>
      <c r="E231" s="603"/>
      <c r="F231" s="604"/>
      <c r="G231" s="604"/>
      <c r="H231" s="604"/>
      <c r="I231" s="604"/>
      <c r="J231" s="604"/>
      <c r="K231" s="604"/>
      <c r="L231" s="604"/>
      <c r="M231" s="604"/>
      <c r="N231" s="604"/>
      <c r="O231" s="604"/>
      <c r="P231" s="456"/>
      <c r="Q231" s="457"/>
      <c r="R231" s="457"/>
      <c r="S231" s="457"/>
      <c r="T231" s="538"/>
      <c r="U231" s="457"/>
      <c r="V231" s="457"/>
      <c r="W231" s="457"/>
      <c r="X231" s="457"/>
      <c r="Y231" s="457"/>
      <c r="Z231" s="457"/>
      <c r="AA231" s="457"/>
      <c r="AB231" s="457"/>
      <c r="AC231" s="457"/>
      <c r="AD231" s="457"/>
      <c r="AE231" s="457"/>
      <c r="AF231" s="457"/>
      <c r="AG231" s="457"/>
      <c r="AH231" s="457"/>
      <c r="AI231" s="457"/>
      <c r="AJ231" s="457"/>
      <c r="AK231" s="457"/>
      <c r="AL231" s="457"/>
      <c r="AM231" s="457"/>
      <c r="AN231" s="457"/>
      <c r="AO231" s="457"/>
      <c r="AP231" s="457"/>
      <c r="AQ231" s="457"/>
      <c r="AR231" s="457"/>
      <c r="AS231" s="457"/>
      <c r="AT231" s="457"/>
      <c r="AU231" s="457"/>
      <c r="AV231" s="457"/>
      <c r="AW231" s="457"/>
      <c r="AX231" s="457"/>
      <c r="AY231" s="457"/>
      <c r="AZ231" s="457"/>
      <c r="BA231" s="457"/>
      <c r="BB231" s="457"/>
      <c r="BC231" s="457"/>
      <c r="BD231" s="457"/>
      <c r="BE231" s="457"/>
      <c r="BF231" s="457"/>
      <c r="BG231" s="457"/>
      <c r="BH231" s="457"/>
      <c r="BI231" s="457"/>
      <c r="BJ231" s="457"/>
      <c r="BK231" s="457"/>
      <c r="BL231" s="457"/>
      <c r="BM231" s="457"/>
      <c r="BN231" s="457"/>
      <c r="BO231" s="457"/>
      <c r="BP231" s="457"/>
      <c r="BQ231" s="457"/>
      <c r="BR231" s="457"/>
      <c r="BS231" s="457"/>
      <c r="BT231" s="457"/>
      <c r="BU231" s="457"/>
      <c r="BV231" s="457"/>
      <c r="BW231" s="457"/>
      <c r="BX231" s="457"/>
      <c r="BY231" s="457"/>
      <c r="BZ231" s="457"/>
      <c r="CA231" s="457"/>
      <c r="CB231" s="457"/>
      <c r="CC231" s="457"/>
      <c r="CD231" s="457"/>
      <c r="CE231" s="458"/>
      <c r="CF231" s="458"/>
      <c r="CG231" s="458"/>
      <c r="CH231" s="458"/>
      <c r="CI231" s="458"/>
      <c r="CJ231" s="458"/>
      <c r="CK231" s="458"/>
      <c r="CL231" s="458"/>
      <c r="CM231" s="458"/>
      <c r="CN231" s="458"/>
      <c r="CO231" s="458"/>
      <c r="CP231" s="458"/>
      <c r="CQ231" s="458"/>
      <c r="CR231" s="458"/>
      <c r="CS231" s="458"/>
      <c r="CT231" s="458"/>
      <c r="CU231" s="458"/>
      <c r="CV231" s="458"/>
      <c r="CW231" s="458"/>
      <c r="CX231" s="458"/>
      <c r="CY231" s="458"/>
      <c r="CZ231" s="458"/>
      <c r="DA231" s="458"/>
      <c r="DB231" s="458"/>
      <c r="DC231" s="458"/>
      <c r="DD231" s="458"/>
      <c r="DE231" s="458"/>
      <c r="DF231" s="458"/>
      <c r="DG231" s="458"/>
      <c r="DH231" s="458"/>
      <c r="DI231" s="458"/>
      <c r="DJ231" s="458"/>
      <c r="DK231" s="458"/>
      <c r="DL231" s="458"/>
      <c r="DM231" s="458"/>
      <c r="DN231" s="458"/>
      <c r="DO231" s="458"/>
      <c r="DP231" s="458"/>
      <c r="DQ231" s="458"/>
      <c r="DR231" s="458"/>
      <c r="DS231" s="458"/>
      <c r="DT231" s="458"/>
      <c r="DU231" s="458"/>
      <c r="DV231" s="458"/>
      <c r="DW231" s="458"/>
      <c r="DX231" s="458"/>
      <c r="DY231" s="458"/>
      <c r="DZ231" s="458"/>
      <c r="EA231" s="458"/>
      <c r="EB231" s="458"/>
      <c r="EC231" s="458"/>
      <c r="ED231" s="458"/>
      <c r="EE231" s="458"/>
      <c r="EF231" s="458"/>
      <c r="EG231" s="458"/>
      <c r="EH231" s="458"/>
      <c r="EI231" s="458"/>
      <c r="EJ231" s="458"/>
      <c r="EK231" s="458"/>
      <c r="EL231" s="458"/>
      <c r="EM231" s="458"/>
      <c r="EN231" s="458"/>
      <c r="EO231" s="458"/>
      <c r="EP231" s="458"/>
      <c r="EQ231" s="458"/>
      <c r="ER231" s="458"/>
      <c r="ES231" s="458"/>
      <c r="ET231" s="458"/>
      <c r="EU231" s="458"/>
      <c r="EV231" s="458"/>
      <c r="EW231" s="458"/>
      <c r="EX231" s="458"/>
      <c r="EY231" s="458"/>
      <c r="EZ231" s="458"/>
      <c r="FA231" s="458"/>
      <c r="FB231" s="458"/>
      <c r="FC231" s="458"/>
      <c r="FD231" s="458"/>
      <c r="FE231" s="458"/>
      <c r="FF231" s="458"/>
      <c r="FG231" s="458"/>
      <c r="FH231" s="458"/>
      <c r="FI231" s="458"/>
      <c r="FJ231" s="458"/>
      <c r="FK231" s="458"/>
      <c r="FL231" s="458"/>
      <c r="FM231" s="458"/>
      <c r="FN231" s="458"/>
      <c r="FO231" s="458"/>
    </row>
    <row r="232" spans="1:175" s="463" customFormat="1" outlineLevel="1">
      <c r="A232" s="456"/>
      <c r="B232" s="456"/>
      <c r="C232" s="519">
        <v>22</v>
      </c>
      <c r="D232" s="484"/>
      <c r="E232" s="603"/>
      <c r="F232" s="604"/>
      <c r="G232" s="604"/>
      <c r="H232" s="604"/>
      <c r="I232" s="604"/>
      <c r="J232" s="604"/>
      <c r="K232" s="604"/>
      <c r="L232" s="604"/>
      <c r="M232" s="604"/>
      <c r="N232" s="604"/>
      <c r="O232" s="604"/>
      <c r="P232" s="456"/>
      <c r="Q232" s="457"/>
      <c r="R232" s="457"/>
      <c r="S232" s="457"/>
      <c r="T232" s="457"/>
      <c r="U232" s="457"/>
      <c r="V232" s="457"/>
      <c r="W232" s="457"/>
      <c r="X232" s="457"/>
      <c r="Y232" s="457"/>
      <c r="Z232" s="457"/>
      <c r="AA232" s="457"/>
      <c r="AB232" s="457"/>
      <c r="AC232" s="457"/>
      <c r="AD232" s="457"/>
      <c r="AE232" s="457"/>
      <c r="AF232" s="457"/>
      <c r="AG232" s="457"/>
      <c r="AH232" s="457"/>
      <c r="AI232" s="457"/>
      <c r="AJ232" s="457"/>
      <c r="AK232" s="457"/>
      <c r="AL232" s="457"/>
      <c r="AM232" s="457"/>
      <c r="AN232" s="457"/>
      <c r="AO232" s="457"/>
      <c r="AP232" s="457"/>
      <c r="AQ232" s="457"/>
      <c r="AR232" s="457"/>
      <c r="AS232" s="457"/>
      <c r="AT232" s="457"/>
      <c r="AU232" s="457"/>
      <c r="AV232" s="457"/>
      <c r="AW232" s="457"/>
      <c r="AX232" s="457"/>
      <c r="AY232" s="457"/>
      <c r="AZ232" s="457"/>
      <c r="BA232" s="457"/>
      <c r="BB232" s="457"/>
      <c r="BC232" s="457"/>
      <c r="BD232" s="457"/>
      <c r="BE232" s="457"/>
      <c r="BF232" s="457"/>
      <c r="BG232" s="457"/>
      <c r="BH232" s="457"/>
      <c r="BI232" s="457"/>
      <c r="BJ232" s="457"/>
      <c r="BK232" s="457"/>
      <c r="BL232" s="457"/>
      <c r="BM232" s="457"/>
      <c r="BN232" s="457"/>
      <c r="BO232" s="457"/>
      <c r="BP232" s="457"/>
      <c r="BQ232" s="457"/>
      <c r="BR232" s="457"/>
      <c r="BS232" s="457"/>
      <c r="BT232" s="457"/>
      <c r="BU232" s="457"/>
      <c r="BV232" s="457"/>
      <c r="BW232" s="457"/>
      <c r="BX232" s="457"/>
      <c r="BY232" s="457"/>
      <c r="BZ232" s="457"/>
      <c r="CA232" s="457"/>
      <c r="CB232" s="457"/>
      <c r="CC232" s="457"/>
      <c r="CD232" s="457"/>
      <c r="CE232" s="458"/>
      <c r="CF232" s="458"/>
      <c r="CG232" s="458"/>
      <c r="CH232" s="458"/>
      <c r="CI232" s="458"/>
      <c r="CJ232" s="458"/>
      <c r="CK232" s="458"/>
      <c r="CL232" s="458"/>
      <c r="CM232" s="458"/>
      <c r="CN232" s="458"/>
      <c r="CO232" s="458"/>
      <c r="CP232" s="458"/>
      <c r="CQ232" s="458"/>
      <c r="CR232" s="458"/>
      <c r="CS232" s="458"/>
      <c r="CT232" s="458"/>
      <c r="CU232" s="458"/>
      <c r="CV232" s="458"/>
      <c r="CW232" s="458"/>
      <c r="CX232" s="458"/>
      <c r="CY232" s="458"/>
      <c r="CZ232" s="458"/>
      <c r="DA232" s="458"/>
      <c r="DB232" s="458"/>
      <c r="DC232" s="458"/>
      <c r="DD232" s="458"/>
      <c r="DE232" s="458"/>
      <c r="DF232" s="458"/>
      <c r="DG232" s="458"/>
      <c r="DH232" s="458"/>
      <c r="DI232" s="458"/>
      <c r="DJ232" s="458"/>
      <c r="DK232" s="458"/>
      <c r="DL232" s="458"/>
      <c r="DM232" s="458"/>
      <c r="DN232" s="458"/>
      <c r="DO232" s="458"/>
      <c r="DP232" s="458"/>
      <c r="DQ232" s="458"/>
      <c r="DR232" s="458"/>
      <c r="DS232" s="458"/>
      <c r="DT232" s="458"/>
      <c r="DU232" s="458"/>
      <c r="DV232" s="458"/>
      <c r="DW232" s="458"/>
      <c r="DX232" s="458"/>
      <c r="DY232" s="458"/>
      <c r="DZ232" s="458"/>
      <c r="EA232" s="458"/>
      <c r="EB232" s="458"/>
      <c r="EC232" s="458"/>
      <c r="ED232" s="458"/>
      <c r="EE232" s="458"/>
      <c r="EF232" s="458"/>
      <c r="EG232" s="458"/>
      <c r="EH232" s="458"/>
      <c r="EI232" s="458"/>
      <c r="EJ232" s="458"/>
      <c r="EK232" s="458"/>
      <c r="EL232" s="458"/>
      <c r="EM232" s="458"/>
      <c r="EN232" s="458"/>
      <c r="EO232" s="458"/>
      <c r="EP232" s="458"/>
      <c r="EQ232" s="458"/>
      <c r="ER232" s="458"/>
      <c r="ES232" s="458"/>
      <c r="ET232" s="458"/>
      <c r="EU232" s="458"/>
      <c r="EV232" s="458"/>
      <c r="EW232" s="458"/>
      <c r="EX232" s="458"/>
      <c r="EY232" s="458"/>
      <c r="EZ232" s="458"/>
      <c r="FA232" s="458"/>
      <c r="FB232" s="458"/>
      <c r="FC232" s="458"/>
      <c r="FD232" s="458"/>
      <c r="FE232" s="458"/>
      <c r="FF232" s="458"/>
      <c r="FG232" s="458"/>
      <c r="FH232" s="458"/>
      <c r="FI232" s="458"/>
      <c r="FJ232" s="458"/>
      <c r="FK232" s="458"/>
      <c r="FL232" s="458"/>
      <c r="FM232" s="458"/>
      <c r="FN232" s="458"/>
      <c r="FO232" s="458"/>
    </row>
    <row r="233" spans="1:175" s="463" customFormat="1" outlineLevel="1">
      <c r="A233" s="456"/>
      <c r="B233" s="456"/>
      <c r="C233" s="519">
        <v>23</v>
      </c>
      <c r="D233" s="484"/>
      <c r="E233" s="603"/>
      <c r="F233" s="604"/>
      <c r="G233" s="604"/>
      <c r="H233" s="604"/>
      <c r="I233" s="604"/>
      <c r="J233" s="604"/>
      <c r="K233" s="604"/>
      <c r="L233" s="604"/>
      <c r="M233" s="604"/>
      <c r="N233" s="604"/>
      <c r="O233" s="604"/>
      <c r="P233" s="456"/>
      <c r="Q233" s="457"/>
      <c r="R233" s="457"/>
      <c r="S233" s="457"/>
      <c r="T233" s="457"/>
      <c r="U233" s="457"/>
      <c r="V233" s="457"/>
      <c r="W233" s="457"/>
      <c r="X233" s="457"/>
      <c r="Y233" s="457"/>
      <c r="Z233" s="457"/>
      <c r="AA233" s="457"/>
      <c r="AB233" s="457"/>
      <c r="AC233" s="457"/>
      <c r="AD233" s="457"/>
      <c r="AE233" s="457"/>
      <c r="AF233" s="457"/>
      <c r="AG233" s="457"/>
      <c r="AH233" s="457"/>
      <c r="AI233" s="457"/>
      <c r="AJ233" s="457"/>
      <c r="AK233" s="457"/>
      <c r="AL233" s="457"/>
      <c r="AM233" s="457"/>
      <c r="AN233" s="457"/>
      <c r="AO233" s="457"/>
      <c r="AP233" s="457"/>
      <c r="AQ233" s="457"/>
      <c r="AR233" s="457"/>
      <c r="AS233" s="457"/>
      <c r="AT233" s="457"/>
      <c r="AU233" s="457"/>
      <c r="AV233" s="457"/>
      <c r="AW233" s="457"/>
      <c r="AX233" s="457"/>
      <c r="AY233" s="457"/>
      <c r="AZ233" s="457"/>
      <c r="BA233" s="457"/>
      <c r="BB233" s="457"/>
      <c r="BC233" s="457"/>
      <c r="BD233" s="457"/>
      <c r="BE233" s="457"/>
      <c r="BF233" s="457"/>
      <c r="BG233" s="457"/>
      <c r="BH233" s="457"/>
      <c r="BI233" s="457"/>
      <c r="BJ233" s="457"/>
      <c r="BK233" s="457"/>
      <c r="BL233" s="457"/>
      <c r="BM233" s="457"/>
      <c r="BN233" s="457"/>
      <c r="BO233" s="457"/>
      <c r="BP233" s="457"/>
      <c r="BQ233" s="457"/>
      <c r="BR233" s="457"/>
      <c r="BS233" s="457"/>
      <c r="BT233" s="457"/>
      <c r="BU233" s="457"/>
      <c r="BV233" s="457"/>
      <c r="BW233" s="457"/>
      <c r="BX233" s="457"/>
      <c r="BY233" s="457"/>
      <c r="BZ233" s="457"/>
      <c r="CA233" s="457"/>
      <c r="CB233" s="457"/>
      <c r="CC233" s="457"/>
      <c r="CD233" s="457"/>
      <c r="CE233" s="458"/>
      <c r="CF233" s="458"/>
      <c r="CG233" s="458"/>
      <c r="CH233" s="458"/>
      <c r="CI233" s="458"/>
      <c r="CJ233" s="458"/>
      <c r="CK233" s="458"/>
      <c r="CL233" s="458"/>
      <c r="CM233" s="458"/>
      <c r="CN233" s="458"/>
      <c r="CO233" s="458"/>
      <c r="CP233" s="458"/>
      <c r="CQ233" s="458"/>
      <c r="CR233" s="458"/>
      <c r="CS233" s="458"/>
      <c r="CT233" s="458"/>
      <c r="CU233" s="458"/>
      <c r="CV233" s="458"/>
      <c r="CW233" s="458"/>
      <c r="CX233" s="458"/>
      <c r="CY233" s="458"/>
      <c r="CZ233" s="458"/>
      <c r="DA233" s="458"/>
      <c r="DB233" s="458"/>
      <c r="DC233" s="458"/>
      <c r="DD233" s="458"/>
      <c r="DE233" s="458"/>
      <c r="DF233" s="458"/>
      <c r="DG233" s="458"/>
      <c r="DH233" s="458"/>
      <c r="DI233" s="458"/>
      <c r="DJ233" s="458"/>
      <c r="DK233" s="458"/>
      <c r="DL233" s="458"/>
      <c r="DM233" s="458"/>
      <c r="DN233" s="458"/>
      <c r="DO233" s="458"/>
      <c r="DP233" s="458"/>
      <c r="DQ233" s="458"/>
      <c r="DR233" s="458"/>
      <c r="DS233" s="458"/>
      <c r="DT233" s="458"/>
      <c r="DU233" s="458"/>
      <c r="DV233" s="458"/>
      <c r="DW233" s="458"/>
      <c r="DX233" s="458"/>
      <c r="DY233" s="458"/>
      <c r="DZ233" s="458"/>
      <c r="EA233" s="458"/>
      <c r="EB233" s="458"/>
      <c r="EC233" s="458"/>
      <c r="ED233" s="458"/>
      <c r="EE233" s="458"/>
      <c r="EF233" s="458"/>
      <c r="EG233" s="458"/>
      <c r="EH233" s="458"/>
      <c r="EI233" s="458"/>
      <c r="EJ233" s="458"/>
      <c r="EK233" s="458"/>
      <c r="EL233" s="458"/>
      <c r="EM233" s="458"/>
      <c r="EN233" s="458"/>
      <c r="EO233" s="458"/>
      <c r="EP233" s="458"/>
      <c r="EQ233" s="458"/>
      <c r="ER233" s="458"/>
      <c r="ES233" s="458"/>
      <c r="ET233" s="458"/>
      <c r="EU233" s="458"/>
      <c r="EV233" s="458"/>
      <c r="EW233" s="458"/>
      <c r="EX233" s="458"/>
      <c r="EY233" s="458"/>
      <c r="EZ233" s="458"/>
      <c r="FA233" s="458"/>
      <c r="FB233" s="458"/>
      <c r="FC233" s="458"/>
      <c r="FD233" s="458"/>
      <c r="FE233" s="458"/>
      <c r="FF233" s="458"/>
      <c r="FG233" s="458"/>
      <c r="FH233" s="458"/>
      <c r="FI233" s="458"/>
      <c r="FJ233" s="458"/>
      <c r="FK233" s="458"/>
      <c r="FL233" s="458"/>
      <c r="FM233" s="458"/>
      <c r="FN233" s="458"/>
      <c r="FO233" s="458"/>
    </row>
    <row r="234" spans="1:175" s="463" customFormat="1" outlineLevel="1">
      <c r="A234" s="456"/>
      <c r="B234" s="456"/>
      <c r="C234" s="519">
        <v>24</v>
      </c>
      <c r="D234" s="484"/>
      <c r="E234" s="603"/>
      <c r="F234" s="604"/>
      <c r="G234" s="604"/>
      <c r="H234" s="604"/>
      <c r="I234" s="604"/>
      <c r="J234" s="604"/>
      <c r="K234" s="604"/>
      <c r="L234" s="604"/>
      <c r="M234" s="604"/>
      <c r="N234" s="604"/>
      <c r="O234" s="604"/>
      <c r="P234" s="456"/>
      <c r="Q234" s="457"/>
      <c r="R234" s="457"/>
      <c r="S234" s="457"/>
      <c r="T234" s="457"/>
      <c r="U234" s="457"/>
      <c r="V234" s="457"/>
      <c r="W234" s="457"/>
      <c r="X234" s="457"/>
      <c r="Y234" s="457"/>
      <c r="Z234" s="457"/>
      <c r="AA234" s="457"/>
      <c r="AB234" s="457"/>
      <c r="AC234" s="457"/>
      <c r="AD234" s="457"/>
      <c r="AE234" s="457"/>
      <c r="AF234" s="457"/>
      <c r="AG234" s="457"/>
      <c r="AH234" s="457"/>
      <c r="AI234" s="457"/>
      <c r="AJ234" s="457"/>
      <c r="AK234" s="457"/>
      <c r="AL234" s="457"/>
      <c r="AM234" s="457"/>
      <c r="AN234" s="457"/>
      <c r="AO234" s="457"/>
      <c r="AP234" s="457"/>
      <c r="AQ234" s="457"/>
      <c r="AR234" s="457"/>
      <c r="AS234" s="457"/>
      <c r="AT234" s="457"/>
      <c r="AU234" s="457"/>
      <c r="AV234" s="457"/>
      <c r="AW234" s="457"/>
      <c r="AX234" s="457"/>
      <c r="AY234" s="457"/>
      <c r="AZ234" s="457"/>
      <c r="BA234" s="457"/>
      <c r="BB234" s="457"/>
      <c r="BC234" s="457"/>
      <c r="BD234" s="457"/>
      <c r="BE234" s="457"/>
      <c r="BF234" s="457"/>
      <c r="BG234" s="457"/>
      <c r="BH234" s="457"/>
      <c r="BI234" s="457"/>
      <c r="BJ234" s="457"/>
      <c r="BK234" s="457"/>
      <c r="BL234" s="457"/>
      <c r="BM234" s="457"/>
      <c r="BN234" s="457"/>
      <c r="BO234" s="457"/>
      <c r="BP234" s="457"/>
      <c r="BQ234" s="457"/>
      <c r="BR234" s="457"/>
      <c r="BS234" s="457"/>
      <c r="BT234" s="457"/>
      <c r="BU234" s="457"/>
      <c r="BV234" s="457"/>
      <c r="BW234" s="457"/>
      <c r="BX234" s="457"/>
      <c r="BY234" s="457"/>
      <c r="BZ234" s="457"/>
      <c r="CA234" s="457"/>
      <c r="CB234" s="457"/>
      <c r="CC234" s="457"/>
      <c r="CD234" s="457"/>
      <c r="CE234" s="458"/>
      <c r="CF234" s="458"/>
      <c r="CG234" s="458"/>
      <c r="CH234" s="458"/>
      <c r="CI234" s="458"/>
      <c r="CJ234" s="458"/>
      <c r="CK234" s="458"/>
      <c r="CL234" s="458"/>
      <c r="CM234" s="458"/>
      <c r="CN234" s="458"/>
      <c r="CO234" s="458"/>
      <c r="CP234" s="458"/>
      <c r="CQ234" s="458"/>
      <c r="CR234" s="458"/>
      <c r="CS234" s="458"/>
      <c r="CT234" s="458"/>
      <c r="CU234" s="458"/>
      <c r="CV234" s="458"/>
      <c r="CW234" s="458"/>
      <c r="CX234" s="458"/>
      <c r="CY234" s="458"/>
      <c r="CZ234" s="458"/>
      <c r="DA234" s="458"/>
      <c r="DB234" s="458"/>
      <c r="DC234" s="458"/>
      <c r="DD234" s="458"/>
      <c r="DE234" s="458"/>
      <c r="DF234" s="458"/>
      <c r="DG234" s="458"/>
      <c r="DH234" s="458"/>
      <c r="DI234" s="458"/>
      <c r="DJ234" s="458"/>
      <c r="DK234" s="458"/>
      <c r="DL234" s="458"/>
      <c r="DM234" s="458"/>
      <c r="DN234" s="458"/>
      <c r="DO234" s="458"/>
      <c r="DP234" s="458"/>
      <c r="DQ234" s="458"/>
      <c r="DR234" s="458"/>
      <c r="DS234" s="458"/>
      <c r="DT234" s="458"/>
      <c r="DU234" s="458"/>
      <c r="DV234" s="458"/>
      <c r="DW234" s="458"/>
      <c r="DX234" s="458"/>
      <c r="DY234" s="458"/>
      <c r="DZ234" s="458"/>
      <c r="EA234" s="458"/>
      <c r="EB234" s="458"/>
      <c r="EC234" s="458"/>
      <c r="ED234" s="458"/>
      <c r="EE234" s="458"/>
      <c r="EF234" s="458"/>
      <c r="EG234" s="458"/>
      <c r="EH234" s="458"/>
      <c r="EI234" s="458"/>
      <c r="EJ234" s="458"/>
      <c r="EK234" s="458"/>
      <c r="EL234" s="458"/>
      <c r="EM234" s="458"/>
      <c r="EN234" s="458"/>
      <c r="EO234" s="458"/>
      <c r="EP234" s="458"/>
      <c r="EQ234" s="458"/>
      <c r="ER234" s="458"/>
      <c r="ES234" s="458"/>
      <c r="ET234" s="458"/>
      <c r="EU234" s="458"/>
      <c r="EV234" s="458"/>
      <c r="EW234" s="458"/>
      <c r="EX234" s="458"/>
      <c r="EY234" s="458"/>
      <c r="EZ234" s="458"/>
      <c r="FA234" s="458"/>
      <c r="FB234" s="458"/>
      <c r="FC234" s="458"/>
      <c r="FD234" s="458"/>
      <c r="FE234" s="458"/>
      <c r="FF234" s="458"/>
      <c r="FG234" s="458"/>
      <c r="FH234" s="458"/>
      <c r="FI234" s="458"/>
      <c r="FJ234" s="458"/>
      <c r="FK234" s="458"/>
      <c r="FL234" s="458"/>
      <c r="FM234" s="458"/>
      <c r="FN234" s="458"/>
      <c r="FO234" s="458"/>
    </row>
    <row r="235" spans="1:175" s="463" customFormat="1" outlineLevel="1">
      <c r="A235" s="456"/>
      <c r="B235" s="456"/>
      <c r="C235" s="519">
        <v>25</v>
      </c>
      <c r="D235" s="484"/>
      <c r="E235" s="603"/>
      <c r="F235" s="604"/>
      <c r="G235" s="604"/>
      <c r="H235" s="604"/>
      <c r="I235" s="604"/>
      <c r="J235" s="604"/>
      <c r="K235" s="604"/>
      <c r="L235" s="604"/>
      <c r="M235" s="604"/>
      <c r="N235" s="604"/>
      <c r="O235" s="604"/>
      <c r="P235" s="456"/>
      <c r="Q235" s="457"/>
      <c r="R235" s="457"/>
      <c r="S235" s="457"/>
      <c r="T235" s="457"/>
      <c r="U235" s="457"/>
      <c r="V235" s="457"/>
      <c r="W235" s="457"/>
      <c r="X235" s="457"/>
      <c r="Y235" s="457"/>
      <c r="Z235" s="457"/>
      <c r="AA235" s="457"/>
      <c r="AB235" s="457"/>
      <c r="AC235" s="457"/>
      <c r="AD235" s="457"/>
      <c r="AE235" s="457"/>
      <c r="AF235" s="457"/>
      <c r="AG235" s="457"/>
      <c r="AH235" s="457"/>
      <c r="AI235" s="457"/>
      <c r="AJ235" s="457"/>
      <c r="AK235" s="457"/>
      <c r="AL235" s="457"/>
      <c r="AM235" s="457"/>
      <c r="AN235" s="457"/>
      <c r="AO235" s="457"/>
      <c r="AP235" s="457"/>
      <c r="AQ235" s="457"/>
      <c r="AR235" s="457"/>
      <c r="AS235" s="457"/>
      <c r="AT235" s="457"/>
      <c r="AU235" s="457"/>
      <c r="AV235" s="457"/>
      <c r="AW235" s="457"/>
      <c r="AX235" s="457"/>
      <c r="AY235" s="457"/>
      <c r="AZ235" s="457"/>
      <c r="BA235" s="457"/>
      <c r="BB235" s="457"/>
      <c r="BC235" s="457"/>
      <c r="BD235" s="457"/>
      <c r="BE235" s="457"/>
      <c r="BF235" s="457"/>
      <c r="BG235" s="457"/>
      <c r="BH235" s="457"/>
      <c r="BI235" s="457"/>
      <c r="BJ235" s="457"/>
      <c r="BK235" s="457"/>
      <c r="BL235" s="457"/>
      <c r="BM235" s="457"/>
      <c r="BN235" s="457"/>
      <c r="BO235" s="457"/>
      <c r="BP235" s="457"/>
      <c r="BQ235" s="457"/>
      <c r="BR235" s="457"/>
      <c r="BS235" s="457"/>
      <c r="BT235" s="457"/>
      <c r="BU235" s="457"/>
      <c r="BV235" s="457"/>
      <c r="BW235" s="457"/>
      <c r="BX235" s="457"/>
      <c r="BY235" s="457"/>
      <c r="BZ235" s="457"/>
      <c r="CA235" s="457"/>
      <c r="CB235" s="457"/>
      <c r="CC235" s="457"/>
      <c r="CD235" s="457"/>
      <c r="CE235" s="458"/>
      <c r="CF235" s="458"/>
      <c r="CG235" s="458"/>
      <c r="CH235" s="458"/>
      <c r="CI235" s="458"/>
      <c r="CJ235" s="458"/>
      <c r="CK235" s="458"/>
      <c r="CL235" s="458"/>
      <c r="CM235" s="458"/>
      <c r="CN235" s="458"/>
      <c r="CO235" s="458"/>
      <c r="CP235" s="458"/>
      <c r="CQ235" s="458"/>
      <c r="CR235" s="458"/>
      <c r="CS235" s="458"/>
      <c r="CT235" s="458"/>
      <c r="CU235" s="458"/>
      <c r="CV235" s="458"/>
      <c r="CW235" s="458"/>
      <c r="CX235" s="458"/>
      <c r="CY235" s="458"/>
      <c r="CZ235" s="458"/>
      <c r="DA235" s="458"/>
      <c r="DB235" s="458"/>
      <c r="DC235" s="458"/>
      <c r="DD235" s="458"/>
      <c r="DE235" s="458"/>
      <c r="DF235" s="458"/>
      <c r="DG235" s="458"/>
      <c r="DH235" s="458"/>
      <c r="DI235" s="458"/>
      <c r="DJ235" s="458"/>
      <c r="DK235" s="458"/>
      <c r="DL235" s="458"/>
      <c r="DM235" s="458"/>
      <c r="DN235" s="458"/>
      <c r="DO235" s="458"/>
      <c r="DP235" s="458"/>
      <c r="DQ235" s="458"/>
      <c r="DR235" s="458"/>
      <c r="DS235" s="458"/>
      <c r="DT235" s="458"/>
      <c r="DU235" s="458"/>
      <c r="DV235" s="458"/>
      <c r="DW235" s="458"/>
      <c r="DX235" s="458"/>
      <c r="DY235" s="458"/>
      <c r="DZ235" s="458"/>
      <c r="EA235" s="458"/>
      <c r="EB235" s="458"/>
      <c r="EC235" s="458"/>
      <c r="ED235" s="458"/>
      <c r="EE235" s="458"/>
      <c r="EF235" s="458"/>
      <c r="EG235" s="458"/>
      <c r="EH235" s="458"/>
      <c r="EI235" s="458"/>
      <c r="EJ235" s="458"/>
      <c r="EK235" s="458"/>
      <c r="EL235" s="458"/>
      <c r="EM235" s="458"/>
      <c r="EN235" s="458"/>
      <c r="EO235" s="458"/>
      <c r="EP235" s="458"/>
      <c r="EQ235" s="458"/>
      <c r="ER235" s="458"/>
      <c r="ES235" s="458"/>
      <c r="ET235" s="458"/>
      <c r="EU235" s="458"/>
      <c r="EV235" s="458"/>
      <c r="EW235" s="458"/>
      <c r="EX235" s="458"/>
      <c r="EY235" s="458"/>
      <c r="EZ235" s="458"/>
      <c r="FA235" s="458"/>
      <c r="FB235" s="458"/>
      <c r="FC235" s="458"/>
      <c r="FD235" s="458"/>
      <c r="FE235" s="458"/>
      <c r="FF235" s="458"/>
      <c r="FG235" s="458"/>
      <c r="FH235" s="458"/>
      <c r="FI235" s="458"/>
      <c r="FJ235" s="458"/>
      <c r="FK235" s="458"/>
      <c r="FL235" s="458"/>
      <c r="FM235" s="458"/>
      <c r="FN235" s="458"/>
      <c r="FO235" s="458"/>
    </row>
    <row r="236" spans="1:175" s="463" customFormat="1" outlineLevel="1">
      <c r="A236" s="456"/>
      <c r="B236" s="456"/>
      <c r="C236" s="519">
        <v>26</v>
      </c>
      <c r="D236" s="484"/>
      <c r="E236" s="603"/>
      <c r="F236" s="604"/>
      <c r="G236" s="604"/>
      <c r="H236" s="604"/>
      <c r="I236" s="604"/>
      <c r="J236" s="604"/>
      <c r="K236" s="604"/>
      <c r="L236" s="604"/>
      <c r="M236" s="604"/>
      <c r="N236" s="604"/>
      <c r="O236" s="604"/>
      <c r="P236" s="456"/>
      <c r="Q236" s="457"/>
      <c r="R236" s="457"/>
      <c r="S236" s="457"/>
      <c r="T236" s="457"/>
      <c r="U236" s="457"/>
      <c r="V236" s="457"/>
      <c r="W236" s="457"/>
      <c r="X236" s="457"/>
      <c r="Y236" s="457"/>
      <c r="Z236" s="457"/>
      <c r="AA236" s="457"/>
      <c r="AB236" s="457"/>
      <c r="AC236" s="457"/>
      <c r="AD236" s="457"/>
      <c r="AE236" s="457"/>
      <c r="AF236" s="457"/>
      <c r="AG236" s="457"/>
      <c r="AH236" s="457"/>
      <c r="AI236" s="457"/>
      <c r="AJ236" s="457"/>
      <c r="AK236" s="457"/>
      <c r="AL236" s="457"/>
      <c r="AM236" s="457"/>
      <c r="AN236" s="457"/>
      <c r="AO236" s="457"/>
      <c r="AP236" s="457"/>
      <c r="AQ236" s="457"/>
      <c r="AR236" s="457"/>
      <c r="AS236" s="457"/>
      <c r="AT236" s="457"/>
      <c r="AU236" s="457"/>
      <c r="AV236" s="457"/>
      <c r="AW236" s="457"/>
      <c r="AX236" s="457"/>
      <c r="AY236" s="457"/>
      <c r="AZ236" s="457"/>
      <c r="BA236" s="457"/>
      <c r="BB236" s="457"/>
      <c r="BC236" s="457"/>
      <c r="BD236" s="457"/>
      <c r="BE236" s="457"/>
      <c r="BF236" s="457"/>
      <c r="BG236" s="457"/>
      <c r="BH236" s="457"/>
      <c r="BI236" s="457"/>
      <c r="BJ236" s="457"/>
      <c r="BK236" s="457"/>
      <c r="BL236" s="457"/>
      <c r="BM236" s="457"/>
      <c r="BN236" s="457"/>
      <c r="BO236" s="457"/>
      <c r="BP236" s="457"/>
      <c r="BQ236" s="457"/>
      <c r="BR236" s="457"/>
      <c r="BS236" s="457"/>
      <c r="BT236" s="457"/>
      <c r="BU236" s="457"/>
      <c r="BV236" s="457"/>
      <c r="BW236" s="457"/>
      <c r="BX236" s="457"/>
      <c r="BY236" s="457"/>
      <c r="BZ236" s="457"/>
      <c r="CA236" s="457"/>
      <c r="CB236" s="457"/>
      <c r="CC236" s="457"/>
      <c r="CD236" s="457"/>
      <c r="CE236" s="458"/>
      <c r="CF236" s="458"/>
      <c r="CG236" s="458"/>
      <c r="CH236" s="458"/>
      <c r="CI236" s="458"/>
      <c r="CJ236" s="458"/>
      <c r="CK236" s="458"/>
      <c r="CL236" s="458"/>
      <c r="CM236" s="458"/>
      <c r="CN236" s="458"/>
      <c r="CO236" s="458"/>
      <c r="CP236" s="458"/>
      <c r="CQ236" s="458"/>
      <c r="CR236" s="458"/>
      <c r="CS236" s="458"/>
      <c r="CT236" s="458"/>
      <c r="CU236" s="458"/>
      <c r="CV236" s="458"/>
      <c r="CW236" s="458"/>
      <c r="CX236" s="458"/>
      <c r="CY236" s="458"/>
      <c r="CZ236" s="458"/>
      <c r="DA236" s="458"/>
      <c r="DB236" s="458"/>
      <c r="DC236" s="458"/>
      <c r="DD236" s="458"/>
      <c r="DE236" s="458"/>
      <c r="DF236" s="458"/>
      <c r="DG236" s="458"/>
      <c r="DH236" s="458"/>
      <c r="DI236" s="458"/>
      <c r="DJ236" s="458"/>
      <c r="DK236" s="458"/>
      <c r="DL236" s="458"/>
      <c r="DM236" s="458"/>
      <c r="DN236" s="458"/>
      <c r="DO236" s="458"/>
      <c r="DP236" s="458"/>
      <c r="DQ236" s="458"/>
      <c r="DR236" s="458"/>
      <c r="DS236" s="458"/>
      <c r="DT236" s="458"/>
      <c r="DU236" s="458"/>
      <c r="DV236" s="458"/>
      <c r="DW236" s="458"/>
      <c r="DX236" s="458"/>
      <c r="DY236" s="458"/>
      <c r="DZ236" s="458"/>
      <c r="EA236" s="458"/>
      <c r="EB236" s="458"/>
      <c r="EC236" s="458"/>
      <c r="ED236" s="458"/>
      <c r="EE236" s="458"/>
      <c r="EF236" s="458"/>
      <c r="EG236" s="458"/>
      <c r="EH236" s="458"/>
      <c r="EI236" s="458"/>
      <c r="EJ236" s="458"/>
      <c r="EK236" s="458"/>
      <c r="EL236" s="458"/>
      <c r="EM236" s="458"/>
      <c r="EN236" s="458"/>
      <c r="EO236" s="458"/>
      <c r="EP236" s="458"/>
      <c r="EQ236" s="458"/>
      <c r="ER236" s="458"/>
      <c r="ES236" s="458"/>
      <c r="ET236" s="458"/>
      <c r="EU236" s="458"/>
      <c r="EV236" s="458"/>
      <c r="EW236" s="458"/>
      <c r="EX236" s="458"/>
      <c r="EY236" s="458"/>
      <c r="EZ236" s="458"/>
      <c r="FA236" s="458"/>
      <c r="FB236" s="458"/>
      <c r="FC236" s="458"/>
      <c r="FD236" s="458"/>
      <c r="FE236" s="458"/>
      <c r="FF236" s="458"/>
      <c r="FG236" s="458"/>
      <c r="FH236" s="458"/>
      <c r="FI236" s="458"/>
      <c r="FJ236" s="458"/>
      <c r="FK236" s="458"/>
      <c r="FL236" s="458"/>
      <c r="FM236" s="458"/>
      <c r="FN236" s="458"/>
      <c r="FO236" s="458"/>
    </row>
    <row r="237" spans="1:175" s="463" customFormat="1" outlineLevel="1">
      <c r="A237" s="456"/>
      <c r="B237" s="456"/>
      <c r="C237" s="519">
        <v>27</v>
      </c>
      <c r="D237" s="484"/>
      <c r="E237" s="603"/>
      <c r="F237" s="604"/>
      <c r="G237" s="604"/>
      <c r="H237" s="604"/>
      <c r="I237" s="604"/>
      <c r="J237" s="604"/>
      <c r="K237" s="604"/>
      <c r="L237" s="604"/>
      <c r="M237" s="604"/>
      <c r="N237" s="604"/>
      <c r="O237" s="604"/>
      <c r="P237" s="456"/>
      <c r="Q237" s="457"/>
      <c r="R237" s="457"/>
      <c r="S237" s="457"/>
      <c r="T237" s="457"/>
      <c r="U237" s="457"/>
      <c r="V237" s="457"/>
      <c r="W237" s="457"/>
      <c r="X237" s="457"/>
      <c r="Y237" s="457"/>
      <c r="Z237" s="457"/>
      <c r="AA237" s="457"/>
      <c r="AB237" s="457"/>
      <c r="AC237" s="457"/>
      <c r="AD237" s="457"/>
      <c r="AE237" s="457"/>
      <c r="AF237" s="457"/>
      <c r="AG237" s="457"/>
      <c r="AH237" s="457"/>
      <c r="AI237" s="457"/>
      <c r="AJ237" s="457"/>
      <c r="AK237" s="457"/>
      <c r="AL237" s="457"/>
      <c r="AM237" s="457"/>
      <c r="AN237" s="457"/>
      <c r="AO237" s="457"/>
      <c r="AP237" s="457"/>
      <c r="AQ237" s="457"/>
      <c r="AR237" s="457"/>
      <c r="AS237" s="457"/>
      <c r="AT237" s="457"/>
      <c r="AU237" s="457"/>
      <c r="AV237" s="457"/>
      <c r="AW237" s="457"/>
      <c r="AX237" s="457"/>
      <c r="AY237" s="457"/>
      <c r="AZ237" s="457"/>
      <c r="BA237" s="457"/>
      <c r="BB237" s="457"/>
      <c r="BC237" s="457"/>
      <c r="BD237" s="457"/>
      <c r="BE237" s="457"/>
      <c r="BF237" s="457"/>
      <c r="BG237" s="457"/>
      <c r="BH237" s="457"/>
      <c r="BI237" s="457"/>
      <c r="BJ237" s="457"/>
      <c r="BK237" s="457"/>
      <c r="BL237" s="457"/>
      <c r="BM237" s="457"/>
      <c r="BN237" s="457"/>
      <c r="BO237" s="457"/>
      <c r="BP237" s="457"/>
      <c r="BQ237" s="457"/>
      <c r="BR237" s="457"/>
      <c r="BS237" s="457"/>
      <c r="BT237" s="457"/>
      <c r="BU237" s="457"/>
      <c r="BV237" s="457"/>
      <c r="BW237" s="457"/>
      <c r="BX237" s="457"/>
      <c r="BY237" s="457"/>
      <c r="BZ237" s="457"/>
      <c r="CA237" s="457"/>
      <c r="CB237" s="457"/>
      <c r="CC237" s="457"/>
      <c r="CD237" s="457"/>
      <c r="CE237" s="458"/>
      <c r="CF237" s="458"/>
      <c r="CG237" s="458"/>
      <c r="CH237" s="458"/>
      <c r="CI237" s="458"/>
      <c r="CJ237" s="458"/>
      <c r="CK237" s="458"/>
      <c r="CL237" s="458"/>
      <c r="CM237" s="458"/>
      <c r="CN237" s="458"/>
      <c r="CO237" s="458"/>
      <c r="CP237" s="458"/>
      <c r="CQ237" s="458"/>
      <c r="CR237" s="458"/>
      <c r="CS237" s="458"/>
      <c r="CT237" s="458"/>
      <c r="CU237" s="458"/>
      <c r="CV237" s="458"/>
      <c r="CW237" s="458"/>
      <c r="CX237" s="458"/>
      <c r="CY237" s="458"/>
      <c r="CZ237" s="458"/>
      <c r="DA237" s="458"/>
      <c r="DB237" s="458"/>
      <c r="DC237" s="458"/>
      <c r="DD237" s="458"/>
      <c r="DE237" s="458"/>
      <c r="DF237" s="458"/>
      <c r="DG237" s="458"/>
      <c r="DH237" s="458"/>
      <c r="DI237" s="458"/>
      <c r="DJ237" s="458"/>
      <c r="DK237" s="458"/>
      <c r="DL237" s="458"/>
      <c r="DM237" s="458"/>
      <c r="DN237" s="458"/>
      <c r="DO237" s="458"/>
      <c r="DP237" s="458"/>
      <c r="DQ237" s="458"/>
      <c r="DR237" s="458"/>
      <c r="DS237" s="458"/>
      <c r="DT237" s="458"/>
      <c r="DU237" s="458"/>
      <c r="DV237" s="458"/>
      <c r="DW237" s="458"/>
      <c r="DX237" s="458"/>
      <c r="DY237" s="458"/>
      <c r="DZ237" s="458"/>
      <c r="EA237" s="458"/>
      <c r="EB237" s="458"/>
      <c r="EC237" s="458"/>
      <c r="ED237" s="458"/>
      <c r="EE237" s="458"/>
      <c r="EF237" s="458"/>
      <c r="EG237" s="458"/>
      <c r="EH237" s="458"/>
      <c r="EI237" s="458"/>
      <c r="EJ237" s="458"/>
      <c r="EK237" s="458"/>
      <c r="EL237" s="458"/>
      <c r="EM237" s="458"/>
      <c r="EN237" s="458"/>
      <c r="EO237" s="458"/>
      <c r="EP237" s="458"/>
      <c r="EQ237" s="458"/>
      <c r="ER237" s="458"/>
      <c r="ES237" s="458"/>
      <c r="ET237" s="458"/>
      <c r="EU237" s="458"/>
      <c r="EV237" s="458"/>
      <c r="EW237" s="458"/>
      <c r="EX237" s="458"/>
      <c r="EY237" s="458"/>
      <c r="EZ237" s="458"/>
      <c r="FA237" s="458"/>
      <c r="FB237" s="458"/>
      <c r="FC237" s="458"/>
      <c r="FD237" s="458"/>
      <c r="FE237" s="458"/>
      <c r="FF237" s="458"/>
      <c r="FG237" s="458"/>
      <c r="FH237" s="458"/>
      <c r="FI237" s="458"/>
      <c r="FJ237" s="458"/>
      <c r="FK237" s="458"/>
      <c r="FL237" s="458"/>
      <c r="FM237" s="458"/>
      <c r="FN237" s="458"/>
      <c r="FO237" s="458"/>
    </row>
    <row r="238" spans="1:175" s="463" customFormat="1" outlineLevel="1">
      <c r="A238" s="456"/>
      <c r="B238" s="456"/>
      <c r="C238" s="519">
        <v>28</v>
      </c>
      <c r="D238" s="484"/>
      <c r="E238" s="603"/>
      <c r="F238" s="604"/>
      <c r="G238" s="604"/>
      <c r="H238" s="604"/>
      <c r="I238" s="604"/>
      <c r="J238" s="604"/>
      <c r="K238" s="604"/>
      <c r="L238" s="604"/>
      <c r="M238" s="604"/>
      <c r="N238" s="604"/>
      <c r="O238" s="604"/>
      <c r="P238" s="456"/>
      <c r="Q238" s="457"/>
      <c r="R238" s="457"/>
      <c r="S238" s="457"/>
      <c r="T238" s="457"/>
      <c r="U238" s="457"/>
      <c r="V238" s="457"/>
      <c r="W238" s="457"/>
      <c r="X238" s="457"/>
      <c r="Y238" s="457"/>
      <c r="Z238" s="457"/>
      <c r="AA238" s="457"/>
      <c r="AB238" s="457"/>
      <c r="AC238" s="457"/>
      <c r="AD238" s="457"/>
      <c r="AE238" s="457"/>
      <c r="AF238" s="457"/>
      <c r="AG238" s="457"/>
      <c r="AH238" s="457"/>
      <c r="AI238" s="457"/>
      <c r="AJ238" s="457"/>
      <c r="AK238" s="457"/>
      <c r="AL238" s="457"/>
      <c r="AM238" s="457"/>
      <c r="AN238" s="457"/>
      <c r="AO238" s="457"/>
      <c r="AP238" s="457"/>
      <c r="AQ238" s="457"/>
      <c r="AR238" s="457"/>
      <c r="AS238" s="457"/>
      <c r="AT238" s="457"/>
      <c r="AU238" s="457"/>
      <c r="AV238" s="457"/>
      <c r="AW238" s="457"/>
      <c r="AX238" s="457"/>
      <c r="AY238" s="457"/>
      <c r="AZ238" s="457"/>
      <c r="BA238" s="457"/>
      <c r="BB238" s="457"/>
      <c r="BC238" s="457"/>
      <c r="BD238" s="457"/>
      <c r="BE238" s="457"/>
      <c r="BF238" s="457"/>
      <c r="BG238" s="457"/>
      <c r="BH238" s="457"/>
      <c r="BI238" s="457"/>
      <c r="BJ238" s="457"/>
      <c r="BK238" s="457"/>
      <c r="BL238" s="457"/>
      <c r="BM238" s="457"/>
      <c r="BN238" s="457"/>
      <c r="BO238" s="457"/>
      <c r="BP238" s="457"/>
      <c r="BQ238" s="457"/>
      <c r="BR238" s="457"/>
      <c r="BS238" s="457"/>
      <c r="BT238" s="457"/>
      <c r="BU238" s="457"/>
      <c r="BV238" s="457"/>
      <c r="BW238" s="457"/>
      <c r="BX238" s="457"/>
      <c r="BY238" s="457"/>
      <c r="BZ238" s="457"/>
      <c r="CA238" s="457"/>
      <c r="CB238" s="457"/>
      <c r="CC238" s="457"/>
      <c r="CD238" s="457"/>
      <c r="CE238" s="458"/>
      <c r="CF238" s="458"/>
      <c r="CG238" s="458"/>
      <c r="CH238" s="458"/>
      <c r="CI238" s="458"/>
      <c r="CJ238" s="458"/>
      <c r="CK238" s="458"/>
      <c r="CL238" s="458"/>
      <c r="CM238" s="458"/>
      <c r="CN238" s="458"/>
      <c r="CO238" s="458"/>
      <c r="CP238" s="458"/>
      <c r="CQ238" s="458"/>
      <c r="CR238" s="458"/>
      <c r="CS238" s="458"/>
      <c r="CT238" s="458"/>
      <c r="CU238" s="458"/>
      <c r="CV238" s="458"/>
      <c r="CW238" s="458"/>
      <c r="CX238" s="458"/>
      <c r="CY238" s="458"/>
      <c r="CZ238" s="458"/>
      <c r="DA238" s="458"/>
      <c r="DB238" s="458"/>
      <c r="DC238" s="458"/>
      <c r="DD238" s="458"/>
      <c r="DE238" s="458"/>
      <c r="DF238" s="458"/>
      <c r="DG238" s="458"/>
      <c r="DH238" s="458"/>
      <c r="DI238" s="458"/>
      <c r="DJ238" s="458"/>
      <c r="DK238" s="458"/>
      <c r="DL238" s="458"/>
      <c r="DM238" s="458"/>
      <c r="DN238" s="458"/>
      <c r="DO238" s="458"/>
      <c r="DP238" s="458"/>
      <c r="DQ238" s="458"/>
      <c r="DR238" s="458"/>
      <c r="DS238" s="458"/>
      <c r="DT238" s="458"/>
      <c r="DU238" s="458"/>
      <c r="DV238" s="458"/>
      <c r="DW238" s="458"/>
      <c r="DX238" s="458"/>
      <c r="DY238" s="458"/>
      <c r="DZ238" s="458"/>
      <c r="EA238" s="458"/>
      <c r="EB238" s="458"/>
      <c r="EC238" s="458"/>
      <c r="ED238" s="458"/>
      <c r="EE238" s="458"/>
      <c r="EF238" s="458"/>
      <c r="EG238" s="458"/>
      <c r="EH238" s="458"/>
      <c r="EI238" s="458"/>
      <c r="EJ238" s="458"/>
      <c r="EK238" s="458"/>
      <c r="EL238" s="458"/>
      <c r="EM238" s="458"/>
      <c r="EN238" s="458"/>
      <c r="EO238" s="458"/>
      <c r="EP238" s="458"/>
      <c r="EQ238" s="458"/>
      <c r="ER238" s="458"/>
      <c r="ES238" s="458"/>
      <c r="ET238" s="458"/>
      <c r="EU238" s="458"/>
      <c r="EV238" s="458"/>
      <c r="EW238" s="458"/>
      <c r="EX238" s="458"/>
      <c r="EY238" s="458"/>
      <c r="EZ238" s="458"/>
      <c r="FA238" s="458"/>
      <c r="FB238" s="458"/>
      <c r="FC238" s="458"/>
      <c r="FD238" s="458"/>
      <c r="FE238" s="458"/>
      <c r="FF238" s="458"/>
      <c r="FG238" s="458"/>
      <c r="FH238" s="458"/>
      <c r="FI238" s="458"/>
      <c r="FJ238" s="458"/>
      <c r="FK238" s="458"/>
      <c r="FL238" s="458"/>
      <c r="FM238" s="458"/>
      <c r="FN238" s="458"/>
      <c r="FO238" s="458"/>
    </row>
    <row r="239" spans="1:175" s="463" customFormat="1" outlineLevel="1">
      <c r="A239" s="456"/>
      <c r="B239" s="456"/>
      <c r="C239" s="519">
        <v>29</v>
      </c>
      <c r="D239" s="484"/>
      <c r="E239" s="603"/>
      <c r="F239" s="604"/>
      <c r="G239" s="604"/>
      <c r="H239" s="604"/>
      <c r="I239" s="604"/>
      <c r="J239" s="604"/>
      <c r="K239" s="604"/>
      <c r="L239" s="604"/>
      <c r="M239" s="604"/>
      <c r="N239" s="604"/>
      <c r="O239" s="604"/>
      <c r="P239" s="456"/>
      <c r="Q239" s="457"/>
      <c r="R239" s="457"/>
      <c r="S239" s="457"/>
      <c r="T239" s="457"/>
      <c r="U239" s="457"/>
      <c r="V239" s="457"/>
      <c r="W239" s="457"/>
      <c r="X239" s="457"/>
      <c r="Y239" s="457"/>
      <c r="Z239" s="457"/>
      <c r="AA239" s="457"/>
      <c r="AB239" s="457"/>
      <c r="AC239" s="457"/>
      <c r="AD239" s="457"/>
      <c r="AE239" s="457"/>
      <c r="AF239" s="457"/>
      <c r="AG239" s="457"/>
      <c r="AH239" s="457"/>
      <c r="AI239" s="457"/>
      <c r="AJ239" s="457"/>
      <c r="AK239" s="457"/>
      <c r="AL239" s="457"/>
      <c r="AM239" s="457"/>
      <c r="AN239" s="457"/>
      <c r="AO239" s="457"/>
      <c r="AP239" s="457"/>
      <c r="AQ239" s="457"/>
      <c r="AR239" s="457"/>
      <c r="AS239" s="457"/>
      <c r="AT239" s="457"/>
      <c r="AU239" s="457"/>
      <c r="AV239" s="457"/>
      <c r="AW239" s="457"/>
      <c r="AX239" s="457"/>
      <c r="AY239" s="457"/>
      <c r="AZ239" s="457"/>
      <c r="BA239" s="457"/>
      <c r="BB239" s="457"/>
      <c r="BC239" s="457"/>
      <c r="BD239" s="457"/>
      <c r="BE239" s="457"/>
      <c r="BF239" s="457"/>
      <c r="BG239" s="457"/>
      <c r="BH239" s="457"/>
      <c r="BI239" s="457"/>
      <c r="BJ239" s="457"/>
      <c r="BK239" s="457"/>
      <c r="BL239" s="457"/>
      <c r="BM239" s="457"/>
      <c r="BN239" s="457"/>
      <c r="BO239" s="457"/>
      <c r="BP239" s="457"/>
      <c r="BQ239" s="457"/>
      <c r="BR239" s="457"/>
      <c r="BS239" s="457"/>
      <c r="BT239" s="457"/>
      <c r="BU239" s="457"/>
      <c r="BV239" s="457"/>
      <c r="BW239" s="457"/>
      <c r="BX239" s="457"/>
      <c r="BY239" s="457"/>
      <c r="BZ239" s="457"/>
      <c r="CA239" s="457"/>
      <c r="CB239" s="457"/>
      <c r="CC239" s="457"/>
      <c r="CD239" s="457"/>
      <c r="CE239" s="458"/>
      <c r="CF239" s="458"/>
      <c r="CG239" s="458"/>
      <c r="CH239" s="458"/>
      <c r="CI239" s="458"/>
      <c r="CJ239" s="458"/>
      <c r="CK239" s="458"/>
      <c r="CL239" s="458"/>
      <c r="CM239" s="458"/>
      <c r="CN239" s="458"/>
      <c r="CO239" s="458"/>
      <c r="CP239" s="458"/>
      <c r="CQ239" s="458"/>
      <c r="CR239" s="458"/>
      <c r="CS239" s="458"/>
      <c r="CT239" s="458"/>
      <c r="CU239" s="458"/>
      <c r="CV239" s="458"/>
      <c r="CW239" s="458"/>
      <c r="CX239" s="458"/>
      <c r="CY239" s="458"/>
      <c r="CZ239" s="458"/>
      <c r="DA239" s="458"/>
      <c r="DB239" s="458"/>
      <c r="DC239" s="458"/>
      <c r="DD239" s="458"/>
      <c r="DE239" s="458"/>
      <c r="DF239" s="458"/>
      <c r="DG239" s="458"/>
      <c r="DH239" s="458"/>
      <c r="DI239" s="458"/>
      <c r="DJ239" s="458"/>
      <c r="DK239" s="458"/>
      <c r="DL239" s="458"/>
      <c r="DM239" s="458"/>
      <c r="DN239" s="458"/>
      <c r="DO239" s="458"/>
      <c r="DP239" s="458"/>
      <c r="DQ239" s="458"/>
      <c r="DR239" s="458"/>
      <c r="DS239" s="458"/>
      <c r="DT239" s="458"/>
      <c r="DU239" s="458"/>
      <c r="DV239" s="458"/>
      <c r="DW239" s="458"/>
      <c r="DX239" s="458"/>
      <c r="DY239" s="458"/>
      <c r="DZ239" s="458"/>
      <c r="EA239" s="458"/>
      <c r="EB239" s="458"/>
      <c r="EC239" s="458"/>
      <c r="ED239" s="458"/>
      <c r="EE239" s="458"/>
      <c r="EF239" s="458"/>
      <c r="EG239" s="458"/>
      <c r="EH239" s="458"/>
      <c r="EI239" s="458"/>
      <c r="EJ239" s="458"/>
      <c r="EK239" s="458"/>
      <c r="EL239" s="458"/>
      <c r="EM239" s="458"/>
      <c r="EN239" s="458"/>
      <c r="EO239" s="458"/>
      <c r="EP239" s="458"/>
      <c r="EQ239" s="458"/>
      <c r="ER239" s="458"/>
      <c r="ES239" s="458"/>
      <c r="ET239" s="458"/>
      <c r="EU239" s="458"/>
      <c r="EV239" s="458"/>
      <c r="EW239" s="458"/>
      <c r="EX239" s="458"/>
      <c r="EY239" s="458"/>
      <c r="EZ239" s="458"/>
      <c r="FA239" s="458"/>
      <c r="FB239" s="458"/>
      <c r="FC239" s="458"/>
      <c r="FD239" s="458"/>
      <c r="FE239" s="458"/>
      <c r="FF239" s="458"/>
      <c r="FG239" s="458"/>
      <c r="FH239" s="458"/>
      <c r="FI239" s="458"/>
      <c r="FJ239" s="458"/>
      <c r="FK239" s="458"/>
      <c r="FL239" s="458"/>
      <c r="FM239" s="458"/>
      <c r="FN239" s="458"/>
      <c r="FO239" s="458"/>
    </row>
    <row r="240" spans="1:175" s="463" customFormat="1" outlineLevel="1">
      <c r="A240" s="456"/>
      <c r="B240" s="456"/>
      <c r="C240" s="519">
        <v>30</v>
      </c>
      <c r="D240" s="484"/>
      <c r="E240" s="603"/>
      <c r="F240" s="604"/>
      <c r="G240" s="604"/>
      <c r="H240" s="604"/>
      <c r="I240" s="604"/>
      <c r="J240" s="604"/>
      <c r="K240" s="604"/>
      <c r="L240" s="604"/>
      <c r="M240" s="604"/>
      <c r="N240" s="604"/>
      <c r="O240" s="604"/>
      <c r="P240" s="456"/>
      <c r="Q240" s="457"/>
      <c r="R240" s="457"/>
      <c r="S240" s="457"/>
      <c r="T240" s="457"/>
      <c r="U240" s="457"/>
      <c r="V240" s="457"/>
      <c r="W240" s="457"/>
      <c r="X240" s="457"/>
      <c r="Y240" s="457"/>
      <c r="Z240" s="457"/>
      <c r="AA240" s="457"/>
      <c r="AB240" s="457"/>
      <c r="AC240" s="457"/>
      <c r="AD240" s="457"/>
      <c r="AE240" s="457"/>
      <c r="AF240" s="457"/>
      <c r="AG240" s="457"/>
      <c r="AH240" s="457"/>
      <c r="AI240" s="457"/>
      <c r="AJ240" s="457"/>
      <c r="AK240" s="457"/>
      <c r="AL240" s="457"/>
      <c r="AM240" s="457"/>
      <c r="AN240" s="457"/>
      <c r="AO240" s="457"/>
      <c r="AP240" s="457"/>
      <c r="AQ240" s="457"/>
      <c r="AR240" s="457"/>
      <c r="AS240" s="457"/>
      <c r="AT240" s="457"/>
      <c r="AU240" s="457"/>
      <c r="AV240" s="457"/>
      <c r="AW240" s="457"/>
      <c r="AX240" s="457"/>
      <c r="AY240" s="457"/>
      <c r="AZ240" s="457"/>
      <c r="BA240" s="457"/>
      <c r="BB240" s="457"/>
      <c r="BC240" s="457"/>
      <c r="BD240" s="457"/>
      <c r="BE240" s="457"/>
      <c r="BF240" s="457"/>
      <c r="BG240" s="457"/>
      <c r="BH240" s="457"/>
      <c r="BI240" s="457"/>
      <c r="BJ240" s="457"/>
      <c r="BK240" s="457"/>
      <c r="BL240" s="457"/>
      <c r="BM240" s="457"/>
      <c r="BN240" s="457"/>
      <c r="BO240" s="457"/>
      <c r="BP240" s="457"/>
      <c r="BQ240" s="457"/>
      <c r="BR240" s="457"/>
      <c r="BS240" s="457"/>
      <c r="BT240" s="457"/>
      <c r="BU240" s="457"/>
      <c r="BV240" s="457"/>
      <c r="BW240" s="457"/>
      <c r="BX240" s="457"/>
      <c r="BY240" s="457"/>
      <c r="BZ240" s="457"/>
      <c r="CA240" s="457"/>
      <c r="CB240" s="457"/>
      <c r="CC240" s="457"/>
      <c r="CD240" s="457"/>
      <c r="CE240" s="458"/>
      <c r="CF240" s="458"/>
      <c r="CG240" s="458"/>
      <c r="CH240" s="458"/>
      <c r="CI240" s="458"/>
      <c r="CJ240" s="458"/>
      <c r="CK240" s="458"/>
      <c r="CL240" s="458"/>
      <c r="CM240" s="458"/>
      <c r="CN240" s="458"/>
      <c r="CO240" s="458"/>
      <c r="CP240" s="458"/>
      <c r="CQ240" s="458"/>
      <c r="CR240" s="458"/>
      <c r="CS240" s="458"/>
      <c r="CT240" s="458"/>
      <c r="CU240" s="458"/>
      <c r="CV240" s="458"/>
      <c r="CW240" s="458"/>
      <c r="CX240" s="458"/>
      <c r="CY240" s="458"/>
      <c r="CZ240" s="458"/>
      <c r="DA240" s="458"/>
      <c r="DB240" s="458"/>
      <c r="DC240" s="458"/>
      <c r="DD240" s="458"/>
      <c r="DE240" s="458"/>
      <c r="DF240" s="458"/>
      <c r="DG240" s="458"/>
      <c r="DH240" s="458"/>
      <c r="DI240" s="458"/>
      <c r="DJ240" s="458"/>
      <c r="DK240" s="458"/>
      <c r="DL240" s="458"/>
      <c r="DM240" s="458"/>
      <c r="DN240" s="458"/>
      <c r="DO240" s="458"/>
      <c r="DP240" s="458"/>
      <c r="DQ240" s="458"/>
      <c r="DR240" s="458"/>
      <c r="DS240" s="458"/>
      <c r="DT240" s="458"/>
      <c r="DU240" s="458"/>
      <c r="DV240" s="458"/>
      <c r="DW240" s="458"/>
      <c r="DX240" s="458"/>
      <c r="DY240" s="458"/>
      <c r="DZ240" s="458"/>
      <c r="EA240" s="458"/>
      <c r="EB240" s="458"/>
      <c r="EC240" s="458"/>
      <c r="ED240" s="458"/>
      <c r="EE240" s="458"/>
      <c r="EF240" s="458"/>
      <c r="EG240" s="458"/>
      <c r="EH240" s="458"/>
      <c r="EI240" s="458"/>
      <c r="EJ240" s="458"/>
      <c r="EK240" s="458"/>
      <c r="EL240" s="458"/>
      <c r="EM240" s="458"/>
      <c r="EN240" s="458"/>
      <c r="EO240" s="458"/>
      <c r="EP240" s="458"/>
      <c r="EQ240" s="458"/>
      <c r="ER240" s="458"/>
      <c r="ES240" s="458"/>
      <c r="ET240" s="458"/>
      <c r="EU240" s="458"/>
      <c r="EV240" s="458"/>
      <c r="EW240" s="458"/>
      <c r="EX240" s="458"/>
      <c r="EY240" s="458"/>
      <c r="EZ240" s="458"/>
      <c r="FA240" s="458"/>
      <c r="FB240" s="458"/>
      <c r="FC240" s="458"/>
      <c r="FD240" s="458"/>
      <c r="FE240" s="458"/>
      <c r="FF240" s="458"/>
      <c r="FG240" s="458"/>
      <c r="FH240" s="458"/>
      <c r="FI240" s="458"/>
      <c r="FJ240" s="458"/>
      <c r="FK240" s="458"/>
      <c r="FL240" s="458"/>
      <c r="FM240" s="458"/>
      <c r="FN240" s="458"/>
      <c r="FO240" s="458"/>
    </row>
    <row r="241" spans="1:175" s="463" customFormat="1" outlineLevel="1">
      <c r="A241" s="456"/>
      <c r="B241" s="456"/>
      <c r="C241" s="519">
        <v>31</v>
      </c>
      <c r="D241" s="484"/>
      <c r="E241" s="603"/>
      <c r="F241" s="604"/>
      <c r="G241" s="604"/>
      <c r="H241" s="604"/>
      <c r="I241" s="604"/>
      <c r="J241" s="604"/>
      <c r="K241" s="604"/>
      <c r="L241" s="604"/>
      <c r="M241" s="604"/>
      <c r="N241" s="604"/>
      <c r="O241" s="604"/>
      <c r="P241" s="456"/>
      <c r="Q241" s="456"/>
      <c r="R241" s="456"/>
      <c r="S241" s="456"/>
      <c r="T241" s="456"/>
      <c r="U241" s="457"/>
      <c r="V241" s="457"/>
      <c r="W241" s="457"/>
      <c r="X241" s="457"/>
      <c r="Y241" s="457"/>
      <c r="Z241" s="457"/>
      <c r="AA241" s="457"/>
      <c r="AB241" s="457"/>
      <c r="AC241" s="457"/>
      <c r="AD241" s="457"/>
      <c r="AE241" s="457"/>
      <c r="AF241" s="457"/>
      <c r="AG241" s="457"/>
      <c r="AH241" s="457"/>
      <c r="AI241" s="457"/>
      <c r="AJ241" s="457"/>
      <c r="AK241" s="457"/>
      <c r="AL241" s="457"/>
      <c r="AM241" s="457"/>
      <c r="AN241" s="457"/>
      <c r="AO241" s="457"/>
      <c r="AP241" s="457"/>
      <c r="AQ241" s="457"/>
      <c r="AR241" s="457"/>
      <c r="AS241" s="457"/>
      <c r="AT241" s="457"/>
      <c r="AU241" s="457"/>
      <c r="AV241" s="457"/>
      <c r="AW241" s="457"/>
      <c r="AX241" s="457"/>
      <c r="AY241" s="457"/>
      <c r="AZ241" s="457"/>
      <c r="BA241" s="457"/>
      <c r="BB241" s="457"/>
      <c r="BC241" s="457"/>
      <c r="BD241" s="457"/>
      <c r="BE241" s="457"/>
      <c r="BF241" s="457"/>
      <c r="BG241" s="457"/>
      <c r="BH241" s="457"/>
      <c r="BI241" s="457"/>
      <c r="BJ241" s="457"/>
      <c r="BK241" s="457"/>
      <c r="BL241" s="457"/>
      <c r="BM241" s="457"/>
      <c r="BN241" s="457"/>
      <c r="BO241" s="457"/>
      <c r="BP241" s="457"/>
      <c r="BQ241" s="457"/>
      <c r="BR241" s="457"/>
      <c r="BS241" s="457"/>
      <c r="BT241" s="457"/>
      <c r="BU241" s="457"/>
      <c r="BV241" s="457"/>
      <c r="BW241" s="457"/>
      <c r="BX241" s="457"/>
      <c r="BY241" s="457"/>
      <c r="BZ241" s="457"/>
      <c r="CA241" s="457"/>
      <c r="CB241" s="457"/>
      <c r="CC241" s="457"/>
      <c r="CD241" s="457"/>
      <c r="CE241" s="457"/>
      <c r="CF241" s="457"/>
      <c r="CG241" s="457"/>
      <c r="CH241" s="457"/>
      <c r="CI241" s="458"/>
      <c r="CJ241" s="458"/>
      <c r="CK241" s="458"/>
      <c r="CL241" s="458"/>
      <c r="CM241" s="458"/>
      <c r="CN241" s="458"/>
      <c r="CO241" s="458"/>
      <c r="CP241" s="458"/>
      <c r="CQ241" s="458"/>
      <c r="CR241" s="458"/>
      <c r="CS241" s="458"/>
      <c r="CT241" s="458"/>
      <c r="CU241" s="458"/>
      <c r="CV241" s="458"/>
      <c r="CW241" s="458"/>
      <c r="CX241" s="458"/>
      <c r="CY241" s="458"/>
      <c r="CZ241" s="458"/>
      <c r="DA241" s="458"/>
      <c r="DB241" s="458"/>
      <c r="DC241" s="458"/>
      <c r="DD241" s="458"/>
      <c r="DE241" s="458"/>
      <c r="DF241" s="458"/>
      <c r="DG241" s="458"/>
      <c r="DH241" s="458"/>
      <c r="DI241" s="458"/>
      <c r="DJ241" s="458"/>
      <c r="DK241" s="458"/>
      <c r="DL241" s="458"/>
      <c r="DM241" s="458"/>
      <c r="DN241" s="458"/>
      <c r="DO241" s="458"/>
      <c r="DP241" s="458"/>
      <c r="DQ241" s="458"/>
      <c r="DR241" s="458"/>
      <c r="DS241" s="458"/>
      <c r="DT241" s="458"/>
      <c r="DU241" s="458"/>
      <c r="DV241" s="458"/>
      <c r="DW241" s="458"/>
      <c r="DX241" s="458"/>
      <c r="DY241" s="458"/>
      <c r="DZ241" s="458"/>
      <c r="EA241" s="458"/>
      <c r="EB241" s="458"/>
      <c r="EC241" s="458"/>
      <c r="ED241" s="458"/>
      <c r="EE241" s="458"/>
      <c r="EF241" s="458"/>
      <c r="EG241" s="458"/>
      <c r="EH241" s="458"/>
      <c r="EI241" s="458"/>
      <c r="EJ241" s="458"/>
      <c r="EK241" s="458"/>
      <c r="EL241" s="458"/>
      <c r="EM241" s="458"/>
      <c r="EN241" s="458"/>
      <c r="EO241" s="458"/>
      <c r="EP241" s="458"/>
      <c r="EQ241" s="458"/>
      <c r="ER241" s="458"/>
      <c r="ES241" s="458"/>
      <c r="ET241" s="458"/>
      <c r="EU241" s="458"/>
      <c r="EV241" s="458"/>
      <c r="EW241" s="458"/>
      <c r="EX241" s="458"/>
      <c r="EY241" s="458"/>
      <c r="EZ241" s="458"/>
      <c r="FA241" s="458"/>
      <c r="FB241" s="458"/>
      <c r="FC241" s="458"/>
      <c r="FD241" s="458"/>
      <c r="FE241" s="458"/>
      <c r="FF241" s="458"/>
      <c r="FG241" s="458"/>
      <c r="FH241" s="458"/>
      <c r="FI241" s="458"/>
      <c r="FJ241" s="458"/>
      <c r="FK241" s="458"/>
      <c r="FL241" s="458"/>
      <c r="FM241" s="458"/>
      <c r="FN241" s="458"/>
      <c r="FO241" s="458"/>
      <c r="FP241" s="458"/>
      <c r="FQ241" s="458"/>
      <c r="FR241" s="458"/>
      <c r="FS241" s="458"/>
    </row>
    <row r="242" spans="1:175" s="463" customFormat="1" outlineLevel="1">
      <c r="A242" s="456"/>
      <c r="B242" s="456"/>
      <c r="C242" s="519">
        <v>32</v>
      </c>
      <c r="D242" s="484"/>
      <c r="E242" s="603"/>
      <c r="F242" s="604"/>
      <c r="G242" s="604"/>
      <c r="H242" s="604"/>
      <c r="I242" s="604"/>
      <c r="J242" s="604"/>
      <c r="K242" s="604"/>
      <c r="L242" s="604"/>
      <c r="M242" s="604"/>
      <c r="N242" s="604"/>
      <c r="O242" s="604"/>
      <c r="P242" s="456"/>
      <c r="Q242" s="456"/>
      <c r="R242" s="456"/>
      <c r="S242" s="456"/>
      <c r="T242" s="456"/>
      <c r="U242" s="457"/>
      <c r="V242" s="457"/>
      <c r="W242" s="457"/>
      <c r="X242" s="457"/>
      <c r="Y242" s="457"/>
      <c r="Z242" s="457"/>
      <c r="AA242" s="457"/>
      <c r="AB242" s="457"/>
      <c r="AC242" s="457"/>
      <c r="AD242" s="457"/>
      <c r="AE242" s="457"/>
      <c r="AF242" s="457"/>
      <c r="AG242" s="457"/>
      <c r="AH242" s="457"/>
      <c r="AI242" s="457"/>
      <c r="AJ242" s="457"/>
      <c r="AK242" s="457"/>
      <c r="AL242" s="457"/>
      <c r="AM242" s="457"/>
      <c r="AN242" s="457"/>
      <c r="AO242" s="457"/>
      <c r="AP242" s="457"/>
      <c r="AQ242" s="457"/>
      <c r="AR242" s="457"/>
      <c r="AS242" s="457"/>
      <c r="AT242" s="457"/>
      <c r="AU242" s="457"/>
      <c r="AV242" s="457"/>
      <c r="AW242" s="457"/>
      <c r="AX242" s="457"/>
      <c r="AY242" s="457"/>
      <c r="AZ242" s="457"/>
      <c r="BA242" s="457"/>
      <c r="BB242" s="457"/>
      <c r="BC242" s="457"/>
      <c r="BD242" s="457"/>
      <c r="BE242" s="457"/>
      <c r="BF242" s="457"/>
      <c r="BG242" s="457"/>
      <c r="BH242" s="457"/>
      <c r="BI242" s="457"/>
      <c r="BJ242" s="457"/>
      <c r="BK242" s="457"/>
      <c r="BL242" s="457"/>
      <c r="BM242" s="457"/>
      <c r="BN242" s="457"/>
      <c r="BO242" s="457"/>
      <c r="BP242" s="457"/>
      <c r="BQ242" s="457"/>
      <c r="BR242" s="457"/>
      <c r="BS242" s="457"/>
      <c r="BT242" s="457"/>
      <c r="BU242" s="457"/>
      <c r="BV242" s="457"/>
      <c r="BW242" s="457"/>
      <c r="BX242" s="457"/>
      <c r="BY242" s="457"/>
      <c r="BZ242" s="457"/>
      <c r="CA242" s="457"/>
      <c r="CB242" s="457"/>
      <c r="CC242" s="457"/>
      <c r="CD242" s="457"/>
      <c r="CE242" s="457"/>
      <c r="CF242" s="457"/>
      <c r="CG242" s="457"/>
      <c r="CH242" s="457"/>
      <c r="CI242" s="458"/>
      <c r="CJ242" s="458"/>
      <c r="CK242" s="458"/>
      <c r="CL242" s="458"/>
      <c r="CM242" s="458"/>
      <c r="CN242" s="458"/>
      <c r="CO242" s="458"/>
      <c r="CP242" s="458"/>
      <c r="CQ242" s="458"/>
      <c r="CR242" s="458"/>
      <c r="CS242" s="458"/>
      <c r="CT242" s="458"/>
      <c r="CU242" s="458"/>
      <c r="CV242" s="458"/>
      <c r="CW242" s="458"/>
      <c r="CX242" s="458"/>
      <c r="CY242" s="458"/>
      <c r="CZ242" s="458"/>
      <c r="DA242" s="458"/>
      <c r="DB242" s="458"/>
      <c r="DC242" s="458"/>
      <c r="DD242" s="458"/>
      <c r="DE242" s="458"/>
      <c r="DF242" s="458"/>
      <c r="DG242" s="458"/>
      <c r="DH242" s="458"/>
      <c r="DI242" s="458"/>
      <c r="DJ242" s="458"/>
      <c r="DK242" s="458"/>
      <c r="DL242" s="458"/>
      <c r="DM242" s="458"/>
      <c r="DN242" s="458"/>
      <c r="DO242" s="458"/>
      <c r="DP242" s="458"/>
      <c r="DQ242" s="458"/>
      <c r="DR242" s="458"/>
      <c r="DS242" s="458"/>
      <c r="DT242" s="458"/>
      <c r="DU242" s="458"/>
      <c r="DV242" s="458"/>
      <c r="DW242" s="458"/>
      <c r="DX242" s="458"/>
      <c r="DY242" s="458"/>
      <c r="DZ242" s="458"/>
      <c r="EA242" s="458"/>
      <c r="EB242" s="458"/>
      <c r="EC242" s="458"/>
      <c r="ED242" s="458"/>
      <c r="EE242" s="458"/>
      <c r="EF242" s="458"/>
      <c r="EG242" s="458"/>
      <c r="EH242" s="458"/>
      <c r="EI242" s="458"/>
      <c r="EJ242" s="458"/>
      <c r="EK242" s="458"/>
      <c r="EL242" s="458"/>
      <c r="EM242" s="458"/>
      <c r="EN242" s="458"/>
      <c r="EO242" s="458"/>
      <c r="EP242" s="458"/>
      <c r="EQ242" s="458"/>
      <c r="ER242" s="458"/>
      <c r="ES242" s="458"/>
      <c r="ET242" s="458"/>
      <c r="EU242" s="458"/>
      <c r="EV242" s="458"/>
      <c r="EW242" s="458"/>
      <c r="EX242" s="458"/>
      <c r="EY242" s="458"/>
      <c r="EZ242" s="458"/>
      <c r="FA242" s="458"/>
      <c r="FB242" s="458"/>
      <c r="FC242" s="458"/>
      <c r="FD242" s="458"/>
      <c r="FE242" s="458"/>
      <c r="FF242" s="458"/>
      <c r="FG242" s="458"/>
      <c r="FH242" s="458"/>
      <c r="FI242" s="458"/>
      <c r="FJ242" s="458"/>
      <c r="FK242" s="458"/>
      <c r="FL242" s="458"/>
      <c r="FM242" s="458"/>
      <c r="FN242" s="458"/>
      <c r="FO242" s="458"/>
      <c r="FP242" s="458"/>
      <c r="FQ242" s="458"/>
      <c r="FR242" s="458"/>
      <c r="FS242" s="458"/>
    </row>
    <row r="243" spans="1:175" s="463" customFormat="1" outlineLevel="1">
      <c r="A243" s="456"/>
      <c r="B243" s="456"/>
      <c r="C243" s="519">
        <v>33</v>
      </c>
      <c r="D243" s="484"/>
      <c r="E243" s="603"/>
      <c r="F243" s="604"/>
      <c r="G243" s="604"/>
      <c r="H243" s="604"/>
      <c r="I243" s="604"/>
      <c r="J243" s="604"/>
      <c r="K243" s="604"/>
      <c r="L243" s="604"/>
      <c r="M243" s="604"/>
      <c r="N243" s="604"/>
      <c r="O243" s="604"/>
      <c r="P243" s="456"/>
      <c r="Q243" s="456"/>
      <c r="R243" s="456"/>
      <c r="S243" s="456"/>
      <c r="T243" s="456"/>
      <c r="U243" s="457"/>
      <c r="V243" s="457"/>
      <c r="W243" s="457"/>
      <c r="X243" s="457"/>
      <c r="Y243" s="457"/>
      <c r="Z243" s="457"/>
      <c r="AA243" s="457"/>
      <c r="AB243" s="457"/>
      <c r="AC243" s="457"/>
      <c r="AD243" s="457"/>
      <c r="AE243" s="457"/>
      <c r="AF243" s="457"/>
      <c r="AG243" s="457"/>
      <c r="AH243" s="457"/>
      <c r="AI243" s="457"/>
      <c r="AJ243" s="457"/>
      <c r="AK243" s="457"/>
      <c r="AL243" s="457"/>
      <c r="AM243" s="457"/>
      <c r="AN243" s="457"/>
      <c r="AO243" s="457"/>
      <c r="AP243" s="457"/>
      <c r="AQ243" s="457"/>
      <c r="AR243" s="457"/>
      <c r="AS243" s="457"/>
      <c r="AT243" s="457"/>
      <c r="AU243" s="457"/>
      <c r="AV243" s="457"/>
      <c r="AW243" s="457"/>
      <c r="AX243" s="457"/>
      <c r="AY243" s="457"/>
      <c r="AZ243" s="457"/>
      <c r="BA243" s="457"/>
      <c r="BB243" s="457"/>
      <c r="BC243" s="457"/>
      <c r="BD243" s="457"/>
      <c r="BE243" s="457"/>
      <c r="BF243" s="457"/>
      <c r="BG243" s="457"/>
      <c r="BH243" s="457"/>
      <c r="BI243" s="457"/>
      <c r="BJ243" s="457"/>
      <c r="BK243" s="457"/>
      <c r="BL243" s="457"/>
      <c r="BM243" s="457"/>
      <c r="BN243" s="457"/>
      <c r="BO243" s="457"/>
      <c r="BP243" s="457"/>
      <c r="BQ243" s="457"/>
      <c r="BR243" s="457"/>
      <c r="BS243" s="457"/>
      <c r="BT243" s="457"/>
      <c r="BU243" s="457"/>
      <c r="BV243" s="457"/>
      <c r="BW243" s="457"/>
      <c r="BX243" s="457"/>
      <c r="BY243" s="457"/>
      <c r="BZ243" s="457"/>
      <c r="CA243" s="457"/>
      <c r="CB243" s="457"/>
      <c r="CC243" s="457"/>
      <c r="CD243" s="457"/>
      <c r="CE243" s="457"/>
      <c r="CF243" s="457"/>
      <c r="CG243" s="457"/>
      <c r="CH243" s="457"/>
      <c r="CI243" s="458"/>
      <c r="CJ243" s="458"/>
      <c r="CK243" s="458"/>
      <c r="CL243" s="458"/>
      <c r="CM243" s="458"/>
      <c r="CN243" s="458"/>
      <c r="CO243" s="458"/>
      <c r="CP243" s="458"/>
      <c r="CQ243" s="458"/>
      <c r="CR243" s="458"/>
      <c r="CS243" s="458"/>
      <c r="CT243" s="458"/>
      <c r="CU243" s="458"/>
      <c r="CV243" s="458"/>
      <c r="CW243" s="458"/>
      <c r="CX243" s="458"/>
      <c r="CY243" s="458"/>
      <c r="CZ243" s="458"/>
      <c r="DA243" s="458"/>
      <c r="DB243" s="458"/>
      <c r="DC243" s="458"/>
      <c r="DD243" s="458"/>
      <c r="DE243" s="458"/>
      <c r="DF243" s="458"/>
      <c r="DG243" s="458"/>
      <c r="DH243" s="458"/>
      <c r="DI243" s="458"/>
      <c r="DJ243" s="458"/>
      <c r="DK243" s="458"/>
      <c r="DL243" s="458"/>
      <c r="DM243" s="458"/>
      <c r="DN243" s="458"/>
      <c r="DO243" s="458"/>
      <c r="DP243" s="458"/>
      <c r="DQ243" s="458"/>
      <c r="DR243" s="458"/>
      <c r="DS243" s="458"/>
      <c r="DT243" s="458"/>
      <c r="DU243" s="458"/>
      <c r="DV243" s="458"/>
      <c r="DW243" s="458"/>
      <c r="DX243" s="458"/>
      <c r="DY243" s="458"/>
      <c r="DZ243" s="458"/>
      <c r="EA243" s="458"/>
      <c r="EB243" s="458"/>
      <c r="EC243" s="458"/>
      <c r="ED243" s="458"/>
      <c r="EE243" s="458"/>
      <c r="EF243" s="458"/>
      <c r="EG243" s="458"/>
      <c r="EH243" s="458"/>
      <c r="EI243" s="458"/>
      <c r="EJ243" s="458"/>
      <c r="EK243" s="458"/>
      <c r="EL243" s="458"/>
      <c r="EM243" s="458"/>
      <c r="EN243" s="458"/>
      <c r="EO243" s="458"/>
      <c r="EP243" s="458"/>
      <c r="EQ243" s="458"/>
      <c r="ER243" s="458"/>
      <c r="ES243" s="458"/>
      <c r="ET243" s="458"/>
      <c r="EU243" s="458"/>
      <c r="EV243" s="458"/>
      <c r="EW243" s="458"/>
      <c r="EX243" s="458"/>
      <c r="EY243" s="458"/>
      <c r="EZ243" s="458"/>
      <c r="FA243" s="458"/>
      <c r="FB243" s="458"/>
      <c r="FC243" s="458"/>
      <c r="FD243" s="458"/>
      <c r="FE243" s="458"/>
      <c r="FF243" s="458"/>
      <c r="FG243" s="458"/>
      <c r="FH243" s="458"/>
      <c r="FI243" s="458"/>
      <c r="FJ243" s="458"/>
      <c r="FK243" s="458"/>
      <c r="FL243" s="458"/>
      <c r="FM243" s="458"/>
      <c r="FN243" s="458"/>
      <c r="FO243" s="458"/>
      <c r="FP243" s="458"/>
      <c r="FQ243" s="458"/>
      <c r="FR243" s="458"/>
      <c r="FS243" s="458"/>
    </row>
    <row r="244" spans="1:175" s="463" customFormat="1" outlineLevel="1">
      <c r="A244" s="456"/>
      <c r="B244" s="456"/>
      <c r="C244" s="519">
        <v>34</v>
      </c>
      <c r="D244" s="484"/>
      <c r="E244" s="603"/>
      <c r="F244" s="604"/>
      <c r="G244" s="604"/>
      <c r="H244" s="604"/>
      <c r="I244" s="604"/>
      <c r="J244" s="604"/>
      <c r="K244" s="604"/>
      <c r="L244" s="604"/>
      <c r="M244" s="604"/>
      <c r="N244" s="604"/>
      <c r="O244" s="604"/>
      <c r="P244" s="456"/>
      <c r="Q244" s="456"/>
      <c r="R244" s="456"/>
      <c r="S244" s="456"/>
      <c r="T244" s="456"/>
      <c r="U244" s="457"/>
      <c r="V244" s="457"/>
      <c r="W244" s="457"/>
      <c r="X244" s="457"/>
      <c r="Y244" s="457"/>
      <c r="Z244" s="457"/>
      <c r="AA244" s="457"/>
      <c r="AB244" s="457"/>
      <c r="AC244" s="457"/>
      <c r="AD244" s="457"/>
      <c r="AE244" s="457"/>
      <c r="AF244" s="457"/>
      <c r="AG244" s="457"/>
      <c r="AH244" s="457"/>
      <c r="AI244" s="457"/>
      <c r="AJ244" s="457"/>
      <c r="AK244" s="457"/>
      <c r="AL244" s="457"/>
      <c r="AM244" s="457"/>
      <c r="AN244" s="457"/>
      <c r="AO244" s="457"/>
      <c r="AP244" s="457"/>
      <c r="AQ244" s="457"/>
      <c r="AR244" s="457"/>
      <c r="AS244" s="457"/>
      <c r="AT244" s="457"/>
      <c r="AU244" s="457"/>
      <c r="AV244" s="457"/>
      <c r="AW244" s="457"/>
      <c r="AX244" s="457"/>
      <c r="AY244" s="457"/>
      <c r="AZ244" s="457"/>
      <c r="BA244" s="457"/>
      <c r="BB244" s="457"/>
      <c r="BC244" s="457"/>
      <c r="BD244" s="457"/>
      <c r="BE244" s="457"/>
      <c r="BF244" s="457"/>
      <c r="BG244" s="457"/>
      <c r="BH244" s="457"/>
      <c r="BI244" s="457"/>
      <c r="BJ244" s="457"/>
      <c r="BK244" s="457"/>
      <c r="BL244" s="457"/>
      <c r="BM244" s="457"/>
      <c r="BN244" s="457"/>
      <c r="BO244" s="457"/>
      <c r="BP244" s="457"/>
      <c r="BQ244" s="457"/>
      <c r="BR244" s="457"/>
      <c r="BS244" s="457"/>
      <c r="BT244" s="457"/>
      <c r="BU244" s="457"/>
      <c r="BV244" s="457"/>
      <c r="BW244" s="457"/>
      <c r="BX244" s="457"/>
      <c r="BY244" s="457"/>
      <c r="BZ244" s="457"/>
      <c r="CA244" s="457"/>
      <c r="CB244" s="457"/>
      <c r="CC244" s="457"/>
      <c r="CD244" s="457"/>
      <c r="CE244" s="457"/>
      <c r="CF244" s="457"/>
      <c r="CG244" s="457"/>
      <c r="CH244" s="457"/>
      <c r="CI244" s="458"/>
      <c r="CJ244" s="458"/>
      <c r="CK244" s="458"/>
      <c r="CL244" s="458"/>
      <c r="CM244" s="458"/>
      <c r="CN244" s="458"/>
      <c r="CO244" s="458"/>
      <c r="CP244" s="458"/>
      <c r="CQ244" s="458"/>
      <c r="CR244" s="458"/>
      <c r="CS244" s="458"/>
      <c r="CT244" s="458"/>
      <c r="CU244" s="458"/>
      <c r="CV244" s="458"/>
      <c r="CW244" s="458"/>
      <c r="CX244" s="458"/>
      <c r="CY244" s="458"/>
      <c r="CZ244" s="458"/>
      <c r="DA244" s="458"/>
      <c r="DB244" s="458"/>
      <c r="DC244" s="458"/>
      <c r="DD244" s="458"/>
      <c r="DE244" s="458"/>
      <c r="DF244" s="458"/>
      <c r="DG244" s="458"/>
      <c r="DH244" s="458"/>
      <c r="DI244" s="458"/>
      <c r="DJ244" s="458"/>
      <c r="DK244" s="458"/>
      <c r="DL244" s="458"/>
      <c r="DM244" s="458"/>
      <c r="DN244" s="458"/>
      <c r="DO244" s="458"/>
      <c r="DP244" s="458"/>
      <c r="DQ244" s="458"/>
      <c r="DR244" s="458"/>
      <c r="DS244" s="458"/>
      <c r="DT244" s="458"/>
      <c r="DU244" s="458"/>
      <c r="DV244" s="458"/>
      <c r="DW244" s="458"/>
      <c r="DX244" s="458"/>
      <c r="DY244" s="458"/>
      <c r="DZ244" s="458"/>
      <c r="EA244" s="458"/>
      <c r="EB244" s="458"/>
      <c r="EC244" s="458"/>
      <c r="ED244" s="458"/>
      <c r="EE244" s="458"/>
      <c r="EF244" s="458"/>
      <c r="EG244" s="458"/>
      <c r="EH244" s="458"/>
      <c r="EI244" s="458"/>
      <c r="EJ244" s="458"/>
      <c r="EK244" s="458"/>
      <c r="EL244" s="458"/>
      <c r="EM244" s="458"/>
      <c r="EN244" s="458"/>
      <c r="EO244" s="458"/>
      <c r="EP244" s="458"/>
      <c r="EQ244" s="458"/>
      <c r="ER244" s="458"/>
      <c r="ES244" s="458"/>
      <c r="ET244" s="458"/>
      <c r="EU244" s="458"/>
      <c r="EV244" s="458"/>
      <c r="EW244" s="458"/>
      <c r="EX244" s="458"/>
      <c r="EY244" s="458"/>
      <c r="EZ244" s="458"/>
      <c r="FA244" s="458"/>
      <c r="FB244" s="458"/>
      <c r="FC244" s="458"/>
      <c r="FD244" s="458"/>
      <c r="FE244" s="458"/>
      <c r="FF244" s="458"/>
      <c r="FG244" s="458"/>
      <c r="FH244" s="458"/>
      <c r="FI244" s="458"/>
      <c r="FJ244" s="458"/>
      <c r="FK244" s="458"/>
      <c r="FL244" s="458"/>
      <c r="FM244" s="458"/>
      <c r="FN244" s="458"/>
      <c r="FO244" s="458"/>
      <c r="FP244" s="458"/>
      <c r="FQ244" s="458"/>
      <c r="FR244" s="458"/>
      <c r="FS244" s="458"/>
    </row>
    <row r="245" spans="1:175" s="463" customFormat="1" outlineLevel="1">
      <c r="A245" s="456"/>
      <c r="B245" s="456"/>
      <c r="C245" s="519">
        <v>35</v>
      </c>
      <c r="D245" s="484"/>
      <c r="E245" s="603"/>
      <c r="F245" s="604"/>
      <c r="G245" s="604"/>
      <c r="H245" s="604"/>
      <c r="I245" s="604"/>
      <c r="J245" s="604"/>
      <c r="K245" s="604"/>
      <c r="L245" s="604"/>
      <c r="M245" s="604"/>
      <c r="N245" s="604"/>
      <c r="O245" s="604"/>
      <c r="P245" s="456"/>
      <c r="Q245" s="456"/>
      <c r="R245" s="456"/>
      <c r="S245" s="456"/>
      <c r="T245" s="456"/>
      <c r="U245" s="457"/>
      <c r="V245" s="457"/>
      <c r="W245" s="457"/>
      <c r="X245" s="457"/>
      <c r="Y245" s="457"/>
      <c r="Z245" s="457"/>
      <c r="AA245" s="457"/>
      <c r="AB245" s="457"/>
      <c r="AC245" s="457"/>
      <c r="AD245" s="457"/>
      <c r="AE245" s="457"/>
      <c r="AF245" s="457"/>
      <c r="AG245" s="457"/>
      <c r="AH245" s="457"/>
      <c r="AI245" s="457"/>
      <c r="AJ245" s="457"/>
      <c r="AK245" s="457"/>
      <c r="AL245" s="457"/>
      <c r="AM245" s="457"/>
      <c r="AN245" s="457"/>
      <c r="AO245" s="457"/>
      <c r="AP245" s="457"/>
      <c r="AQ245" s="457"/>
      <c r="AR245" s="457"/>
      <c r="AS245" s="457"/>
      <c r="AT245" s="457"/>
      <c r="AU245" s="457"/>
      <c r="AV245" s="457"/>
      <c r="AW245" s="457"/>
      <c r="AX245" s="457"/>
      <c r="AY245" s="457"/>
      <c r="AZ245" s="457"/>
      <c r="BA245" s="457"/>
      <c r="BB245" s="457"/>
      <c r="BC245" s="457"/>
      <c r="BD245" s="457"/>
      <c r="BE245" s="457"/>
      <c r="BF245" s="457"/>
      <c r="BG245" s="457"/>
      <c r="BH245" s="457"/>
      <c r="BI245" s="457"/>
      <c r="BJ245" s="457"/>
      <c r="BK245" s="457"/>
      <c r="BL245" s="457"/>
      <c r="BM245" s="457"/>
      <c r="BN245" s="457"/>
      <c r="BO245" s="457"/>
      <c r="BP245" s="457"/>
      <c r="BQ245" s="457"/>
      <c r="BR245" s="457"/>
      <c r="BS245" s="457"/>
      <c r="BT245" s="457"/>
      <c r="BU245" s="457"/>
      <c r="BV245" s="457"/>
      <c r="BW245" s="457"/>
      <c r="BX245" s="457"/>
      <c r="BY245" s="457"/>
      <c r="BZ245" s="457"/>
      <c r="CA245" s="457"/>
      <c r="CB245" s="457"/>
      <c r="CC245" s="457"/>
      <c r="CD245" s="457"/>
      <c r="CE245" s="457"/>
      <c r="CF245" s="457"/>
      <c r="CG245" s="457"/>
      <c r="CH245" s="457"/>
      <c r="CI245" s="458"/>
      <c r="CJ245" s="458"/>
      <c r="CK245" s="458"/>
      <c r="CL245" s="458"/>
      <c r="CM245" s="458"/>
      <c r="CN245" s="458"/>
      <c r="CO245" s="458"/>
      <c r="CP245" s="458"/>
      <c r="CQ245" s="458"/>
      <c r="CR245" s="458"/>
      <c r="CS245" s="458"/>
      <c r="CT245" s="458"/>
      <c r="CU245" s="458"/>
      <c r="CV245" s="458"/>
      <c r="CW245" s="458"/>
      <c r="CX245" s="458"/>
      <c r="CY245" s="458"/>
      <c r="CZ245" s="458"/>
      <c r="DA245" s="458"/>
      <c r="DB245" s="458"/>
      <c r="DC245" s="458"/>
      <c r="DD245" s="458"/>
      <c r="DE245" s="458"/>
      <c r="DF245" s="458"/>
      <c r="DG245" s="458"/>
      <c r="DH245" s="458"/>
      <c r="DI245" s="458"/>
      <c r="DJ245" s="458"/>
      <c r="DK245" s="458"/>
      <c r="DL245" s="458"/>
      <c r="DM245" s="458"/>
      <c r="DN245" s="458"/>
      <c r="DO245" s="458"/>
      <c r="DP245" s="458"/>
      <c r="DQ245" s="458"/>
      <c r="DR245" s="458"/>
      <c r="DS245" s="458"/>
      <c r="DT245" s="458"/>
      <c r="DU245" s="458"/>
      <c r="DV245" s="458"/>
      <c r="DW245" s="458"/>
      <c r="DX245" s="458"/>
      <c r="DY245" s="458"/>
      <c r="DZ245" s="458"/>
      <c r="EA245" s="458"/>
      <c r="EB245" s="458"/>
      <c r="EC245" s="458"/>
      <c r="ED245" s="458"/>
      <c r="EE245" s="458"/>
      <c r="EF245" s="458"/>
      <c r="EG245" s="458"/>
      <c r="EH245" s="458"/>
      <c r="EI245" s="458"/>
      <c r="EJ245" s="458"/>
      <c r="EK245" s="458"/>
      <c r="EL245" s="458"/>
      <c r="EM245" s="458"/>
      <c r="EN245" s="458"/>
      <c r="EO245" s="458"/>
      <c r="EP245" s="458"/>
      <c r="EQ245" s="458"/>
      <c r="ER245" s="458"/>
      <c r="ES245" s="458"/>
      <c r="ET245" s="458"/>
      <c r="EU245" s="458"/>
      <c r="EV245" s="458"/>
      <c r="EW245" s="458"/>
      <c r="EX245" s="458"/>
      <c r="EY245" s="458"/>
      <c r="EZ245" s="458"/>
      <c r="FA245" s="458"/>
      <c r="FB245" s="458"/>
      <c r="FC245" s="458"/>
      <c r="FD245" s="458"/>
      <c r="FE245" s="458"/>
      <c r="FF245" s="458"/>
      <c r="FG245" s="458"/>
      <c r="FH245" s="458"/>
      <c r="FI245" s="458"/>
      <c r="FJ245" s="458"/>
      <c r="FK245" s="458"/>
      <c r="FL245" s="458"/>
      <c r="FM245" s="458"/>
      <c r="FN245" s="458"/>
      <c r="FO245" s="458"/>
      <c r="FP245" s="458"/>
      <c r="FQ245" s="458"/>
      <c r="FR245" s="458"/>
      <c r="FS245" s="458"/>
    </row>
    <row r="246" spans="1:175" s="463" customFormat="1" outlineLevel="1">
      <c r="A246" s="456"/>
      <c r="B246" s="456"/>
      <c r="C246" s="519">
        <v>36</v>
      </c>
      <c r="D246" s="484"/>
      <c r="E246" s="603"/>
      <c r="F246" s="604"/>
      <c r="G246" s="604"/>
      <c r="H246" s="604"/>
      <c r="I246" s="604"/>
      <c r="J246" s="604"/>
      <c r="K246" s="604"/>
      <c r="L246" s="604"/>
      <c r="M246" s="604"/>
      <c r="N246" s="604"/>
      <c r="O246" s="604"/>
      <c r="P246" s="456"/>
      <c r="Q246" s="456"/>
      <c r="R246" s="456"/>
      <c r="S246" s="456"/>
      <c r="T246" s="456"/>
      <c r="U246" s="457"/>
      <c r="V246" s="457"/>
      <c r="W246" s="457"/>
      <c r="X246" s="457"/>
      <c r="Y246" s="457"/>
      <c r="Z246" s="457"/>
      <c r="AA246" s="457"/>
      <c r="AB246" s="457"/>
      <c r="AC246" s="457"/>
      <c r="AD246" s="457"/>
      <c r="AE246" s="457"/>
      <c r="AF246" s="457"/>
      <c r="AG246" s="457"/>
      <c r="AH246" s="457"/>
      <c r="AI246" s="457"/>
      <c r="AJ246" s="457"/>
      <c r="AK246" s="457"/>
      <c r="AL246" s="457"/>
      <c r="AM246" s="457"/>
      <c r="AN246" s="457"/>
      <c r="AO246" s="457"/>
      <c r="AP246" s="457"/>
      <c r="AQ246" s="457"/>
      <c r="AR246" s="457"/>
      <c r="AS246" s="457"/>
      <c r="AT246" s="457"/>
      <c r="AU246" s="457"/>
      <c r="AV246" s="457"/>
      <c r="AW246" s="457"/>
      <c r="AX246" s="457"/>
      <c r="AY246" s="457"/>
      <c r="AZ246" s="457"/>
      <c r="BA246" s="457"/>
      <c r="BB246" s="457"/>
      <c r="BC246" s="457"/>
      <c r="BD246" s="457"/>
      <c r="BE246" s="457"/>
      <c r="BF246" s="457"/>
      <c r="BG246" s="457"/>
      <c r="BH246" s="457"/>
      <c r="BI246" s="457"/>
      <c r="BJ246" s="457"/>
      <c r="BK246" s="457"/>
      <c r="BL246" s="457"/>
      <c r="BM246" s="457"/>
      <c r="BN246" s="457"/>
      <c r="BO246" s="457"/>
      <c r="BP246" s="457"/>
      <c r="BQ246" s="457"/>
      <c r="BR246" s="457"/>
      <c r="BS246" s="457"/>
      <c r="BT246" s="457"/>
      <c r="BU246" s="457"/>
      <c r="BV246" s="457"/>
      <c r="BW246" s="457"/>
      <c r="BX246" s="457"/>
      <c r="BY246" s="457"/>
      <c r="BZ246" s="457"/>
      <c r="CA246" s="457"/>
      <c r="CB246" s="457"/>
      <c r="CC246" s="457"/>
      <c r="CD246" s="457"/>
      <c r="CE246" s="457"/>
      <c r="CF246" s="457"/>
      <c r="CG246" s="457"/>
      <c r="CH246" s="457"/>
      <c r="CI246" s="458"/>
      <c r="CJ246" s="458"/>
      <c r="CK246" s="458"/>
      <c r="CL246" s="458"/>
      <c r="CM246" s="458"/>
      <c r="CN246" s="458"/>
      <c r="CO246" s="458"/>
      <c r="CP246" s="458"/>
      <c r="CQ246" s="458"/>
      <c r="CR246" s="458"/>
      <c r="CS246" s="458"/>
      <c r="CT246" s="458"/>
      <c r="CU246" s="458"/>
      <c r="CV246" s="458"/>
      <c r="CW246" s="458"/>
      <c r="CX246" s="458"/>
      <c r="CY246" s="458"/>
      <c r="CZ246" s="458"/>
      <c r="DA246" s="458"/>
      <c r="DB246" s="458"/>
      <c r="DC246" s="458"/>
      <c r="DD246" s="458"/>
      <c r="DE246" s="458"/>
      <c r="DF246" s="458"/>
      <c r="DG246" s="458"/>
      <c r="DH246" s="458"/>
      <c r="DI246" s="458"/>
      <c r="DJ246" s="458"/>
      <c r="DK246" s="458"/>
      <c r="DL246" s="458"/>
      <c r="DM246" s="458"/>
      <c r="DN246" s="458"/>
      <c r="DO246" s="458"/>
      <c r="DP246" s="458"/>
      <c r="DQ246" s="458"/>
      <c r="DR246" s="458"/>
      <c r="DS246" s="458"/>
      <c r="DT246" s="458"/>
      <c r="DU246" s="458"/>
      <c r="DV246" s="458"/>
      <c r="DW246" s="458"/>
      <c r="DX246" s="458"/>
      <c r="DY246" s="458"/>
      <c r="DZ246" s="458"/>
      <c r="EA246" s="458"/>
      <c r="EB246" s="458"/>
      <c r="EC246" s="458"/>
      <c r="ED246" s="458"/>
      <c r="EE246" s="458"/>
      <c r="EF246" s="458"/>
      <c r="EG246" s="458"/>
      <c r="EH246" s="458"/>
      <c r="EI246" s="458"/>
      <c r="EJ246" s="458"/>
      <c r="EK246" s="458"/>
      <c r="EL246" s="458"/>
      <c r="EM246" s="458"/>
      <c r="EN246" s="458"/>
      <c r="EO246" s="458"/>
      <c r="EP246" s="458"/>
      <c r="EQ246" s="458"/>
      <c r="ER246" s="458"/>
      <c r="ES246" s="458"/>
      <c r="ET246" s="458"/>
      <c r="EU246" s="458"/>
      <c r="EV246" s="458"/>
      <c r="EW246" s="458"/>
      <c r="EX246" s="458"/>
      <c r="EY246" s="458"/>
      <c r="EZ246" s="458"/>
      <c r="FA246" s="458"/>
      <c r="FB246" s="458"/>
      <c r="FC246" s="458"/>
      <c r="FD246" s="458"/>
      <c r="FE246" s="458"/>
      <c r="FF246" s="458"/>
      <c r="FG246" s="458"/>
      <c r="FH246" s="458"/>
      <c r="FI246" s="458"/>
      <c r="FJ246" s="458"/>
      <c r="FK246" s="458"/>
      <c r="FL246" s="458"/>
      <c r="FM246" s="458"/>
      <c r="FN246" s="458"/>
      <c r="FO246" s="458"/>
      <c r="FP246" s="458"/>
      <c r="FQ246" s="458"/>
      <c r="FR246" s="458"/>
      <c r="FS246" s="458"/>
    </row>
    <row r="247" spans="1:175" s="463" customFormat="1" outlineLevel="1">
      <c r="A247" s="456"/>
      <c r="B247" s="456"/>
      <c r="C247" s="519">
        <v>37</v>
      </c>
      <c r="D247" s="484"/>
      <c r="E247" s="603"/>
      <c r="F247" s="604"/>
      <c r="G247" s="604"/>
      <c r="H247" s="604"/>
      <c r="I247" s="604"/>
      <c r="J247" s="604"/>
      <c r="K247" s="604"/>
      <c r="L247" s="604"/>
      <c r="M247" s="604"/>
      <c r="N247" s="604"/>
      <c r="O247" s="604"/>
      <c r="P247" s="456"/>
      <c r="Q247" s="456"/>
      <c r="R247" s="456"/>
      <c r="S247" s="456"/>
      <c r="T247" s="456"/>
      <c r="U247" s="457"/>
      <c r="V247" s="457"/>
      <c r="W247" s="457"/>
      <c r="X247" s="457"/>
      <c r="Y247" s="457"/>
      <c r="Z247" s="457"/>
      <c r="AA247" s="457"/>
      <c r="AB247" s="457"/>
      <c r="AC247" s="457"/>
      <c r="AD247" s="457"/>
      <c r="AE247" s="457"/>
      <c r="AF247" s="457"/>
      <c r="AG247" s="457"/>
      <c r="AH247" s="457"/>
      <c r="AI247" s="457"/>
      <c r="AJ247" s="457"/>
      <c r="AK247" s="457"/>
      <c r="AL247" s="457"/>
      <c r="AM247" s="457"/>
      <c r="AN247" s="457"/>
      <c r="AO247" s="457"/>
      <c r="AP247" s="457"/>
      <c r="AQ247" s="457"/>
      <c r="AR247" s="457"/>
      <c r="AS247" s="457"/>
      <c r="AT247" s="457"/>
      <c r="AU247" s="457"/>
      <c r="AV247" s="457"/>
      <c r="AW247" s="457"/>
      <c r="AX247" s="457"/>
      <c r="AY247" s="457"/>
      <c r="AZ247" s="457"/>
      <c r="BA247" s="457"/>
      <c r="BB247" s="457"/>
      <c r="BC247" s="457"/>
      <c r="BD247" s="457"/>
      <c r="BE247" s="457"/>
      <c r="BF247" s="457"/>
      <c r="BG247" s="457"/>
      <c r="BH247" s="457"/>
      <c r="BI247" s="457"/>
      <c r="BJ247" s="457"/>
      <c r="BK247" s="457"/>
      <c r="BL247" s="457"/>
      <c r="BM247" s="457"/>
      <c r="BN247" s="457"/>
      <c r="BO247" s="457"/>
      <c r="BP247" s="457"/>
      <c r="BQ247" s="457"/>
      <c r="BR247" s="457"/>
      <c r="BS247" s="457"/>
      <c r="BT247" s="457"/>
      <c r="BU247" s="457"/>
      <c r="BV247" s="457"/>
      <c r="BW247" s="457"/>
      <c r="BX247" s="457"/>
      <c r="BY247" s="457"/>
      <c r="BZ247" s="457"/>
      <c r="CA247" s="457"/>
      <c r="CB247" s="457"/>
      <c r="CC247" s="457"/>
      <c r="CD247" s="457"/>
      <c r="CE247" s="457"/>
      <c r="CF247" s="457"/>
      <c r="CG247" s="457"/>
      <c r="CH247" s="457"/>
      <c r="CI247" s="458"/>
      <c r="CJ247" s="458"/>
      <c r="CK247" s="458"/>
      <c r="CL247" s="458"/>
      <c r="CM247" s="458"/>
      <c r="CN247" s="458"/>
      <c r="CO247" s="458"/>
      <c r="CP247" s="458"/>
      <c r="CQ247" s="458"/>
      <c r="CR247" s="458"/>
      <c r="CS247" s="458"/>
      <c r="CT247" s="458"/>
      <c r="CU247" s="458"/>
      <c r="CV247" s="458"/>
      <c r="CW247" s="458"/>
      <c r="CX247" s="458"/>
      <c r="CY247" s="458"/>
      <c r="CZ247" s="458"/>
      <c r="DA247" s="458"/>
      <c r="DB247" s="458"/>
      <c r="DC247" s="458"/>
      <c r="DD247" s="458"/>
      <c r="DE247" s="458"/>
      <c r="DF247" s="458"/>
      <c r="DG247" s="458"/>
      <c r="DH247" s="458"/>
      <c r="DI247" s="458"/>
      <c r="DJ247" s="458"/>
      <c r="DK247" s="458"/>
      <c r="DL247" s="458"/>
      <c r="DM247" s="458"/>
      <c r="DN247" s="458"/>
      <c r="DO247" s="458"/>
      <c r="DP247" s="458"/>
      <c r="DQ247" s="458"/>
      <c r="DR247" s="458"/>
      <c r="DS247" s="458"/>
      <c r="DT247" s="458"/>
      <c r="DU247" s="458"/>
      <c r="DV247" s="458"/>
      <c r="DW247" s="458"/>
      <c r="DX247" s="458"/>
      <c r="DY247" s="458"/>
      <c r="DZ247" s="458"/>
      <c r="EA247" s="458"/>
      <c r="EB247" s="458"/>
      <c r="EC247" s="458"/>
      <c r="ED247" s="458"/>
      <c r="EE247" s="458"/>
      <c r="EF247" s="458"/>
      <c r="EG247" s="458"/>
      <c r="EH247" s="458"/>
      <c r="EI247" s="458"/>
      <c r="EJ247" s="458"/>
      <c r="EK247" s="458"/>
      <c r="EL247" s="458"/>
      <c r="EM247" s="458"/>
      <c r="EN247" s="458"/>
      <c r="EO247" s="458"/>
      <c r="EP247" s="458"/>
      <c r="EQ247" s="458"/>
      <c r="ER247" s="458"/>
      <c r="ES247" s="458"/>
      <c r="ET247" s="458"/>
      <c r="EU247" s="458"/>
      <c r="EV247" s="458"/>
      <c r="EW247" s="458"/>
      <c r="EX247" s="458"/>
      <c r="EY247" s="458"/>
      <c r="EZ247" s="458"/>
      <c r="FA247" s="458"/>
      <c r="FB247" s="458"/>
      <c r="FC247" s="458"/>
      <c r="FD247" s="458"/>
      <c r="FE247" s="458"/>
      <c r="FF247" s="458"/>
      <c r="FG247" s="458"/>
      <c r="FH247" s="458"/>
      <c r="FI247" s="458"/>
      <c r="FJ247" s="458"/>
      <c r="FK247" s="458"/>
      <c r="FL247" s="458"/>
      <c r="FM247" s="458"/>
      <c r="FN247" s="458"/>
      <c r="FO247" s="458"/>
      <c r="FP247" s="458"/>
      <c r="FQ247" s="458"/>
      <c r="FR247" s="458"/>
      <c r="FS247" s="458"/>
    </row>
    <row r="248" spans="1:175" s="463" customFormat="1" outlineLevel="1">
      <c r="A248" s="456"/>
      <c r="B248" s="456"/>
      <c r="C248" s="519">
        <v>38</v>
      </c>
      <c r="D248" s="484"/>
      <c r="E248" s="603"/>
      <c r="F248" s="604"/>
      <c r="G248" s="604"/>
      <c r="H248" s="604"/>
      <c r="I248" s="604"/>
      <c r="J248" s="604"/>
      <c r="K248" s="604"/>
      <c r="L248" s="604"/>
      <c r="M248" s="604"/>
      <c r="N248" s="604"/>
      <c r="O248" s="604"/>
      <c r="P248" s="456"/>
      <c r="Q248" s="456"/>
      <c r="R248" s="456"/>
      <c r="S248" s="456"/>
      <c r="T248" s="456"/>
      <c r="U248" s="457"/>
      <c r="V248" s="457"/>
      <c r="W248" s="457"/>
      <c r="X248" s="457"/>
      <c r="Y248" s="457"/>
      <c r="Z248" s="457"/>
      <c r="AA248" s="457"/>
      <c r="AB248" s="457"/>
      <c r="AC248" s="457"/>
      <c r="AD248" s="457"/>
      <c r="AE248" s="457"/>
      <c r="AF248" s="457"/>
      <c r="AG248" s="457"/>
      <c r="AH248" s="457"/>
      <c r="AI248" s="457"/>
      <c r="AJ248" s="457"/>
      <c r="AK248" s="457"/>
      <c r="AL248" s="457"/>
      <c r="AM248" s="457"/>
      <c r="AN248" s="457"/>
      <c r="AO248" s="457"/>
      <c r="AP248" s="457"/>
      <c r="AQ248" s="457"/>
      <c r="AR248" s="457"/>
      <c r="AS248" s="457"/>
      <c r="AT248" s="457"/>
      <c r="AU248" s="457"/>
      <c r="AV248" s="457"/>
      <c r="AW248" s="457"/>
      <c r="AX248" s="457"/>
      <c r="AY248" s="457"/>
      <c r="AZ248" s="457"/>
      <c r="BA248" s="457"/>
      <c r="BB248" s="457"/>
      <c r="BC248" s="457"/>
      <c r="BD248" s="457"/>
      <c r="BE248" s="457"/>
      <c r="BF248" s="457"/>
      <c r="BG248" s="457"/>
      <c r="BH248" s="457"/>
      <c r="BI248" s="457"/>
      <c r="BJ248" s="457"/>
      <c r="BK248" s="457"/>
      <c r="BL248" s="457"/>
      <c r="BM248" s="457"/>
      <c r="BN248" s="457"/>
      <c r="BO248" s="457"/>
      <c r="BP248" s="457"/>
      <c r="BQ248" s="457"/>
      <c r="BR248" s="457"/>
      <c r="BS248" s="457"/>
      <c r="BT248" s="457"/>
      <c r="BU248" s="457"/>
      <c r="BV248" s="457"/>
      <c r="BW248" s="457"/>
      <c r="BX248" s="457"/>
      <c r="BY248" s="457"/>
      <c r="BZ248" s="457"/>
      <c r="CA248" s="457"/>
      <c r="CB248" s="457"/>
      <c r="CC248" s="457"/>
      <c r="CD248" s="457"/>
      <c r="CE248" s="457"/>
      <c r="CF248" s="457"/>
      <c r="CG248" s="457"/>
      <c r="CH248" s="457"/>
      <c r="CI248" s="458"/>
      <c r="CJ248" s="458"/>
      <c r="CK248" s="458"/>
      <c r="CL248" s="458"/>
      <c r="CM248" s="458"/>
      <c r="CN248" s="458"/>
      <c r="CO248" s="458"/>
      <c r="CP248" s="458"/>
      <c r="CQ248" s="458"/>
      <c r="CR248" s="458"/>
      <c r="CS248" s="458"/>
      <c r="CT248" s="458"/>
      <c r="CU248" s="458"/>
      <c r="CV248" s="458"/>
      <c r="CW248" s="458"/>
      <c r="CX248" s="458"/>
      <c r="CY248" s="458"/>
      <c r="CZ248" s="458"/>
      <c r="DA248" s="458"/>
      <c r="DB248" s="458"/>
      <c r="DC248" s="458"/>
      <c r="DD248" s="458"/>
      <c r="DE248" s="458"/>
      <c r="DF248" s="458"/>
      <c r="DG248" s="458"/>
      <c r="DH248" s="458"/>
      <c r="DI248" s="458"/>
      <c r="DJ248" s="458"/>
      <c r="DK248" s="458"/>
      <c r="DL248" s="458"/>
      <c r="DM248" s="458"/>
      <c r="DN248" s="458"/>
      <c r="DO248" s="458"/>
      <c r="DP248" s="458"/>
      <c r="DQ248" s="458"/>
      <c r="DR248" s="458"/>
      <c r="DS248" s="458"/>
      <c r="DT248" s="458"/>
      <c r="DU248" s="458"/>
      <c r="DV248" s="458"/>
      <c r="DW248" s="458"/>
      <c r="DX248" s="458"/>
      <c r="DY248" s="458"/>
      <c r="DZ248" s="458"/>
      <c r="EA248" s="458"/>
      <c r="EB248" s="458"/>
      <c r="EC248" s="458"/>
      <c r="ED248" s="458"/>
      <c r="EE248" s="458"/>
      <c r="EF248" s="458"/>
      <c r="EG248" s="458"/>
      <c r="EH248" s="458"/>
      <c r="EI248" s="458"/>
      <c r="EJ248" s="458"/>
      <c r="EK248" s="458"/>
      <c r="EL248" s="458"/>
      <c r="EM248" s="458"/>
      <c r="EN248" s="458"/>
      <c r="EO248" s="458"/>
      <c r="EP248" s="458"/>
      <c r="EQ248" s="458"/>
      <c r="ER248" s="458"/>
      <c r="ES248" s="458"/>
      <c r="ET248" s="458"/>
      <c r="EU248" s="458"/>
      <c r="EV248" s="458"/>
      <c r="EW248" s="458"/>
      <c r="EX248" s="458"/>
      <c r="EY248" s="458"/>
      <c r="EZ248" s="458"/>
      <c r="FA248" s="458"/>
      <c r="FB248" s="458"/>
      <c r="FC248" s="458"/>
      <c r="FD248" s="458"/>
      <c r="FE248" s="458"/>
      <c r="FF248" s="458"/>
      <c r="FG248" s="458"/>
      <c r="FH248" s="458"/>
      <c r="FI248" s="458"/>
      <c r="FJ248" s="458"/>
      <c r="FK248" s="458"/>
      <c r="FL248" s="458"/>
      <c r="FM248" s="458"/>
      <c r="FN248" s="458"/>
      <c r="FO248" s="458"/>
      <c r="FP248" s="458"/>
      <c r="FQ248" s="458"/>
      <c r="FR248" s="458"/>
      <c r="FS248" s="458"/>
    </row>
    <row r="249" spans="1:175" s="463" customFormat="1" outlineLevel="1">
      <c r="A249" s="456"/>
      <c r="B249" s="456"/>
      <c r="C249" s="519">
        <v>39</v>
      </c>
      <c r="D249" s="484"/>
      <c r="E249" s="603"/>
      <c r="F249" s="604"/>
      <c r="G249" s="604"/>
      <c r="H249" s="604"/>
      <c r="I249" s="604"/>
      <c r="J249" s="604"/>
      <c r="K249" s="604"/>
      <c r="L249" s="604"/>
      <c r="M249" s="604"/>
      <c r="N249" s="604"/>
      <c r="O249" s="604"/>
      <c r="P249" s="456"/>
      <c r="Q249" s="456"/>
      <c r="R249" s="456"/>
      <c r="S249" s="456"/>
      <c r="T249" s="456"/>
      <c r="U249" s="457"/>
      <c r="V249" s="457"/>
      <c r="W249" s="457"/>
      <c r="X249" s="457"/>
      <c r="Y249" s="457"/>
      <c r="Z249" s="457"/>
      <c r="AA249" s="457"/>
      <c r="AB249" s="457"/>
      <c r="AC249" s="457"/>
      <c r="AD249" s="457"/>
      <c r="AE249" s="457"/>
      <c r="AF249" s="457"/>
      <c r="AG249" s="457"/>
      <c r="AH249" s="457"/>
      <c r="AI249" s="457"/>
      <c r="AJ249" s="457"/>
      <c r="AK249" s="457"/>
      <c r="AL249" s="457"/>
      <c r="AM249" s="457"/>
      <c r="AN249" s="457"/>
      <c r="AO249" s="457"/>
      <c r="AP249" s="457"/>
      <c r="AQ249" s="457"/>
      <c r="AR249" s="457"/>
      <c r="AS249" s="457"/>
      <c r="AT249" s="457"/>
      <c r="AU249" s="457"/>
      <c r="AV249" s="457"/>
      <c r="AW249" s="457"/>
      <c r="AX249" s="457"/>
      <c r="AY249" s="457"/>
      <c r="AZ249" s="457"/>
      <c r="BA249" s="457"/>
      <c r="BB249" s="457"/>
      <c r="BC249" s="457"/>
      <c r="BD249" s="457"/>
      <c r="BE249" s="457"/>
      <c r="BF249" s="457"/>
      <c r="BG249" s="457"/>
      <c r="BH249" s="457"/>
      <c r="BI249" s="457"/>
      <c r="BJ249" s="457"/>
      <c r="BK249" s="457"/>
      <c r="BL249" s="457"/>
      <c r="BM249" s="457"/>
      <c r="BN249" s="457"/>
      <c r="BO249" s="457"/>
      <c r="BP249" s="457"/>
      <c r="BQ249" s="457"/>
      <c r="BR249" s="457"/>
      <c r="BS249" s="457"/>
      <c r="BT249" s="457"/>
      <c r="BU249" s="457"/>
      <c r="BV249" s="457"/>
      <c r="BW249" s="457"/>
      <c r="BX249" s="457"/>
      <c r="BY249" s="457"/>
      <c r="BZ249" s="457"/>
      <c r="CA249" s="457"/>
      <c r="CB249" s="457"/>
      <c r="CC249" s="457"/>
      <c r="CD249" s="457"/>
      <c r="CE249" s="457"/>
      <c r="CF249" s="457"/>
      <c r="CG249" s="457"/>
      <c r="CH249" s="457"/>
      <c r="CI249" s="458"/>
      <c r="CJ249" s="458"/>
      <c r="CK249" s="458"/>
      <c r="CL249" s="458"/>
      <c r="CM249" s="458"/>
      <c r="CN249" s="458"/>
      <c r="CO249" s="458"/>
      <c r="CP249" s="458"/>
      <c r="CQ249" s="458"/>
      <c r="CR249" s="458"/>
      <c r="CS249" s="458"/>
      <c r="CT249" s="458"/>
      <c r="CU249" s="458"/>
      <c r="CV249" s="458"/>
      <c r="CW249" s="458"/>
      <c r="CX249" s="458"/>
      <c r="CY249" s="458"/>
      <c r="CZ249" s="458"/>
      <c r="DA249" s="458"/>
      <c r="DB249" s="458"/>
      <c r="DC249" s="458"/>
      <c r="DD249" s="458"/>
      <c r="DE249" s="458"/>
      <c r="DF249" s="458"/>
      <c r="DG249" s="458"/>
      <c r="DH249" s="458"/>
      <c r="DI249" s="458"/>
      <c r="DJ249" s="458"/>
      <c r="DK249" s="458"/>
      <c r="DL249" s="458"/>
      <c r="DM249" s="458"/>
      <c r="DN249" s="458"/>
      <c r="DO249" s="458"/>
      <c r="DP249" s="458"/>
      <c r="DQ249" s="458"/>
      <c r="DR249" s="458"/>
      <c r="DS249" s="458"/>
      <c r="DT249" s="458"/>
      <c r="DU249" s="458"/>
      <c r="DV249" s="458"/>
      <c r="DW249" s="458"/>
      <c r="DX249" s="458"/>
      <c r="DY249" s="458"/>
      <c r="DZ249" s="458"/>
      <c r="EA249" s="458"/>
      <c r="EB249" s="458"/>
      <c r="EC249" s="458"/>
      <c r="ED249" s="458"/>
      <c r="EE249" s="458"/>
      <c r="EF249" s="458"/>
      <c r="EG249" s="458"/>
      <c r="EH249" s="458"/>
      <c r="EI249" s="458"/>
      <c r="EJ249" s="458"/>
      <c r="EK249" s="458"/>
      <c r="EL249" s="458"/>
      <c r="EM249" s="458"/>
      <c r="EN249" s="458"/>
      <c r="EO249" s="458"/>
      <c r="EP249" s="458"/>
      <c r="EQ249" s="458"/>
      <c r="ER249" s="458"/>
      <c r="ES249" s="458"/>
      <c r="ET249" s="458"/>
      <c r="EU249" s="458"/>
      <c r="EV249" s="458"/>
      <c r="EW249" s="458"/>
      <c r="EX249" s="458"/>
      <c r="EY249" s="458"/>
      <c r="EZ249" s="458"/>
      <c r="FA249" s="458"/>
      <c r="FB249" s="458"/>
      <c r="FC249" s="458"/>
      <c r="FD249" s="458"/>
      <c r="FE249" s="458"/>
      <c r="FF249" s="458"/>
      <c r="FG249" s="458"/>
      <c r="FH249" s="458"/>
      <c r="FI249" s="458"/>
      <c r="FJ249" s="458"/>
      <c r="FK249" s="458"/>
      <c r="FL249" s="458"/>
      <c r="FM249" s="458"/>
      <c r="FN249" s="458"/>
      <c r="FO249" s="458"/>
      <c r="FP249" s="458"/>
      <c r="FQ249" s="458"/>
      <c r="FR249" s="458"/>
      <c r="FS249" s="458"/>
    </row>
    <row r="250" spans="1:175" s="463" customFormat="1" outlineLevel="1">
      <c r="A250" s="456"/>
      <c r="B250" s="456"/>
      <c r="C250" s="519">
        <v>40</v>
      </c>
      <c r="D250" s="484"/>
      <c r="E250" s="603"/>
      <c r="F250" s="604"/>
      <c r="G250" s="604"/>
      <c r="H250" s="604"/>
      <c r="I250" s="604"/>
      <c r="J250" s="604"/>
      <c r="K250" s="604"/>
      <c r="L250" s="604"/>
      <c r="M250" s="604"/>
      <c r="N250" s="604"/>
      <c r="O250" s="604"/>
      <c r="P250" s="456"/>
      <c r="Q250" s="456"/>
      <c r="R250" s="456"/>
      <c r="S250" s="456"/>
      <c r="T250" s="456"/>
      <c r="U250" s="457"/>
      <c r="V250" s="457"/>
      <c r="W250" s="457"/>
      <c r="X250" s="457"/>
      <c r="Y250" s="457"/>
      <c r="Z250" s="457"/>
      <c r="AA250" s="457"/>
      <c r="AB250" s="457"/>
      <c r="AC250" s="457"/>
      <c r="AD250" s="457"/>
      <c r="AE250" s="457"/>
      <c r="AF250" s="457"/>
      <c r="AG250" s="457"/>
      <c r="AH250" s="457"/>
      <c r="AI250" s="457"/>
      <c r="AJ250" s="457"/>
      <c r="AK250" s="457"/>
      <c r="AL250" s="457"/>
      <c r="AM250" s="457"/>
      <c r="AN250" s="457"/>
      <c r="AO250" s="457"/>
      <c r="AP250" s="457"/>
      <c r="AQ250" s="457"/>
      <c r="AR250" s="457"/>
      <c r="AS250" s="457"/>
      <c r="AT250" s="457"/>
      <c r="AU250" s="457"/>
      <c r="AV250" s="457"/>
      <c r="AW250" s="457"/>
      <c r="AX250" s="457"/>
      <c r="AY250" s="457"/>
      <c r="AZ250" s="457"/>
      <c r="BA250" s="457"/>
      <c r="BB250" s="457"/>
      <c r="BC250" s="457"/>
      <c r="BD250" s="457"/>
      <c r="BE250" s="457"/>
      <c r="BF250" s="457"/>
      <c r="BG250" s="457"/>
      <c r="BH250" s="457"/>
      <c r="BI250" s="457"/>
      <c r="BJ250" s="457"/>
      <c r="BK250" s="457"/>
      <c r="BL250" s="457"/>
      <c r="BM250" s="457"/>
      <c r="BN250" s="457"/>
      <c r="BO250" s="457"/>
      <c r="BP250" s="457"/>
      <c r="BQ250" s="457"/>
      <c r="BR250" s="457"/>
      <c r="BS250" s="457"/>
      <c r="BT250" s="457"/>
      <c r="BU250" s="457"/>
      <c r="BV250" s="457"/>
      <c r="BW250" s="457"/>
      <c r="BX250" s="457"/>
      <c r="BY250" s="457"/>
      <c r="BZ250" s="457"/>
      <c r="CA250" s="457"/>
      <c r="CB250" s="457"/>
      <c r="CC250" s="457"/>
      <c r="CD250" s="457"/>
      <c r="CE250" s="457"/>
      <c r="CF250" s="457"/>
      <c r="CG250" s="457"/>
      <c r="CH250" s="457"/>
      <c r="CI250" s="458"/>
      <c r="CJ250" s="458"/>
      <c r="CK250" s="458"/>
      <c r="CL250" s="458"/>
      <c r="CM250" s="458"/>
      <c r="CN250" s="458"/>
      <c r="CO250" s="458"/>
      <c r="CP250" s="458"/>
      <c r="CQ250" s="458"/>
      <c r="CR250" s="458"/>
      <c r="CS250" s="458"/>
      <c r="CT250" s="458"/>
      <c r="CU250" s="458"/>
      <c r="CV250" s="458"/>
      <c r="CW250" s="458"/>
      <c r="CX250" s="458"/>
      <c r="CY250" s="458"/>
      <c r="CZ250" s="458"/>
      <c r="DA250" s="458"/>
      <c r="DB250" s="458"/>
      <c r="DC250" s="458"/>
      <c r="DD250" s="458"/>
      <c r="DE250" s="458"/>
      <c r="DF250" s="458"/>
      <c r="DG250" s="458"/>
      <c r="DH250" s="458"/>
      <c r="DI250" s="458"/>
      <c r="DJ250" s="458"/>
      <c r="DK250" s="458"/>
      <c r="DL250" s="458"/>
      <c r="DM250" s="458"/>
      <c r="DN250" s="458"/>
      <c r="DO250" s="458"/>
      <c r="DP250" s="458"/>
      <c r="DQ250" s="458"/>
      <c r="DR250" s="458"/>
      <c r="DS250" s="458"/>
      <c r="DT250" s="458"/>
      <c r="DU250" s="458"/>
      <c r="DV250" s="458"/>
      <c r="DW250" s="458"/>
      <c r="DX250" s="458"/>
      <c r="DY250" s="458"/>
      <c r="DZ250" s="458"/>
      <c r="EA250" s="458"/>
      <c r="EB250" s="458"/>
      <c r="EC250" s="458"/>
      <c r="ED250" s="458"/>
      <c r="EE250" s="458"/>
      <c r="EF250" s="458"/>
      <c r="EG250" s="458"/>
      <c r="EH250" s="458"/>
      <c r="EI250" s="458"/>
      <c r="EJ250" s="458"/>
      <c r="EK250" s="458"/>
      <c r="EL250" s="458"/>
      <c r="EM250" s="458"/>
      <c r="EN250" s="458"/>
      <c r="EO250" s="458"/>
      <c r="EP250" s="458"/>
      <c r="EQ250" s="458"/>
      <c r="ER250" s="458"/>
      <c r="ES250" s="458"/>
      <c r="ET250" s="458"/>
      <c r="EU250" s="458"/>
      <c r="EV250" s="458"/>
      <c r="EW250" s="458"/>
      <c r="EX250" s="458"/>
      <c r="EY250" s="458"/>
      <c r="EZ250" s="458"/>
      <c r="FA250" s="458"/>
      <c r="FB250" s="458"/>
      <c r="FC250" s="458"/>
      <c r="FD250" s="458"/>
      <c r="FE250" s="458"/>
      <c r="FF250" s="458"/>
      <c r="FG250" s="458"/>
      <c r="FH250" s="458"/>
      <c r="FI250" s="458"/>
      <c r="FJ250" s="458"/>
      <c r="FK250" s="458"/>
      <c r="FL250" s="458"/>
      <c r="FM250" s="458"/>
      <c r="FN250" s="458"/>
      <c r="FO250" s="458"/>
      <c r="FP250" s="458"/>
      <c r="FQ250" s="458"/>
      <c r="FR250" s="458"/>
      <c r="FS250" s="458"/>
    </row>
    <row r="251" spans="1:175" s="463" customFormat="1" outlineLevel="1">
      <c r="A251" s="456"/>
      <c r="B251" s="456"/>
      <c r="C251" s="519">
        <v>41</v>
      </c>
      <c r="D251" s="484"/>
      <c r="E251" s="603"/>
      <c r="F251" s="604"/>
      <c r="G251" s="604"/>
      <c r="H251" s="604"/>
      <c r="I251" s="604"/>
      <c r="J251" s="604"/>
      <c r="K251" s="604"/>
      <c r="L251" s="604"/>
      <c r="M251" s="604"/>
      <c r="N251" s="604"/>
      <c r="O251" s="604"/>
      <c r="P251" s="456"/>
      <c r="Q251" s="456"/>
      <c r="R251" s="456"/>
      <c r="S251" s="456"/>
      <c r="T251" s="456"/>
      <c r="U251" s="457"/>
      <c r="V251" s="457"/>
      <c r="W251" s="457"/>
      <c r="X251" s="457"/>
      <c r="Y251" s="457"/>
      <c r="Z251" s="457"/>
      <c r="AA251" s="457"/>
      <c r="AB251" s="457"/>
      <c r="AC251" s="457"/>
      <c r="AD251" s="457"/>
      <c r="AE251" s="457"/>
      <c r="AF251" s="457"/>
      <c r="AG251" s="457"/>
      <c r="AH251" s="457"/>
      <c r="AI251" s="457"/>
      <c r="AJ251" s="457"/>
      <c r="AK251" s="457"/>
      <c r="AL251" s="457"/>
      <c r="AM251" s="457"/>
      <c r="AN251" s="457"/>
      <c r="AO251" s="457"/>
      <c r="AP251" s="457"/>
      <c r="AQ251" s="457"/>
      <c r="AR251" s="457"/>
      <c r="AS251" s="457"/>
      <c r="AT251" s="457"/>
      <c r="AU251" s="457"/>
      <c r="AV251" s="457"/>
      <c r="AW251" s="457"/>
      <c r="AX251" s="457"/>
      <c r="AY251" s="457"/>
      <c r="AZ251" s="457"/>
      <c r="BA251" s="457"/>
      <c r="BB251" s="457"/>
      <c r="BC251" s="457"/>
      <c r="BD251" s="457"/>
      <c r="BE251" s="457"/>
      <c r="BF251" s="457"/>
      <c r="BG251" s="457"/>
      <c r="BH251" s="457"/>
      <c r="BI251" s="457"/>
      <c r="BJ251" s="457"/>
      <c r="BK251" s="457"/>
      <c r="BL251" s="457"/>
      <c r="BM251" s="457"/>
      <c r="BN251" s="457"/>
      <c r="BO251" s="457"/>
      <c r="BP251" s="457"/>
      <c r="BQ251" s="457"/>
      <c r="BR251" s="457"/>
      <c r="BS251" s="457"/>
      <c r="BT251" s="457"/>
      <c r="BU251" s="457"/>
      <c r="BV251" s="457"/>
      <c r="BW251" s="457"/>
      <c r="BX251" s="457"/>
      <c r="BY251" s="457"/>
      <c r="BZ251" s="457"/>
      <c r="CA251" s="457"/>
      <c r="CB251" s="457"/>
      <c r="CC251" s="457"/>
      <c r="CD251" s="457"/>
      <c r="CE251" s="457"/>
      <c r="CF251" s="457"/>
      <c r="CG251" s="457"/>
      <c r="CH251" s="457"/>
      <c r="CI251" s="458"/>
      <c r="CJ251" s="458"/>
      <c r="CK251" s="458"/>
      <c r="CL251" s="458"/>
      <c r="CM251" s="458"/>
      <c r="CN251" s="458"/>
      <c r="CO251" s="458"/>
      <c r="CP251" s="458"/>
      <c r="CQ251" s="458"/>
      <c r="CR251" s="458"/>
      <c r="CS251" s="458"/>
      <c r="CT251" s="458"/>
      <c r="CU251" s="458"/>
      <c r="CV251" s="458"/>
      <c r="CW251" s="458"/>
      <c r="CX251" s="458"/>
      <c r="CY251" s="458"/>
      <c r="CZ251" s="458"/>
      <c r="DA251" s="458"/>
      <c r="DB251" s="458"/>
      <c r="DC251" s="458"/>
      <c r="DD251" s="458"/>
      <c r="DE251" s="458"/>
      <c r="DF251" s="458"/>
      <c r="DG251" s="458"/>
      <c r="DH251" s="458"/>
      <c r="DI251" s="458"/>
      <c r="DJ251" s="458"/>
      <c r="DK251" s="458"/>
      <c r="DL251" s="458"/>
      <c r="DM251" s="458"/>
      <c r="DN251" s="458"/>
      <c r="DO251" s="458"/>
      <c r="DP251" s="458"/>
      <c r="DQ251" s="458"/>
      <c r="DR251" s="458"/>
      <c r="DS251" s="458"/>
      <c r="DT251" s="458"/>
      <c r="DU251" s="458"/>
      <c r="DV251" s="458"/>
      <c r="DW251" s="458"/>
      <c r="DX251" s="458"/>
      <c r="DY251" s="458"/>
      <c r="DZ251" s="458"/>
      <c r="EA251" s="458"/>
      <c r="EB251" s="458"/>
      <c r="EC251" s="458"/>
      <c r="ED251" s="458"/>
      <c r="EE251" s="458"/>
      <c r="EF251" s="458"/>
      <c r="EG251" s="458"/>
      <c r="EH251" s="458"/>
      <c r="EI251" s="458"/>
      <c r="EJ251" s="458"/>
      <c r="EK251" s="458"/>
      <c r="EL251" s="458"/>
      <c r="EM251" s="458"/>
      <c r="EN251" s="458"/>
      <c r="EO251" s="458"/>
      <c r="EP251" s="458"/>
      <c r="EQ251" s="458"/>
      <c r="ER251" s="458"/>
      <c r="ES251" s="458"/>
      <c r="ET251" s="458"/>
      <c r="EU251" s="458"/>
      <c r="EV251" s="458"/>
      <c r="EW251" s="458"/>
      <c r="EX251" s="458"/>
      <c r="EY251" s="458"/>
      <c r="EZ251" s="458"/>
      <c r="FA251" s="458"/>
      <c r="FB251" s="458"/>
      <c r="FC251" s="458"/>
      <c r="FD251" s="458"/>
      <c r="FE251" s="458"/>
      <c r="FF251" s="458"/>
      <c r="FG251" s="458"/>
      <c r="FH251" s="458"/>
      <c r="FI251" s="458"/>
      <c r="FJ251" s="458"/>
      <c r="FK251" s="458"/>
      <c r="FL251" s="458"/>
      <c r="FM251" s="458"/>
      <c r="FN251" s="458"/>
      <c r="FO251" s="458"/>
      <c r="FP251" s="458"/>
      <c r="FQ251" s="458"/>
      <c r="FR251" s="458"/>
      <c r="FS251" s="458"/>
    </row>
    <row r="252" spans="1:175" s="463" customFormat="1" outlineLevel="1">
      <c r="A252" s="456"/>
      <c r="B252" s="456"/>
      <c r="C252" s="519">
        <v>42</v>
      </c>
      <c r="D252" s="484"/>
      <c r="E252" s="603"/>
      <c r="F252" s="604"/>
      <c r="G252" s="604"/>
      <c r="H252" s="604"/>
      <c r="I252" s="604"/>
      <c r="J252" s="604"/>
      <c r="K252" s="604"/>
      <c r="L252" s="604"/>
      <c r="M252" s="604"/>
      <c r="N252" s="604"/>
      <c r="O252" s="604"/>
      <c r="P252" s="456"/>
      <c r="Q252" s="456"/>
      <c r="R252" s="456"/>
      <c r="S252" s="456"/>
      <c r="T252" s="456"/>
      <c r="U252" s="457"/>
      <c r="V252" s="457"/>
      <c r="W252" s="457"/>
      <c r="X252" s="457"/>
      <c r="Y252" s="457"/>
      <c r="Z252" s="457"/>
      <c r="AA252" s="457"/>
      <c r="AB252" s="457"/>
      <c r="AC252" s="457"/>
      <c r="AD252" s="457"/>
      <c r="AE252" s="457"/>
      <c r="AF252" s="457"/>
      <c r="AG252" s="457"/>
      <c r="AH252" s="457"/>
      <c r="AI252" s="457"/>
      <c r="AJ252" s="457"/>
      <c r="AK252" s="457"/>
      <c r="AL252" s="457"/>
      <c r="AM252" s="457"/>
      <c r="AN252" s="457"/>
      <c r="AO252" s="457"/>
      <c r="AP252" s="457"/>
      <c r="AQ252" s="457"/>
      <c r="AR252" s="457"/>
      <c r="AS252" s="457"/>
      <c r="AT252" s="457"/>
      <c r="AU252" s="457"/>
      <c r="AV252" s="457"/>
      <c r="AW252" s="457"/>
      <c r="AX252" s="457"/>
      <c r="AY252" s="457"/>
      <c r="AZ252" s="457"/>
      <c r="BA252" s="457"/>
      <c r="BB252" s="457"/>
      <c r="BC252" s="457"/>
      <c r="BD252" s="457"/>
      <c r="BE252" s="457"/>
      <c r="BF252" s="457"/>
      <c r="BG252" s="457"/>
      <c r="BH252" s="457"/>
      <c r="BI252" s="457"/>
      <c r="BJ252" s="457"/>
      <c r="BK252" s="457"/>
      <c r="BL252" s="457"/>
      <c r="BM252" s="457"/>
      <c r="BN252" s="457"/>
      <c r="BO252" s="457"/>
      <c r="BP252" s="457"/>
      <c r="BQ252" s="457"/>
      <c r="BR252" s="457"/>
      <c r="BS252" s="457"/>
      <c r="BT252" s="457"/>
      <c r="BU252" s="457"/>
      <c r="BV252" s="457"/>
      <c r="BW252" s="457"/>
      <c r="BX252" s="457"/>
      <c r="BY252" s="457"/>
      <c r="BZ252" s="457"/>
      <c r="CA252" s="457"/>
      <c r="CB252" s="457"/>
      <c r="CC252" s="457"/>
      <c r="CD252" s="457"/>
      <c r="CE252" s="457"/>
      <c r="CF252" s="457"/>
      <c r="CG252" s="457"/>
      <c r="CH252" s="457"/>
      <c r="CI252" s="458"/>
      <c r="CJ252" s="458"/>
      <c r="CK252" s="458"/>
      <c r="CL252" s="458"/>
      <c r="CM252" s="458"/>
      <c r="CN252" s="458"/>
      <c r="CO252" s="458"/>
      <c r="CP252" s="458"/>
      <c r="CQ252" s="458"/>
      <c r="CR252" s="458"/>
      <c r="CS252" s="458"/>
      <c r="CT252" s="458"/>
      <c r="CU252" s="458"/>
      <c r="CV252" s="458"/>
      <c r="CW252" s="458"/>
      <c r="CX252" s="458"/>
      <c r="CY252" s="458"/>
      <c r="CZ252" s="458"/>
      <c r="DA252" s="458"/>
      <c r="DB252" s="458"/>
      <c r="DC252" s="458"/>
      <c r="DD252" s="458"/>
      <c r="DE252" s="458"/>
      <c r="DF252" s="458"/>
      <c r="DG252" s="458"/>
      <c r="DH252" s="458"/>
      <c r="DI252" s="458"/>
      <c r="DJ252" s="458"/>
      <c r="DK252" s="458"/>
      <c r="DL252" s="458"/>
      <c r="DM252" s="458"/>
      <c r="DN252" s="458"/>
      <c r="DO252" s="458"/>
      <c r="DP252" s="458"/>
      <c r="DQ252" s="458"/>
      <c r="DR252" s="458"/>
      <c r="DS252" s="458"/>
      <c r="DT252" s="458"/>
      <c r="DU252" s="458"/>
      <c r="DV252" s="458"/>
      <c r="DW252" s="458"/>
      <c r="DX252" s="458"/>
      <c r="DY252" s="458"/>
      <c r="DZ252" s="458"/>
      <c r="EA252" s="458"/>
      <c r="EB252" s="458"/>
      <c r="EC252" s="458"/>
      <c r="ED252" s="458"/>
      <c r="EE252" s="458"/>
      <c r="EF252" s="458"/>
      <c r="EG252" s="458"/>
      <c r="EH252" s="458"/>
      <c r="EI252" s="458"/>
      <c r="EJ252" s="458"/>
      <c r="EK252" s="458"/>
      <c r="EL252" s="458"/>
      <c r="EM252" s="458"/>
      <c r="EN252" s="458"/>
      <c r="EO252" s="458"/>
      <c r="EP252" s="458"/>
      <c r="EQ252" s="458"/>
      <c r="ER252" s="458"/>
      <c r="ES252" s="458"/>
      <c r="ET252" s="458"/>
      <c r="EU252" s="458"/>
      <c r="EV252" s="458"/>
      <c r="EW252" s="458"/>
      <c r="EX252" s="458"/>
      <c r="EY252" s="458"/>
      <c r="EZ252" s="458"/>
      <c r="FA252" s="458"/>
      <c r="FB252" s="458"/>
      <c r="FC252" s="458"/>
      <c r="FD252" s="458"/>
      <c r="FE252" s="458"/>
      <c r="FF252" s="458"/>
      <c r="FG252" s="458"/>
      <c r="FH252" s="458"/>
      <c r="FI252" s="458"/>
      <c r="FJ252" s="458"/>
      <c r="FK252" s="458"/>
      <c r="FL252" s="458"/>
      <c r="FM252" s="458"/>
      <c r="FN252" s="458"/>
      <c r="FO252" s="458"/>
      <c r="FP252" s="458"/>
      <c r="FQ252" s="458"/>
      <c r="FR252" s="458"/>
      <c r="FS252" s="458"/>
    </row>
    <row r="253" spans="1:175" s="463" customFormat="1" outlineLevel="1">
      <c r="A253" s="456"/>
      <c r="B253" s="456"/>
      <c r="C253" s="519">
        <v>43</v>
      </c>
      <c r="D253" s="484"/>
      <c r="E253" s="603"/>
      <c r="F253" s="604"/>
      <c r="G253" s="604"/>
      <c r="H253" s="604"/>
      <c r="I253" s="604"/>
      <c r="J253" s="604"/>
      <c r="K253" s="604"/>
      <c r="L253" s="604"/>
      <c r="M253" s="604"/>
      <c r="N253" s="604"/>
      <c r="O253" s="604"/>
      <c r="P253" s="456"/>
      <c r="Q253" s="456"/>
      <c r="R253" s="456"/>
      <c r="S253" s="456"/>
      <c r="T253" s="456"/>
      <c r="U253" s="457"/>
      <c r="V253" s="457"/>
      <c r="W253" s="457"/>
      <c r="X253" s="457"/>
      <c r="Y253" s="457"/>
      <c r="Z253" s="457"/>
      <c r="AA253" s="457"/>
      <c r="AB253" s="457"/>
      <c r="AC253" s="457"/>
      <c r="AD253" s="457"/>
      <c r="AE253" s="457"/>
      <c r="AF253" s="457"/>
      <c r="AG253" s="457"/>
      <c r="AH253" s="457"/>
      <c r="AI253" s="457"/>
      <c r="AJ253" s="457"/>
      <c r="AK253" s="457"/>
      <c r="AL253" s="457"/>
      <c r="AM253" s="457"/>
      <c r="AN253" s="457"/>
      <c r="AO253" s="457"/>
      <c r="AP253" s="457"/>
      <c r="AQ253" s="457"/>
      <c r="AR253" s="457"/>
      <c r="AS253" s="457"/>
      <c r="AT253" s="457"/>
      <c r="AU253" s="457"/>
      <c r="AV253" s="457"/>
      <c r="AW253" s="457"/>
      <c r="AX253" s="457"/>
      <c r="AY253" s="457"/>
      <c r="AZ253" s="457"/>
      <c r="BA253" s="457"/>
      <c r="BB253" s="457"/>
      <c r="BC253" s="457"/>
      <c r="BD253" s="457"/>
      <c r="BE253" s="457"/>
      <c r="BF253" s="457"/>
      <c r="BG253" s="457"/>
      <c r="BH253" s="457"/>
      <c r="BI253" s="457"/>
      <c r="BJ253" s="457"/>
      <c r="BK253" s="457"/>
      <c r="BL253" s="457"/>
      <c r="BM253" s="457"/>
      <c r="BN253" s="457"/>
      <c r="BO253" s="457"/>
      <c r="BP253" s="457"/>
      <c r="BQ253" s="457"/>
      <c r="BR253" s="457"/>
      <c r="BS253" s="457"/>
      <c r="BT253" s="457"/>
      <c r="BU253" s="457"/>
      <c r="BV253" s="457"/>
      <c r="BW253" s="457"/>
      <c r="BX253" s="457"/>
      <c r="BY253" s="457"/>
      <c r="BZ253" s="457"/>
      <c r="CA253" s="457"/>
      <c r="CB253" s="457"/>
      <c r="CC253" s="457"/>
      <c r="CD253" s="457"/>
      <c r="CE253" s="457"/>
      <c r="CF253" s="457"/>
      <c r="CG253" s="457"/>
      <c r="CH253" s="457"/>
      <c r="CI253" s="458"/>
      <c r="CJ253" s="458"/>
      <c r="CK253" s="458"/>
      <c r="CL253" s="458"/>
      <c r="CM253" s="458"/>
      <c r="CN253" s="458"/>
      <c r="CO253" s="458"/>
      <c r="CP253" s="458"/>
      <c r="CQ253" s="458"/>
      <c r="CR253" s="458"/>
      <c r="CS253" s="458"/>
      <c r="CT253" s="458"/>
      <c r="CU253" s="458"/>
      <c r="CV253" s="458"/>
      <c r="CW253" s="458"/>
      <c r="CX253" s="458"/>
      <c r="CY253" s="458"/>
      <c r="CZ253" s="458"/>
      <c r="DA253" s="458"/>
      <c r="DB253" s="458"/>
      <c r="DC253" s="458"/>
      <c r="DD253" s="458"/>
      <c r="DE253" s="458"/>
      <c r="DF253" s="458"/>
      <c r="DG253" s="458"/>
      <c r="DH253" s="458"/>
      <c r="DI253" s="458"/>
      <c r="DJ253" s="458"/>
      <c r="DK253" s="458"/>
      <c r="DL253" s="458"/>
      <c r="DM253" s="458"/>
      <c r="DN253" s="458"/>
      <c r="DO253" s="458"/>
      <c r="DP253" s="458"/>
      <c r="DQ253" s="458"/>
      <c r="DR253" s="458"/>
      <c r="DS253" s="458"/>
      <c r="DT253" s="458"/>
      <c r="DU253" s="458"/>
      <c r="DV253" s="458"/>
      <c r="DW253" s="458"/>
      <c r="DX253" s="458"/>
      <c r="DY253" s="458"/>
      <c r="DZ253" s="458"/>
      <c r="EA253" s="458"/>
      <c r="EB253" s="458"/>
      <c r="EC253" s="458"/>
      <c r="ED253" s="458"/>
      <c r="EE253" s="458"/>
      <c r="EF253" s="458"/>
      <c r="EG253" s="458"/>
      <c r="EH253" s="458"/>
      <c r="EI253" s="458"/>
      <c r="EJ253" s="458"/>
      <c r="EK253" s="458"/>
      <c r="EL253" s="458"/>
      <c r="EM253" s="458"/>
      <c r="EN253" s="458"/>
      <c r="EO253" s="458"/>
      <c r="EP253" s="458"/>
      <c r="EQ253" s="458"/>
      <c r="ER253" s="458"/>
      <c r="ES253" s="458"/>
      <c r="ET253" s="458"/>
      <c r="EU253" s="458"/>
      <c r="EV253" s="458"/>
      <c r="EW253" s="458"/>
      <c r="EX253" s="458"/>
      <c r="EY253" s="458"/>
      <c r="EZ253" s="458"/>
      <c r="FA253" s="458"/>
      <c r="FB253" s="458"/>
      <c r="FC253" s="458"/>
      <c r="FD253" s="458"/>
      <c r="FE253" s="458"/>
      <c r="FF253" s="458"/>
      <c r="FG253" s="458"/>
      <c r="FH253" s="458"/>
      <c r="FI253" s="458"/>
      <c r="FJ253" s="458"/>
      <c r="FK253" s="458"/>
      <c r="FL253" s="458"/>
      <c r="FM253" s="458"/>
      <c r="FN253" s="458"/>
      <c r="FO253" s="458"/>
      <c r="FP253" s="458"/>
      <c r="FQ253" s="458"/>
      <c r="FR253" s="458"/>
      <c r="FS253" s="458"/>
    </row>
    <row r="254" spans="1:175" s="463" customFormat="1" outlineLevel="1">
      <c r="A254" s="456"/>
      <c r="B254" s="456"/>
      <c r="C254" s="519">
        <v>44</v>
      </c>
      <c r="D254" s="484"/>
      <c r="E254" s="603"/>
      <c r="F254" s="604"/>
      <c r="G254" s="604"/>
      <c r="H254" s="604"/>
      <c r="I254" s="604"/>
      <c r="J254" s="604"/>
      <c r="K254" s="604"/>
      <c r="L254" s="604"/>
      <c r="M254" s="604"/>
      <c r="N254" s="604"/>
      <c r="O254" s="604"/>
      <c r="P254" s="456"/>
      <c r="Q254" s="456"/>
      <c r="R254" s="456"/>
      <c r="S254" s="456"/>
      <c r="T254" s="456"/>
      <c r="U254" s="457"/>
      <c r="V254" s="457"/>
      <c r="W254" s="457"/>
      <c r="X254" s="457"/>
      <c r="Y254" s="457"/>
      <c r="Z254" s="457"/>
      <c r="AA254" s="457"/>
      <c r="AB254" s="457"/>
      <c r="AC254" s="457"/>
      <c r="AD254" s="457"/>
      <c r="AE254" s="457"/>
      <c r="AF254" s="457"/>
      <c r="AG254" s="457"/>
      <c r="AH254" s="457"/>
      <c r="AI254" s="457"/>
      <c r="AJ254" s="457"/>
      <c r="AK254" s="457"/>
      <c r="AL254" s="457"/>
      <c r="AM254" s="457"/>
      <c r="AN254" s="457"/>
      <c r="AO254" s="457"/>
      <c r="AP254" s="457"/>
      <c r="AQ254" s="457"/>
      <c r="AR254" s="457"/>
      <c r="AS254" s="457"/>
      <c r="AT254" s="457"/>
      <c r="AU254" s="457"/>
      <c r="AV254" s="457"/>
      <c r="AW254" s="457"/>
      <c r="AX254" s="457"/>
      <c r="AY254" s="457"/>
      <c r="AZ254" s="457"/>
      <c r="BA254" s="457"/>
      <c r="BB254" s="457"/>
      <c r="BC254" s="457"/>
      <c r="BD254" s="457"/>
      <c r="BE254" s="457"/>
      <c r="BF254" s="457"/>
      <c r="BG254" s="457"/>
      <c r="BH254" s="457"/>
      <c r="BI254" s="457"/>
      <c r="BJ254" s="457"/>
      <c r="BK254" s="457"/>
      <c r="BL254" s="457"/>
      <c r="BM254" s="457"/>
      <c r="BN254" s="457"/>
      <c r="BO254" s="457"/>
      <c r="BP254" s="457"/>
      <c r="BQ254" s="457"/>
      <c r="BR254" s="457"/>
      <c r="BS254" s="457"/>
      <c r="BT254" s="457"/>
      <c r="BU254" s="457"/>
      <c r="BV254" s="457"/>
      <c r="BW254" s="457"/>
      <c r="BX254" s="457"/>
      <c r="BY254" s="457"/>
      <c r="BZ254" s="457"/>
      <c r="CA254" s="457"/>
      <c r="CB254" s="457"/>
      <c r="CC254" s="457"/>
      <c r="CD254" s="457"/>
      <c r="CE254" s="457"/>
      <c r="CF254" s="457"/>
      <c r="CG254" s="457"/>
      <c r="CH254" s="457"/>
      <c r="CI254" s="458"/>
      <c r="CJ254" s="458"/>
      <c r="CK254" s="458"/>
      <c r="CL254" s="458"/>
      <c r="CM254" s="458"/>
      <c r="CN254" s="458"/>
      <c r="CO254" s="458"/>
      <c r="CP254" s="458"/>
      <c r="CQ254" s="458"/>
      <c r="CR254" s="458"/>
      <c r="CS254" s="458"/>
      <c r="CT254" s="458"/>
      <c r="CU254" s="458"/>
      <c r="CV254" s="458"/>
      <c r="CW254" s="458"/>
      <c r="CX254" s="458"/>
      <c r="CY254" s="458"/>
      <c r="CZ254" s="458"/>
      <c r="DA254" s="458"/>
      <c r="DB254" s="458"/>
      <c r="DC254" s="458"/>
      <c r="DD254" s="458"/>
      <c r="DE254" s="458"/>
      <c r="DF254" s="458"/>
      <c r="DG254" s="458"/>
      <c r="DH254" s="458"/>
      <c r="DI254" s="458"/>
      <c r="DJ254" s="458"/>
      <c r="DK254" s="458"/>
      <c r="DL254" s="458"/>
      <c r="DM254" s="458"/>
      <c r="DN254" s="458"/>
      <c r="DO254" s="458"/>
      <c r="DP254" s="458"/>
      <c r="DQ254" s="458"/>
      <c r="DR254" s="458"/>
      <c r="DS254" s="458"/>
      <c r="DT254" s="458"/>
      <c r="DU254" s="458"/>
      <c r="DV254" s="458"/>
      <c r="DW254" s="458"/>
      <c r="DX254" s="458"/>
      <c r="DY254" s="458"/>
      <c r="DZ254" s="458"/>
      <c r="EA254" s="458"/>
      <c r="EB254" s="458"/>
      <c r="EC254" s="458"/>
      <c r="ED254" s="458"/>
      <c r="EE254" s="458"/>
      <c r="EF254" s="458"/>
      <c r="EG254" s="458"/>
      <c r="EH254" s="458"/>
      <c r="EI254" s="458"/>
      <c r="EJ254" s="458"/>
      <c r="EK254" s="458"/>
      <c r="EL254" s="458"/>
      <c r="EM254" s="458"/>
      <c r="EN254" s="458"/>
      <c r="EO254" s="458"/>
      <c r="EP254" s="458"/>
      <c r="EQ254" s="458"/>
      <c r="ER254" s="458"/>
      <c r="ES254" s="458"/>
      <c r="ET254" s="458"/>
      <c r="EU254" s="458"/>
      <c r="EV254" s="458"/>
      <c r="EW254" s="458"/>
      <c r="EX254" s="458"/>
      <c r="EY254" s="458"/>
      <c r="EZ254" s="458"/>
      <c r="FA254" s="458"/>
      <c r="FB254" s="458"/>
      <c r="FC254" s="458"/>
      <c r="FD254" s="458"/>
      <c r="FE254" s="458"/>
      <c r="FF254" s="458"/>
      <c r="FG254" s="458"/>
      <c r="FH254" s="458"/>
      <c r="FI254" s="458"/>
      <c r="FJ254" s="458"/>
      <c r="FK254" s="458"/>
      <c r="FL254" s="458"/>
      <c r="FM254" s="458"/>
      <c r="FN254" s="458"/>
      <c r="FO254" s="458"/>
      <c r="FP254" s="458"/>
      <c r="FQ254" s="458"/>
      <c r="FR254" s="458"/>
      <c r="FS254" s="458"/>
    </row>
    <row r="255" spans="1:175" s="463" customFormat="1" outlineLevel="1">
      <c r="A255" s="456"/>
      <c r="B255" s="456"/>
      <c r="C255" s="519">
        <v>45</v>
      </c>
      <c r="D255" s="484"/>
      <c r="E255" s="603"/>
      <c r="F255" s="604"/>
      <c r="G255" s="604"/>
      <c r="H255" s="604"/>
      <c r="I255" s="604"/>
      <c r="J255" s="604"/>
      <c r="K255" s="604"/>
      <c r="L255" s="604"/>
      <c r="M255" s="604"/>
      <c r="N255" s="604"/>
      <c r="O255" s="604"/>
      <c r="P255" s="456"/>
      <c r="Q255" s="456"/>
      <c r="R255" s="456"/>
      <c r="S255" s="456"/>
      <c r="T255" s="456"/>
      <c r="U255" s="457"/>
      <c r="V255" s="457"/>
      <c r="W255" s="457"/>
      <c r="X255" s="457"/>
      <c r="Y255" s="457"/>
      <c r="Z255" s="457"/>
      <c r="AA255" s="457"/>
      <c r="AB255" s="457"/>
      <c r="AC255" s="457"/>
      <c r="AD255" s="457"/>
      <c r="AE255" s="457"/>
      <c r="AF255" s="457"/>
      <c r="AG255" s="457"/>
      <c r="AH255" s="457"/>
      <c r="AI255" s="457"/>
      <c r="AJ255" s="457"/>
      <c r="AK255" s="457"/>
      <c r="AL255" s="457"/>
      <c r="AM255" s="457"/>
      <c r="AN255" s="457"/>
      <c r="AO255" s="457"/>
      <c r="AP255" s="457"/>
      <c r="AQ255" s="457"/>
      <c r="AR255" s="457"/>
      <c r="AS255" s="457"/>
      <c r="AT255" s="457"/>
      <c r="AU255" s="457"/>
      <c r="AV255" s="457"/>
      <c r="AW255" s="457"/>
      <c r="AX255" s="457"/>
      <c r="AY255" s="457"/>
      <c r="AZ255" s="457"/>
      <c r="BA255" s="457"/>
      <c r="BB255" s="457"/>
      <c r="BC255" s="457"/>
      <c r="BD255" s="457"/>
      <c r="BE255" s="457"/>
      <c r="BF255" s="457"/>
      <c r="BG255" s="457"/>
      <c r="BH255" s="457"/>
      <c r="BI255" s="457"/>
      <c r="BJ255" s="457"/>
      <c r="BK255" s="457"/>
      <c r="BL255" s="457"/>
      <c r="BM255" s="457"/>
      <c r="BN255" s="457"/>
      <c r="BO255" s="457"/>
      <c r="BP255" s="457"/>
      <c r="BQ255" s="457"/>
      <c r="BR255" s="457"/>
      <c r="BS255" s="457"/>
      <c r="BT255" s="457"/>
      <c r="BU255" s="457"/>
      <c r="BV255" s="457"/>
      <c r="BW255" s="457"/>
      <c r="BX255" s="457"/>
      <c r="BY255" s="457"/>
      <c r="BZ255" s="457"/>
      <c r="CA255" s="457"/>
      <c r="CB255" s="457"/>
      <c r="CC255" s="457"/>
      <c r="CD255" s="457"/>
      <c r="CE255" s="457"/>
      <c r="CF255" s="457"/>
      <c r="CG255" s="457"/>
      <c r="CH255" s="457"/>
      <c r="CI255" s="458"/>
      <c r="CJ255" s="458"/>
      <c r="CK255" s="458"/>
      <c r="CL255" s="458"/>
      <c r="CM255" s="458"/>
      <c r="CN255" s="458"/>
      <c r="CO255" s="458"/>
      <c r="CP255" s="458"/>
      <c r="CQ255" s="458"/>
      <c r="CR255" s="458"/>
      <c r="CS255" s="458"/>
      <c r="CT255" s="458"/>
      <c r="CU255" s="458"/>
      <c r="CV255" s="458"/>
      <c r="CW255" s="458"/>
      <c r="CX255" s="458"/>
      <c r="CY255" s="458"/>
      <c r="CZ255" s="458"/>
      <c r="DA255" s="458"/>
      <c r="DB255" s="458"/>
      <c r="DC255" s="458"/>
      <c r="DD255" s="458"/>
      <c r="DE255" s="458"/>
      <c r="DF255" s="458"/>
      <c r="DG255" s="458"/>
      <c r="DH255" s="458"/>
      <c r="DI255" s="458"/>
      <c r="DJ255" s="458"/>
      <c r="DK255" s="458"/>
      <c r="DL255" s="458"/>
      <c r="DM255" s="458"/>
      <c r="DN255" s="458"/>
      <c r="DO255" s="458"/>
      <c r="DP255" s="458"/>
      <c r="DQ255" s="458"/>
      <c r="DR255" s="458"/>
      <c r="DS255" s="458"/>
      <c r="DT255" s="458"/>
      <c r="DU255" s="458"/>
      <c r="DV255" s="458"/>
      <c r="DW255" s="458"/>
      <c r="DX255" s="458"/>
      <c r="DY255" s="458"/>
      <c r="DZ255" s="458"/>
      <c r="EA255" s="458"/>
      <c r="EB255" s="458"/>
      <c r="EC255" s="458"/>
      <c r="ED255" s="458"/>
      <c r="EE255" s="458"/>
      <c r="EF255" s="458"/>
      <c r="EG255" s="458"/>
      <c r="EH255" s="458"/>
      <c r="EI255" s="458"/>
      <c r="EJ255" s="458"/>
      <c r="EK255" s="458"/>
      <c r="EL255" s="458"/>
      <c r="EM255" s="458"/>
      <c r="EN255" s="458"/>
      <c r="EO255" s="458"/>
      <c r="EP255" s="458"/>
      <c r="EQ255" s="458"/>
      <c r="ER255" s="458"/>
      <c r="ES255" s="458"/>
      <c r="ET255" s="458"/>
      <c r="EU255" s="458"/>
      <c r="EV255" s="458"/>
      <c r="EW255" s="458"/>
      <c r="EX255" s="458"/>
      <c r="EY255" s="458"/>
      <c r="EZ255" s="458"/>
      <c r="FA255" s="458"/>
      <c r="FB255" s="458"/>
      <c r="FC255" s="458"/>
      <c r="FD255" s="458"/>
      <c r="FE255" s="458"/>
      <c r="FF255" s="458"/>
      <c r="FG255" s="458"/>
      <c r="FH255" s="458"/>
      <c r="FI255" s="458"/>
      <c r="FJ255" s="458"/>
      <c r="FK255" s="458"/>
      <c r="FL255" s="458"/>
      <c r="FM255" s="458"/>
      <c r="FN255" s="458"/>
      <c r="FO255" s="458"/>
      <c r="FP255" s="458"/>
      <c r="FQ255" s="458"/>
      <c r="FR255" s="458"/>
      <c r="FS255" s="458"/>
    </row>
    <row r="256" spans="1:175" s="463" customFormat="1" outlineLevel="1">
      <c r="A256" s="456"/>
      <c r="B256" s="456"/>
      <c r="C256" s="519">
        <v>46</v>
      </c>
      <c r="D256" s="484"/>
      <c r="E256" s="603"/>
      <c r="F256" s="604"/>
      <c r="G256" s="604"/>
      <c r="H256" s="604"/>
      <c r="I256" s="604"/>
      <c r="J256" s="604"/>
      <c r="K256" s="604"/>
      <c r="L256" s="604"/>
      <c r="M256" s="604"/>
      <c r="N256" s="604"/>
      <c r="O256" s="604"/>
      <c r="P256" s="456"/>
      <c r="Q256" s="456"/>
      <c r="R256" s="456"/>
      <c r="S256" s="456"/>
      <c r="T256" s="456"/>
      <c r="U256" s="457"/>
      <c r="V256" s="457"/>
      <c r="W256" s="457"/>
      <c r="X256" s="457"/>
      <c r="Y256" s="457"/>
      <c r="Z256" s="457"/>
      <c r="AA256" s="457"/>
      <c r="AB256" s="457"/>
      <c r="AC256" s="457"/>
      <c r="AD256" s="457"/>
      <c r="AE256" s="457"/>
      <c r="AF256" s="457"/>
      <c r="AG256" s="457"/>
      <c r="AH256" s="457"/>
      <c r="AI256" s="457"/>
      <c r="AJ256" s="457"/>
      <c r="AK256" s="457"/>
      <c r="AL256" s="457"/>
      <c r="AM256" s="457"/>
      <c r="AN256" s="457"/>
      <c r="AO256" s="457"/>
      <c r="AP256" s="457"/>
      <c r="AQ256" s="457"/>
      <c r="AR256" s="457"/>
      <c r="AS256" s="457"/>
      <c r="AT256" s="457"/>
      <c r="AU256" s="457"/>
      <c r="AV256" s="457"/>
      <c r="AW256" s="457"/>
      <c r="AX256" s="457"/>
      <c r="AY256" s="457"/>
      <c r="AZ256" s="457"/>
      <c r="BA256" s="457"/>
      <c r="BB256" s="457"/>
      <c r="BC256" s="457"/>
      <c r="BD256" s="457"/>
      <c r="BE256" s="457"/>
      <c r="BF256" s="457"/>
      <c r="BG256" s="457"/>
      <c r="BH256" s="457"/>
      <c r="BI256" s="457"/>
      <c r="BJ256" s="457"/>
      <c r="BK256" s="457"/>
      <c r="BL256" s="457"/>
      <c r="BM256" s="457"/>
      <c r="BN256" s="457"/>
      <c r="BO256" s="457"/>
      <c r="BP256" s="457"/>
      <c r="BQ256" s="457"/>
      <c r="BR256" s="457"/>
      <c r="BS256" s="457"/>
      <c r="BT256" s="457"/>
      <c r="BU256" s="457"/>
      <c r="BV256" s="457"/>
      <c r="BW256" s="457"/>
      <c r="BX256" s="457"/>
      <c r="BY256" s="457"/>
      <c r="BZ256" s="457"/>
      <c r="CA256" s="457"/>
      <c r="CB256" s="457"/>
      <c r="CC256" s="457"/>
      <c r="CD256" s="457"/>
      <c r="CE256" s="457"/>
      <c r="CF256" s="457"/>
      <c r="CG256" s="457"/>
      <c r="CH256" s="457"/>
      <c r="CI256" s="458"/>
      <c r="CJ256" s="458"/>
      <c r="CK256" s="458"/>
      <c r="CL256" s="458"/>
      <c r="CM256" s="458"/>
      <c r="CN256" s="458"/>
      <c r="CO256" s="458"/>
      <c r="CP256" s="458"/>
      <c r="CQ256" s="458"/>
      <c r="CR256" s="458"/>
      <c r="CS256" s="458"/>
      <c r="CT256" s="458"/>
      <c r="CU256" s="458"/>
      <c r="CV256" s="458"/>
      <c r="CW256" s="458"/>
      <c r="CX256" s="458"/>
      <c r="CY256" s="458"/>
      <c r="CZ256" s="458"/>
      <c r="DA256" s="458"/>
      <c r="DB256" s="458"/>
      <c r="DC256" s="458"/>
      <c r="DD256" s="458"/>
      <c r="DE256" s="458"/>
      <c r="DF256" s="458"/>
      <c r="DG256" s="458"/>
      <c r="DH256" s="458"/>
      <c r="DI256" s="458"/>
      <c r="DJ256" s="458"/>
      <c r="DK256" s="458"/>
      <c r="DL256" s="458"/>
      <c r="DM256" s="458"/>
      <c r="DN256" s="458"/>
      <c r="DO256" s="458"/>
      <c r="DP256" s="458"/>
      <c r="DQ256" s="458"/>
      <c r="DR256" s="458"/>
      <c r="DS256" s="458"/>
      <c r="DT256" s="458"/>
      <c r="DU256" s="458"/>
      <c r="DV256" s="458"/>
      <c r="DW256" s="458"/>
      <c r="DX256" s="458"/>
      <c r="DY256" s="458"/>
      <c r="DZ256" s="458"/>
      <c r="EA256" s="458"/>
      <c r="EB256" s="458"/>
      <c r="EC256" s="458"/>
      <c r="ED256" s="458"/>
      <c r="EE256" s="458"/>
      <c r="EF256" s="458"/>
      <c r="EG256" s="458"/>
      <c r="EH256" s="458"/>
      <c r="EI256" s="458"/>
      <c r="EJ256" s="458"/>
      <c r="EK256" s="458"/>
      <c r="EL256" s="458"/>
      <c r="EM256" s="458"/>
      <c r="EN256" s="458"/>
      <c r="EO256" s="458"/>
      <c r="EP256" s="458"/>
      <c r="EQ256" s="458"/>
      <c r="ER256" s="458"/>
      <c r="ES256" s="458"/>
      <c r="ET256" s="458"/>
      <c r="EU256" s="458"/>
      <c r="EV256" s="458"/>
      <c r="EW256" s="458"/>
      <c r="EX256" s="458"/>
      <c r="EY256" s="458"/>
      <c r="EZ256" s="458"/>
      <c r="FA256" s="458"/>
      <c r="FB256" s="458"/>
      <c r="FC256" s="458"/>
      <c r="FD256" s="458"/>
      <c r="FE256" s="458"/>
      <c r="FF256" s="458"/>
      <c r="FG256" s="458"/>
      <c r="FH256" s="458"/>
      <c r="FI256" s="458"/>
      <c r="FJ256" s="458"/>
      <c r="FK256" s="458"/>
      <c r="FL256" s="458"/>
      <c r="FM256" s="458"/>
      <c r="FN256" s="458"/>
      <c r="FO256" s="458"/>
      <c r="FP256" s="458"/>
      <c r="FQ256" s="458"/>
      <c r="FR256" s="458"/>
      <c r="FS256" s="458"/>
    </row>
    <row r="257" spans="1:175" s="463" customFormat="1" outlineLevel="1">
      <c r="A257" s="456"/>
      <c r="B257" s="456"/>
      <c r="C257" s="519">
        <v>47</v>
      </c>
      <c r="D257" s="484"/>
      <c r="E257" s="603"/>
      <c r="F257" s="604"/>
      <c r="G257" s="604"/>
      <c r="H257" s="604"/>
      <c r="I257" s="604"/>
      <c r="J257" s="604"/>
      <c r="K257" s="604"/>
      <c r="L257" s="604"/>
      <c r="M257" s="604"/>
      <c r="N257" s="604"/>
      <c r="O257" s="604"/>
      <c r="P257" s="456"/>
      <c r="Q257" s="456"/>
      <c r="R257" s="456"/>
      <c r="S257" s="456"/>
      <c r="T257" s="456"/>
      <c r="U257" s="457"/>
      <c r="V257" s="457"/>
      <c r="W257" s="457"/>
      <c r="X257" s="457"/>
      <c r="Y257" s="457"/>
      <c r="Z257" s="457"/>
      <c r="AA257" s="457"/>
      <c r="AB257" s="457"/>
      <c r="AC257" s="457"/>
      <c r="AD257" s="457"/>
      <c r="AE257" s="457"/>
      <c r="AF257" s="457"/>
      <c r="AG257" s="457"/>
      <c r="AH257" s="457"/>
      <c r="AI257" s="457"/>
      <c r="AJ257" s="457"/>
      <c r="AK257" s="457"/>
      <c r="AL257" s="457"/>
      <c r="AM257" s="457"/>
      <c r="AN257" s="457"/>
      <c r="AO257" s="457"/>
      <c r="AP257" s="457"/>
      <c r="AQ257" s="457"/>
      <c r="AR257" s="457"/>
      <c r="AS257" s="457"/>
      <c r="AT257" s="457"/>
      <c r="AU257" s="457"/>
      <c r="AV257" s="457"/>
      <c r="AW257" s="457"/>
      <c r="AX257" s="457"/>
      <c r="AY257" s="457"/>
      <c r="AZ257" s="457"/>
      <c r="BA257" s="457"/>
      <c r="BB257" s="457"/>
      <c r="BC257" s="457"/>
      <c r="BD257" s="457"/>
      <c r="BE257" s="457"/>
      <c r="BF257" s="457"/>
      <c r="BG257" s="457"/>
      <c r="BH257" s="457"/>
      <c r="BI257" s="457"/>
      <c r="BJ257" s="457"/>
      <c r="BK257" s="457"/>
      <c r="BL257" s="457"/>
      <c r="BM257" s="457"/>
      <c r="BN257" s="457"/>
      <c r="BO257" s="457"/>
      <c r="BP257" s="457"/>
      <c r="BQ257" s="457"/>
      <c r="BR257" s="457"/>
      <c r="BS257" s="457"/>
      <c r="BT257" s="457"/>
      <c r="BU257" s="457"/>
      <c r="BV257" s="457"/>
      <c r="BW257" s="457"/>
      <c r="BX257" s="457"/>
      <c r="BY257" s="457"/>
      <c r="BZ257" s="457"/>
      <c r="CA257" s="457"/>
      <c r="CB257" s="457"/>
      <c r="CC257" s="457"/>
      <c r="CD257" s="457"/>
      <c r="CE257" s="457"/>
      <c r="CF257" s="457"/>
      <c r="CG257" s="457"/>
      <c r="CH257" s="457"/>
      <c r="CI257" s="458"/>
      <c r="CJ257" s="458"/>
      <c r="CK257" s="458"/>
      <c r="CL257" s="458"/>
      <c r="CM257" s="458"/>
      <c r="CN257" s="458"/>
      <c r="CO257" s="458"/>
      <c r="CP257" s="458"/>
      <c r="CQ257" s="458"/>
      <c r="CR257" s="458"/>
      <c r="CS257" s="458"/>
      <c r="CT257" s="458"/>
      <c r="CU257" s="458"/>
      <c r="CV257" s="458"/>
      <c r="CW257" s="458"/>
      <c r="CX257" s="458"/>
      <c r="CY257" s="458"/>
      <c r="CZ257" s="458"/>
      <c r="DA257" s="458"/>
      <c r="DB257" s="458"/>
      <c r="DC257" s="458"/>
      <c r="DD257" s="458"/>
      <c r="DE257" s="458"/>
      <c r="DF257" s="458"/>
      <c r="DG257" s="458"/>
      <c r="DH257" s="458"/>
      <c r="DI257" s="458"/>
      <c r="DJ257" s="458"/>
      <c r="DK257" s="458"/>
      <c r="DL257" s="458"/>
      <c r="DM257" s="458"/>
      <c r="DN257" s="458"/>
      <c r="DO257" s="458"/>
      <c r="DP257" s="458"/>
      <c r="DQ257" s="458"/>
      <c r="DR257" s="458"/>
      <c r="DS257" s="458"/>
      <c r="DT257" s="458"/>
      <c r="DU257" s="458"/>
      <c r="DV257" s="458"/>
      <c r="DW257" s="458"/>
      <c r="DX257" s="458"/>
      <c r="DY257" s="458"/>
      <c r="DZ257" s="458"/>
      <c r="EA257" s="458"/>
      <c r="EB257" s="458"/>
      <c r="EC257" s="458"/>
      <c r="ED257" s="458"/>
      <c r="EE257" s="458"/>
      <c r="EF257" s="458"/>
      <c r="EG257" s="458"/>
      <c r="EH257" s="458"/>
      <c r="EI257" s="458"/>
      <c r="EJ257" s="458"/>
      <c r="EK257" s="458"/>
      <c r="EL257" s="458"/>
      <c r="EM257" s="458"/>
      <c r="EN257" s="458"/>
      <c r="EO257" s="458"/>
      <c r="EP257" s="458"/>
      <c r="EQ257" s="458"/>
      <c r="ER257" s="458"/>
      <c r="ES257" s="458"/>
      <c r="ET257" s="458"/>
      <c r="EU257" s="458"/>
      <c r="EV257" s="458"/>
      <c r="EW257" s="458"/>
      <c r="EX257" s="458"/>
      <c r="EY257" s="458"/>
      <c r="EZ257" s="458"/>
      <c r="FA257" s="458"/>
      <c r="FB257" s="458"/>
      <c r="FC257" s="458"/>
      <c r="FD257" s="458"/>
      <c r="FE257" s="458"/>
      <c r="FF257" s="458"/>
      <c r="FG257" s="458"/>
      <c r="FH257" s="458"/>
      <c r="FI257" s="458"/>
      <c r="FJ257" s="458"/>
      <c r="FK257" s="458"/>
      <c r="FL257" s="458"/>
      <c r="FM257" s="458"/>
      <c r="FN257" s="458"/>
      <c r="FO257" s="458"/>
      <c r="FP257" s="458"/>
      <c r="FQ257" s="458"/>
      <c r="FR257" s="458"/>
      <c r="FS257" s="458"/>
    </row>
    <row r="258" spans="1:175" s="463" customFormat="1" outlineLevel="1">
      <c r="A258" s="456"/>
      <c r="B258" s="456"/>
      <c r="C258" s="519">
        <v>48</v>
      </c>
      <c r="D258" s="484"/>
      <c r="E258" s="603"/>
      <c r="F258" s="604"/>
      <c r="G258" s="604"/>
      <c r="H258" s="604"/>
      <c r="I258" s="604"/>
      <c r="J258" s="604"/>
      <c r="K258" s="604"/>
      <c r="L258" s="604"/>
      <c r="M258" s="604"/>
      <c r="N258" s="604"/>
      <c r="O258" s="604"/>
      <c r="P258" s="456"/>
      <c r="Q258" s="456"/>
      <c r="R258" s="456"/>
      <c r="S258" s="456"/>
      <c r="T258" s="456"/>
      <c r="U258" s="457"/>
      <c r="V258" s="457"/>
      <c r="W258" s="457"/>
      <c r="X258" s="457"/>
      <c r="Y258" s="457"/>
      <c r="Z258" s="457"/>
      <c r="AA258" s="457"/>
      <c r="AB258" s="457"/>
      <c r="AC258" s="457"/>
      <c r="AD258" s="457"/>
      <c r="AE258" s="457"/>
      <c r="AF258" s="457"/>
      <c r="AG258" s="457"/>
      <c r="AH258" s="457"/>
      <c r="AI258" s="457"/>
      <c r="AJ258" s="457"/>
      <c r="AK258" s="457"/>
      <c r="AL258" s="457"/>
      <c r="AM258" s="457"/>
      <c r="AN258" s="457"/>
      <c r="AO258" s="457"/>
      <c r="AP258" s="457"/>
      <c r="AQ258" s="457"/>
      <c r="AR258" s="457"/>
      <c r="AS258" s="457"/>
      <c r="AT258" s="457"/>
      <c r="AU258" s="457"/>
      <c r="AV258" s="457"/>
      <c r="AW258" s="457"/>
      <c r="AX258" s="457"/>
      <c r="AY258" s="457"/>
      <c r="AZ258" s="457"/>
      <c r="BA258" s="457"/>
      <c r="BB258" s="457"/>
      <c r="BC258" s="457"/>
      <c r="BD258" s="457"/>
      <c r="BE258" s="457"/>
      <c r="BF258" s="457"/>
      <c r="BG258" s="457"/>
      <c r="BH258" s="457"/>
      <c r="BI258" s="457"/>
      <c r="BJ258" s="457"/>
      <c r="BK258" s="457"/>
      <c r="BL258" s="457"/>
      <c r="BM258" s="457"/>
      <c r="BN258" s="457"/>
      <c r="BO258" s="457"/>
      <c r="BP258" s="457"/>
      <c r="BQ258" s="457"/>
      <c r="BR258" s="457"/>
      <c r="BS258" s="457"/>
      <c r="BT258" s="457"/>
      <c r="BU258" s="457"/>
      <c r="BV258" s="457"/>
      <c r="BW258" s="457"/>
      <c r="BX258" s="457"/>
      <c r="BY258" s="457"/>
      <c r="BZ258" s="457"/>
      <c r="CA258" s="457"/>
      <c r="CB258" s="457"/>
      <c r="CC258" s="457"/>
      <c r="CD258" s="457"/>
      <c r="CE258" s="457"/>
      <c r="CF258" s="457"/>
      <c r="CG258" s="457"/>
      <c r="CH258" s="457"/>
      <c r="CI258" s="458"/>
      <c r="CJ258" s="458"/>
      <c r="CK258" s="458"/>
      <c r="CL258" s="458"/>
      <c r="CM258" s="458"/>
      <c r="CN258" s="458"/>
      <c r="CO258" s="458"/>
      <c r="CP258" s="458"/>
      <c r="CQ258" s="458"/>
      <c r="CR258" s="458"/>
      <c r="CS258" s="458"/>
      <c r="CT258" s="458"/>
      <c r="CU258" s="458"/>
      <c r="CV258" s="458"/>
      <c r="CW258" s="458"/>
      <c r="CX258" s="458"/>
      <c r="CY258" s="458"/>
      <c r="CZ258" s="458"/>
      <c r="DA258" s="458"/>
      <c r="DB258" s="458"/>
      <c r="DC258" s="458"/>
      <c r="DD258" s="458"/>
      <c r="DE258" s="458"/>
      <c r="DF258" s="458"/>
      <c r="DG258" s="458"/>
      <c r="DH258" s="458"/>
      <c r="DI258" s="458"/>
      <c r="DJ258" s="458"/>
      <c r="DK258" s="458"/>
      <c r="DL258" s="458"/>
      <c r="DM258" s="458"/>
      <c r="DN258" s="458"/>
      <c r="DO258" s="458"/>
      <c r="DP258" s="458"/>
      <c r="DQ258" s="458"/>
      <c r="DR258" s="458"/>
      <c r="DS258" s="458"/>
      <c r="DT258" s="458"/>
      <c r="DU258" s="458"/>
      <c r="DV258" s="458"/>
      <c r="DW258" s="458"/>
      <c r="DX258" s="458"/>
      <c r="DY258" s="458"/>
      <c r="DZ258" s="458"/>
      <c r="EA258" s="458"/>
      <c r="EB258" s="458"/>
      <c r="EC258" s="458"/>
      <c r="ED258" s="458"/>
      <c r="EE258" s="458"/>
      <c r="EF258" s="458"/>
      <c r="EG258" s="458"/>
      <c r="EH258" s="458"/>
      <c r="EI258" s="458"/>
      <c r="EJ258" s="458"/>
      <c r="EK258" s="458"/>
      <c r="EL258" s="458"/>
      <c r="EM258" s="458"/>
      <c r="EN258" s="458"/>
      <c r="EO258" s="458"/>
      <c r="EP258" s="458"/>
      <c r="EQ258" s="458"/>
      <c r="ER258" s="458"/>
      <c r="ES258" s="458"/>
      <c r="ET258" s="458"/>
      <c r="EU258" s="458"/>
      <c r="EV258" s="458"/>
      <c r="EW258" s="458"/>
      <c r="EX258" s="458"/>
      <c r="EY258" s="458"/>
      <c r="EZ258" s="458"/>
      <c r="FA258" s="458"/>
      <c r="FB258" s="458"/>
      <c r="FC258" s="458"/>
      <c r="FD258" s="458"/>
      <c r="FE258" s="458"/>
      <c r="FF258" s="458"/>
      <c r="FG258" s="458"/>
      <c r="FH258" s="458"/>
      <c r="FI258" s="458"/>
      <c r="FJ258" s="458"/>
      <c r="FK258" s="458"/>
      <c r="FL258" s="458"/>
      <c r="FM258" s="458"/>
      <c r="FN258" s="458"/>
      <c r="FO258" s="458"/>
      <c r="FP258" s="458"/>
      <c r="FQ258" s="458"/>
      <c r="FR258" s="458"/>
      <c r="FS258" s="458"/>
    </row>
    <row r="259" spans="1:175" s="463" customFormat="1" outlineLevel="1">
      <c r="A259" s="456"/>
      <c r="B259" s="456"/>
      <c r="C259" s="519">
        <v>49</v>
      </c>
      <c r="D259" s="484"/>
      <c r="E259" s="603"/>
      <c r="F259" s="604"/>
      <c r="G259" s="604"/>
      <c r="H259" s="604"/>
      <c r="I259" s="604"/>
      <c r="J259" s="604"/>
      <c r="K259" s="604"/>
      <c r="L259" s="604"/>
      <c r="M259" s="604"/>
      <c r="N259" s="604"/>
      <c r="O259" s="604"/>
      <c r="P259" s="456"/>
      <c r="Q259" s="456"/>
      <c r="R259" s="456"/>
      <c r="S259" s="456"/>
      <c r="T259" s="456"/>
      <c r="U259" s="457"/>
      <c r="V259" s="457"/>
      <c r="W259" s="457"/>
      <c r="X259" s="457"/>
      <c r="Y259" s="457"/>
      <c r="Z259" s="457"/>
      <c r="AA259" s="457"/>
      <c r="AB259" s="457"/>
      <c r="AC259" s="457"/>
      <c r="AD259" s="457"/>
      <c r="AE259" s="457"/>
      <c r="AF259" s="457"/>
      <c r="AG259" s="457"/>
      <c r="AH259" s="457"/>
      <c r="AI259" s="457"/>
      <c r="AJ259" s="457"/>
      <c r="AK259" s="457"/>
      <c r="AL259" s="457"/>
      <c r="AM259" s="457"/>
      <c r="AN259" s="457"/>
      <c r="AO259" s="457"/>
      <c r="AP259" s="457"/>
      <c r="AQ259" s="457"/>
      <c r="AR259" s="457"/>
      <c r="AS259" s="457"/>
      <c r="AT259" s="457"/>
      <c r="AU259" s="457"/>
      <c r="AV259" s="457"/>
      <c r="AW259" s="457"/>
      <c r="AX259" s="457"/>
      <c r="AY259" s="457"/>
      <c r="AZ259" s="457"/>
      <c r="BA259" s="457"/>
      <c r="BB259" s="457"/>
      <c r="BC259" s="457"/>
      <c r="BD259" s="457"/>
      <c r="BE259" s="457"/>
      <c r="BF259" s="457"/>
      <c r="BG259" s="457"/>
      <c r="BH259" s="457"/>
      <c r="BI259" s="457"/>
      <c r="BJ259" s="457"/>
      <c r="BK259" s="457"/>
      <c r="BL259" s="457"/>
      <c r="BM259" s="457"/>
      <c r="BN259" s="457"/>
      <c r="BO259" s="457"/>
      <c r="BP259" s="457"/>
      <c r="BQ259" s="457"/>
      <c r="BR259" s="457"/>
      <c r="BS259" s="457"/>
      <c r="BT259" s="457"/>
      <c r="BU259" s="457"/>
      <c r="BV259" s="457"/>
      <c r="BW259" s="457"/>
      <c r="BX259" s="457"/>
      <c r="BY259" s="457"/>
      <c r="BZ259" s="457"/>
      <c r="CA259" s="457"/>
      <c r="CB259" s="457"/>
      <c r="CC259" s="457"/>
      <c r="CD259" s="457"/>
      <c r="CE259" s="457"/>
      <c r="CF259" s="457"/>
      <c r="CG259" s="457"/>
      <c r="CH259" s="457"/>
      <c r="CI259" s="458"/>
      <c r="CJ259" s="458"/>
      <c r="CK259" s="458"/>
      <c r="CL259" s="458"/>
      <c r="CM259" s="458"/>
      <c r="CN259" s="458"/>
      <c r="CO259" s="458"/>
      <c r="CP259" s="458"/>
      <c r="CQ259" s="458"/>
      <c r="CR259" s="458"/>
      <c r="CS259" s="458"/>
      <c r="CT259" s="458"/>
      <c r="CU259" s="458"/>
      <c r="CV259" s="458"/>
      <c r="CW259" s="458"/>
      <c r="CX259" s="458"/>
      <c r="CY259" s="458"/>
      <c r="CZ259" s="458"/>
      <c r="DA259" s="458"/>
      <c r="DB259" s="458"/>
      <c r="DC259" s="458"/>
      <c r="DD259" s="458"/>
      <c r="DE259" s="458"/>
      <c r="DF259" s="458"/>
      <c r="DG259" s="458"/>
      <c r="DH259" s="458"/>
      <c r="DI259" s="458"/>
      <c r="DJ259" s="458"/>
      <c r="DK259" s="458"/>
      <c r="DL259" s="458"/>
      <c r="DM259" s="458"/>
      <c r="DN259" s="458"/>
      <c r="DO259" s="458"/>
      <c r="DP259" s="458"/>
      <c r="DQ259" s="458"/>
      <c r="DR259" s="458"/>
      <c r="DS259" s="458"/>
      <c r="DT259" s="458"/>
      <c r="DU259" s="458"/>
      <c r="DV259" s="458"/>
      <c r="DW259" s="458"/>
      <c r="DX259" s="458"/>
      <c r="DY259" s="458"/>
      <c r="DZ259" s="458"/>
      <c r="EA259" s="458"/>
      <c r="EB259" s="458"/>
      <c r="EC259" s="458"/>
      <c r="ED259" s="458"/>
      <c r="EE259" s="458"/>
      <c r="EF259" s="458"/>
      <c r="EG259" s="458"/>
      <c r="EH259" s="458"/>
      <c r="EI259" s="458"/>
      <c r="EJ259" s="458"/>
      <c r="EK259" s="458"/>
      <c r="EL259" s="458"/>
      <c r="EM259" s="458"/>
      <c r="EN259" s="458"/>
      <c r="EO259" s="458"/>
      <c r="EP259" s="458"/>
      <c r="EQ259" s="458"/>
      <c r="ER259" s="458"/>
      <c r="ES259" s="458"/>
      <c r="ET259" s="458"/>
      <c r="EU259" s="458"/>
      <c r="EV259" s="458"/>
      <c r="EW259" s="458"/>
      <c r="EX259" s="458"/>
      <c r="EY259" s="458"/>
      <c r="EZ259" s="458"/>
      <c r="FA259" s="458"/>
      <c r="FB259" s="458"/>
      <c r="FC259" s="458"/>
      <c r="FD259" s="458"/>
      <c r="FE259" s="458"/>
      <c r="FF259" s="458"/>
      <c r="FG259" s="458"/>
      <c r="FH259" s="458"/>
      <c r="FI259" s="458"/>
      <c r="FJ259" s="458"/>
      <c r="FK259" s="458"/>
      <c r="FL259" s="458"/>
      <c r="FM259" s="458"/>
      <c r="FN259" s="458"/>
      <c r="FO259" s="458"/>
      <c r="FP259" s="458"/>
      <c r="FQ259" s="458"/>
      <c r="FR259" s="458"/>
      <c r="FS259" s="458"/>
    </row>
    <row r="260" spans="1:175" s="463" customFormat="1" outlineLevel="1">
      <c r="A260" s="456"/>
      <c r="B260" s="456"/>
      <c r="C260" s="519">
        <v>50</v>
      </c>
      <c r="D260" s="484"/>
      <c r="E260" s="603"/>
      <c r="F260" s="604"/>
      <c r="G260" s="604"/>
      <c r="H260" s="604"/>
      <c r="I260" s="604"/>
      <c r="J260" s="604"/>
      <c r="K260" s="604"/>
      <c r="L260" s="604"/>
      <c r="M260" s="604"/>
      <c r="N260" s="604"/>
      <c r="O260" s="604"/>
      <c r="P260" s="456"/>
      <c r="Q260" s="456"/>
      <c r="R260" s="456"/>
      <c r="S260" s="456"/>
      <c r="T260" s="456"/>
      <c r="U260" s="457"/>
      <c r="V260" s="457"/>
      <c r="W260" s="457"/>
      <c r="X260" s="457"/>
      <c r="Y260" s="457"/>
      <c r="Z260" s="457"/>
      <c r="AA260" s="457"/>
      <c r="AB260" s="457"/>
      <c r="AC260" s="457"/>
      <c r="AD260" s="457"/>
      <c r="AE260" s="457"/>
      <c r="AF260" s="457"/>
      <c r="AG260" s="457"/>
      <c r="AH260" s="457"/>
      <c r="AI260" s="457"/>
      <c r="AJ260" s="457"/>
      <c r="AK260" s="457"/>
      <c r="AL260" s="457"/>
      <c r="AM260" s="457"/>
      <c r="AN260" s="457"/>
      <c r="AO260" s="457"/>
      <c r="AP260" s="457"/>
      <c r="AQ260" s="457"/>
      <c r="AR260" s="457"/>
      <c r="AS260" s="457"/>
      <c r="AT260" s="457"/>
      <c r="AU260" s="457"/>
      <c r="AV260" s="457"/>
      <c r="AW260" s="457"/>
      <c r="AX260" s="457"/>
      <c r="AY260" s="457"/>
      <c r="AZ260" s="457"/>
      <c r="BA260" s="457"/>
      <c r="BB260" s="457"/>
      <c r="BC260" s="457"/>
      <c r="BD260" s="457"/>
      <c r="BE260" s="457"/>
      <c r="BF260" s="457"/>
      <c r="BG260" s="457"/>
      <c r="BH260" s="457"/>
      <c r="BI260" s="457"/>
      <c r="BJ260" s="457"/>
      <c r="BK260" s="457"/>
      <c r="BL260" s="457"/>
      <c r="BM260" s="457"/>
      <c r="BN260" s="457"/>
      <c r="BO260" s="457"/>
      <c r="BP260" s="457"/>
      <c r="BQ260" s="457"/>
      <c r="BR260" s="457"/>
      <c r="BS260" s="457"/>
      <c r="BT260" s="457"/>
      <c r="BU260" s="457"/>
      <c r="BV260" s="457"/>
      <c r="BW260" s="457"/>
      <c r="BX260" s="457"/>
      <c r="BY260" s="457"/>
      <c r="BZ260" s="457"/>
      <c r="CA260" s="457"/>
      <c r="CB260" s="457"/>
      <c r="CC260" s="457"/>
      <c r="CD260" s="457"/>
      <c r="CE260" s="457"/>
      <c r="CF260" s="457"/>
      <c r="CG260" s="457"/>
      <c r="CH260" s="457"/>
      <c r="CI260" s="458"/>
      <c r="CJ260" s="458"/>
      <c r="CK260" s="458"/>
      <c r="CL260" s="458"/>
      <c r="CM260" s="458"/>
      <c r="CN260" s="458"/>
      <c r="CO260" s="458"/>
      <c r="CP260" s="458"/>
      <c r="CQ260" s="458"/>
      <c r="CR260" s="458"/>
      <c r="CS260" s="458"/>
      <c r="CT260" s="458"/>
      <c r="CU260" s="458"/>
      <c r="CV260" s="458"/>
      <c r="CW260" s="458"/>
      <c r="CX260" s="458"/>
      <c r="CY260" s="458"/>
      <c r="CZ260" s="458"/>
      <c r="DA260" s="458"/>
      <c r="DB260" s="458"/>
      <c r="DC260" s="458"/>
      <c r="DD260" s="458"/>
      <c r="DE260" s="458"/>
      <c r="DF260" s="458"/>
      <c r="DG260" s="458"/>
      <c r="DH260" s="458"/>
      <c r="DI260" s="458"/>
      <c r="DJ260" s="458"/>
      <c r="DK260" s="458"/>
      <c r="DL260" s="458"/>
      <c r="DM260" s="458"/>
      <c r="DN260" s="458"/>
      <c r="DO260" s="458"/>
      <c r="DP260" s="458"/>
      <c r="DQ260" s="458"/>
      <c r="DR260" s="458"/>
      <c r="DS260" s="458"/>
      <c r="DT260" s="458"/>
      <c r="DU260" s="458"/>
      <c r="DV260" s="458"/>
      <c r="DW260" s="458"/>
      <c r="DX260" s="458"/>
      <c r="DY260" s="458"/>
      <c r="DZ260" s="458"/>
      <c r="EA260" s="458"/>
      <c r="EB260" s="458"/>
      <c r="EC260" s="458"/>
      <c r="ED260" s="458"/>
      <c r="EE260" s="458"/>
      <c r="EF260" s="458"/>
      <c r="EG260" s="458"/>
      <c r="EH260" s="458"/>
      <c r="EI260" s="458"/>
      <c r="EJ260" s="458"/>
      <c r="EK260" s="458"/>
      <c r="EL260" s="458"/>
      <c r="EM260" s="458"/>
      <c r="EN260" s="458"/>
      <c r="EO260" s="458"/>
      <c r="EP260" s="458"/>
      <c r="EQ260" s="458"/>
      <c r="ER260" s="458"/>
      <c r="ES260" s="458"/>
      <c r="ET260" s="458"/>
      <c r="EU260" s="458"/>
      <c r="EV260" s="458"/>
      <c r="EW260" s="458"/>
      <c r="EX260" s="458"/>
      <c r="EY260" s="458"/>
      <c r="EZ260" s="458"/>
      <c r="FA260" s="458"/>
      <c r="FB260" s="458"/>
      <c r="FC260" s="458"/>
      <c r="FD260" s="458"/>
      <c r="FE260" s="458"/>
      <c r="FF260" s="458"/>
      <c r="FG260" s="458"/>
      <c r="FH260" s="458"/>
      <c r="FI260" s="458"/>
      <c r="FJ260" s="458"/>
      <c r="FK260" s="458"/>
      <c r="FL260" s="458"/>
      <c r="FM260" s="458"/>
      <c r="FN260" s="458"/>
      <c r="FO260" s="458"/>
      <c r="FP260" s="458"/>
      <c r="FQ260" s="458"/>
      <c r="FR260" s="458"/>
      <c r="FS260" s="458"/>
    </row>
    <row r="261" spans="1:175" s="463" customFormat="1" outlineLevel="1">
      <c r="A261" s="456"/>
      <c r="B261" s="456"/>
      <c r="C261" s="519">
        <v>51</v>
      </c>
      <c r="D261" s="484"/>
      <c r="E261" s="603"/>
      <c r="F261" s="604"/>
      <c r="G261" s="604"/>
      <c r="H261" s="604"/>
      <c r="I261" s="604"/>
      <c r="J261" s="604"/>
      <c r="K261" s="604"/>
      <c r="L261" s="604"/>
      <c r="M261" s="604"/>
      <c r="N261" s="604"/>
      <c r="O261" s="604"/>
      <c r="P261" s="456"/>
      <c r="Q261" s="456"/>
      <c r="R261" s="456"/>
      <c r="S261" s="456"/>
      <c r="T261" s="456"/>
      <c r="U261" s="457"/>
      <c r="V261" s="457"/>
      <c r="W261" s="457"/>
      <c r="X261" s="457"/>
      <c r="Y261" s="457"/>
      <c r="Z261" s="457"/>
      <c r="AA261" s="457"/>
      <c r="AB261" s="457"/>
      <c r="AC261" s="457"/>
      <c r="AD261" s="457"/>
      <c r="AE261" s="457"/>
      <c r="AF261" s="457"/>
      <c r="AG261" s="457"/>
      <c r="AH261" s="457"/>
      <c r="AI261" s="457"/>
      <c r="AJ261" s="457"/>
      <c r="AK261" s="457"/>
      <c r="AL261" s="457"/>
      <c r="AM261" s="457"/>
      <c r="AN261" s="457"/>
      <c r="AO261" s="457"/>
      <c r="AP261" s="457"/>
      <c r="AQ261" s="457"/>
      <c r="AR261" s="457"/>
      <c r="AS261" s="457"/>
      <c r="AT261" s="457"/>
      <c r="AU261" s="457"/>
      <c r="AV261" s="457"/>
      <c r="AW261" s="457"/>
      <c r="AX261" s="457"/>
      <c r="AY261" s="457"/>
      <c r="AZ261" s="457"/>
      <c r="BA261" s="457"/>
      <c r="BB261" s="457"/>
      <c r="BC261" s="457"/>
      <c r="BD261" s="457"/>
      <c r="BE261" s="457"/>
      <c r="BF261" s="457"/>
      <c r="BG261" s="457"/>
      <c r="BH261" s="457"/>
      <c r="BI261" s="457"/>
      <c r="BJ261" s="457"/>
      <c r="BK261" s="457"/>
      <c r="BL261" s="457"/>
      <c r="BM261" s="457"/>
      <c r="BN261" s="457"/>
      <c r="BO261" s="457"/>
      <c r="BP261" s="457"/>
      <c r="BQ261" s="457"/>
      <c r="BR261" s="457"/>
      <c r="BS261" s="457"/>
      <c r="BT261" s="457"/>
      <c r="BU261" s="457"/>
      <c r="BV261" s="457"/>
      <c r="BW261" s="457"/>
      <c r="BX261" s="457"/>
      <c r="BY261" s="457"/>
      <c r="BZ261" s="457"/>
      <c r="CA261" s="457"/>
      <c r="CB261" s="457"/>
      <c r="CC261" s="457"/>
      <c r="CD261" s="457"/>
      <c r="CE261" s="457"/>
      <c r="CF261" s="457"/>
      <c r="CG261" s="457"/>
      <c r="CH261" s="457"/>
      <c r="CI261" s="458"/>
      <c r="CJ261" s="458"/>
      <c r="CK261" s="458"/>
      <c r="CL261" s="458"/>
      <c r="CM261" s="458"/>
      <c r="CN261" s="458"/>
      <c r="CO261" s="458"/>
      <c r="CP261" s="458"/>
      <c r="CQ261" s="458"/>
      <c r="CR261" s="458"/>
      <c r="CS261" s="458"/>
      <c r="CT261" s="458"/>
      <c r="CU261" s="458"/>
      <c r="CV261" s="458"/>
      <c r="CW261" s="458"/>
      <c r="CX261" s="458"/>
      <c r="CY261" s="458"/>
      <c r="CZ261" s="458"/>
      <c r="DA261" s="458"/>
      <c r="DB261" s="458"/>
      <c r="DC261" s="458"/>
      <c r="DD261" s="458"/>
      <c r="DE261" s="458"/>
      <c r="DF261" s="458"/>
      <c r="DG261" s="458"/>
      <c r="DH261" s="458"/>
      <c r="DI261" s="458"/>
      <c r="DJ261" s="458"/>
      <c r="DK261" s="458"/>
      <c r="DL261" s="458"/>
      <c r="DM261" s="458"/>
      <c r="DN261" s="458"/>
      <c r="DO261" s="458"/>
      <c r="DP261" s="458"/>
      <c r="DQ261" s="458"/>
      <c r="DR261" s="458"/>
      <c r="DS261" s="458"/>
      <c r="DT261" s="458"/>
      <c r="DU261" s="458"/>
      <c r="DV261" s="458"/>
      <c r="DW261" s="458"/>
      <c r="DX261" s="458"/>
      <c r="DY261" s="458"/>
      <c r="DZ261" s="458"/>
      <c r="EA261" s="458"/>
      <c r="EB261" s="458"/>
      <c r="EC261" s="458"/>
      <c r="ED261" s="458"/>
      <c r="EE261" s="458"/>
      <c r="EF261" s="458"/>
      <c r="EG261" s="458"/>
      <c r="EH261" s="458"/>
      <c r="EI261" s="458"/>
      <c r="EJ261" s="458"/>
      <c r="EK261" s="458"/>
      <c r="EL261" s="458"/>
      <c r="EM261" s="458"/>
      <c r="EN261" s="458"/>
      <c r="EO261" s="458"/>
      <c r="EP261" s="458"/>
      <c r="EQ261" s="458"/>
      <c r="ER261" s="458"/>
      <c r="ES261" s="458"/>
      <c r="ET261" s="458"/>
      <c r="EU261" s="458"/>
      <c r="EV261" s="458"/>
      <c r="EW261" s="458"/>
      <c r="EX261" s="458"/>
      <c r="EY261" s="458"/>
      <c r="EZ261" s="458"/>
      <c r="FA261" s="458"/>
      <c r="FB261" s="458"/>
      <c r="FC261" s="458"/>
      <c r="FD261" s="458"/>
      <c r="FE261" s="458"/>
      <c r="FF261" s="458"/>
      <c r="FG261" s="458"/>
      <c r="FH261" s="458"/>
      <c r="FI261" s="458"/>
      <c r="FJ261" s="458"/>
      <c r="FK261" s="458"/>
      <c r="FL261" s="458"/>
      <c r="FM261" s="458"/>
      <c r="FN261" s="458"/>
      <c r="FO261" s="458"/>
      <c r="FP261" s="458"/>
      <c r="FQ261" s="458"/>
      <c r="FR261" s="458"/>
      <c r="FS261" s="458"/>
    </row>
    <row r="262" spans="1:175" s="463" customFormat="1" outlineLevel="1">
      <c r="A262" s="456"/>
      <c r="B262" s="456"/>
      <c r="C262" s="519">
        <v>52</v>
      </c>
      <c r="D262" s="484"/>
      <c r="E262" s="603"/>
      <c r="F262" s="604"/>
      <c r="G262" s="604"/>
      <c r="H262" s="604"/>
      <c r="I262" s="604"/>
      <c r="J262" s="604"/>
      <c r="K262" s="604"/>
      <c r="L262" s="604"/>
      <c r="M262" s="604"/>
      <c r="N262" s="604"/>
      <c r="O262" s="604"/>
      <c r="P262" s="456"/>
      <c r="Q262" s="456"/>
      <c r="R262" s="456"/>
      <c r="S262" s="456"/>
      <c r="T262" s="456"/>
      <c r="U262" s="457"/>
      <c r="V262" s="457"/>
      <c r="W262" s="457"/>
      <c r="X262" s="457"/>
      <c r="Y262" s="457"/>
      <c r="Z262" s="457"/>
      <c r="AA262" s="457"/>
      <c r="AB262" s="457"/>
      <c r="AC262" s="457"/>
      <c r="AD262" s="457"/>
      <c r="AE262" s="457"/>
      <c r="AF262" s="457"/>
      <c r="AG262" s="457"/>
      <c r="AH262" s="457"/>
      <c r="AI262" s="457"/>
      <c r="AJ262" s="457"/>
      <c r="AK262" s="457"/>
      <c r="AL262" s="457"/>
      <c r="AM262" s="457"/>
      <c r="AN262" s="457"/>
      <c r="AO262" s="457"/>
      <c r="AP262" s="457"/>
      <c r="AQ262" s="457"/>
      <c r="AR262" s="457"/>
      <c r="AS262" s="457"/>
      <c r="AT262" s="457"/>
      <c r="AU262" s="457"/>
      <c r="AV262" s="457"/>
      <c r="AW262" s="457"/>
      <c r="AX262" s="457"/>
      <c r="AY262" s="457"/>
      <c r="AZ262" s="457"/>
      <c r="BA262" s="457"/>
      <c r="BB262" s="457"/>
      <c r="BC262" s="457"/>
      <c r="BD262" s="457"/>
      <c r="BE262" s="457"/>
      <c r="BF262" s="457"/>
      <c r="BG262" s="457"/>
      <c r="BH262" s="457"/>
      <c r="BI262" s="457"/>
      <c r="BJ262" s="457"/>
      <c r="BK262" s="457"/>
      <c r="BL262" s="457"/>
      <c r="BM262" s="457"/>
      <c r="BN262" s="457"/>
      <c r="BO262" s="457"/>
      <c r="BP262" s="457"/>
      <c r="BQ262" s="457"/>
      <c r="BR262" s="457"/>
      <c r="BS262" s="457"/>
      <c r="BT262" s="457"/>
      <c r="BU262" s="457"/>
      <c r="BV262" s="457"/>
      <c r="BW262" s="457"/>
      <c r="BX262" s="457"/>
      <c r="BY262" s="457"/>
      <c r="BZ262" s="457"/>
      <c r="CA262" s="457"/>
      <c r="CB262" s="457"/>
      <c r="CC262" s="457"/>
      <c r="CD262" s="457"/>
      <c r="CE262" s="457"/>
      <c r="CF262" s="457"/>
      <c r="CG262" s="457"/>
      <c r="CH262" s="457"/>
      <c r="CI262" s="458"/>
      <c r="CJ262" s="458"/>
      <c r="CK262" s="458"/>
      <c r="CL262" s="458"/>
      <c r="CM262" s="458"/>
      <c r="CN262" s="458"/>
      <c r="CO262" s="458"/>
      <c r="CP262" s="458"/>
      <c r="CQ262" s="458"/>
      <c r="CR262" s="458"/>
      <c r="CS262" s="458"/>
      <c r="CT262" s="458"/>
      <c r="CU262" s="458"/>
      <c r="CV262" s="458"/>
      <c r="CW262" s="458"/>
      <c r="CX262" s="458"/>
      <c r="CY262" s="458"/>
      <c r="CZ262" s="458"/>
      <c r="DA262" s="458"/>
      <c r="DB262" s="458"/>
      <c r="DC262" s="458"/>
      <c r="DD262" s="458"/>
      <c r="DE262" s="458"/>
      <c r="DF262" s="458"/>
      <c r="DG262" s="458"/>
      <c r="DH262" s="458"/>
      <c r="DI262" s="458"/>
      <c r="DJ262" s="458"/>
      <c r="DK262" s="458"/>
      <c r="DL262" s="458"/>
      <c r="DM262" s="458"/>
      <c r="DN262" s="458"/>
      <c r="DO262" s="458"/>
      <c r="DP262" s="458"/>
      <c r="DQ262" s="458"/>
      <c r="DR262" s="458"/>
      <c r="DS262" s="458"/>
      <c r="DT262" s="458"/>
      <c r="DU262" s="458"/>
      <c r="DV262" s="458"/>
      <c r="DW262" s="458"/>
      <c r="DX262" s="458"/>
      <c r="DY262" s="458"/>
      <c r="DZ262" s="458"/>
      <c r="EA262" s="458"/>
      <c r="EB262" s="458"/>
      <c r="EC262" s="458"/>
      <c r="ED262" s="458"/>
      <c r="EE262" s="458"/>
      <c r="EF262" s="458"/>
      <c r="EG262" s="458"/>
      <c r="EH262" s="458"/>
      <c r="EI262" s="458"/>
      <c r="EJ262" s="458"/>
      <c r="EK262" s="458"/>
      <c r="EL262" s="458"/>
      <c r="EM262" s="458"/>
      <c r="EN262" s="458"/>
      <c r="EO262" s="458"/>
      <c r="EP262" s="458"/>
      <c r="EQ262" s="458"/>
      <c r="ER262" s="458"/>
      <c r="ES262" s="458"/>
      <c r="ET262" s="458"/>
      <c r="EU262" s="458"/>
      <c r="EV262" s="458"/>
      <c r="EW262" s="458"/>
      <c r="EX262" s="458"/>
      <c r="EY262" s="458"/>
      <c r="EZ262" s="458"/>
      <c r="FA262" s="458"/>
      <c r="FB262" s="458"/>
      <c r="FC262" s="458"/>
      <c r="FD262" s="458"/>
      <c r="FE262" s="458"/>
      <c r="FF262" s="458"/>
      <c r="FG262" s="458"/>
      <c r="FH262" s="458"/>
      <c r="FI262" s="458"/>
      <c r="FJ262" s="458"/>
      <c r="FK262" s="458"/>
      <c r="FL262" s="458"/>
      <c r="FM262" s="458"/>
      <c r="FN262" s="458"/>
      <c r="FO262" s="458"/>
      <c r="FP262" s="458"/>
      <c r="FQ262" s="458"/>
      <c r="FR262" s="458"/>
      <c r="FS262" s="458"/>
    </row>
    <row r="263" spans="1:175" s="463" customFormat="1" outlineLevel="1">
      <c r="A263" s="456"/>
      <c r="B263" s="456"/>
      <c r="C263" s="519">
        <v>53</v>
      </c>
      <c r="D263" s="484"/>
      <c r="E263" s="603"/>
      <c r="F263" s="604"/>
      <c r="G263" s="604"/>
      <c r="H263" s="604"/>
      <c r="I263" s="604"/>
      <c r="J263" s="604"/>
      <c r="K263" s="604"/>
      <c r="L263" s="604"/>
      <c r="M263" s="604"/>
      <c r="N263" s="604"/>
      <c r="O263" s="604"/>
      <c r="P263" s="456"/>
      <c r="Q263" s="456"/>
      <c r="R263" s="456"/>
      <c r="S263" s="456"/>
      <c r="T263" s="456"/>
      <c r="U263" s="457"/>
      <c r="V263" s="457"/>
      <c r="W263" s="457"/>
      <c r="X263" s="457"/>
      <c r="Y263" s="457"/>
      <c r="Z263" s="457"/>
      <c r="AA263" s="457"/>
      <c r="AB263" s="457"/>
      <c r="AC263" s="457"/>
      <c r="AD263" s="457"/>
      <c r="AE263" s="457"/>
      <c r="AF263" s="457"/>
      <c r="AG263" s="457"/>
      <c r="AH263" s="457"/>
      <c r="AI263" s="457"/>
      <c r="AJ263" s="457"/>
      <c r="AK263" s="457"/>
      <c r="AL263" s="457"/>
      <c r="AM263" s="457"/>
      <c r="AN263" s="457"/>
      <c r="AO263" s="457"/>
      <c r="AP263" s="457"/>
      <c r="AQ263" s="457"/>
      <c r="AR263" s="457"/>
      <c r="AS263" s="457"/>
      <c r="AT263" s="457"/>
      <c r="AU263" s="457"/>
      <c r="AV263" s="457"/>
      <c r="AW263" s="457"/>
      <c r="AX263" s="457"/>
      <c r="AY263" s="457"/>
      <c r="AZ263" s="457"/>
      <c r="BA263" s="457"/>
      <c r="BB263" s="457"/>
      <c r="BC263" s="457"/>
      <c r="BD263" s="457"/>
      <c r="BE263" s="457"/>
      <c r="BF263" s="457"/>
      <c r="BG263" s="457"/>
      <c r="BH263" s="457"/>
      <c r="BI263" s="457"/>
      <c r="BJ263" s="457"/>
      <c r="BK263" s="457"/>
      <c r="BL263" s="457"/>
      <c r="BM263" s="457"/>
      <c r="BN263" s="457"/>
      <c r="BO263" s="457"/>
      <c r="BP263" s="457"/>
      <c r="BQ263" s="457"/>
      <c r="BR263" s="457"/>
      <c r="BS263" s="457"/>
      <c r="BT263" s="457"/>
      <c r="BU263" s="457"/>
      <c r="BV263" s="457"/>
      <c r="BW263" s="457"/>
      <c r="BX263" s="457"/>
      <c r="BY263" s="457"/>
      <c r="BZ263" s="457"/>
      <c r="CA263" s="457"/>
      <c r="CB263" s="457"/>
      <c r="CC263" s="457"/>
      <c r="CD263" s="457"/>
      <c r="CE263" s="457"/>
      <c r="CF263" s="457"/>
      <c r="CG263" s="457"/>
      <c r="CH263" s="457"/>
      <c r="CI263" s="458"/>
      <c r="CJ263" s="458"/>
      <c r="CK263" s="458"/>
      <c r="CL263" s="458"/>
      <c r="CM263" s="458"/>
      <c r="CN263" s="458"/>
      <c r="CO263" s="458"/>
      <c r="CP263" s="458"/>
      <c r="CQ263" s="458"/>
      <c r="CR263" s="458"/>
      <c r="CS263" s="458"/>
      <c r="CT263" s="458"/>
      <c r="CU263" s="458"/>
      <c r="CV263" s="458"/>
      <c r="CW263" s="458"/>
      <c r="CX263" s="458"/>
      <c r="CY263" s="458"/>
      <c r="CZ263" s="458"/>
      <c r="DA263" s="458"/>
      <c r="DB263" s="458"/>
      <c r="DC263" s="458"/>
      <c r="DD263" s="458"/>
      <c r="DE263" s="458"/>
      <c r="DF263" s="458"/>
      <c r="DG263" s="458"/>
      <c r="DH263" s="458"/>
      <c r="DI263" s="458"/>
      <c r="DJ263" s="458"/>
      <c r="DK263" s="458"/>
      <c r="DL263" s="458"/>
      <c r="DM263" s="458"/>
      <c r="DN263" s="458"/>
      <c r="DO263" s="458"/>
      <c r="DP263" s="458"/>
      <c r="DQ263" s="458"/>
      <c r="DR263" s="458"/>
      <c r="DS263" s="458"/>
      <c r="DT263" s="458"/>
      <c r="DU263" s="458"/>
      <c r="DV263" s="458"/>
      <c r="DW263" s="458"/>
      <c r="DX263" s="458"/>
      <c r="DY263" s="458"/>
      <c r="DZ263" s="458"/>
      <c r="EA263" s="458"/>
      <c r="EB263" s="458"/>
      <c r="EC263" s="458"/>
      <c r="ED263" s="458"/>
      <c r="EE263" s="458"/>
      <c r="EF263" s="458"/>
      <c r="EG263" s="458"/>
      <c r="EH263" s="458"/>
      <c r="EI263" s="458"/>
      <c r="EJ263" s="458"/>
      <c r="EK263" s="458"/>
      <c r="EL263" s="458"/>
      <c r="EM263" s="458"/>
      <c r="EN263" s="458"/>
      <c r="EO263" s="458"/>
      <c r="EP263" s="458"/>
      <c r="EQ263" s="458"/>
      <c r="ER263" s="458"/>
      <c r="ES263" s="458"/>
      <c r="ET263" s="458"/>
      <c r="EU263" s="458"/>
      <c r="EV263" s="458"/>
      <c r="EW263" s="458"/>
      <c r="EX263" s="458"/>
      <c r="EY263" s="458"/>
      <c r="EZ263" s="458"/>
      <c r="FA263" s="458"/>
      <c r="FB263" s="458"/>
      <c r="FC263" s="458"/>
      <c r="FD263" s="458"/>
      <c r="FE263" s="458"/>
      <c r="FF263" s="458"/>
      <c r="FG263" s="458"/>
      <c r="FH263" s="458"/>
      <c r="FI263" s="458"/>
      <c r="FJ263" s="458"/>
      <c r="FK263" s="458"/>
      <c r="FL263" s="458"/>
      <c r="FM263" s="458"/>
      <c r="FN263" s="458"/>
      <c r="FO263" s="458"/>
      <c r="FP263" s="458"/>
      <c r="FQ263" s="458"/>
      <c r="FR263" s="458"/>
      <c r="FS263" s="458"/>
    </row>
    <row r="264" spans="1:175" s="463" customFormat="1" outlineLevel="1">
      <c r="A264" s="456"/>
      <c r="B264" s="456"/>
      <c r="C264" s="519">
        <v>54</v>
      </c>
      <c r="D264" s="484"/>
      <c r="E264" s="603"/>
      <c r="F264" s="604"/>
      <c r="G264" s="604"/>
      <c r="H264" s="604"/>
      <c r="I264" s="604"/>
      <c r="J264" s="604"/>
      <c r="K264" s="604"/>
      <c r="L264" s="604"/>
      <c r="M264" s="604"/>
      <c r="N264" s="604"/>
      <c r="O264" s="604"/>
      <c r="P264" s="456"/>
      <c r="Q264" s="456"/>
      <c r="R264" s="456"/>
      <c r="S264" s="456"/>
      <c r="T264" s="456"/>
      <c r="U264" s="457"/>
      <c r="V264" s="457"/>
      <c r="W264" s="457"/>
      <c r="X264" s="457"/>
      <c r="Y264" s="457"/>
      <c r="Z264" s="457"/>
      <c r="AA264" s="457"/>
      <c r="AB264" s="457"/>
      <c r="AC264" s="457"/>
      <c r="AD264" s="457"/>
      <c r="AE264" s="457"/>
      <c r="AF264" s="457"/>
      <c r="AG264" s="457"/>
      <c r="AH264" s="457"/>
      <c r="AI264" s="457"/>
      <c r="AJ264" s="457"/>
      <c r="AK264" s="457"/>
      <c r="AL264" s="457"/>
      <c r="AM264" s="457"/>
      <c r="AN264" s="457"/>
      <c r="AO264" s="457"/>
      <c r="AP264" s="457"/>
      <c r="AQ264" s="457"/>
      <c r="AR264" s="457"/>
      <c r="AS264" s="457"/>
      <c r="AT264" s="457"/>
      <c r="AU264" s="457"/>
      <c r="AV264" s="457"/>
      <c r="AW264" s="457"/>
      <c r="AX264" s="457"/>
      <c r="AY264" s="457"/>
      <c r="AZ264" s="457"/>
      <c r="BA264" s="457"/>
      <c r="BB264" s="457"/>
      <c r="BC264" s="457"/>
      <c r="BD264" s="457"/>
      <c r="BE264" s="457"/>
      <c r="BF264" s="457"/>
      <c r="BG264" s="457"/>
      <c r="BH264" s="457"/>
      <c r="BI264" s="457"/>
      <c r="BJ264" s="457"/>
      <c r="BK264" s="457"/>
      <c r="BL264" s="457"/>
      <c r="BM264" s="457"/>
      <c r="BN264" s="457"/>
      <c r="BO264" s="457"/>
      <c r="BP264" s="457"/>
      <c r="BQ264" s="457"/>
      <c r="BR264" s="457"/>
      <c r="BS264" s="457"/>
      <c r="BT264" s="457"/>
      <c r="BU264" s="457"/>
      <c r="BV264" s="457"/>
      <c r="BW264" s="457"/>
      <c r="BX264" s="457"/>
      <c r="BY264" s="457"/>
      <c r="BZ264" s="457"/>
      <c r="CA264" s="457"/>
      <c r="CB264" s="457"/>
      <c r="CC264" s="457"/>
      <c r="CD264" s="457"/>
      <c r="CE264" s="457"/>
      <c r="CF264" s="457"/>
      <c r="CG264" s="457"/>
      <c r="CH264" s="457"/>
      <c r="CI264" s="458"/>
      <c r="CJ264" s="458"/>
      <c r="CK264" s="458"/>
      <c r="CL264" s="458"/>
      <c r="CM264" s="458"/>
      <c r="CN264" s="458"/>
      <c r="CO264" s="458"/>
      <c r="CP264" s="458"/>
      <c r="CQ264" s="458"/>
      <c r="CR264" s="458"/>
      <c r="CS264" s="458"/>
      <c r="CT264" s="458"/>
      <c r="CU264" s="458"/>
      <c r="CV264" s="458"/>
      <c r="CW264" s="458"/>
      <c r="CX264" s="458"/>
      <c r="CY264" s="458"/>
      <c r="CZ264" s="458"/>
      <c r="DA264" s="458"/>
      <c r="DB264" s="458"/>
      <c r="DC264" s="458"/>
      <c r="DD264" s="458"/>
      <c r="DE264" s="458"/>
      <c r="DF264" s="458"/>
      <c r="DG264" s="458"/>
      <c r="DH264" s="458"/>
      <c r="DI264" s="458"/>
      <c r="DJ264" s="458"/>
      <c r="DK264" s="458"/>
      <c r="DL264" s="458"/>
      <c r="DM264" s="458"/>
      <c r="DN264" s="458"/>
      <c r="DO264" s="458"/>
      <c r="DP264" s="458"/>
      <c r="DQ264" s="458"/>
      <c r="DR264" s="458"/>
      <c r="DS264" s="458"/>
      <c r="DT264" s="458"/>
      <c r="DU264" s="458"/>
      <c r="DV264" s="458"/>
      <c r="DW264" s="458"/>
      <c r="DX264" s="458"/>
      <c r="DY264" s="458"/>
      <c r="DZ264" s="458"/>
      <c r="EA264" s="458"/>
      <c r="EB264" s="458"/>
      <c r="EC264" s="458"/>
      <c r="ED264" s="458"/>
      <c r="EE264" s="458"/>
      <c r="EF264" s="458"/>
      <c r="EG264" s="458"/>
      <c r="EH264" s="458"/>
      <c r="EI264" s="458"/>
      <c r="EJ264" s="458"/>
      <c r="EK264" s="458"/>
      <c r="EL264" s="458"/>
      <c r="EM264" s="458"/>
      <c r="EN264" s="458"/>
      <c r="EO264" s="458"/>
      <c r="EP264" s="458"/>
      <c r="EQ264" s="458"/>
      <c r="ER264" s="458"/>
      <c r="ES264" s="458"/>
      <c r="ET264" s="458"/>
      <c r="EU264" s="458"/>
      <c r="EV264" s="458"/>
      <c r="EW264" s="458"/>
      <c r="EX264" s="458"/>
      <c r="EY264" s="458"/>
      <c r="EZ264" s="458"/>
      <c r="FA264" s="458"/>
      <c r="FB264" s="458"/>
      <c r="FC264" s="458"/>
      <c r="FD264" s="458"/>
      <c r="FE264" s="458"/>
      <c r="FF264" s="458"/>
      <c r="FG264" s="458"/>
      <c r="FH264" s="458"/>
      <c r="FI264" s="458"/>
      <c r="FJ264" s="458"/>
      <c r="FK264" s="458"/>
      <c r="FL264" s="458"/>
      <c r="FM264" s="458"/>
      <c r="FN264" s="458"/>
      <c r="FO264" s="458"/>
      <c r="FP264" s="458"/>
      <c r="FQ264" s="458"/>
      <c r="FR264" s="458"/>
      <c r="FS264" s="458"/>
    </row>
    <row r="265" spans="1:175" s="463" customFormat="1" outlineLevel="1">
      <c r="A265" s="456"/>
      <c r="B265" s="456"/>
      <c r="C265" s="519">
        <v>55</v>
      </c>
      <c r="D265" s="519"/>
      <c r="E265" s="603"/>
      <c r="F265" s="604"/>
      <c r="G265" s="604"/>
      <c r="H265" s="604"/>
      <c r="I265" s="604"/>
      <c r="J265" s="604"/>
      <c r="K265" s="604"/>
      <c r="L265" s="604"/>
      <c r="M265" s="604"/>
      <c r="N265" s="604"/>
      <c r="O265" s="604"/>
      <c r="P265" s="456"/>
      <c r="Q265" s="456"/>
      <c r="R265" s="456"/>
      <c r="S265" s="456"/>
      <c r="T265" s="456"/>
      <c r="U265" s="457"/>
      <c r="V265" s="457"/>
      <c r="W265" s="457"/>
      <c r="X265" s="457"/>
      <c r="Y265" s="457"/>
      <c r="Z265" s="457"/>
      <c r="AA265" s="457"/>
      <c r="AB265" s="457"/>
      <c r="AC265" s="457"/>
      <c r="AD265" s="457"/>
      <c r="AE265" s="457"/>
      <c r="AF265" s="457"/>
      <c r="AG265" s="457"/>
      <c r="AH265" s="457"/>
      <c r="AI265" s="457"/>
      <c r="AJ265" s="457"/>
      <c r="AK265" s="457"/>
      <c r="AL265" s="457"/>
      <c r="AM265" s="457"/>
      <c r="AN265" s="457"/>
      <c r="AO265" s="457"/>
      <c r="AP265" s="457"/>
      <c r="AQ265" s="457"/>
      <c r="AR265" s="457"/>
      <c r="AS265" s="457"/>
      <c r="AT265" s="457"/>
      <c r="AU265" s="457"/>
      <c r="AV265" s="457"/>
      <c r="AW265" s="457"/>
      <c r="AX265" s="457"/>
      <c r="AY265" s="457"/>
      <c r="AZ265" s="457"/>
      <c r="BA265" s="457"/>
      <c r="BB265" s="457"/>
      <c r="BC265" s="457"/>
      <c r="BD265" s="457"/>
      <c r="BE265" s="457"/>
      <c r="BF265" s="457"/>
      <c r="BG265" s="457"/>
      <c r="BH265" s="457"/>
      <c r="BI265" s="457"/>
      <c r="BJ265" s="457"/>
      <c r="BK265" s="457"/>
      <c r="BL265" s="457"/>
      <c r="BM265" s="457"/>
      <c r="BN265" s="457"/>
      <c r="BO265" s="457"/>
      <c r="BP265" s="457"/>
      <c r="BQ265" s="457"/>
      <c r="BR265" s="457"/>
      <c r="BS265" s="457"/>
      <c r="BT265" s="457"/>
      <c r="BU265" s="457"/>
      <c r="BV265" s="457"/>
      <c r="BW265" s="457"/>
      <c r="BX265" s="457"/>
      <c r="BY265" s="457"/>
      <c r="BZ265" s="457"/>
      <c r="CA265" s="457"/>
      <c r="CB265" s="457"/>
      <c r="CC265" s="457"/>
      <c r="CD265" s="457"/>
      <c r="CE265" s="457"/>
      <c r="CF265" s="457"/>
      <c r="CG265" s="457"/>
      <c r="CH265" s="457"/>
      <c r="CI265" s="458"/>
      <c r="CJ265" s="458"/>
      <c r="CK265" s="458"/>
      <c r="CL265" s="458"/>
      <c r="CM265" s="458"/>
      <c r="CN265" s="458"/>
      <c r="CO265" s="458"/>
      <c r="CP265" s="458"/>
      <c r="CQ265" s="458"/>
      <c r="CR265" s="458"/>
      <c r="CS265" s="458"/>
      <c r="CT265" s="458"/>
      <c r="CU265" s="458"/>
      <c r="CV265" s="458"/>
      <c r="CW265" s="458"/>
      <c r="CX265" s="458"/>
      <c r="CY265" s="458"/>
      <c r="CZ265" s="458"/>
      <c r="DA265" s="458"/>
      <c r="DB265" s="458"/>
      <c r="DC265" s="458"/>
      <c r="DD265" s="458"/>
      <c r="DE265" s="458"/>
      <c r="DF265" s="458"/>
      <c r="DG265" s="458"/>
      <c r="DH265" s="458"/>
      <c r="DI265" s="458"/>
      <c r="DJ265" s="458"/>
      <c r="DK265" s="458"/>
      <c r="DL265" s="458"/>
      <c r="DM265" s="458"/>
      <c r="DN265" s="458"/>
      <c r="DO265" s="458"/>
      <c r="DP265" s="458"/>
      <c r="DQ265" s="458"/>
      <c r="DR265" s="458"/>
      <c r="DS265" s="458"/>
      <c r="DT265" s="458"/>
      <c r="DU265" s="458"/>
      <c r="DV265" s="458"/>
      <c r="DW265" s="458"/>
      <c r="DX265" s="458"/>
      <c r="DY265" s="458"/>
      <c r="DZ265" s="458"/>
      <c r="EA265" s="458"/>
      <c r="EB265" s="458"/>
      <c r="EC265" s="458"/>
      <c r="ED265" s="458"/>
      <c r="EE265" s="458"/>
      <c r="EF265" s="458"/>
      <c r="EG265" s="458"/>
      <c r="EH265" s="458"/>
      <c r="EI265" s="458"/>
      <c r="EJ265" s="458"/>
      <c r="EK265" s="458"/>
      <c r="EL265" s="458"/>
      <c r="EM265" s="458"/>
      <c r="EN265" s="458"/>
      <c r="EO265" s="458"/>
      <c r="EP265" s="458"/>
      <c r="EQ265" s="458"/>
      <c r="ER265" s="458"/>
      <c r="ES265" s="458"/>
      <c r="ET265" s="458"/>
      <c r="EU265" s="458"/>
      <c r="EV265" s="458"/>
      <c r="EW265" s="458"/>
      <c r="EX265" s="458"/>
      <c r="EY265" s="458"/>
      <c r="EZ265" s="458"/>
      <c r="FA265" s="458"/>
      <c r="FB265" s="458"/>
      <c r="FC265" s="458"/>
      <c r="FD265" s="458"/>
      <c r="FE265" s="458"/>
      <c r="FF265" s="458"/>
      <c r="FG265" s="458"/>
      <c r="FH265" s="458"/>
      <c r="FI265" s="458"/>
      <c r="FJ265" s="458"/>
      <c r="FK265" s="458"/>
      <c r="FL265" s="458"/>
      <c r="FM265" s="458"/>
      <c r="FN265" s="458"/>
      <c r="FO265" s="458"/>
      <c r="FP265" s="458"/>
      <c r="FQ265" s="458"/>
      <c r="FR265" s="458"/>
      <c r="FS265" s="458"/>
    </row>
    <row r="266" spans="1:175" s="463" customFormat="1" outlineLevel="1">
      <c r="A266" s="456"/>
      <c r="B266" s="456"/>
      <c r="C266" s="519">
        <v>56</v>
      </c>
      <c r="D266" s="484"/>
      <c r="E266" s="603"/>
      <c r="F266" s="604"/>
      <c r="G266" s="604"/>
      <c r="H266" s="604"/>
      <c r="I266" s="604"/>
      <c r="J266" s="604"/>
      <c r="K266" s="604"/>
      <c r="L266" s="604"/>
      <c r="M266" s="604"/>
      <c r="N266" s="604"/>
      <c r="O266" s="604"/>
      <c r="P266" s="456"/>
      <c r="Q266" s="456"/>
      <c r="R266" s="456"/>
      <c r="S266" s="456"/>
      <c r="T266" s="456"/>
      <c r="U266" s="457"/>
      <c r="V266" s="457"/>
      <c r="W266" s="457"/>
      <c r="X266" s="457"/>
      <c r="Y266" s="457"/>
      <c r="Z266" s="457"/>
      <c r="AA266" s="457"/>
      <c r="AB266" s="457"/>
      <c r="AC266" s="457"/>
      <c r="AD266" s="457"/>
      <c r="AE266" s="457"/>
      <c r="AF266" s="457"/>
      <c r="AG266" s="457"/>
      <c r="AH266" s="457"/>
      <c r="AI266" s="457"/>
      <c r="AJ266" s="457"/>
      <c r="AK266" s="457"/>
      <c r="AL266" s="457"/>
      <c r="AM266" s="457"/>
      <c r="AN266" s="457"/>
      <c r="AO266" s="457"/>
      <c r="AP266" s="457"/>
      <c r="AQ266" s="457"/>
      <c r="AR266" s="457"/>
      <c r="AS266" s="457"/>
      <c r="AT266" s="457"/>
      <c r="AU266" s="457"/>
      <c r="AV266" s="457"/>
      <c r="AW266" s="457"/>
      <c r="AX266" s="457"/>
      <c r="AY266" s="457"/>
      <c r="AZ266" s="457"/>
      <c r="BA266" s="457"/>
      <c r="BB266" s="457"/>
      <c r="BC266" s="457"/>
      <c r="BD266" s="457"/>
      <c r="BE266" s="457"/>
      <c r="BF266" s="457"/>
      <c r="BG266" s="457"/>
      <c r="BH266" s="457"/>
      <c r="BI266" s="457"/>
      <c r="BJ266" s="457"/>
      <c r="BK266" s="457"/>
      <c r="BL266" s="457"/>
      <c r="BM266" s="457"/>
      <c r="BN266" s="457"/>
      <c r="BO266" s="457"/>
      <c r="BP266" s="457"/>
      <c r="BQ266" s="457"/>
      <c r="BR266" s="457"/>
      <c r="BS266" s="457"/>
      <c r="BT266" s="457"/>
      <c r="BU266" s="457"/>
      <c r="BV266" s="457"/>
      <c r="BW266" s="457"/>
      <c r="BX266" s="457"/>
      <c r="BY266" s="457"/>
      <c r="BZ266" s="457"/>
      <c r="CA266" s="457"/>
      <c r="CB266" s="457"/>
      <c r="CC266" s="457"/>
      <c r="CD266" s="457"/>
      <c r="CE266" s="457"/>
      <c r="CF266" s="457"/>
      <c r="CG266" s="457"/>
      <c r="CH266" s="457"/>
      <c r="CI266" s="458"/>
      <c r="CJ266" s="458"/>
      <c r="CK266" s="458"/>
      <c r="CL266" s="458"/>
      <c r="CM266" s="458"/>
      <c r="CN266" s="458"/>
      <c r="CO266" s="458"/>
      <c r="CP266" s="458"/>
      <c r="CQ266" s="458"/>
      <c r="CR266" s="458"/>
      <c r="CS266" s="458"/>
      <c r="CT266" s="458"/>
      <c r="CU266" s="458"/>
      <c r="CV266" s="458"/>
      <c r="CW266" s="458"/>
      <c r="CX266" s="458"/>
      <c r="CY266" s="458"/>
      <c r="CZ266" s="458"/>
      <c r="DA266" s="458"/>
      <c r="DB266" s="458"/>
      <c r="DC266" s="458"/>
      <c r="DD266" s="458"/>
      <c r="DE266" s="458"/>
      <c r="DF266" s="458"/>
      <c r="DG266" s="458"/>
      <c r="DH266" s="458"/>
      <c r="DI266" s="458"/>
      <c r="DJ266" s="458"/>
      <c r="DK266" s="458"/>
      <c r="DL266" s="458"/>
      <c r="DM266" s="458"/>
      <c r="DN266" s="458"/>
      <c r="DO266" s="458"/>
      <c r="DP266" s="458"/>
      <c r="DQ266" s="458"/>
      <c r="DR266" s="458"/>
      <c r="DS266" s="458"/>
      <c r="DT266" s="458"/>
      <c r="DU266" s="458"/>
      <c r="DV266" s="458"/>
      <c r="DW266" s="458"/>
      <c r="DX266" s="458"/>
      <c r="DY266" s="458"/>
      <c r="DZ266" s="458"/>
      <c r="EA266" s="458"/>
      <c r="EB266" s="458"/>
      <c r="EC266" s="458"/>
      <c r="ED266" s="458"/>
      <c r="EE266" s="458"/>
      <c r="EF266" s="458"/>
      <c r="EG266" s="458"/>
      <c r="EH266" s="458"/>
      <c r="EI266" s="458"/>
      <c r="EJ266" s="458"/>
      <c r="EK266" s="458"/>
      <c r="EL266" s="458"/>
      <c r="EM266" s="458"/>
      <c r="EN266" s="458"/>
      <c r="EO266" s="458"/>
      <c r="EP266" s="458"/>
      <c r="EQ266" s="458"/>
      <c r="ER266" s="458"/>
      <c r="ES266" s="458"/>
      <c r="ET266" s="458"/>
      <c r="EU266" s="458"/>
      <c r="EV266" s="458"/>
      <c r="EW266" s="458"/>
      <c r="EX266" s="458"/>
      <c r="EY266" s="458"/>
      <c r="EZ266" s="458"/>
      <c r="FA266" s="458"/>
      <c r="FB266" s="458"/>
      <c r="FC266" s="458"/>
      <c r="FD266" s="458"/>
      <c r="FE266" s="458"/>
      <c r="FF266" s="458"/>
      <c r="FG266" s="458"/>
      <c r="FH266" s="458"/>
      <c r="FI266" s="458"/>
      <c r="FJ266" s="458"/>
      <c r="FK266" s="458"/>
      <c r="FL266" s="458"/>
      <c r="FM266" s="458"/>
      <c r="FN266" s="458"/>
      <c r="FO266" s="458"/>
      <c r="FP266" s="458"/>
      <c r="FQ266" s="458"/>
      <c r="FR266" s="458"/>
      <c r="FS266" s="458"/>
    </row>
    <row r="267" spans="1:175" s="463" customFormat="1" outlineLevel="1">
      <c r="A267" s="456"/>
      <c r="B267" s="456"/>
      <c r="C267" s="519">
        <v>57</v>
      </c>
      <c r="D267" s="484"/>
      <c r="E267" s="603"/>
      <c r="F267" s="604"/>
      <c r="G267" s="604"/>
      <c r="H267" s="604"/>
      <c r="I267" s="604"/>
      <c r="J267" s="604"/>
      <c r="K267" s="604"/>
      <c r="L267" s="604"/>
      <c r="M267" s="604"/>
      <c r="N267" s="604"/>
      <c r="O267" s="604"/>
      <c r="P267" s="456"/>
      <c r="Q267" s="456"/>
      <c r="R267" s="456"/>
      <c r="S267" s="456"/>
      <c r="T267" s="456"/>
      <c r="U267" s="457"/>
      <c r="V267" s="457"/>
      <c r="W267" s="457"/>
      <c r="X267" s="457"/>
      <c r="Y267" s="457"/>
      <c r="Z267" s="457"/>
      <c r="AA267" s="457"/>
      <c r="AB267" s="457"/>
      <c r="AC267" s="457"/>
      <c r="AD267" s="457"/>
      <c r="AE267" s="457"/>
      <c r="AF267" s="457"/>
      <c r="AG267" s="457"/>
      <c r="AH267" s="457"/>
      <c r="AI267" s="457"/>
      <c r="AJ267" s="457"/>
      <c r="AK267" s="457"/>
      <c r="AL267" s="457"/>
      <c r="AM267" s="457"/>
      <c r="AN267" s="457"/>
      <c r="AO267" s="457"/>
      <c r="AP267" s="457"/>
      <c r="AQ267" s="457"/>
      <c r="AR267" s="457"/>
      <c r="AS267" s="457"/>
      <c r="AT267" s="457"/>
      <c r="AU267" s="457"/>
      <c r="AV267" s="457"/>
      <c r="AW267" s="457"/>
      <c r="AX267" s="457"/>
      <c r="AY267" s="457"/>
      <c r="AZ267" s="457"/>
      <c r="BA267" s="457"/>
      <c r="BB267" s="457"/>
      <c r="BC267" s="457"/>
      <c r="BD267" s="457"/>
      <c r="BE267" s="457"/>
      <c r="BF267" s="457"/>
      <c r="BG267" s="457"/>
      <c r="BH267" s="457"/>
      <c r="BI267" s="457"/>
      <c r="BJ267" s="457"/>
      <c r="BK267" s="457"/>
      <c r="BL267" s="457"/>
      <c r="BM267" s="457"/>
      <c r="BN267" s="457"/>
      <c r="BO267" s="457"/>
      <c r="BP267" s="457"/>
      <c r="BQ267" s="457"/>
      <c r="BR267" s="457"/>
      <c r="BS267" s="457"/>
      <c r="BT267" s="457"/>
      <c r="BU267" s="457"/>
      <c r="BV267" s="457"/>
      <c r="BW267" s="457"/>
      <c r="BX267" s="457"/>
      <c r="BY267" s="457"/>
      <c r="BZ267" s="457"/>
      <c r="CA267" s="457"/>
      <c r="CB267" s="457"/>
      <c r="CC267" s="457"/>
      <c r="CD267" s="457"/>
      <c r="CE267" s="457"/>
      <c r="CF267" s="457"/>
      <c r="CG267" s="457"/>
      <c r="CH267" s="457"/>
      <c r="CI267" s="458"/>
      <c r="CJ267" s="458"/>
      <c r="CK267" s="458"/>
      <c r="CL267" s="458"/>
      <c r="CM267" s="458"/>
      <c r="CN267" s="458"/>
      <c r="CO267" s="458"/>
      <c r="CP267" s="458"/>
      <c r="CQ267" s="458"/>
      <c r="CR267" s="458"/>
      <c r="CS267" s="458"/>
      <c r="CT267" s="458"/>
      <c r="CU267" s="458"/>
      <c r="CV267" s="458"/>
      <c r="CW267" s="458"/>
      <c r="CX267" s="458"/>
      <c r="CY267" s="458"/>
      <c r="CZ267" s="458"/>
      <c r="DA267" s="458"/>
      <c r="DB267" s="458"/>
      <c r="DC267" s="458"/>
      <c r="DD267" s="458"/>
      <c r="DE267" s="458"/>
      <c r="DF267" s="458"/>
      <c r="DG267" s="458"/>
      <c r="DH267" s="458"/>
      <c r="DI267" s="458"/>
      <c r="DJ267" s="458"/>
      <c r="DK267" s="458"/>
      <c r="DL267" s="458"/>
      <c r="DM267" s="458"/>
      <c r="DN267" s="458"/>
      <c r="DO267" s="458"/>
      <c r="DP267" s="458"/>
      <c r="DQ267" s="458"/>
      <c r="DR267" s="458"/>
      <c r="DS267" s="458"/>
      <c r="DT267" s="458"/>
      <c r="DU267" s="458"/>
      <c r="DV267" s="458"/>
      <c r="DW267" s="458"/>
      <c r="DX267" s="458"/>
      <c r="DY267" s="458"/>
      <c r="DZ267" s="458"/>
      <c r="EA267" s="458"/>
      <c r="EB267" s="458"/>
      <c r="EC267" s="458"/>
      <c r="ED267" s="458"/>
      <c r="EE267" s="458"/>
      <c r="EF267" s="458"/>
      <c r="EG267" s="458"/>
      <c r="EH267" s="458"/>
      <c r="EI267" s="458"/>
      <c r="EJ267" s="458"/>
      <c r="EK267" s="458"/>
      <c r="EL267" s="458"/>
      <c r="EM267" s="458"/>
      <c r="EN267" s="458"/>
      <c r="EO267" s="458"/>
      <c r="EP267" s="458"/>
      <c r="EQ267" s="458"/>
      <c r="ER267" s="458"/>
      <c r="ES267" s="458"/>
      <c r="ET267" s="458"/>
      <c r="EU267" s="458"/>
      <c r="EV267" s="458"/>
      <c r="EW267" s="458"/>
      <c r="EX267" s="458"/>
      <c r="EY267" s="458"/>
      <c r="EZ267" s="458"/>
      <c r="FA267" s="458"/>
      <c r="FB267" s="458"/>
      <c r="FC267" s="458"/>
      <c r="FD267" s="458"/>
      <c r="FE267" s="458"/>
      <c r="FF267" s="458"/>
      <c r="FG267" s="458"/>
      <c r="FH267" s="458"/>
      <c r="FI267" s="458"/>
      <c r="FJ267" s="458"/>
      <c r="FK267" s="458"/>
      <c r="FL267" s="458"/>
      <c r="FM267" s="458"/>
      <c r="FN267" s="458"/>
      <c r="FO267" s="458"/>
      <c r="FP267" s="458"/>
      <c r="FQ267" s="458"/>
      <c r="FR267" s="458"/>
      <c r="FS267" s="458"/>
    </row>
    <row r="268" spans="1:175" s="463" customFormat="1" outlineLevel="1">
      <c r="A268" s="456"/>
      <c r="B268" s="456"/>
      <c r="C268" s="519">
        <v>58</v>
      </c>
      <c r="D268" s="484"/>
      <c r="E268" s="603"/>
      <c r="F268" s="604"/>
      <c r="G268" s="604"/>
      <c r="H268" s="604"/>
      <c r="I268" s="604"/>
      <c r="J268" s="604"/>
      <c r="K268" s="604"/>
      <c r="L268" s="604"/>
      <c r="M268" s="604"/>
      <c r="N268" s="604"/>
      <c r="O268" s="604"/>
      <c r="P268" s="456"/>
      <c r="Q268" s="456"/>
      <c r="R268" s="456"/>
      <c r="S268" s="456"/>
      <c r="T268" s="456"/>
      <c r="U268" s="457"/>
      <c r="V268" s="457"/>
      <c r="W268" s="457"/>
      <c r="X268" s="457"/>
      <c r="Y268" s="457"/>
      <c r="Z268" s="457"/>
      <c r="AA268" s="457"/>
      <c r="AB268" s="457"/>
      <c r="AC268" s="457"/>
      <c r="AD268" s="457"/>
      <c r="AE268" s="457"/>
      <c r="AF268" s="457"/>
      <c r="AG268" s="457"/>
      <c r="AH268" s="457"/>
      <c r="AI268" s="457"/>
      <c r="AJ268" s="457"/>
      <c r="AK268" s="457"/>
      <c r="AL268" s="457"/>
      <c r="AM268" s="457"/>
      <c r="AN268" s="457"/>
      <c r="AO268" s="457"/>
      <c r="AP268" s="457"/>
      <c r="AQ268" s="457"/>
      <c r="AR268" s="457"/>
      <c r="AS268" s="457"/>
      <c r="AT268" s="457"/>
      <c r="AU268" s="457"/>
      <c r="AV268" s="457"/>
      <c r="AW268" s="457"/>
      <c r="AX268" s="457"/>
      <c r="AY268" s="457"/>
      <c r="AZ268" s="457"/>
      <c r="BA268" s="457"/>
      <c r="BB268" s="457"/>
      <c r="BC268" s="457"/>
      <c r="BD268" s="457"/>
      <c r="BE268" s="457"/>
      <c r="BF268" s="457"/>
      <c r="BG268" s="457"/>
      <c r="BH268" s="457"/>
      <c r="BI268" s="457"/>
      <c r="BJ268" s="457"/>
      <c r="BK268" s="457"/>
      <c r="BL268" s="457"/>
      <c r="BM268" s="457"/>
      <c r="BN268" s="457"/>
      <c r="BO268" s="457"/>
      <c r="BP268" s="457"/>
      <c r="BQ268" s="457"/>
      <c r="BR268" s="457"/>
      <c r="BS268" s="457"/>
      <c r="BT268" s="457"/>
      <c r="BU268" s="457"/>
      <c r="BV268" s="457"/>
      <c r="BW268" s="457"/>
      <c r="BX268" s="457"/>
      <c r="BY268" s="457"/>
      <c r="BZ268" s="457"/>
      <c r="CA268" s="457"/>
      <c r="CB268" s="457"/>
      <c r="CC268" s="457"/>
      <c r="CD268" s="457"/>
      <c r="CE268" s="457"/>
      <c r="CF268" s="457"/>
      <c r="CG268" s="457"/>
      <c r="CH268" s="457"/>
      <c r="CI268" s="458"/>
      <c r="CJ268" s="458"/>
      <c r="CK268" s="458"/>
      <c r="CL268" s="458"/>
      <c r="CM268" s="458"/>
      <c r="CN268" s="458"/>
      <c r="CO268" s="458"/>
      <c r="CP268" s="458"/>
      <c r="CQ268" s="458"/>
      <c r="CR268" s="458"/>
      <c r="CS268" s="458"/>
      <c r="CT268" s="458"/>
      <c r="CU268" s="458"/>
      <c r="CV268" s="458"/>
      <c r="CW268" s="458"/>
      <c r="CX268" s="458"/>
      <c r="CY268" s="458"/>
      <c r="CZ268" s="458"/>
      <c r="DA268" s="458"/>
      <c r="DB268" s="458"/>
      <c r="DC268" s="458"/>
      <c r="DD268" s="458"/>
      <c r="DE268" s="458"/>
      <c r="DF268" s="458"/>
      <c r="DG268" s="458"/>
      <c r="DH268" s="458"/>
      <c r="DI268" s="458"/>
      <c r="DJ268" s="458"/>
      <c r="DK268" s="458"/>
      <c r="DL268" s="458"/>
      <c r="DM268" s="458"/>
      <c r="DN268" s="458"/>
      <c r="DO268" s="458"/>
      <c r="DP268" s="458"/>
      <c r="DQ268" s="458"/>
      <c r="DR268" s="458"/>
      <c r="DS268" s="458"/>
      <c r="DT268" s="458"/>
      <c r="DU268" s="458"/>
      <c r="DV268" s="458"/>
      <c r="DW268" s="458"/>
      <c r="DX268" s="458"/>
      <c r="DY268" s="458"/>
      <c r="DZ268" s="458"/>
      <c r="EA268" s="458"/>
      <c r="EB268" s="458"/>
      <c r="EC268" s="458"/>
      <c r="ED268" s="458"/>
      <c r="EE268" s="458"/>
      <c r="EF268" s="458"/>
      <c r="EG268" s="458"/>
      <c r="EH268" s="458"/>
      <c r="EI268" s="458"/>
      <c r="EJ268" s="458"/>
      <c r="EK268" s="458"/>
      <c r="EL268" s="458"/>
      <c r="EM268" s="458"/>
      <c r="EN268" s="458"/>
      <c r="EO268" s="458"/>
      <c r="EP268" s="458"/>
      <c r="EQ268" s="458"/>
      <c r="ER268" s="458"/>
      <c r="ES268" s="458"/>
      <c r="ET268" s="458"/>
      <c r="EU268" s="458"/>
      <c r="EV268" s="458"/>
      <c r="EW268" s="458"/>
      <c r="EX268" s="458"/>
      <c r="EY268" s="458"/>
      <c r="EZ268" s="458"/>
      <c r="FA268" s="458"/>
      <c r="FB268" s="458"/>
      <c r="FC268" s="458"/>
      <c r="FD268" s="458"/>
      <c r="FE268" s="458"/>
      <c r="FF268" s="458"/>
      <c r="FG268" s="458"/>
      <c r="FH268" s="458"/>
      <c r="FI268" s="458"/>
      <c r="FJ268" s="458"/>
      <c r="FK268" s="458"/>
      <c r="FL268" s="458"/>
      <c r="FM268" s="458"/>
      <c r="FN268" s="458"/>
      <c r="FO268" s="458"/>
      <c r="FP268" s="458"/>
      <c r="FQ268" s="458"/>
      <c r="FR268" s="458"/>
      <c r="FS268" s="458"/>
    </row>
    <row r="269" spans="1:175" s="463" customFormat="1" outlineLevel="1">
      <c r="A269" s="456"/>
      <c r="B269" s="456"/>
      <c r="C269" s="519">
        <v>59</v>
      </c>
      <c r="D269" s="484"/>
      <c r="E269" s="603"/>
      <c r="F269" s="604"/>
      <c r="G269" s="604"/>
      <c r="H269" s="604"/>
      <c r="I269" s="604"/>
      <c r="J269" s="604"/>
      <c r="K269" s="604"/>
      <c r="L269" s="604"/>
      <c r="M269" s="604"/>
      <c r="N269" s="604"/>
      <c r="O269" s="604"/>
      <c r="P269" s="456"/>
      <c r="Q269" s="456"/>
      <c r="R269" s="456"/>
      <c r="S269" s="456"/>
      <c r="T269" s="456"/>
      <c r="U269" s="457"/>
      <c r="V269" s="457"/>
      <c r="W269" s="457"/>
      <c r="X269" s="457"/>
      <c r="Y269" s="457"/>
      <c r="Z269" s="457"/>
      <c r="AA269" s="457"/>
      <c r="AB269" s="457"/>
      <c r="AC269" s="457"/>
      <c r="AD269" s="457"/>
      <c r="AE269" s="457"/>
      <c r="AF269" s="457"/>
      <c r="AG269" s="457"/>
      <c r="AH269" s="457"/>
      <c r="AI269" s="457"/>
      <c r="AJ269" s="457"/>
      <c r="AK269" s="457"/>
      <c r="AL269" s="457"/>
      <c r="AM269" s="457"/>
      <c r="AN269" s="457"/>
      <c r="AO269" s="457"/>
      <c r="AP269" s="457"/>
      <c r="AQ269" s="457"/>
      <c r="AR269" s="457"/>
      <c r="AS269" s="457"/>
      <c r="AT269" s="457"/>
      <c r="AU269" s="457"/>
      <c r="AV269" s="457"/>
      <c r="AW269" s="457"/>
      <c r="AX269" s="457"/>
      <c r="AY269" s="457"/>
      <c r="AZ269" s="457"/>
      <c r="BA269" s="457"/>
      <c r="BB269" s="457"/>
      <c r="BC269" s="457"/>
      <c r="BD269" s="457"/>
      <c r="BE269" s="457"/>
      <c r="BF269" s="457"/>
      <c r="BG269" s="457"/>
      <c r="BH269" s="457"/>
      <c r="BI269" s="457"/>
      <c r="BJ269" s="457"/>
      <c r="BK269" s="457"/>
      <c r="BL269" s="457"/>
      <c r="BM269" s="457"/>
      <c r="BN269" s="457"/>
      <c r="BO269" s="457"/>
      <c r="BP269" s="457"/>
      <c r="BQ269" s="457"/>
      <c r="BR269" s="457"/>
      <c r="BS269" s="457"/>
      <c r="BT269" s="457"/>
      <c r="BU269" s="457"/>
      <c r="BV269" s="457"/>
      <c r="BW269" s="457"/>
      <c r="BX269" s="457"/>
      <c r="BY269" s="457"/>
      <c r="BZ269" s="457"/>
      <c r="CA269" s="457"/>
      <c r="CB269" s="457"/>
      <c r="CC269" s="457"/>
      <c r="CD269" s="457"/>
      <c r="CE269" s="457"/>
      <c r="CF269" s="457"/>
      <c r="CG269" s="457"/>
      <c r="CH269" s="457"/>
      <c r="CI269" s="458"/>
      <c r="CJ269" s="458"/>
      <c r="CK269" s="458"/>
      <c r="CL269" s="458"/>
      <c r="CM269" s="458"/>
      <c r="CN269" s="458"/>
      <c r="CO269" s="458"/>
      <c r="CP269" s="458"/>
      <c r="CQ269" s="458"/>
      <c r="CR269" s="458"/>
      <c r="CS269" s="458"/>
      <c r="CT269" s="458"/>
      <c r="CU269" s="458"/>
      <c r="CV269" s="458"/>
      <c r="CW269" s="458"/>
      <c r="CX269" s="458"/>
      <c r="CY269" s="458"/>
      <c r="CZ269" s="458"/>
      <c r="DA269" s="458"/>
      <c r="DB269" s="458"/>
      <c r="DC269" s="458"/>
      <c r="DD269" s="458"/>
      <c r="DE269" s="458"/>
      <c r="DF269" s="458"/>
      <c r="DG269" s="458"/>
      <c r="DH269" s="458"/>
      <c r="DI269" s="458"/>
      <c r="DJ269" s="458"/>
      <c r="DK269" s="458"/>
      <c r="DL269" s="458"/>
      <c r="DM269" s="458"/>
      <c r="DN269" s="458"/>
      <c r="DO269" s="458"/>
      <c r="DP269" s="458"/>
      <c r="DQ269" s="458"/>
      <c r="DR269" s="458"/>
      <c r="DS269" s="458"/>
      <c r="DT269" s="458"/>
      <c r="DU269" s="458"/>
      <c r="DV269" s="458"/>
      <c r="DW269" s="458"/>
      <c r="DX269" s="458"/>
      <c r="DY269" s="458"/>
      <c r="DZ269" s="458"/>
      <c r="EA269" s="458"/>
      <c r="EB269" s="458"/>
      <c r="EC269" s="458"/>
      <c r="ED269" s="458"/>
      <c r="EE269" s="458"/>
      <c r="EF269" s="458"/>
      <c r="EG269" s="458"/>
      <c r="EH269" s="458"/>
      <c r="EI269" s="458"/>
      <c r="EJ269" s="458"/>
      <c r="EK269" s="458"/>
      <c r="EL269" s="458"/>
      <c r="EM269" s="458"/>
      <c r="EN269" s="458"/>
      <c r="EO269" s="458"/>
      <c r="EP269" s="458"/>
      <c r="EQ269" s="458"/>
      <c r="ER269" s="458"/>
      <c r="ES269" s="458"/>
      <c r="ET269" s="458"/>
      <c r="EU269" s="458"/>
      <c r="EV269" s="458"/>
      <c r="EW269" s="458"/>
      <c r="EX269" s="458"/>
      <c r="EY269" s="458"/>
      <c r="EZ269" s="458"/>
      <c r="FA269" s="458"/>
      <c r="FB269" s="458"/>
      <c r="FC269" s="458"/>
      <c r="FD269" s="458"/>
      <c r="FE269" s="458"/>
      <c r="FF269" s="458"/>
      <c r="FG269" s="458"/>
      <c r="FH269" s="458"/>
      <c r="FI269" s="458"/>
      <c r="FJ269" s="458"/>
      <c r="FK269" s="458"/>
      <c r="FL269" s="458"/>
      <c r="FM269" s="458"/>
      <c r="FN269" s="458"/>
      <c r="FO269" s="458"/>
      <c r="FP269" s="458"/>
      <c r="FQ269" s="458"/>
      <c r="FR269" s="458"/>
      <c r="FS269" s="458"/>
    </row>
    <row r="270" spans="1:175" s="463" customFormat="1" outlineLevel="1">
      <c r="A270" s="456"/>
      <c r="B270" s="456"/>
      <c r="C270" s="519">
        <v>60</v>
      </c>
      <c r="D270" s="484"/>
      <c r="E270" s="603"/>
      <c r="F270" s="604"/>
      <c r="G270" s="604"/>
      <c r="H270" s="604"/>
      <c r="I270" s="604"/>
      <c r="J270" s="604"/>
      <c r="K270" s="604"/>
      <c r="L270" s="604"/>
      <c r="M270" s="604"/>
      <c r="N270" s="604"/>
      <c r="O270" s="604"/>
      <c r="P270" s="456"/>
      <c r="Q270" s="456"/>
      <c r="R270" s="456"/>
      <c r="S270" s="456"/>
      <c r="T270" s="456"/>
      <c r="U270" s="457"/>
      <c r="V270" s="457"/>
      <c r="W270" s="457"/>
      <c r="X270" s="457"/>
      <c r="Y270" s="457"/>
      <c r="Z270" s="457"/>
      <c r="AA270" s="457"/>
      <c r="AB270" s="457"/>
      <c r="AC270" s="457"/>
      <c r="AD270" s="457"/>
      <c r="AE270" s="457"/>
      <c r="AF270" s="457"/>
      <c r="AG270" s="457"/>
      <c r="AH270" s="457"/>
      <c r="AI270" s="457"/>
      <c r="AJ270" s="457"/>
      <c r="AK270" s="457"/>
      <c r="AL270" s="457"/>
      <c r="AM270" s="457"/>
      <c r="AN270" s="457"/>
      <c r="AO270" s="457"/>
      <c r="AP270" s="457"/>
      <c r="AQ270" s="457"/>
      <c r="AR270" s="457"/>
      <c r="AS270" s="457"/>
      <c r="AT270" s="457"/>
      <c r="AU270" s="457"/>
      <c r="AV270" s="457"/>
      <c r="AW270" s="457"/>
      <c r="AX270" s="457"/>
      <c r="AY270" s="457"/>
      <c r="AZ270" s="457"/>
      <c r="BA270" s="457"/>
      <c r="BB270" s="457"/>
      <c r="BC270" s="457"/>
      <c r="BD270" s="457"/>
      <c r="BE270" s="457"/>
      <c r="BF270" s="457"/>
      <c r="BG270" s="457"/>
      <c r="BH270" s="457"/>
      <c r="BI270" s="457"/>
      <c r="BJ270" s="457"/>
      <c r="BK270" s="457"/>
      <c r="BL270" s="457"/>
      <c r="BM270" s="457"/>
      <c r="BN270" s="457"/>
      <c r="BO270" s="457"/>
      <c r="BP270" s="457"/>
      <c r="BQ270" s="457"/>
      <c r="BR270" s="457"/>
      <c r="BS270" s="457"/>
      <c r="BT270" s="457"/>
      <c r="BU270" s="457"/>
      <c r="BV270" s="457"/>
      <c r="BW270" s="457"/>
      <c r="BX270" s="457"/>
      <c r="BY270" s="457"/>
      <c r="BZ270" s="457"/>
      <c r="CA270" s="457"/>
      <c r="CB270" s="457"/>
      <c r="CC270" s="457"/>
      <c r="CD270" s="457"/>
      <c r="CE270" s="457"/>
      <c r="CF270" s="457"/>
      <c r="CG270" s="457"/>
      <c r="CH270" s="457"/>
      <c r="CI270" s="458"/>
      <c r="CJ270" s="458"/>
      <c r="CK270" s="458"/>
      <c r="CL270" s="458"/>
      <c r="CM270" s="458"/>
      <c r="CN270" s="458"/>
      <c r="CO270" s="458"/>
      <c r="CP270" s="458"/>
      <c r="CQ270" s="458"/>
      <c r="CR270" s="458"/>
      <c r="CS270" s="458"/>
      <c r="CT270" s="458"/>
      <c r="CU270" s="458"/>
      <c r="CV270" s="458"/>
      <c r="CW270" s="458"/>
      <c r="CX270" s="458"/>
      <c r="CY270" s="458"/>
      <c r="CZ270" s="458"/>
      <c r="DA270" s="458"/>
      <c r="DB270" s="458"/>
      <c r="DC270" s="458"/>
      <c r="DD270" s="458"/>
      <c r="DE270" s="458"/>
      <c r="DF270" s="458"/>
      <c r="DG270" s="458"/>
      <c r="DH270" s="458"/>
      <c r="DI270" s="458"/>
      <c r="DJ270" s="458"/>
      <c r="DK270" s="458"/>
      <c r="DL270" s="458"/>
      <c r="DM270" s="458"/>
      <c r="DN270" s="458"/>
      <c r="DO270" s="458"/>
      <c r="DP270" s="458"/>
      <c r="DQ270" s="458"/>
      <c r="DR270" s="458"/>
      <c r="DS270" s="458"/>
      <c r="DT270" s="458"/>
      <c r="DU270" s="458"/>
      <c r="DV270" s="458"/>
      <c r="DW270" s="458"/>
      <c r="DX270" s="458"/>
      <c r="DY270" s="458"/>
      <c r="DZ270" s="458"/>
      <c r="EA270" s="458"/>
      <c r="EB270" s="458"/>
      <c r="EC270" s="458"/>
      <c r="ED270" s="458"/>
      <c r="EE270" s="458"/>
      <c r="EF270" s="458"/>
      <c r="EG270" s="458"/>
      <c r="EH270" s="458"/>
      <c r="EI270" s="458"/>
      <c r="EJ270" s="458"/>
      <c r="EK270" s="458"/>
      <c r="EL270" s="458"/>
      <c r="EM270" s="458"/>
      <c r="EN270" s="458"/>
      <c r="EO270" s="458"/>
      <c r="EP270" s="458"/>
      <c r="EQ270" s="458"/>
      <c r="ER270" s="458"/>
      <c r="ES270" s="458"/>
      <c r="ET270" s="458"/>
      <c r="EU270" s="458"/>
      <c r="EV270" s="458"/>
      <c r="EW270" s="458"/>
      <c r="EX270" s="458"/>
      <c r="EY270" s="458"/>
      <c r="EZ270" s="458"/>
      <c r="FA270" s="458"/>
      <c r="FB270" s="458"/>
      <c r="FC270" s="458"/>
      <c r="FD270" s="458"/>
      <c r="FE270" s="458"/>
      <c r="FF270" s="458"/>
      <c r="FG270" s="458"/>
      <c r="FH270" s="458"/>
      <c r="FI270" s="458"/>
      <c r="FJ270" s="458"/>
      <c r="FK270" s="458"/>
      <c r="FL270" s="458"/>
      <c r="FM270" s="458"/>
      <c r="FN270" s="458"/>
      <c r="FO270" s="458"/>
      <c r="FP270" s="458"/>
      <c r="FQ270" s="458"/>
      <c r="FR270" s="458"/>
      <c r="FS270" s="458"/>
    </row>
    <row r="271" spans="1:175" s="463" customFormat="1" outlineLevel="1">
      <c r="A271" s="456"/>
      <c r="B271" s="456"/>
      <c r="C271" s="519">
        <v>61</v>
      </c>
      <c r="D271" s="484"/>
      <c r="E271" s="603"/>
      <c r="F271" s="604"/>
      <c r="G271" s="604"/>
      <c r="H271" s="604"/>
      <c r="I271" s="604"/>
      <c r="J271" s="604"/>
      <c r="K271" s="604"/>
      <c r="L271" s="604"/>
      <c r="M271" s="604"/>
      <c r="N271" s="604"/>
      <c r="O271" s="604"/>
      <c r="P271" s="456"/>
      <c r="Q271" s="456"/>
      <c r="R271" s="456"/>
      <c r="S271" s="456"/>
      <c r="T271" s="456"/>
      <c r="U271" s="457"/>
      <c r="V271" s="457"/>
      <c r="W271" s="457"/>
      <c r="X271" s="457"/>
      <c r="Y271" s="457"/>
      <c r="Z271" s="457"/>
      <c r="AA271" s="457"/>
      <c r="AB271" s="457"/>
      <c r="AC271" s="457"/>
      <c r="AD271" s="457"/>
      <c r="AE271" s="457"/>
      <c r="AF271" s="457"/>
      <c r="AG271" s="457"/>
      <c r="AH271" s="457"/>
      <c r="AI271" s="457"/>
      <c r="AJ271" s="457"/>
      <c r="AK271" s="457"/>
      <c r="AL271" s="457"/>
      <c r="AM271" s="457"/>
      <c r="AN271" s="457"/>
      <c r="AO271" s="457"/>
      <c r="AP271" s="457"/>
      <c r="AQ271" s="457"/>
      <c r="AR271" s="457"/>
      <c r="AS271" s="457"/>
      <c r="AT271" s="457"/>
      <c r="AU271" s="457"/>
      <c r="AV271" s="457"/>
      <c r="AW271" s="457"/>
      <c r="AX271" s="457"/>
      <c r="AY271" s="457"/>
      <c r="AZ271" s="457"/>
      <c r="BA271" s="457"/>
      <c r="BB271" s="457"/>
      <c r="BC271" s="457"/>
      <c r="BD271" s="457"/>
      <c r="BE271" s="457"/>
      <c r="BF271" s="457"/>
      <c r="BG271" s="457"/>
      <c r="BH271" s="457"/>
      <c r="BI271" s="457"/>
      <c r="BJ271" s="457"/>
      <c r="BK271" s="457"/>
      <c r="BL271" s="457"/>
      <c r="BM271" s="457"/>
      <c r="BN271" s="457"/>
      <c r="BO271" s="457"/>
      <c r="BP271" s="457"/>
      <c r="BQ271" s="457"/>
      <c r="BR271" s="457"/>
      <c r="BS271" s="457"/>
      <c r="BT271" s="457"/>
      <c r="BU271" s="457"/>
      <c r="BV271" s="457"/>
      <c r="BW271" s="457"/>
      <c r="BX271" s="457"/>
      <c r="BY271" s="457"/>
      <c r="BZ271" s="457"/>
      <c r="CA271" s="457"/>
      <c r="CB271" s="457"/>
      <c r="CC271" s="457"/>
      <c r="CD271" s="457"/>
      <c r="CE271" s="457"/>
      <c r="CF271" s="457"/>
      <c r="CG271" s="457"/>
      <c r="CH271" s="457"/>
      <c r="CI271" s="458"/>
      <c r="CJ271" s="458"/>
      <c r="CK271" s="458"/>
      <c r="CL271" s="458"/>
      <c r="CM271" s="458"/>
      <c r="CN271" s="458"/>
      <c r="CO271" s="458"/>
      <c r="CP271" s="458"/>
      <c r="CQ271" s="458"/>
      <c r="CR271" s="458"/>
      <c r="CS271" s="458"/>
      <c r="CT271" s="458"/>
      <c r="CU271" s="458"/>
      <c r="CV271" s="458"/>
      <c r="CW271" s="458"/>
      <c r="CX271" s="458"/>
      <c r="CY271" s="458"/>
      <c r="CZ271" s="458"/>
      <c r="DA271" s="458"/>
      <c r="DB271" s="458"/>
      <c r="DC271" s="458"/>
      <c r="DD271" s="458"/>
      <c r="DE271" s="458"/>
      <c r="DF271" s="458"/>
      <c r="DG271" s="458"/>
      <c r="DH271" s="458"/>
      <c r="DI271" s="458"/>
      <c r="DJ271" s="458"/>
      <c r="DK271" s="458"/>
      <c r="DL271" s="458"/>
      <c r="DM271" s="458"/>
      <c r="DN271" s="458"/>
      <c r="DO271" s="458"/>
      <c r="DP271" s="458"/>
      <c r="DQ271" s="458"/>
      <c r="DR271" s="458"/>
      <c r="DS271" s="458"/>
      <c r="DT271" s="458"/>
      <c r="DU271" s="458"/>
      <c r="DV271" s="458"/>
      <c r="DW271" s="458"/>
      <c r="DX271" s="458"/>
      <c r="DY271" s="458"/>
      <c r="DZ271" s="458"/>
      <c r="EA271" s="458"/>
      <c r="EB271" s="458"/>
      <c r="EC271" s="458"/>
      <c r="ED271" s="458"/>
      <c r="EE271" s="458"/>
      <c r="EF271" s="458"/>
      <c r="EG271" s="458"/>
      <c r="EH271" s="458"/>
      <c r="EI271" s="458"/>
      <c r="EJ271" s="458"/>
      <c r="EK271" s="458"/>
      <c r="EL271" s="458"/>
      <c r="EM271" s="458"/>
      <c r="EN271" s="458"/>
      <c r="EO271" s="458"/>
      <c r="EP271" s="458"/>
      <c r="EQ271" s="458"/>
      <c r="ER271" s="458"/>
      <c r="ES271" s="458"/>
      <c r="ET271" s="458"/>
      <c r="EU271" s="458"/>
      <c r="EV271" s="458"/>
      <c r="EW271" s="458"/>
      <c r="EX271" s="458"/>
      <c r="EY271" s="458"/>
      <c r="EZ271" s="458"/>
      <c r="FA271" s="458"/>
      <c r="FB271" s="458"/>
      <c r="FC271" s="458"/>
      <c r="FD271" s="458"/>
      <c r="FE271" s="458"/>
      <c r="FF271" s="458"/>
      <c r="FG271" s="458"/>
      <c r="FH271" s="458"/>
      <c r="FI271" s="458"/>
      <c r="FJ271" s="458"/>
      <c r="FK271" s="458"/>
      <c r="FL271" s="458"/>
      <c r="FM271" s="458"/>
      <c r="FN271" s="458"/>
      <c r="FO271" s="458"/>
      <c r="FP271" s="458"/>
      <c r="FQ271" s="458"/>
      <c r="FR271" s="458"/>
      <c r="FS271" s="458"/>
    </row>
    <row r="272" spans="1:175" s="463" customFormat="1" outlineLevel="1">
      <c r="A272" s="456"/>
      <c r="B272" s="456"/>
      <c r="C272" s="519">
        <v>62</v>
      </c>
      <c r="D272" s="484"/>
      <c r="E272" s="603"/>
      <c r="F272" s="604"/>
      <c r="G272" s="604"/>
      <c r="H272" s="604"/>
      <c r="I272" s="604"/>
      <c r="J272" s="604"/>
      <c r="K272" s="604"/>
      <c r="L272" s="604"/>
      <c r="M272" s="604"/>
      <c r="N272" s="604"/>
      <c r="O272" s="604"/>
      <c r="P272" s="456"/>
      <c r="Q272" s="456"/>
      <c r="R272" s="456"/>
      <c r="S272" s="456"/>
      <c r="T272" s="456"/>
      <c r="U272" s="457"/>
      <c r="V272" s="457"/>
      <c r="W272" s="457"/>
      <c r="X272" s="457"/>
      <c r="Y272" s="457"/>
      <c r="Z272" s="457"/>
      <c r="AA272" s="457"/>
      <c r="AB272" s="457"/>
      <c r="AC272" s="457"/>
      <c r="AD272" s="457"/>
      <c r="AE272" s="457"/>
      <c r="AF272" s="457"/>
      <c r="AG272" s="457"/>
      <c r="AH272" s="457"/>
      <c r="AI272" s="457"/>
      <c r="AJ272" s="457"/>
      <c r="AK272" s="457"/>
      <c r="AL272" s="457"/>
      <c r="AM272" s="457"/>
      <c r="AN272" s="457"/>
      <c r="AO272" s="457"/>
      <c r="AP272" s="457"/>
      <c r="AQ272" s="457"/>
      <c r="AR272" s="457"/>
      <c r="AS272" s="457"/>
      <c r="AT272" s="457"/>
      <c r="AU272" s="457"/>
      <c r="AV272" s="457"/>
      <c r="AW272" s="457"/>
      <c r="AX272" s="457"/>
      <c r="AY272" s="457"/>
      <c r="AZ272" s="457"/>
      <c r="BA272" s="457"/>
      <c r="BB272" s="457"/>
      <c r="BC272" s="457"/>
      <c r="BD272" s="457"/>
      <c r="BE272" s="457"/>
      <c r="BF272" s="457"/>
      <c r="BG272" s="457"/>
      <c r="BH272" s="457"/>
      <c r="BI272" s="457"/>
      <c r="BJ272" s="457"/>
      <c r="BK272" s="457"/>
      <c r="BL272" s="457"/>
      <c r="BM272" s="457"/>
      <c r="BN272" s="457"/>
      <c r="BO272" s="457"/>
      <c r="BP272" s="457"/>
      <c r="BQ272" s="457"/>
      <c r="BR272" s="457"/>
      <c r="BS272" s="457"/>
      <c r="BT272" s="457"/>
      <c r="BU272" s="457"/>
      <c r="BV272" s="457"/>
      <c r="BW272" s="457"/>
      <c r="BX272" s="457"/>
      <c r="BY272" s="457"/>
      <c r="BZ272" s="457"/>
      <c r="CA272" s="457"/>
      <c r="CB272" s="457"/>
      <c r="CC272" s="457"/>
      <c r="CD272" s="457"/>
      <c r="CE272" s="457"/>
      <c r="CF272" s="457"/>
      <c r="CG272" s="457"/>
      <c r="CH272" s="457"/>
      <c r="CI272" s="458"/>
      <c r="CJ272" s="458"/>
      <c r="CK272" s="458"/>
      <c r="CL272" s="458"/>
      <c r="CM272" s="458"/>
      <c r="CN272" s="458"/>
      <c r="CO272" s="458"/>
      <c r="CP272" s="458"/>
      <c r="CQ272" s="458"/>
      <c r="CR272" s="458"/>
      <c r="CS272" s="458"/>
      <c r="CT272" s="458"/>
      <c r="CU272" s="458"/>
      <c r="CV272" s="458"/>
      <c r="CW272" s="458"/>
      <c r="CX272" s="458"/>
      <c r="CY272" s="458"/>
      <c r="CZ272" s="458"/>
      <c r="DA272" s="458"/>
      <c r="DB272" s="458"/>
      <c r="DC272" s="458"/>
      <c r="DD272" s="458"/>
      <c r="DE272" s="458"/>
      <c r="DF272" s="458"/>
      <c r="DG272" s="458"/>
      <c r="DH272" s="458"/>
      <c r="DI272" s="458"/>
      <c r="DJ272" s="458"/>
      <c r="DK272" s="458"/>
      <c r="DL272" s="458"/>
      <c r="DM272" s="458"/>
      <c r="DN272" s="458"/>
      <c r="DO272" s="458"/>
      <c r="DP272" s="458"/>
      <c r="DQ272" s="458"/>
      <c r="DR272" s="458"/>
      <c r="DS272" s="458"/>
      <c r="DT272" s="458"/>
      <c r="DU272" s="458"/>
      <c r="DV272" s="458"/>
      <c r="DW272" s="458"/>
      <c r="DX272" s="458"/>
      <c r="DY272" s="458"/>
      <c r="DZ272" s="458"/>
      <c r="EA272" s="458"/>
      <c r="EB272" s="458"/>
      <c r="EC272" s="458"/>
      <c r="ED272" s="458"/>
      <c r="EE272" s="458"/>
      <c r="EF272" s="458"/>
      <c r="EG272" s="458"/>
      <c r="EH272" s="458"/>
      <c r="EI272" s="458"/>
      <c r="EJ272" s="458"/>
      <c r="EK272" s="458"/>
      <c r="EL272" s="458"/>
      <c r="EM272" s="458"/>
      <c r="EN272" s="458"/>
      <c r="EO272" s="458"/>
      <c r="EP272" s="458"/>
      <c r="EQ272" s="458"/>
      <c r="ER272" s="458"/>
      <c r="ES272" s="458"/>
      <c r="ET272" s="458"/>
      <c r="EU272" s="458"/>
      <c r="EV272" s="458"/>
      <c r="EW272" s="458"/>
      <c r="EX272" s="458"/>
      <c r="EY272" s="458"/>
      <c r="EZ272" s="458"/>
      <c r="FA272" s="458"/>
      <c r="FB272" s="458"/>
      <c r="FC272" s="458"/>
      <c r="FD272" s="458"/>
      <c r="FE272" s="458"/>
      <c r="FF272" s="458"/>
      <c r="FG272" s="458"/>
      <c r="FH272" s="458"/>
      <c r="FI272" s="458"/>
      <c r="FJ272" s="458"/>
      <c r="FK272" s="458"/>
      <c r="FL272" s="458"/>
      <c r="FM272" s="458"/>
      <c r="FN272" s="458"/>
      <c r="FO272" s="458"/>
      <c r="FP272" s="458"/>
      <c r="FQ272" s="458"/>
      <c r="FR272" s="458"/>
      <c r="FS272" s="458"/>
    </row>
    <row r="273" spans="1:175" s="463" customFormat="1" outlineLevel="1">
      <c r="A273" s="456"/>
      <c r="B273" s="456"/>
      <c r="C273" s="519">
        <v>63</v>
      </c>
      <c r="D273" s="484"/>
      <c r="E273" s="603"/>
      <c r="F273" s="604"/>
      <c r="G273" s="604"/>
      <c r="H273" s="604"/>
      <c r="I273" s="604"/>
      <c r="J273" s="604"/>
      <c r="K273" s="604"/>
      <c r="L273" s="604"/>
      <c r="M273" s="604"/>
      <c r="N273" s="604"/>
      <c r="O273" s="604"/>
      <c r="P273" s="456"/>
      <c r="Q273" s="456"/>
      <c r="R273" s="456"/>
      <c r="S273" s="456"/>
      <c r="T273" s="456"/>
      <c r="U273" s="457"/>
      <c r="V273" s="457"/>
      <c r="W273" s="457"/>
      <c r="X273" s="457"/>
      <c r="Y273" s="457"/>
      <c r="Z273" s="457"/>
      <c r="AA273" s="457"/>
      <c r="AB273" s="457"/>
      <c r="AC273" s="457"/>
      <c r="AD273" s="457"/>
      <c r="AE273" s="457"/>
      <c r="AF273" s="457"/>
      <c r="AG273" s="457"/>
      <c r="AH273" s="457"/>
      <c r="AI273" s="457"/>
      <c r="AJ273" s="457"/>
      <c r="AK273" s="457"/>
      <c r="AL273" s="457"/>
      <c r="AM273" s="457"/>
      <c r="AN273" s="457"/>
      <c r="AO273" s="457"/>
      <c r="AP273" s="457"/>
      <c r="AQ273" s="457"/>
      <c r="AR273" s="457"/>
      <c r="AS273" s="457"/>
      <c r="AT273" s="457"/>
      <c r="AU273" s="457"/>
      <c r="AV273" s="457"/>
      <c r="AW273" s="457"/>
      <c r="AX273" s="457"/>
      <c r="AY273" s="457"/>
      <c r="AZ273" s="457"/>
      <c r="BA273" s="457"/>
      <c r="BB273" s="457"/>
      <c r="BC273" s="457"/>
      <c r="BD273" s="457"/>
      <c r="BE273" s="457"/>
      <c r="BF273" s="457"/>
      <c r="BG273" s="457"/>
      <c r="BH273" s="457"/>
      <c r="BI273" s="457"/>
      <c r="BJ273" s="457"/>
      <c r="BK273" s="457"/>
      <c r="BL273" s="457"/>
      <c r="BM273" s="457"/>
      <c r="BN273" s="457"/>
      <c r="BO273" s="457"/>
      <c r="BP273" s="457"/>
      <c r="BQ273" s="457"/>
      <c r="BR273" s="457"/>
      <c r="BS273" s="457"/>
      <c r="BT273" s="457"/>
      <c r="BU273" s="457"/>
      <c r="BV273" s="457"/>
      <c r="BW273" s="457"/>
      <c r="BX273" s="457"/>
      <c r="BY273" s="457"/>
      <c r="BZ273" s="457"/>
      <c r="CA273" s="457"/>
      <c r="CB273" s="457"/>
      <c r="CC273" s="457"/>
      <c r="CD273" s="457"/>
      <c r="CE273" s="457"/>
      <c r="CF273" s="457"/>
      <c r="CG273" s="457"/>
      <c r="CH273" s="457"/>
      <c r="CI273" s="458"/>
      <c r="CJ273" s="458"/>
      <c r="CK273" s="458"/>
      <c r="CL273" s="458"/>
      <c r="CM273" s="458"/>
      <c r="CN273" s="458"/>
      <c r="CO273" s="458"/>
      <c r="CP273" s="458"/>
      <c r="CQ273" s="458"/>
      <c r="CR273" s="458"/>
      <c r="CS273" s="458"/>
      <c r="CT273" s="458"/>
      <c r="CU273" s="458"/>
      <c r="CV273" s="458"/>
      <c r="CW273" s="458"/>
      <c r="CX273" s="458"/>
      <c r="CY273" s="458"/>
      <c r="CZ273" s="458"/>
      <c r="DA273" s="458"/>
      <c r="DB273" s="458"/>
      <c r="DC273" s="458"/>
      <c r="DD273" s="458"/>
      <c r="DE273" s="458"/>
      <c r="DF273" s="458"/>
      <c r="DG273" s="458"/>
      <c r="DH273" s="458"/>
      <c r="DI273" s="458"/>
      <c r="DJ273" s="458"/>
      <c r="DK273" s="458"/>
      <c r="DL273" s="458"/>
      <c r="DM273" s="458"/>
      <c r="DN273" s="458"/>
      <c r="DO273" s="458"/>
      <c r="DP273" s="458"/>
      <c r="DQ273" s="458"/>
      <c r="DR273" s="458"/>
      <c r="DS273" s="458"/>
      <c r="DT273" s="458"/>
      <c r="DU273" s="458"/>
      <c r="DV273" s="458"/>
      <c r="DW273" s="458"/>
      <c r="DX273" s="458"/>
      <c r="DY273" s="458"/>
      <c r="DZ273" s="458"/>
      <c r="EA273" s="458"/>
      <c r="EB273" s="458"/>
      <c r="EC273" s="458"/>
      <c r="ED273" s="458"/>
      <c r="EE273" s="458"/>
      <c r="EF273" s="458"/>
      <c r="EG273" s="458"/>
      <c r="EH273" s="458"/>
      <c r="EI273" s="458"/>
      <c r="EJ273" s="458"/>
      <c r="EK273" s="458"/>
      <c r="EL273" s="458"/>
      <c r="EM273" s="458"/>
      <c r="EN273" s="458"/>
      <c r="EO273" s="458"/>
      <c r="EP273" s="458"/>
      <c r="EQ273" s="458"/>
      <c r="ER273" s="458"/>
      <c r="ES273" s="458"/>
      <c r="ET273" s="458"/>
      <c r="EU273" s="458"/>
      <c r="EV273" s="458"/>
      <c r="EW273" s="458"/>
      <c r="EX273" s="458"/>
      <c r="EY273" s="458"/>
      <c r="EZ273" s="458"/>
      <c r="FA273" s="458"/>
      <c r="FB273" s="458"/>
      <c r="FC273" s="458"/>
      <c r="FD273" s="458"/>
      <c r="FE273" s="458"/>
      <c r="FF273" s="458"/>
      <c r="FG273" s="458"/>
      <c r="FH273" s="458"/>
      <c r="FI273" s="458"/>
      <c r="FJ273" s="458"/>
      <c r="FK273" s="458"/>
      <c r="FL273" s="458"/>
      <c r="FM273" s="458"/>
      <c r="FN273" s="458"/>
      <c r="FO273" s="458"/>
      <c r="FP273" s="458"/>
      <c r="FQ273" s="458"/>
      <c r="FR273" s="458"/>
      <c r="FS273" s="458"/>
    </row>
    <row r="274" spans="1:175" s="463" customFormat="1" outlineLevel="1">
      <c r="A274" s="456"/>
      <c r="B274" s="456"/>
      <c r="C274" s="519">
        <v>64</v>
      </c>
      <c r="D274" s="484"/>
      <c r="E274" s="603"/>
      <c r="F274" s="604"/>
      <c r="G274" s="604"/>
      <c r="H274" s="604"/>
      <c r="I274" s="604"/>
      <c r="J274" s="604"/>
      <c r="K274" s="604"/>
      <c r="L274" s="604"/>
      <c r="M274" s="604"/>
      <c r="N274" s="604"/>
      <c r="O274" s="604"/>
      <c r="P274" s="456"/>
      <c r="Q274" s="456"/>
      <c r="R274" s="456"/>
      <c r="S274" s="456"/>
      <c r="T274" s="456"/>
      <c r="U274" s="457"/>
      <c r="V274" s="457"/>
      <c r="W274" s="457"/>
      <c r="X274" s="457"/>
      <c r="Y274" s="457"/>
      <c r="Z274" s="457"/>
      <c r="AA274" s="457"/>
      <c r="AB274" s="457"/>
      <c r="AC274" s="457"/>
      <c r="AD274" s="457"/>
      <c r="AE274" s="457"/>
      <c r="AF274" s="457"/>
      <c r="AG274" s="457"/>
      <c r="AH274" s="457"/>
      <c r="AI274" s="457"/>
      <c r="AJ274" s="457"/>
      <c r="AK274" s="457"/>
      <c r="AL274" s="457"/>
      <c r="AM274" s="457"/>
      <c r="AN274" s="457"/>
      <c r="AO274" s="457"/>
      <c r="AP274" s="457"/>
      <c r="AQ274" s="457"/>
      <c r="AR274" s="457"/>
      <c r="AS274" s="457"/>
      <c r="AT274" s="457"/>
      <c r="AU274" s="457"/>
      <c r="AV274" s="457"/>
      <c r="AW274" s="457"/>
      <c r="AX274" s="457"/>
      <c r="AY274" s="457"/>
      <c r="AZ274" s="457"/>
      <c r="BA274" s="457"/>
      <c r="BB274" s="457"/>
      <c r="BC274" s="457"/>
      <c r="BD274" s="457"/>
      <c r="BE274" s="457"/>
      <c r="BF274" s="457"/>
      <c r="BG274" s="457"/>
      <c r="BH274" s="457"/>
      <c r="BI274" s="457"/>
      <c r="BJ274" s="457"/>
      <c r="BK274" s="457"/>
      <c r="BL274" s="457"/>
      <c r="BM274" s="457"/>
      <c r="BN274" s="457"/>
      <c r="BO274" s="457"/>
      <c r="BP274" s="457"/>
      <c r="BQ274" s="457"/>
      <c r="BR274" s="457"/>
      <c r="BS274" s="457"/>
      <c r="BT274" s="457"/>
      <c r="BU274" s="457"/>
      <c r="BV274" s="457"/>
      <c r="BW274" s="457"/>
      <c r="BX274" s="457"/>
      <c r="BY274" s="457"/>
      <c r="BZ274" s="457"/>
      <c r="CA274" s="457"/>
      <c r="CB274" s="457"/>
      <c r="CC274" s="457"/>
      <c r="CD274" s="457"/>
      <c r="CE274" s="457"/>
      <c r="CF274" s="457"/>
      <c r="CG274" s="457"/>
      <c r="CH274" s="457"/>
      <c r="CI274" s="458"/>
      <c r="CJ274" s="458"/>
      <c r="CK274" s="458"/>
      <c r="CL274" s="458"/>
      <c r="CM274" s="458"/>
      <c r="CN274" s="458"/>
      <c r="CO274" s="458"/>
      <c r="CP274" s="458"/>
      <c r="CQ274" s="458"/>
      <c r="CR274" s="458"/>
      <c r="CS274" s="458"/>
      <c r="CT274" s="458"/>
      <c r="CU274" s="458"/>
      <c r="CV274" s="458"/>
      <c r="CW274" s="458"/>
      <c r="CX274" s="458"/>
      <c r="CY274" s="458"/>
      <c r="CZ274" s="458"/>
      <c r="DA274" s="458"/>
      <c r="DB274" s="458"/>
      <c r="DC274" s="458"/>
      <c r="DD274" s="458"/>
      <c r="DE274" s="458"/>
      <c r="DF274" s="458"/>
      <c r="DG274" s="458"/>
      <c r="DH274" s="458"/>
      <c r="DI274" s="458"/>
      <c r="DJ274" s="458"/>
      <c r="DK274" s="458"/>
      <c r="DL274" s="458"/>
      <c r="DM274" s="458"/>
      <c r="DN274" s="458"/>
      <c r="DO274" s="458"/>
      <c r="DP274" s="458"/>
      <c r="DQ274" s="458"/>
      <c r="DR274" s="458"/>
      <c r="DS274" s="458"/>
      <c r="DT274" s="458"/>
      <c r="DU274" s="458"/>
      <c r="DV274" s="458"/>
      <c r="DW274" s="458"/>
      <c r="DX274" s="458"/>
      <c r="DY274" s="458"/>
      <c r="DZ274" s="458"/>
      <c r="EA274" s="458"/>
      <c r="EB274" s="458"/>
      <c r="EC274" s="458"/>
      <c r="ED274" s="458"/>
      <c r="EE274" s="458"/>
      <c r="EF274" s="458"/>
      <c r="EG274" s="458"/>
      <c r="EH274" s="458"/>
      <c r="EI274" s="458"/>
      <c r="EJ274" s="458"/>
      <c r="EK274" s="458"/>
      <c r="EL274" s="458"/>
      <c r="EM274" s="458"/>
      <c r="EN274" s="458"/>
      <c r="EO274" s="458"/>
      <c r="EP274" s="458"/>
      <c r="EQ274" s="458"/>
      <c r="ER274" s="458"/>
      <c r="ES274" s="458"/>
      <c r="ET274" s="458"/>
      <c r="EU274" s="458"/>
      <c r="EV274" s="458"/>
      <c r="EW274" s="458"/>
      <c r="EX274" s="458"/>
      <c r="EY274" s="458"/>
      <c r="EZ274" s="458"/>
      <c r="FA274" s="458"/>
      <c r="FB274" s="458"/>
      <c r="FC274" s="458"/>
      <c r="FD274" s="458"/>
      <c r="FE274" s="458"/>
      <c r="FF274" s="458"/>
      <c r="FG274" s="458"/>
      <c r="FH274" s="458"/>
      <c r="FI274" s="458"/>
      <c r="FJ274" s="458"/>
      <c r="FK274" s="458"/>
      <c r="FL274" s="458"/>
      <c r="FM274" s="458"/>
      <c r="FN274" s="458"/>
      <c r="FO274" s="458"/>
      <c r="FP274" s="458"/>
      <c r="FQ274" s="458"/>
      <c r="FR274" s="458"/>
      <c r="FS274" s="458"/>
    </row>
    <row r="275" spans="1:175" s="463" customFormat="1" outlineLevel="1">
      <c r="A275" s="456"/>
      <c r="B275" s="456"/>
      <c r="C275" s="519">
        <v>65</v>
      </c>
      <c r="D275" s="484"/>
      <c r="E275" s="603"/>
      <c r="F275" s="604"/>
      <c r="G275" s="604"/>
      <c r="H275" s="604"/>
      <c r="I275" s="604"/>
      <c r="J275" s="604"/>
      <c r="K275" s="604"/>
      <c r="L275" s="604"/>
      <c r="M275" s="604"/>
      <c r="N275" s="604"/>
      <c r="O275" s="604"/>
      <c r="P275" s="456"/>
      <c r="Q275" s="456"/>
      <c r="R275" s="456"/>
      <c r="S275" s="456"/>
      <c r="T275" s="456"/>
      <c r="U275" s="457"/>
      <c r="V275" s="457"/>
      <c r="W275" s="457"/>
      <c r="X275" s="457"/>
      <c r="Y275" s="457"/>
      <c r="Z275" s="457"/>
      <c r="AA275" s="457"/>
      <c r="AB275" s="457"/>
      <c r="AC275" s="457"/>
      <c r="AD275" s="457"/>
      <c r="AE275" s="457"/>
      <c r="AF275" s="457"/>
      <c r="AG275" s="457"/>
      <c r="AH275" s="457"/>
      <c r="AI275" s="457"/>
      <c r="AJ275" s="457"/>
      <c r="AK275" s="457"/>
      <c r="AL275" s="457"/>
      <c r="AM275" s="457"/>
      <c r="AN275" s="457"/>
      <c r="AO275" s="457"/>
      <c r="AP275" s="457"/>
      <c r="AQ275" s="457"/>
      <c r="AR275" s="457"/>
      <c r="AS275" s="457"/>
      <c r="AT275" s="457"/>
      <c r="AU275" s="457"/>
      <c r="AV275" s="457"/>
      <c r="AW275" s="457"/>
      <c r="AX275" s="457"/>
      <c r="AY275" s="457"/>
      <c r="AZ275" s="457"/>
      <c r="BA275" s="457"/>
      <c r="BB275" s="457"/>
      <c r="BC275" s="457"/>
      <c r="BD275" s="457"/>
      <c r="BE275" s="457"/>
      <c r="BF275" s="457"/>
      <c r="BG275" s="457"/>
      <c r="BH275" s="457"/>
      <c r="BI275" s="457"/>
      <c r="BJ275" s="457"/>
      <c r="BK275" s="457"/>
      <c r="BL275" s="457"/>
      <c r="BM275" s="457"/>
      <c r="BN275" s="457"/>
      <c r="BO275" s="457"/>
      <c r="BP275" s="457"/>
      <c r="BQ275" s="457"/>
      <c r="BR275" s="457"/>
      <c r="BS275" s="457"/>
      <c r="BT275" s="457"/>
      <c r="BU275" s="457"/>
      <c r="BV275" s="457"/>
      <c r="BW275" s="457"/>
      <c r="BX275" s="457"/>
      <c r="BY275" s="457"/>
      <c r="BZ275" s="457"/>
      <c r="CA275" s="457"/>
      <c r="CB275" s="457"/>
      <c r="CC275" s="457"/>
      <c r="CD275" s="457"/>
      <c r="CE275" s="457"/>
      <c r="CF275" s="457"/>
      <c r="CG275" s="457"/>
      <c r="CH275" s="457"/>
      <c r="CI275" s="458"/>
      <c r="CJ275" s="458"/>
      <c r="CK275" s="458"/>
      <c r="CL275" s="458"/>
      <c r="CM275" s="458"/>
      <c r="CN275" s="458"/>
      <c r="CO275" s="458"/>
      <c r="CP275" s="458"/>
      <c r="CQ275" s="458"/>
      <c r="CR275" s="458"/>
      <c r="CS275" s="458"/>
      <c r="CT275" s="458"/>
      <c r="CU275" s="458"/>
      <c r="CV275" s="458"/>
      <c r="CW275" s="458"/>
      <c r="CX275" s="458"/>
      <c r="CY275" s="458"/>
      <c r="CZ275" s="458"/>
      <c r="DA275" s="458"/>
      <c r="DB275" s="458"/>
      <c r="DC275" s="458"/>
      <c r="DD275" s="458"/>
      <c r="DE275" s="458"/>
      <c r="DF275" s="458"/>
      <c r="DG275" s="458"/>
      <c r="DH275" s="458"/>
      <c r="DI275" s="458"/>
      <c r="DJ275" s="458"/>
      <c r="DK275" s="458"/>
      <c r="DL275" s="458"/>
      <c r="DM275" s="458"/>
      <c r="DN275" s="458"/>
      <c r="DO275" s="458"/>
      <c r="DP275" s="458"/>
      <c r="DQ275" s="458"/>
      <c r="DR275" s="458"/>
      <c r="DS275" s="458"/>
      <c r="DT275" s="458"/>
      <c r="DU275" s="458"/>
      <c r="DV275" s="458"/>
      <c r="DW275" s="458"/>
      <c r="DX275" s="458"/>
      <c r="DY275" s="458"/>
      <c r="DZ275" s="458"/>
      <c r="EA275" s="458"/>
      <c r="EB275" s="458"/>
      <c r="EC275" s="458"/>
      <c r="ED275" s="458"/>
      <c r="EE275" s="458"/>
      <c r="EF275" s="458"/>
      <c r="EG275" s="458"/>
      <c r="EH275" s="458"/>
      <c r="EI275" s="458"/>
      <c r="EJ275" s="458"/>
      <c r="EK275" s="458"/>
      <c r="EL275" s="458"/>
      <c r="EM275" s="458"/>
      <c r="EN275" s="458"/>
      <c r="EO275" s="458"/>
      <c r="EP275" s="458"/>
      <c r="EQ275" s="458"/>
      <c r="ER275" s="458"/>
      <c r="ES275" s="458"/>
      <c r="ET275" s="458"/>
      <c r="EU275" s="458"/>
      <c r="EV275" s="458"/>
      <c r="EW275" s="458"/>
      <c r="EX275" s="458"/>
      <c r="EY275" s="458"/>
      <c r="EZ275" s="458"/>
      <c r="FA275" s="458"/>
      <c r="FB275" s="458"/>
      <c r="FC275" s="458"/>
      <c r="FD275" s="458"/>
      <c r="FE275" s="458"/>
      <c r="FF275" s="458"/>
      <c r="FG275" s="458"/>
      <c r="FH275" s="458"/>
      <c r="FI275" s="458"/>
      <c r="FJ275" s="458"/>
      <c r="FK275" s="458"/>
      <c r="FL275" s="458"/>
      <c r="FM275" s="458"/>
      <c r="FN275" s="458"/>
      <c r="FO275" s="458"/>
      <c r="FP275" s="458"/>
      <c r="FQ275" s="458"/>
      <c r="FR275" s="458"/>
      <c r="FS275" s="458"/>
    </row>
    <row r="276" spans="1:175" s="463" customFormat="1" outlineLevel="1">
      <c r="A276" s="456"/>
      <c r="B276" s="456"/>
      <c r="C276" s="519">
        <v>66</v>
      </c>
      <c r="D276" s="484"/>
      <c r="E276" s="603"/>
      <c r="F276" s="604"/>
      <c r="G276" s="604"/>
      <c r="H276" s="604"/>
      <c r="I276" s="604"/>
      <c r="J276" s="604"/>
      <c r="K276" s="604"/>
      <c r="L276" s="604"/>
      <c r="M276" s="604"/>
      <c r="N276" s="604"/>
      <c r="O276" s="604"/>
      <c r="P276" s="456"/>
      <c r="Q276" s="456"/>
      <c r="R276" s="456"/>
      <c r="S276" s="456"/>
      <c r="T276" s="456"/>
      <c r="U276" s="457"/>
      <c r="V276" s="457"/>
      <c r="W276" s="457"/>
      <c r="X276" s="457"/>
      <c r="Y276" s="457"/>
      <c r="Z276" s="457"/>
      <c r="AA276" s="457"/>
      <c r="AB276" s="457"/>
      <c r="AC276" s="457"/>
      <c r="AD276" s="457"/>
      <c r="AE276" s="457"/>
      <c r="AF276" s="457"/>
      <c r="AG276" s="457"/>
      <c r="AH276" s="457"/>
      <c r="AI276" s="457"/>
      <c r="AJ276" s="457"/>
      <c r="AK276" s="457"/>
      <c r="AL276" s="457"/>
      <c r="AM276" s="457"/>
      <c r="AN276" s="457"/>
      <c r="AO276" s="457"/>
      <c r="AP276" s="457"/>
      <c r="AQ276" s="457"/>
      <c r="AR276" s="457"/>
      <c r="AS276" s="457"/>
      <c r="AT276" s="457"/>
      <c r="AU276" s="457"/>
      <c r="AV276" s="457"/>
      <c r="AW276" s="457"/>
      <c r="AX276" s="457"/>
      <c r="AY276" s="457"/>
      <c r="AZ276" s="457"/>
      <c r="BA276" s="457"/>
      <c r="BB276" s="457"/>
      <c r="BC276" s="457"/>
      <c r="BD276" s="457"/>
      <c r="BE276" s="457"/>
      <c r="BF276" s="457"/>
      <c r="BG276" s="457"/>
      <c r="BH276" s="457"/>
      <c r="BI276" s="457"/>
      <c r="BJ276" s="457"/>
      <c r="BK276" s="457"/>
      <c r="BL276" s="457"/>
      <c r="BM276" s="457"/>
      <c r="BN276" s="457"/>
      <c r="BO276" s="457"/>
      <c r="BP276" s="457"/>
      <c r="BQ276" s="457"/>
      <c r="BR276" s="457"/>
      <c r="BS276" s="457"/>
      <c r="BT276" s="457"/>
      <c r="BU276" s="457"/>
      <c r="BV276" s="457"/>
      <c r="BW276" s="457"/>
      <c r="BX276" s="457"/>
      <c r="BY276" s="457"/>
      <c r="BZ276" s="457"/>
      <c r="CA276" s="457"/>
      <c r="CB276" s="457"/>
      <c r="CC276" s="457"/>
      <c r="CD276" s="457"/>
      <c r="CE276" s="457"/>
      <c r="CF276" s="457"/>
      <c r="CG276" s="457"/>
      <c r="CH276" s="457"/>
      <c r="CI276" s="458"/>
      <c r="CJ276" s="458"/>
      <c r="CK276" s="458"/>
      <c r="CL276" s="458"/>
      <c r="CM276" s="458"/>
      <c r="CN276" s="458"/>
      <c r="CO276" s="458"/>
      <c r="CP276" s="458"/>
      <c r="CQ276" s="458"/>
      <c r="CR276" s="458"/>
      <c r="CS276" s="458"/>
      <c r="CT276" s="458"/>
      <c r="CU276" s="458"/>
      <c r="CV276" s="458"/>
      <c r="CW276" s="458"/>
      <c r="CX276" s="458"/>
      <c r="CY276" s="458"/>
      <c r="CZ276" s="458"/>
      <c r="DA276" s="458"/>
      <c r="DB276" s="458"/>
      <c r="DC276" s="458"/>
      <c r="DD276" s="458"/>
      <c r="DE276" s="458"/>
      <c r="DF276" s="458"/>
      <c r="DG276" s="458"/>
      <c r="DH276" s="458"/>
      <c r="DI276" s="458"/>
      <c r="DJ276" s="458"/>
      <c r="DK276" s="458"/>
      <c r="DL276" s="458"/>
      <c r="DM276" s="458"/>
      <c r="DN276" s="458"/>
      <c r="DO276" s="458"/>
      <c r="DP276" s="458"/>
      <c r="DQ276" s="458"/>
      <c r="DR276" s="458"/>
      <c r="DS276" s="458"/>
      <c r="DT276" s="458"/>
      <c r="DU276" s="458"/>
      <c r="DV276" s="458"/>
      <c r="DW276" s="458"/>
      <c r="DX276" s="458"/>
      <c r="DY276" s="458"/>
      <c r="DZ276" s="458"/>
      <c r="EA276" s="458"/>
      <c r="EB276" s="458"/>
      <c r="EC276" s="458"/>
      <c r="ED276" s="458"/>
      <c r="EE276" s="458"/>
      <c r="EF276" s="458"/>
      <c r="EG276" s="458"/>
      <c r="EH276" s="458"/>
      <c r="EI276" s="458"/>
      <c r="EJ276" s="458"/>
      <c r="EK276" s="458"/>
      <c r="EL276" s="458"/>
      <c r="EM276" s="458"/>
      <c r="EN276" s="458"/>
      <c r="EO276" s="458"/>
      <c r="EP276" s="458"/>
      <c r="EQ276" s="458"/>
      <c r="ER276" s="458"/>
      <c r="ES276" s="458"/>
      <c r="ET276" s="458"/>
      <c r="EU276" s="458"/>
      <c r="EV276" s="458"/>
      <c r="EW276" s="458"/>
      <c r="EX276" s="458"/>
      <c r="EY276" s="458"/>
      <c r="EZ276" s="458"/>
      <c r="FA276" s="458"/>
      <c r="FB276" s="458"/>
      <c r="FC276" s="458"/>
      <c r="FD276" s="458"/>
      <c r="FE276" s="458"/>
      <c r="FF276" s="458"/>
      <c r="FG276" s="458"/>
      <c r="FH276" s="458"/>
      <c r="FI276" s="458"/>
      <c r="FJ276" s="458"/>
      <c r="FK276" s="458"/>
      <c r="FL276" s="458"/>
      <c r="FM276" s="458"/>
      <c r="FN276" s="458"/>
      <c r="FO276" s="458"/>
      <c r="FP276" s="458"/>
      <c r="FQ276" s="458"/>
      <c r="FR276" s="458"/>
      <c r="FS276" s="458"/>
    </row>
    <row r="277" spans="1:175" s="463" customFormat="1" outlineLevel="1">
      <c r="A277" s="456"/>
      <c r="B277" s="456"/>
      <c r="C277" s="519">
        <v>67</v>
      </c>
      <c r="D277" s="484"/>
      <c r="E277" s="603"/>
      <c r="F277" s="604"/>
      <c r="G277" s="604"/>
      <c r="H277" s="604"/>
      <c r="I277" s="604"/>
      <c r="J277" s="604"/>
      <c r="K277" s="604"/>
      <c r="L277" s="604"/>
      <c r="M277" s="604"/>
      <c r="N277" s="604"/>
      <c r="O277" s="604"/>
      <c r="P277" s="456"/>
      <c r="Q277" s="456"/>
      <c r="R277" s="456"/>
      <c r="S277" s="456"/>
      <c r="T277" s="456"/>
      <c r="U277" s="457"/>
      <c r="V277" s="457"/>
      <c r="W277" s="457"/>
      <c r="X277" s="457"/>
      <c r="Y277" s="457"/>
      <c r="Z277" s="457"/>
      <c r="AA277" s="457"/>
      <c r="AB277" s="457"/>
      <c r="AC277" s="457"/>
      <c r="AD277" s="457"/>
      <c r="AE277" s="457"/>
      <c r="AF277" s="457"/>
      <c r="AG277" s="457"/>
      <c r="AH277" s="457"/>
      <c r="AI277" s="457"/>
      <c r="AJ277" s="457"/>
      <c r="AK277" s="457"/>
      <c r="AL277" s="457"/>
      <c r="AM277" s="457"/>
      <c r="AN277" s="457"/>
      <c r="AO277" s="457"/>
      <c r="AP277" s="457"/>
      <c r="AQ277" s="457"/>
      <c r="AR277" s="457"/>
      <c r="AS277" s="457"/>
      <c r="AT277" s="457"/>
      <c r="AU277" s="457"/>
      <c r="AV277" s="457"/>
      <c r="AW277" s="457"/>
      <c r="AX277" s="457"/>
      <c r="AY277" s="457"/>
      <c r="AZ277" s="457"/>
      <c r="BA277" s="457"/>
      <c r="BB277" s="457"/>
      <c r="BC277" s="457"/>
      <c r="BD277" s="457"/>
      <c r="BE277" s="457"/>
      <c r="BF277" s="457"/>
      <c r="BG277" s="457"/>
      <c r="BH277" s="457"/>
      <c r="BI277" s="457"/>
      <c r="BJ277" s="457"/>
      <c r="BK277" s="457"/>
      <c r="BL277" s="457"/>
      <c r="BM277" s="457"/>
      <c r="BN277" s="457"/>
      <c r="BO277" s="457"/>
      <c r="BP277" s="457"/>
      <c r="BQ277" s="457"/>
      <c r="BR277" s="457"/>
      <c r="BS277" s="457"/>
      <c r="BT277" s="457"/>
      <c r="BU277" s="457"/>
      <c r="BV277" s="457"/>
      <c r="BW277" s="457"/>
      <c r="BX277" s="457"/>
      <c r="BY277" s="457"/>
      <c r="BZ277" s="457"/>
      <c r="CA277" s="457"/>
      <c r="CB277" s="457"/>
      <c r="CC277" s="457"/>
      <c r="CD277" s="457"/>
      <c r="CE277" s="457"/>
      <c r="CF277" s="457"/>
      <c r="CG277" s="457"/>
      <c r="CH277" s="457"/>
      <c r="CI277" s="458"/>
      <c r="CJ277" s="458"/>
      <c r="CK277" s="458"/>
      <c r="CL277" s="458"/>
      <c r="CM277" s="458"/>
      <c r="CN277" s="458"/>
      <c r="CO277" s="458"/>
      <c r="CP277" s="458"/>
      <c r="CQ277" s="458"/>
      <c r="CR277" s="458"/>
      <c r="CS277" s="458"/>
      <c r="CT277" s="458"/>
      <c r="CU277" s="458"/>
      <c r="CV277" s="458"/>
      <c r="CW277" s="458"/>
      <c r="CX277" s="458"/>
      <c r="CY277" s="458"/>
      <c r="CZ277" s="458"/>
      <c r="DA277" s="458"/>
      <c r="DB277" s="458"/>
      <c r="DC277" s="458"/>
      <c r="DD277" s="458"/>
      <c r="DE277" s="458"/>
      <c r="DF277" s="458"/>
      <c r="DG277" s="458"/>
      <c r="DH277" s="458"/>
      <c r="DI277" s="458"/>
      <c r="DJ277" s="458"/>
      <c r="DK277" s="458"/>
      <c r="DL277" s="458"/>
      <c r="DM277" s="458"/>
      <c r="DN277" s="458"/>
      <c r="DO277" s="458"/>
      <c r="DP277" s="458"/>
      <c r="DQ277" s="458"/>
      <c r="DR277" s="458"/>
      <c r="DS277" s="458"/>
      <c r="DT277" s="458"/>
      <c r="DU277" s="458"/>
      <c r="DV277" s="458"/>
      <c r="DW277" s="458"/>
      <c r="DX277" s="458"/>
      <c r="DY277" s="458"/>
      <c r="DZ277" s="458"/>
      <c r="EA277" s="458"/>
      <c r="EB277" s="458"/>
      <c r="EC277" s="458"/>
      <c r="ED277" s="458"/>
      <c r="EE277" s="458"/>
      <c r="EF277" s="458"/>
      <c r="EG277" s="458"/>
      <c r="EH277" s="458"/>
      <c r="EI277" s="458"/>
      <c r="EJ277" s="458"/>
      <c r="EK277" s="458"/>
      <c r="EL277" s="458"/>
      <c r="EM277" s="458"/>
      <c r="EN277" s="458"/>
      <c r="EO277" s="458"/>
      <c r="EP277" s="458"/>
      <c r="EQ277" s="458"/>
      <c r="ER277" s="458"/>
      <c r="ES277" s="458"/>
      <c r="ET277" s="458"/>
      <c r="EU277" s="458"/>
      <c r="EV277" s="458"/>
      <c r="EW277" s="458"/>
      <c r="EX277" s="458"/>
      <c r="EY277" s="458"/>
      <c r="EZ277" s="458"/>
      <c r="FA277" s="458"/>
      <c r="FB277" s="458"/>
      <c r="FC277" s="458"/>
      <c r="FD277" s="458"/>
      <c r="FE277" s="458"/>
      <c r="FF277" s="458"/>
      <c r="FG277" s="458"/>
      <c r="FH277" s="458"/>
      <c r="FI277" s="458"/>
      <c r="FJ277" s="458"/>
      <c r="FK277" s="458"/>
      <c r="FL277" s="458"/>
      <c r="FM277" s="458"/>
      <c r="FN277" s="458"/>
      <c r="FO277" s="458"/>
      <c r="FP277" s="458"/>
      <c r="FQ277" s="458"/>
      <c r="FR277" s="458"/>
      <c r="FS277" s="458"/>
    </row>
    <row r="278" spans="1:175" s="463" customFormat="1" outlineLevel="1">
      <c r="A278" s="456"/>
      <c r="B278" s="456"/>
      <c r="C278" s="519">
        <v>68</v>
      </c>
      <c r="D278" s="484"/>
      <c r="E278" s="603"/>
      <c r="F278" s="604"/>
      <c r="G278" s="604"/>
      <c r="H278" s="604"/>
      <c r="I278" s="604"/>
      <c r="J278" s="604"/>
      <c r="K278" s="604"/>
      <c r="L278" s="604"/>
      <c r="M278" s="604"/>
      <c r="N278" s="604"/>
      <c r="O278" s="604"/>
      <c r="P278" s="456"/>
      <c r="Q278" s="456"/>
      <c r="R278" s="456"/>
      <c r="S278" s="456"/>
      <c r="T278" s="456"/>
      <c r="U278" s="457"/>
      <c r="V278" s="457"/>
      <c r="W278" s="457"/>
      <c r="X278" s="457"/>
      <c r="Y278" s="457"/>
      <c r="Z278" s="457"/>
      <c r="AA278" s="457"/>
      <c r="AB278" s="457"/>
      <c r="AC278" s="457"/>
      <c r="AD278" s="457"/>
      <c r="AE278" s="457"/>
      <c r="AF278" s="457"/>
      <c r="AG278" s="457"/>
      <c r="AH278" s="457"/>
      <c r="AI278" s="457"/>
      <c r="AJ278" s="457"/>
      <c r="AK278" s="457"/>
      <c r="AL278" s="457"/>
      <c r="AM278" s="457"/>
      <c r="AN278" s="457"/>
      <c r="AO278" s="457"/>
      <c r="AP278" s="457"/>
      <c r="AQ278" s="457"/>
      <c r="AR278" s="457"/>
      <c r="AS278" s="457"/>
      <c r="AT278" s="457"/>
      <c r="AU278" s="457"/>
      <c r="AV278" s="457"/>
      <c r="AW278" s="457"/>
      <c r="AX278" s="457"/>
      <c r="AY278" s="457"/>
      <c r="AZ278" s="457"/>
      <c r="BA278" s="457"/>
      <c r="BB278" s="457"/>
      <c r="BC278" s="457"/>
      <c r="BD278" s="457"/>
      <c r="BE278" s="457"/>
      <c r="BF278" s="457"/>
      <c r="BG278" s="457"/>
      <c r="BH278" s="457"/>
      <c r="BI278" s="457"/>
      <c r="BJ278" s="457"/>
      <c r="BK278" s="457"/>
      <c r="BL278" s="457"/>
      <c r="BM278" s="457"/>
      <c r="BN278" s="457"/>
      <c r="BO278" s="457"/>
      <c r="BP278" s="457"/>
      <c r="BQ278" s="457"/>
      <c r="BR278" s="457"/>
      <c r="BS278" s="457"/>
      <c r="BT278" s="457"/>
      <c r="BU278" s="457"/>
      <c r="BV278" s="457"/>
      <c r="BW278" s="457"/>
      <c r="BX278" s="457"/>
      <c r="BY278" s="457"/>
      <c r="BZ278" s="457"/>
      <c r="CA278" s="457"/>
      <c r="CB278" s="457"/>
      <c r="CC278" s="457"/>
      <c r="CD278" s="457"/>
      <c r="CE278" s="457"/>
      <c r="CF278" s="457"/>
      <c r="CG278" s="457"/>
      <c r="CH278" s="457"/>
      <c r="CI278" s="458"/>
      <c r="CJ278" s="458"/>
      <c r="CK278" s="458"/>
      <c r="CL278" s="458"/>
      <c r="CM278" s="458"/>
      <c r="CN278" s="458"/>
      <c r="CO278" s="458"/>
      <c r="CP278" s="458"/>
      <c r="CQ278" s="458"/>
      <c r="CR278" s="458"/>
      <c r="CS278" s="458"/>
      <c r="CT278" s="458"/>
      <c r="CU278" s="458"/>
      <c r="CV278" s="458"/>
      <c r="CW278" s="458"/>
      <c r="CX278" s="458"/>
      <c r="CY278" s="458"/>
      <c r="CZ278" s="458"/>
      <c r="DA278" s="458"/>
      <c r="DB278" s="458"/>
      <c r="DC278" s="458"/>
      <c r="DD278" s="458"/>
      <c r="DE278" s="458"/>
      <c r="DF278" s="458"/>
      <c r="DG278" s="458"/>
      <c r="DH278" s="458"/>
      <c r="DI278" s="458"/>
      <c r="DJ278" s="458"/>
      <c r="DK278" s="458"/>
      <c r="DL278" s="458"/>
      <c r="DM278" s="458"/>
      <c r="DN278" s="458"/>
      <c r="DO278" s="458"/>
      <c r="DP278" s="458"/>
      <c r="DQ278" s="458"/>
      <c r="DR278" s="458"/>
      <c r="DS278" s="458"/>
      <c r="DT278" s="458"/>
      <c r="DU278" s="458"/>
      <c r="DV278" s="458"/>
      <c r="DW278" s="458"/>
      <c r="DX278" s="458"/>
      <c r="DY278" s="458"/>
      <c r="DZ278" s="458"/>
      <c r="EA278" s="458"/>
      <c r="EB278" s="458"/>
      <c r="EC278" s="458"/>
      <c r="ED278" s="458"/>
      <c r="EE278" s="458"/>
      <c r="EF278" s="458"/>
      <c r="EG278" s="458"/>
      <c r="EH278" s="458"/>
      <c r="EI278" s="458"/>
      <c r="EJ278" s="458"/>
      <c r="EK278" s="458"/>
      <c r="EL278" s="458"/>
      <c r="EM278" s="458"/>
      <c r="EN278" s="458"/>
      <c r="EO278" s="458"/>
      <c r="EP278" s="458"/>
      <c r="EQ278" s="458"/>
      <c r="ER278" s="458"/>
      <c r="ES278" s="458"/>
      <c r="ET278" s="458"/>
      <c r="EU278" s="458"/>
      <c r="EV278" s="458"/>
      <c r="EW278" s="458"/>
      <c r="EX278" s="458"/>
      <c r="EY278" s="458"/>
      <c r="EZ278" s="458"/>
      <c r="FA278" s="458"/>
      <c r="FB278" s="458"/>
      <c r="FC278" s="458"/>
      <c r="FD278" s="458"/>
      <c r="FE278" s="458"/>
      <c r="FF278" s="458"/>
      <c r="FG278" s="458"/>
      <c r="FH278" s="458"/>
      <c r="FI278" s="458"/>
      <c r="FJ278" s="458"/>
      <c r="FK278" s="458"/>
      <c r="FL278" s="458"/>
      <c r="FM278" s="458"/>
      <c r="FN278" s="458"/>
      <c r="FO278" s="458"/>
      <c r="FP278" s="458"/>
      <c r="FQ278" s="458"/>
      <c r="FR278" s="458"/>
      <c r="FS278" s="458"/>
    </row>
    <row r="279" spans="1:175" s="463" customFormat="1" outlineLevel="1">
      <c r="A279" s="456"/>
      <c r="B279" s="456"/>
      <c r="C279" s="519">
        <v>69</v>
      </c>
      <c r="D279" s="484"/>
      <c r="E279" s="603"/>
      <c r="F279" s="604"/>
      <c r="G279" s="604"/>
      <c r="H279" s="604"/>
      <c r="I279" s="604"/>
      <c r="J279" s="604"/>
      <c r="K279" s="604"/>
      <c r="L279" s="604"/>
      <c r="M279" s="604"/>
      <c r="N279" s="604"/>
      <c r="O279" s="604"/>
      <c r="P279" s="456"/>
      <c r="Q279" s="456"/>
      <c r="R279" s="456"/>
      <c r="S279" s="456"/>
      <c r="T279" s="456"/>
      <c r="U279" s="457"/>
      <c r="V279" s="457"/>
      <c r="W279" s="457"/>
      <c r="X279" s="457"/>
      <c r="Y279" s="457"/>
      <c r="Z279" s="457"/>
      <c r="AA279" s="457"/>
      <c r="AB279" s="457"/>
      <c r="AC279" s="457"/>
      <c r="AD279" s="457"/>
      <c r="AE279" s="457"/>
      <c r="AF279" s="457"/>
      <c r="AG279" s="457"/>
      <c r="AH279" s="457"/>
      <c r="AI279" s="457"/>
      <c r="AJ279" s="457"/>
      <c r="AK279" s="457"/>
      <c r="AL279" s="457"/>
      <c r="AM279" s="457"/>
      <c r="AN279" s="457"/>
      <c r="AO279" s="457"/>
      <c r="AP279" s="457"/>
      <c r="AQ279" s="457"/>
      <c r="AR279" s="457"/>
      <c r="AS279" s="457"/>
      <c r="AT279" s="457"/>
      <c r="AU279" s="457"/>
      <c r="AV279" s="457"/>
      <c r="AW279" s="457"/>
      <c r="AX279" s="457"/>
      <c r="AY279" s="457"/>
      <c r="AZ279" s="457"/>
      <c r="BA279" s="457"/>
      <c r="BB279" s="457"/>
      <c r="BC279" s="457"/>
      <c r="BD279" s="457"/>
      <c r="BE279" s="457"/>
      <c r="BF279" s="457"/>
      <c r="BG279" s="457"/>
      <c r="BH279" s="457"/>
      <c r="BI279" s="457"/>
      <c r="BJ279" s="457"/>
      <c r="BK279" s="457"/>
      <c r="BL279" s="457"/>
      <c r="BM279" s="457"/>
      <c r="BN279" s="457"/>
      <c r="BO279" s="457"/>
      <c r="BP279" s="457"/>
      <c r="BQ279" s="457"/>
      <c r="BR279" s="457"/>
      <c r="BS279" s="457"/>
      <c r="BT279" s="457"/>
      <c r="BU279" s="457"/>
      <c r="BV279" s="457"/>
      <c r="BW279" s="457"/>
      <c r="BX279" s="457"/>
      <c r="BY279" s="457"/>
      <c r="BZ279" s="457"/>
      <c r="CA279" s="457"/>
      <c r="CB279" s="457"/>
      <c r="CC279" s="457"/>
      <c r="CD279" s="457"/>
      <c r="CE279" s="457"/>
      <c r="CF279" s="457"/>
      <c r="CG279" s="457"/>
      <c r="CH279" s="457"/>
      <c r="CI279" s="458"/>
      <c r="CJ279" s="458"/>
      <c r="CK279" s="458"/>
      <c r="CL279" s="458"/>
      <c r="CM279" s="458"/>
      <c r="CN279" s="458"/>
      <c r="CO279" s="458"/>
      <c r="CP279" s="458"/>
      <c r="CQ279" s="458"/>
      <c r="CR279" s="458"/>
      <c r="CS279" s="458"/>
      <c r="CT279" s="458"/>
      <c r="CU279" s="458"/>
      <c r="CV279" s="458"/>
      <c r="CW279" s="458"/>
      <c r="CX279" s="458"/>
      <c r="CY279" s="458"/>
      <c r="CZ279" s="458"/>
      <c r="DA279" s="458"/>
      <c r="DB279" s="458"/>
      <c r="DC279" s="458"/>
      <c r="DD279" s="458"/>
      <c r="DE279" s="458"/>
      <c r="DF279" s="458"/>
      <c r="DG279" s="458"/>
      <c r="DH279" s="458"/>
      <c r="DI279" s="458"/>
      <c r="DJ279" s="458"/>
      <c r="DK279" s="458"/>
      <c r="DL279" s="458"/>
      <c r="DM279" s="458"/>
      <c r="DN279" s="458"/>
      <c r="DO279" s="458"/>
      <c r="DP279" s="458"/>
      <c r="DQ279" s="458"/>
      <c r="DR279" s="458"/>
      <c r="DS279" s="458"/>
      <c r="DT279" s="458"/>
      <c r="DU279" s="458"/>
      <c r="DV279" s="458"/>
      <c r="DW279" s="458"/>
      <c r="DX279" s="458"/>
      <c r="DY279" s="458"/>
      <c r="DZ279" s="458"/>
      <c r="EA279" s="458"/>
      <c r="EB279" s="458"/>
      <c r="EC279" s="458"/>
      <c r="ED279" s="458"/>
      <c r="EE279" s="458"/>
      <c r="EF279" s="458"/>
      <c r="EG279" s="458"/>
      <c r="EH279" s="458"/>
      <c r="EI279" s="458"/>
      <c r="EJ279" s="458"/>
      <c r="EK279" s="458"/>
      <c r="EL279" s="458"/>
      <c r="EM279" s="458"/>
      <c r="EN279" s="458"/>
      <c r="EO279" s="458"/>
      <c r="EP279" s="458"/>
      <c r="EQ279" s="458"/>
      <c r="ER279" s="458"/>
      <c r="ES279" s="458"/>
      <c r="ET279" s="458"/>
      <c r="EU279" s="458"/>
      <c r="EV279" s="458"/>
      <c r="EW279" s="458"/>
      <c r="EX279" s="458"/>
      <c r="EY279" s="458"/>
      <c r="EZ279" s="458"/>
      <c r="FA279" s="458"/>
      <c r="FB279" s="458"/>
      <c r="FC279" s="458"/>
      <c r="FD279" s="458"/>
      <c r="FE279" s="458"/>
      <c r="FF279" s="458"/>
      <c r="FG279" s="458"/>
      <c r="FH279" s="458"/>
      <c r="FI279" s="458"/>
      <c r="FJ279" s="458"/>
      <c r="FK279" s="458"/>
      <c r="FL279" s="458"/>
      <c r="FM279" s="458"/>
      <c r="FN279" s="458"/>
      <c r="FO279" s="458"/>
      <c r="FP279" s="458"/>
      <c r="FQ279" s="458"/>
      <c r="FR279" s="458"/>
      <c r="FS279" s="458"/>
    </row>
    <row r="280" spans="1:175" s="463" customFormat="1" outlineLevel="1">
      <c r="A280" s="456"/>
      <c r="B280" s="456"/>
      <c r="C280" s="519">
        <v>70</v>
      </c>
      <c r="D280" s="484"/>
      <c r="E280" s="603"/>
      <c r="F280" s="604"/>
      <c r="G280" s="604"/>
      <c r="H280" s="604"/>
      <c r="I280" s="604"/>
      <c r="J280" s="604"/>
      <c r="K280" s="604"/>
      <c r="L280" s="604"/>
      <c r="M280" s="604"/>
      <c r="N280" s="604"/>
      <c r="O280" s="604"/>
      <c r="P280" s="456"/>
      <c r="Q280" s="456"/>
      <c r="R280" s="456"/>
      <c r="S280" s="456"/>
      <c r="T280" s="538"/>
      <c r="U280" s="457"/>
      <c r="V280" s="457"/>
      <c r="W280" s="457"/>
      <c r="X280" s="457"/>
      <c r="Y280" s="457"/>
      <c r="Z280" s="457"/>
      <c r="AA280" s="457"/>
      <c r="AB280" s="457"/>
      <c r="AC280" s="457"/>
      <c r="AD280" s="457"/>
      <c r="AE280" s="457"/>
      <c r="AF280" s="457"/>
      <c r="AG280" s="457"/>
      <c r="AH280" s="457"/>
      <c r="AI280" s="457"/>
      <c r="AJ280" s="457"/>
      <c r="AK280" s="457"/>
      <c r="AL280" s="457"/>
      <c r="AM280" s="457"/>
      <c r="AN280" s="457"/>
      <c r="AO280" s="457"/>
      <c r="AP280" s="457"/>
      <c r="AQ280" s="457"/>
      <c r="AR280" s="457"/>
      <c r="AS280" s="457"/>
      <c r="AT280" s="457"/>
      <c r="AU280" s="457"/>
      <c r="AV280" s="457"/>
      <c r="AW280" s="457"/>
      <c r="AX280" s="457"/>
      <c r="AY280" s="457"/>
      <c r="AZ280" s="457"/>
      <c r="BA280" s="457"/>
      <c r="BB280" s="457"/>
      <c r="BC280" s="457"/>
      <c r="BD280" s="457"/>
      <c r="BE280" s="457"/>
      <c r="BF280" s="457"/>
      <c r="BG280" s="457"/>
      <c r="BH280" s="457"/>
      <c r="BI280" s="457"/>
      <c r="BJ280" s="457"/>
      <c r="BK280" s="457"/>
      <c r="BL280" s="457"/>
      <c r="BM280" s="457"/>
      <c r="BN280" s="457"/>
      <c r="BO280" s="457"/>
      <c r="BP280" s="457"/>
      <c r="BQ280" s="457"/>
      <c r="BR280" s="457"/>
      <c r="BS280" s="457"/>
      <c r="BT280" s="457"/>
      <c r="BU280" s="457"/>
      <c r="BV280" s="457"/>
      <c r="BW280" s="457"/>
      <c r="BX280" s="457"/>
      <c r="BY280" s="457"/>
      <c r="BZ280" s="457"/>
      <c r="CA280" s="457"/>
      <c r="CB280" s="457"/>
      <c r="CC280" s="457"/>
      <c r="CD280" s="457"/>
      <c r="CE280" s="457"/>
      <c r="CF280" s="457"/>
      <c r="CG280" s="457"/>
      <c r="CH280" s="457"/>
      <c r="CI280" s="458"/>
      <c r="CJ280" s="458"/>
      <c r="CK280" s="458"/>
      <c r="CL280" s="458"/>
      <c r="CM280" s="458"/>
      <c r="CN280" s="458"/>
      <c r="CO280" s="458"/>
      <c r="CP280" s="458"/>
      <c r="CQ280" s="458"/>
      <c r="CR280" s="458"/>
      <c r="CS280" s="458"/>
      <c r="CT280" s="458"/>
      <c r="CU280" s="458"/>
      <c r="CV280" s="458"/>
      <c r="CW280" s="458"/>
      <c r="CX280" s="458"/>
      <c r="CY280" s="458"/>
      <c r="CZ280" s="458"/>
      <c r="DA280" s="458"/>
      <c r="DB280" s="458"/>
      <c r="DC280" s="458"/>
      <c r="DD280" s="458"/>
      <c r="DE280" s="458"/>
      <c r="DF280" s="458"/>
      <c r="DG280" s="458"/>
      <c r="DH280" s="458"/>
      <c r="DI280" s="458"/>
      <c r="DJ280" s="458"/>
      <c r="DK280" s="458"/>
      <c r="DL280" s="458"/>
      <c r="DM280" s="458"/>
      <c r="DN280" s="458"/>
      <c r="DO280" s="458"/>
      <c r="DP280" s="458"/>
      <c r="DQ280" s="458"/>
      <c r="DR280" s="458"/>
      <c r="DS280" s="458"/>
      <c r="DT280" s="458"/>
      <c r="DU280" s="458"/>
      <c r="DV280" s="458"/>
      <c r="DW280" s="458"/>
      <c r="DX280" s="458"/>
      <c r="DY280" s="458"/>
      <c r="DZ280" s="458"/>
      <c r="EA280" s="458"/>
      <c r="EB280" s="458"/>
      <c r="EC280" s="458"/>
      <c r="ED280" s="458"/>
      <c r="EE280" s="458"/>
      <c r="EF280" s="458"/>
      <c r="EG280" s="458"/>
      <c r="EH280" s="458"/>
      <c r="EI280" s="458"/>
      <c r="EJ280" s="458"/>
      <c r="EK280" s="458"/>
      <c r="EL280" s="458"/>
      <c r="EM280" s="458"/>
      <c r="EN280" s="458"/>
      <c r="EO280" s="458"/>
      <c r="EP280" s="458"/>
      <c r="EQ280" s="458"/>
      <c r="ER280" s="458"/>
      <c r="ES280" s="458"/>
      <c r="ET280" s="458"/>
      <c r="EU280" s="458"/>
      <c r="EV280" s="458"/>
      <c r="EW280" s="458"/>
      <c r="EX280" s="458"/>
      <c r="EY280" s="458"/>
      <c r="EZ280" s="458"/>
      <c r="FA280" s="458"/>
      <c r="FB280" s="458"/>
      <c r="FC280" s="458"/>
      <c r="FD280" s="458"/>
      <c r="FE280" s="458"/>
      <c r="FF280" s="458"/>
      <c r="FG280" s="458"/>
      <c r="FH280" s="458"/>
      <c r="FI280" s="458"/>
      <c r="FJ280" s="458"/>
      <c r="FK280" s="458"/>
      <c r="FL280" s="458"/>
      <c r="FM280" s="458"/>
      <c r="FN280" s="458"/>
      <c r="FO280" s="458"/>
      <c r="FP280" s="458"/>
      <c r="FQ280" s="458"/>
      <c r="FR280" s="458"/>
      <c r="FS280" s="458"/>
    </row>
    <row r="281" spans="1:175" s="463" customFormat="1" outlineLevel="1">
      <c r="A281" s="456"/>
      <c r="B281" s="456"/>
      <c r="C281" s="519">
        <v>71</v>
      </c>
      <c r="D281" s="484"/>
      <c r="E281" s="603"/>
      <c r="F281" s="604"/>
      <c r="G281" s="604"/>
      <c r="H281" s="604"/>
      <c r="I281" s="604"/>
      <c r="J281" s="604"/>
      <c r="K281" s="604"/>
      <c r="L281" s="604"/>
      <c r="M281" s="604"/>
      <c r="N281" s="604"/>
      <c r="O281" s="604"/>
      <c r="P281" s="456"/>
      <c r="Q281" s="456"/>
      <c r="R281" s="456"/>
      <c r="S281" s="456"/>
      <c r="T281" s="456"/>
      <c r="U281" s="457"/>
      <c r="V281" s="457"/>
      <c r="W281" s="457"/>
      <c r="X281" s="457"/>
      <c r="Y281" s="457"/>
      <c r="Z281" s="457"/>
      <c r="AA281" s="457"/>
      <c r="AB281" s="457"/>
      <c r="AC281" s="457"/>
      <c r="AD281" s="457"/>
      <c r="AE281" s="457"/>
      <c r="AF281" s="457"/>
      <c r="AG281" s="457"/>
      <c r="AH281" s="457"/>
      <c r="AI281" s="457"/>
      <c r="AJ281" s="457"/>
      <c r="AK281" s="457"/>
      <c r="AL281" s="457"/>
      <c r="AM281" s="457"/>
      <c r="AN281" s="457"/>
      <c r="AO281" s="457"/>
      <c r="AP281" s="457"/>
      <c r="AQ281" s="457"/>
      <c r="AR281" s="457"/>
      <c r="AS281" s="457"/>
      <c r="AT281" s="457"/>
      <c r="AU281" s="457"/>
      <c r="AV281" s="457"/>
      <c r="AW281" s="457"/>
      <c r="AX281" s="457"/>
      <c r="AY281" s="457"/>
      <c r="AZ281" s="457"/>
      <c r="BA281" s="457"/>
      <c r="BB281" s="457"/>
      <c r="BC281" s="457"/>
      <c r="BD281" s="457"/>
      <c r="BE281" s="457"/>
      <c r="BF281" s="457"/>
      <c r="BG281" s="457"/>
      <c r="BH281" s="457"/>
      <c r="BI281" s="457"/>
      <c r="BJ281" s="457"/>
      <c r="BK281" s="457"/>
      <c r="BL281" s="457"/>
      <c r="BM281" s="457"/>
      <c r="BN281" s="457"/>
      <c r="BO281" s="457"/>
      <c r="BP281" s="457"/>
      <c r="BQ281" s="457"/>
      <c r="BR281" s="457"/>
      <c r="BS281" s="457"/>
      <c r="BT281" s="457"/>
      <c r="BU281" s="457"/>
      <c r="BV281" s="457"/>
      <c r="BW281" s="457"/>
      <c r="BX281" s="457"/>
      <c r="BY281" s="457"/>
      <c r="BZ281" s="457"/>
      <c r="CA281" s="457"/>
      <c r="CB281" s="457"/>
      <c r="CC281" s="457"/>
      <c r="CD281" s="457"/>
      <c r="CE281" s="457"/>
      <c r="CF281" s="457"/>
      <c r="CG281" s="457"/>
      <c r="CH281" s="457"/>
      <c r="CI281" s="458"/>
      <c r="CJ281" s="458"/>
      <c r="CK281" s="458"/>
      <c r="CL281" s="458"/>
      <c r="CM281" s="458"/>
      <c r="CN281" s="458"/>
      <c r="CO281" s="458"/>
      <c r="CP281" s="458"/>
      <c r="CQ281" s="458"/>
      <c r="CR281" s="458"/>
      <c r="CS281" s="458"/>
      <c r="CT281" s="458"/>
      <c r="CU281" s="458"/>
      <c r="CV281" s="458"/>
      <c r="CW281" s="458"/>
      <c r="CX281" s="458"/>
      <c r="CY281" s="458"/>
      <c r="CZ281" s="458"/>
      <c r="DA281" s="458"/>
      <c r="DB281" s="458"/>
      <c r="DC281" s="458"/>
      <c r="DD281" s="458"/>
      <c r="DE281" s="458"/>
      <c r="DF281" s="458"/>
      <c r="DG281" s="458"/>
      <c r="DH281" s="458"/>
      <c r="DI281" s="458"/>
      <c r="DJ281" s="458"/>
      <c r="DK281" s="458"/>
      <c r="DL281" s="458"/>
      <c r="DM281" s="458"/>
      <c r="DN281" s="458"/>
      <c r="DO281" s="458"/>
      <c r="DP281" s="458"/>
      <c r="DQ281" s="458"/>
      <c r="DR281" s="458"/>
      <c r="DS281" s="458"/>
      <c r="DT281" s="458"/>
      <c r="DU281" s="458"/>
      <c r="DV281" s="458"/>
      <c r="DW281" s="458"/>
      <c r="DX281" s="458"/>
      <c r="DY281" s="458"/>
      <c r="DZ281" s="458"/>
      <c r="EA281" s="458"/>
      <c r="EB281" s="458"/>
      <c r="EC281" s="458"/>
      <c r="ED281" s="458"/>
      <c r="EE281" s="458"/>
      <c r="EF281" s="458"/>
      <c r="EG281" s="458"/>
      <c r="EH281" s="458"/>
      <c r="EI281" s="458"/>
      <c r="EJ281" s="458"/>
      <c r="EK281" s="458"/>
      <c r="EL281" s="458"/>
      <c r="EM281" s="458"/>
      <c r="EN281" s="458"/>
      <c r="EO281" s="458"/>
      <c r="EP281" s="458"/>
      <c r="EQ281" s="458"/>
      <c r="ER281" s="458"/>
      <c r="ES281" s="458"/>
      <c r="ET281" s="458"/>
      <c r="EU281" s="458"/>
      <c r="EV281" s="458"/>
      <c r="EW281" s="458"/>
      <c r="EX281" s="458"/>
      <c r="EY281" s="458"/>
      <c r="EZ281" s="458"/>
      <c r="FA281" s="458"/>
      <c r="FB281" s="458"/>
      <c r="FC281" s="458"/>
      <c r="FD281" s="458"/>
      <c r="FE281" s="458"/>
      <c r="FF281" s="458"/>
      <c r="FG281" s="458"/>
      <c r="FH281" s="458"/>
      <c r="FI281" s="458"/>
      <c r="FJ281" s="458"/>
      <c r="FK281" s="458"/>
      <c r="FL281" s="458"/>
      <c r="FM281" s="458"/>
      <c r="FN281" s="458"/>
      <c r="FO281" s="458"/>
      <c r="FP281" s="458"/>
      <c r="FQ281" s="458"/>
      <c r="FR281" s="458"/>
      <c r="FS281" s="458"/>
    </row>
    <row r="282" spans="1:175" s="463" customFormat="1" outlineLevel="1">
      <c r="A282" s="456"/>
      <c r="B282" s="456"/>
      <c r="C282" s="519">
        <v>72</v>
      </c>
      <c r="D282" s="484"/>
      <c r="E282" s="603"/>
      <c r="F282" s="604"/>
      <c r="G282" s="604"/>
      <c r="H282" s="604"/>
      <c r="I282" s="604"/>
      <c r="J282" s="604"/>
      <c r="K282" s="604"/>
      <c r="L282" s="604"/>
      <c r="M282" s="604"/>
      <c r="N282" s="604"/>
      <c r="O282" s="604"/>
      <c r="P282" s="456"/>
      <c r="Q282" s="456"/>
      <c r="R282" s="456"/>
      <c r="S282" s="456"/>
      <c r="T282" s="456"/>
      <c r="U282" s="457"/>
      <c r="V282" s="457"/>
      <c r="W282" s="457"/>
      <c r="X282" s="457"/>
      <c r="Y282" s="457"/>
      <c r="Z282" s="457"/>
      <c r="AA282" s="457"/>
      <c r="AB282" s="457"/>
      <c r="AC282" s="457"/>
      <c r="AD282" s="457"/>
      <c r="AE282" s="457"/>
      <c r="AF282" s="457"/>
      <c r="AG282" s="457"/>
      <c r="AH282" s="457"/>
      <c r="AI282" s="457"/>
      <c r="AJ282" s="457"/>
      <c r="AK282" s="457"/>
      <c r="AL282" s="457"/>
      <c r="AM282" s="457"/>
      <c r="AN282" s="457"/>
      <c r="AO282" s="457"/>
      <c r="AP282" s="457"/>
      <c r="AQ282" s="457"/>
      <c r="AR282" s="457"/>
      <c r="AS282" s="457"/>
      <c r="AT282" s="457"/>
      <c r="AU282" s="457"/>
      <c r="AV282" s="457"/>
      <c r="AW282" s="457"/>
      <c r="AX282" s="457"/>
      <c r="AY282" s="457"/>
      <c r="AZ282" s="457"/>
      <c r="BA282" s="457"/>
      <c r="BB282" s="457"/>
      <c r="BC282" s="457"/>
      <c r="BD282" s="457"/>
      <c r="BE282" s="457"/>
      <c r="BF282" s="457"/>
      <c r="BG282" s="457"/>
      <c r="BH282" s="457"/>
      <c r="BI282" s="457"/>
      <c r="BJ282" s="457"/>
      <c r="BK282" s="457"/>
      <c r="BL282" s="457"/>
      <c r="BM282" s="457"/>
      <c r="BN282" s="457"/>
      <c r="BO282" s="457"/>
      <c r="BP282" s="457"/>
      <c r="BQ282" s="457"/>
      <c r="BR282" s="457"/>
      <c r="BS282" s="457"/>
      <c r="BT282" s="457"/>
      <c r="BU282" s="457"/>
      <c r="BV282" s="457"/>
      <c r="BW282" s="457"/>
      <c r="BX282" s="457"/>
      <c r="BY282" s="457"/>
      <c r="BZ282" s="457"/>
      <c r="CA282" s="457"/>
      <c r="CB282" s="457"/>
      <c r="CC282" s="457"/>
      <c r="CD282" s="457"/>
      <c r="CE282" s="457"/>
      <c r="CF282" s="457"/>
      <c r="CG282" s="457"/>
      <c r="CH282" s="457"/>
      <c r="CI282" s="458"/>
      <c r="CJ282" s="458"/>
      <c r="CK282" s="458"/>
      <c r="CL282" s="458"/>
      <c r="CM282" s="458"/>
      <c r="CN282" s="458"/>
      <c r="CO282" s="458"/>
      <c r="CP282" s="458"/>
      <c r="CQ282" s="458"/>
      <c r="CR282" s="458"/>
      <c r="CS282" s="458"/>
      <c r="CT282" s="458"/>
      <c r="CU282" s="458"/>
      <c r="CV282" s="458"/>
      <c r="CW282" s="458"/>
      <c r="CX282" s="458"/>
      <c r="CY282" s="458"/>
      <c r="CZ282" s="458"/>
      <c r="DA282" s="458"/>
      <c r="DB282" s="458"/>
      <c r="DC282" s="458"/>
      <c r="DD282" s="458"/>
      <c r="DE282" s="458"/>
      <c r="DF282" s="458"/>
      <c r="DG282" s="458"/>
      <c r="DH282" s="458"/>
      <c r="DI282" s="458"/>
      <c r="DJ282" s="458"/>
      <c r="DK282" s="458"/>
      <c r="DL282" s="458"/>
      <c r="DM282" s="458"/>
      <c r="DN282" s="458"/>
      <c r="DO282" s="458"/>
      <c r="DP282" s="458"/>
      <c r="DQ282" s="458"/>
      <c r="DR282" s="458"/>
      <c r="DS282" s="458"/>
      <c r="DT282" s="458"/>
      <c r="DU282" s="458"/>
      <c r="DV282" s="458"/>
      <c r="DW282" s="458"/>
      <c r="DX282" s="458"/>
      <c r="DY282" s="458"/>
      <c r="DZ282" s="458"/>
      <c r="EA282" s="458"/>
      <c r="EB282" s="458"/>
      <c r="EC282" s="458"/>
      <c r="ED282" s="458"/>
      <c r="EE282" s="458"/>
      <c r="EF282" s="458"/>
      <c r="EG282" s="458"/>
      <c r="EH282" s="458"/>
      <c r="EI282" s="458"/>
      <c r="EJ282" s="458"/>
      <c r="EK282" s="458"/>
      <c r="EL282" s="458"/>
      <c r="EM282" s="458"/>
      <c r="EN282" s="458"/>
      <c r="EO282" s="458"/>
      <c r="EP282" s="458"/>
      <c r="EQ282" s="458"/>
      <c r="ER282" s="458"/>
      <c r="ES282" s="458"/>
      <c r="ET282" s="458"/>
      <c r="EU282" s="458"/>
      <c r="EV282" s="458"/>
      <c r="EW282" s="458"/>
      <c r="EX282" s="458"/>
      <c r="EY282" s="458"/>
      <c r="EZ282" s="458"/>
      <c r="FA282" s="458"/>
      <c r="FB282" s="458"/>
      <c r="FC282" s="458"/>
      <c r="FD282" s="458"/>
      <c r="FE282" s="458"/>
      <c r="FF282" s="458"/>
      <c r="FG282" s="458"/>
      <c r="FH282" s="458"/>
      <c r="FI282" s="458"/>
      <c r="FJ282" s="458"/>
      <c r="FK282" s="458"/>
      <c r="FL282" s="458"/>
      <c r="FM282" s="458"/>
      <c r="FN282" s="458"/>
      <c r="FO282" s="458"/>
      <c r="FP282" s="458"/>
      <c r="FQ282" s="458"/>
      <c r="FR282" s="458"/>
      <c r="FS282" s="458"/>
    </row>
    <row r="283" spans="1:175" s="463" customFormat="1" outlineLevel="1">
      <c r="A283" s="456"/>
      <c r="B283" s="456"/>
      <c r="C283" s="519">
        <v>73</v>
      </c>
      <c r="D283" s="484"/>
      <c r="E283" s="603"/>
      <c r="F283" s="604"/>
      <c r="G283" s="604"/>
      <c r="H283" s="604"/>
      <c r="I283" s="604"/>
      <c r="J283" s="604"/>
      <c r="K283" s="604"/>
      <c r="L283" s="604"/>
      <c r="M283" s="604"/>
      <c r="N283" s="604"/>
      <c r="O283" s="604"/>
      <c r="P283" s="456"/>
      <c r="Q283" s="456"/>
      <c r="R283" s="456"/>
      <c r="S283" s="456"/>
      <c r="T283" s="456"/>
      <c r="U283" s="457"/>
      <c r="V283" s="457"/>
      <c r="W283" s="457"/>
      <c r="X283" s="457"/>
      <c r="Y283" s="457"/>
      <c r="Z283" s="457"/>
      <c r="AA283" s="457"/>
      <c r="AB283" s="457"/>
      <c r="AC283" s="457"/>
      <c r="AD283" s="457"/>
      <c r="AE283" s="457"/>
      <c r="AF283" s="457"/>
      <c r="AG283" s="457"/>
      <c r="AH283" s="457"/>
      <c r="AI283" s="457"/>
      <c r="AJ283" s="457"/>
      <c r="AK283" s="457"/>
      <c r="AL283" s="457"/>
      <c r="AM283" s="457"/>
      <c r="AN283" s="457"/>
      <c r="AO283" s="457"/>
      <c r="AP283" s="457"/>
      <c r="AQ283" s="457"/>
      <c r="AR283" s="457"/>
      <c r="AS283" s="457"/>
      <c r="AT283" s="457"/>
      <c r="AU283" s="457"/>
      <c r="AV283" s="457"/>
      <c r="AW283" s="457"/>
      <c r="AX283" s="457"/>
      <c r="AY283" s="457"/>
      <c r="AZ283" s="457"/>
      <c r="BA283" s="457"/>
      <c r="BB283" s="457"/>
      <c r="BC283" s="457"/>
      <c r="BD283" s="457"/>
      <c r="BE283" s="457"/>
      <c r="BF283" s="457"/>
      <c r="BG283" s="457"/>
      <c r="BH283" s="457"/>
      <c r="BI283" s="457"/>
      <c r="BJ283" s="457"/>
      <c r="BK283" s="457"/>
      <c r="BL283" s="457"/>
      <c r="BM283" s="457"/>
      <c r="BN283" s="457"/>
      <c r="BO283" s="457"/>
      <c r="BP283" s="457"/>
      <c r="BQ283" s="457"/>
      <c r="BR283" s="457"/>
      <c r="BS283" s="457"/>
      <c r="BT283" s="457"/>
      <c r="BU283" s="457"/>
      <c r="BV283" s="457"/>
      <c r="BW283" s="457"/>
      <c r="BX283" s="457"/>
      <c r="BY283" s="457"/>
      <c r="BZ283" s="457"/>
      <c r="CA283" s="457"/>
      <c r="CB283" s="457"/>
      <c r="CC283" s="457"/>
      <c r="CD283" s="457"/>
      <c r="CE283" s="457"/>
      <c r="CF283" s="457"/>
      <c r="CG283" s="457"/>
      <c r="CH283" s="457"/>
      <c r="CI283" s="458"/>
      <c r="CJ283" s="458"/>
      <c r="CK283" s="458"/>
      <c r="CL283" s="458"/>
      <c r="CM283" s="458"/>
      <c r="CN283" s="458"/>
      <c r="CO283" s="458"/>
      <c r="CP283" s="458"/>
      <c r="CQ283" s="458"/>
      <c r="CR283" s="458"/>
      <c r="CS283" s="458"/>
      <c r="CT283" s="458"/>
      <c r="CU283" s="458"/>
      <c r="CV283" s="458"/>
      <c r="CW283" s="458"/>
      <c r="CX283" s="458"/>
      <c r="CY283" s="458"/>
      <c r="CZ283" s="458"/>
      <c r="DA283" s="458"/>
      <c r="DB283" s="458"/>
      <c r="DC283" s="458"/>
      <c r="DD283" s="458"/>
      <c r="DE283" s="458"/>
      <c r="DF283" s="458"/>
      <c r="DG283" s="458"/>
      <c r="DH283" s="458"/>
      <c r="DI283" s="458"/>
      <c r="DJ283" s="458"/>
      <c r="DK283" s="458"/>
      <c r="DL283" s="458"/>
      <c r="DM283" s="458"/>
      <c r="DN283" s="458"/>
      <c r="DO283" s="458"/>
      <c r="DP283" s="458"/>
      <c r="DQ283" s="458"/>
      <c r="DR283" s="458"/>
      <c r="DS283" s="458"/>
      <c r="DT283" s="458"/>
      <c r="DU283" s="458"/>
      <c r="DV283" s="458"/>
      <c r="DW283" s="458"/>
      <c r="DX283" s="458"/>
      <c r="DY283" s="458"/>
      <c r="DZ283" s="458"/>
      <c r="EA283" s="458"/>
      <c r="EB283" s="458"/>
      <c r="EC283" s="458"/>
      <c r="ED283" s="458"/>
      <c r="EE283" s="458"/>
      <c r="EF283" s="458"/>
      <c r="EG283" s="458"/>
      <c r="EH283" s="458"/>
      <c r="EI283" s="458"/>
      <c r="EJ283" s="458"/>
      <c r="EK283" s="458"/>
      <c r="EL283" s="458"/>
      <c r="EM283" s="458"/>
      <c r="EN283" s="458"/>
      <c r="EO283" s="458"/>
      <c r="EP283" s="458"/>
      <c r="EQ283" s="458"/>
      <c r="ER283" s="458"/>
      <c r="ES283" s="458"/>
      <c r="ET283" s="458"/>
      <c r="EU283" s="458"/>
      <c r="EV283" s="458"/>
      <c r="EW283" s="458"/>
      <c r="EX283" s="458"/>
      <c r="EY283" s="458"/>
      <c r="EZ283" s="458"/>
      <c r="FA283" s="458"/>
      <c r="FB283" s="458"/>
      <c r="FC283" s="458"/>
      <c r="FD283" s="458"/>
      <c r="FE283" s="458"/>
      <c r="FF283" s="458"/>
      <c r="FG283" s="458"/>
      <c r="FH283" s="458"/>
      <c r="FI283" s="458"/>
      <c r="FJ283" s="458"/>
      <c r="FK283" s="458"/>
      <c r="FL283" s="458"/>
      <c r="FM283" s="458"/>
      <c r="FN283" s="458"/>
      <c r="FO283" s="458"/>
      <c r="FP283" s="458"/>
      <c r="FQ283" s="458"/>
      <c r="FR283" s="458"/>
      <c r="FS283" s="458"/>
    </row>
    <row r="284" spans="1:175" s="463" customFormat="1" outlineLevel="1">
      <c r="A284" s="456"/>
      <c r="B284" s="456"/>
      <c r="C284" s="519">
        <v>74</v>
      </c>
      <c r="D284" s="484"/>
      <c r="E284" s="603"/>
      <c r="F284" s="604"/>
      <c r="G284" s="604"/>
      <c r="H284" s="604"/>
      <c r="I284" s="604"/>
      <c r="J284" s="604"/>
      <c r="K284" s="604"/>
      <c r="L284" s="604"/>
      <c r="M284" s="604"/>
      <c r="N284" s="604"/>
      <c r="O284" s="604"/>
      <c r="P284" s="456"/>
      <c r="Q284" s="456"/>
      <c r="R284" s="456"/>
      <c r="S284" s="456"/>
      <c r="T284" s="456"/>
      <c r="U284" s="457"/>
      <c r="V284" s="457"/>
      <c r="W284" s="457"/>
      <c r="X284" s="457"/>
      <c r="Y284" s="457"/>
      <c r="Z284" s="457"/>
      <c r="AA284" s="457"/>
      <c r="AB284" s="457"/>
      <c r="AC284" s="457"/>
      <c r="AD284" s="457"/>
      <c r="AE284" s="457"/>
      <c r="AF284" s="457"/>
      <c r="AG284" s="457"/>
      <c r="AH284" s="457"/>
      <c r="AI284" s="457"/>
      <c r="AJ284" s="457"/>
      <c r="AK284" s="457"/>
      <c r="AL284" s="457"/>
      <c r="AM284" s="457"/>
      <c r="AN284" s="457"/>
      <c r="AO284" s="457"/>
      <c r="AP284" s="457"/>
      <c r="AQ284" s="457"/>
      <c r="AR284" s="457"/>
      <c r="AS284" s="457"/>
      <c r="AT284" s="457"/>
      <c r="AU284" s="457"/>
      <c r="AV284" s="457"/>
      <c r="AW284" s="457"/>
      <c r="AX284" s="457"/>
      <c r="AY284" s="457"/>
      <c r="AZ284" s="457"/>
      <c r="BA284" s="457"/>
      <c r="BB284" s="457"/>
      <c r="BC284" s="457"/>
      <c r="BD284" s="457"/>
      <c r="BE284" s="457"/>
      <c r="BF284" s="457"/>
      <c r="BG284" s="457"/>
      <c r="BH284" s="457"/>
      <c r="BI284" s="457"/>
      <c r="BJ284" s="457"/>
      <c r="BK284" s="457"/>
      <c r="BL284" s="457"/>
      <c r="BM284" s="457"/>
      <c r="BN284" s="457"/>
      <c r="BO284" s="457"/>
      <c r="BP284" s="457"/>
      <c r="BQ284" s="457"/>
      <c r="BR284" s="457"/>
      <c r="BS284" s="457"/>
      <c r="BT284" s="457"/>
      <c r="BU284" s="457"/>
      <c r="BV284" s="457"/>
      <c r="BW284" s="457"/>
      <c r="BX284" s="457"/>
      <c r="BY284" s="457"/>
      <c r="BZ284" s="457"/>
      <c r="CA284" s="457"/>
      <c r="CB284" s="457"/>
      <c r="CC284" s="457"/>
      <c r="CD284" s="457"/>
      <c r="CE284" s="457"/>
      <c r="CF284" s="457"/>
      <c r="CG284" s="457"/>
      <c r="CH284" s="457"/>
      <c r="CI284" s="458"/>
      <c r="CJ284" s="458"/>
      <c r="CK284" s="458"/>
      <c r="CL284" s="458"/>
      <c r="CM284" s="458"/>
      <c r="CN284" s="458"/>
      <c r="CO284" s="458"/>
      <c r="CP284" s="458"/>
      <c r="CQ284" s="458"/>
      <c r="CR284" s="458"/>
      <c r="CS284" s="458"/>
      <c r="CT284" s="458"/>
      <c r="CU284" s="458"/>
      <c r="CV284" s="458"/>
      <c r="CW284" s="458"/>
      <c r="CX284" s="458"/>
      <c r="CY284" s="458"/>
      <c r="CZ284" s="458"/>
      <c r="DA284" s="458"/>
      <c r="DB284" s="458"/>
      <c r="DC284" s="458"/>
      <c r="DD284" s="458"/>
      <c r="DE284" s="458"/>
      <c r="DF284" s="458"/>
      <c r="DG284" s="458"/>
      <c r="DH284" s="458"/>
      <c r="DI284" s="458"/>
      <c r="DJ284" s="458"/>
      <c r="DK284" s="458"/>
      <c r="DL284" s="458"/>
      <c r="DM284" s="458"/>
      <c r="DN284" s="458"/>
      <c r="DO284" s="458"/>
      <c r="DP284" s="458"/>
      <c r="DQ284" s="458"/>
      <c r="DR284" s="458"/>
      <c r="DS284" s="458"/>
      <c r="DT284" s="458"/>
      <c r="DU284" s="458"/>
      <c r="DV284" s="458"/>
      <c r="DW284" s="458"/>
      <c r="DX284" s="458"/>
      <c r="DY284" s="458"/>
      <c r="DZ284" s="458"/>
      <c r="EA284" s="458"/>
      <c r="EB284" s="458"/>
      <c r="EC284" s="458"/>
      <c r="ED284" s="458"/>
      <c r="EE284" s="458"/>
      <c r="EF284" s="458"/>
      <c r="EG284" s="458"/>
      <c r="EH284" s="458"/>
      <c r="EI284" s="458"/>
      <c r="EJ284" s="458"/>
      <c r="EK284" s="458"/>
      <c r="EL284" s="458"/>
      <c r="EM284" s="458"/>
      <c r="EN284" s="458"/>
      <c r="EO284" s="458"/>
      <c r="EP284" s="458"/>
      <c r="EQ284" s="458"/>
      <c r="ER284" s="458"/>
      <c r="ES284" s="458"/>
      <c r="ET284" s="458"/>
      <c r="EU284" s="458"/>
      <c r="EV284" s="458"/>
      <c r="EW284" s="458"/>
      <c r="EX284" s="458"/>
      <c r="EY284" s="458"/>
      <c r="EZ284" s="458"/>
      <c r="FA284" s="458"/>
      <c r="FB284" s="458"/>
      <c r="FC284" s="458"/>
      <c r="FD284" s="458"/>
      <c r="FE284" s="458"/>
      <c r="FF284" s="458"/>
      <c r="FG284" s="458"/>
      <c r="FH284" s="458"/>
      <c r="FI284" s="458"/>
      <c r="FJ284" s="458"/>
      <c r="FK284" s="458"/>
      <c r="FL284" s="458"/>
      <c r="FM284" s="458"/>
      <c r="FN284" s="458"/>
      <c r="FO284" s="458"/>
      <c r="FP284" s="458"/>
      <c r="FQ284" s="458"/>
      <c r="FR284" s="458"/>
      <c r="FS284" s="458"/>
    </row>
    <row r="285" spans="1:175" s="463" customFormat="1" outlineLevel="1">
      <c r="A285" s="456"/>
      <c r="B285" s="456"/>
      <c r="C285" s="519">
        <v>75</v>
      </c>
      <c r="D285" s="484"/>
      <c r="E285" s="603"/>
      <c r="F285" s="604"/>
      <c r="G285" s="604"/>
      <c r="H285" s="604"/>
      <c r="I285" s="604"/>
      <c r="J285" s="604"/>
      <c r="K285" s="604"/>
      <c r="L285" s="604"/>
      <c r="M285" s="604"/>
      <c r="N285" s="604"/>
      <c r="O285" s="604"/>
      <c r="P285" s="456"/>
      <c r="Q285" s="456"/>
      <c r="R285" s="456"/>
      <c r="S285" s="456"/>
      <c r="T285" s="456"/>
      <c r="U285" s="457"/>
      <c r="V285" s="457"/>
      <c r="W285" s="457"/>
      <c r="X285" s="457"/>
      <c r="Y285" s="457"/>
      <c r="Z285" s="457"/>
      <c r="AA285" s="457"/>
      <c r="AB285" s="457"/>
      <c r="AC285" s="457"/>
      <c r="AD285" s="457"/>
      <c r="AE285" s="457"/>
      <c r="AF285" s="457"/>
      <c r="AG285" s="457"/>
      <c r="AH285" s="457"/>
      <c r="AI285" s="457"/>
      <c r="AJ285" s="457"/>
      <c r="AK285" s="457"/>
      <c r="AL285" s="457"/>
      <c r="AM285" s="457"/>
      <c r="AN285" s="457"/>
      <c r="AO285" s="457"/>
      <c r="AP285" s="457"/>
      <c r="AQ285" s="457"/>
      <c r="AR285" s="457"/>
      <c r="AS285" s="457"/>
      <c r="AT285" s="457"/>
      <c r="AU285" s="457"/>
      <c r="AV285" s="457"/>
      <c r="AW285" s="457"/>
      <c r="AX285" s="457"/>
      <c r="AY285" s="457"/>
      <c r="AZ285" s="457"/>
      <c r="BA285" s="457"/>
      <c r="BB285" s="457"/>
      <c r="BC285" s="457"/>
      <c r="BD285" s="457"/>
      <c r="BE285" s="457"/>
      <c r="BF285" s="457"/>
      <c r="BG285" s="457"/>
      <c r="BH285" s="457"/>
      <c r="BI285" s="457"/>
      <c r="BJ285" s="457"/>
      <c r="BK285" s="457"/>
      <c r="BL285" s="457"/>
      <c r="BM285" s="457"/>
      <c r="BN285" s="457"/>
      <c r="BO285" s="457"/>
      <c r="BP285" s="457"/>
      <c r="BQ285" s="457"/>
      <c r="BR285" s="457"/>
      <c r="BS285" s="457"/>
      <c r="BT285" s="457"/>
      <c r="BU285" s="457"/>
      <c r="BV285" s="457"/>
      <c r="BW285" s="457"/>
      <c r="BX285" s="457"/>
      <c r="BY285" s="457"/>
      <c r="BZ285" s="457"/>
      <c r="CA285" s="457"/>
      <c r="CB285" s="457"/>
      <c r="CC285" s="457"/>
      <c r="CD285" s="457"/>
      <c r="CE285" s="457"/>
      <c r="CF285" s="457"/>
      <c r="CG285" s="457"/>
      <c r="CH285" s="457"/>
      <c r="CI285" s="458"/>
      <c r="CJ285" s="458"/>
      <c r="CK285" s="458"/>
      <c r="CL285" s="458"/>
      <c r="CM285" s="458"/>
      <c r="CN285" s="458"/>
      <c r="CO285" s="458"/>
      <c r="CP285" s="458"/>
      <c r="CQ285" s="458"/>
      <c r="CR285" s="458"/>
      <c r="CS285" s="458"/>
      <c r="CT285" s="458"/>
      <c r="CU285" s="458"/>
      <c r="CV285" s="458"/>
      <c r="CW285" s="458"/>
      <c r="CX285" s="458"/>
      <c r="CY285" s="458"/>
      <c r="CZ285" s="458"/>
      <c r="DA285" s="458"/>
      <c r="DB285" s="458"/>
      <c r="DC285" s="458"/>
      <c r="DD285" s="458"/>
      <c r="DE285" s="458"/>
      <c r="DF285" s="458"/>
      <c r="DG285" s="458"/>
      <c r="DH285" s="458"/>
      <c r="DI285" s="458"/>
      <c r="DJ285" s="458"/>
      <c r="DK285" s="458"/>
      <c r="DL285" s="458"/>
      <c r="DM285" s="458"/>
      <c r="DN285" s="458"/>
      <c r="DO285" s="458"/>
      <c r="DP285" s="458"/>
      <c r="DQ285" s="458"/>
      <c r="DR285" s="458"/>
      <c r="DS285" s="458"/>
      <c r="DT285" s="458"/>
      <c r="DU285" s="458"/>
      <c r="DV285" s="458"/>
      <c r="DW285" s="458"/>
      <c r="DX285" s="458"/>
      <c r="DY285" s="458"/>
      <c r="DZ285" s="458"/>
      <c r="EA285" s="458"/>
      <c r="EB285" s="458"/>
      <c r="EC285" s="458"/>
      <c r="ED285" s="458"/>
      <c r="EE285" s="458"/>
      <c r="EF285" s="458"/>
      <c r="EG285" s="458"/>
      <c r="EH285" s="458"/>
      <c r="EI285" s="458"/>
      <c r="EJ285" s="458"/>
      <c r="EK285" s="458"/>
      <c r="EL285" s="458"/>
      <c r="EM285" s="458"/>
      <c r="EN285" s="458"/>
      <c r="EO285" s="458"/>
      <c r="EP285" s="458"/>
      <c r="EQ285" s="458"/>
      <c r="ER285" s="458"/>
      <c r="ES285" s="458"/>
      <c r="ET285" s="458"/>
      <c r="EU285" s="458"/>
      <c r="EV285" s="458"/>
      <c r="EW285" s="458"/>
      <c r="EX285" s="458"/>
      <c r="EY285" s="458"/>
      <c r="EZ285" s="458"/>
      <c r="FA285" s="458"/>
      <c r="FB285" s="458"/>
      <c r="FC285" s="458"/>
      <c r="FD285" s="458"/>
      <c r="FE285" s="458"/>
      <c r="FF285" s="458"/>
      <c r="FG285" s="458"/>
      <c r="FH285" s="458"/>
      <c r="FI285" s="458"/>
      <c r="FJ285" s="458"/>
      <c r="FK285" s="458"/>
      <c r="FL285" s="458"/>
      <c r="FM285" s="458"/>
      <c r="FN285" s="458"/>
      <c r="FO285" s="458"/>
      <c r="FP285" s="458"/>
      <c r="FQ285" s="458"/>
      <c r="FR285" s="458"/>
      <c r="FS285" s="458"/>
    </row>
    <row r="286" spans="1:175" s="463" customFormat="1" outlineLevel="1">
      <c r="A286" s="456"/>
      <c r="B286" s="456"/>
      <c r="C286" s="519">
        <v>76</v>
      </c>
      <c r="D286" s="484"/>
      <c r="E286" s="603"/>
      <c r="F286" s="604"/>
      <c r="G286" s="604"/>
      <c r="H286" s="604"/>
      <c r="I286" s="604"/>
      <c r="J286" s="604"/>
      <c r="K286" s="604"/>
      <c r="L286" s="604"/>
      <c r="M286" s="604"/>
      <c r="N286" s="604"/>
      <c r="O286" s="604"/>
      <c r="P286" s="456"/>
      <c r="Q286" s="456"/>
      <c r="R286" s="456"/>
      <c r="S286" s="456"/>
      <c r="T286" s="456"/>
      <c r="U286" s="457"/>
      <c r="V286" s="457"/>
      <c r="W286" s="457"/>
      <c r="X286" s="457"/>
      <c r="Y286" s="457"/>
      <c r="Z286" s="457"/>
      <c r="AA286" s="457"/>
      <c r="AB286" s="457"/>
      <c r="AC286" s="457"/>
      <c r="AD286" s="457"/>
      <c r="AE286" s="457"/>
      <c r="AF286" s="457"/>
      <c r="AG286" s="457"/>
      <c r="AH286" s="457"/>
      <c r="AI286" s="457"/>
      <c r="AJ286" s="457"/>
      <c r="AK286" s="457"/>
      <c r="AL286" s="457"/>
      <c r="AM286" s="457"/>
      <c r="AN286" s="457"/>
      <c r="AO286" s="457"/>
      <c r="AP286" s="457"/>
      <c r="AQ286" s="457"/>
      <c r="AR286" s="457"/>
      <c r="AS286" s="457"/>
      <c r="AT286" s="457"/>
      <c r="AU286" s="457"/>
      <c r="AV286" s="457"/>
      <c r="AW286" s="457"/>
      <c r="AX286" s="457"/>
      <c r="AY286" s="457"/>
      <c r="AZ286" s="457"/>
      <c r="BA286" s="457"/>
      <c r="BB286" s="457"/>
      <c r="BC286" s="457"/>
      <c r="BD286" s="457"/>
      <c r="BE286" s="457"/>
      <c r="BF286" s="457"/>
      <c r="BG286" s="457"/>
      <c r="BH286" s="457"/>
      <c r="BI286" s="457"/>
      <c r="BJ286" s="457"/>
      <c r="BK286" s="457"/>
      <c r="BL286" s="457"/>
      <c r="BM286" s="457"/>
      <c r="BN286" s="457"/>
      <c r="BO286" s="457"/>
      <c r="BP286" s="457"/>
      <c r="BQ286" s="457"/>
      <c r="BR286" s="457"/>
      <c r="BS286" s="457"/>
      <c r="BT286" s="457"/>
      <c r="BU286" s="457"/>
      <c r="BV286" s="457"/>
      <c r="BW286" s="457"/>
      <c r="BX286" s="457"/>
      <c r="BY286" s="457"/>
      <c r="BZ286" s="457"/>
      <c r="CA286" s="457"/>
      <c r="CB286" s="457"/>
      <c r="CC286" s="457"/>
      <c r="CD286" s="457"/>
      <c r="CE286" s="457"/>
      <c r="CF286" s="457"/>
      <c r="CG286" s="457"/>
      <c r="CH286" s="457"/>
      <c r="CI286" s="458"/>
      <c r="CJ286" s="458"/>
      <c r="CK286" s="458"/>
      <c r="CL286" s="458"/>
      <c r="CM286" s="458"/>
      <c r="CN286" s="458"/>
      <c r="CO286" s="458"/>
      <c r="CP286" s="458"/>
      <c r="CQ286" s="458"/>
      <c r="CR286" s="458"/>
      <c r="CS286" s="458"/>
      <c r="CT286" s="458"/>
      <c r="CU286" s="458"/>
      <c r="CV286" s="458"/>
      <c r="CW286" s="458"/>
      <c r="CX286" s="458"/>
      <c r="CY286" s="458"/>
      <c r="CZ286" s="458"/>
      <c r="DA286" s="458"/>
      <c r="DB286" s="458"/>
      <c r="DC286" s="458"/>
      <c r="DD286" s="458"/>
      <c r="DE286" s="458"/>
      <c r="DF286" s="458"/>
      <c r="DG286" s="458"/>
      <c r="DH286" s="458"/>
      <c r="DI286" s="458"/>
      <c r="DJ286" s="458"/>
      <c r="DK286" s="458"/>
      <c r="DL286" s="458"/>
      <c r="DM286" s="458"/>
      <c r="DN286" s="458"/>
      <c r="DO286" s="458"/>
      <c r="DP286" s="458"/>
      <c r="DQ286" s="458"/>
      <c r="DR286" s="458"/>
      <c r="DS286" s="458"/>
      <c r="DT286" s="458"/>
      <c r="DU286" s="458"/>
      <c r="DV286" s="458"/>
      <c r="DW286" s="458"/>
      <c r="DX286" s="458"/>
      <c r="DY286" s="458"/>
      <c r="DZ286" s="458"/>
      <c r="EA286" s="458"/>
      <c r="EB286" s="458"/>
      <c r="EC286" s="458"/>
      <c r="ED286" s="458"/>
      <c r="EE286" s="458"/>
      <c r="EF286" s="458"/>
      <c r="EG286" s="458"/>
      <c r="EH286" s="458"/>
      <c r="EI286" s="458"/>
      <c r="EJ286" s="458"/>
      <c r="EK286" s="458"/>
      <c r="EL286" s="458"/>
      <c r="EM286" s="458"/>
      <c r="EN286" s="458"/>
      <c r="EO286" s="458"/>
      <c r="EP286" s="458"/>
      <c r="EQ286" s="458"/>
      <c r="ER286" s="458"/>
      <c r="ES286" s="458"/>
      <c r="ET286" s="458"/>
      <c r="EU286" s="458"/>
      <c r="EV286" s="458"/>
      <c r="EW286" s="458"/>
      <c r="EX286" s="458"/>
      <c r="EY286" s="458"/>
      <c r="EZ286" s="458"/>
      <c r="FA286" s="458"/>
      <c r="FB286" s="458"/>
      <c r="FC286" s="458"/>
      <c r="FD286" s="458"/>
      <c r="FE286" s="458"/>
      <c r="FF286" s="458"/>
      <c r="FG286" s="458"/>
      <c r="FH286" s="458"/>
      <c r="FI286" s="458"/>
      <c r="FJ286" s="458"/>
      <c r="FK286" s="458"/>
      <c r="FL286" s="458"/>
      <c r="FM286" s="458"/>
      <c r="FN286" s="458"/>
      <c r="FO286" s="458"/>
      <c r="FP286" s="458"/>
      <c r="FQ286" s="458"/>
      <c r="FR286" s="458"/>
      <c r="FS286" s="458"/>
    </row>
    <row r="287" spans="1:175" s="463" customFormat="1" outlineLevel="1">
      <c r="A287" s="456"/>
      <c r="B287" s="456"/>
      <c r="C287" s="519">
        <v>77</v>
      </c>
      <c r="D287" s="484"/>
      <c r="E287" s="603"/>
      <c r="F287" s="604"/>
      <c r="G287" s="604"/>
      <c r="H287" s="604"/>
      <c r="I287" s="604"/>
      <c r="J287" s="604"/>
      <c r="K287" s="604"/>
      <c r="L287" s="604"/>
      <c r="M287" s="604"/>
      <c r="N287" s="604"/>
      <c r="O287" s="604"/>
      <c r="P287" s="456"/>
      <c r="Q287" s="456"/>
      <c r="R287" s="456"/>
      <c r="S287" s="456"/>
      <c r="T287" s="456"/>
      <c r="U287" s="457"/>
      <c r="V287" s="457"/>
      <c r="W287" s="457"/>
      <c r="X287" s="457"/>
      <c r="Y287" s="457"/>
      <c r="Z287" s="457"/>
      <c r="AA287" s="457"/>
      <c r="AB287" s="457"/>
      <c r="AC287" s="457"/>
      <c r="AD287" s="457"/>
      <c r="AE287" s="457"/>
      <c r="AF287" s="457"/>
      <c r="AG287" s="457"/>
      <c r="AH287" s="457"/>
      <c r="AI287" s="457"/>
      <c r="AJ287" s="457"/>
      <c r="AK287" s="457"/>
      <c r="AL287" s="457"/>
      <c r="AM287" s="457"/>
      <c r="AN287" s="457"/>
      <c r="AO287" s="457"/>
      <c r="AP287" s="457"/>
      <c r="AQ287" s="457"/>
      <c r="AR287" s="457"/>
      <c r="AS287" s="457"/>
      <c r="AT287" s="457"/>
      <c r="AU287" s="457"/>
      <c r="AV287" s="457"/>
      <c r="AW287" s="457"/>
      <c r="AX287" s="457"/>
      <c r="AY287" s="457"/>
      <c r="AZ287" s="457"/>
      <c r="BA287" s="457"/>
      <c r="BB287" s="457"/>
      <c r="BC287" s="457"/>
      <c r="BD287" s="457"/>
      <c r="BE287" s="457"/>
      <c r="BF287" s="457"/>
      <c r="BG287" s="457"/>
      <c r="BH287" s="457"/>
      <c r="BI287" s="457"/>
      <c r="BJ287" s="457"/>
      <c r="BK287" s="457"/>
      <c r="BL287" s="457"/>
      <c r="BM287" s="457"/>
      <c r="BN287" s="457"/>
      <c r="BO287" s="457"/>
      <c r="BP287" s="457"/>
      <c r="BQ287" s="457"/>
      <c r="BR287" s="457"/>
      <c r="BS287" s="457"/>
      <c r="BT287" s="457"/>
      <c r="BU287" s="457"/>
      <c r="BV287" s="457"/>
      <c r="BW287" s="457"/>
      <c r="BX287" s="457"/>
      <c r="BY287" s="457"/>
      <c r="BZ287" s="457"/>
      <c r="CA287" s="457"/>
      <c r="CB287" s="457"/>
      <c r="CC287" s="457"/>
      <c r="CD287" s="457"/>
      <c r="CE287" s="457"/>
      <c r="CF287" s="457"/>
      <c r="CG287" s="457"/>
      <c r="CH287" s="457"/>
      <c r="CI287" s="458"/>
      <c r="CJ287" s="458"/>
      <c r="CK287" s="458"/>
      <c r="CL287" s="458"/>
      <c r="CM287" s="458"/>
      <c r="CN287" s="458"/>
      <c r="CO287" s="458"/>
      <c r="CP287" s="458"/>
      <c r="CQ287" s="458"/>
      <c r="CR287" s="458"/>
      <c r="CS287" s="458"/>
      <c r="CT287" s="458"/>
      <c r="CU287" s="458"/>
      <c r="CV287" s="458"/>
      <c r="CW287" s="458"/>
      <c r="CX287" s="458"/>
      <c r="CY287" s="458"/>
      <c r="CZ287" s="458"/>
      <c r="DA287" s="458"/>
      <c r="DB287" s="458"/>
      <c r="DC287" s="458"/>
      <c r="DD287" s="458"/>
      <c r="DE287" s="458"/>
      <c r="DF287" s="458"/>
      <c r="DG287" s="458"/>
      <c r="DH287" s="458"/>
      <c r="DI287" s="458"/>
      <c r="DJ287" s="458"/>
      <c r="DK287" s="458"/>
      <c r="DL287" s="458"/>
      <c r="DM287" s="458"/>
      <c r="DN287" s="458"/>
      <c r="DO287" s="458"/>
      <c r="DP287" s="458"/>
      <c r="DQ287" s="458"/>
      <c r="DR287" s="458"/>
      <c r="DS287" s="458"/>
      <c r="DT287" s="458"/>
      <c r="DU287" s="458"/>
      <c r="DV287" s="458"/>
      <c r="DW287" s="458"/>
      <c r="DX287" s="458"/>
      <c r="DY287" s="458"/>
      <c r="DZ287" s="458"/>
      <c r="EA287" s="458"/>
      <c r="EB287" s="458"/>
      <c r="EC287" s="458"/>
      <c r="ED287" s="458"/>
      <c r="EE287" s="458"/>
      <c r="EF287" s="458"/>
      <c r="EG287" s="458"/>
      <c r="EH287" s="458"/>
      <c r="EI287" s="458"/>
      <c r="EJ287" s="458"/>
      <c r="EK287" s="458"/>
      <c r="EL287" s="458"/>
      <c r="EM287" s="458"/>
      <c r="EN287" s="458"/>
      <c r="EO287" s="458"/>
      <c r="EP287" s="458"/>
      <c r="EQ287" s="458"/>
      <c r="ER287" s="458"/>
      <c r="ES287" s="458"/>
      <c r="ET287" s="458"/>
      <c r="EU287" s="458"/>
      <c r="EV287" s="458"/>
      <c r="EW287" s="458"/>
      <c r="EX287" s="458"/>
      <c r="EY287" s="458"/>
      <c r="EZ287" s="458"/>
      <c r="FA287" s="458"/>
      <c r="FB287" s="458"/>
      <c r="FC287" s="458"/>
      <c r="FD287" s="458"/>
      <c r="FE287" s="458"/>
      <c r="FF287" s="458"/>
      <c r="FG287" s="458"/>
      <c r="FH287" s="458"/>
      <c r="FI287" s="458"/>
      <c r="FJ287" s="458"/>
      <c r="FK287" s="458"/>
      <c r="FL287" s="458"/>
      <c r="FM287" s="458"/>
      <c r="FN287" s="458"/>
      <c r="FO287" s="458"/>
      <c r="FP287" s="458"/>
      <c r="FQ287" s="458"/>
      <c r="FR287" s="458"/>
      <c r="FS287" s="458"/>
    </row>
    <row r="288" spans="1:175" s="463" customFormat="1" outlineLevel="1">
      <c r="A288" s="456"/>
      <c r="B288" s="456"/>
      <c r="C288" s="519">
        <v>78</v>
      </c>
      <c r="D288" s="484"/>
      <c r="E288" s="603"/>
      <c r="F288" s="604"/>
      <c r="G288" s="604"/>
      <c r="H288" s="604"/>
      <c r="I288" s="604"/>
      <c r="J288" s="604"/>
      <c r="K288" s="604"/>
      <c r="L288" s="604"/>
      <c r="M288" s="604"/>
      <c r="N288" s="604"/>
      <c r="O288" s="604"/>
      <c r="P288" s="456"/>
      <c r="Q288" s="456"/>
      <c r="R288" s="456"/>
      <c r="S288" s="456"/>
      <c r="T288" s="456"/>
      <c r="U288" s="457"/>
      <c r="V288" s="457"/>
      <c r="W288" s="457"/>
      <c r="X288" s="457"/>
      <c r="Y288" s="457"/>
      <c r="Z288" s="457"/>
      <c r="AA288" s="457"/>
      <c r="AB288" s="457"/>
      <c r="AC288" s="457"/>
      <c r="AD288" s="457"/>
      <c r="AE288" s="457"/>
      <c r="AF288" s="457"/>
      <c r="AG288" s="457"/>
      <c r="AH288" s="457"/>
      <c r="AI288" s="457"/>
      <c r="AJ288" s="457"/>
      <c r="AK288" s="457"/>
      <c r="AL288" s="457"/>
      <c r="AM288" s="457"/>
      <c r="AN288" s="457"/>
      <c r="AO288" s="457"/>
      <c r="AP288" s="457"/>
      <c r="AQ288" s="457"/>
      <c r="AR288" s="457"/>
      <c r="AS288" s="457"/>
      <c r="AT288" s="457"/>
      <c r="AU288" s="457"/>
      <c r="AV288" s="457"/>
      <c r="AW288" s="457"/>
      <c r="AX288" s="457"/>
      <c r="AY288" s="457"/>
      <c r="AZ288" s="457"/>
      <c r="BA288" s="457"/>
      <c r="BB288" s="457"/>
      <c r="BC288" s="457"/>
      <c r="BD288" s="457"/>
      <c r="BE288" s="457"/>
      <c r="BF288" s="457"/>
      <c r="BG288" s="457"/>
      <c r="BH288" s="457"/>
      <c r="BI288" s="457"/>
      <c r="BJ288" s="457"/>
      <c r="BK288" s="457"/>
      <c r="BL288" s="457"/>
      <c r="BM288" s="457"/>
      <c r="BN288" s="457"/>
      <c r="BO288" s="457"/>
      <c r="BP288" s="457"/>
      <c r="BQ288" s="457"/>
      <c r="BR288" s="457"/>
      <c r="BS288" s="457"/>
      <c r="BT288" s="457"/>
      <c r="BU288" s="457"/>
      <c r="BV288" s="457"/>
      <c r="BW288" s="457"/>
      <c r="BX288" s="457"/>
      <c r="BY288" s="457"/>
      <c r="BZ288" s="457"/>
      <c r="CA288" s="457"/>
      <c r="CB288" s="457"/>
      <c r="CC288" s="457"/>
      <c r="CD288" s="457"/>
      <c r="CE288" s="457"/>
      <c r="CF288" s="457"/>
      <c r="CG288" s="457"/>
      <c r="CH288" s="457"/>
      <c r="CI288" s="458"/>
      <c r="CJ288" s="458"/>
      <c r="CK288" s="458"/>
      <c r="CL288" s="458"/>
      <c r="CM288" s="458"/>
      <c r="CN288" s="458"/>
      <c r="CO288" s="458"/>
      <c r="CP288" s="458"/>
      <c r="CQ288" s="458"/>
      <c r="CR288" s="458"/>
      <c r="CS288" s="458"/>
      <c r="CT288" s="458"/>
      <c r="CU288" s="458"/>
      <c r="CV288" s="458"/>
      <c r="CW288" s="458"/>
      <c r="CX288" s="458"/>
      <c r="CY288" s="458"/>
      <c r="CZ288" s="458"/>
      <c r="DA288" s="458"/>
      <c r="DB288" s="458"/>
      <c r="DC288" s="458"/>
      <c r="DD288" s="458"/>
      <c r="DE288" s="458"/>
      <c r="DF288" s="458"/>
      <c r="DG288" s="458"/>
      <c r="DH288" s="458"/>
      <c r="DI288" s="458"/>
      <c r="DJ288" s="458"/>
      <c r="DK288" s="458"/>
      <c r="DL288" s="458"/>
      <c r="DM288" s="458"/>
      <c r="DN288" s="458"/>
      <c r="DO288" s="458"/>
      <c r="DP288" s="458"/>
      <c r="DQ288" s="458"/>
      <c r="DR288" s="458"/>
      <c r="DS288" s="458"/>
      <c r="DT288" s="458"/>
      <c r="DU288" s="458"/>
      <c r="DV288" s="458"/>
      <c r="DW288" s="458"/>
      <c r="DX288" s="458"/>
      <c r="DY288" s="458"/>
      <c r="DZ288" s="458"/>
      <c r="EA288" s="458"/>
      <c r="EB288" s="458"/>
      <c r="EC288" s="458"/>
      <c r="ED288" s="458"/>
      <c r="EE288" s="458"/>
      <c r="EF288" s="458"/>
      <c r="EG288" s="458"/>
      <c r="EH288" s="458"/>
      <c r="EI288" s="458"/>
      <c r="EJ288" s="458"/>
      <c r="EK288" s="458"/>
      <c r="EL288" s="458"/>
      <c r="EM288" s="458"/>
      <c r="EN288" s="458"/>
      <c r="EO288" s="458"/>
      <c r="EP288" s="458"/>
      <c r="EQ288" s="458"/>
      <c r="ER288" s="458"/>
      <c r="ES288" s="458"/>
      <c r="ET288" s="458"/>
      <c r="EU288" s="458"/>
      <c r="EV288" s="458"/>
      <c r="EW288" s="458"/>
      <c r="EX288" s="458"/>
      <c r="EY288" s="458"/>
      <c r="EZ288" s="458"/>
      <c r="FA288" s="458"/>
      <c r="FB288" s="458"/>
      <c r="FC288" s="458"/>
      <c r="FD288" s="458"/>
      <c r="FE288" s="458"/>
      <c r="FF288" s="458"/>
      <c r="FG288" s="458"/>
      <c r="FH288" s="458"/>
      <c r="FI288" s="458"/>
      <c r="FJ288" s="458"/>
      <c r="FK288" s="458"/>
      <c r="FL288" s="458"/>
      <c r="FM288" s="458"/>
      <c r="FN288" s="458"/>
      <c r="FO288" s="458"/>
      <c r="FP288" s="458"/>
      <c r="FQ288" s="458"/>
      <c r="FR288" s="458"/>
      <c r="FS288" s="458"/>
    </row>
    <row r="289" spans="1:175" s="463" customFormat="1" outlineLevel="1">
      <c r="A289" s="456"/>
      <c r="B289" s="456"/>
      <c r="C289" s="519">
        <v>79</v>
      </c>
      <c r="D289" s="484"/>
      <c r="E289" s="603"/>
      <c r="F289" s="604"/>
      <c r="G289" s="604"/>
      <c r="H289" s="604"/>
      <c r="I289" s="604"/>
      <c r="J289" s="604"/>
      <c r="K289" s="604"/>
      <c r="L289" s="604"/>
      <c r="M289" s="604"/>
      <c r="N289" s="604"/>
      <c r="O289" s="604"/>
      <c r="P289" s="456"/>
      <c r="Q289" s="456"/>
      <c r="R289" s="456"/>
      <c r="S289" s="456"/>
      <c r="T289" s="456"/>
      <c r="U289" s="457"/>
      <c r="V289" s="457"/>
      <c r="W289" s="457"/>
      <c r="X289" s="457"/>
      <c r="Y289" s="457"/>
      <c r="Z289" s="457"/>
      <c r="AA289" s="457"/>
      <c r="AB289" s="457"/>
      <c r="AC289" s="457"/>
      <c r="AD289" s="457"/>
      <c r="AE289" s="457"/>
      <c r="AF289" s="457"/>
      <c r="AG289" s="457"/>
      <c r="AH289" s="457"/>
      <c r="AI289" s="457"/>
      <c r="AJ289" s="457"/>
      <c r="AK289" s="457"/>
      <c r="AL289" s="457"/>
      <c r="AM289" s="457"/>
      <c r="AN289" s="457"/>
      <c r="AO289" s="457"/>
      <c r="AP289" s="457"/>
      <c r="AQ289" s="457"/>
      <c r="AR289" s="457"/>
      <c r="AS289" s="457"/>
      <c r="AT289" s="457"/>
      <c r="AU289" s="457"/>
      <c r="AV289" s="457"/>
      <c r="AW289" s="457"/>
      <c r="AX289" s="457"/>
      <c r="AY289" s="457"/>
      <c r="AZ289" s="457"/>
      <c r="BA289" s="457"/>
      <c r="BB289" s="457"/>
      <c r="BC289" s="457"/>
      <c r="BD289" s="457"/>
      <c r="BE289" s="457"/>
      <c r="BF289" s="457"/>
      <c r="BG289" s="457"/>
      <c r="BH289" s="457"/>
      <c r="BI289" s="457"/>
      <c r="BJ289" s="457"/>
      <c r="BK289" s="457"/>
      <c r="BL289" s="457"/>
      <c r="BM289" s="457"/>
      <c r="BN289" s="457"/>
      <c r="BO289" s="457"/>
      <c r="BP289" s="457"/>
      <c r="BQ289" s="457"/>
      <c r="BR289" s="457"/>
      <c r="BS289" s="457"/>
      <c r="BT289" s="457"/>
      <c r="BU289" s="457"/>
      <c r="BV289" s="457"/>
      <c r="BW289" s="457"/>
      <c r="BX289" s="457"/>
      <c r="BY289" s="457"/>
      <c r="BZ289" s="457"/>
      <c r="CA289" s="457"/>
      <c r="CB289" s="457"/>
      <c r="CC289" s="457"/>
      <c r="CD289" s="457"/>
      <c r="CE289" s="457"/>
      <c r="CF289" s="457"/>
      <c r="CG289" s="457"/>
      <c r="CH289" s="457"/>
      <c r="CI289" s="458"/>
      <c r="CJ289" s="458"/>
      <c r="CK289" s="458"/>
      <c r="CL289" s="458"/>
      <c r="CM289" s="458"/>
      <c r="CN289" s="458"/>
      <c r="CO289" s="458"/>
      <c r="CP289" s="458"/>
      <c r="CQ289" s="458"/>
      <c r="CR289" s="458"/>
      <c r="CS289" s="458"/>
      <c r="CT289" s="458"/>
      <c r="CU289" s="458"/>
      <c r="CV289" s="458"/>
      <c r="CW289" s="458"/>
      <c r="CX289" s="458"/>
      <c r="CY289" s="458"/>
      <c r="CZ289" s="458"/>
      <c r="DA289" s="458"/>
      <c r="DB289" s="458"/>
      <c r="DC289" s="458"/>
      <c r="DD289" s="458"/>
      <c r="DE289" s="458"/>
      <c r="DF289" s="458"/>
      <c r="DG289" s="458"/>
      <c r="DH289" s="458"/>
      <c r="DI289" s="458"/>
      <c r="DJ289" s="458"/>
      <c r="DK289" s="458"/>
      <c r="DL289" s="458"/>
      <c r="DM289" s="458"/>
      <c r="DN289" s="458"/>
      <c r="DO289" s="458"/>
      <c r="DP289" s="458"/>
      <c r="DQ289" s="458"/>
      <c r="DR289" s="458"/>
      <c r="DS289" s="458"/>
      <c r="DT289" s="458"/>
      <c r="DU289" s="458"/>
      <c r="DV289" s="458"/>
      <c r="DW289" s="458"/>
      <c r="DX289" s="458"/>
      <c r="DY289" s="458"/>
      <c r="DZ289" s="458"/>
      <c r="EA289" s="458"/>
      <c r="EB289" s="458"/>
      <c r="EC289" s="458"/>
      <c r="ED289" s="458"/>
      <c r="EE289" s="458"/>
      <c r="EF289" s="458"/>
      <c r="EG289" s="458"/>
      <c r="EH289" s="458"/>
      <c r="EI289" s="458"/>
      <c r="EJ289" s="458"/>
      <c r="EK289" s="458"/>
      <c r="EL289" s="458"/>
      <c r="EM289" s="458"/>
      <c r="EN289" s="458"/>
      <c r="EO289" s="458"/>
      <c r="EP289" s="458"/>
      <c r="EQ289" s="458"/>
      <c r="ER289" s="458"/>
      <c r="ES289" s="458"/>
      <c r="ET289" s="458"/>
      <c r="EU289" s="458"/>
      <c r="EV289" s="458"/>
      <c r="EW289" s="458"/>
      <c r="EX289" s="458"/>
      <c r="EY289" s="458"/>
      <c r="EZ289" s="458"/>
      <c r="FA289" s="458"/>
      <c r="FB289" s="458"/>
      <c r="FC289" s="458"/>
      <c r="FD289" s="458"/>
      <c r="FE289" s="458"/>
      <c r="FF289" s="458"/>
      <c r="FG289" s="458"/>
      <c r="FH289" s="458"/>
      <c r="FI289" s="458"/>
      <c r="FJ289" s="458"/>
      <c r="FK289" s="458"/>
      <c r="FL289" s="458"/>
      <c r="FM289" s="458"/>
      <c r="FN289" s="458"/>
      <c r="FO289" s="458"/>
      <c r="FP289" s="458"/>
      <c r="FQ289" s="458"/>
      <c r="FR289" s="458"/>
      <c r="FS289" s="458"/>
    </row>
    <row r="290" spans="1:175" s="463" customFormat="1" outlineLevel="1">
      <c r="A290" s="456"/>
      <c r="B290" s="456"/>
      <c r="C290" s="519">
        <v>80</v>
      </c>
      <c r="D290" s="484"/>
      <c r="E290" s="603"/>
      <c r="F290" s="604"/>
      <c r="G290" s="604"/>
      <c r="H290" s="604"/>
      <c r="I290" s="604"/>
      <c r="J290" s="604"/>
      <c r="K290" s="604"/>
      <c r="L290" s="604"/>
      <c r="M290" s="604"/>
      <c r="N290" s="604"/>
      <c r="O290" s="604"/>
      <c r="P290" s="456"/>
      <c r="Q290" s="456"/>
      <c r="R290" s="456"/>
      <c r="S290" s="456"/>
      <c r="T290" s="456"/>
      <c r="U290" s="457"/>
      <c r="V290" s="457"/>
      <c r="W290" s="457"/>
      <c r="X290" s="457"/>
      <c r="Y290" s="457"/>
      <c r="Z290" s="457"/>
      <c r="AA290" s="457"/>
      <c r="AB290" s="457"/>
      <c r="AC290" s="457"/>
      <c r="AD290" s="457"/>
      <c r="AE290" s="457"/>
      <c r="AF290" s="457"/>
      <c r="AG290" s="457"/>
      <c r="AH290" s="457"/>
      <c r="AI290" s="457"/>
      <c r="AJ290" s="457"/>
      <c r="AK290" s="457"/>
      <c r="AL290" s="457"/>
      <c r="AM290" s="457"/>
      <c r="AN290" s="457"/>
      <c r="AO290" s="457"/>
      <c r="AP290" s="457"/>
      <c r="AQ290" s="457"/>
      <c r="AR290" s="457"/>
      <c r="AS290" s="457"/>
      <c r="AT290" s="457"/>
      <c r="AU290" s="457"/>
      <c r="AV290" s="457"/>
      <c r="AW290" s="457"/>
      <c r="AX290" s="457"/>
      <c r="AY290" s="457"/>
      <c r="AZ290" s="457"/>
      <c r="BA290" s="457"/>
      <c r="BB290" s="457"/>
      <c r="BC290" s="457"/>
      <c r="BD290" s="457"/>
      <c r="BE290" s="457"/>
      <c r="BF290" s="457"/>
      <c r="BG290" s="457"/>
      <c r="BH290" s="457"/>
      <c r="BI290" s="457"/>
      <c r="BJ290" s="457"/>
      <c r="BK290" s="457"/>
      <c r="BL290" s="457"/>
      <c r="BM290" s="457"/>
      <c r="BN290" s="457"/>
      <c r="BO290" s="457"/>
      <c r="BP290" s="457"/>
      <c r="BQ290" s="457"/>
      <c r="BR290" s="457"/>
      <c r="BS290" s="457"/>
      <c r="BT290" s="457"/>
      <c r="BU290" s="457"/>
      <c r="BV290" s="457"/>
      <c r="BW290" s="457"/>
      <c r="BX290" s="457"/>
      <c r="BY290" s="457"/>
      <c r="BZ290" s="457"/>
      <c r="CA290" s="457"/>
      <c r="CB290" s="457"/>
      <c r="CC290" s="457"/>
      <c r="CD290" s="457"/>
      <c r="CE290" s="457"/>
      <c r="CF290" s="457"/>
      <c r="CG290" s="457"/>
      <c r="CH290" s="457"/>
      <c r="CI290" s="458"/>
      <c r="CJ290" s="458"/>
      <c r="CK290" s="458"/>
      <c r="CL290" s="458"/>
      <c r="CM290" s="458"/>
      <c r="CN290" s="458"/>
      <c r="CO290" s="458"/>
      <c r="CP290" s="458"/>
      <c r="CQ290" s="458"/>
      <c r="CR290" s="458"/>
      <c r="CS290" s="458"/>
      <c r="CT290" s="458"/>
      <c r="CU290" s="458"/>
      <c r="CV290" s="458"/>
      <c r="CW290" s="458"/>
      <c r="CX290" s="458"/>
      <c r="CY290" s="458"/>
      <c r="CZ290" s="458"/>
      <c r="DA290" s="458"/>
      <c r="DB290" s="458"/>
      <c r="DC290" s="458"/>
      <c r="DD290" s="458"/>
      <c r="DE290" s="458"/>
      <c r="DF290" s="458"/>
      <c r="DG290" s="458"/>
      <c r="DH290" s="458"/>
      <c r="DI290" s="458"/>
      <c r="DJ290" s="458"/>
      <c r="DK290" s="458"/>
      <c r="DL290" s="458"/>
      <c r="DM290" s="458"/>
      <c r="DN290" s="458"/>
      <c r="DO290" s="458"/>
      <c r="DP290" s="458"/>
      <c r="DQ290" s="458"/>
      <c r="DR290" s="458"/>
      <c r="DS290" s="458"/>
      <c r="DT290" s="458"/>
      <c r="DU290" s="458"/>
      <c r="DV290" s="458"/>
      <c r="DW290" s="458"/>
      <c r="DX290" s="458"/>
      <c r="DY290" s="458"/>
      <c r="DZ290" s="458"/>
      <c r="EA290" s="458"/>
      <c r="EB290" s="458"/>
      <c r="EC290" s="458"/>
      <c r="ED290" s="458"/>
      <c r="EE290" s="458"/>
      <c r="EF290" s="458"/>
      <c r="EG290" s="458"/>
      <c r="EH290" s="458"/>
      <c r="EI290" s="458"/>
      <c r="EJ290" s="458"/>
      <c r="EK290" s="458"/>
      <c r="EL290" s="458"/>
      <c r="EM290" s="458"/>
      <c r="EN290" s="458"/>
      <c r="EO290" s="458"/>
      <c r="EP290" s="458"/>
      <c r="EQ290" s="458"/>
      <c r="ER290" s="458"/>
      <c r="ES290" s="458"/>
      <c r="ET290" s="458"/>
      <c r="EU290" s="458"/>
      <c r="EV290" s="458"/>
      <c r="EW290" s="458"/>
      <c r="EX290" s="458"/>
      <c r="EY290" s="458"/>
      <c r="EZ290" s="458"/>
      <c r="FA290" s="458"/>
      <c r="FB290" s="458"/>
      <c r="FC290" s="458"/>
      <c r="FD290" s="458"/>
      <c r="FE290" s="458"/>
      <c r="FF290" s="458"/>
      <c r="FG290" s="458"/>
      <c r="FH290" s="458"/>
      <c r="FI290" s="458"/>
      <c r="FJ290" s="458"/>
      <c r="FK290" s="458"/>
      <c r="FL290" s="458"/>
      <c r="FM290" s="458"/>
      <c r="FN290" s="458"/>
      <c r="FO290" s="458"/>
      <c r="FP290" s="458"/>
      <c r="FQ290" s="458"/>
      <c r="FR290" s="458"/>
      <c r="FS290" s="458"/>
    </row>
    <row r="291" spans="1:175" s="463" customFormat="1" outlineLevel="1">
      <c r="A291" s="456"/>
      <c r="B291" s="456"/>
      <c r="C291" s="519">
        <v>81</v>
      </c>
      <c r="D291" s="484"/>
      <c r="E291" s="603"/>
      <c r="F291" s="604"/>
      <c r="G291" s="604"/>
      <c r="H291" s="604"/>
      <c r="I291" s="604"/>
      <c r="J291" s="604"/>
      <c r="K291" s="604"/>
      <c r="L291" s="604"/>
      <c r="M291" s="604"/>
      <c r="N291" s="604"/>
      <c r="O291" s="604"/>
      <c r="P291" s="456"/>
      <c r="Q291" s="456"/>
      <c r="R291" s="456"/>
      <c r="S291" s="456"/>
      <c r="T291" s="456"/>
      <c r="U291" s="457"/>
      <c r="V291" s="457"/>
      <c r="W291" s="457"/>
      <c r="X291" s="457"/>
      <c r="Y291" s="457"/>
      <c r="Z291" s="457"/>
      <c r="AA291" s="457"/>
      <c r="AB291" s="457"/>
      <c r="AC291" s="457"/>
      <c r="AD291" s="457"/>
      <c r="AE291" s="457"/>
      <c r="AF291" s="457"/>
      <c r="AG291" s="457"/>
      <c r="AH291" s="457"/>
      <c r="AI291" s="457"/>
      <c r="AJ291" s="457"/>
      <c r="AK291" s="457"/>
      <c r="AL291" s="457"/>
      <c r="AM291" s="457"/>
      <c r="AN291" s="457"/>
      <c r="AO291" s="457"/>
      <c r="AP291" s="457"/>
      <c r="AQ291" s="457"/>
      <c r="AR291" s="457"/>
      <c r="AS291" s="457"/>
      <c r="AT291" s="457"/>
      <c r="AU291" s="457"/>
      <c r="AV291" s="457"/>
      <c r="AW291" s="457"/>
      <c r="AX291" s="457"/>
      <c r="AY291" s="457"/>
      <c r="AZ291" s="457"/>
      <c r="BA291" s="457"/>
      <c r="BB291" s="457"/>
      <c r="BC291" s="457"/>
      <c r="BD291" s="457"/>
      <c r="BE291" s="457"/>
      <c r="BF291" s="457"/>
      <c r="BG291" s="457"/>
      <c r="BH291" s="457"/>
      <c r="BI291" s="457"/>
      <c r="BJ291" s="457"/>
      <c r="BK291" s="457"/>
      <c r="BL291" s="457"/>
      <c r="BM291" s="457"/>
      <c r="BN291" s="457"/>
      <c r="BO291" s="457"/>
      <c r="BP291" s="457"/>
      <c r="BQ291" s="457"/>
      <c r="BR291" s="457"/>
      <c r="BS291" s="457"/>
      <c r="BT291" s="457"/>
      <c r="BU291" s="457"/>
      <c r="BV291" s="457"/>
      <c r="BW291" s="457"/>
      <c r="BX291" s="457"/>
      <c r="BY291" s="457"/>
      <c r="BZ291" s="457"/>
      <c r="CA291" s="457"/>
      <c r="CB291" s="457"/>
      <c r="CC291" s="457"/>
      <c r="CD291" s="457"/>
      <c r="CE291" s="457"/>
      <c r="CF291" s="457"/>
      <c r="CG291" s="457"/>
      <c r="CH291" s="457"/>
      <c r="CI291" s="458"/>
      <c r="CJ291" s="458"/>
      <c r="CK291" s="458"/>
      <c r="CL291" s="458"/>
      <c r="CM291" s="458"/>
      <c r="CN291" s="458"/>
      <c r="CO291" s="458"/>
      <c r="CP291" s="458"/>
      <c r="CQ291" s="458"/>
      <c r="CR291" s="458"/>
      <c r="CS291" s="458"/>
      <c r="CT291" s="458"/>
      <c r="CU291" s="458"/>
      <c r="CV291" s="458"/>
      <c r="CW291" s="458"/>
      <c r="CX291" s="458"/>
      <c r="CY291" s="458"/>
      <c r="CZ291" s="458"/>
      <c r="DA291" s="458"/>
      <c r="DB291" s="458"/>
      <c r="DC291" s="458"/>
      <c r="DD291" s="458"/>
      <c r="DE291" s="458"/>
      <c r="DF291" s="458"/>
      <c r="DG291" s="458"/>
      <c r="DH291" s="458"/>
      <c r="DI291" s="458"/>
      <c r="DJ291" s="458"/>
      <c r="DK291" s="458"/>
      <c r="DL291" s="458"/>
      <c r="DM291" s="458"/>
      <c r="DN291" s="458"/>
      <c r="DO291" s="458"/>
      <c r="DP291" s="458"/>
      <c r="DQ291" s="458"/>
      <c r="DR291" s="458"/>
      <c r="DS291" s="458"/>
      <c r="DT291" s="458"/>
      <c r="DU291" s="458"/>
      <c r="DV291" s="458"/>
      <c r="DW291" s="458"/>
      <c r="DX291" s="458"/>
      <c r="DY291" s="458"/>
      <c r="DZ291" s="458"/>
      <c r="EA291" s="458"/>
      <c r="EB291" s="458"/>
      <c r="EC291" s="458"/>
      <c r="ED291" s="458"/>
      <c r="EE291" s="458"/>
      <c r="EF291" s="458"/>
      <c r="EG291" s="458"/>
      <c r="EH291" s="458"/>
      <c r="EI291" s="458"/>
      <c r="EJ291" s="458"/>
      <c r="EK291" s="458"/>
      <c r="EL291" s="458"/>
      <c r="EM291" s="458"/>
      <c r="EN291" s="458"/>
      <c r="EO291" s="458"/>
      <c r="EP291" s="458"/>
      <c r="EQ291" s="458"/>
      <c r="ER291" s="458"/>
      <c r="ES291" s="458"/>
      <c r="ET291" s="458"/>
      <c r="EU291" s="458"/>
      <c r="EV291" s="458"/>
      <c r="EW291" s="458"/>
      <c r="EX291" s="458"/>
      <c r="EY291" s="458"/>
      <c r="EZ291" s="458"/>
      <c r="FA291" s="458"/>
      <c r="FB291" s="458"/>
      <c r="FC291" s="458"/>
      <c r="FD291" s="458"/>
      <c r="FE291" s="458"/>
      <c r="FF291" s="458"/>
      <c r="FG291" s="458"/>
      <c r="FH291" s="458"/>
      <c r="FI291" s="458"/>
      <c r="FJ291" s="458"/>
      <c r="FK291" s="458"/>
      <c r="FL291" s="458"/>
      <c r="FM291" s="458"/>
      <c r="FN291" s="458"/>
      <c r="FO291" s="458"/>
      <c r="FP291" s="458"/>
      <c r="FQ291" s="458"/>
      <c r="FR291" s="458"/>
      <c r="FS291" s="458"/>
    </row>
    <row r="292" spans="1:175" s="463" customFormat="1" outlineLevel="1">
      <c r="A292" s="456"/>
      <c r="B292" s="456"/>
      <c r="C292" s="519">
        <v>82</v>
      </c>
      <c r="D292" s="484"/>
      <c r="E292" s="603"/>
      <c r="F292" s="604"/>
      <c r="G292" s="604"/>
      <c r="H292" s="604"/>
      <c r="I292" s="604"/>
      <c r="J292" s="604"/>
      <c r="K292" s="604"/>
      <c r="L292" s="604"/>
      <c r="M292" s="604"/>
      <c r="N292" s="604"/>
      <c r="O292" s="604"/>
      <c r="P292" s="456"/>
      <c r="Q292" s="456"/>
      <c r="R292" s="456"/>
      <c r="S292" s="456"/>
      <c r="T292" s="456"/>
      <c r="U292" s="457"/>
      <c r="V292" s="457"/>
      <c r="W292" s="457"/>
      <c r="X292" s="457"/>
      <c r="Y292" s="457"/>
      <c r="Z292" s="457"/>
      <c r="AA292" s="457"/>
      <c r="AB292" s="457"/>
      <c r="AC292" s="457"/>
      <c r="AD292" s="457"/>
      <c r="AE292" s="457"/>
      <c r="AF292" s="457"/>
      <c r="AG292" s="457"/>
      <c r="AH292" s="457"/>
      <c r="AI292" s="457"/>
      <c r="AJ292" s="457"/>
      <c r="AK292" s="457"/>
      <c r="AL292" s="457"/>
      <c r="AM292" s="457"/>
      <c r="AN292" s="457"/>
      <c r="AO292" s="457"/>
      <c r="AP292" s="457"/>
      <c r="AQ292" s="457"/>
      <c r="AR292" s="457"/>
      <c r="AS292" s="457"/>
      <c r="AT292" s="457"/>
      <c r="AU292" s="457"/>
      <c r="AV292" s="457"/>
      <c r="AW292" s="457"/>
      <c r="AX292" s="457"/>
      <c r="AY292" s="457"/>
      <c r="AZ292" s="457"/>
      <c r="BA292" s="457"/>
      <c r="BB292" s="457"/>
      <c r="BC292" s="457"/>
      <c r="BD292" s="457"/>
      <c r="BE292" s="457"/>
      <c r="BF292" s="457"/>
      <c r="BG292" s="457"/>
      <c r="BH292" s="457"/>
      <c r="BI292" s="457"/>
      <c r="BJ292" s="457"/>
      <c r="BK292" s="457"/>
      <c r="BL292" s="457"/>
      <c r="BM292" s="457"/>
      <c r="BN292" s="457"/>
      <c r="BO292" s="457"/>
      <c r="BP292" s="457"/>
      <c r="BQ292" s="457"/>
      <c r="BR292" s="457"/>
      <c r="BS292" s="457"/>
      <c r="BT292" s="457"/>
      <c r="BU292" s="457"/>
      <c r="BV292" s="457"/>
      <c r="BW292" s="457"/>
      <c r="BX292" s="457"/>
      <c r="BY292" s="457"/>
      <c r="BZ292" s="457"/>
      <c r="CA292" s="457"/>
      <c r="CB292" s="457"/>
      <c r="CC292" s="457"/>
      <c r="CD292" s="457"/>
      <c r="CE292" s="457"/>
      <c r="CF292" s="457"/>
      <c r="CG292" s="457"/>
      <c r="CH292" s="457"/>
      <c r="CI292" s="458"/>
      <c r="CJ292" s="458"/>
      <c r="CK292" s="458"/>
      <c r="CL292" s="458"/>
      <c r="CM292" s="458"/>
      <c r="CN292" s="458"/>
      <c r="CO292" s="458"/>
      <c r="CP292" s="458"/>
      <c r="CQ292" s="458"/>
      <c r="CR292" s="458"/>
      <c r="CS292" s="458"/>
      <c r="CT292" s="458"/>
      <c r="CU292" s="458"/>
      <c r="CV292" s="458"/>
      <c r="CW292" s="458"/>
      <c r="CX292" s="458"/>
      <c r="CY292" s="458"/>
      <c r="CZ292" s="458"/>
      <c r="DA292" s="458"/>
      <c r="DB292" s="458"/>
      <c r="DC292" s="458"/>
      <c r="DD292" s="458"/>
      <c r="DE292" s="458"/>
      <c r="DF292" s="458"/>
      <c r="DG292" s="458"/>
      <c r="DH292" s="458"/>
      <c r="DI292" s="458"/>
      <c r="DJ292" s="458"/>
      <c r="DK292" s="458"/>
      <c r="DL292" s="458"/>
      <c r="DM292" s="458"/>
      <c r="DN292" s="458"/>
      <c r="DO292" s="458"/>
      <c r="DP292" s="458"/>
      <c r="DQ292" s="458"/>
      <c r="DR292" s="458"/>
      <c r="DS292" s="458"/>
      <c r="DT292" s="458"/>
      <c r="DU292" s="458"/>
      <c r="DV292" s="458"/>
      <c r="DW292" s="458"/>
      <c r="DX292" s="458"/>
      <c r="DY292" s="458"/>
      <c r="DZ292" s="458"/>
      <c r="EA292" s="458"/>
      <c r="EB292" s="458"/>
      <c r="EC292" s="458"/>
      <c r="ED292" s="458"/>
      <c r="EE292" s="458"/>
      <c r="EF292" s="458"/>
      <c r="EG292" s="458"/>
      <c r="EH292" s="458"/>
      <c r="EI292" s="458"/>
      <c r="EJ292" s="458"/>
      <c r="EK292" s="458"/>
      <c r="EL292" s="458"/>
      <c r="EM292" s="458"/>
      <c r="EN292" s="458"/>
      <c r="EO292" s="458"/>
      <c r="EP292" s="458"/>
      <c r="EQ292" s="458"/>
      <c r="ER292" s="458"/>
      <c r="ES292" s="458"/>
      <c r="ET292" s="458"/>
      <c r="EU292" s="458"/>
      <c r="EV292" s="458"/>
      <c r="EW292" s="458"/>
      <c r="EX292" s="458"/>
      <c r="EY292" s="458"/>
      <c r="EZ292" s="458"/>
      <c r="FA292" s="458"/>
      <c r="FB292" s="458"/>
      <c r="FC292" s="458"/>
      <c r="FD292" s="458"/>
      <c r="FE292" s="458"/>
      <c r="FF292" s="458"/>
      <c r="FG292" s="458"/>
      <c r="FH292" s="458"/>
      <c r="FI292" s="458"/>
      <c r="FJ292" s="458"/>
      <c r="FK292" s="458"/>
      <c r="FL292" s="458"/>
      <c r="FM292" s="458"/>
      <c r="FN292" s="458"/>
      <c r="FO292" s="458"/>
      <c r="FP292" s="458"/>
      <c r="FQ292" s="458"/>
      <c r="FR292" s="458"/>
      <c r="FS292" s="458"/>
    </row>
    <row r="293" spans="1:175" s="463" customFormat="1" outlineLevel="1">
      <c r="A293" s="456"/>
      <c r="B293" s="456"/>
      <c r="C293" s="519">
        <v>83</v>
      </c>
      <c r="D293" s="484"/>
      <c r="E293" s="603"/>
      <c r="F293" s="604"/>
      <c r="G293" s="604"/>
      <c r="H293" s="604"/>
      <c r="I293" s="604"/>
      <c r="J293" s="604"/>
      <c r="K293" s="604"/>
      <c r="L293" s="604"/>
      <c r="M293" s="604"/>
      <c r="N293" s="604"/>
      <c r="O293" s="604"/>
      <c r="P293" s="456"/>
      <c r="Q293" s="456"/>
      <c r="R293" s="456"/>
      <c r="S293" s="456"/>
      <c r="T293" s="456"/>
      <c r="U293" s="457"/>
      <c r="V293" s="457"/>
      <c r="W293" s="457"/>
      <c r="X293" s="457"/>
      <c r="Y293" s="457"/>
      <c r="Z293" s="457"/>
      <c r="AA293" s="457"/>
      <c r="AB293" s="457"/>
      <c r="AC293" s="457"/>
      <c r="AD293" s="457"/>
      <c r="AE293" s="457"/>
      <c r="AF293" s="457"/>
      <c r="AG293" s="457"/>
      <c r="AH293" s="457"/>
      <c r="AI293" s="457"/>
      <c r="AJ293" s="457"/>
      <c r="AK293" s="457"/>
      <c r="AL293" s="457"/>
      <c r="AM293" s="457"/>
      <c r="AN293" s="457"/>
      <c r="AO293" s="457"/>
      <c r="AP293" s="457"/>
      <c r="AQ293" s="457"/>
      <c r="AR293" s="457"/>
      <c r="AS293" s="457"/>
      <c r="AT293" s="457"/>
      <c r="AU293" s="457"/>
      <c r="AV293" s="457"/>
      <c r="AW293" s="457"/>
      <c r="AX293" s="457"/>
      <c r="AY293" s="457"/>
      <c r="AZ293" s="457"/>
      <c r="BA293" s="457"/>
      <c r="BB293" s="457"/>
      <c r="BC293" s="457"/>
      <c r="BD293" s="457"/>
      <c r="BE293" s="457"/>
      <c r="BF293" s="457"/>
      <c r="BG293" s="457"/>
      <c r="BH293" s="457"/>
      <c r="BI293" s="457"/>
      <c r="BJ293" s="457"/>
      <c r="BK293" s="457"/>
      <c r="BL293" s="457"/>
      <c r="BM293" s="457"/>
      <c r="BN293" s="457"/>
      <c r="BO293" s="457"/>
      <c r="BP293" s="457"/>
      <c r="BQ293" s="457"/>
      <c r="BR293" s="457"/>
      <c r="BS293" s="457"/>
      <c r="BT293" s="457"/>
      <c r="BU293" s="457"/>
      <c r="BV293" s="457"/>
      <c r="BW293" s="457"/>
      <c r="BX293" s="457"/>
      <c r="BY293" s="457"/>
      <c r="BZ293" s="457"/>
      <c r="CA293" s="457"/>
      <c r="CB293" s="457"/>
      <c r="CC293" s="457"/>
      <c r="CD293" s="457"/>
      <c r="CE293" s="457"/>
      <c r="CF293" s="457"/>
      <c r="CG293" s="457"/>
      <c r="CH293" s="457"/>
      <c r="CI293" s="458"/>
      <c r="CJ293" s="458"/>
      <c r="CK293" s="458"/>
      <c r="CL293" s="458"/>
      <c r="CM293" s="458"/>
      <c r="CN293" s="458"/>
      <c r="CO293" s="458"/>
      <c r="CP293" s="458"/>
      <c r="CQ293" s="458"/>
      <c r="CR293" s="458"/>
      <c r="CS293" s="458"/>
      <c r="CT293" s="458"/>
      <c r="CU293" s="458"/>
      <c r="CV293" s="458"/>
      <c r="CW293" s="458"/>
      <c r="CX293" s="458"/>
      <c r="CY293" s="458"/>
      <c r="CZ293" s="458"/>
      <c r="DA293" s="458"/>
      <c r="DB293" s="458"/>
      <c r="DC293" s="458"/>
      <c r="DD293" s="458"/>
      <c r="DE293" s="458"/>
      <c r="DF293" s="458"/>
      <c r="DG293" s="458"/>
      <c r="DH293" s="458"/>
      <c r="DI293" s="458"/>
      <c r="DJ293" s="458"/>
      <c r="DK293" s="458"/>
      <c r="DL293" s="458"/>
      <c r="DM293" s="458"/>
      <c r="DN293" s="458"/>
      <c r="DO293" s="458"/>
      <c r="DP293" s="458"/>
      <c r="DQ293" s="458"/>
      <c r="DR293" s="458"/>
      <c r="DS293" s="458"/>
      <c r="DT293" s="458"/>
      <c r="DU293" s="458"/>
      <c r="DV293" s="458"/>
      <c r="DW293" s="458"/>
      <c r="DX293" s="458"/>
      <c r="DY293" s="458"/>
      <c r="DZ293" s="458"/>
      <c r="EA293" s="458"/>
      <c r="EB293" s="458"/>
      <c r="EC293" s="458"/>
      <c r="ED293" s="458"/>
      <c r="EE293" s="458"/>
      <c r="EF293" s="458"/>
      <c r="EG293" s="458"/>
      <c r="EH293" s="458"/>
      <c r="EI293" s="458"/>
      <c r="EJ293" s="458"/>
      <c r="EK293" s="458"/>
      <c r="EL293" s="458"/>
      <c r="EM293" s="458"/>
      <c r="EN293" s="458"/>
      <c r="EO293" s="458"/>
      <c r="EP293" s="458"/>
      <c r="EQ293" s="458"/>
      <c r="ER293" s="458"/>
      <c r="ES293" s="458"/>
      <c r="ET293" s="458"/>
      <c r="EU293" s="458"/>
      <c r="EV293" s="458"/>
      <c r="EW293" s="458"/>
      <c r="EX293" s="458"/>
      <c r="EY293" s="458"/>
      <c r="EZ293" s="458"/>
      <c r="FA293" s="458"/>
      <c r="FB293" s="458"/>
      <c r="FC293" s="458"/>
      <c r="FD293" s="458"/>
      <c r="FE293" s="458"/>
      <c r="FF293" s="458"/>
      <c r="FG293" s="458"/>
      <c r="FH293" s="458"/>
      <c r="FI293" s="458"/>
      <c r="FJ293" s="458"/>
      <c r="FK293" s="458"/>
      <c r="FL293" s="458"/>
      <c r="FM293" s="458"/>
      <c r="FN293" s="458"/>
      <c r="FO293" s="458"/>
      <c r="FP293" s="458"/>
      <c r="FQ293" s="458"/>
      <c r="FR293" s="458"/>
      <c r="FS293" s="458"/>
    </row>
    <row r="294" spans="1:175" s="463" customFormat="1" outlineLevel="1">
      <c r="A294" s="456"/>
      <c r="B294" s="456"/>
      <c r="C294" s="519">
        <v>84</v>
      </c>
      <c r="D294" s="519"/>
      <c r="E294" s="603"/>
      <c r="F294" s="604"/>
      <c r="G294" s="604"/>
      <c r="H294" s="604"/>
      <c r="I294" s="604"/>
      <c r="J294" s="604"/>
      <c r="K294" s="604"/>
      <c r="L294" s="604"/>
      <c r="M294" s="604"/>
      <c r="N294" s="604"/>
      <c r="O294" s="604"/>
      <c r="P294" s="456"/>
      <c r="Q294" s="456"/>
      <c r="R294" s="456"/>
      <c r="S294" s="456"/>
      <c r="T294" s="456"/>
      <c r="U294" s="457"/>
      <c r="V294" s="457"/>
      <c r="W294" s="457"/>
      <c r="X294" s="457"/>
      <c r="Y294" s="457"/>
      <c r="Z294" s="457"/>
      <c r="AA294" s="457"/>
      <c r="AB294" s="457"/>
      <c r="AC294" s="457"/>
      <c r="AD294" s="457"/>
      <c r="AE294" s="457"/>
      <c r="AF294" s="457"/>
      <c r="AG294" s="457"/>
      <c r="AH294" s="457"/>
      <c r="AI294" s="457"/>
      <c r="AJ294" s="457"/>
      <c r="AK294" s="457"/>
      <c r="AL294" s="457"/>
      <c r="AM294" s="457"/>
      <c r="AN294" s="457"/>
      <c r="AO294" s="457"/>
      <c r="AP294" s="457"/>
      <c r="AQ294" s="457"/>
      <c r="AR294" s="457"/>
      <c r="AS294" s="457"/>
      <c r="AT294" s="457"/>
      <c r="AU294" s="457"/>
      <c r="AV294" s="457"/>
      <c r="AW294" s="457"/>
      <c r="AX294" s="457"/>
      <c r="AY294" s="457"/>
      <c r="AZ294" s="457"/>
      <c r="BA294" s="457"/>
      <c r="BB294" s="457"/>
      <c r="BC294" s="457"/>
      <c r="BD294" s="457"/>
      <c r="BE294" s="457"/>
      <c r="BF294" s="457"/>
      <c r="BG294" s="457"/>
      <c r="BH294" s="457"/>
      <c r="BI294" s="457"/>
      <c r="BJ294" s="457"/>
      <c r="BK294" s="457"/>
      <c r="BL294" s="457"/>
      <c r="BM294" s="457"/>
      <c r="BN294" s="457"/>
      <c r="BO294" s="457"/>
      <c r="BP294" s="457"/>
      <c r="BQ294" s="457"/>
      <c r="BR294" s="457"/>
      <c r="BS294" s="457"/>
      <c r="BT294" s="457"/>
      <c r="BU294" s="457"/>
      <c r="BV294" s="457"/>
      <c r="BW294" s="457"/>
      <c r="BX294" s="457"/>
      <c r="BY294" s="457"/>
      <c r="BZ294" s="457"/>
      <c r="CA294" s="457"/>
      <c r="CB294" s="457"/>
      <c r="CC294" s="457"/>
      <c r="CD294" s="457"/>
      <c r="CE294" s="457"/>
      <c r="CF294" s="457"/>
      <c r="CG294" s="457"/>
      <c r="CH294" s="457"/>
      <c r="CI294" s="458"/>
      <c r="CJ294" s="458"/>
      <c r="CK294" s="458"/>
      <c r="CL294" s="458"/>
      <c r="CM294" s="458"/>
      <c r="CN294" s="458"/>
      <c r="CO294" s="458"/>
      <c r="CP294" s="458"/>
      <c r="CQ294" s="458"/>
      <c r="CR294" s="458"/>
      <c r="CS294" s="458"/>
      <c r="CT294" s="458"/>
      <c r="CU294" s="458"/>
      <c r="CV294" s="458"/>
      <c r="CW294" s="458"/>
      <c r="CX294" s="458"/>
      <c r="CY294" s="458"/>
      <c r="CZ294" s="458"/>
      <c r="DA294" s="458"/>
      <c r="DB294" s="458"/>
      <c r="DC294" s="458"/>
      <c r="DD294" s="458"/>
      <c r="DE294" s="458"/>
      <c r="DF294" s="458"/>
      <c r="DG294" s="458"/>
      <c r="DH294" s="458"/>
      <c r="DI294" s="458"/>
      <c r="DJ294" s="458"/>
      <c r="DK294" s="458"/>
      <c r="DL294" s="458"/>
      <c r="DM294" s="458"/>
      <c r="DN294" s="458"/>
      <c r="DO294" s="458"/>
      <c r="DP294" s="458"/>
      <c r="DQ294" s="458"/>
      <c r="DR294" s="458"/>
      <c r="DS294" s="458"/>
      <c r="DT294" s="458"/>
      <c r="DU294" s="458"/>
      <c r="DV294" s="458"/>
      <c r="DW294" s="458"/>
      <c r="DX294" s="458"/>
      <c r="DY294" s="458"/>
      <c r="DZ294" s="458"/>
      <c r="EA294" s="458"/>
      <c r="EB294" s="458"/>
      <c r="EC294" s="458"/>
      <c r="ED294" s="458"/>
      <c r="EE294" s="458"/>
      <c r="EF294" s="458"/>
      <c r="EG294" s="458"/>
      <c r="EH294" s="458"/>
      <c r="EI294" s="458"/>
      <c r="EJ294" s="458"/>
      <c r="EK294" s="458"/>
      <c r="EL294" s="458"/>
      <c r="EM294" s="458"/>
      <c r="EN294" s="458"/>
      <c r="EO294" s="458"/>
      <c r="EP294" s="458"/>
      <c r="EQ294" s="458"/>
      <c r="ER294" s="458"/>
      <c r="ES294" s="458"/>
      <c r="ET294" s="458"/>
      <c r="EU294" s="458"/>
      <c r="EV294" s="458"/>
      <c r="EW294" s="458"/>
      <c r="EX294" s="458"/>
      <c r="EY294" s="458"/>
      <c r="EZ294" s="458"/>
      <c r="FA294" s="458"/>
      <c r="FB294" s="458"/>
      <c r="FC294" s="458"/>
      <c r="FD294" s="458"/>
      <c r="FE294" s="458"/>
      <c r="FF294" s="458"/>
      <c r="FG294" s="458"/>
      <c r="FH294" s="458"/>
      <c r="FI294" s="458"/>
      <c r="FJ294" s="458"/>
      <c r="FK294" s="458"/>
      <c r="FL294" s="458"/>
      <c r="FM294" s="458"/>
      <c r="FN294" s="458"/>
      <c r="FO294" s="458"/>
      <c r="FP294" s="458"/>
      <c r="FQ294" s="458"/>
      <c r="FR294" s="458"/>
      <c r="FS294" s="458"/>
    </row>
    <row r="295" spans="1:175" s="463" customFormat="1" outlineLevel="1">
      <c r="A295" s="456"/>
      <c r="B295" s="456"/>
      <c r="C295" s="519">
        <v>85</v>
      </c>
      <c r="D295" s="514"/>
      <c r="E295" s="605"/>
      <c r="F295" s="604"/>
      <c r="G295" s="604"/>
      <c r="H295" s="604"/>
      <c r="I295" s="604"/>
      <c r="J295" s="604"/>
      <c r="K295" s="604"/>
      <c r="L295" s="604"/>
      <c r="M295" s="604"/>
      <c r="N295" s="604"/>
      <c r="O295" s="604"/>
      <c r="P295" s="456"/>
      <c r="Q295" s="456"/>
      <c r="R295" s="456"/>
      <c r="S295" s="456"/>
      <c r="T295" s="456"/>
      <c r="U295" s="457"/>
      <c r="V295" s="457"/>
      <c r="W295" s="457"/>
      <c r="X295" s="457"/>
      <c r="Y295" s="457"/>
      <c r="Z295" s="457"/>
      <c r="AA295" s="457"/>
      <c r="AB295" s="457"/>
      <c r="AC295" s="457"/>
      <c r="AD295" s="457"/>
      <c r="AE295" s="457"/>
      <c r="AF295" s="457"/>
      <c r="AG295" s="457"/>
      <c r="AH295" s="457"/>
      <c r="AI295" s="457"/>
      <c r="AJ295" s="457"/>
      <c r="AK295" s="457"/>
      <c r="AL295" s="457"/>
      <c r="AM295" s="457"/>
      <c r="AN295" s="457"/>
      <c r="AO295" s="457"/>
      <c r="AP295" s="457"/>
      <c r="AQ295" s="457"/>
      <c r="AR295" s="457"/>
      <c r="AS295" s="457"/>
      <c r="AT295" s="457"/>
      <c r="AU295" s="457"/>
      <c r="AV295" s="457"/>
      <c r="AW295" s="457"/>
      <c r="AX295" s="457"/>
      <c r="AY295" s="457"/>
      <c r="AZ295" s="457"/>
      <c r="BA295" s="457"/>
      <c r="BB295" s="457"/>
      <c r="BC295" s="457"/>
      <c r="BD295" s="457"/>
      <c r="BE295" s="457"/>
      <c r="BF295" s="457"/>
      <c r="BG295" s="457"/>
      <c r="BH295" s="457"/>
      <c r="BI295" s="457"/>
      <c r="BJ295" s="457"/>
      <c r="BK295" s="457"/>
      <c r="BL295" s="457"/>
      <c r="BM295" s="457"/>
      <c r="BN295" s="457"/>
      <c r="BO295" s="457"/>
      <c r="BP295" s="457"/>
      <c r="BQ295" s="457"/>
      <c r="BR295" s="457"/>
      <c r="BS295" s="457"/>
      <c r="BT295" s="457"/>
      <c r="BU295" s="457"/>
      <c r="BV295" s="457"/>
      <c r="BW295" s="457"/>
      <c r="BX295" s="457"/>
      <c r="BY295" s="457"/>
      <c r="BZ295" s="457"/>
      <c r="CA295" s="457"/>
      <c r="CB295" s="457"/>
      <c r="CC295" s="457"/>
      <c r="CD295" s="457"/>
      <c r="CE295" s="457"/>
      <c r="CF295" s="457"/>
      <c r="CG295" s="457"/>
      <c r="CH295" s="457"/>
      <c r="CI295" s="458"/>
      <c r="CJ295" s="458"/>
      <c r="CK295" s="458"/>
      <c r="CL295" s="458"/>
      <c r="CM295" s="458"/>
      <c r="CN295" s="458"/>
      <c r="CO295" s="458"/>
      <c r="CP295" s="458"/>
      <c r="CQ295" s="458"/>
      <c r="CR295" s="458"/>
      <c r="CS295" s="458"/>
      <c r="CT295" s="458"/>
      <c r="CU295" s="458"/>
      <c r="CV295" s="458"/>
      <c r="CW295" s="458"/>
      <c r="CX295" s="458"/>
      <c r="CY295" s="458"/>
      <c r="CZ295" s="458"/>
      <c r="DA295" s="458"/>
      <c r="DB295" s="458"/>
      <c r="DC295" s="458"/>
      <c r="DD295" s="458"/>
      <c r="DE295" s="458"/>
      <c r="DF295" s="458"/>
      <c r="DG295" s="458"/>
      <c r="DH295" s="458"/>
      <c r="DI295" s="458"/>
      <c r="DJ295" s="458"/>
      <c r="DK295" s="458"/>
      <c r="DL295" s="458"/>
      <c r="DM295" s="458"/>
      <c r="DN295" s="458"/>
      <c r="DO295" s="458"/>
      <c r="DP295" s="458"/>
      <c r="DQ295" s="458"/>
      <c r="DR295" s="458"/>
      <c r="DS295" s="458"/>
      <c r="DT295" s="458"/>
      <c r="DU295" s="458"/>
      <c r="DV295" s="458"/>
      <c r="DW295" s="458"/>
      <c r="DX295" s="458"/>
      <c r="DY295" s="458"/>
      <c r="DZ295" s="458"/>
      <c r="EA295" s="458"/>
      <c r="EB295" s="458"/>
      <c r="EC295" s="458"/>
      <c r="ED295" s="458"/>
      <c r="EE295" s="458"/>
      <c r="EF295" s="458"/>
      <c r="EG295" s="458"/>
      <c r="EH295" s="458"/>
      <c r="EI295" s="458"/>
      <c r="EJ295" s="458"/>
      <c r="EK295" s="458"/>
      <c r="EL295" s="458"/>
      <c r="EM295" s="458"/>
      <c r="EN295" s="458"/>
      <c r="EO295" s="458"/>
      <c r="EP295" s="458"/>
      <c r="EQ295" s="458"/>
      <c r="ER295" s="458"/>
      <c r="ES295" s="458"/>
      <c r="ET295" s="458"/>
      <c r="EU295" s="458"/>
      <c r="EV295" s="458"/>
      <c r="EW295" s="458"/>
      <c r="EX295" s="458"/>
      <c r="EY295" s="458"/>
      <c r="EZ295" s="458"/>
      <c r="FA295" s="458"/>
      <c r="FB295" s="458"/>
      <c r="FC295" s="458"/>
      <c r="FD295" s="458"/>
      <c r="FE295" s="458"/>
      <c r="FF295" s="458"/>
      <c r="FG295" s="458"/>
      <c r="FH295" s="458"/>
      <c r="FI295" s="458"/>
      <c r="FJ295" s="458"/>
      <c r="FK295" s="458"/>
      <c r="FL295" s="458"/>
      <c r="FM295" s="458"/>
      <c r="FN295" s="458"/>
      <c r="FO295" s="458"/>
      <c r="FP295" s="458"/>
      <c r="FQ295" s="458"/>
      <c r="FR295" s="458"/>
      <c r="FS295" s="458"/>
    </row>
    <row r="296" spans="1:175" s="463" customFormat="1" outlineLevel="1">
      <c r="A296" s="456"/>
      <c r="B296" s="456"/>
      <c r="C296" s="519">
        <v>86</v>
      </c>
      <c r="D296" s="514"/>
      <c r="E296" s="605"/>
      <c r="F296" s="604"/>
      <c r="G296" s="604"/>
      <c r="H296" s="604"/>
      <c r="I296" s="604"/>
      <c r="J296" s="604"/>
      <c r="K296" s="604"/>
      <c r="L296" s="604"/>
      <c r="M296" s="604"/>
      <c r="N296" s="604"/>
      <c r="O296" s="604"/>
      <c r="P296" s="456"/>
      <c r="Q296" s="456"/>
      <c r="R296" s="456"/>
      <c r="S296" s="456"/>
      <c r="T296" s="456"/>
      <c r="U296" s="457"/>
      <c r="V296" s="457"/>
      <c r="W296" s="457"/>
      <c r="X296" s="457"/>
      <c r="Y296" s="457"/>
      <c r="Z296" s="457"/>
      <c r="AA296" s="457"/>
      <c r="AB296" s="457"/>
      <c r="AC296" s="457"/>
      <c r="AD296" s="457"/>
      <c r="AE296" s="457"/>
      <c r="AF296" s="457"/>
      <c r="AG296" s="457"/>
      <c r="AH296" s="457"/>
      <c r="AI296" s="457"/>
      <c r="AJ296" s="457"/>
      <c r="AK296" s="457"/>
      <c r="AL296" s="457"/>
      <c r="AM296" s="457"/>
      <c r="AN296" s="457"/>
      <c r="AO296" s="457"/>
      <c r="AP296" s="457"/>
      <c r="AQ296" s="457"/>
      <c r="AR296" s="457"/>
      <c r="AS296" s="457"/>
      <c r="AT296" s="457"/>
      <c r="AU296" s="457"/>
      <c r="AV296" s="457"/>
      <c r="AW296" s="457"/>
      <c r="AX296" s="457"/>
      <c r="AY296" s="457"/>
      <c r="AZ296" s="457"/>
      <c r="BA296" s="457"/>
      <c r="BB296" s="457"/>
      <c r="BC296" s="457"/>
      <c r="BD296" s="457"/>
      <c r="BE296" s="457"/>
      <c r="BF296" s="457"/>
      <c r="BG296" s="457"/>
      <c r="BH296" s="457"/>
      <c r="BI296" s="457"/>
      <c r="BJ296" s="457"/>
      <c r="BK296" s="457"/>
      <c r="BL296" s="457"/>
      <c r="BM296" s="457"/>
      <c r="BN296" s="457"/>
      <c r="BO296" s="457"/>
      <c r="BP296" s="457"/>
      <c r="BQ296" s="457"/>
      <c r="BR296" s="457"/>
      <c r="BS296" s="457"/>
      <c r="BT296" s="457"/>
      <c r="BU296" s="457"/>
      <c r="BV296" s="457"/>
      <c r="BW296" s="457"/>
      <c r="BX296" s="457"/>
      <c r="BY296" s="457"/>
      <c r="BZ296" s="457"/>
      <c r="CA296" s="457"/>
      <c r="CB296" s="457"/>
      <c r="CC296" s="457"/>
      <c r="CD296" s="457"/>
      <c r="CE296" s="457"/>
      <c r="CF296" s="457"/>
      <c r="CG296" s="457"/>
      <c r="CH296" s="457"/>
      <c r="CI296" s="458"/>
      <c r="CJ296" s="458"/>
      <c r="CK296" s="458"/>
      <c r="CL296" s="458"/>
      <c r="CM296" s="458"/>
      <c r="CN296" s="458"/>
      <c r="CO296" s="458"/>
      <c r="CP296" s="458"/>
      <c r="CQ296" s="458"/>
      <c r="CR296" s="458"/>
      <c r="CS296" s="458"/>
      <c r="CT296" s="458"/>
      <c r="CU296" s="458"/>
      <c r="CV296" s="458"/>
      <c r="CW296" s="458"/>
      <c r="CX296" s="458"/>
      <c r="CY296" s="458"/>
      <c r="CZ296" s="458"/>
      <c r="DA296" s="458"/>
      <c r="DB296" s="458"/>
      <c r="DC296" s="458"/>
      <c r="DD296" s="458"/>
      <c r="DE296" s="458"/>
      <c r="DF296" s="458"/>
      <c r="DG296" s="458"/>
      <c r="DH296" s="458"/>
      <c r="DI296" s="458"/>
      <c r="DJ296" s="458"/>
      <c r="DK296" s="458"/>
      <c r="DL296" s="458"/>
      <c r="DM296" s="458"/>
      <c r="DN296" s="458"/>
      <c r="DO296" s="458"/>
      <c r="DP296" s="458"/>
      <c r="DQ296" s="458"/>
      <c r="DR296" s="458"/>
      <c r="DS296" s="458"/>
      <c r="DT296" s="458"/>
      <c r="DU296" s="458"/>
      <c r="DV296" s="458"/>
      <c r="DW296" s="458"/>
      <c r="DX296" s="458"/>
      <c r="DY296" s="458"/>
      <c r="DZ296" s="458"/>
      <c r="EA296" s="458"/>
      <c r="EB296" s="458"/>
      <c r="EC296" s="458"/>
      <c r="ED296" s="458"/>
      <c r="EE296" s="458"/>
      <c r="EF296" s="458"/>
      <c r="EG296" s="458"/>
      <c r="EH296" s="458"/>
      <c r="EI296" s="458"/>
      <c r="EJ296" s="458"/>
      <c r="EK296" s="458"/>
      <c r="EL296" s="458"/>
      <c r="EM296" s="458"/>
      <c r="EN296" s="458"/>
      <c r="EO296" s="458"/>
      <c r="EP296" s="458"/>
      <c r="EQ296" s="458"/>
      <c r="ER296" s="458"/>
      <c r="ES296" s="458"/>
      <c r="ET296" s="458"/>
      <c r="EU296" s="458"/>
      <c r="EV296" s="458"/>
      <c r="EW296" s="458"/>
      <c r="EX296" s="458"/>
      <c r="EY296" s="458"/>
      <c r="EZ296" s="458"/>
      <c r="FA296" s="458"/>
      <c r="FB296" s="458"/>
      <c r="FC296" s="458"/>
      <c r="FD296" s="458"/>
      <c r="FE296" s="458"/>
      <c r="FF296" s="458"/>
      <c r="FG296" s="458"/>
      <c r="FH296" s="458"/>
      <c r="FI296" s="458"/>
      <c r="FJ296" s="458"/>
      <c r="FK296" s="458"/>
      <c r="FL296" s="458"/>
      <c r="FM296" s="458"/>
      <c r="FN296" s="458"/>
      <c r="FO296" s="458"/>
      <c r="FP296" s="458"/>
      <c r="FQ296" s="458"/>
      <c r="FR296" s="458"/>
      <c r="FS296" s="458"/>
    </row>
    <row r="297" spans="1:175" s="6" customFormat="1">
      <c r="A297" s="24"/>
      <c r="B297" s="24"/>
      <c r="C297" s="24"/>
      <c r="D297" s="484"/>
      <c r="E297" s="24"/>
      <c r="F297" s="24"/>
      <c r="G297" s="24"/>
      <c r="H297" s="24"/>
      <c r="I297" s="24"/>
      <c r="J297" s="24"/>
      <c r="K297" s="24"/>
      <c r="L297" s="24"/>
      <c r="M297" s="24"/>
      <c r="N297" s="24"/>
      <c r="O297" s="24"/>
      <c r="P297" s="24"/>
      <c r="Q297" s="24"/>
      <c r="R297" s="24"/>
      <c r="S297" s="24"/>
      <c r="T297" s="24"/>
      <c r="U297" s="24"/>
      <c r="V297" s="24"/>
      <c r="W297" s="24"/>
      <c r="X297" s="24"/>
      <c r="Y297" s="24"/>
      <c r="Z297" s="24"/>
      <c r="AA297" s="24"/>
      <c r="AB297" s="24"/>
      <c r="AC297" s="24"/>
      <c r="AD297" s="24"/>
      <c r="AE297" s="24"/>
      <c r="AF297" s="24"/>
      <c r="AG297" s="24"/>
      <c r="AH297" s="24"/>
      <c r="AI297" s="24"/>
      <c r="AJ297" s="24"/>
      <c r="AK297" s="24"/>
      <c r="AL297" s="24"/>
      <c r="AM297" s="24"/>
      <c r="AN297" s="24"/>
      <c r="AO297" s="24"/>
      <c r="AP297" s="24"/>
      <c r="AQ297" s="24"/>
      <c r="AR297" s="24"/>
      <c r="AS297" s="24"/>
      <c r="AT297" s="24"/>
      <c r="AU297" s="24"/>
      <c r="AV297" s="24"/>
      <c r="AW297" s="24"/>
      <c r="AX297" s="24"/>
      <c r="AY297" s="24"/>
      <c r="AZ297" s="24"/>
      <c r="BA297" s="24"/>
      <c r="BB297" s="24"/>
      <c r="BC297" s="24"/>
      <c r="BD297" s="24"/>
      <c r="BE297" s="24"/>
      <c r="BF297" s="24"/>
      <c r="BG297" s="24"/>
      <c r="BH297" s="24"/>
      <c r="BI297" s="24"/>
      <c r="BJ297" s="24"/>
      <c r="BK297" s="24"/>
      <c r="BL297" s="24"/>
      <c r="BM297" s="24"/>
      <c r="BN297" s="24"/>
      <c r="BO297" s="24"/>
      <c r="BP297" s="24"/>
      <c r="BQ297" s="24"/>
      <c r="BR297" s="24"/>
      <c r="BS297" s="24"/>
      <c r="BT297" s="24"/>
      <c r="BU297" s="24"/>
      <c r="BV297" s="24"/>
      <c r="BW297" s="24"/>
      <c r="BX297" s="24"/>
      <c r="BY297" s="24"/>
      <c r="BZ297" s="95"/>
      <c r="CA297" s="95"/>
      <c r="CB297" s="95"/>
      <c r="CC297" s="95"/>
      <c r="CD297" s="95"/>
      <c r="CE297" s="95"/>
      <c r="CF297" s="95"/>
      <c r="CG297" s="95"/>
      <c r="CH297" s="95"/>
      <c r="CI297"/>
      <c r="CJ297"/>
      <c r="CK297"/>
      <c r="CL297"/>
      <c r="CM297"/>
      <c r="CN297"/>
      <c r="CO297"/>
      <c r="CP297"/>
      <c r="CQ297"/>
      <c r="CR297"/>
      <c r="CS297"/>
      <c r="CT297"/>
      <c r="CU297"/>
      <c r="CV297"/>
      <c r="CW297"/>
      <c r="CX297"/>
      <c r="CY297"/>
      <c r="CZ297"/>
      <c r="DA297"/>
      <c r="DB297"/>
      <c r="DC297"/>
      <c r="DD297"/>
      <c r="DE297"/>
      <c r="DF297"/>
      <c r="DG297"/>
      <c r="DH297"/>
      <c r="DI297"/>
      <c r="DJ297"/>
      <c r="DK297"/>
      <c r="DL297"/>
      <c r="DM297"/>
      <c r="DN297"/>
      <c r="DO297"/>
      <c r="DP297"/>
      <c r="DQ297"/>
      <c r="DR297"/>
      <c r="DS297"/>
      <c r="DT297"/>
      <c r="DU297"/>
      <c r="DV297"/>
      <c r="DW297"/>
      <c r="DX297"/>
      <c r="DY297"/>
      <c r="DZ297"/>
      <c r="EA297"/>
      <c r="EB297"/>
      <c r="EC297"/>
      <c r="ED297"/>
      <c r="EE297"/>
      <c r="EF297"/>
      <c r="EG297"/>
      <c r="EH297"/>
      <c r="EI297"/>
      <c r="EJ297"/>
      <c r="EK297"/>
      <c r="EL297"/>
      <c r="EM297"/>
      <c r="EN297"/>
      <c r="EO297"/>
      <c r="EP297"/>
      <c r="EQ297"/>
      <c r="ER297"/>
      <c r="ES297"/>
      <c r="ET297"/>
      <c r="EU297"/>
      <c r="EV297"/>
      <c r="EW297"/>
      <c r="EX297"/>
      <c r="EY297"/>
      <c r="EZ297"/>
      <c r="FA297"/>
      <c r="FB297"/>
      <c r="FC297"/>
      <c r="FD297"/>
      <c r="FE297"/>
      <c r="FF297"/>
      <c r="FG297"/>
      <c r="FH297"/>
      <c r="FI297"/>
      <c r="FJ297"/>
      <c r="FK297"/>
      <c r="FL297"/>
      <c r="FM297"/>
      <c r="FN297"/>
      <c r="FO297"/>
      <c r="FP297"/>
      <c r="FQ297"/>
      <c r="FR297"/>
      <c r="FS297"/>
    </row>
    <row r="298" spans="1:175">
      <c r="A298" s="24"/>
      <c r="B298" s="24"/>
      <c r="C298" s="24"/>
      <c r="D298" s="484"/>
      <c r="E298" s="29"/>
      <c r="F298" s="29"/>
      <c r="G298" s="359"/>
      <c r="H298" s="30"/>
      <c r="I298" s="30"/>
      <c r="J298" s="30"/>
      <c r="K298" s="30"/>
      <c r="L298" s="20"/>
      <c r="M298" s="24"/>
      <c r="N298" s="24"/>
      <c r="O298" s="24"/>
      <c r="P298" s="24"/>
      <c r="Q298" s="24"/>
      <c r="R298" s="24"/>
      <c r="S298" s="24"/>
      <c r="T298" s="24"/>
      <c r="U298" s="24"/>
      <c r="V298" s="24"/>
      <c r="W298" s="24"/>
      <c r="X298" s="24"/>
      <c r="Y298" s="24"/>
      <c r="Z298" s="24"/>
      <c r="AA298" s="24"/>
      <c r="AB298" s="24"/>
      <c r="AC298" s="24"/>
      <c r="AD298" s="24"/>
      <c r="AE298" s="24"/>
      <c r="AF298" s="24"/>
      <c r="AG298" s="24"/>
      <c r="AH298" s="24"/>
      <c r="AI298" s="24"/>
      <c r="AJ298" s="24"/>
      <c r="AK298" s="24"/>
      <c r="AL298" s="24"/>
      <c r="AM298" s="24"/>
      <c r="AN298" s="24"/>
      <c r="AO298" s="24"/>
      <c r="AP298" s="24"/>
      <c r="AQ298" s="24"/>
      <c r="AR298" s="24"/>
      <c r="AS298" s="24"/>
      <c r="AT298" s="24"/>
      <c r="AU298" s="24"/>
      <c r="AV298" s="24"/>
      <c r="AW298" s="24"/>
      <c r="AX298" s="24"/>
      <c r="AY298" s="24"/>
      <c r="AZ298" s="24"/>
      <c r="BA298" s="24"/>
      <c r="BB298" s="24"/>
      <c r="BC298" s="24"/>
      <c r="BD298" s="24"/>
      <c r="BE298" s="24"/>
      <c r="BF298" s="24"/>
      <c r="BG298" s="24"/>
      <c r="BH298" s="24"/>
      <c r="BI298" s="24"/>
      <c r="BJ298" s="24"/>
      <c r="BK298" s="24"/>
      <c r="BL298" s="24"/>
      <c r="BM298" s="24"/>
      <c r="BN298" s="24"/>
      <c r="BO298" s="24"/>
      <c r="BP298" s="24"/>
      <c r="BQ298" s="24"/>
      <c r="BR298" s="24"/>
      <c r="BS298" s="24"/>
      <c r="BT298" s="24"/>
      <c r="BU298" s="24"/>
      <c r="BV298" s="24"/>
      <c r="BW298" s="24"/>
      <c r="BX298" s="24"/>
      <c r="BY298" s="24"/>
      <c r="BZ298" s="95"/>
      <c r="CA298" s="95"/>
      <c r="CB298" s="95"/>
      <c r="CC298" s="95"/>
      <c r="CD298" s="95"/>
      <c r="CE298" s="95"/>
      <c r="CF298" s="95"/>
      <c r="CG298" s="95"/>
      <c r="CH298" s="95"/>
    </row>
    <row r="299" spans="1:175" ht="15">
      <c r="A299" s="343"/>
      <c r="B299" s="343"/>
      <c r="C299" s="343"/>
      <c r="D299" s="343"/>
      <c r="E299" s="343" t="s">
        <v>209</v>
      </c>
      <c r="F299" s="476"/>
      <c r="G299" s="476"/>
      <c r="H299" s="476"/>
      <c r="I299" s="476"/>
      <c r="J299" s="476"/>
      <c r="K299" s="476"/>
      <c r="L299" s="476"/>
      <c r="M299" s="476"/>
      <c r="N299" s="476"/>
      <c r="O299" s="476"/>
      <c r="P299" s="476"/>
      <c r="Q299" s="476"/>
      <c r="R299" s="476"/>
      <c r="S299" s="476"/>
      <c r="T299" s="476"/>
      <c r="U299" s="476"/>
      <c r="V299" s="476"/>
      <c r="W299" s="476"/>
      <c r="X299" s="476"/>
      <c r="Y299" s="476"/>
      <c r="Z299" s="476"/>
      <c r="AA299" s="476"/>
      <c r="AB299" s="476"/>
      <c r="AC299" s="476"/>
      <c r="AD299" s="476"/>
      <c r="AE299" s="476"/>
      <c r="AF299" s="476"/>
      <c r="AG299" s="476"/>
      <c r="AH299" s="476"/>
      <c r="AI299" s="476"/>
      <c r="AJ299" s="476"/>
      <c r="AK299" s="476"/>
      <c r="AL299" s="476"/>
      <c r="AM299" s="476"/>
      <c r="AN299" s="476"/>
      <c r="AO299" s="476"/>
      <c r="AP299" s="346"/>
      <c r="AQ299" s="346"/>
      <c r="AR299" s="346"/>
      <c r="AS299" s="346"/>
      <c r="AT299" s="346"/>
      <c r="AU299" s="346"/>
      <c r="AV299" s="346"/>
      <c r="AW299" s="346"/>
      <c r="AX299" s="346"/>
      <c r="AY299" s="346"/>
      <c r="AZ299" s="346"/>
      <c r="BA299" s="346"/>
      <c r="BB299" s="346"/>
      <c r="BC299" s="346"/>
      <c r="BD299" s="346"/>
      <c r="BE299" s="346"/>
      <c r="BF299" s="346"/>
      <c r="BG299" s="346"/>
      <c r="BH299" s="346"/>
      <c r="BI299" s="346"/>
      <c r="BJ299" s="346"/>
      <c r="BK299" s="346"/>
      <c r="BL299" s="346"/>
      <c r="BM299" s="346"/>
      <c r="BN299" s="346"/>
      <c r="BO299" s="346"/>
      <c r="BP299" s="346"/>
      <c r="BQ299" s="346"/>
      <c r="BR299" s="346"/>
      <c r="BS299" s="346"/>
      <c r="BT299" s="346"/>
      <c r="BU299" s="346"/>
      <c r="BV299" s="346"/>
      <c r="BW299" s="346"/>
      <c r="BX299" s="24"/>
      <c r="BY299" s="24"/>
      <c r="BZ299" s="95"/>
      <c r="CA299" s="95"/>
      <c r="CB299" s="95"/>
      <c r="CC299" s="95"/>
      <c r="CD299" s="95"/>
      <c r="CE299" s="95"/>
      <c r="CF299" s="95"/>
      <c r="CG299" s="95"/>
      <c r="CH299" s="95"/>
    </row>
    <row r="300" spans="1:175" ht="13.5" outlineLevel="1" thickBot="1">
      <c r="A300" s="24"/>
      <c r="B300" s="24"/>
      <c r="C300" s="24"/>
      <c r="D300" s="484"/>
      <c r="E300" s="24"/>
      <c r="F300" s="24"/>
      <c r="G300" s="24"/>
      <c r="H300" s="24"/>
      <c r="I300" s="24"/>
      <c r="J300" s="24"/>
      <c r="K300" s="24"/>
      <c r="L300" s="24"/>
      <c r="M300" s="24"/>
      <c r="N300" s="24"/>
      <c r="O300" s="24"/>
      <c r="P300" s="24"/>
      <c r="Q300" s="24"/>
      <c r="R300" s="24"/>
      <c r="S300" s="24"/>
      <c r="T300" s="24"/>
      <c r="U300" s="24"/>
      <c r="V300" s="24"/>
      <c r="W300" s="24"/>
      <c r="X300" s="24"/>
      <c r="Y300" s="24"/>
      <c r="Z300" s="24"/>
      <c r="AA300" s="24"/>
      <c r="AB300" s="24"/>
      <c r="AC300" s="24"/>
      <c r="AD300" s="24"/>
      <c r="AE300" s="24"/>
      <c r="AF300" s="24"/>
      <c r="AG300" s="24"/>
      <c r="AH300" s="24"/>
      <c r="AI300" s="24"/>
      <c r="AJ300" s="24"/>
      <c r="AK300" s="24"/>
      <c r="AL300" s="24"/>
      <c r="AM300" s="24"/>
      <c r="AN300" s="24"/>
      <c r="AO300" s="24"/>
      <c r="AP300" s="480"/>
      <c r="AQ300" s="480"/>
      <c r="AR300" s="480"/>
      <c r="AS300" s="480"/>
      <c r="AT300" s="480"/>
      <c r="AU300" s="480"/>
      <c r="AV300" s="480"/>
      <c r="AW300" s="480"/>
      <c r="AX300" s="480"/>
      <c r="AY300" s="480"/>
      <c r="AZ300" s="480"/>
      <c r="BA300" s="480"/>
      <c r="BB300" s="480"/>
      <c r="BC300" s="480"/>
      <c r="BD300" s="480"/>
      <c r="BE300" s="480"/>
      <c r="BF300" s="480"/>
      <c r="BG300" s="480"/>
      <c r="BH300" s="480"/>
      <c r="BI300" s="480"/>
      <c r="BJ300" s="480"/>
      <c r="BK300" s="480"/>
      <c r="BL300" s="480"/>
      <c r="BM300" s="480"/>
      <c r="BN300" s="24"/>
      <c r="BO300" s="24"/>
      <c r="BP300" s="24"/>
      <c r="BQ300" s="95"/>
      <c r="BR300" s="95"/>
      <c r="BS300" s="95"/>
      <c r="BT300" s="95"/>
      <c r="BU300" s="95"/>
      <c r="BV300" s="95"/>
      <c r="BW300" s="95"/>
      <c r="BX300" s="95"/>
      <c r="BY300" s="95"/>
    </row>
    <row r="301" spans="1:175" s="133" customFormat="1" outlineLevel="1">
      <c r="A301" s="24"/>
      <c r="B301" s="24"/>
      <c r="C301" s="24"/>
      <c r="D301" s="484"/>
      <c r="E301" s="427" t="s">
        <v>210</v>
      </c>
      <c r="F301" s="629" t="s">
        <v>211</v>
      </c>
      <c r="G301" s="630"/>
      <c r="H301" s="630"/>
      <c r="I301" s="630"/>
      <c r="J301" s="630"/>
      <c r="K301" s="631"/>
      <c r="L301" s="629" t="s">
        <v>352</v>
      </c>
      <c r="M301" s="630"/>
      <c r="N301" s="630"/>
      <c r="O301" s="630"/>
      <c r="P301" s="630"/>
      <c r="Q301" s="631"/>
      <c r="R301" s="629" t="s">
        <v>353</v>
      </c>
      <c r="S301" s="630"/>
      <c r="T301" s="630"/>
      <c r="U301" s="630"/>
      <c r="V301" s="630"/>
      <c r="W301" s="631"/>
      <c r="X301" s="614" t="s">
        <v>320</v>
      </c>
      <c r="Y301" s="615"/>
      <c r="Z301" s="615"/>
      <c r="AA301" s="615"/>
      <c r="AB301" s="615"/>
      <c r="AC301" s="616"/>
      <c r="AD301" s="632" t="s">
        <v>354</v>
      </c>
      <c r="AE301" s="633"/>
      <c r="AF301" s="633"/>
      <c r="AG301" s="633"/>
      <c r="AH301" s="633"/>
      <c r="AI301" s="634"/>
      <c r="AP301" s="626"/>
      <c r="AQ301" s="627"/>
      <c r="AR301" s="627"/>
      <c r="AS301" s="627"/>
      <c r="AT301" s="627"/>
      <c r="AU301" s="628"/>
      <c r="AV301" s="626"/>
      <c r="AW301" s="627"/>
      <c r="AX301" s="627"/>
      <c r="AY301" s="627"/>
      <c r="AZ301" s="627"/>
      <c r="BA301" s="628"/>
      <c r="BB301" s="626"/>
      <c r="BC301" s="627"/>
      <c r="BD301" s="627"/>
      <c r="BE301" s="627"/>
      <c r="BF301" s="627"/>
      <c r="BG301" s="628"/>
      <c r="BH301" s="626"/>
      <c r="BI301" s="627"/>
      <c r="BJ301" s="627"/>
      <c r="BK301" s="627"/>
      <c r="BL301" s="627"/>
      <c r="BM301" s="628"/>
      <c r="BN301" s="24"/>
      <c r="BO301" s="24"/>
      <c r="BP301" s="24"/>
      <c r="BQ301" s="95"/>
      <c r="BR301" s="95"/>
      <c r="BS301" s="95"/>
      <c r="BT301" s="95"/>
      <c r="BU301" s="95"/>
      <c r="BV301" s="95"/>
      <c r="BW301" s="95"/>
      <c r="BX301" s="95"/>
      <c r="BY301" s="95"/>
      <c r="BZ301"/>
      <c r="CA301"/>
      <c r="CB301"/>
      <c r="CC301"/>
      <c r="CD301"/>
      <c r="CE301"/>
      <c r="CF301"/>
      <c r="CG301"/>
      <c r="CH301"/>
      <c r="CI301"/>
      <c r="CJ301"/>
      <c r="CK301"/>
      <c r="CL301"/>
      <c r="CM301"/>
      <c r="CN301"/>
      <c r="CO301"/>
      <c r="CP301"/>
      <c r="CQ301"/>
      <c r="CR301"/>
      <c r="CS301"/>
      <c r="CT301"/>
      <c r="CU301"/>
      <c r="CV301"/>
      <c r="CW301"/>
      <c r="CX301"/>
      <c r="CY301"/>
      <c r="CZ301"/>
      <c r="DA301"/>
      <c r="DB301"/>
      <c r="DC301"/>
      <c r="DD301"/>
      <c r="DE301"/>
      <c r="DF301"/>
      <c r="DG301"/>
      <c r="DH301"/>
      <c r="DI301"/>
      <c r="DJ301"/>
      <c r="DK301"/>
      <c r="DL301"/>
      <c r="DM301"/>
      <c r="DN301"/>
      <c r="DO301"/>
      <c r="DP301"/>
      <c r="DQ301"/>
      <c r="DR301"/>
      <c r="DS301"/>
      <c r="DT301"/>
      <c r="DU301"/>
      <c r="DV301"/>
      <c r="DW301"/>
      <c r="DX301"/>
      <c r="DY301"/>
      <c r="DZ301"/>
      <c r="EA301"/>
      <c r="EB301"/>
      <c r="EC301"/>
      <c r="ED301"/>
      <c r="EE301"/>
      <c r="EF301"/>
      <c r="EG301"/>
      <c r="EH301"/>
      <c r="EI301"/>
      <c r="EJ301"/>
      <c r="EK301"/>
      <c r="EL301"/>
      <c r="EM301"/>
      <c r="EN301"/>
      <c r="EO301"/>
      <c r="EP301"/>
      <c r="EQ301"/>
      <c r="ER301"/>
      <c r="ES301"/>
      <c r="ET301"/>
      <c r="EU301"/>
      <c r="EV301"/>
      <c r="EW301"/>
      <c r="EX301"/>
      <c r="EY301"/>
      <c r="EZ301"/>
      <c r="FA301"/>
      <c r="FB301"/>
      <c r="FC301"/>
      <c r="FD301"/>
      <c r="FE301"/>
      <c r="FF301"/>
      <c r="FG301"/>
      <c r="FH301"/>
      <c r="FI301"/>
      <c r="FJ301"/>
      <c r="FK301"/>
      <c r="FL301"/>
      <c r="FM301"/>
      <c r="FN301"/>
      <c r="FO301"/>
      <c r="FP301"/>
    </row>
    <row r="302" spans="1:175" s="133" customFormat="1" outlineLevel="1">
      <c r="A302" s="24"/>
      <c r="B302" s="24"/>
      <c r="C302" s="24"/>
      <c r="D302" s="484"/>
      <c r="E302" s="428" t="s">
        <v>67</v>
      </c>
      <c r="F302" s="429" t="str">
        <f>F210</f>
        <v>2013-14</v>
      </c>
      <c r="G302" s="350" t="str">
        <f>G202</f>
        <v>2014-15</v>
      </c>
      <c r="H302" s="350" t="str">
        <f>H202</f>
        <v>2015-16</v>
      </c>
      <c r="I302" s="350" t="str">
        <f>I202</f>
        <v>2016-17</v>
      </c>
      <c r="J302" s="350" t="str">
        <f>J202</f>
        <v>2017-18</v>
      </c>
      <c r="K302" s="429" t="str">
        <f>K202</f>
        <v>2018-19</v>
      </c>
      <c r="L302" s="429" t="str">
        <f t="shared" ref="L302:Q302" si="42">F302</f>
        <v>2013-14</v>
      </c>
      <c r="M302" s="350" t="str">
        <f t="shared" si="42"/>
        <v>2014-15</v>
      </c>
      <c r="N302" s="350" t="str">
        <f t="shared" si="42"/>
        <v>2015-16</v>
      </c>
      <c r="O302" s="350" t="str">
        <f t="shared" si="42"/>
        <v>2016-17</v>
      </c>
      <c r="P302" s="350" t="str">
        <f t="shared" si="42"/>
        <v>2017-18</v>
      </c>
      <c r="Q302" s="430" t="str">
        <f t="shared" si="42"/>
        <v>2018-19</v>
      </c>
      <c r="R302" s="429" t="str">
        <f t="shared" ref="R302:W302" si="43">L302</f>
        <v>2013-14</v>
      </c>
      <c r="S302" s="350" t="str">
        <f t="shared" si="43"/>
        <v>2014-15</v>
      </c>
      <c r="T302" s="350" t="str">
        <f t="shared" si="43"/>
        <v>2015-16</v>
      </c>
      <c r="U302" s="350" t="str">
        <f t="shared" si="43"/>
        <v>2016-17</v>
      </c>
      <c r="V302" s="350" t="str">
        <f t="shared" si="43"/>
        <v>2017-18</v>
      </c>
      <c r="W302" s="430" t="str">
        <f t="shared" si="43"/>
        <v>2018-19</v>
      </c>
      <c r="X302" s="429" t="str">
        <f t="shared" ref="X302:AC302" si="44">R302</f>
        <v>2013-14</v>
      </c>
      <c r="Y302" s="350" t="str">
        <f t="shared" si="44"/>
        <v>2014-15</v>
      </c>
      <c r="Z302" s="350" t="str">
        <f t="shared" si="44"/>
        <v>2015-16</v>
      </c>
      <c r="AA302" s="350" t="str">
        <f t="shared" si="44"/>
        <v>2016-17</v>
      </c>
      <c r="AB302" s="350" t="str">
        <f t="shared" si="44"/>
        <v>2017-18</v>
      </c>
      <c r="AC302" s="430" t="str">
        <f t="shared" si="44"/>
        <v>2018-19</v>
      </c>
      <c r="AD302" s="429" t="str">
        <f t="shared" ref="AD302:AI302" si="45">X302</f>
        <v>2013-14</v>
      </c>
      <c r="AE302" s="350" t="str">
        <f t="shared" si="45"/>
        <v>2014-15</v>
      </c>
      <c r="AF302" s="350" t="str">
        <f t="shared" si="45"/>
        <v>2015-16</v>
      </c>
      <c r="AG302" s="350" t="str">
        <f t="shared" si="45"/>
        <v>2016-17</v>
      </c>
      <c r="AH302" s="350" t="str">
        <f t="shared" si="45"/>
        <v>2017-18</v>
      </c>
      <c r="AI302" s="430" t="str">
        <f t="shared" si="45"/>
        <v>2018-19</v>
      </c>
      <c r="AP302" s="477"/>
      <c r="AQ302" s="478"/>
      <c r="AR302" s="478"/>
      <c r="AS302" s="478"/>
      <c r="AT302" s="478"/>
      <c r="AU302" s="479"/>
      <c r="AV302" s="477"/>
      <c r="AW302" s="478"/>
      <c r="AX302" s="478"/>
      <c r="AY302" s="478"/>
      <c r="AZ302" s="478"/>
      <c r="BA302" s="479"/>
      <c r="BB302" s="477"/>
      <c r="BC302" s="478"/>
      <c r="BD302" s="478"/>
      <c r="BE302" s="478"/>
      <c r="BF302" s="478"/>
      <c r="BG302" s="479"/>
      <c r="BH302" s="477"/>
      <c r="BI302" s="478"/>
      <c r="BJ302" s="478"/>
      <c r="BK302" s="478"/>
      <c r="BL302" s="478"/>
      <c r="BM302" s="479"/>
      <c r="BN302" s="24"/>
      <c r="BO302" s="24"/>
      <c r="BP302" s="24"/>
      <c r="BQ302" s="95"/>
      <c r="BR302" s="95"/>
      <c r="BS302" s="95"/>
      <c r="BT302" s="95"/>
      <c r="BU302" s="95"/>
      <c r="BV302" s="95"/>
      <c r="BW302" s="95"/>
      <c r="BX302" s="95"/>
      <c r="BY302" s="95"/>
      <c r="BZ302"/>
      <c r="CA302"/>
      <c r="CB302"/>
      <c r="CC302"/>
      <c r="CD302"/>
      <c r="CE302"/>
      <c r="CF302"/>
      <c r="CG302"/>
      <c r="CH302"/>
      <c r="CI302"/>
      <c r="CJ302"/>
      <c r="CK302"/>
      <c r="CL302"/>
      <c r="CM302"/>
      <c r="CN302"/>
      <c r="CO302"/>
      <c r="CP302"/>
      <c r="CQ302"/>
      <c r="CR302"/>
      <c r="CS302"/>
      <c r="CT302"/>
      <c r="CU302"/>
      <c r="CV302"/>
      <c r="CW302"/>
      <c r="CX302"/>
      <c r="CY302"/>
      <c r="CZ302"/>
      <c r="DA302"/>
      <c r="DB302"/>
      <c r="DC302"/>
      <c r="DD302"/>
      <c r="DE302"/>
      <c r="DF302"/>
      <c r="DG302"/>
      <c r="DH302"/>
      <c r="DI302"/>
      <c r="DJ302"/>
      <c r="DK302"/>
      <c r="DL302"/>
      <c r="DM302"/>
      <c r="DN302"/>
      <c r="DO302"/>
      <c r="DP302"/>
      <c r="DQ302"/>
      <c r="DR302"/>
      <c r="DS302"/>
      <c r="DT302"/>
      <c r="DU302"/>
      <c r="DV302"/>
      <c r="DW302"/>
      <c r="DX302"/>
      <c r="DY302"/>
      <c r="DZ302"/>
      <c r="EA302"/>
      <c r="EB302"/>
      <c r="EC302"/>
      <c r="ED302"/>
      <c r="EE302"/>
      <c r="EF302"/>
      <c r="EG302"/>
      <c r="EH302"/>
      <c r="EI302"/>
      <c r="EJ302"/>
      <c r="EK302"/>
      <c r="EL302"/>
      <c r="EM302"/>
      <c r="EN302"/>
      <c r="EO302"/>
      <c r="EP302"/>
      <c r="EQ302"/>
      <c r="ER302"/>
      <c r="ES302"/>
      <c r="ET302"/>
      <c r="EU302"/>
      <c r="EV302"/>
      <c r="EW302"/>
      <c r="EX302"/>
      <c r="EY302"/>
      <c r="EZ302"/>
      <c r="FA302"/>
      <c r="FB302"/>
      <c r="FC302"/>
      <c r="FD302"/>
      <c r="FE302"/>
      <c r="FF302"/>
      <c r="FG302"/>
      <c r="FH302"/>
      <c r="FI302"/>
      <c r="FJ302"/>
      <c r="FK302"/>
      <c r="FL302"/>
      <c r="FM302"/>
      <c r="FN302"/>
      <c r="FO302"/>
      <c r="FP302"/>
    </row>
    <row r="303" spans="1:175" s="467" customFormat="1" outlineLevel="1">
      <c r="A303" s="456"/>
      <c r="B303" s="456"/>
      <c r="C303" s="484">
        <v>1</v>
      </c>
      <c r="D303" s="484"/>
      <c r="E303" s="605"/>
      <c r="F303" s="606"/>
      <c r="G303" s="606"/>
      <c r="H303" s="606"/>
      <c r="I303" s="606"/>
      <c r="J303" s="606"/>
      <c r="K303" s="606"/>
      <c r="L303" s="606"/>
      <c r="M303" s="606"/>
      <c r="N303" s="606"/>
      <c r="O303" s="606"/>
      <c r="P303" s="606"/>
      <c r="Q303" s="606"/>
      <c r="R303" s="606"/>
      <c r="S303" s="606"/>
      <c r="T303" s="606"/>
      <c r="U303" s="606"/>
      <c r="V303" s="606"/>
      <c r="W303" s="606"/>
      <c r="X303" s="606"/>
      <c r="Y303" s="606"/>
      <c r="Z303" s="606"/>
      <c r="AA303" s="606"/>
      <c r="AB303" s="606"/>
      <c r="AC303" s="606"/>
      <c r="AD303" s="606"/>
      <c r="AE303" s="606"/>
      <c r="AF303" s="606"/>
      <c r="AG303" s="606"/>
      <c r="AH303" s="606"/>
      <c r="AI303" s="606"/>
      <c r="AP303" s="481"/>
      <c r="AQ303" s="482"/>
      <c r="AR303" s="482"/>
      <c r="AS303" s="482"/>
      <c r="AT303" s="482"/>
      <c r="AU303" s="483"/>
      <c r="AV303" s="481"/>
      <c r="AW303" s="482"/>
      <c r="AX303" s="482"/>
      <c r="AY303" s="482"/>
      <c r="AZ303" s="482"/>
      <c r="BA303" s="483"/>
      <c r="BB303" s="481"/>
      <c r="BC303" s="482"/>
      <c r="BD303" s="482"/>
      <c r="BE303" s="482"/>
      <c r="BF303" s="482"/>
      <c r="BG303" s="483"/>
      <c r="BH303" s="481"/>
      <c r="BI303" s="482"/>
      <c r="BJ303" s="482"/>
      <c r="BK303" s="482"/>
      <c r="BL303" s="482"/>
      <c r="BM303" s="483"/>
      <c r="BN303" s="465"/>
      <c r="BO303" s="465"/>
      <c r="BP303" s="465"/>
      <c r="BQ303" s="457"/>
      <c r="BR303" s="457"/>
      <c r="BS303" s="457"/>
      <c r="BT303" s="457"/>
      <c r="BU303" s="457"/>
      <c r="BV303" s="457"/>
      <c r="BW303" s="457"/>
      <c r="BX303" s="457"/>
      <c r="BY303" s="457"/>
      <c r="BZ303" s="466"/>
      <c r="CA303" s="466"/>
      <c r="CB303" s="466"/>
      <c r="CC303" s="466"/>
      <c r="CD303" s="466"/>
      <c r="CE303" s="466"/>
      <c r="CF303" s="466"/>
      <c r="CG303" s="466"/>
      <c r="CH303" s="466"/>
      <c r="CI303" s="466"/>
      <c r="CJ303" s="466"/>
      <c r="CK303" s="466"/>
      <c r="CL303" s="466"/>
      <c r="CM303" s="466"/>
      <c r="CN303" s="466"/>
      <c r="CO303" s="466"/>
      <c r="CP303" s="466"/>
      <c r="CQ303" s="466"/>
      <c r="CR303" s="466"/>
      <c r="CS303" s="466"/>
      <c r="CT303" s="466"/>
      <c r="CU303" s="466"/>
      <c r="CV303" s="466"/>
      <c r="CW303" s="466"/>
      <c r="CX303" s="466"/>
      <c r="CY303" s="466"/>
      <c r="CZ303" s="466"/>
      <c r="DA303" s="466"/>
      <c r="DB303" s="466"/>
      <c r="DC303" s="466"/>
      <c r="DD303" s="466"/>
      <c r="DE303" s="466"/>
      <c r="DF303" s="466"/>
      <c r="DG303" s="466"/>
      <c r="DH303" s="466"/>
      <c r="DI303" s="466"/>
      <c r="DJ303" s="466"/>
      <c r="DK303" s="466"/>
      <c r="DL303" s="466"/>
      <c r="DM303" s="466"/>
      <c r="DN303" s="466"/>
      <c r="DO303" s="466"/>
      <c r="DP303" s="466"/>
      <c r="DQ303" s="466"/>
      <c r="DR303" s="466"/>
      <c r="DS303" s="466"/>
      <c r="DT303" s="466"/>
      <c r="DU303" s="466"/>
      <c r="DV303" s="466"/>
      <c r="DW303" s="466"/>
      <c r="DX303" s="466"/>
      <c r="DY303" s="466"/>
      <c r="DZ303" s="466"/>
      <c r="EA303" s="466"/>
      <c r="EB303" s="466"/>
      <c r="EC303" s="466"/>
      <c r="ED303" s="466"/>
      <c r="EE303" s="466"/>
      <c r="EF303" s="466"/>
      <c r="EG303" s="466"/>
      <c r="EH303" s="466"/>
      <c r="EI303" s="466"/>
      <c r="EJ303" s="466"/>
      <c r="EK303" s="466"/>
      <c r="EL303" s="466"/>
      <c r="EM303" s="466"/>
      <c r="EN303" s="466"/>
      <c r="EO303" s="466"/>
      <c r="EP303" s="466"/>
      <c r="EQ303" s="466"/>
      <c r="ER303" s="466"/>
      <c r="ES303" s="466"/>
      <c r="ET303" s="466"/>
      <c r="EU303" s="466"/>
      <c r="EV303" s="466"/>
      <c r="EW303" s="466"/>
      <c r="EX303" s="466"/>
      <c r="EY303" s="466"/>
      <c r="EZ303" s="466"/>
      <c r="FA303" s="466"/>
      <c r="FB303" s="466"/>
      <c r="FC303" s="466"/>
      <c r="FD303" s="466"/>
      <c r="FE303" s="466"/>
      <c r="FF303" s="466"/>
      <c r="FG303" s="466"/>
      <c r="FH303" s="466"/>
      <c r="FI303" s="466"/>
      <c r="FJ303" s="466"/>
      <c r="FK303" s="466"/>
      <c r="FL303" s="466"/>
      <c r="FM303" s="466"/>
      <c r="FN303" s="466"/>
      <c r="FO303" s="466"/>
      <c r="FP303" s="466"/>
    </row>
    <row r="304" spans="1:175" s="468" customFormat="1" outlineLevel="1">
      <c r="A304" s="456"/>
      <c r="B304" s="456"/>
      <c r="C304" s="484">
        <v>2</v>
      </c>
      <c r="D304" s="484"/>
      <c r="E304" s="605"/>
      <c r="F304" s="606"/>
      <c r="G304" s="606"/>
      <c r="H304" s="606"/>
      <c r="I304" s="606"/>
      <c r="J304" s="606"/>
      <c r="K304" s="606"/>
      <c r="L304" s="606"/>
      <c r="M304" s="606"/>
      <c r="N304" s="606"/>
      <c r="O304" s="606"/>
      <c r="P304" s="606"/>
      <c r="Q304" s="606"/>
      <c r="R304" s="606"/>
      <c r="S304" s="606"/>
      <c r="T304" s="606"/>
      <c r="U304" s="606"/>
      <c r="V304" s="606"/>
      <c r="W304" s="606"/>
      <c r="X304" s="606"/>
      <c r="Y304" s="606"/>
      <c r="Z304" s="606"/>
      <c r="AA304" s="606"/>
      <c r="AB304" s="606"/>
      <c r="AC304" s="606"/>
      <c r="AD304" s="606"/>
      <c r="AE304" s="606"/>
      <c r="AF304" s="606"/>
      <c r="AG304" s="606"/>
      <c r="AH304" s="606"/>
      <c r="AI304" s="606"/>
      <c r="AP304" s="481"/>
      <c r="AQ304" s="482"/>
      <c r="AR304" s="482"/>
      <c r="AS304" s="482"/>
      <c r="AT304" s="482"/>
      <c r="AU304" s="483"/>
      <c r="AV304" s="481"/>
      <c r="AW304" s="482"/>
      <c r="AX304" s="482"/>
      <c r="AY304" s="482"/>
      <c r="AZ304" s="482"/>
      <c r="BA304" s="483"/>
      <c r="BB304" s="481"/>
      <c r="BC304" s="482"/>
      <c r="BD304" s="482"/>
      <c r="BE304" s="482"/>
      <c r="BF304" s="482"/>
      <c r="BG304" s="483"/>
      <c r="BH304" s="481"/>
      <c r="BI304" s="482"/>
      <c r="BJ304" s="482"/>
      <c r="BK304" s="482"/>
      <c r="BL304" s="482"/>
      <c r="BM304" s="483"/>
      <c r="BN304" s="465"/>
      <c r="BO304" s="465"/>
      <c r="BP304" s="465"/>
      <c r="BQ304" s="457"/>
      <c r="BR304" s="457"/>
      <c r="BS304" s="457"/>
      <c r="BT304" s="457"/>
      <c r="BU304" s="457"/>
      <c r="BV304" s="457"/>
      <c r="BW304" s="457"/>
      <c r="BX304" s="457"/>
      <c r="BY304" s="457"/>
      <c r="BZ304" s="466"/>
      <c r="CA304" s="466"/>
      <c r="CB304" s="466"/>
      <c r="CC304" s="466"/>
      <c r="CD304" s="466"/>
      <c r="CE304" s="466"/>
      <c r="CF304" s="466"/>
      <c r="CG304" s="466"/>
      <c r="CH304" s="466"/>
      <c r="CI304" s="466"/>
      <c r="CJ304" s="466"/>
      <c r="CK304" s="466"/>
      <c r="CL304" s="466"/>
      <c r="CM304" s="466"/>
      <c r="CN304" s="466"/>
      <c r="CO304" s="466"/>
      <c r="CP304" s="466"/>
      <c r="CQ304" s="466"/>
      <c r="CR304" s="466"/>
      <c r="CS304" s="466"/>
      <c r="CT304" s="466"/>
      <c r="CU304" s="466"/>
      <c r="CV304" s="466"/>
      <c r="CW304" s="466"/>
      <c r="CX304" s="466"/>
      <c r="CY304" s="466"/>
      <c r="CZ304" s="466"/>
      <c r="DA304" s="466"/>
      <c r="DB304" s="466"/>
      <c r="DC304" s="466"/>
      <c r="DD304" s="466"/>
      <c r="DE304" s="466"/>
      <c r="DF304" s="466"/>
      <c r="DG304" s="466"/>
      <c r="DH304" s="466"/>
      <c r="DI304" s="466"/>
      <c r="DJ304" s="466"/>
      <c r="DK304" s="466"/>
      <c r="DL304" s="466"/>
      <c r="DM304" s="466"/>
      <c r="DN304" s="466"/>
      <c r="DO304" s="466"/>
      <c r="DP304" s="466"/>
      <c r="DQ304" s="466"/>
      <c r="DR304" s="466"/>
      <c r="DS304" s="466"/>
      <c r="DT304" s="466"/>
      <c r="DU304" s="466"/>
      <c r="DV304" s="466"/>
      <c r="DW304" s="466"/>
      <c r="DX304" s="466"/>
      <c r="DY304" s="466"/>
      <c r="DZ304" s="466"/>
      <c r="EA304" s="466"/>
      <c r="EB304" s="466"/>
      <c r="EC304" s="466"/>
      <c r="ED304" s="466"/>
      <c r="EE304" s="466"/>
      <c r="EF304" s="466"/>
      <c r="EG304" s="466"/>
      <c r="EH304" s="466"/>
      <c r="EI304" s="466"/>
      <c r="EJ304" s="466"/>
      <c r="EK304" s="466"/>
      <c r="EL304" s="466"/>
      <c r="EM304" s="466"/>
      <c r="EN304" s="466"/>
      <c r="EO304" s="466"/>
      <c r="EP304" s="466"/>
      <c r="EQ304" s="466"/>
      <c r="ER304" s="466"/>
      <c r="ES304" s="466"/>
      <c r="ET304" s="466"/>
      <c r="EU304" s="466"/>
      <c r="EV304" s="466"/>
      <c r="EW304" s="466"/>
      <c r="EX304" s="466"/>
      <c r="EY304" s="466"/>
      <c r="EZ304" s="466"/>
      <c r="FA304" s="466"/>
      <c r="FB304" s="466"/>
      <c r="FC304" s="466"/>
      <c r="FD304" s="466"/>
      <c r="FE304" s="466"/>
      <c r="FF304" s="466"/>
      <c r="FG304" s="466"/>
      <c r="FH304" s="466"/>
      <c r="FI304" s="466"/>
      <c r="FJ304" s="466"/>
      <c r="FK304" s="466"/>
      <c r="FL304" s="466"/>
      <c r="FM304" s="466"/>
      <c r="FN304" s="466"/>
      <c r="FO304" s="466"/>
      <c r="FP304" s="466"/>
    </row>
    <row r="305" spans="1:172" s="469" customFormat="1" outlineLevel="1">
      <c r="A305" s="456"/>
      <c r="B305" s="456"/>
      <c r="C305" s="484">
        <v>3</v>
      </c>
      <c r="D305" s="484"/>
      <c r="E305" s="605"/>
      <c r="F305" s="606"/>
      <c r="G305" s="606"/>
      <c r="H305" s="606"/>
      <c r="I305" s="606"/>
      <c r="J305" s="606"/>
      <c r="K305" s="606"/>
      <c r="L305" s="606"/>
      <c r="M305" s="606"/>
      <c r="N305" s="606"/>
      <c r="O305" s="606"/>
      <c r="P305" s="606"/>
      <c r="Q305" s="606"/>
      <c r="R305" s="606"/>
      <c r="S305" s="606"/>
      <c r="T305" s="606"/>
      <c r="U305" s="606"/>
      <c r="V305" s="606"/>
      <c r="W305" s="606"/>
      <c r="X305" s="606"/>
      <c r="Y305" s="606"/>
      <c r="Z305" s="606"/>
      <c r="AA305" s="606"/>
      <c r="AB305" s="606"/>
      <c r="AC305" s="606"/>
      <c r="AD305" s="606"/>
      <c r="AE305" s="606"/>
      <c r="AF305" s="606"/>
      <c r="AG305" s="606"/>
      <c r="AH305" s="606"/>
      <c r="AI305" s="606"/>
      <c r="AP305" s="481"/>
      <c r="AQ305" s="482"/>
      <c r="AR305" s="482"/>
      <c r="AS305" s="482"/>
      <c r="AT305" s="482"/>
      <c r="AU305" s="483"/>
      <c r="AV305" s="481"/>
      <c r="AW305" s="482"/>
      <c r="AX305" s="482"/>
      <c r="AY305" s="482"/>
      <c r="AZ305" s="482"/>
      <c r="BA305" s="483"/>
      <c r="BB305" s="481"/>
      <c r="BC305" s="482"/>
      <c r="BD305" s="482"/>
      <c r="BE305" s="482"/>
      <c r="BF305" s="482"/>
      <c r="BG305" s="483"/>
      <c r="BH305" s="481"/>
      <c r="BI305" s="482"/>
      <c r="BJ305" s="482"/>
      <c r="BK305" s="482"/>
      <c r="BL305" s="482"/>
      <c r="BM305" s="483"/>
      <c r="BN305" s="465"/>
      <c r="BO305" s="465"/>
      <c r="BP305" s="465"/>
      <c r="BQ305" s="457"/>
      <c r="BR305" s="457"/>
      <c r="BS305" s="457"/>
      <c r="BT305" s="457"/>
      <c r="BU305" s="457"/>
      <c r="BV305" s="457"/>
      <c r="BW305" s="457"/>
      <c r="BX305" s="457"/>
      <c r="BY305" s="457"/>
      <c r="BZ305" s="466"/>
      <c r="CA305" s="466"/>
      <c r="CB305" s="466"/>
      <c r="CC305" s="466"/>
      <c r="CD305" s="466"/>
      <c r="CE305" s="466"/>
      <c r="CF305" s="466"/>
      <c r="CG305" s="466"/>
      <c r="CH305" s="466"/>
      <c r="CI305" s="466"/>
      <c r="CJ305" s="466"/>
      <c r="CK305" s="466"/>
      <c r="CL305" s="466"/>
      <c r="CM305" s="466"/>
      <c r="CN305" s="466"/>
      <c r="CO305" s="466"/>
      <c r="CP305" s="466"/>
      <c r="CQ305" s="466"/>
      <c r="CR305" s="466"/>
      <c r="CS305" s="466"/>
      <c r="CT305" s="466"/>
      <c r="CU305" s="466"/>
      <c r="CV305" s="466"/>
      <c r="CW305" s="466"/>
      <c r="CX305" s="466"/>
      <c r="CY305" s="466"/>
      <c r="CZ305" s="466"/>
      <c r="DA305" s="466"/>
      <c r="DB305" s="466"/>
      <c r="DC305" s="466"/>
      <c r="DD305" s="466"/>
      <c r="DE305" s="466"/>
      <c r="DF305" s="466"/>
      <c r="DG305" s="466"/>
      <c r="DH305" s="466"/>
      <c r="DI305" s="466"/>
      <c r="DJ305" s="466"/>
      <c r="DK305" s="466"/>
      <c r="DL305" s="466"/>
      <c r="DM305" s="466"/>
      <c r="DN305" s="466"/>
      <c r="DO305" s="466"/>
      <c r="DP305" s="466"/>
      <c r="DQ305" s="466"/>
      <c r="DR305" s="466"/>
      <c r="DS305" s="466"/>
      <c r="DT305" s="466"/>
      <c r="DU305" s="466"/>
      <c r="DV305" s="466"/>
      <c r="DW305" s="466"/>
      <c r="DX305" s="466"/>
      <c r="DY305" s="466"/>
      <c r="DZ305" s="466"/>
      <c r="EA305" s="466"/>
      <c r="EB305" s="466"/>
      <c r="EC305" s="466"/>
      <c r="ED305" s="466"/>
      <c r="EE305" s="466"/>
      <c r="EF305" s="466"/>
      <c r="EG305" s="466"/>
      <c r="EH305" s="466"/>
      <c r="EI305" s="466"/>
      <c r="EJ305" s="466"/>
      <c r="EK305" s="466"/>
      <c r="EL305" s="466"/>
      <c r="EM305" s="466"/>
      <c r="EN305" s="466"/>
      <c r="EO305" s="466"/>
      <c r="EP305" s="466"/>
      <c r="EQ305" s="466"/>
      <c r="ER305" s="466"/>
      <c r="ES305" s="466"/>
      <c r="ET305" s="466"/>
      <c r="EU305" s="466"/>
      <c r="EV305" s="466"/>
      <c r="EW305" s="466"/>
      <c r="EX305" s="466"/>
      <c r="EY305" s="466"/>
      <c r="EZ305" s="466"/>
      <c r="FA305" s="466"/>
      <c r="FB305" s="466"/>
      <c r="FC305" s="466"/>
      <c r="FD305" s="466"/>
      <c r="FE305" s="466"/>
      <c r="FF305" s="466"/>
      <c r="FG305" s="466"/>
      <c r="FH305" s="466"/>
      <c r="FI305" s="466"/>
      <c r="FJ305" s="466"/>
      <c r="FK305" s="466"/>
      <c r="FL305" s="466"/>
      <c r="FM305" s="466"/>
      <c r="FN305" s="466"/>
      <c r="FO305" s="466"/>
      <c r="FP305" s="466"/>
    </row>
    <row r="306" spans="1:172" s="469" customFormat="1" outlineLevel="1">
      <c r="A306" s="456"/>
      <c r="B306" s="456"/>
      <c r="C306" s="484">
        <v>4</v>
      </c>
      <c r="D306" s="484"/>
      <c r="E306" s="605"/>
      <c r="F306" s="606"/>
      <c r="G306" s="606"/>
      <c r="H306" s="606"/>
      <c r="I306" s="606"/>
      <c r="J306" s="606"/>
      <c r="K306" s="606"/>
      <c r="L306" s="606"/>
      <c r="M306" s="606"/>
      <c r="N306" s="606"/>
      <c r="O306" s="606"/>
      <c r="P306" s="606"/>
      <c r="Q306" s="606"/>
      <c r="R306" s="606"/>
      <c r="S306" s="606"/>
      <c r="T306" s="606"/>
      <c r="U306" s="606"/>
      <c r="V306" s="606"/>
      <c r="W306" s="606"/>
      <c r="X306" s="606"/>
      <c r="Y306" s="606"/>
      <c r="Z306" s="606"/>
      <c r="AA306" s="606"/>
      <c r="AB306" s="606"/>
      <c r="AC306" s="606"/>
      <c r="AD306" s="606"/>
      <c r="AE306" s="606"/>
      <c r="AF306" s="606"/>
      <c r="AG306" s="606"/>
      <c r="AH306" s="606"/>
      <c r="AI306" s="606"/>
      <c r="AP306" s="481"/>
      <c r="AQ306" s="482"/>
      <c r="AR306" s="482"/>
      <c r="AS306" s="482"/>
      <c r="AT306" s="482"/>
      <c r="AU306" s="483"/>
      <c r="AV306" s="481"/>
      <c r="AW306" s="482"/>
      <c r="AX306" s="482"/>
      <c r="AY306" s="482"/>
      <c r="AZ306" s="482"/>
      <c r="BA306" s="483"/>
      <c r="BB306" s="481"/>
      <c r="BC306" s="482"/>
      <c r="BD306" s="482"/>
      <c r="BE306" s="482"/>
      <c r="BF306" s="482"/>
      <c r="BG306" s="483"/>
      <c r="BH306" s="481"/>
      <c r="BI306" s="482"/>
      <c r="BJ306" s="482"/>
      <c r="BK306" s="482"/>
      <c r="BL306" s="482"/>
      <c r="BM306" s="483"/>
      <c r="BN306" s="465"/>
      <c r="BO306" s="465"/>
      <c r="BP306" s="465"/>
      <c r="BQ306" s="457"/>
      <c r="BR306" s="457"/>
      <c r="BS306" s="457"/>
      <c r="BT306" s="457"/>
      <c r="BU306" s="457"/>
      <c r="BV306" s="457"/>
      <c r="BW306" s="457"/>
      <c r="BX306" s="457"/>
      <c r="BY306" s="457"/>
      <c r="BZ306" s="466"/>
      <c r="CA306" s="466"/>
      <c r="CB306" s="466"/>
      <c r="CC306" s="466"/>
      <c r="CD306" s="466"/>
      <c r="CE306" s="466"/>
      <c r="CF306" s="466"/>
      <c r="CG306" s="466"/>
      <c r="CH306" s="466"/>
      <c r="CI306" s="466"/>
      <c r="CJ306" s="466"/>
      <c r="CK306" s="466"/>
      <c r="CL306" s="466"/>
      <c r="CM306" s="466"/>
      <c r="CN306" s="466"/>
      <c r="CO306" s="466"/>
      <c r="CP306" s="466"/>
      <c r="CQ306" s="466"/>
      <c r="CR306" s="466"/>
      <c r="CS306" s="466"/>
      <c r="CT306" s="466"/>
      <c r="CU306" s="466"/>
      <c r="CV306" s="466"/>
      <c r="CW306" s="466"/>
      <c r="CX306" s="466"/>
      <c r="CY306" s="466"/>
      <c r="CZ306" s="466"/>
      <c r="DA306" s="466"/>
      <c r="DB306" s="466"/>
      <c r="DC306" s="466"/>
      <c r="DD306" s="466"/>
      <c r="DE306" s="466"/>
      <c r="DF306" s="466"/>
      <c r="DG306" s="466"/>
      <c r="DH306" s="466"/>
      <c r="DI306" s="466"/>
      <c r="DJ306" s="466"/>
      <c r="DK306" s="466"/>
      <c r="DL306" s="466"/>
      <c r="DM306" s="466"/>
      <c r="DN306" s="466"/>
      <c r="DO306" s="466"/>
      <c r="DP306" s="466"/>
      <c r="DQ306" s="466"/>
      <c r="DR306" s="466"/>
      <c r="DS306" s="466"/>
      <c r="DT306" s="466"/>
      <c r="DU306" s="466"/>
      <c r="DV306" s="466"/>
      <c r="DW306" s="466"/>
      <c r="DX306" s="466"/>
      <c r="DY306" s="466"/>
      <c r="DZ306" s="466"/>
      <c r="EA306" s="466"/>
      <c r="EB306" s="466"/>
      <c r="EC306" s="466"/>
      <c r="ED306" s="466"/>
      <c r="EE306" s="466"/>
      <c r="EF306" s="466"/>
      <c r="EG306" s="466"/>
      <c r="EH306" s="466"/>
      <c r="EI306" s="466"/>
      <c r="EJ306" s="466"/>
      <c r="EK306" s="466"/>
      <c r="EL306" s="466"/>
      <c r="EM306" s="466"/>
      <c r="EN306" s="466"/>
      <c r="EO306" s="466"/>
      <c r="EP306" s="466"/>
      <c r="EQ306" s="466"/>
      <c r="ER306" s="466"/>
      <c r="ES306" s="466"/>
      <c r="ET306" s="466"/>
      <c r="EU306" s="466"/>
      <c r="EV306" s="466"/>
      <c r="EW306" s="466"/>
      <c r="EX306" s="466"/>
      <c r="EY306" s="466"/>
      <c r="EZ306" s="466"/>
      <c r="FA306" s="466"/>
      <c r="FB306" s="466"/>
      <c r="FC306" s="466"/>
      <c r="FD306" s="466"/>
      <c r="FE306" s="466"/>
      <c r="FF306" s="466"/>
      <c r="FG306" s="466"/>
      <c r="FH306" s="466"/>
      <c r="FI306" s="466"/>
      <c r="FJ306" s="466"/>
      <c r="FK306" s="466"/>
      <c r="FL306" s="466"/>
      <c r="FM306" s="466"/>
      <c r="FN306" s="466"/>
      <c r="FO306" s="466"/>
      <c r="FP306" s="466"/>
    </row>
    <row r="307" spans="1:172" s="469" customFormat="1" outlineLevel="1">
      <c r="A307" s="456"/>
      <c r="B307" s="456"/>
      <c r="C307" s="484">
        <v>5</v>
      </c>
      <c r="D307" s="484"/>
      <c r="E307" s="605"/>
      <c r="F307" s="606"/>
      <c r="G307" s="606"/>
      <c r="H307" s="606"/>
      <c r="I307" s="606"/>
      <c r="J307" s="606"/>
      <c r="K307" s="606"/>
      <c r="L307" s="606"/>
      <c r="M307" s="606"/>
      <c r="N307" s="606"/>
      <c r="O307" s="606"/>
      <c r="P307" s="606"/>
      <c r="Q307" s="606"/>
      <c r="R307" s="606"/>
      <c r="S307" s="606"/>
      <c r="T307" s="606"/>
      <c r="U307" s="606"/>
      <c r="V307" s="606"/>
      <c r="W307" s="606"/>
      <c r="X307" s="606"/>
      <c r="Y307" s="606"/>
      <c r="Z307" s="606"/>
      <c r="AA307" s="606"/>
      <c r="AB307" s="606"/>
      <c r="AC307" s="606"/>
      <c r="AD307" s="606"/>
      <c r="AE307" s="606"/>
      <c r="AF307" s="606"/>
      <c r="AG307" s="606"/>
      <c r="AH307" s="606"/>
      <c r="AI307" s="606"/>
      <c r="AP307" s="481"/>
      <c r="AQ307" s="482"/>
      <c r="AR307" s="482"/>
      <c r="AS307" s="482"/>
      <c r="AT307" s="482"/>
      <c r="AU307" s="483"/>
      <c r="AV307" s="481"/>
      <c r="AW307" s="482"/>
      <c r="AX307" s="482"/>
      <c r="AY307" s="482"/>
      <c r="AZ307" s="482"/>
      <c r="BA307" s="483"/>
      <c r="BB307" s="481"/>
      <c r="BC307" s="482"/>
      <c r="BD307" s="482"/>
      <c r="BE307" s="482"/>
      <c r="BF307" s="482"/>
      <c r="BG307" s="483"/>
      <c r="BH307" s="481"/>
      <c r="BI307" s="482"/>
      <c r="BJ307" s="482"/>
      <c r="BK307" s="482"/>
      <c r="BL307" s="482"/>
      <c r="BM307" s="483"/>
      <c r="BN307" s="465"/>
      <c r="BO307" s="465"/>
      <c r="BP307" s="465"/>
      <c r="BQ307" s="457"/>
      <c r="BR307" s="457"/>
      <c r="BS307" s="457"/>
      <c r="BT307" s="457"/>
      <c r="BU307" s="457"/>
      <c r="BV307" s="457"/>
      <c r="BW307" s="457"/>
      <c r="BX307" s="457"/>
      <c r="BY307" s="457"/>
      <c r="BZ307" s="466"/>
      <c r="CA307" s="466"/>
      <c r="CB307" s="466"/>
      <c r="CC307" s="466"/>
      <c r="CD307" s="466"/>
      <c r="CE307" s="466"/>
      <c r="CF307" s="466"/>
      <c r="CG307" s="466"/>
      <c r="CH307" s="466"/>
      <c r="CI307" s="466"/>
      <c r="CJ307" s="466"/>
      <c r="CK307" s="466"/>
      <c r="CL307" s="466"/>
      <c r="CM307" s="466"/>
      <c r="CN307" s="466"/>
      <c r="CO307" s="466"/>
      <c r="CP307" s="466"/>
      <c r="CQ307" s="466"/>
      <c r="CR307" s="466"/>
      <c r="CS307" s="466"/>
      <c r="CT307" s="466"/>
      <c r="CU307" s="466"/>
      <c r="CV307" s="466"/>
      <c r="CW307" s="466"/>
      <c r="CX307" s="466"/>
      <c r="CY307" s="466"/>
      <c r="CZ307" s="466"/>
      <c r="DA307" s="466"/>
      <c r="DB307" s="466"/>
      <c r="DC307" s="466"/>
      <c r="DD307" s="466"/>
      <c r="DE307" s="466"/>
      <c r="DF307" s="466"/>
      <c r="DG307" s="466"/>
      <c r="DH307" s="466"/>
      <c r="DI307" s="466"/>
      <c r="DJ307" s="466"/>
      <c r="DK307" s="466"/>
      <c r="DL307" s="466"/>
      <c r="DM307" s="466"/>
      <c r="DN307" s="466"/>
      <c r="DO307" s="466"/>
      <c r="DP307" s="466"/>
      <c r="DQ307" s="466"/>
      <c r="DR307" s="466"/>
      <c r="DS307" s="466"/>
      <c r="DT307" s="466"/>
      <c r="DU307" s="466"/>
      <c r="DV307" s="466"/>
      <c r="DW307" s="466"/>
      <c r="DX307" s="466"/>
      <c r="DY307" s="466"/>
      <c r="DZ307" s="466"/>
      <c r="EA307" s="466"/>
      <c r="EB307" s="466"/>
      <c r="EC307" s="466"/>
      <c r="ED307" s="466"/>
      <c r="EE307" s="466"/>
      <c r="EF307" s="466"/>
      <c r="EG307" s="466"/>
      <c r="EH307" s="466"/>
      <c r="EI307" s="466"/>
      <c r="EJ307" s="466"/>
      <c r="EK307" s="466"/>
      <c r="EL307" s="466"/>
      <c r="EM307" s="466"/>
      <c r="EN307" s="466"/>
      <c r="EO307" s="466"/>
      <c r="EP307" s="466"/>
      <c r="EQ307" s="466"/>
      <c r="ER307" s="466"/>
      <c r="ES307" s="466"/>
      <c r="ET307" s="466"/>
      <c r="EU307" s="466"/>
      <c r="EV307" s="466"/>
      <c r="EW307" s="466"/>
      <c r="EX307" s="466"/>
      <c r="EY307" s="466"/>
      <c r="EZ307" s="466"/>
      <c r="FA307" s="466"/>
      <c r="FB307" s="466"/>
      <c r="FC307" s="466"/>
      <c r="FD307" s="466"/>
      <c r="FE307" s="466"/>
      <c r="FF307" s="466"/>
      <c r="FG307" s="466"/>
      <c r="FH307" s="466"/>
      <c r="FI307" s="466"/>
      <c r="FJ307" s="466"/>
      <c r="FK307" s="466"/>
      <c r="FL307" s="466"/>
      <c r="FM307" s="466"/>
      <c r="FN307" s="466"/>
      <c r="FO307" s="466"/>
      <c r="FP307" s="466"/>
    </row>
    <row r="308" spans="1:172" s="469" customFormat="1" outlineLevel="1">
      <c r="A308" s="456"/>
      <c r="B308" s="456"/>
      <c r="C308" s="484">
        <v>6</v>
      </c>
      <c r="D308" s="484"/>
      <c r="E308" s="605"/>
      <c r="F308" s="606"/>
      <c r="G308" s="606"/>
      <c r="H308" s="606"/>
      <c r="I308" s="606"/>
      <c r="J308" s="606"/>
      <c r="K308" s="606"/>
      <c r="L308" s="606"/>
      <c r="M308" s="606"/>
      <c r="N308" s="606"/>
      <c r="O308" s="606"/>
      <c r="P308" s="606"/>
      <c r="Q308" s="606"/>
      <c r="R308" s="606"/>
      <c r="S308" s="606"/>
      <c r="T308" s="606"/>
      <c r="U308" s="606"/>
      <c r="V308" s="606"/>
      <c r="W308" s="606"/>
      <c r="X308" s="606"/>
      <c r="Y308" s="606"/>
      <c r="Z308" s="606"/>
      <c r="AA308" s="606"/>
      <c r="AB308" s="606"/>
      <c r="AC308" s="606"/>
      <c r="AD308" s="606"/>
      <c r="AE308" s="606"/>
      <c r="AF308" s="606"/>
      <c r="AG308" s="606"/>
      <c r="AH308" s="606"/>
      <c r="AI308" s="606"/>
      <c r="AP308" s="481"/>
      <c r="AQ308" s="482"/>
      <c r="AR308" s="482"/>
      <c r="AS308" s="482"/>
      <c r="AT308" s="482"/>
      <c r="AU308" s="483"/>
      <c r="AV308" s="481"/>
      <c r="AW308" s="482"/>
      <c r="AX308" s="482"/>
      <c r="AY308" s="482"/>
      <c r="AZ308" s="482"/>
      <c r="BA308" s="483"/>
      <c r="BB308" s="481"/>
      <c r="BC308" s="482"/>
      <c r="BD308" s="482"/>
      <c r="BE308" s="482"/>
      <c r="BF308" s="482"/>
      <c r="BG308" s="483"/>
      <c r="BH308" s="481"/>
      <c r="BI308" s="482"/>
      <c r="BJ308" s="482"/>
      <c r="BK308" s="482"/>
      <c r="BL308" s="482"/>
      <c r="BM308" s="483"/>
      <c r="BN308" s="465"/>
      <c r="BO308" s="465"/>
      <c r="BP308" s="465"/>
      <c r="BQ308" s="457"/>
      <c r="BR308" s="457"/>
      <c r="BS308" s="457"/>
      <c r="BT308" s="457"/>
      <c r="BU308" s="457"/>
      <c r="BV308" s="457"/>
      <c r="BW308" s="457"/>
      <c r="BX308" s="457"/>
      <c r="BY308" s="457"/>
      <c r="BZ308" s="466"/>
      <c r="CA308" s="466"/>
      <c r="CB308" s="466"/>
      <c r="CC308" s="466"/>
      <c r="CD308" s="466"/>
      <c r="CE308" s="466"/>
      <c r="CF308" s="466"/>
      <c r="CG308" s="466"/>
      <c r="CH308" s="466"/>
      <c r="CI308" s="466"/>
      <c r="CJ308" s="466"/>
      <c r="CK308" s="466"/>
      <c r="CL308" s="466"/>
      <c r="CM308" s="466"/>
      <c r="CN308" s="466"/>
      <c r="CO308" s="466"/>
      <c r="CP308" s="466"/>
      <c r="CQ308" s="466"/>
      <c r="CR308" s="466"/>
      <c r="CS308" s="466"/>
      <c r="CT308" s="466"/>
      <c r="CU308" s="466"/>
      <c r="CV308" s="466"/>
      <c r="CW308" s="466"/>
      <c r="CX308" s="466"/>
      <c r="CY308" s="466"/>
      <c r="CZ308" s="466"/>
      <c r="DA308" s="466"/>
      <c r="DB308" s="466"/>
      <c r="DC308" s="466"/>
      <c r="DD308" s="466"/>
      <c r="DE308" s="466"/>
      <c r="DF308" s="466"/>
      <c r="DG308" s="466"/>
      <c r="DH308" s="466"/>
      <c r="DI308" s="466"/>
      <c r="DJ308" s="466"/>
      <c r="DK308" s="466"/>
      <c r="DL308" s="466"/>
      <c r="DM308" s="466"/>
      <c r="DN308" s="466"/>
      <c r="DO308" s="466"/>
      <c r="DP308" s="466"/>
      <c r="DQ308" s="466"/>
      <c r="DR308" s="466"/>
      <c r="DS308" s="466"/>
      <c r="DT308" s="466"/>
      <c r="DU308" s="466"/>
      <c r="DV308" s="466"/>
      <c r="DW308" s="466"/>
      <c r="DX308" s="466"/>
      <c r="DY308" s="466"/>
      <c r="DZ308" s="466"/>
      <c r="EA308" s="466"/>
      <c r="EB308" s="466"/>
      <c r="EC308" s="466"/>
      <c r="ED308" s="466"/>
      <c r="EE308" s="466"/>
      <c r="EF308" s="466"/>
      <c r="EG308" s="466"/>
      <c r="EH308" s="466"/>
      <c r="EI308" s="466"/>
      <c r="EJ308" s="466"/>
      <c r="EK308" s="466"/>
      <c r="EL308" s="466"/>
      <c r="EM308" s="466"/>
      <c r="EN308" s="466"/>
      <c r="EO308" s="466"/>
      <c r="EP308" s="466"/>
      <c r="EQ308" s="466"/>
      <c r="ER308" s="466"/>
      <c r="ES308" s="466"/>
      <c r="ET308" s="466"/>
      <c r="EU308" s="466"/>
      <c r="EV308" s="466"/>
      <c r="EW308" s="466"/>
      <c r="EX308" s="466"/>
      <c r="EY308" s="466"/>
      <c r="EZ308" s="466"/>
      <c r="FA308" s="466"/>
      <c r="FB308" s="466"/>
      <c r="FC308" s="466"/>
      <c r="FD308" s="466"/>
      <c r="FE308" s="466"/>
      <c r="FF308" s="466"/>
      <c r="FG308" s="466"/>
      <c r="FH308" s="466"/>
      <c r="FI308" s="466"/>
      <c r="FJ308" s="466"/>
      <c r="FK308" s="466"/>
      <c r="FL308" s="466"/>
      <c r="FM308" s="466"/>
      <c r="FN308" s="466"/>
      <c r="FO308" s="466"/>
      <c r="FP308" s="466"/>
    </row>
    <row r="309" spans="1:172" s="470" customFormat="1" outlineLevel="1">
      <c r="A309" s="456"/>
      <c r="B309" s="456"/>
      <c r="C309" s="484">
        <v>7</v>
      </c>
      <c r="D309" s="484"/>
      <c r="E309" s="605"/>
      <c r="F309" s="606"/>
      <c r="G309" s="606"/>
      <c r="H309" s="606"/>
      <c r="I309" s="606"/>
      <c r="J309" s="606"/>
      <c r="K309" s="606"/>
      <c r="L309" s="606"/>
      <c r="M309" s="606"/>
      <c r="N309" s="606"/>
      <c r="O309" s="606"/>
      <c r="P309" s="606"/>
      <c r="Q309" s="606"/>
      <c r="R309" s="606"/>
      <c r="S309" s="606"/>
      <c r="T309" s="606"/>
      <c r="U309" s="606"/>
      <c r="V309" s="606"/>
      <c r="W309" s="606"/>
      <c r="X309" s="606"/>
      <c r="Y309" s="606"/>
      <c r="Z309" s="606"/>
      <c r="AA309" s="606"/>
      <c r="AB309" s="606"/>
      <c r="AC309" s="606"/>
      <c r="AD309" s="606"/>
      <c r="AE309" s="606"/>
      <c r="AF309" s="606"/>
      <c r="AG309" s="606"/>
      <c r="AH309" s="606"/>
      <c r="AI309" s="606"/>
      <c r="AP309" s="481"/>
      <c r="AQ309" s="482"/>
      <c r="AR309" s="482"/>
      <c r="AS309" s="482"/>
      <c r="AT309" s="482"/>
      <c r="AU309" s="483"/>
      <c r="AV309" s="481"/>
      <c r="AW309" s="482"/>
      <c r="AX309" s="482"/>
      <c r="AY309" s="482"/>
      <c r="AZ309" s="482"/>
      <c r="BA309" s="483"/>
      <c r="BB309" s="481"/>
      <c r="BC309" s="482"/>
      <c r="BD309" s="482"/>
      <c r="BE309" s="482"/>
      <c r="BF309" s="482"/>
      <c r="BG309" s="483"/>
      <c r="BH309" s="481"/>
      <c r="BI309" s="482"/>
      <c r="BJ309" s="482"/>
      <c r="BK309" s="482"/>
      <c r="BL309" s="482"/>
      <c r="BM309" s="483"/>
      <c r="BN309" s="465"/>
      <c r="BO309" s="465"/>
      <c r="BP309" s="465"/>
      <c r="BQ309" s="457"/>
      <c r="BR309" s="457"/>
      <c r="BS309" s="457"/>
      <c r="BT309" s="457"/>
      <c r="BU309" s="457"/>
      <c r="BV309" s="457"/>
      <c r="BW309" s="457"/>
      <c r="BX309" s="457"/>
      <c r="BY309" s="457"/>
      <c r="BZ309" s="466"/>
      <c r="CA309" s="466"/>
      <c r="CB309" s="466"/>
      <c r="CC309" s="466"/>
      <c r="CD309" s="466"/>
      <c r="CE309" s="466"/>
      <c r="CF309" s="466"/>
      <c r="CG309" s="466"/>
      <c r="CH309" s="466"/>
      <c r="CI309" s="466"/>
      <c r="CJ309" s="466"/>
      <c r="CK309" s="466"/>
      <c r="CL309" s="466"/>
      <c r="CM309" s="466"/>
      <c r="CN309" s="466"/>
      <c r="CO309" s="466"/>
      <c r="CP309" s="466"/>
      <c r="CQ309" s="466"/>
      <c r="CR309" s="466"/>
      <c r="CS309" s="466"/>
      <c r="CT309" s="466"/>
      <c r="CU309" s="466"/>
      <c r="CV309" s="466"/>
      <c r="CW309" s="466"/>
      <c r="CX309" s="466"/>
      <c r="CY309" s="466"/>
      <c r="CZ309" s="466"/>
      <c r="DA309" s="466"/>
      <c r="DB309" s="466"/>
      <c r="DC309" s="466"/>
      <c r="DD309" s="466"/>
      <c r="DE309" s="466"/>
      <c r="DF309" s="466"/>
      <c r="DG309" s="466"/>
      <c r="DH309" s="466"/>
      <c r="DI309" s="466"/>
      <c r="DJ309" s="466"/>
      <c r="DK309" s="466"/>
      <c r="DL309" s="466"/>
      <c r="DM309" s="466"/>
      <c r="DN309" s="466"/>
      <c r="DO309" s="466"/>
      <c r="DP309" s="466"/>
      <c r="DQ309" s="466"/>
      <c r="DR309" s="466"/>
      <c r="DS309" s="466"/>
      <c r="DT309" s="466"/>
      <c r="DU309" s="466"/>
      <c r="DV309" s="466"/>
      <c r="DW309" s="466"/>
      <c r="DX309" s="466"/>
      <c r="DY309" s="466"/>
      <c r="DZ309" s="466"/>
      <c r="EA309" s="466"/>
      <c r="EB309" s="466"/>
      <c r="EC309" s="466"/>
      <c r="ED309" s="466"/>
      <c r="EE309" s="466"/>
      <c r="EF309" s="466"/>
      <c r="EG309" s="466"/>
      <c r="EH309" s="466"/>
      <c r="EI309" s="466"/>
      <c r="EJ309" s="466"/>
      <c r="EK309" s="466"/>
      <c r="EL309" s="466"/>
      <c r="EM309" s="466"/>
      <c r="EN309" s="466"/>
      <c r="EO309" s="466"/>
      <c r="EP309" s="466"/>
      <c r="EQ309" s="466"/>
      <c r="ER309" s="466"/>
      <c r="ES309" s="466"/>
      <c r="ET309" s="466"/>
      <c r="EU309" s="466"/>
      <c r="EV309" s="466"/>
      <c r="EW309" s="466"/>
      <c r="EX309" s="466"/>
      <c r="EY309" s="466"/>
      <c r="EZ309" s="466"/>
      <c r="FA309" s="466"/>
      <c r="FB309" s="466"/>
      <c r="FC309" s="466"/>
      <c r="FD309" s="466"/>
      <c r="FE309" s="466"/>
      <c r="FF309" s="466"/>
      <c r="FG309" s="466"/>
      <c r="FH309" s="466"/>
      <c r="FI309" s="466"/>
      <c r="FJ309" s="466"/>
      <c r="FK309" s="466"/>
      <c r="FL309" s="466"/>
      <c r="FM309" s="466"/>
      <c r="FN309" s="466"/>
      <c r="FO309" s="466"/>
      <c r="FP309" s="466"/>
    </row>
    <row r="310" spans="1:172" s="470" customFormat="1" outlineLevel="1">
      <c r="A310" s="456"/>
      <c r="B310" s="456"/>
      <c r="C310" s="484">
        <v>8</v>
      </c>
      <c r="D310" s="484"/>
      <c r="E310" s="605"/>
      <c r="F310" s="606"/>
      <c r="G310" s="606"/>
      <c r="H310" s="606"/>
      <c r="I310" s="606"/>
      <c r="J310" s="606"/>
      <c r="K310" s="606"/>
      <c r="L310" s="606"/>
      <c r="M310" s="606"/>
      <c r="N310" s="606"/>
      <c r="O310" s="606"/>
      <c r="P310" s="606"/>
      <c r="Q310" s="606"/>
      <c r="R310" s="606"/>
      <c r="S310" s="606"/>
      <c r="T310" s="606"/>
      <c r="U310" s="606"/>
      <c r="V310" s="606"/>
      <c r="W310" s="606"/>
      <c r="X310" s="606"/>
      <c r="Y310" s="606"/>
      <c r="Z310" s="606"/>
      <c r="AA310" s="606"/>
      <c r="AB310" s="606"/>
      <c r="AC310" s="606"/>
      <c r="AD310" s="606"/>
      <c r="AE310" s="606"/>
      <c r="AF310" s="606"/>
      <c r="AG310" s="606"/>
      <c r="AH310" s="606"/>
      <c r="AI310" s="606"/>
      <c r="AP310" s="481"/>
      <c r="AQ310" s="482"/>
      <c r="AR310" s="482"/>
      <c r="AS310" s="482"/>
      <c r="AT310" s="482"/>
      <c r="AU310" s="483"/>
      <c r="AV310" s="481"/>
      <c r="AW310" s="482"/>
      <c r="AX310" s="482"/>
      <c r="AY310" s="482"/>
      <c r="AZ310" s="482"/>
      <c r="BA310" s="483"/>
      <c r="BB310" s="481"/>
      <c r="BC310" s="482"/>
      <c r="BD310" s="482"/>
      <c r="BE310" s="482"/>
      <c r="BF310" s="482"/>
      <c r="BG310" s="483"/>
      <c r="BH310" s="481"/>
      <c r="BI310" s="482"/>
      <c r="BJ310" s="482"/>
      <c r="BK310" s="482"/>
      <c r="BL310" s="482"/>
      <c r="BM310" s="483"/>
      <c r="BN310" s="465"/>
      <c r="BO310" s="465"/>
      <c r="BP310" s="465"/>
      <c r="BQ310" s="457"/>
      <c r="BR310" s="457"/>
      <c r="BS310" s="457"/>
      <c r="BT310" s="457"/>
      <c r="BU310" s="457"/>
      <c r="BV310" s="457"/>
      <c r="BW310" s="457"/>
      <c r="BX310" s="457"/>
      <c r="BY310" s="457"/>
      <c r="BZ310" s="466"/>
      <c r="CA310" s="466"/>
      <c r="CB310" s="466"/>
      <c r="CC310" s="466"/>
      <c r="CD310" s="466"/>
      <c r="CE310" s="466"/>
      <c r="CF310" s="466"/>
      <c r="CG310" s="466"/>
      <c r="CH310" s="466"/>
      <c r="CI310" s="466"/>
      <c r="CJ310" s="466"/>
      <c r="CK310" s="466"/>
      <c r="CL310" s="466"/>
      <c r="CM310" s="466"/>
      <c r="CN310" s="466"/>
      <c r="CO310" s="466"/>
      <c r="CP310" s="466"/>
      <c r="CQ310" s="466"/>
      <c r="CR310" s="466"/>
      <c r="CS310" s="466"/>
      <c r="CT310" s="466"/>
      <c r="CU310" s="466"/>
      <c r="CV310" s="466"/>
      <c r="CW310" s="466"/>
      <c r="CX310" s="466"/>
      <c r="CY310" s="466"/>
      <c r="CZ310" s="466"/>
      <c r="DA310" s="466"/>
      <c r="DB310" s="466"/>
      <c r="DC310" s="466"/>
      <c r="DD310" s="466"/>
      <c r="DE310" s="466"/>
      <c r="DF310" s="466"/>
      <c r="DG310" s="466"/>
      <c r="DH310" s="466"/>
      <c r="DI310" s="466"/>
      <c r="DJ310" s="466"/>
      <c r="DK310" s="466"/>
      <c r="DL310" s="466"/>
      <c r="DM310" s="466"/>
      <c r="DN310" s="466"/>
      <c r="DO310" s="466"/>
      <c r="DP310" s="466"/>
      <c r="DQ310" s="466"/>
      <c r="DR310" s="466"/>
      <c r="DS310" s="466"/>
      <c r="DT310" s="466"/>
      <c r="DU310" s="466"/>
      <c r="DV310" s="466"/>
      <c r="DW310" s="466"/>
      <c r="DX310" s="466"/>
      <c r="DY310" s="466"/>
      <c r="DZ310" s="466"/>
      <c r="EA310" s="466"/>
      <c r="EB310" s="466"/>
      <c r="EC310" s="466"/>
      <c r="ED310" s="466"/>
      <c r="EE310" s="466"/>
      <c r="EF310" s="466"/>
      <c r="EG310" s="466"/>
      <c r="EH310" s="466"/>
      <c r="EI310" s="466"/>
      <c r="EJ310" s="466"/>
      <c r="EK310" s="466"/>
      <c r="EL310" s="466"/>
      <c r="EM310" s="466"/>
      <c r="EN310" s="466"/>
      <c r="EO310" s="466"/>
      <c r="EP310" s="466"/>
      <c r="EQ310" s="466"/>
      <c r="ER310" s="466"/>
      <c r="ES310" s="466"/>
      <c r="ET310" s="466"/>
      <c r="EU310" s="466"/>
      <c r="EV310" s="466"/>
      <c r="EW310" s="466"/>
      <c r="EX310" s="466"/>
      <c r="EY310" s="466"/>
      <c r="EZ310" s="466"/>
      <c r="FA310" s="466"/>
      <c r="FB310" s="466"/>
      <c r="FC310" s="466"/>
      <c r="FD310" s="466"/>
      <c r="FE310" s="466"/>
      <c r="FF310" s="466"/>
      <c r="FG310" s="466"/>
      <c r="FH310" s="466"/>
      <c r="FI310" s="466"/>
      <c r="FJ310" s="466"/>
      <c r="FK310" s="466"/>
      <c r="FL310" s="466"/>
      <c r="FM310" s="466"/>
      <c r="FN310" s="466"/>
      <c r="FO310" s="466"/>
      <c r="FP310" s="466"/>
    </row>
    <row r="311" spans="1:172" s="470" customFormat="1" outlineLevel="1">
      <c r="A311" s="456"/>
      <c r="B311" s="456"/>
      <c r="C311" s="484">
        <v>9</v>
      </c>
      <c r="D311" s="484"/>
      <c r="E311" s="605"/>
      <c r="F311" s="606"/>
      <c r="G311" s="606"/>
      <c r="H311" s="606"/>
      <c r="I311" s="606"/>
      <c r="J311" s="606"/>
      <c r="K311" s="606"/>
      <c r="L311" s="606"/>
      <c r="M311" s="606"/>
      <c r="N311" s="606"/>
      <c r="O311" s="606"/>
      <c r="P311" s="606"/>
      <c r="Q311" s="606"/>
      <c r="R311" s="606"/>
      <c r="S311" s="606"/>
      <c r="T311" s="606"/>
      <c r="U311" s="606"/>
      <c r="V311" s="606"/>
      <c r="W311" s="606"/>
      <c r="X311" s="606"/>
      <c r="Y311" s="606"/>
      <c r="Z311" s="606"/>
      <c r="AA311" s="606"/>
      <c r="AB311" s="606"/>
      <c r="AC311" s="606"/>
      <c r="AD311" s="606"/>
      <c r="AE311" s="606"/>
      <c r="AF311" s="606"/>
      <c r="AG311" s="606"/>
      <c r="AH311" s="606"/>
      <c r="AI311" s="606"/>
      <c r="AP311" s="481"/>
      <c r="AQ311" s="482"/>
      <c r="AR311" s="482"/>
      <c r="AS311" s="482"/>
      <c r="AT311" s="482"/>
      <c r="AU311" s="483"/>
      <c r="AV311" s="481"/>
      <c r="AW311" s="482"/>
      <c r="AX311" s="482"/>
      <c r="AY311" s="482"/>
      <c r="AZ311" s="482"/>
      <c r="BA311" s="483"/>
      <c r="BB311" s="481"/>
      <c r="BC311" s="482"/>
      <c r="BD311" s="482"/>
      <c r="BE311" s="482"/>
      <c r="BF311" s="482"/>
      <c r="BG311" s="483"/>
      <c r="BH311" s="481"/>
      <c r="BI311" s="482"/>
      <c r="BJ311" s="482"/>
      <c r="BK311" s="482"/>
      <c r="BL311" s="482"/>
      <c r="BM311" s="483"/>
      <c r="BN311" s="465"/>
      <c r="BO311" s="465"/>
      <c r="BP311" s="465"/>
      <c r="BQ311" s="457"/>
      <c r="BR311" s="457"/>
      <c r="BS311" s="457"/>
      <c r="BT311" s="457"/>
      <c r="BU311" s="457"/>
      <c r="BV311" s="457"/>
      <c r="BW311" s="457"/>
      <c r="BX311" s="457"/>
      <c r="BY311" s="457"/>
      <c r="BZ311" s="466"/>
      <c r="CA311" s="466"/>
      <c r="CB311" s="466"/>
      <c r="CC311" s="466"/>
      <c r="CD311" s="466"/>
      <c r="CE311" s="466"/>
      <c r="CF311" s="466"/>
      <c r="CG311" s="466"/>
      <c r="CH311" s="466"/>
      <c r="CI311" s="466"/>
      <c r="CJ311" s="466"/>
      <c r="CK311" s="466"/>
      <c r="CL311" s="466"/>
      <c r="CM311" s="466"/>
      <c r="CN311" s="466"/>
      <c r="CO311" s="466"/>
      <c r="CP311" s="466"/>
      <c r="CQ311" s="466"/>
      <c r="CR311" s="466"/>
      <c r="CS311" s="466"/>
      <c r="CT311" s="466"/>
      <c r="CU311" s="466"/>
      <c r="CV311" s="466"/>
      <c r="CW311" s="466"/>
      <c r="CX311" s="466"/>
      <c r="CY311" s="466"/>
      <c r="CZ311" s="466"/>
      <c r="DA311" s="466"/>
      <c r="DB311" s="466"/>
      <c r="DC311" s="466"/>
      <c r="DD311" s="466"/>
      <c r="DE311" s="466"/>
      <c r="DF311" s="466"/>
      <c r="DG311" s="466"/>
      <c r="DH311" s="466"/>
      <c r="DI311" s="466"/>
      <c r="DJ311" s="466"/>
      <c r="DK311" s="466"/>
      <c r="DL311" s="466"/>
      <c r="DM311" s="466"/>
      <c r="DN311" s="466"/>
      <c r="DO311" s="466"/>
      <c r="DP311" s="466"/>
      <c r="DQ311" s="466"/>
      <c r="DR311" s="466"/>
      <c r="DS311" s="466"/>
      <c r="DT311" s="466"/>
      <c r="DU311" s="466"/>
      <c r="DV311" s="466"/>
      <c r="DW311" s="466"/>
      <c r="DX311" s="466"/>
      <c r="DY311" s="466"/>
      <c r="DZ311" s="466"/>
      <c r="EA311" s="466"/>
      <c r="EB311" s="466"/>
      <c r="EC311" s="466"/>
      <c r="ED311" s="466"/>
      <c r="EE311" s="466"/>
      <c r="EF311" s="466"/>
      <c r="EG311" s="466"/>
      <c r="EH311" s="466"/>
      <c r="EI311" s="466"/>
      <c r="EJ311" s="466"/>
      <c r="EK311" s="466"/>
      <c r="EL311" s="466"/>
      <c r="EM311" s="466"/>
      <c r="EN311" s="466"/>
      <c r="EO311" s="466"/>
      <c r="EP311" s="466"/>
      <c r="EQ311" s="466"/>
      <c r="ER311" s="466"/>
      <c r="ES311" s="466"/>
      <c r="ET311" s="466"/>
      <c r="EU311" s="466"/>
      <c r="EV311" s="466"/>
      <c r="EW311" s="466"/>
      <c r="EX311" s="466"/>
      <c r="EY311" s="466"/>
      <c r="EZ311" s="466"/>
      <c r="FA311" s="466"/>
      <c r="FB311" s="466"/>
      <c r="FC311" s="466"/>
      <c r="FD311" s="466"/>
      <c r="FE311" s="466"/>
      <c r="FF311" s="466"/>
      <c r="FG311" s="466"/>
      <c r="FH311" s="466"/>
      <c r="FI311" s="466"/>
      <c r="FJ311" s="466"/>
      <c r="FK311" s="466"/>
      <c r="FL311" s="466"/>
      <c r="FM311" s="466"/>
      <c r="FN311" s="466"/>
      <c r="FO311" s="466"/>
      <c r="FP311" s="466"/>
    </row>
    <row r="312" spans="1:172" s="470" customFormat="1" outlineLevel="1">
      <c r="A312" s="456"/>
      <c r="B312" s="456"/>
      <c r="C312" s="484">
        <v>10</v>
      </c>
      <c r="D312" s="484"/>
      <c r="E312" s="605"/>
      <c r="F312" s="606"/>
      <c r="G312" s="606"/>
      <c r="H312" s="606"/>
      <c r="I312" s="606"/>
      <c r="J312" s="606"/>
      <c r="K312" s="606"/>
      <c r="L312" s="606"/>
      <c r="M312" s="606"/>
      <c r="N312" s="606"/>
      <c r="O312" s="606"/>
      <c r="P312" s="606"/>
      <c r="Q312" s="606"/>
      <c r="R312" s="606"/>
      <c r="S312" s="606"/>
      <c r="T312" s="606"/>
      <c r="U312" s="606"/>
      <c r="V312" s="606"/>
      <c r="W312" s="606"/>
      <c r="X312" s="606"/>
      <c r="Y312" s="606"/>
      <c r="Z312" s="606"/>
      <c r="AA312" s="606"/>
      <c r="AB312" s="606"/>
      <c r="AC312" s="606"/>
      <c r="AD312" s="606"/>
      <c r="AE312" s="606"/>
      <c r="AF312" s="606"/>
      <c r="AG312" s="606"/>
      <c r="AH312" s="606"/>
      <c r="AI312" s="606"/>
      <c r="AP312" s="481"/>
      <c r="AQ312" s="482"/>
      <c r="AR312" s="482"/>
      <c r="AS312" s="482"/>
      <c r="AT312" s="482"/>
      <c r="AU312" s="483"/>
      <c r="AV312" s="481"/>
      <c r="AW312" s="482"/>
      <c r="AX312" s="482"/>
      <c r="AY312" s="482"/>
      <c r="AZ312" s="482"/>
      <c r="BA312" s="483"/>
      <c r="BB312" s="481"/>
      <c r="BC312" s="482"/>
      <c r="BD312" s="482"/>
      <c r="BE312" s="482"/>
      <c r="BF312" s="482"/>
      <c r="BG312" s="483"/>
      <c r="BH312" s="481"/>
      <c r="BI312" s="482"/>
      <c r="BJ312" s="482"/>
      <c r="BK312" s="482"/>
      <c r="BL312" s="482"/>
      <c r="BM312" s="483"/>
      <c r="BN312" s="465"/>
      <c r="BO312" s="465"/>
      <c r="BP312" s="465"/>
      <c r="BQ312" s="457"/>
      <c r="BR312" s="457"/>
      <c r="BS312" s="457"/>
      <c r="BT312" s="457"/>
      <c r="BU312" s="457"/>
      <c r="BV312" s="457"/>
      <c r="BW312" s="457"/>
      <c r="BX312" s="457"/>
      <c r="BY312" s="457"/>
      <c r="BZ312" s="466"/>
      <c r="CA312" s="466"/>
      <c r="CB312" s="466"/>
      <c r="CC312" s="466"/>
      <c r="CD312" s="466"/>
      <c r="CE312" s="466"/>
      <c r="CF312" s="466"/>
      <c r="CG312" s="466"/>
      <c r="CH312" s="466"/>
      <c r="CI312" s="466"/>
      <c r="CJ312" s="466"/>
      <c r="CK312" s="466"/>
      <c r="CL312" s="466"/>
      <c r="CM312" s="466"/>
      <c r="CN312" s="466"/>
      <c r="CO312" s="466"/>
      <c r="CP312" s="466"/>
      <c r="CQ312" s="466"/>
      <c r="CR312" s="466"/>
      <c r="CS312" s="466"/>
      <c r="CT312" s="466"/>
      <c r="CU312" s="466"/>
      <c r="CV312" s="466"/>
      <c r="CW312" s="466"/>
      <c r="CX312" s="466"/>
      <c r="CY312" s="466"/>
      <c r="CZ312" s="466"/>
      <c r="DA312" s="466"/>
      <c r="DB312" s="466"/>
      <c r="DC312" s="466"/>
      <c r="DD312" s="466"/>
      <c r="DE312" s="466"/>
      <c r="DF312" s="466"/>
      <c r="DG312" s="466"/>
      <c r="DH312" s="466"/>
      <c r="DI312" s="466"/>
      <c r="DJ312" s="466"/>
      <c r="DK312" s="466"/>
      <c r="DL312" s="466"/>
      <c r="DM312" s="466"/>
      <c r="DN312" s="466"/>
      <c r="DO312" s="466"/>
      <c r="DP312" s="466"/>
      <c r="DQ312" s="466"/>
      <c r="DR312" s="466"/>
      <c r="DS312" s="466"/>
      <c r="DT312" s="466"/>
      <c r="DU312" s="466"/>
      <c r="DV312" s="466"/>
      <c r="DW312" s="466"/>
      <c r="DX312" s="466"/>
      <c r="DY312" s="466"/>
      <c r="DZ312" s="466"/>
      <c r="EA312" s="466"/>
      <c r="EB312" s="466"/>
      <c r="EC312" s="466"/>
      <c r="ED312" s="466"/>
      <c r="EE312" s="466"/>
      <c r="EF312" s="466"/>
      <c r="EG312" s="466"/>
      <c r="EH312" s="466"/>
      <c r="EI312" s="466"/>
      <c r="EJ312" s="466"/>
      <c r="EK312" s="466"/>
      <c r="EL312" s="466"/>
      <c r="EM312" s="466"/>
      <c r="EN312" s="466"/>
      <c r="EO312" s="466"/>
      <c r="EP312" s="466"/>
      <c r="EQ312" s="466"/>
      <c r="ER312" s="466"/>
      <c r="ES312" s="466"/>
      <c r="ET312" s="466"/>
      <c r="EU312" s="466"/>
      <c r="EV312" s="466"/>
      <c r="EW312" s="466"/>
      <c r="EX312" s="466"/>
      <c r="EY312" s="466"/>
      <c r="EZ312" s="466"/>
      <c r="FA312" s="466"/>
      <c r="FB312" s="466"/>
      <c r="FC312" s="466"/>
      <c r="FD312" s="466"/>
      <c r="FE312" s="466"/>
      <c r="FF312" s="466"/>
      <c r="FG312" s="466"/>
      <c r="FH312" s="466"/>
      <c r="FI312" s="466"/>
      <c r="FJ312" s="466"/>
      <c r="FK312" s="466"/>
      <c r="FL312" s="466"/>
      <c r="FM312" s="466"/>
      <c r="FN312" s="466"/>
      <c r="FO312" s="466"/>
      <c r="FP312" s="466"/>
    </row>
    <row r="313" spans="1:172" s="470" customFormat="1" outlineLevel="1">
      <c r="A313" s="456"/>
      <c r="B313" s="456"/>
      <c r="C313" s="484">
        <v>11</v>
      </c>
      <c r="D313" s="484"/>
      <c r="E313" s="605"/>
      <c r="F313" s="606"/>
      <c r="G313" s="606"/>
      <c r="H313" s="606"/>
      <c r="I313" s="606"/>
      <c r="J313" s="606"/>
      <c r="K313" s="606"/>
      <c r="L313" s="606"/>
      <c r="M313" s="606"/>
      <c r="N313" s="606"/>
      <c r="O313" s="606"/>
      <c r="P313" s="606"/>
      <c r="Q313" s="606"/>
      <c r="R313" s="606"/>
      <c r="S313" s="606"/>
      <c r="T313" s="606"/>
      <c r="U313" s="606"/>
      <c r="V313" s="606"/>
      <c r="W313" s="606"/>
      <c r="X313" s="606"/>
      <c r="Y313" s="606"/>
      <c r="Z313" s="606"/>
      <c r="AA313" s="606"/>
      <c r="AB313" s="606"/>
      <c r="AC313" s="606"/>
      <c r="AD313" s="606"/>
      <c r="AE313" s="606"/>
      <c r="AF313" s="606"/>
      <c r="AG313" s="606"/>
      <c r="AH313" s="606"/>
      <c r="AI313" s="606"/>
      <c r="AP313" s="481"/>
      <c r="AQ313" s="482"/>
      <c r="AR313" s="482"/>
      <c r="AS313" s="482"/>
      <c r="AT313" s="482"/>
      <c r="AU313" s="483"/>
      <c r="AV313" s="481"/>
      <c r="AW313" s="482"/>
      <c r="AX313" s="482"/>
      <c r="AY313" s="482"/>
      <c r="AZ313" s="482"/>
      <c r="BA313" s="483"/>
      <c r="BB313" s="481"/>
      <c r="BC313" s="482"/>
      <c r="BD313" s="482"/>
      <c r="BE313" s="482"/>
      <c r="BF313" s="482"/>
      <c r="BG313" s="483"/>
      <c r="BH313" s="481"/>
      <c r="BI313" s="482"/>
      <c r="BJ313" s="482"/>
      <c r="BK313" s="482"/>
      <c r="BL313" s="482"/>
      <c r="BM313" s="483"/>
      <c r="BN313" s="465"/>
      <c r="BO313" s="465"/>
      <c r="BP313" s="465"/>
      <c r="BQ313" s="457"/>
      <c r="BR313" s="457"/>
      <c r="BS313" s="457"/>
      <c r="BT313" s="457"/>
      <c r="BU313" s="457"/>
      <c r="BV313" s="457"/>
      <c r="BW313" s="457"/>
      <c r="BX313" s="457"/>
      <c r="BY313" s="457"/>
      <c r="BZ313" s="466"/>
      <c r="CA313" s="466"/>
      <c r="CB313" s="466"/>
      <c r="CC313" s="466"/>
      <c r="CD313" s="466"/>
      <c r="CE313" s="466"/>
      <c r="CF313" s="466"/>
      <c r="CG313" s="466"/>
      <c r="CH313" s="466"/>
      <c r="CI313" s="466"/>
      <c r="CJ313" s="466"/>
      <c r="CK313" s="466"/>
      <c r="CL313" s="466"/>
      <c r="CM313" s="466"/>
      <c r="CN313" s="466"/>
      <c r="CO313" s="466"/>
      <c r="CP313" s="466"/>
      <c r="CQ313" s="466"/>
      <c r="CR313" s="466"/>
      <c r="CS313" s="466"/>
      <c r="CT313" s="466"/>
      <c r="CU313" s="466"/>
      <c r="CV313" s="466"/>
      <c r="CW313" s="466"/>
      <c r="CX313" s="466"/>
      <c r="CY313" s="466"/>
      <c r="CZ313" s="466"/>
      <c r="DA313" s="466"/>
      <c r="DB313" s="466"/>
      <c r="DC313" s="466"/>
      <c r="DD313" s="466"/>
      <c r="DE313" s="466"/>
      <c r="DF313" s="466"/>
      <c r="DG313" s="466"/>
      <c r="DH313" s="466"/>
      <c r="DI313" s="466"/>
      <c r="DJ313" s="466"/>
      <c r="DK313" s="466"/>
      <c r="DL313" s="466"/>
      <c r="DM313" s="466"/>
      <c r="DN313" s="466"/>
      <c r="DO313" s="466"/>
      <c r="DP313" s="466"/>
      <c r="DQ313" s="466"/>
      <c r="DR313" s="466"/>
      <c r="DS313" s="466"/>
      <c r="DT313" s="466"/>
      <c r="DU313" s="466"/>
      <c r="DV313" s="466"/>
      <c r="DW313" s="466"/>
      <c r="DX313" s="466"/>
      <c r="DY313" s="466"/>
      <c r="DZ313" s="466"/>
      <c r="EA313" s="466"/>
      <c r="EB313" s="466"/>
      <c r="EC313" s="466"/>
      <c r="ED313" s="466"/>
      <c r="EE313" s="466"/>
      <c r="EF313" s="466"/>
      <c r="EG313" s="466"/>
      <c r="EH313" s="466"/>
      <c r="EI313" s="466"/>
      <c r="EJ313" s="466"/>
      <c r="EK313" s="466"/>
      <c r="EL313" s="466"/>
      <c r="EM313" s="466"/>
      <c r="EN313" s="466"/>
      <c r="EO313" s="466"/>
      <c r="EP313" s="466"/>
      <c r="EQ313" s="466"/>
      <c r="ER313" s="466"/>
      <c r="ES313" s="466"/>
      <c r="ET313" s="466"/>
      <c r="EU313" s="466"/>
      <c r="EV313" s="466"/>
      <c r="EW313" s="466"/>
      <c r="EX313" s="466"/>
      <c r="EY313" s="466"/>
      <c r="EZ313" s="466"/>
      <c r="FA313" s="466"/>
      <c r="FB313" s="466"/>
      <c r="FC313" s="466"/>
      <c r="FD313" s="466"/>
      <c r="FE313" s="466"/>
      <c r="FF313" s="466"/>
      <c r="FG313" s="466"/>
      <c r="FH313" s="466"/>
      <c r="FI313" s="466"/>
      <c r="FJ313" s="466"/>
      <c r="FK313" s="466"/>
      <c r="FL313" s="466"/>
      <c r="FM313" s="466"/>
      <c r="FN313" s="466"/>
      <c r="FO313" s="466"/>
      <c r="FP313" s="466"/>
    </row>
    <row r="314" spans="1:172" s="471" customFormat="1" outlineLevel="1">
      <c r="A314" s="456"/>
      <c r="B314" s="456"/>
      <c r="C314" s="484">
        <v>12</v>
      </c>
      <c r="D314" s="484"/>
      <c r="E314" s="605"/>
      <c r="F314" s="606"/>
      <c r="G314" s="606"/>
      <c r="H314" s="606"/>
      <c r="I314" s="606"/>
      <c r="J314" s="606"/>
      <c r="K314" s="606"/>
      <c r="L314" s="606"/>
      <c r="M314" s="606"/>
      <c r="N314" s="606"/>
      <c r="O314" s="606"/>
      <c r="P314" s="606"/>
      <c r="Q314" s="606"/>
      <c r="R314" s="606"/>
      <c r="S314" s="606"/>
      <c r="T314" s="606"/>
      <c r="U314" s="606"/>
      <c r="V314" s="606"/>
      <c r="W314" s="606"/>
      <c r="X314" s="606"/>
      <c r="Y314" s="606"/>
      <c r="Z314" s="606"/>
      <c r="AA314" s="606"/>
      <c r="AB314" s="606"/>
      <c r="AC314" s="606"/>
      <c r="AD314" s="606"/>
      <c r="AE314" s="606"/>
      <c r="AF314" s="606"/>
      <c r="AG314" s="606"/>
      <c r="AH314" s="606"/>
      <c r="AI314" s="606"/>
      <c r="AP314" s="481"/>
      <c r="AQ314" s="482"/>
      <c r="AR314" s="482"/>
      <c r="AS314" s="482"/>
      <c r="AT314" s="482"/>
      <c r="AU314" s="483"/>
      <c r="AV314" s="481"/>
      <c r="AW314" s="482"/>
      <c r="AX314" s="482"/>
      <c r="AY314" s="482"/>
      <c r="AZ314" s="482"/>
      <c r="BA314" s="483"/>
      <c r="BB314" s="481"/>
      <c r="BC314" s="482"/>
      <c r="BD314" s="482"/>
      <c r="BE314" s="482"/>
      <c r="BF314" s="482"/>
      <c r="BG314" s="483"/>
      <c r="BH314" s="481"/>
      <c r="BI314" s="482"/>
      <c r="BJ314" s="482"/>
      <c r="BK314" s="482"/>
      <c r="BL314" s="482"/>
      <c r="BM314" s="483"/>
      <c r="BN314" s="465"/>
      <c r="BO314" s="465"/>
      <c r="BP314" s="465"/>
      <c r="BQ314" s="457"/>
      <c r="BR314" s="457"/>
      <c r="BS314" s="457"/>
      <c r="BT314" s="457"/>
      <c r="BU314" s="457"/>
      <c r="BV314" s="457"/>
      <c r="BW314" s="457"/>
      <c r="BX314" s="457"/>
      <c r="BY314" s="457"/>
      <c r="BZ314" s="466"/>
      <c r="CA314" s="466"/>
      <c r="CB314" s="466"/>
      <c r="CC314" s="466"/>
      <c r="CD314" s="466"/>
      <c r="CE314" s="466"/>
      <c r="CF314" s="466"/>
      <c r="CG314" s="466"/>
      <c r="CH314" s="466"/>
      <c r="CI314" s="466"/>
      <c r="CJ314" s="466"/>
      <c r="CK314" s="466"/>
      <c r="CL314" s="466"/>
      <c r="CM314" s="466"/>
      <c r="CN314" s="466"/>
      <c r="CO314" s="466"/>
      <c r="CP314" s="466"/>
      <c r="CQ314" s="466"/>
      <c r="CR314" s="466"/>
      <c r="CS314" s="466"/>
      <c r="CT314" s="466"/>
      <c r="CU314" s="466"/>
      <c r="CV314" s="466"/>
      <c r="CW314" s="466"/>
      <c r="CX314" s="466"/>
      <c r="CY314" s="466"/>
      <c r="CZ314" s="466"/>
      <c r="DA314" s="466"/>
      <c r="DB314" s="466"/>
      <c r="DC314" s="466"/>
      <c r="DD314" s="466"/>
      <c r="DE314" s="466"/>
      <c r="DF314" s="466"/>
      <c r="DG314" s="466"/>
      <c r="DH314" s="466"/>
      <c r="DI314" s="466"/>
      <c r="DJ314" s="466"/>
      <c r="DK314" s="466"/>
      <c r="DL314" s="466"/>
      <c r="DM314" s="466"/>
      <c r="DN314" s="466"/>
      <c r="DO314" s="466"/>
      <c r="DP314" s="466"/>
      <c r="DQ314" s="466"/>
      <c r="DR314" s="466"/>
      <c r="DS314" s="466"/>
      <c r="DT314" s="466"/>
      <c r="DU314" s="466"/>
      <c r="DV314" s="466"/>
      <c r="DW314" s="466"/>
      <c r="DX314" s="466"/>
      <c r="DY314" s="466"/>
      <c r="DZ314" s="466"/>
      <c r="EA314" s="466"/>
      <c r="EB314" s="466"/>
      <c r="EC314" s="466"/>
      <c r="ED314" s="466"/>
      <c r="EE314" s="466"/>
      <c r="EF314" s="466"/>
      <c r="EG314" s="466"/>
      <c r="EH314" s="466"/>
      <c r="EI314" s="466"/>
      <c r="EJ314" s="466"/>
      <c r="EK314" s="466"/>
      <c r="EL314" s="466"/>
      <c r="EM314" s="466"/>
      <c r="EN314" s="466"/>
      <c r="EO314" s="466"/>
      <c r="EP314" s="466"/>
      <c r="EQ314" s="466"/>
      <c r="ER314" s="466"/>
      <c r="ES314" s="466"/>
      <c r="ET314" s="466"/>
      <c r="EU314" s="466"/>
      <c r="EV314" s="466"/>
      <c r="EW314" s="466"/>
      <c r="EX314" s="466"/>
      <c r="EY314" s="466"/>
      <c r="EZ314" s="466"/>
      <c r="FA314" s="466"/>
      <c r="FB314" s="466"/>
      <c r="FC314" s="466"/>
      <c r="FD314" s="466"/>
      <c r="FE314" s="466"/>
      <c r="FF314" s="466"/>
      <c r="FG314" s="466"/>
      <c r="FH314" s="466"/>
      <c r="FI314" s="466"/>
      <c r="FJ314" s="466"/>
      <c r="FK314" s="466"/>
      <c r="FL314" s="466"/>
      <c r="FM314" s="466"/>
      <c r="FN314" s="466"/>
      <c r="FO314" s="466"/>
      <c r="FP314" s="466"/>
    </row>
    <row r="315" spans="1:172" s="471" customFormat="1" outlineLevel="1">
      <c r="A315" s="456"/>
      <c r="B315" s="456"/>
      <c r="C315" s="484">
        <v>13</v>
      </c>
      <c r="D315" s="484"/>
      <c r="E315" s="605"/>
      <c r="F315" s="606"/>
      <c r="G315" s="606"/>
      <c r="H315" s="606"/>
      <c r="I315" s="606"/>
      <c r="J315" s="606"/>
      <c r="K315" s="606"/>
      <c r="L315" s="606"/>
      <c r="M315" s="606"/>
      <c r="N315" s="606"/>
      <c r="O315" s="606"/>
      <c r="P315" s="606"/>
      <c r="Q315" s="606"/>
      <c r="R315" s="606"/>
      <c r="S315" s="606"/>
      <c r="T315" s="606"/>
      <c r="U315" s="606"/>
      <c r="V315" s="606"/>
      <c r="W315" s="606"/>
      <c r="X315" s="606"/>
      <c r="Y315" s="606"/>
      <c r="Z315" s="606"/>
      <c r="AA315" s="606"/>
      <c r="AB315" s="606"/>
      <c r="AC315" s="606"/>
      <c r="AD315" s="606"/>
      <c r="AE315" s="606"/>
      <c r="AF315" s="606"/>
      <c r="AG315" s="606"/>
      <c r="AH315" s="606"/>
      <c r="AI315" s="606"/>
      <c r="AP315" s="481"/>
      <c r="AQ315" s="482"/>
      <c r="AR315" s="482"/>
      <c r="AS315" s="482"/>
      <c r="AT315" s="482"/>
      <c r="AU315" s="483"/>
      <c r="AV315" s="481"/>
      <c r="AW315" s="482"/>
      <c r="AX315" s="482"/>
      <c r="AY315" s="482"/>
      <c r="AZ315" s="482"/>
      <c r="BA315" s="483"/>
      <c r="BB315" s="481"/>
      <c r="BC315" s="482"/>
      <c r="BD315" s="482"/>
      <c r="BE315" s="482"/>
      <c r="BF315" s="482"/>
      <c r="BG315" s="483"/>
      <c r="BH315" s="481"/>
      <c r="BI315" s="482"/>
      <c r="BJ315" s="482"/>
      <c r="BK315" s="482"/>
      <c r="BL315" s="482"/>
      <c r="BM315" s="483"/>
      <c r="BN315" s="465"/>
      <c r="BO315" s="465"/>
      <c r="BP315" s="465"/>
      <c r="BQ315" s="457"/>
      <c r="BR315" s="457"/>
      <c r="BS315" s="457"/>
      <c r="BT315" s="457"/>
      <c r="BU315" s="457"/>
      <c r="BV315" s="457"/>
      <c r="BW315" s="457"/>
      <c r="BX315" s="457"/>
      <c r="BY315" s="457"/>
      <c r="BZ315" s="466"/>
      <c r="CA315" s="466"/>
      <c r="CB315" s="466"/>
      <c r="CC315" s="466"/>
      <c r="CD315" s="466"/>
      <c r="CE315" s="466"/>
      <c r="CF315" s="466"/>
      <c r="CG315" s="466"/>
      <c r="CH315" s="466"/>
      <c r="CI315" s="466"/>
      <c r="CJ315" s="466"/>
      <c r="CK315" s="466"/>
      <c r="CL315" s="466"/>
      <c r="CM315" s="466"/>
      <c r="CN315" s="466"/>
      <c r="CO315" s="466"/>
      <c r="CP315" s="466"/>
      <c r="CQ315" s="466"/>
      <c r="CR315" s="466"/>
      <c r="CS315" s="466"/>
      <c r="CT315" s="466"/>
      <c r="CU315" s="466"/>
      <c r="CV315" s="466"/>
      <c r="CW315" s="466"/>
      <c r="CX315" s="466"/>
      <c r="CY315" s="466"/>
      <c r="CZ315" s="466"/>
      <c r="DA315" s="466"/>
      <c r="DB315" s="466"/>
      <c r="DC315" s="466"/>
      <c r="DD315" s="466"/>
      <c r="DE315" s="466"/>
      <c r="DF315" s="466"/>
      <c r="DG315" s="466"/>
      <c r="DH315" s="466"/>
      <c r="DI315" s="466"/>
      <c r="DJ315" s="466"/>
      <c r="DK315" s="466"/>
      <c r="DL315" s="466"/>
      <c r="DM315" s="466"/>
      <c r="DN315" s="466"/>
      <c r="DO315" s="466"/>
      <c r="DP315" s="466"/>
      <c r="DQ315" s="466"/>
      <c r="DR315" s="466"/>
      <c r="DS315" s="466"/>
      <c r="DT315" s="466"/>
      <c r="DU315" s="466"/>
      <c r="DV315" s="466"/>
      <c r="DW315" s="466"/>
      <c r="DX315" s="466"/>
      <c r="DY315" s="466"/>
      <c r="DZ315" s="466"/>
      <c r="EA315" s="466"/>
      <c r="EB315" s="466"/>
      <c r="EC315" s="466"/>
      <c r="ED315" s="466"/>
      <c r="EE315" s="466"/>
      <c r="EF315" s="466"/>
      <c r="EG315" s="466"/>
      <c r="EH315" s="466"/>
      <c r="EI315" s="466"/>
      <c r="EJ315" s="466"/>
      <c r="EK315" s="466"/>
      <c r="EL315" s="466"/>
      <c r="EM315" s="466"/>
      <c r="EN315" s="466"/>
      <c r="EO315" s="466"/>
      <c r="EP315" s="466"/>
      <c r="EQ315" s="466"/>
      <c r="ER315" s="466"/>
      <c r="ES315" s="466"/>
      <c r="ET315" s="466"/>
      <c r="EU315" s="466"/>
      <c r="EV315" s="466"/>
      <c r="EW315" s="466"/>
      <c r="EX315" s="466"/>
      <c r="EY315" s="466"/>
      <c r="EZ315" s="466"/>
      <c r="FA315" s="466"/>
      <c r="FB315" s="466"/>
      <c r="FC315" s="466"/>
      <c r="FD315" s="466"/>
      <c r="FE315" s="466"/>
      <c r="FF315" s="466"/>
      <c r="FG315" s="466"/>
      <c r="FH315" s="466"/>
      <c r="FI315" s="466"/>
      <c r="FJ315" s="466"/>
      <c r="FK315" s="466"/>
      <c r="FL315" s="466"/>
      <c r="FM315" s="466"/>
      <c r="FN315" s="466"/>
      <c r="FO315" s="466"/>
      <c r="FP315" s="466"/>
    </row>
    <row r="316" spans="1:172" s="471" customFormat="1" outlineLevel="1">
      <c r="A316" s="456"/>
      <c r="B316" s="456"/>
      <c r="C316" s="484">
        <v>14</v>
      </c>
      <c r="D316" s="484"/>
      <c r="E316" s="605"/>
      <c r="F316" s="606"/>
      <c r="G316" s="606"/>
      <c r="H316" s="606"/>
      <c r="I316" s="606"/>
      <c r="J316" s="606"/>
      <c r="K316" s="606"/>
      <c r="L316" s="606"/>
      <c r="M316" s="606"/>
      <c r="N316" s="606"/>
      <c r="O316" s="606"/>
      <c r="P316" s="606"/>
      <c r="Q316" s="606"/>
      <c r="R316" s="606"/>
      <c r="S316" s="606"/>
      <c r="T316" s="606"/>
      <c r="U316" s="606"/>
      <c r="V316" s="606"/>
      <c r="W316" s="606"/>
      <c r="X316" s="606"/>
      <c r="Y316" s="606"/>
      <c r="Z316" s="606"/>
      <c r="AA316" s="606"/>
      <c r="AB316" s="606"/>
      <c r="AC316" s="606"/>
      <c r="AD316" s="606"/>
      <c r="AE316" s="606"/>
      <c r="AF316" s="606"/>
      <c r="AG316" s="606"/>
      <c r="AH316" s="606"/>
      <c r="AI316" s="606"/>
      <c r="AP316" s="481"/>
      <c r="AQ316" s="482"/>
      <c r="AR316" s="482"/>
      <c r="AS316" s="482"/>
      <c r="AT316" s="482"/>
      <c r="AU316" s="483"/>
      <c r="AV316" s="481"/>
      <c r="AW316" s="482"/>
      <c r="AX316" s="482"/>
      <c r="AY316" s="482"/>
      <c r="AZ316" s="482"/>
      <c r="BA316" s="483"/>
      <c r="BB316" s="481"/>
      <c r="BC316" s="482"/>
      <c r="BD316" s="482"/>
      <c r="BE316" s="482"/>
      <c r="BF316" s="482"/>
      <c r="BG316" s="483"/>
      <c r="BH316" s="481"/>
      <c r="BI316" s="482"/>
      <c r="BJ316" s="482"/>
      <c r="BK316" s="482"/>
      <c r="BL316" s="482"/>
      <c r="BM316" s="483"/>
      <c r="BN316" s="465"/>
      <c r="BO316" s="465"/>
      <c r="BP316" s="465"/>
      <c r="BQ316" s="457"/>
      <c r="BR316" s="457"/>
      <c r="BS316" s="457"/>
      <c r="BT316" s="457"/>
      <c r="BU316" s="457"/>
      <c r="BV316" s="457"/>
      <c r="BW316" s="457"/>
      <c r="BX316" s="457"/>
      <c r="BY316" s="457"/>
      <c r="BZ316" s="466"/>
      <c r="CA316" s="466"/>
      <c r="CB316" s="466"/>
      <c r="CC316" s="466"/>
      <c r="CD316" s="466"/>
      <c r="CE316" s="466"/>
      <c r="CF316" s="466"/>
      <c r="CG316" s="466"/>
      <c r="CH316" s="466"/>
      <c r="CI316" s="466"/>
      <c r="CJ316" s="466"/>
      <c r="CK316" s="466"/>
      <c r="CL316" s="466"/>
      <c r="CM316" s="466"/>
      <c r="CN316" s="466"/>
      <c r="CO316" s="466"/>
      <c r="CP316" s="466"/>
      <c r="CQ316" s="466"/>
      <c r="CR316" s="466"/>
      <c r="CS316" s="466"/>
      <c r="CT316" s="466"/>
      <c r="CU316" s="466"/>
      <c r="CV316" s="466"/>
      <c r="CW316" s="466"/>
      <c r="CX316" s="466"/>
      <c r="CY316" s="466"/>
      <c r="CZ316" s="466"/>
      <c r="DA316" s="466"/>
      <c r="DB316" s="466"/>
      <c r="DC316" s="466"/>
      <c r="DD316" s="466"/>
      <c r="DE316" s="466"/>
      <c r="DF316" s="466"/>
      <c r="DG316" s="466"/>
      <c r="DH316" s="466"/>
      <c r="DI316" s="466"/>
      <c r="DJ316" s="466"/>
      <c r="DK316" s="466"/>
      <c r="DL316" s="466"/>
      <c r="DM316" s="466"/>
      <c r="DN316" s="466"/>
      <c r="DO316" s="466"/>
      <c r="DP316" s="466"/>
      <c r="DQ316" s="466"/>
      <c r="DR316" s="466"/>
      <c r="DS316" s="466"/>
      <c r="DT316" s="466"/>
      <c r="DU316" s="466"/>
      <c r="DV316" s="466"/>
      <c r="DW316" s="466"/>
      <c r="DX316" s="466"/>
      <c r="DY316" s="466"/>
      <c r="DZ316" s="466"/>
      <c r="EA316" s="466"/>
      <c r="EB316" s="466"/>
      <c r="EC316" s="466"/>
      <c r="ED316" s="466"/>
      <c r="EE316" s="466"/>
      <c r="EF316" s="466"/>
      <c r="EG316" s="466"/>
      <c r="EH316" s="466"/>
      <c r="EI316" s="466"/>
      <c r="EJ316" s="466"/>
      <c r="EK316" s="466"/>
      <c r="EL316" s="466"/>
      <c r="EM316" s="466"/>
      <c r="EN316" s="466"/>
      <c r="EO316" s="466"/>
      <c r="EP316" s="466"/>
      <c r="EQ316" s="466"/>
      <c r="ER316" s="466"/>
      <c r="ES316" s="466"/>
      <c r="ET316" s="466"/>
      <c r="EU316" s="466"/>
      <c r="EV316" s="466"/>
      <c r="EW316" s="466"/>
      <c r="EX316" s="466"/>
      <c r="EY316" s="466"/>
      <c r="EZ316" s="466"/>
      <c r="FA316" s="466"/>
      <c r="FB316" s="466"/>
      <c r="FC316" s="466"/>
      <c r="FD316" s="466"/>
      <c r="FE316" s="466"/>
      <c r="FF316" s="466"/>
      <c r="FG316" s="466"/>
      <c r="FH316" s="466"/>
      <c r="FI316" s="466"/>
      <c r="FJ316" s="466"/>
      <c r="FK316" s="466"/>
      <c r="FL316" s="466"/>
      <c r="FM316" s="466"/>
      <c r="FN316" s="466"/>
      <c r="FO316" s="466"/>
      <c r="FP316" s="466"/>
    </row>
    <row r="317" spans="1:172" s="471" customFormat="1" outlineLevel="1">
      <c r="A317" s="456"/>
      <c r="B317" s="456"/>
      <c r="C317" s="484">
        <v>15</v>
      </c>
      <c r="D317" s="484"/>
      <c r="E317" s="605"/>
      <c r="F317" s="606"/>
      <c r="G317" s="606"/>
      <c r="H317" s="606"/>
      <c r="I317" s="606"/>
      <c r="J317" s="606"/>
      <c r="K317" s="606"/>
      <c r="L317" s="606"/>
      <c r="M317" s="606"/>
      <c r="N317" s="606"/>
      <c r="O317" s="606"/>
      <c r="P317" s="606"/>
      <c r="Q317" s="606"/>
      <c r="R317" s="606"/>
      <c r="S317" s="606"/>
      <c r="T317" s="606"/>
      <c r="U317" s="606"/>
      <c r="V317" s="606"/>
      <c r="W317" s="606"/>
      <c r="X317" s="606"/>
      <c r="Y317" s="606"/>
      <c r="Z317" s="606"/>
      <c r="AA317" s="606"/>
      <c r="AB317" s="606"/>
      <c r="AC317" s="606"/>
      <c r="AD317" s="606"/>
      <c r="AE317" s="606"/>
      <c r="AF317" s="606"/>
      <c r="AG317" s="606"/>
      <c r="AH317" s="606"/>
      <c r="AI317" s="606"/>
      <c r="AP317" s="481"/>
      <c r="AQ317" s="482"/>
      <c r="AR317" s="482"/>
      <c r="AS317" s="482"/>
      <c r="AT317" s="482"/>
      <c r="AU317" s="483"/>
      <c r="AV317" s="481"/>
      <c r="AW317" s="482"/>
      <c r="AX317" s="482"/>
      <c r="AY317" s="482"/>
      <c r="AZ317" s="482"/>
      <c r="BA317" s="483"/>
      <c r="BB317" s="481"/>
      <c r="BC317" s="482"/>
      <c r="BD317" s="482"/>
      <c r="BE317" s="482"/>
      <c r="BF317" s="482"/>
      <c r="BG317" s="483"/>
      <c r="BH317" s="481"/>
      <c r="BI317" s="482"/>
      <c r="BJ317" s="482"/>
      <c r="BK317" s="482"/>
      <c r="BL317" s="482"/>
      <c r="BM317" s="483"/>
      <c r="BN317" s="465"/>
      <c r="BO317" s="465"/>
      <c r="BP317" s="465"/>
      <c r="BQ317" s="457"/>
      <c r="BR317" s="457"/>
      <c r="BS317" s="457"/>
      <c r="BT317" s="457"/>
      <c r="BU317" s="457"/>
      <c r="BV317" s="457"/>
      <c r="BW317" s="457"/>
      <c r="BX317" s="457"/>
      <c r="BY317" s="457"/>
      <c r="BZ317" s="466"/>
      <c r="CA317" s="466"/>
      <c r="CB317" s="466"/>
      <c r="CC317" s="466"/>
      <c r="CD317" s="466"/>
      <c r="CE317" s="466"/>
      <c r="CF317" s="466"/>
      <c r="CG317" s="466"/>
      <c r="CH317" s="466"/>
      <c r="CI317" s="466"/>
      <c r="CJ317" s="466"/>
      <c r="CK317" s="466"/>
      <c r="CL317" s="466"/>
      <c r="CM317" s="466"/>
      <c r="CN317" s="466"/>
      <c r="CO317" s="466"/>
      <c r="CP317" s="466"/>
      <c r="CQ317" s="466"/>
      <c r="CR317" s="466"/>
      <c r="CS317" s="466"/>
      <c r="CT317" s="466"/>
      <c r="CU317" s="466"/>
      <c r="CV317" s="466"/>
      <c r="CW317" s="466"/>
      <c r="CX317" s="466"/>
      <c r="CY317" s="466"/>
      <c r="CZ317" s="466"/>
      <c r="DA317" s="466"/>
      <c r="DB317" s="466"/>
      <c r="DC317" s="466"/>
      <c r="DD317" s="466"/>
      <c r="DE317" s="466"/>
      <c r="DF317" s="466"/>
      <c r="DG317" s="466"/>
      <c r="DH317" s="466"/>
      <c r="DI317" s="466"/>
      <c r="DJ317" s="466"/>
      <c r="DK317" s="466"/>
      <c r="DL317" s="466"/>
      <c r="DM317" s="466"/>
      <c r="DN317" s="466"/>
      <c r="DO317" s="466"/>
      <c r="DP317" s="466"/>
      <c r="DQ317" s="466"/>
      <c r="DR317" s="466"/>
      <c r="DS317" s="466"/>
      <c r="DT317" s="466"/>
      <c r="DU317" s="466"/>
      <c r="DV317" s="466"/>
      <c r="DW317" s="466"/>
      <c r="DX317" s="466"/>
      <c r="DY317" s="466"/>
      <c r="DZ317" s="466"/>
      <c r="EA317" s="466"/>
      <c r="EB317" s="466"/>
      <c r="EC317" s="466"/>
      <c r="ED317" s="466"/>
      <c r="EE317" s="466"/>
      <c r="EF317" s="466"/>
      <c r="EG317" s="466"/>
      <c r="EH317" s="466"/>
      <c r="EI317" s="466"/>
      <c r="EJ317" s="466"/>
      <c r="EK317" s="466"/>
      <c r="EL317" s="466"/>
      <c r="EM317" s="466"/>
      <c r="EN317" s="466"/>
      <c r="EO317" s="466"/>
      <c r="EP317" s="466"/>
      <c r="EQ317" s="466"/>
      <c r="ER317" s="466"/>
      <c r="ES317" s="466"/>
      <c r="ET317" s="466"/>
      <c r="EU317" s="466"/>
      <c r="EV317" s="466"/>
      <c r="EW317" s="466"/>
      <c r="EX317" s="466"/>
      <c r="EY317" s="466"/>
      <c r="EZ317" s="466"/>
      <c r="FA317" s="466"/>
      <c r="FB317" s="466"/>
      <c r="FC317" s="466"/>
      <c r="FD317" s="466"/>
      <c r="FE317" s="466"/>
      <c r="FF317" s="466"/>
      <c r="FG317" s="466"/>
      <c r="FH317" s="466"/>
      <c r="FI317" s="466"/>
      <c r="FJ317" s="466"/>
      <c r="FK317" s="466"/>
      <c r="FL317" s="466"/>
      <c r="FM317" s="466"/>
      <c r="FN317" s="466"/>
      <c r="FO317" s="466"/>
      <c r="FP317" s="466"/>
    </row>
    <row r="318" spans="1:172" s="471" customFormat="1" outlineLevel="1">
      <c r="A318" s="456"/>
      <c r="B318" s="456"/>
      <c r="C318" s="484">
        <v>16</v>
      </c>
      <c r="D318" s="484"/>
      <c r="E318" s="605"/>
      <c r="F318" s="606"/>
      <c r="G318" s="606"/>
      <c r="H318" s="606"/>
      <c r="I318" s="606"/>
      <c r="J318" s="606"/>
      <c r="K318" s="606"/>
      <c r="L318" s="606"/>
      <c r="M318" s="606"/>
      <c r="N318" s="606"/>
      <c r="O318" s="606"/>
      <c r="P318" s="606"/>
      <c r="Q318" s="606"/>
      <c r="R318" s="606"/>
      <c r="S318" s="606"/>
      <c r="T318" s="606"/>
      <c r="U318" s="606"/>
      <c r="V318" s="606"/>
      <c r="W318" s="606"/>
      <c r="X318" s="606"/>
      <c r="Y318" s="606"/>
      <c r="Z318" s="606"/>
      <c r="AA318" s="606"/>
      <c r="AB318" s="606"/>
      <c r="AC318" s="606"/>
      <c r="AD318" s="606"/>
      <c r="AE318" s="606"/>
      <c r="AF318" s="606"/>
      <c r="AG318" s="606"/>
      <c r="AH318" s="606"/>
      <c r="AI318" s="606"/>
      <c r="AP318" s="481"/>
      <c r="AQ318" s="482"/>
      <c r="AR318" s="482"/>
      <c r="AS318" s="482"/>
      <c r="AT318" s="482"/>
      <c r="AU318" s="483"/>
      <c r="AV318" s="481"/>
      <c r="AW318" s="482"/>
      <c r="AX318" s="482"/>
      <c r="AY318" s="482"/>
      <c r="AZ318" s="482"/>
      <c r="BA318" s="483"/>
      <c r="BB318" s="481"/>
      <c r="BC318" s="482"/>
      <c r="BD318" s="482"/>
      <c r="BE318" s="482"/>
      <c r="BF318" s="482"/>
      <c r="BG318" s="483"/>
      <c r="BH318" s="481"/>
      <c r="BI318" s="482"/>
      <c r="BJ318" s="482"/>
      <c r="BK318" s="482"/>
      <c r="BL318" s="482"/>
      <c r="BM318" s="483"/>
      <c r="BN318" s="465"/>
      <c r="BO318" s="465"/>
      <c r="BP318" s="465"/>
      <c r="BQ318" s="457"/>
      <c r="BR318" s="457"/>
      <c r="BS318" s="457"/>
      <c r="BT318" s="457"/>
      <c r="BU318" s="457"/>
      <c r="BV318" s="457"/>
      <c r="BW318" s="457"/>
      <c r="BX318" s="457"/>
      <c r="BY318" s="457"/>
      <c r="BZ318" s="466"/>
      <c r="CA318" s="466"/>
      <c r="CB318" s="466"/>
      <c r="CC318" s="466"/>
      <c r="CD318" s="466"/>
      <c r="CE318" s="466"/>
      <c r="CF318" s="466"/>
      <c r="CG318" s="466"/>
      <c r="CH318" s="466"/>
      <c r="CI318" s="466"/>
      <c r="CJ318" s="466"/>
      <c r="CK318" s="466"/>
      <c r="CL318" s="466"/>
      <c r="CM318" s="466"/>
      <c r="CN318" s="466"/>
      <c r="CO318" s="466"/>
      <c r="CP318" s="466"/>
      <c r="CQ318" s="466"/>
      <c r="CR318" s="466"/>
      <c r="CS318" s="466"/>
      <c r="CT318" s="466"/>
      <c r="CU318" s="466"/>
      <c r="CV318" s="466"/>
      <c r="CW318" s="466"/>
      <c r="CX318" s="466"/>
      <c r="CY318" s="466"/>
      <c r="CZ318" s="466"/>
      <c r="DA318" s="466"/>
      <c r="DB318" s="466"/>
      <c r="DC318" s="466"/>
      <c r="DD318" s="466"/>
      <c r="DE318" s="466"/>
      <c r="DF318" s="466"/>
      <c r="DG318" s="466"/>
      <c r="DH318" s="466"/>
      <c r="DI318" s="466"/>
      <c r="DJ318" s="466"/>
      <c r="DK318" s="466"/>
      <c r="DL318" s="466"/>
      <c r="DM318" s="466"/>
      <c r="DN318" s="466"/>
      <c r="DO318" s="466"/>
      <c r="DP318" s="466"/>
      <c r="DQ318" s="466"/>
      <c r="DR318" s="466"/>
      <c r="DS318" s="466"/>
      <c r="DT318" s="466"/>
      <c r="DU318" s="466"/>
      <c r="DV318" s="466"/>
      <c r="DW318" s="466"/>
      <c r="DX318" s="466"/>
      <c r="DY318" s="466"/>
      <c r="DZ318" s="466"/>
      <c r="EA318" s="466"/>
      <c r="EB318" s="466"/>
      <c r="EC318" s="466"/>
      <c r="ED318" s="466"/>
      <c r="EE318" s="466"/>
      <c r="EF318" s="466"/>
      <c r="EG318" s="466"/>
      <c r="EH318" s="466"/>
      <c r="EI318" s="466"/>
      <c r="EJ318" s="466"/>
      <c r="EK318" s="466"/>
      <c r="EL318" s="466"/>
      <c r="EM318" s="466"/>
      <c r="EN318" s="466"/>
      <c r="EO318" s="466"/>
      <c r="EP318" s="466"/>
      <c r="EQ318" s="466"/>
      <c r="ER318" s="466"/>
      <c r="ES318" s="466"/>
      <c r="ET318" s="466"/>
      <c r="EU318" s="466"/>
      <c r="EV318" s="466"/>
      <c r="EW318" s="466"/>
      <c r="EX318" s="466"/>
      <c r="EY318" s="466"/>
      <c r="EZ318" s="466"/>
      <c r="FA318" s="466"/>
      <c r="FB318" s="466"/>
      <c r="FC318" s="466"/>
      <c r="FD318" s="466"/>
      <c r="FE318" s="466"/>
      <c r="FF318" s="466"/>
      <c r="FG318" s="466"/>
      <c r="FH318" s="466"/>
      <c r="FI318" s="466"/>
      <c r="FJ318" s="466"/>
      <c r="FK318" s="466"/>
      <c r="FL318" s="466"/>
      <c r="FM318" s="466"/>
      <c r="FN318" s="466"/>
      <c r="FO318" s="466"/>
      <c r="FP318" s="466"/>
    </row>
    <row r="319" spans="1:172" s="471" customFormat="1" outlineLevel="1">
      <c r="A319" s="456"/>
      <c r="B319" s="456"/>
      <c r="C319" s="484">
        <v>17</v>
      </c>
      <c r="D319" s="484"/>
      <c r="E319" s="605"/>
      <c r="F319" s="606"/>
      <c r="G319" s="606"/>
      <c r="H319" s="606"/>
      <c r="I319" s="606"/>
      <c r="J319" s="606"/>
      <c r="K319" s="606"/>
      <c r="L319" s="606"/>
      <c r="M319" s="606"/>
      <c r="N319" s="606"/>
      <c r="O319" s="606"/>
      <c r="P319" s="606"/>
      <c r="Q319" s="606"/>
      <c r="R319" s="606"/>
      <c r="S319" s="606"/>
      <c r="T319" s="606"/>
      <c r="U319" s="606"/>
      <c r="V319" s="606"/>
      <c r="W319" s="606"/>
      <c r="X319" s="606"/>
      <c r="Y319" s="606"/>
      <c r="Z319" s="606"/>
      <c r="AA319" s="606"/>
      <c r="AB319" s="606"/>
      <c r="AC319" s="606"/>
      <c r="AD319" s="606"/>
      <c r="AE319" s="606"/>
      <c r="AF319" s="606"/>
      <c r="AG319" s="606"/>
      <c r="AH319" s="606"/>
      <c r="AI319" s="606"/>
      <c r="AP319" s="481"/>
      <c r="AQ319" s="482"/>
      <c r="AR319" s="482"/>
      <c r="AS319" s="482"/>
      <c r="AT319" s="482"/>
      <c r="AU319" s="483"/>
      <c r="AV319" s="481"/>
      <c r="AW319" s="482"/>
      <c r="AX319" s="482"/>
      <c r="AY319" s="482"/>
      <c r="AZ319" s="482"/>
      <c r="BA319" s="483"/>
      <c r="BB319" s="481"/>
      <c r="BC319" s="482"/>
      <c r="BD319" s="482"/>
      <c r="BE319" s="482"/>
      <c r="BF319" s="482"/>
      <c r="BG319" s="483"/>
      <c r="BH319" s="481"/>
      <c r="BI319" s="482"/>
      <c r="BJ319" s="482"/>
      <c r="BK319" s="482"/>
      <c r="BL319" s="482"/>
      <c r="BM319" s="483"/>
      <c r="BN319" s="465"/>
      <c r="BO319" s="465"/>
      <c r="BP319" s="465"/>
      <c r="BQ319" s="457"/>
      <c r="BR319" s="457"/>
      <c r="BS319" s="457"/>
      <c r="BT319" s="457"/>
      <c r="BU319" s="457"/>
      <c r="BV319" s="457"/>
      <c r="BW319" s="457"/>
      <c r="BX319" s="457"/>
      <c r="BY319" s="457"/>
      <c r="BZ319" s="466"/>
      <c r="CA319" s="466"/>
      <c r="CB319" s="466"/>
      <c r="CC319" s="466"/>
      <c r="CD319" s="466"/>
      <c r="CE319" s="466"/>
      <c r="CF319" s="466"/>
      <c r="CG319" s="466"/>
      <c r="CH319" s="466"/>
      <c r="CI319" s="466"/>
      <c r="CJ319" s="466"/>
      <c r="CK319" s="466"/>
      <c r="CL319" s="466"/>
      <c r="CM319" s="466"/>
      <c r="CN319" s="466"/>
      <c r="CO319" s="466"/>
      <c r="CP319" s="466"/>
      <c r="CQ319" s="466"/>
      <c r="CR319" s="466"/>
      <c r="CS319" s="466"/>
      <c r="CT319" s="466"/>
      <c r="CU319" s="466"/>
      <c r="CV319" s="466"/>
      <c r="CW319" s="466"/>
      <c r="CX319" s="466"/>
      <c r="CY319" s="466"/>
      <c r="CZ319" s="466"/>
      <c r="DA319" s="466"/>
      <c r="DB319" s="466"/>
      <c r="DC319" s="466"/>
      <c r="DD319" s="466"/>
      <c r="DE319" s="466"/>
      <c r="DF319" s="466"/>
      <c r="DG319" s="466"/>
      <c r="DH319" s="466"/>
      <c r="DI319" s="466"/>
      <c r="DJ319" s="466"/>
      <c r="DK319" s="466"/>
      <c r="DL319" s="466"/>
      <c r="DM319" s="466"/>
      <c r="DN319" s="466"/>
      <c r="DO319" s="466"/>
      <c r="DP319" s="466"/>
      <c r="DQ319" s="466"/>
      <c r="DR319" s="466"/>
      <c r="DS319" s="466"/>
      <c r="DT319" s="466"/>
      <c r="DU319" s="466"/>
      <c r="DV319" s="466"/>
      <c r="DW319" s="466"/>
      <c r="DX319" s="466"/>
      <c r="DY319" s="466"/>
      <c r="DZ319" s="466"/>
      <c r="EA319" s="466"/>
      <c r="EB319" s="466"/>
      <c r="EC319" s="466"/>
      <c r="ED319" s="466"/>
      <c r="EE319" s="466"/>
      <c r="EF319" s="466"/>
      <c r="EG319" s="466"/>
      <c r="EH319" s="466"/>
      <c r="EI319" s="466"/>
      <c r="EJ319" s="466"/>
      <c r="EK319" s="466"/>
      <c r="EL319" s="466"/>
      <c r="EM319" s="466"/>
      <c r="EN319" s="466"/>
      <c r="EO319" s="466"/>
      <c r="EP319" s="466"/>
      <c r="EQ319" s="466"/>
      <c r="ER319" s="466"/>
      <c r="ES319" s="466"/>
      <c r="ET319" s="466"/>
      <c r="EU319" s="466"/>
      <c r="EV319" s="466"/>
      <c r="EW319" s="466"/>
      <c r="EX319" s="466"/>
      <c r="EY319" s="466"/>
      <c r="EZ319" s="466"/>
      <c r="FA319" s="466"/>
      <c r="FB319" s="466"/>
      <c r="FC319" s="466"/>
      <c r="FD319" s="466"/>
      <c r="FE319" s="466"/>
      <c r="FF319" s="466"/>
      <c r="FG319" s="466"/>
      <c r="FH319" s="466"/>
      <c r="FI319" s="466"/>
      <c r="FJ319" s="466"/>
      <c r="FK319" s="466"/>
      <c r="FL319" s="466"/>
      <c r="FM319" s="466"/>
      <c r="FN319" s="466"/>
      <c r="FO319" s="466"/>
      <c r="FP319" s="466"/>
    </row>
    <row r="320" spans="1:172" s="471" customFormat="1" outlineLevel="1">
      <c r="A320" s="456"/>
      <c r="B320" s="456"/>
      <c r="C320" s="484">
        <v>18</v>
      </c>
      <c r="D320" s="484"/>
      <c r="E320" s="605"/>
      <c r="F320" s="606"/>
      <c r="G320" s="606"/>
      <c r="H320" s="606"/>
      <c r="I320" s="606"/>
      <c r="J320" s="606"/>
      <c r="K320" s="606"/>
      <c r="L320" s="606"/>
      <c r="M320" s="606"/>
      <c r="N320" s="606"/>
      <c r="O320" s="606"/>
      <c r="P320" s="606"/>
      <c r="Q320" s="606"/>
      <c r="R320" s="606"/>
      <c r="S320" s="606"/>
      <c r="T320" s="606"/>
      <c r="U320" s="606"/>
      <c r="V320" s="606"/>
      <c r="W320" s="606"/>
      <c r="X320" s="606"/>
      <c r="Y320" s="606"/>
      <c r="Z320" s="606"/>
      <c r="AA320" s="606"/>
      <c r="AB320" s="606"/>
      <c r="AC320" s="606"/>
      <c r="AD320" s="606"/>
      <c r="AE320" s="606"/>
      <c r="AF320" s="606"/>
      <c r="AG320" s="606"/>
      <c r="AH320" s="606"/>
      <c r="AI320" s="606"/>
      <c r="AP320" s="481"/>
      <c r="AQ320" s="482"/>
      <c r="AR320" s="482"/>
      <c r="AS320" s="482"/>
      <c r="AT320" s="482"/>
      <c r="AU320" s="483"/>
      <c r="AV320" s="481"/>
      <c r="AW320" s="482"/>
      <c r="AX320" s="482"/>
      <c r="AY320" s="482"/>
      <c r="AZ320" s="482"/>
      <c r="BA320" s="483"/>
      <c r="BB320" s="481"/>
      <c r="BC320" s="482"/>
      <c r="BD320" s="482"/>
      <c r="BE320" s="482"/>
      <c r="BF320" s="482"/>
      <c r="BG320" s="483"/>
      <c r="BH320" s="481"/>
      <c r="BI320" s="482"/>
      <c r="BJ320" s="482"/>
      <c r="BK320" s="482"/>
      <c r="BL320" s="482"/>
      <c r="BM320" s="483"/>
      <c r="BN320" s="465"/>
      <c r="BO320" s="465"/>
      <c r="BP320" s="465"/>
      <c r="BQ320" s="457"/>
      <c r="BR320" s="457"/>
      <c r="BS320" s="457"/>
      <c r="BT320" s="457"/>
      <c r="BU320" s="457"/>
      <c r="BV320" s="457"/>
      <c r="BW320" s="457"/>
      <c r="BX320" s="457"/>
      <c r="BY320" s="457"/>
      <c r="BZ320" s="466"/>
      <c r="CA320" s="466"/>
      <c r="CB320" s="466"/>
      <c r="CC320" s="466"/>
      <c r="CD320" s="466"/>
      <c r="CE320" s="466"/>
      <c r="CF320" s="466"/>
      <c r="CG320" s="466"/>
      <c r="CH320" s="466"/>
      <c r="CI320" s="466"/>
      <c r="CJ320" s="466"/>
      <c r="CK320" s="466"/>
      <c r="CL320" s="466"/>
      <c r="CM320" s="466"/>
      <c r="CN320" s="466"/>
      <c r="CO320" s="466"/>
      <c r="CP320" s="466"/>
      <c r="CQ320" s="466"/>
      <c r="CR320" s="466"/>
      <c r="CS320" s="466"/>
      <c r="CT320" s="466"/>
      <c r="CU320" s="466"/>
      <c r="CV320" s="466"/>
      <c r="CW320" s="466"/>
      <c r="CX320" s="466"/>
      <c r="CY320" s="466"/>
      <c r="CZ320" s="466"/>
      <c r="DA320" s="466"/>
      <c r="DB320" s="466"/>
      <c r="DC320" s="466"/>
      <c r="DD320" s="466"/>
      <c r="DE320" s="466"/>
      <c r="DF320" s="466"/>
      <c r="DG320" s="466"/>
      <c r="DH320" s="466"/>
      <c r="DI320" s="466"/>
      <c r="DJ320" s="466"/>
      <c r="DK320" s="466"/>
      <c r="DL320" s="466"/>
      <c r="DM320" s="466"/>
      <c r="DN320" s="466"/>
      <c r="DO320" s="466"/>
      <c r="DP320" s="466"/>
      <c r="DQ320" s="466"/>
      <c r="DR320" s="466"/>
      <c r="DS320" s="466"/>
      <c r="DT320" s="466"/>
      <c r="DU320" s="466"/>
      <c r="DV320" s="466"/>
      <c r="DW320" s="466"/>
      <c r="DX320" s="466"/>
      <c r="DY320" s="466"/>
      <c r="DZ320" s="466"/>
      <c r="EA320" s="466"/>
      <c r="EB320" s="466"/>
      <c r="EC320" s="466"/>
      <c r="ED320" s="466"/>
      <c r="EE320" s="466"/>
      <c r="EF320" s="466"/>
      <c r="EG320" s="466"/>
      <c r="EH320" s="466"/>
      <c r="EI320" s="466"/>
      <c r="EJ320" s="466"/>
      <c r="EK320" s="466"/>
      <c r="EL320" s="466"/>
      <c r="EM320" s="466"/>
      <c r="EN320" s="466"/>
      <c r="EO320" s="466"/>
      <c r="EP320" s="466"/>
      <c r="EQ320" s="466"/>
      <c r="ER320" s="466"/>
      <c r="ES320" s="466"/>
      <c r="ET320" s="466"/>
      <c r="EU320" s="466"/>
      <c r="EV320" s="466"/>
      <c r="EW320" s="466"/>
      <c r="EX320" s="466"/>
      <c r="EY320" s="466"/>
      <c r="EZ320" s="466"/>
      <c r="FA320" s="466"/>
      <c r="FB320" s="466"/>
      <c r="FC320" s="466"/>
      <c r="FD320" s="466"/>
      <c r="FE320" s="466"/>
      <c r="FF320" s="466"/>
      <c r="FG320" s="466"/>
      <c r="FH320" s="466"/>
      <c r="FI320" s="466"/>
      <c r="FJ320" s="466"/>
      <c r="FK320" s="466"/>
      <c r="FL320" s="466"/>
      <c r="FM320" s="466"/>
      <c r="FN320" s="466"/>
      <c r="FO320" s="466"/>
      <c r="FP320" s="466"/>
    </row>
    <row r="321" spans="1:179" s="471" customFormat="1" outlineLevel="1">
      <c r="A321" s="456"/>
      <c r="B321" s="456"/>
      <c r="C321" s="484">
        <v>19</v>
      </c>
      <c r="D321" s="484"/>
      <c r="E321" s="605"/>
      <c r="F321" s="606"/>
      <c r="G321" s="606"/>
      <c r="H321" s="606"/>
      <c r="I321" s="606"/>
      <c r="J321" s="606"/>
      <c r="K321" s="606"/>
      <c r="L321" s="606"/>
      <c r="M321" s="606"/>
      <c r="N321" s="606"/>
      <c r="O321" s="606"/>
      <c r="P321" s="606"/>
      <c r="Q321" s="606"/>
      <c r="R321" s="606"/>
      <c r="S321" s="606"/>
      <c r="T321" s="606"/>
      <c r="U321" s="606"/>
      <c r="V321" s="606"/>
      <c r="W321" s="606"/>
      <c r="X321" s="606"/>
      <c r="Y321" s="606"/>
      <c r="Z321" s="606"/>
      <c r="AA321" s="606"/>
      <c r="AB321" s="606"/>
      <c r="AC321" s="606"/>
      <c r="AD321" s="606"/>
      <c r="AE321" s="606"/>
      <c r="AF321" s="606"/>
      <c r="AG321" s="606"/>
      <c r="AH321" s="606"/>
      <c r="AI321" s="606"/>
      <c r="AP321" s="481"/>
      <c r="AQ321" s="482"/>
      <c r="AR321" s="482"/>
      <c r="AS321" s="482"/>
      <c r="AT321" s="482"/>
      <c r="AU321" s="483"/>
      <c r="AV321" s="481"/>
      <c r="AW321" s="482"/>
      <c r="AX321" s="482"/>
      <c r="AY321" s="482"/>
      <c r="AZ321" s="482"/>
      <c r="BA321" s="483"/>
      <c r="BB321" s="481"/>
      <c r="BC321" s="482"/>
      <c r="BD321" s="482"/>
      <c r="BE321" s="482"/>
      <c r="BF321" s="482"/>
      <c r="BG321" s="483"/>
      <c r="BH321" s="481"/>
      <c r="BI321" s="482"/>
      <c r="BJ321" s="482"/>
      <c r="BK321" s="482"/>
      <c r="BL321" s="482"/>
      <c r="BM321" s="483"/>
      <c r="BN321" s="465"/>
      <c r="BO321" s="465"/>
      <c r="BP321" s="465"/>
      <c r="BQ321" s="457"/>
      <c r="BR321" s="457"/>
      <c r="BS321" s="457"/>
      <c r="BT321" s="457"/>
      <c r="BU321" s="457"/>
      <c r="BV321" s="457"/>
      <c r="BW321" s="457"/>
      <c r="BX321" s="457"/>
      <c r="BY321" s="457"/>
      <c r="BZ321" s="466"/>
      <c r="CA321" s="466"/>
      <c r="CB321" s="466"/>
      <c r="CC321" s="466"/>
      <c r="CD321" s="466"/>
      <c r="CE321" s="466"/>
      <c r="CF321" s="466"/>
      <c r="CG321" s="466"/>
      <c r="CH321" s="466"/>
      <c r="CI321" s="466"/>
      <c r="CJ321" s="466"/>
      <c r="CK321" s="466"/>
      <c r="CL321" s="466"/>
      <c r="CM321" s="466"/>
      <c r="CN321" s="466"/>
      <c r="CO321" s="466"/>
      <c r="CP321" s="466"/>
      <c r="CQ321" s="466"/>
      <c r="CR321" s="466"/>
      <c r="CS321" s="466"/>
      <c r="CT321" s="466"/>
      <c r="CU321" s="466"/>
      <c r="CV321" s="466"/>
      <c r="CW321" s="466"/>
      <c r="CX321" s="466"/>
      <c r="CY321" s="466"/>
      <c r="CZ321" s="466"/>
      <c r="DA321" s="466"/>
      <c r="DB321" s="466"/>
      <c r="DC321" s="466"/>
      <c r="DD321" s="466"/>
      <c r="DE321" s="466"/>
      <c r="DF321" s="466"/>
      <c r="DG321" s="466"/>
      <c r="DH321" s="466"/>
      <c r="DI321" s="466"/>
      <c r="DJ321" s="466"/>
      <c r="DK321" s="466"/>
      <c r="DL321" s="466"/>
      <c r="DM321" s="466"/>
      <c r="DN321" s="466"/>
      <c r="DO321" s="466"/>
      <c r="DP321" s="466"/>
      <c r="DQ321" s="466"/>
      <c r="DR321" s="466"/>
      <c r="DS321" s="466"/>
      <c r="DT321" s="466"/>
      <c r="DU321" s="466"/>
      <c r="DV321" s="466"/>
      <c r="DW321" s="466"/>
      <c r="DX321" s="466"/>
      <c r="DY321" s="466"/>
      <c r="DZ321" s="466"/>
      <c r="EA321" s="466"/>
      <c r="EB321" s="466"/>
      <c r="EC321" s="466"/>
      <c r="ED321" s="466"/>
      <c r="EE321" s="466"/>
      <c r="EF321" s="466"/>
      <c r="EG321" s="466"/>
      <c r="EH321" s="466"/>
      <c r="EI321" s="466"/>
      <c r="EJ321" s="466"/>
      <c r="EK321" s="466"/>
      <c r="EL321" s="466"/>
      <c r="EM321" s="466"/>
      <c r="EN321" s="466"/>
      <c r="EO321" s="466"/>
      <c r="EP321" s="466"/>
      <c r="EQ321" s="466"/>
      <c r="ER321" s="466"/>
      <c r="ES321" s="466"/>
      <c r="ET321" s="466"/>
      <c r="EU321" s="466"/>
      <c r="EV321" s="466"/>
      <c r="EW321" s="466"/>
      <c r="EX321" s="466"/>
      <c r="EY321" s="466"/>
      <c r="EZ321" s="466"/>
      <c r="FA321" s="466"/>
      <c r="FB321" s="466"/>
      <c r="FC321" s="466"/>
      <c r="FD321" s="466"/>
      <c r="FE321" s="466"/>
      <c r="FF321" s="466"/>
      <c r="FG321" s="466"/>
      <c r="FH321" s="466"/>
      <c r="FI321" s="466"/>
      <c r="FJ321" s="466"/>
      <c r="FK321" s="466"/>
      <c r="FL321" s="466"/>
      <c r="FM321" s="466"/>
      <c r="FN321" s="466"/>
      <c r="FO321" s="466"/>
      <c r="FP321" s="466"/>
    </row>
    <row r="322" spans="1:179" s="471" customFormat="1" outlineLevel="1">
      <c r="A322" s="456"/>
      <c r="B322" s="456"/>
      <c r="C322" s="484">
        <v>20</v>
      </c>
      <c r="D322" s="484"/>
      <c r="E322" s="605"/>
      <c r="F322" s="606"/>
      <c r="G322" s="606"/>
      <c r="H322" s="606"/>
      <c r="I322" s="606"/>
      <c r="J322" s="606"/>
      <c r="K322" s="606"/>
      <c r="L322" s="606"/>
      <c r="M322" s="606"/>
      <c r="N322" s="606"/>
      <c r="O322" s="606"/>
      <c r="P322" s="606"/>
      <c r="Q322" s="606"/>
      <c r="R322" s="606"/>
      <c r="S322" s="606"/>
      <c r="T322" s="606"/>
      <c r="U322" s="606"/>
      <c r="V322" s="606"/>
      <c r="W322" s="606"/>
      <c r="X322" s="606"/>
      <c r="Y322" s="606"/>
      <c r="Z322" s="606"/>
      <c r="AA322" s="606"/>
      <c r="AB322" s="606"/>
      <c r="AC322" s="606"/>
      <c r="AD322" s="606"/>
      <c r="AE322" s="606"/>
      <c r="AF322" s="606"/>
      <c r="AG322" s="606"/>
      <c r="AH322" s="606"/>
      <c r="AI322" s="606"/>
      <c r="AP322" s="481"/>
      <c r="AQ322" s="482"/>
      <c r="AR322" s="482"/>
      <c r="AS322" s="482"/>
      <c r="AT322" s="482"/>
      <c r="AU322" s="483"/>
      <c r="AV322" s="481"/>
      <c r="AW322" s="482"/>
      <c r="AX322" s="482"/>
      <c r="AY322" s="482"/>
      <c r="AZ322" s="482"/>
      <c r="BA322" s="483"/>
      <c r="BB322" s="481"/>
      <c r="BC322" s="482"/>
      <c r="BD322" s="482"/>
      <c r="BE322" s="482"/>
      <c r="BF322" s="482"/>
      <c r="BG322" s="483"/>
      <c r="BH322" s="481"/>
      <c r="BI322" s="482"/>
      <c r="BJ322" s="482"/>
      <c r="BK322" s="482"/>
      <c r="BL322" s="482"/>
      <c r="BM322" s="483"/>
      <c r="BN322" s="465"/>
      <c r="BO322" s="465"/>
      <c r="BP322" s="465"/>
      <c r="BQ322" s="457"/>
      <c r="BR322" s="457"/>
      <c r="BS322" s="457"/>
      <c r="BT322" s="457"/>
      <c r="BU322" s="457"/>
      <c r="BV322" s="457"/>
      <c r="BW322" s="457"/>
      <c r="BX322" s="457"/>
      <c r="BY322" s="457"/>
      <c r="BZ322" s="466"/>
      <c r="CA322" s="466"/>
      <c r="CB322" s="466"/>
      <c r="CC322" s="466"/>
      <c r="CD322" s="466"/>
      <c r="CE322" s="466"/>
      <c r="CF322" s="466"/>
      <c r="CG322" s="466"/>
      <c r="CH322" s="466"/>
      <c r="CI322" s="466"/>
      <c r="CJ322" s="466"/>
      <c r="CK322" s="466"/>
      <c r="CL322" s="466"/>
      <c r="CM322" s="466"/>
      <c r="CN322" s="466"/>
      <c r="CO322" s="466"/>
      <c r="CP322" s="466"/>
      <c r="CQ322" s="466"/>
      <c r="CR322" s="466"/>
      <c r="CS322" s="466"/>
      <c r="CT322" s="466"/>
      <c r="CU322" s="466"/>
      <c r="CV322" s="466"/>
      <c r="CW322" s="466"/>
      <c r="CX322" s="466"/>
      <c r="CY322" s="466"/>
      <c r="CZ322" s="466"/>
      <c r="DA322" s="466"/>
      <c r="DB322" s="466"/>
      <c r="DC322" s="466"/>
      <c r="DD322" s="466"/>
      <c r="DE322" s="466"/>
      <c r="DF322" s="466"/>
      <c r="DG322" s="466"/>
      <c r="DH322" s="466"/>
      <c r="DI322" s="466"/>
      <c r="DJ322" s="466"/>
      <c r="DK322" s="466"/>
      <c r="DL322" s="466"/>
      <c r="DM322" s="466"/>
      <c r="DN322" s="466"/>
      <c r="DO322" s="466"/>
      <c r="DP322" s="466"/>
      <c r="DQ322" s="466"/>
      <c r="DR322" s="466"/>
      <c r="DS322" s="466"/>
      <c r="DT322" s="466"/>
      <c r="DU322" s="466"/>
      <c r="DV322" s="466"/>
      <c r="DW322" s="466"/>
      <c r="DX322" s="466"/>
      <c r="DY322" s="466"/>
      <c r="DZ322" s="466"/>
      <c r="EA322" s="466"/>
      <c r="EB322" s="466"/>
      <c r="EC322" s="466"/>
      <c r="ED322" s="466"/>
      <c r="EE322" s="466"/>
      <c r="EF322" s="466"/>
      <c r="EG322" s="466"/>
      <c r="EH322" s="466"/>
      <c r="EI322" s="466"/>
      <c r="EJ322" s="466"/>
      <c r="EK322" s="466"/>
      <c r="EL322" s="466"/>
      <c r="EM322" s="466"/>
      <c r="EN322" s="466"/>
      <c r="EO322" s="466"/>
      <c r="EP322" s="466"/>
      <c r="EQ322" s="466"/>
      <c r="ER322" s="466"/>
      <c r="ES322" s="466"/>
      <c r="ET322" s="466"/>
      <c r="EU322" s="466"/>
      <c r="EV322" s="466"/>
      <c r="EW322" s="466"/>
      <c r="EX322" s="466"/>
      <c r="EY322" s="466"/>
      <c r="EZ322" s="466"/>
      <c r="FA322" s="466"/>
      <c r="FB322" s="466"/>
      <c r="FC322" s="466"/>
      <c r="FD322" s="466"/>
      <c r="FE322" s="466"/>
      <c r="FF322" s="466"/>
      <c r="FG322" s="466"/>
      <c r="FH322" s="466"/>
      <c r="FI322" s="466"/>
      <c r="FJ322" s="466"/>
      <c r="FK322" s="466"/>
      <c r="FL322" s="466"/>
      <c r="FM322" s="466"/>
      <c r="FN322" s="466"/>
      <c r="FO322" s="466"/>
      <c r="FP322" s="466"/>
    </row>
    <row r="323" spans="1:179" s="471" customFormat="1" outlineLevel="1">
      <c r="A323" s="456"/>
      <c r="B323" s="456"/>
      <c r="C323" s="484">
        <v>21</v>
      </c>
      <c r="D323" s="484"/>
      <c r="E323" s="605"/>
      <c r="F323" s="606"/>
      <c r="G323" s="606"/>
      <c r="H323" s="606"/>
      <c r="I323" s="606"/>
      <c r="J323" s="606"/>
      <c r="K323" s="606"/>
      <c r="L323" s="606"/>
      <c r="M323" s="606"/>
      <c r="N323" s="606"/>
      <c r="O323" s="606"/>
      <c r="P323" s="606"/>
      <c r="Q323" s="606"/>
      <c r="R323" s="606"/>
      <c r="S323" s="606"/>
      <c r="T323" s="606"/>
      <c r="U323" s="606"/>
      <c r="V323" s="606"/>
      <c r="W323" s="606"/>
      <c r="X323" s="606"/>
      <c r="Y323" s="606"/>
      <c r="Z323" s="606"/>
      <c r="AA323" s="606"/>
      <c r="AB323" s="606"/>
      <c r="AC323" s="606"/>
      <c r="AD323" s="606"/>
      <c r="AE323" s="606"/>
      <c r="AF323" s="606"/>
      <c r="AG323" s="606"/>
      <c r="AH323" s="606"/>
      <c r="AI323" s="606"/>
      <c r="AP323" s="481"/>
      <c r="AQ323" s="482"/>
      <c r="AR323" s="482"/>
      <c r="AS323" s="482"/>
      <c r="AT323" s="482"/>
      <c r="AU323" s="483"/>
      <c r="AV323" s="481"/>
      <c r="AW323" s="482"/>
      <c r="AX323" s="482"/>
      <c r="AY323" s="482"/>
      <c r="AZ323" s="482"/>
      <c r="BA323" s="483"/>
      <c r="BB323" s="481"/>
      <c r="BC323" s="482"/>
      <c r="BD323" s="482"/>
      <c r="BE323" s="482"/>
      <c r="BF323" s="482"/>
      <c r="BG323" s="483"/>
      <c r="BH323" s="481"/>
      <c r="BI323" s="482"/>
      <c r="BJ323" s="482"/>
      <c r="BK323" s="482"/>
      <c r="BL323" s="482"/>
      <c r="BM323" s="483"/>
      <c r="BN323" s="465"/>
      <c r="BO323" s="465"/>
      <c r="BP323" s="465"/>
      <c r="BQ323" s="457"/>
      <c r="BR323" s="457"/>
      <c r="BS323" s="457"/>
      <c r="BT323" s="457"/>
      <c r="BU323" s="457"/>
      <c r="BV323" s="457"/>
      <c r="BW323" s="457"/>
      <c r="BX323" s="457"/>
      <c r="BY323" s="457"/>
      <c r="BZ323" s="466"/>
      <c r="CA323" s="466"/>
      <c r="CB323" s="466"/>
      <c r="CC323" s="466"/>
      <c r="CD323" s="466"/>
      <c r="CE323" s="466"/>
      <c r="CF323" s="466"/>
      <c r="CG323" s="466"/>
      <c r="CH323" s="466"/>
      <c r="CI323" s="466"/>
      <c r="CJ323" s="466"/>
      <c r="CK323" s="466"/>
      <c r="CL323" s="466"/>
      <c r="CM323" s="466"/>
      <c r="CN323" s="466"/>
      <c r="CO323" s="466"/>
      <c r="CP323" s="466"/>
      <c r="CQ323" s="466"/>
      <c r="CR323" s="466"/>
      <c r="CS323" s="466"/>
      <c r="CT323" s="466"/>
      <c r="CU323" s="466"/>
      <c r="CV323" s="466"/>
      <c r="CW323" s="466"/>
      <c r="CX323" s="466"/>
      <c r="CY323" s="466"/>
      <c r="CZ323" s="466"/>
      <c r="DA323" s="466"/>
      <c r="DB323" s="466"/>
      <c r="DC323" s="466"/>
      <c r="DD323" s="466"/>
      <c r="DE323" s="466"/>
      <c r="DF323" s="466"/>
      <c r="DG323" s="466"/>
      <c r="DH323" s="466"/>
      <c r="DI323" s="466"/>
      <c r="DJ323" s="466"/>
      <c r="DK323" s="466"/>
      <c r="DL323" s="466"/>
      <c r="DM323" s="466"/>
      <c r="DN323" s="466"/>
      <c r="DO323" s="466"/>
      <c r="DP323" s="466"/>
      <c r="DQ323" s="466"/>
      <c r="DR323" s="466"/>
      <c r="DS323" s="466"/>
      <c r="DT323" s="466"/>
      <c r="DU323" s="466"/>
      <c r="DV323" s="466"/>
      <c r="DW323" s="466"/>
      <c r="DX323" s="466"/>
      <c r="DY323" s="466"/>
      <c r="DZ323" s="466"/>
      <c r="EA323" s="466"/>
      <c r="EB323" s="466"/>
      <c r="EC323" s="466"/>
      <c r="ED323" s="466"/>
      <c r="EE323" s="466"/>
      <c r="EF323" s="466"/>
      <c r="EG323" s="466"/>
      <c r="EH323" s="466"/>
      <c r="EI323" s="466"/>
      <c r="EJ323" s="466"/>
      <c r="EK323" s="466"/>
      <c r="EL323" s="466"/>
      <c r="EM323" s="466"/>
      <c r="EN323" s="466"/>
      <c r="EO323" s="466"/>
      <c r="EP323" s="466"/>
      <c r="EQ323" s="466"/>
      <c r="ER323" s="466"/>
      <c r="ES323" s="466"/>
      <c r="ET323" s="466"/>
      <c r="EU323" s="466"/>
      <c r="EV323" s="466"/>
      <c r="EW323" s="466"/>
      <c r="EX323" s="466"/>
      <c r="EY323" s="466"/>
      <c r="EZ323" s="466"/>
      <c r="FA323" s="466"/>
      <c r="FB323" s="466"/>
      <c r="FC323" s="466"/>
      <c r="FD323" s="466"/>
      <c r="FE323" s="466"/>
      <c r="FF323" s="466"/>
      <c r="FG323" s="466"/>
      <c r="FH323" s="466"/>
      <c r="FI323" s="466"/>
      <c r="FJ323" s="466"/>
      <c r="FK323" s="466"/>
      <c r="FL323" s="466"/>
      <c r="FM323" s="466"/>
      <c r="FN323" s="466"/>
      <c r="FO323" s="466"/>
      <c r="FP323" s="466"/>
    </row>
    <row r="324" spans="1:179" s="471" customFormat="1" outlineLevel="1">
      <c r="A324" s="456"/>
      <c r="B324" s="456"/>
      <c r="C324" s="484">
        <v>22</v>
      </c>
      <c r="D324" s="484"/>
      <c r="E324" s="605"/>
      <c r="F324" s="606"/>
      <c r="G324" s="606"/>
      <c r="H324" s="606"/>
      <c r="I324" s="606"/>
      <c r="J324" s="606"/>
      <c r="K324" s="606"/>
      <c r="L324" s="606"/>
      <c r="M324" s="606"/>
      <c r="N324" s="606"/>
      <c r="O324" s="606"/>
      <c r="P324" s="606"/>
      <c r="Q324" s="606"/>
      <c r="R324" s="606"/>
      <c r="S324" s="606"/>
      <c r="T324" s="606"/>
      <c r="U324" s="606"/>
      <c r="V324" s="606"/>
      <c r="W324" s="606"/>
      <c r="X324" s="606"/>
      <c r="Y324" s="606"/>
      <c r="Z324" s="606"/>
      <c r="AA324" s="606"/>
      <c r="AB324" s="606"/>
      <c r="AC324" s="606"/>
      <c r="AD324" s="606"/>
      <c r="AE324" s="606"/>
      <c r="AF324" s="606"/>
      <c r="AG324" s="606"/>
      <c r="AH324" s="606"/>
      <c r="AI324" s="606"/>
      <c r="AP324" s="481"/>
      <c r="AQ324" s="482"/>
      <c r="AR324" s="482"/>
      <c r="AS324" s="482"/>
      <c r="AT324" s="482"/>
      <c r="AU324" s="483"/>
      <c r="AV324" s="481"/>
      <c r="AW324" s="482"/>
      <c r="AX324" s="482"/>
      <c r="AY324" s="482"/>
      <c r="AZ324" s="482"/>
      <c r="BA324" s="483"/>
      <c r="BB324" s="481"/>
      <c r="BC324" s="482"/>
      <c r="BD324" s="482"/>
      <c r="BE324" s="482"/>
      <c r="BF324" s="482"/>
      <c r="BG324" s="483"/>
      <c r="BH324" s="481"/>
      <c r="BI324" s="482"/>
      <c r="BJ324" s="482"/>
      <c r="BK324" s="482"/>
      <c r="BL324" s="482"/>
      <c r="BM324" s="483"/>
      <c r="BN324" s="465"/>
      <c r="BO324" s="465"/>
      <c r="BP324" s="465"/>
      <c r="BQ324" s="457"/>
      <c r="BR324" s="457"/>
      <c r="BS324" s="457"/>
      <c r="BT324" s="457"/>
      <c r="BU324" s="457"/>
      <c r="BV324" s="457"/>
      <c r="BW324" s="457"/>
      <c r="BX324" s="457"/>
      <c r="BY324" s="457"/>
      <c r="BZ324" s="466"/>
      <c r="CA324" s="466"/>
      <c r="CB324" s="466"/>
      <c r="CC324" s="466"/>
      <c r="CD324" s="466"/>
      <c r="CE324" s="466"/>
      <c r="CF324" s="466"/>
      <c r="CG324" s="466"/>
      <c r="CH324" s="466"/>
      <c r="CI324" s="466"/>
      <c r="CJ324" s="466"/>
      <c r="CK324" s="466"/>
      <c r="CL324" s="466"/>
      <c r="CM324" s="466"/>
      <c r="CN324" s="466"/>
      <c r="CO324" s="466"/>
      <c r="CP324" s="466"/>
      <c r="CQ324" s="466"/>
      <c r="CR324" s="466"/>
      <c r="CS324" s="466"/>
      <c r="CT324" s="466"/>
      <c r="CU324" s="466"/>
      <c r="CV324" s="466"/>
      <c r="CW324" s="466"/>
      <c r="CX324" s="466"/>
      <c r="CY324" s="466"/>
      <c r="CZ324" s="466"/>
      <c r="DA324" s="466"/>
      <c r="DB324" s="466"/>
      <c r="DC324" s="466"/>
      <c r="DD324" s="466"/>
      <c r="DE324" s="466"/>
      <c r="DF324" s="466"/>
      <c r="DG324" s="466"/>
      <c r="DH324" s="466"/>
      <c r="DI324" s="466"/>
      <c r="DJ324" s="466"/>
      <c r="DK324" s="466"/>
      <c r="DL324" s="466"/>
      <c r="DM324" s="466"/>
      <c r="DN324" s="466"/>
      <c r="DO324" s="466"/>
      <c r="DP324" s="466"/>
      <c r="DQ324" s="466"/>
      <c r="DR324" s="466"/>
      <c r="DS324" s="466"/>
      <c r="DT324" s="466"/>
      <c r="DU324" s="466"/>
      <c r="DV324" s="466"/>
      <c r="DW324" s="466"/>
      <c r="DX324" s="466"/>
      <c r="DY324" s="466"/>
      <c r="DZ324" s="466"/>
      <c r="EA324" s="466"/>
      <c r="EB324" s="466"/>
      <c r="EC324" s="466"/>
      <c r="ED324" s="466"/>
      <c r="EE324" s="466"/>
      <c r="EF324" s="466"/>
      <c r="EG324" s="466"/>
      <c r="EH324" s="466"/>
      <c r="EI324" s="466"/>
      <c r="EJ324" s="466"/>
      <c r="EK324" s="466"/>
      <c r="EL324" s="466"/>
      <c r="EM324" s="466"/>
      <c r="EN324" s="466"/>
      <c r="EO324" s="466"/>
      <c r="EP324" s="466"/>
      <c r="EQ324" s="466"/>
      <c r="ER324" s="466"/>
      <c r="ES324" s="466"/>
      <c r="ET324" s="466"/>
      <c r="EU324" s="466"/>
      <c r="EV324" s="466"/>
      <c r="EW324" s="466"/>
      <c r="EX324" s="466"/>
      <c r="EY324" s="466"/>
      <c r="EZ324" s="466"/>
      <c r="FA324" s="466"/>
      <c r="FB324" s="466"/>
      <c r="FC324" s="466"/>
      <c r="FD324" s="466"/>
      <c r="FE324" s="466"/>
      <c r="FF324" s="466"/>
      <c r="FG324" s="466"/>
      <c r="FH324" s="466"/>
      <c r="FI324" s="466"/>
      <c r="FJ324" s="466"/>
      <c r="FK324" s="466"/>
      <c r="FL324" s="466"/>
      <c r="FM324" s="466"/>
      <c r="FN324" s="466"/>
      <c r="FO324" s="466"/>
      <c r="FP324" s="466"/>
    </row>
    <row r="325" spans="1:179" s="471" customFormat="1" outlineLevel="1">
      <c r="A325" s="456"/>
      <c r="B325" s="456"/>
      <c r="C325" s="484">
        <v>23</v>
      </c>
      <c r="D325" s="484"/>
      <c r="E325" s="605"/>
      <c r="F325" s="606"/>
      <c r="G325" s="606"/>
      <c r="H325" s="606"/>
      <c r="I325" s="606"/>
      <c r="J325" s="606"/>
      <c r="K325" s="606"/>
      <c r="L325" s="606"/>
      <c r="M325" s="606"/>
      <c r="N325" s="606"/>
      <c r="O325" s="606"/>
      <c r="P325" s="606"/>
      <c r="Q325" s="606"/>
      <c r="R325" s="606"/>
      <c r="S325" s="606"/>
      <c r="T325" s="606"/>
      <c r="U325" s="606"/>
      <c r="V325" s="606"/>
      <c r="W325" s="606"/>
      <c r="X325" s="606"/>
      <c r="Y325" s="606"/>
      <c r="Z325" s="606"/>
      <c r="AA325" s="606"/>
      <c r="AB325" s="606"/>
      <c r="AC325" s="606"/>
      <c r="AD325" s="606"/>
      <c r="AE325" s="606"/>
      <c r="AF325" s="606"/>
      <c r="AG325" s="606"/>
      <c r="AH325" s="606"/>
      <c r="AI325" s="606"/>
      <c r="AP325" s="481"/>
      <c r="AQ325" s="482"/>
      <c r="AR325" s="482"/>
      <c r="AS325" s="482"/>
      <c r="AT325" s="482"/>
      <c r="AU325" s="483"/>
      <c r="AV325" s="481"/>
      <c r="AW325" s="482"/>
      <c r="AX325" s="482"/>
      <c r="AY325" s="482"/>
      <c r="AZ325" s="482"/>
      <c r="BA325" s="483"/>
      <c r="BB325" s="481"/>
      <c r="BC325" s="482"/>
      <c r="BD325" s="482"/>
      <c r="BE325" s="482"/>
      <c r="BF325" s="482"/>
      <c r="BG325" s="483"/>
      <c r="BH325" s="481"/>
      <c r="BI325" s="482"/>
      <c r="BJ325" s="482"/>
      <c r="BK325" s="482"/>
      <c r="BL325" s="482"/>
      <c r="BM325" s="483"/>
      <c r="BN325" s="465"/>
      <c r="BO325" s="465"/>
      <c r="BP325" s="465"/>
      <c r="BQ325" s="457"/>
      <c r="BR325" s="457"/>
      <c r="BS325" s="457"/>
      <c r="BT325" s="457"/>
      <c r="BU325" s="457"/>
      <c r="BV325" s="457"/>
      <c r="BW325" s="457"/>
      <c r="BX325" s="457"/>
      <c r="BY325" s="457"/>
      <c r="BZ325" s="466"/>
      <c r="CA325" s="466"/>
      <c r="CB325" s="466"/>
      <c r="CC325" s="466"/>
      <c r="CD325" s="466"/>
      <c r="CE325" s="466"/>
      <c r="CF325" s="466"/>
      <c r="CG325" s="466"/>
      <c r="CH325" s="466"/>
      <c r="CI325" s="466"/>
      <c r="CJ325" s="466"/>
      <c r="CK325" s="466"/>
      <c r="CL325" s="466"/>
      <c r="CM325" s="466"/>
      <c r="CN325" s="466"/>
      <c r="CO325" s="466"/>
      <c r="CP325" s="466"/>
      <c r="CQ325" s="466"/>
      <c r="CR325" s="466"/>
      <c r="CS325" s="466"/>
      <c r="CT325" s="466"/>
      <c r="CU325" s="466"/>
      <c r="CV325" s="466"/>
      <c r="CW325" s="466"/>
      <c r="CX325" s="466"/>
      <c r="CY325" s="466"/>
      <c r="CZ325" s="466"/>
      <c r="DA325" s="466"/>
      <c r="DB325" s="466"/>
      <c r="DC325" s="466"/>
      <c r="DD325" s="466"/>
      <c r="DE325" s="466"/>
      <c r="DF325" s="466"/>
      <c r="DG325" s="466"/>
      <c r="DH325" s="466"/>
      <c r="DI325" s="466"/>
      <c r="DJ325" s="466"/>
      <c r="DK325" s="466"/>
      <c r="DL325" s="466"/>
      <c r="DM325" s="466"/>
      <c r="DN325" s="466"/>
      <c r="DO325" s="466"/>
      <c r="DP325" s="466"/>
      <c r="DQ325" s="466"/>
      <c r="DR325" s="466"/>
      <c r="DS325" s="466"/>
      <c r="DT325" s="466"/>
      <c r="DU325" s="466"/>
      <c r="DV325" s="466"/>
      <c r="DW325" s="466"/>
      <c r="DX325" s="466"/>
      <c r="DY325" s="466"/>
      <c r="DZ325" s="466"/>
      <c r="EA325" s="466"/>
      <c r="EB325" s="466"/>
      <c r="EC325" s="466"/>
      <c r="ED325" s="466"/>
      <c r="EE325" s="466"/>
      <c r="EF325" s="466"/>
      <c r="EG325" s="466"/>
      <c r="EH325" s="466"/>
      <c r="EI325" s="466"/>
      <c r="EJ325" s="466"/>
      <c r="EK325" s="466"/>
      <c r="EL325" s="466"/>
      <c r="EM325" s="466"/>
      <c r="EN325" s="466"/>
      <c r="EO325" s="466"/>
      <c r="EP325" s="466"/>
      <c r="EQ325" s="466"/>
      <c r="ER325" s="466"/>
      <c r="ES325" s="466"/>
      <c r="ET325" s="466"/>
      <c r="EU325" s="466"/>
      <c r="EV325" s="466"/>
      <c r="EW325" s="466"/>
      <c r="EX325" s="466"/>
      <c r="EY325" s="466"/>
      <c r="EZ325" s="466"/>
      <c r="FA325" s="466"/>
      <c r="FB325" s="466"/>
      <c r="FC325" s="466"/>
      <c r="FD325" s="466"/>
      <c r="FE325" s="466"/>
      <c r="FF325" s="466"/>
      <c r="FG325" s="466"/>
      <c r="FH325" s="466"/>
      <c r="FI325" s="466"/>
      <c r="FJ325" s="466"/>
      <c r="FK325" s="466"/>
      <c r="FL325" s="466"/>
      <c r="FM325" s="466"/>
      <c r="FN325" s="466"/>
      <c r="FO325" s="466"/>
      <c r="FP325" s="466"/>
    </row>
    <row r="326" spans="1:179" s="471" customFormat="1" outlineLevel="1">
      <c r="A326" s="456"/>
      <c r="B326" s="456"/>
      <c r="C326" s="484">
        <v>24</v>
      </c>
      <c r="D326" s="484"/>
      <c r="E326" s="605"/>
      <c r="F326" s="606"/>
      <c r="G326" s="606"/>
      <c r="H326" s="606"/>
      <c r="I326" s="606"/>
      <c r="J326" s="606"/>
      <c r="K326" s="606"/>
      <c r="L326" s="606"/>
      <c r="M326" s="606"/>
      <c r="N326" s="606"/>
      <c r="O326" s="606"/>
      <c r="P326" s="606"/>
      <c r="Q326" s="606"/>
      <c r="R326" s="606"/>
      <c r="S326" s="606"/>
      <c r="T326" s="606"/>
      <c r="U326" s="606"/>
      <c r="V326" s="606"/>
      <c r="W326" s="606"/>
      <c r="X326" s="606"/>
      <c r="Y326" s="606"/>
      <c r="Z326" s="606"/>
      <c r="AA326" s="606"/>
      <c r="AB326" s="606"/>
      <c r="AC326" s="606"/>
      <c r="AD326" s="606"/>
      <c r="AE326" s="606"/>
      <c r="AF326" s="606"/>
      <c r="AG326" s="606"/>
      <c r="AH326" s="606"/>
      <c r="AI326" s="606"/>
      <c r="AP326" s="481"/>
      <c r="AQ326" s="482"/>
      <c r="AR326" s="482"/>
      <c r="AS326" s="482"/>
      <c r="AT326" s="482"/>
      <c r="AU326" s="483"/>
      <c r="AV326" s="481"/>
      <c r="AW326" s="482"/>
      <c r="AX326" s="482"/>
      <c r="AY326" s="482"/>
      <c r="AZ326" s="482"/>
      <c r="BA326" s="483"/>
      <c r="BB326" s="481"/>
      <c r="BC326" s="482"/>
      <c r="BD326" s="482"/>
      <c r="BE326" s="482"/>
      <c r="BF326" s="482"/>
      <c r="BG326" s="483"/>
      <c r="BH326" s="481"/>
      <c r="BI326" s="482"/>
      <c r="BJ326" s="482"/>
      <c r="BK326" s="482"/>
      <c r="BL326" s="482"/>
      <c r="BM326" s="483"/>
      <c r="BN326" s="465"/>
      <c r="BO326" s="465"/>
      <c r="BP326" s="465"/>
      <c r="BQ326" s="457"/>
      <c r="BR326" s="457"/>
      <c r="BS326" s="457"/>
      <c r="BT326" s="457"/>
      <c r="BU326" s="457"/>
      <c r="BV326" s="457"/>
      <c r="BW326" s="457"/>
      <c r="BX326" s="457"/>
      <c r="BY326" s="457"/>
      <c r="BZ326" s="466"/>
      <c r="CA326" s="466"/>
      <c r="CB326" s="466"/>
      <c r="CC326" s="466"/>
      <c r="CD326" s="466"/>
      <c r="CE326" s="466"/>
      <c r="CF326" s="466"/>
      <c r="CG326" s="466"/>
      <c r="CH326" s="466"/>
      <c r="CI326" s="466"/>
      <c r="CJ326" s="466"/>
      <c r="CK326" s="466"/>
      <c r="CL326" s="466"/>
      <c r="CM326" s="466"/>
      <c r="CN326" s="466"/>
      <c r="CO326" s="466"/>
      <c r="CP326" s="466"/>
      <c r="CQ326" s="466"/>
      <c r="CR326" s="466"/>
      <c r="CS326" s="466"/>
      <c r="CT326" s="466"/>
      <c r="CU326" s="466"/>
      <c r="CV326" s="466"/>
      <c r="CW326" s="466"/>
      <c r="CX326" s="466"/>
      <c r="CY326" s="466"/>
      <c r="CZ326" s="466"/>
      <c r="DA326" s="466"/>
      <c r="DB326" s="466"/>
      <c r="DC326" s="466"/>
      <c r="DD326" s="466"/>
      <c r="DE326" s="466"/>
      <c r="DF326" s="466"/>
      <c r="DG326" s="466"/>
      <c r="DH326" s="466"/>
      <c r="DI326" s="466"/>
      <c r="DJ326" s="466"/>
      <c r="DK326" s="466"/>
      <c r="DL326" s="466"/>
      <c r="DM326" s="466"/>
      <c r="DN326" s="466"/>
      <c r="DO326" s="466"/>
      <c r="DP326" s="466"/>
      <c r="DQ326" s="466"/>
      <c r="DR326" s="466"/>
      <c r="DS326" s="466"/>
      <c r="DT326" s="466"/>
      <c r="DU326" s="466"/>
      <c r="DV326" s="466"/>
      <c r="DW326" s="466"/>
      <c r="DX326" s="466"/>
      <c r="DY326" s="466"/>
      <c r="DZ326" s="466"/>
      <c r="EA326" s="466"/>
      <c r="EB326" s="466"/>
      <c r="EC326" s="466"/>
      <c r="ED326" s="466"/>
      <c r="EE326" s="466"/>
      <c r="EF326" s="466"/>
      <c r="EG326" s="466"/>
      <c r="EH326" s="466"/>
      <c r="EI326" s="466"/>
      <c r="EJ326" s="466"/>
      <c r="EK326" s="466"/>
      <c r="EL326" s="466"/>
      <c r="EM326" s="466"/>
      <c r="EN326" s="466"/>
      <c r="EO326" s="466"/>
      <c r="EP326" s="466"/>
      <c r="EQ326" s="466"/>
      <c r="ER326" s="466"/>
      <c r="ES326" s="466"/>
      <c r="ET326" s="466"/>
      <c r="EU326" s="466"/>
      <c r="EV326" s="466"/>
      <c r="EW326" s="466"/>
      <c r="EX326" s="466"/>
      <c r="EY326" s="466"/>
      <c r="EZ326" s="466"/>
      <c r="FA326" s="466"/>
      <c r="FB326" s="466"/>
      <c r="FC326" s="466"/>
      <c r="FD326" s="466"/>
      <c r="FE326" s="466"/>
      <c r="FF326" s="466"/>
      <c r="FG326" s="466"/>
      <c r="FH326" s="466"/>
      <c r="FI326" s="466"/>
      <c r="FJ326" s="466"/>
      <c r="FK326" s="466"/>
      <c r="FL326" s="466"/>
      <c r="FM326" s="466"/>
      <c r="FN326" s="466"/>
      <c r="FO326" s="466"/>
      <c r="FP326" s="466"/>
    </row>
    <row r="327" spans="1:179" s="471" customFormat="1" outlineLevel="1">
      <c r="A327" s="456"/>
      <c r="B327" s="456"/>
      <c r="C327" s="484">
        <v>25</v>
      </c>
      <c r="D327" s="484"/>
      <c r="E327" s="605"/>
      <c r="F327" s="606"/>
      <c r="G327" s="606"/>
      <c r="H327" s="606"/>
      <c r="I327" s="606"/>
      <c r="J327" s="606"/>
      <c r="K327" s="606"/>
      <c r="L327" s="606"/>
      <c r="M327" s="606"/>
      <c r="N327" s="606"/>
      <c r="O327" s="606"/>
      <c r="P327" s="606"/>
      <c r="Q327" s="606"/>
      <c r="R327" s="606"/>
      <c r="S327" s="606"/>
      <c r="T327" s="606"/>
      <c r="U327" s="606"/>
      <c r="V327" s="606"/>
      <c r="W327" s="606"/>
      <c r="X327" s="606"/>
      <c r="Y327" s="606"/>
      <c r="Z327" s="606"/>
      <c r="AA327" s="606"/>
      <c r="AB327" s="606"/>
      <c r="AC327" s="606"/>
      <c r="AD327" s="606"/>
      <c r="AE327" s="606"/>
      <c r="AF327" s="606"/>
      <c r="AG327" s="606"/>
      <c r="AH327" s="606"/>
      <c r="AI327" s="606"/>
      <c r="AP327" s="481"/>
      <c r="AQ327" s="482"/>
      <c r="AR327" s="482"/>
      <c r="AS327" s="482"/>
      <c r="AT327" s="482"/>
      <c r="AU327" s="483"/>
      <c r="AV327" s="481"/>
      <c r="AW327" s="482"/>
      <c r="AX327" s="482"/>
      <c r="AY327" s="482"/>
      <c r="AZ327" s="482"/>
      <c r="BA327" s="483"/>
      <c r="BB327" s="481"/>
      <c r="BC327" s="482"/>
      <c r="BD327" s="482"/>
      <c r="BE327" s="482"/>
      <c r="BF327" s="482"/>
      <c r="BG327" s="483"/>
      <c r="BH327" s="481"/>
      <c r="BI327" s="482"/>
      <c r="BJ327" s="482"/>
      <c r="BK327" s="482"/>
      <c r="BL327" s="482"/>
      <c r="BM327" s="483"/>
      <c r="BN327" s="465"/>
      <c r="BO327" s="465"/>
      <c r="BP327" s="465"/>
      <c r="BQ327" s="457"/>
      <c r="BR327" s="457"/>
      <c r="BS327" s="457"/>
      <c r="BT327" s="457"/>
      <c r="BU327" s="457"/>
      <c r="BV327" s="457"/>
      <c r="BW327" s="457"/>
      <c r="BX327" s="457"/>
      <c r="BY327" s="457"/>
      <c r="BZ327" s="466"/>
      <c r="CA327" s="466"/>
      <c r="CB327" s="466"/>
      <c r="CC327" s="466"/>
      <c r="CD327" s="466"/>
      <c r="CE327" s="466"/>
      <c r="CF327" s="466"/>
      <c r="CG327" s="466"/>
      <c r="CH327" s="466"/>
      <c r="CI327" s="466"/>
      <c r="CJ327" s="466"/>
      <c r="CK327" s="466"/>
      <c r="CL327" s="466"/>
      <c r="CM327" s="466"/>
      <c r="CN327" s="466"/>
      <c r="CO327" s="466"/>
      <c r="CP327" s="466"/>
      <c r="CQ327" s="466"/>
      <c r="CR327" s="466"/>
      <c r="CS327" s="466"/>
      <c r="CT327" s="466"/>
      <c r="CU327" s="466"/>
      <c r="CV327" s="466"/>
      <c r="CW327" s="466"/>
      <c r="CX327" s="466"/>
      <c r="CY327" s="466"/>
      <c r="CZ327" s="466"/>
      <c r="DA327" s="466"/>
      <c r="DB327" s="466"/>
      <c r="DC327" s="466"/>
      <c r="DD327" s="466"/>
      <c r="DE327" s="466"/>
      <c r="DF327" s="466"/>
      <c r="DG327" s="466"/>
      <c r="DH327" s="466"/>
      <c r="DI327" s="466"/>
      <c r="DJ327" s="466"/>
      <c r="DK327" s="466"/>
      <c r="DL327" s="466"/>
      <c r="DM327" s="466"/>
      <c r="DN327" s="466"/>
      <c r="DO327" s="466"/>
      <c r="DP327" s="466"/>
      <c r="DQ327" s="466"/>
      <c r="DR327" s="466"/>
      <c r="DS327" s="466"/>
      <c r="DT327" s="466"/>
      <c r="DU327" s="466"/>
      <c r="DV327" s="466"/>
      <c r="DW327" s="466"/>
      <c r="DX327" s="466"/>
      <c r="DY327" s="466"/>
      <c r="DZ327" s="466"/>
      <c r="EA327" s="466"/>
      <c r="EB327" s="466"/>
      <c r="EC327" s="466"/>
      <c r="ED327" s="466"/>
      <c r="EE327" s="466"/>
      <c r="EF327" s="466"/>
      <c r="EG327" s="466"/>
      <c r="EH327" s="466"/>
      <c r="EI327" s="466"/>
      <c r="EJ327" s="466"/>
      <c r="EK327" s="466"/>
      <c r="EL327" s="466"/>
      <c r="EM327" s="466"/>
      <c r="EN327" s="466"/>
      <c r="EO327" s="466"/>
      <c r="EP327" s="466"/>
      <c r="EQ327" s="466"/>
      <c r="ER327" s="466"/>
      <c r="ES327" s="466"/>
      <c r="ET327" s="466"/>
      <c r="EU327" s="466"/>
      <c r="EV327" s="466"/>
      <c r="EW327" s="466"/>
      <c r="EX327" s="466"/>
      <c r="EY327" s="466"/>
      <c r="EZ327" s="466"/>
      <c r="FA327" s="466"/>
      <c r="FB327" s="466"/>
      <c r="FC327" s="466"/>
      <c r="FD327" s="466"/>
      <c r="FE327" s="466"/>
      <c r="FF327" s="466"/>
      <c r="FG327" s="466"/>
      <c r="FH327" s="466"/>
      <c r="FI327" s="466"/>
      <c r="FJ327" s="466"/>
      <c r="FK327" s="466"/>
      <c r="FL327" s="466"/>
      <c r="FM327" s="466"/>
      <c r="FN327" s="466"/>
      <c r="FO327" s="466"/>
      <c r="FP327" s="466"/>
    </row>
    <row r="328" spans="1:179" s="471" customFormat="1" outlineLevel="1">
      <c r="A328" s="456"/>
      <c r="B328" s="456"/>
      <c r="C328" s="484">
        <v>26</v>
      </c>
      <c r="D328" s="484"/>
      <c r="E328" s="605"/>
      <c r="F328" s="606"/>
      <c r="G328" s="606"/>
      <c r="H328" s="606"/>
      <c r="I328" s="606"/>
      <c r="J328" s="606"/>
      <c r="K328" s="606"/>
      <c r="L328" s="606"/>
      <c r="M328" s="606"/>
      <c r="N328" s="606"/>
      <c r="O328" s="606"/>
      <c r="P328" s="606"/>
      <c r="Q328" s="606"/>
      <c r="R328" s="606"/>
      <c r="S328" s="606"/>
      <c r="T328" s="606"/>
      <c r="U328" s="606"/>
      <c r="V328" s="606"/>
      <c r="W328" s="606"/>
      <c r="X328" s="606"/>
      <c r="Y328" s="606"/>
      <c r="Z328" s="606"/>
      <c r="AA328" s="606"/>
      <c r="AB328" s="606"/>
      <c r="AC328" s="606"/>
      <c r="AD328" s="606"/>
      <c r="AE328" s="606"/>
      <c r="AF328" s="606"/>
      <c r="AG328" s="606"/>
      <c r="AH328" s="606"/>
      <c r="AI328" s="606"/>
      <c r="AP328" s="481"/>
      <c r="AQ328" s="482"/>
      <c r="AR328" s="482"/>
      <c r="AS328" s="482"/>
      <c r="AT328" s="482"/>
      <c r="AU328" s="483"/>
      <c r="AV328" s="481"/>
      <c r="AW328" s="482"/>
      <c r="AX328" s="482"/>
      <c r="AY328" s="482"/>
      <c r="AZ328" s="482"/>
      <c r="BA328" s="483"/>
      <c r="BB328" s="481"/>
      <c r="BC328" s="482"/>
      <c r="BD328" s="482"/>
      <c r="BE328" s="482"/>
      <c r="BF328" s="482"/>
      <c r="BG328" s="483"/>
      <c r="BH328" s="481"/>
      <c r="BI328" s="482"/>
      <c r="BJ328" s="482"/>
      <c r="BK328" s="482"/>
      <c r="BL328" s="482"/>
      <c r="BM328" s="483"/>
      <c r="BN328" s="465"/>
      <c r="BO328" s="465"/>
      <c r="BP328" s="465"/>
      <c r="BQ328" s="457"/>
      <c r="BR328" s="457"/>
      <c r="BS328" s="457"/>
      <c r="BT328" s="457"/>
      <c r="BU328" s="457"/>
      <c r="BV328" s="457"/>
      <c r="BW328" s="457"/>
      <c r="BX328" s="457"/>
      <c r="BY328" s="457"/>
      <c r="BZ328" s="466"/>
      <c r="CA328" s="466"/>
      <c r="CB328" s="466"/>
      <c r="CC328" s="466"/>
      <c r="CD328" s="466"/>
      <c r="CE328" s="466"/>
      <c r="CF328" s="466"/>
      <c r="CG328" s="466"/>
      <c r="CH328" s="466"/>
      <c r="CI328" s="466"/>
      <c r="CJ328" s="466"/>
      <c r="CK328" s="466"/>
      <c r="CL328" s="466"/>
      <c r="CM328" s="466"/>
      <c r="CN328" s="466"/>
      <c r="CO328" s="466"/>
      <c r="CP328" s="466"/>
      <c r="CQ328" s="466"/>
      <c r="CR328" s="466"/>
      <c r="CS328" s="466"/>
      <c r="CT328" s="466"/>
      <c r="CU328" s="466"/>
      <c r="CV328" s="466"/>
      <c r="CW328" s="466"/>
      <c r="CX328" s="466"/>
      <c r="CY328" s="466"/>
      <c r="CZ328" s="466"/>
      <c r="DA328" s="466"/>
      <c r="DB328" s="466"/>
      <c r="DC328" s="466"/>
      <c r="DD328" s="466"/>
      <c r="DE328" s="466"/>
      <c r="DF328" s="466"/>
      <c r="DG328" s="466"/>
      <c r="DH328" s="466"/>
      <c r="DI328" s="466"/>
      <c r="DJ328" s="466"/>
      <c r="DK328" s="466"/>
      <c r="DL328" s="466"/>
      <c r="DM328" s="466"/>
      <c r="DN328" s="466"/>
      <c r="DO328" s="466"/>
      <c r="DP328" s="466"/>
      <c r="DQ328" s="466"/>
      <c r="DR328" s="466"/>
      <c r="DS328" s="466"/>
      <c r="DT328" s="466"/>
      <c r="DU328" s="466"/>
      <c r="DV328" s="466"/>
      <c r="DW328" s="466"/>
      <c r="DX328" s="466"/>
      <c r="DY328" s="466"/>
      <c r="DZ328" s="466"/>
      <c r="EA328" s="466"/>
      <c r="EB328" s="466"/>
      <c r="EC328" s="466"/>
      <c r="ED328" s="466"/>
      <c r="EE328" s="466"/>
      <c r="EF328" s="466"/>
      <c r="EG328" s="466"/>
      <c r="EH328" s="466"/>
      <c r="EI328" s="466"/>
      <c r="EJ328" s="466"/>
      <c r="EK328" s="466"/>
      <c r="EL328" s="466"/>
      <c r="EM328" s="466"/>
      <c r="EN328" s="466"/>
      <c r="EO328" s="466"/>
      <c r="EP328" s="466"/>
      <c r="EQ328" s="466"/>
      <c r="ER328" s="466"/>
      <c r="ES328" s="466"/>
      <c r="ET328" s="466"/>
      <c r="EU328" s="466"/>
      <c r="EV328" s="466"/>
      <c r="EW328" s="466"/>
      <c r="EX328" s="466"/>
      <c r="EY328" s="466"/>
      <c r="EZ328" s="466"/>
      <c r="FA328" s="466"/>
      <c r="FB328" s="466"/>
      <c r="FC328" s="466"/>
      <c r="FD328" s="466"/>
      <c r="FE328" s="466"/>
      <c r="FF328" s="466"/>
      <c r="FG328" s="466"/>
      <c r="FH328" s="466"/>
      <c r="FI328" s="466"/>
      <c r="FJ328" s="466"/>
      <c r="FK328" s="466"/>
      <c r="FL328" s="466"/>
      <c r="FM328" s="466"/>
      <c r="FN328" s="466"/>
      <c r="FO328" s="466"/>
      <c r="FP328" s="466"/>
    </row>
    <row r="329" spans="1:179" s="471" customFormat="1" outlineLevel="1">
      <c r="A329" s="456"/>
      <c r="B329" s="456"/>
      <c r="C329" s="484">
        <v>27</v>
      </c>
      <c r="D329" s="484"/>
      <c r="E329" s="605"/>
      <c r="F329" s="606"/>
      <c r="G329" s="606"/>
      <c r="H329" s="606"/>
      <c r="I329" s="606"/>
      <c r="J329" s="606"/>
      <c r="K329" s="606"/>
      <c r="L329" s="606"/>
      <c r="M329" s="606"/>
      <c r="N329" s="606"/>
      <c r="O329" s="606"/>
      <c r="P329" s="606"/>
      <c r="Q329" s="606"/>
      <c r="R329" s="606"/>
      <c r="S329" s="606"/>
      <c r="T329" s="606"/>
      <c r="U329" s="606"/>
      <c r="V329" s="606"/>
      <c r="W329" s="606"/>
      <c r="X329" s="606"/>
      <c r="Y329" s="606"/>
      <c r="Z329" s="606"/>
      <c r="AA329" s="606"/>
      <c r="AB329" s="606"/>
      <c r="AC329" s="606"/>
      <c r="AD329" s="606"/>
      <c r="AE329" s="606"/>
      <c r="AF329" s="606"/>
      <c r="AG329" s="606"/>
      <c r="AH329" s="606"/>
      <c r="AI329" s="606"/>
      <c r="AP329" s="481"/>
      <c r="AQ329" s="482"/>
      <c r="AR329" s="482"/>
      <c r="AS329" s="482"/>
      <c r="AT329" s="482"/>
      <c r="AU329" s="483"/>
      <c r="AV329" s="481"/>
      <c r="AW329" s="482"/>
      <c r="AX329" s="482"/>
      <c r="AY329" s="482"/>
      <c r="AZ329" s="482"/>
      <c r="BA329" s="483"/>
      <c r="BB329" s="481"/>
      <c r="BC329" s="482"/>
      <c r="BD329" s="482"/>
      <c r="BE329" s="482"/>
      <c r="BF329" s="482"/>
      <c r="BG329" s="483"/>
      <c r="BH329" s="481"/>
      <c r="BI329" s="482"/>
      <c r="BJ329" s="482"/>
      <c r="BK329" s="482"/>
      <c r="BL329" s="482"/>
      <c r="BM329" s="483"/>
      <c r="BN329" s="465"/>
      <c r="BO329" s="465"/>
      <c r="BP329" s="465"/>
      <c r="BQ329" s="457"/>
      <c r="BR329" s="457"/>
      <c r="BS329" s="457"/>
      <c r="BT329" s="457"/>
      <c r="BU329" s="457"/>
      <c r="BV329" s="457"/>
      <c r="BW329" s="457"/>
      <c r="BX329" s="457"/>
      <c r="BY329" s="457"/>
      <c r="BZ329" s="466"/>
      <c r="CA329" s="466"/>
      <c r="CB329" s="466"/>
      <c r="CC329" s="466"/>
      <c r="CD329" s="466"/>
      <c r="CE329" s="466"/>
      <c r="CF329" s="466"/>
      <c r="CG329" s="466"/>
      <c r="CH329" s="466"/>
      <c r="CI329" s="466"/>
      <c r="CJ329" s="466"/>
      <c r="CK329" s="466"/>
      <c r="CL329" s="466"/>
      <c r="CM329" s="466"/>
      <c r="CN329" s="466"/>
      <c r="CO329" s="466"/>
      <c r="CP329" s="466"/>
      <c r="CQ329" s="466"/>
      <c r="CR329" s="466"/>
      <c r="CS329" s="466"/>
      <c r="CT329" s="466"/>
      <c r="CU329" s="466"/>
      <c r="CV329" s="466"/>
      <c r="CW329" s="466"/>
      <c r="CX329" s="466"/>
      <c r="CY329" s="466"/>
      <c r="CZ329" s="466"/>
      <c r="DA329" s="466"/>
      <c r="DB329" s="466"/>
      <c r="DC329" s="466"/>
      <c r="DD329" s="466"/>
      <c r="DE329" s="466"/>
      <c r="DF329" s="466"/>
      <c r="DG329" s="466"/>
      <c r="DH329" s="466"/>
      <c r="DI329" s="466"/>
      <c r="DJ329" s="466"/>
      <c r="DK329" s="466"/>
      <c r="DL329" s="466"/>
      <c r="DM329" s="466"/>
      <c r="DN329" s="466"/>
      <c r="DO329" s="466"/>
      <c r="DP329" s="466"/>
      <c r="DQ329" s="466"/>
      <c r="DR329" s="466"/>
      <c r="DS329" s="466"/>
      <c r="DT329" s="466"/>
      <c r="DU329" s="466"/>
      <c r="DV329" s="466"/>
      <c r="DW329" s="466"/>
      <c r="DX329" s="466"/>
      <c r="DY329" s="466"/>
      <c r="DZ329" s="466"/>
      <c r="EA329" s="466"/>
      <c r="EB329" s="466"/>
      <c r="EC329" s="466"/>
      <c r="ED329" s="466"/>
      <c r="EE329" s="466"/>
      <c r="EF329" s="466"/>
      <c r="EG329" s="466"/>
      <c r="EH329" s="466"/>
      <c r="EI329" s="466"/>
      <c r="EJ329" s="466"/>
      <c r="EK329" s="466"/>
      <c r="EL329" s="466"/>
      <c r="EM329" s="466"/>
      <c r="EN329" s="466"/>
      <c r="EO329" s="466"/>
      <c r="EP329" s="466"/>
      <c r="EQ329" s="466"/>
      <c r="ER329" s="466"/>
      <c r="ES329" s="466"/>
      <c r="ET329" s="466"/>
      <c r="EU329" s="466"/>
      <c r="EV329" s="466"/>
      <c r="EW329" s="466"/>
      <c r="EX329" s="466"/>
      <c r="EY329" s="466"/>
      <c r="EZ329" s="466"/>
      <c r="FA329" s="466"/>
      <c r="FB329" s="466"/>
      <c r="FC329" s="466"/>
      <c r="FD329" s="466"/>
      <c r="FE329" s="466"/>
      <c r="FF329" s="466"/>
      <c r="FG329" s="466"/>
      <c r="FH329" s="466"/>
      <c r="FI329" s="466"/>
      <c r="FJ329" s="466"/>
      <c r="FK329" s="466"/>
      <c r="FL329" s="466"/>
      <c r="FM329" s="466"/>
      <c r="FN329" s="466"/>
      <c r="FO329" s="466"/>
      <c r="FP329" s="466"/>
    </row>
    <row r="330" spans="1:179" s="6" customFormat="1" outlineLevel="1">
      <c r="A330" s="24"/>
      <c r="B330" s="24"/>
      <c r="C330" s="484">
        <v>28</v>
      </c>
      <c r="D330" s="484"/>
      <c r="E330" s="605"/>
      <c r="F330" s="606"/>
      <c r="G330" s="606"/>
      <c r="H330" s="606"/>
      <c r="I330" s="606"/>
      <c r="J330" s="606"/>
      <c r="K330" s="606"/>
      <c r="L330" s="606"/>
      <c r="M330" s="606"/>
      <c r="N330" s="606"/>
      <c r="O330" s="606"/>
      <c r="P330" s="606"/>
      <c r="Q330" s="606"/>
      <c r="R330" s="606"/>
      <c r="S330" s="606"/>
      <c r="T330" s="606"/>
      <c r="U330" s="606"/>
      <c r="V330" s="606"/>
      <c r="W330" s="606"/>
      <c r="X330" s="606"/>
      <c r="Y330" s="606"/>
      <c r="Z330" s="606"/>
      <c r="AA330" s="606"/>
      <c r="AB330" s="606"/>
      <c r="AC330" s="606"/>
      <c r="AD330" s="606"/>
      <c r="AE330" s="606"/>
      <c r="AF330" s="606"/>
      <c r="AG330" s="606"/>
      <c r="AH330" s="606"/>
      <c r="AI330" s="606"/>
      <c r="AP330" s="24"/>
      <c r="AQ330" s="24"/>
      <c r="AR330" s="24"/>
      <c r="AS330" s="24"/>
      <c r="AT330" s="24"/>
      <c r="AU330" s="24"/>
      <c r="AV330" s="24"/>
      <c r="AW330" s="24"/>
      <c r="AX330" s="24"/>
      <c r="AY330" s="24"/>
      <c r="AZ330" s="24"/>
      <c r="BA330" s="24"/>
      <c r="BB330" s="24"/>
      <c r="BC330" s="24"/>
      <c r="BD330" s="24"/>
      <c r="BE330" s="24"/>
      <c r="BF330" s="24"/>
      <c r="BG330" s="24"/>
      <c r="BH330" s="24"/>
      <c r="BI330" s="24"/>
      <c r="BJ330" s="24"/>
      <c r="BK330" s="24"/>
      <c r="BL330" s="24"/>
      <c r="BM330" s="24"/>
      <c r="BN330" s="24"/>
      <c r="BO330" s="24"/>
      <c r="BP330" s="24"/>
      <c r="BQ330" s="24"/>
      <c r="BR330" s="24"/>
      <c r="BS330" s="24"/>
      <c r="BT330" s="24"/>
      <c r="BU330" s="24"/>
      <c r="BV330" s="24"/>
      <c r="BW330" s="24"/>
      <c r="BX330" s="24"/>
      <c r="BY330" s="24"/>
      <c r="BZ330" s="95"/>
      <c r="CA330" s="95"/>
      <c r="CB330" s="95"/>
      <c r="CC330" s="95"/>
      <c r="CD330" s="95"/>
      <c r="CE330" s="95"/>
      <c r="CF330" s="95"/>
      <c r="CG330" s="95"/>
      <c r="CH330" s="95"/>
      <c r="CI330"/>
      <c r="CJ330"/>
      <c r="CK330"/>
      <c r="CL330"/>
      <c r="CM330"/>
      <c r="CN330"/>
      <c r="CO330"/>
      <c r="CP330"/>
      <c r="CQ330"/>
      <c r="CR330"/>
      <c r="CS330"/>
      <c r="CT330"/>
      <c r="CU330"/>
      <c r="CV330"/>
      <c r="CW330"/>
      <c r="CX330"/>
      <c r="CY330"/>
      <c r="CZ330"/>
      <c r="DA330"/>
      <c r="DB330"/>
      <c r="DC330"/>
      <c r="DD330"/>
      <c r="DE330"/>
      <c r="DF330"/>
      <c r="DG330"/>
      <c r="DH330"/>
      <c r="DI330"/>
      <c r="DJ330"/>
      <c r="DK330"/>
      <c r="DL330"/>
      <c r="DM330"/>
      <c r="DN330"/>
      <c r="DO330"/>
      <c r="DP330"/>
      <c r="DQ330"/>
      <c r="DR330"/>
      <c r="DS330"/>
      <c r="DT330"/>
      <c r="DU330"/>
      <c r="DV330"/>
      <c r="DW330"/>
      <c r="DX330"/>
      <c r="DY330"/>
      <c r="DZ330"/>
      <c r="EA330"/>
      <c r="EB330"/>
      <c r="EC330"/>
      <c r="ED330"/>
      <c r="EE330"/>
      <c r="EF330"/>
      <c r="EG330"/>
      <c r="EH330"/>
      <c r="EI330"/>
      <c r="EJ330"/>
      <c r="EK330"/>
      <c r="EL330"/>
      <c r="EM330"/>
      <c r="EN330"/>
      <c r="EO330"/>
      <c r="EP330"/>
      <c r="EQ330"/>
      <c r="ER330"/>
      <c r="ES330"/>
      <c r="ET330"/>
      <c r="EU330"/>
      <c r="EV330"/>
      <c r="EW330"/>
      <c r="EX330"/>
      <c r="EY330"/>
      <c r="EZ330"/>
      <c r="FA330"/>
      <c r="FB330"/>
      <c r="FC330"/>
      <c r="FD330"/>
      <c r="FE330"/>
      <c r="FF330"/>
      <c r="FG330"/>
      <c r="FH330"/>
      <c r="FI330"/>
      <c r="FJ330"/>
      <c r="FK330"/>
      <c r="FL330"/>
      <c r="FM330"/>
      <c r="FN330"/>
      <c r="FO330"/>
      <c r="FP330"/>
      <c r="FQ330"/>
      <c r="FR330"/>
      <c r="FS330"/>
      <c r="FT330"/>
      <c r="FU330"/>
      <c r="FV330"/>
    </row>
    <row r="331" spans="1:179" s="6" customFormat="1" outlineLevel="1">
      <c r="A331" s="24"/>
      <c r="B331" s="24"/>
      <c r="C331" s="484">
        <v>29</v>
      </c>
      <c r="D331" s="484"/>
      <c r="E331" s="605"/>
      <c r="F331" s="606"/>
      <c r="G331" s="606"/>
      <c r="H331" s="606"/>
      <c r="I331" s="606"/>
      <c r="J331" s="606"/>
      <c r="K331" s="606"/>
      <c r="L331" s="606"/>
      <c r="M331" s="606"/>
      <c r="N331" s="606"/>
      <c r="O331" s="606"/>
      <c r="P331" s="606"/>
      <c r="Q331" s="606"/>
      <c r="R331" s="606"/>
      <c r="S331" s="606"/>
      <c r="T331" s="606"/>
      <c r="U331" s="606"/>
      <c r="V331" s="606"/>
      <c r="W331" s="606"/>
      <c r="X331" s="606"/>
      <c r="Y331" s="606"/>
      <c r="Z331" s="606"/>
      <c r="AA331" s="606"/>
      <c r="AB331" s="606"/>
      <c r="AC331" s="606"/>
      <c r="AD331" s="606"/>
      <c r="AE331" s="606"/>
      <c r="AF331" s="606"/>
      <c r="AG331" s="606"/>
      <c r="AH331" s="606"/>
      <c r="AI331" s="606"/>
      <c r="AP331" s="24"/>
      <c r="AQ331" s="24"/>
      <c r="AR331" s="24"/>
      <c r="AS331" s="24"/>
      <c r="AT331" s="24"/>
      <c r="AU331" s="24"/>
      <c r="AV331" s="24"/>
      <c r="AW331" s="24"/>
      <c r="AX331" s="24"/>
      <c r="AY331" s="24"/>
      <c r="AZ331" s="24"/>
      <c r="BA331" s="24"/>
      <c r="BB331" s="24"/>
      <c r="BC331" s="24"/>
      <c r="BD331" s="24"/>
      <c r="BE331" s="24"/>
      <c r="BF331" s="24"/>
      <c r="BG331" s="24"/>
      <c r="BH331" s="24"/>
      <c r="BI331" s="24"/>
      <c r="BJ331" s="24"/>
      <c r="BK331" s="24"/>
      <c r="BL331" s="24"/>
      <c r="BM331" s="24"/>
      <c r="BN331" s="24"/>
      <c r="BO331" s="24"/>
      <c r="BP331" s="24"/>
      <c r="BQ331" s="24"/>
      <c r="BR331" s="24"/>
      <c r="BS331" s="24"/>
      <c r="BT331" s="24"/>
      <c r="BU331" s="24"/>
      <c r="BV331" s="24"/>
      <c r="BW331" s="24"/>
      <c r="BX331" s="24"/>
      <c r="BY331" s="24"/>
      <c r="BZ331" s="95"/>
      <c r="CA331" s="95"/>
      <c r="CB331" s="95"/>
      <c r="CC331" s="95"/>
      <c r="CD331" s="95"/>
      <c r="CE331" s="95"/>
      <c r="CF331" s="95"/>
      <c r="CG331" s="95"/>
      <c r="CH331" s="95"/>
      <c r="CI331"/>
      <c r="CJ331"/>
      <c r="CK331"/>
      <c r="CL331"/>
      <c r="CM331"/>
      <c r="CN331"/>
      <c r="CO331"/>
      <c r="CP331"/>
      <c r="CQ331"/>
      <c r="CR331"/>
      <c r="CS331"/>
      <c r="CT331"/>
      <c r="CU331"/>
      <c r="CV331"/>
      <c r="CW331"/>
      <c r="CX331"/>
      <c r="CY331"/>
      <c r="CZ331"/>
      <c r="DA331"/>
      <c r="DB331"/>
      <c r="DC331"/>
      <c r="DD331"/>
      <c r="DE331"/>
      <c r="DF331"/>
      <c r="DG331"/>
      <c r="DH331"/>
      <c r="DI331"/>
      <c r="DJ331"/>
      <c r="DK331"/>
      <c r="DL331"/>
      <c r="DM331"/>
      <c r="DN331"/>
      <c r="DO331"/>
      <c r="DP331"/>
      <c r="DQ331"/>
      <c r="DR331"/>
      <c r="DS331"/>
      <c r="DT331"/>
      <c r="DU331"/>
      <c r="DV331"/>
      <c r="DW331"/>
      <c r="DX331"/>
      <c r="DY331"/>
      <c r="DZ331"/>
      <c r="EA331"/>
      <c r="EB331"/>
      <c r="EC331"/>
      <c r="ED331"/>
      <c r="EE331"/>
      <c r="EF331"/>
      <c r="EG331"/>
      <c r="EH331"/>
      <c r="EI331"/>
      <c r="EJ331"/>
      <c r="EK331"/>
      <c r="EL331"/>
      <c r="EM331"/>
      <c r="EN331"/>
      <c r="EO331"/>
      <c r="EP331"/>
      <c r="EQ331"/>
      <c r="ER331"/>
      <c r="ES331"/>
      <c r="ET331"/>
      <c r="EU331"/>
      <c r="EV331"/>
      <c r="EW331"/>
      <c r="EX331"/>
      <c r="EY331"/>
      <c r="EZ331"/>
      <c r="FA331"/>
      <c r="FB331"/>
      <c r="FC331"/>
      <c r="FD331"/>
      <c r="FE331"/>
      <c r="FF331"/>
      <c r="FG331"/>
      <c r="FH331"/>
      <c r="FI331"/>
      <c r="FJ331"/>
      <c r="FK331"/>
      <c r="FL331"/>
      <c r="FM331"/>
      <c r="FN331"/>
      <c r="FO331"/>
      <c r="FP331"/>
      <c r="FQ331"/>
      <c r="FR331"/>
      <c r="FS331"/>
      <c r="FT331"/>
      <c r="FU331"/>
      <c r="FV331"/>
      <c r="FW331"/>
    </row>
    <row r="332" spans="1:179" outlineLevel="1">
      <c r="A332" s="24"/>
      <c r="B332" s="24"/>
      <c r="C332" s="484">
        <v>30</v>
      </c>
      <c r="D332" s="484"/>
      <c r="E332" s="605"/>
      <c r="F332" s="606"/>
      <c r="G332" s="606"/>
      <c r="H332" s="606"/>
      <c r="I332" s="606"/>
      <c r="J332" s="606"/>
      <c r="K332" s="606"/>
      <c r="L332" s="606"/>
      <c r="M332" s="606"/>
      <c r="N332" s="606"/>
      <c r="O332" s="606"/>
      <c r="P332" s="606"/>
      <c r="Q332" s="606"/>
      <c r="R332" s="606"/>
      <c r="S332" s="606"/>
      <c r="T332" s="606"/>
      <c r="U332" s="606"/>
      <c r="V332" s="606"/>
      <c r="W332" s="606"/>
      <c r="X332" s="606"/>
      <c r="Y332" s="606"/>
      <c r="Z332" s="606"/>
      <c r="AA332" s="606"/>
      <c r="AB332" s="606"/>
      <c r="AC332" s="606"/>
      <c r="AD332" s="606"/>
      <c r="AE332" s="606"/>
      <c r="AF332" s="606"/>
      <c r="AG332" s="606"/>
      <c r="AH332" s="606"/>
      <c r="AI332" s="606"/>
      <c r="AP332" s="24"/>
      <c r="AQ332" s="24"/>
      <c r="AR332" s="24"/>
      <c r="AS332" s="24"/>
      <c r="AT332" s="24"/>
      <c r="AU332" s="24"/>
      <c r="AV332" s="24"/>
      <c r="AW332" s="24"/>
      <c r="AX332" s="24"/>
      <c r="AY332" s="24"/>
      <c r="AZ332" s="24"/>
      <c r="BA332" s="24"/>
      <c r="BB332" s="24"/>
      <c r="BC332" s="24"/>
      <c r="BD332" s="24"/>
      <c r="BE332" s="24"/>
      <c r="BF332" s="24"/>
      <c r="BG332" s="24"/>
      <c r="BH332" s="24"/>
      <c r="BI332" s="24"/>
      <c r="BJ332" s="24"/>
      <c r="BK332" s="24"/>
      <c r="BL332" s="24"/>
      <c r="BM332" s="24"/>
      <c r="BN332" s="24"/>
      <c r="BO332" s="24"/>
      <c r="BP332" s="24"/>
      <c r="BQ332" s="24"/>
      <c r="BR332" s="24"/>
      <c r="BS332" s="95"/>
      <c r="BT332" s="95"/>
      <c r="BU332" s="95"/>
      <c r="BV332" s="95"/>
      <c r="BW332" s="95"/>
      <c r="BX332" s="95"/>
      <c r="BY332" s="95"/>
      <c r="BZ332" s="95"/>
      <c r="CA332" s="95"/>
      <c r="CB332" s="95"/>
      <c r="CC332" s="95"/>
      <c r="CD332" s="95"/>
      <c r="CE332" s="95"/>
      <c r="CF332" s="95"/>
      <c r="CG332" s="95"/>
      <c r="CH332" s="95"/>
    </row>
    <row r="333" spans="1:179" outlineLevel="1">
      <c r="A333" s="24"/>
      <c r="B333" s="24"/>
      <c r="C333" s="484">
        <v>31</v>
      </c>
      <c r="D333" s="484"/>
      <c r="E333" s="605"/>
      <c r="F333" s="606"/>
      <c r="G333" s="606"/>
      <c r="H333" s="606"/>
      <c r="I333" s="606"/>
      <c r="J333" s="606"/>
      <c r="K333" s="606"/>
      <c r="L333" s="606"/>
      <c r="M333" s="606"/>
      <c r="N333" s="606"/>
      <c r="O333" s="606"/>
      <c r="P333" s="606"/>
      <c r="Q333" s="606"/>
      <c r="R333" s="606"/>
      <c r="S333" s="606"/>
      <c r="T333" s="606"/>
      <c r="U333" s="606"/>
      <c r="V333" s="606"/>
      <c r="W333" s="606"/>
      <c r="X333" s="606"/>
      <c r="Y333" s="606"/>
      <c r="Z333" s="606"/>
      <c r="AA333" s="606"/>
      <c r="AB333" s="606"/>
      <c r="AC333" s="606"/>
      <c r="AD333" s="606"/>
      <c r="AE333" s="606"/>
      <c r="AF333" s="606"/>
      <c r="AG333" s="606"/>
      <c r="AH333" s="606"/>
      <c r="AI333" s="606"/>
      <c r="AP333" s="24"/>
      <c r="AQ333" s="24"/>
      <c r="AR333" s="24"/>
      <c r="AS333" s="24"/>
      <c r="AT333" s="24"/>
      <c r="AU333" s="24"/>
      <c r="AV333" s="24"/>
      <c r="AW333" s="24"/>
      <c r="AX333" s="24"/>
      <c r="AY333" s="24"/>
      <c r="AZ333" s="24"/>
      <c r="BA333" s="24"/>
      <c r="BB333" s="24"/>
      <c r="BC333" s="24"/>
      <c r="BD333" s="24"/>
      <c r="BE333" s="24"/>
      <c r="BF333" s="24"/>
      <c r="BG333" s="24"/>
      <c r="BH333" s="24"/>
      <c r="BI333" s="24"/>
      <c r="BJ333" s="24"/>
      <c r="BK333" s="24"/>
      <c r="BL333" s="24"/>
      <c r="BM333" s="24"/>
      <c r="BN333" s="24"/>
      <c r="BO333" s="24"/>
      <c r="BP333" s="24"/>
      <c r="BQ333" s="24"/>
      <c r="BR333" s="24"/>
      <c r="BS333" s="95"/>
      <c r="BT333" s="95"/>
      <c r="BU333" s="95"/>
      <c r="BV333" s="95"/>
      <c r="BW333" s="95"/>
      <c r="BX333" s="95"/>
      <c r="BY333" s="95"/>
      <c r="BZ333" s="95"/>
      <c r="CA333" s="95"/>
      <c r="CB333" s="95"/>
      <c r="CC333" s="95"/>
      <c r="CD333" s="95"/>
      <c r="CE333" s="95"/>
      <c r="CF333" s="95"/>
      <c r="CG333" s="95"/>
      <c r="CH333" s="95"/>
    </row>
    <row r="334" spans="1:179" outlineLevel="1">
      <c r="A334" s="24"/>
      <c r="B334" s="24"/>
      <c r="C334" s="484">
        <v>32</v>
      </c>
      <c r="D334" s="484"/>
      <c r="E334" s="605"/>
      <c r="F334" s="606"/>
      <c r="G334" s="606"/>
      <c r="H334" s="606"/>
      <c r="I334" s="606"/>
      <c r="J334" s="606"/>
      <c r="K334" s="606"/>
      <c r="L334" s="606"/>
      <c r="M334" s="606"/>
      <c r="N334" s="606"/>
      <c r="O334" s="606"/>
      <c r="P334" s="606"/>
      <c r="Q334" s="606"/>
      <c r="R334" s="606"/>
      <c r="S334" s="606"/>
      <c r="T334" s="606"/>
      <c r="U334" s="606"/>
      <c r="V334" s="606"/>
      <c r="W334" s="606"/>
      <c r="X334" s="606"/>
      <c r="Y334" s="606"/>
      <c r="Z334" s="606"/>
      <c r="AA334" s="606"/>
      <c r="AB334" s="606"/>
      <c r="AC334" s="606"/>
      <c r="AD334" s="606"/>
      <c r="AE334" s="606"/>
      <c r="AF334" s="606"/>
      <c r="AG334" s="606"/>
      <c r="AH334" s="606"/>
      <c r="AI334" s="606"/>
      <c r="AP334" s="24"/>
      <c r="AQ334" s="24"/>
      <c r="AR334" s="24"/>
      <c r="AS334" s="24"/>
      <c r="AT334" s="24"/>
      <c r="AU334" s="24"/>
      <c r="AV334" s="24"/>
      <c r="AW334" s="24"/>
      <c r="AX334" s="24"/>
      <c r="AY334" s="24"/>
      <c r="AZ334" s="24"/>
      <c r="BA334" s="24"/>
      <c r="BB334" s="24"/>
      <c r="BC334" s="24"/>
      <c r="BD334" s="24"/>
      <c r="BE334" s="24"/>
      <c r="BF334" s="24"/>
      <c r="BG334" s="24"/>
      <c r="BH334" s="24"/>
      <c r="BI334" s="24"/>
      <c r="BJ334" s="24"/>
      <c r="BK334" s="24"/>
      <c r="BL334" s="24"/>
      <c r="BM334" s="24"/>
      <c r="BN334" s="24"/>
      <c r="BO334" s="24"/>
      <c r="BP334" s="24"/>
      <c r="BQ334" s="24"/>
      <c r="BR334" s="24"/>
      <c r="BS334" s="24"/>
      <c r="BT334" s="24"/>
      <c r="BU334" s="24"/>
      <c r="BV334" s="24"/>
      <c r="BW334" s="24"/>
      <c r="BX334" s="24"/>
      <c r="BY334" s="24"/>
      <c r="BZ334" s="24"/>
      <c r="CA334" s="24"/>
      <c r="CB334" s="95"/>
      <c r="CC334" s="95"/>
      <c r="CD334" s="95"/>
      <c r="CE334" s="95"/>
      <c r="CF334" s="95"/>
      <c r="CG334" s="95"/>
      <c r="CH334" s="95"/>
    </row>
    <row r="335" spans="1:179" outlineLevel="1">
      <c r="A335" s="24"/>
      <c r="B335" s="24"/>
      <c r="C335" s="484">
        <v>33</v>
      </c>
      <c r="D335" s="484"/>
      <c r="E335" s="605"/>
      <c r="F335" s="606"/>
      <c r="G335" s="606"/>
      <c r="H335" s="606"/>
      <c r="I335" s="606"/>
      <c r="J335" s="606"/>
      <c r="K335" s="606"/>
      <c r="L335" s="606"/>
      <c r="M335" s="606"/>
      <c r="N335" s="606"/>
      <c r="O335" s="606"/>
      <c r="P335" s="606"/>
      <c r="Q335" s="606"/>
      <c r="R335" s="606"/>
      <c r="S335" s="606"/>
      <c r="T335" s="606"/>
      <c r="U335" s="606"/>
      <c r="V335" s="606"/>
      <c r="W335" s="606"/>
      <c r="X335" s="606"/>
      <c r="Y335" s="606"/>
      <c r="Z335" s="606"/>
      <c r="AA335" s="606"/>
      <c r="AB335" s="606"/>
      <c r="AC335" s="606"/>
      <c r="AD335" s="606"/>
      <c r="AE335" s="606"/>
      <c r="AF335" s="606"/>
      <c r="AG335" s="606"/>
      <c r="AH335" s="606"/>
      <c r="AI335" s="606"/>
      <c r="AP335" s="24"/>
      <c r="AQ335" s="24"/>
      <c r="AR335" s="24"/>
      <c r="AS335" s="24"/>
      <c r="AT335" s="24"/>
      <c r="AU335" s="24"/>
      <c r="AV335" s="24"/>
      <c r="AW335" s="24"/>
      <c r="AX335" s="24"/>
      <c r="AY335" s="24"/>
      <c r="AZ335" s="24"/>
      <c r="BA335" s="24"/>
      <c r="BB335" s="24"/>
      <c r="BC335" s="24"/>
      <c r="BD335" s="24"/>
      <c r="BE335" s="24"/>
      <c r="BF335" s="24"/>
      <c r="BG335" s="24"/>
      <c r="BH335" s="24"/>
      <c r="BI335" s="24"/>
      <c r="BJ335" s="24"/>
      <c r="BK335" s="24"/>
      <c r="BL335" s="24"/>
      <c r="BM335" s="24"/>
      <c r="BN335" s="24"/>
      <c r="BO335" s="24"/>
      <c r="BP335" s="24"/>
      <c r="BQ335" s="24"/>
      <c r="BR335" s="24"/>
      <c r="BS335" s="24"/>
      <c r="BT335" s="24"/>
      <c r="BU335" s="24"/>
      <c r="BV335" s="24"/>
      <c r="BW335" s="24"/>
      <c r="BX335" s="24"/>
      <c r="BY335" s="24"/>
      <c r="BZ335" s="24"/>
      <c r="CA335" s="24"/>
      <c r="CB335" s="24"/>
      <c r="CC335" s="24"/>
      <c r="CD335" s="24"/>
      <c r="CE335" s="24"/>
      <c r="CF335" s="24"/>
      <c r="CG335" s="24"/>
      <c r="CH335" s="24"/>
    </row>
    <row r="336" spans="1:179" outlineLevel="1">
      <c r="A336" s="24"/>
      <c r="B336" s="24"/>
      <c r="C336" s="484">
        <v>34</v>
      </c>
      <c r="D336" s="484"/>
      <c r="E336" s="605"/>
      <c r="F336" s="606"/>
      <c r="G336" s="606"/>
      <c r="H336" s="606"/>
      <c r="I336" s="606"/>
      <c r="J336" s="606"/>
      <c r="K336" s="606"/>
      <c r="L336" s="606"/>
      <c r="M336" s="606"/>
      <c r="N336" s="606"/>
      <c r="O336" s="606"/>
      <c r="P336" s="606"/>
      <c r="Q336" s="606"/>
      <c r="R336" s="606"/>
      <c r="S336" s="606"/>
      <c r="T336" s="606"/>
      <c r="U336" s="606"/>
      <c r="V336" s="606"/>
      <c r="W336" s="606"/>
      <c r="X336" s="606"/>
      <c r="Y336" s="606"/>
      <c r="Z336" s="606"/>
      <c r="AA336" s="606"/>
      <c r="AB336" s="606"/>
      <c r="AC336" s="606"/>
      <c r="AD336" s="606"/>
      <c r="AE336" s="606"/>
      <c r="AF336" s="606"/>
      <c r="AG336" s="606"/>
      <c r="AH336" s="606"/>
      <c r="AI336" s="606"/>
      <c r="AP336" s="24"/>
      <c r="AQ336" s="24"/>
      <c r="AR336" s="24"/>
      <c r="AS336" s="24"/>
      <c r="AT336" s="24"/>
      <c r="AU336" s="24"/>
      <c r="AV336" s="24"/>
      <c r="AW336" s="24"/>
      <c r="AX336" s="24"/>
      <c r="AY336" s="24"/>
      <c r="AZ336" s="24"/>
      <c r="BA336" s="24"/>
      <c r="BB336" s="24"/>
      <c r="BC336" s="24"/>
      <c r="BD336" s="24"/>
      <c r="BE336" s="24"/>
      <c r="BF336" s="24"/>
      <c r="BG336" s="24"/>
      <c r="BH336" s="24"/>
      <c r="BI336" s="24"/>
      <c r="BJ336" s="24"/>
      <c r="BK336" s="24"/>
      <c r="BL336" s="24"/>
      <c r="BM336" s="24"/>
      <c r="BN336" s="24"/>
      <c r="BO336" s="24"/>
      <c r="BP336" s="24"/>
      <c r="BQ336" s="24"/>
      <c r="BR336" s="24"/>
      <c r="BS336" s="24"/>
      <c r="BT336" s="24"/>
      <c r="BU336" s="24"/>
      <c r="BV336" s="24"/>
      <c r="BW336" s="24"/>
      <c r="BX336" s="24"/>
      <c r="BY336" s="24"/>
      <c r="BZ336" s="24"/>
      <c r="CA336" s="24"/>
      <c r="CB336" s="24"/>
      <c r="CC336" s="24"/>
      <c r="CD336" s="24"/>
      <c r="CE336" s="24"/>
      <c r="CF336" s="24"/>
      <c r="CG336" s="24"/>
      <c r="CH336" s="24"/>
    </row>
    <row r="337" spans="1:86" outlineLevel="1">
      <c r="A337" s="24"/>
      <c r="B337" s="24"/>
      <c r="C337" s="484">
        <v>35</v>
      </c>
      <c r="D337" s="484"/>
      <c r="E337" s="605"/>
      <c r="F337" s="606"/>
      <c r="G337" s="606"/>
      <c r="H337" s="606"/>
      <c r="I337" s="606"/>
      <c r="J337" s="606"/>
      <c r="K337" s="606"/>
      <c r="L337" s="606"/>
      <c r="M337" s="606"/>
      <c r="N337" s="606"/>
      <c r="O337" s="606"/>
      <c r="P337" s="606"/>
      <c r="Q337" s="606"/>
      <c r="R337" s="606"/>
      <c r="S337" s="606"/>
      <c r="T337" s="606"/>
      <c r="U337" s="606"/>
      <c r="V337" s="606"/>
      <c r="W337" s="606"/>
      <c r="X337" s="606"/>
      <c r="Y337" s="606"/>
      <c r="Z337" s="606"/>
      <c r="AA337" s="606"/>
      <c r="AB337" s="606"/>
      <c r="AC337" s="606"/>
      <c r="AD337" s="606"/>
      <c r="AE337" s="606"/>
      <c r="AF337" s="606"/>
      <c r="AG337" s="606"/>
      <c r="AH337" s="606"/>
      <c r="AI337" s="606"/>
      <c r="AP337" s="24"/>
      <c r="AQ337" s="24"/>
      <c r="AR337" s="24"/>
      <c r="AS337" s="24"/>
      <c r="AT337" s="24"/>
      <c r="AU337" s="24"/>
      <c r="AV337" s="24"/>
      <c r="AW337" s="24"/>
      <c r="AX337" s="24"/>
      <c r="AY337" s="24"/>
      <c r="AZ337" s="24"/>
      <c r="BA337" s="24"/>
      <c r="BB337" s="24"/>
      <c r="BC337" s="24"/>
      <c r="BD337" s="24"/>
      <c r="BE337" s="24"/>
      <c r="BF337" s="24"/>
      <c r="BG337" s="24"/>
      <c r="BH337" s="24"/>
      <c r="BI337" s="24"/>
      <c r="BJ337" s="24"/>
      <c r="BK337" s="24"/>
      <c r="BL337" s="24"/>
      <c r="BM337" s="24"/>
      <c r="BN337" s="24"/>
      <c r="BO337" s="24"/>
      <c r="BP337" s="24"/>
      <c r="BQ337" s="24"/>
      <c r="BR337" s="24"/>
      <c r="BS337" s="24"/>
      <c r="BT337" s="24"/>
      <c r="BU337" s="24"/>
      <c r="BV337" s="24"/>
      <c r="BW337" s="24"/>
      <c r="BX337" s="24"/>
      <c r="BY337" s="24"/>
      <c r="BZ337" s="24"/>
      <c r="CA337" s="24"/>
      <c r="CB337" s="24"/>
      <c r="CC337" s="24"/>
      <c r="CD337" s="24"/>
      <c r="CE337" s="24"/>
      <c r="CF337" s="24"/>
      <c r="CG337" s="24"/>
      <c r="CH337" s="24"/>
    </row>
    <row r="338" spans="1:86" outlineLevel="1">
      <c r="A338" s="24"/>
      <c r="B338" s="24"/>
      <c r="C338" s="484">
        <v>36</v>
      </c>
      <c r="D338" s="484"/>
      <c r="E338" s="605"/>
      <c r="F338" s="606"/>
      <c r="G338" s="606"/>
      <c r="H338" s="606"/>
      <c r="I338" s="606"/>
      <c r="J338" s="606"/>
      <c r="K338" s="606"/>
      <c r="L338" s="606"/>
      <c r="M338" s="606"/>
      <c r="N338" s="606"/>
      <c r="O338" s="606"/>
      <c r="P338" s="606"/>
      <c r="Q338" s="606"/>
      <c r="R338" s="606"/>
      <c r="S338" s="606"/>
      <c r="T338" s="606"/>
      <c r="U338" s="606"/>
      <c r="V338" s="606"/>
      <c r="W338" s="606"/>
      <c r="X338" s="606"/>
      <c r="Y338" s="606"/>
      <c r="Z338" s="606"/>
      <c r="AA338" s="606"/>
      <c r="AB338" s="606"/>
      <c r="AC338" s="606"/>
      <c r="AD338" s="606"/>
      <c r="AE338" s="606"/>
      <c r="AF338" s="606"/>
      <c r="AG338" s="606"/>
      <c r="AH338" s="606"/>
      <c r="AI338" s="606"/>
      <c r="AP338" s="24"/>
      <c r="AQ338" s="24"/>
      <c r="AR338" s="24"/>
      <c r="AS338" s="24"/>
      <c r="AT338" s="24"/>
      <c r="AU338" s="24"/>
      <c r="AV338" s="24"/>
      <c r="AW338" s="24"/>
      <c r="AX338" s="24"/>
      <c r="AY338" s="24"/>
      <c r="AZ338" s="24"/>
      <c r="BA338" s="24"/>
      <c r="BB338" s="24"/>
      <c r="BC338" s="24"/>
      <c r="BD338" s="24"/>
      <c r="BE338" s="24"/>
      <c r="BF338" s="24"/>
      <c r="BG338" s="24"/>
      <c r="BH338" s="24"/>
      <c r="BI338" s="24"/>
      <c r="BJ338" s="24"/>
      <c r="BK338" s="24"/>
      <c r="BL338" s="24"/>
      <c r="BM338" s="24"/>
      <c r="BN338" s="24"/>
      <c r="BO338" s="24"/>
      <c r="BP338" s="24"/>
      <c r="BQ338" s="24"/>
      <c r="BR338" s="24"/>
      <c r="BS338" s="24"/>
      <c r="BT338" s="24"/>
      <c r="BU338" s="24"/>
      <c r="BV338" s="24"/>
      <c r="BW338" s="24"/>
      <c r="BX338" s="24"/>
      <c r="BY338" s="24"/>
      <c r="BZ338" s="24"/>
      <c r="CA338" s="24"/>
      <c r="CB338" s="24"/>
      <c r="CC338" s="24"/>
      <c r="CD338" s="24"/>
      <c r="CE338" s="24"/>
      <c r="CF338" s="24"/>
      <c r="CG338" s="24"/>
      <c r="CH338" s="24"/>
    </row>
    <row r="339" spans="1:86" outlineLevel="1">
      <c r="A339" s="24"/>
      <c r="B339" s="24"/>
      <c r="C339" s="484">
        <v>37</v>
      </c>
      <c r="D339" s="484"/>
      <c r="E339" s="605"/>
      <c r="F339" s="606"/>
      <c r="G339" s="606"/>
      <c r="H339" s="606"/>
      <c r="I339" s="606"/>
      <c r="J339" s="606"/>
      <c r="K339" s="606"/>
      <c r="L339" s="606"/>
      <c r="M339" s="606"/>
      <c r="N339" s="606"/>
      <c r="O339" s="606"/>
      <c r="P339" s="606"/>
      <c r="Q339" s="606"/>
      <c r="R339" s="606"/>
      <c r="S339" s="606"/>
      <c r="T339" s="606"/>
      <c r="U339" s="606"/>
      <c r="V339" s="606"/>
      <c r="W339" s="606"/>
      <c r="X339" s="606"/>
      <c r="Y339" s="606"/>
      <c r="Z339" s="606"/>
      <c r="AA339" s="606"/>
      <c r="AB339" s="606"/>
      <c r="AC339" s="606"/>
      <c r="AD339" s="606"/>
      <c r="AE339" s="606"/>
      <c r="AF339" s="606"/>
      <c r="AG339" s="606"/>
      <c r="AH339" s="606"/>
      <c r="AI339" s="606"/>
      <c r="AP339" s="24"/>
      <c r="AQ339" s="24"/>
      <c r="AR339" s="24"/>
      <c r="AS339" s="24"/>
      <c r="AT339" s="24"/>
      <c r="AU339" s="24"/>
      <c r="AV339" s="24"/>
      <c r="AW339" s="24"/>
      <c r="AX339" s="24"/>
      <c r="AY339" s="24"/>
      <c r="AZ339" s="24"/>
      <c r="BA339" s="24"/>
      <c r="BB339" s="24"/>
      <c r="BC339" s="24"/>
      <c r="BD339" s="24"/>
      <c r="BE339" s="24"/>
      <c r="BF339" s="24"/>
      <c r="BG339" s="24"/>
      <c r="BH339" s="24"/>
      <c r="BI339" s="24"/>
      <c r="BJ339" s="24"/>
      <c r="BK339" s="24"/>
      <c r="BL339" s="24"/>
      <c r="BM339" s="24"/>
      <c r="BN339" s="24"/>
      <c r="BO339" s="24"/>
      <c r="BP339" s="24"/>
      <c r="BQ339" s="24"/>
      <c r="BR339" s="24"/>
      <c r="BS339" s="24"/>
      <c r="BT339" s="24"/>
      <c r="BU339" s="24"/>
      <c r="BV339" s="24"/>
      <c r="BW339" s="24"/>
      <c r="BX339" s="24"/>
      <c r="BY339" s="24"/>
      <c r="BZ339" s="24"/>
      <c r="CA339" s="24"/>
      <c r="CB339" s="24"/>
      <c r="CC339" s="24"/>
      <c r="CD339" s="24"/>
      <c r="CE339" s="24"/>
      <c r="CF339" s="24"/>
      <c r="CG339" s="24"/>
      <c r="CH339" s="24"/>
    </row>
    <row r="340" spans="1:86" outlineLevel="1">
      <c r="A340" s="24"/>
      <c r="B340" s="24"/>
      <c r="C340" s="484">
        <v>38</v>
      </c>
      <c r="D340" s="484"/>
      <c r="E340" s="605"/>
      <c r="F340" s="606"/>
      <c r="G340" s="606"/>
      <c r="H340" s="606"/>
      <c r="I340" s="606"/>
      <c r="J340" s="606"/>
      <c r="K340" s="606"/>
      <c r="L340" s="606"/>
      <c r="M340" s="606"/>
      <c r="N340" s="606"/>
      <c r="O340" s="606"/>
      <c r="P340" s="606"/>
      <c r="Q340" s="606"/>
      <c r="R340" s="606"/>
      <c r="S340" s="606"/>
      <c r="T340" s="606"/>
      <c r="U340" s="606"/>
      <c r="V340" s="606"/>
      <c r="W340" s="606"/>
      <c r="X340" s="606"/>
      <c r="Y340" s="606"/>
      <c r="Z340" s="606"/>
      <c r="AA340" s="606"/>
      <c r="AB340" s="606"/>
      <c r="AC340" s="606"/>
      <c r="AD340" s="606"/>
      <c r="AE340" s="606"/>
      <c r="AF340" s="606"/>
      <c r="AG340" s="606"/>
      <c r="AH340" s="606"/>
      <c r="AI340" s="606"/>
      <c r="AP340" s="24"/>
      <c r="AQ340" s="24"/>
      <c r="AR340" s="24"/>
      <c r="AS340" s="24"/>
      <c r="AT340" s="24"/>
      <c r="AU340" s="24"/>
      <c r="AV340" s="24"/>
      <c r="AW340" s="24"/>
      <c r="AX340" s="24"/>
      <c r="AY340" s="24"/>
      <c r="AZ340" s="24"/>
      <c r="BA340" s="24"/>
      <c r="BB340" s="24"/>
      <c r="BC340" s="24"/>
      <c r="BD340" s="24"/>
      <c r="BE340" s="24"/>
      <c r="BF340" s="24"/>
      <c r="BG340" s="24"/>
      <c r="BH340" s="24"/>
      <c r="BI340" s="24"/>
      <c r="BJ340" s="24"/>
      <c r="BK340" s="24"/>
      <c r="BL340" s="24"/>
      <c r="BM340" s="24"/>
      <c r="BN340" s="24"/>
      <c r="BO340" s="24"/>
      <c r="BP340" s="24"/>
      <c r="BQ340" s="24"/>
      <c r="BR340" s="24"/>
      <c r="BS340" s="24"/>
      <c r="BT340" s="24"/>
      <c r="BU340" s="24"/>
      <c r="BV340" s="24"/>
      <c r="BW340" s="24"/>
      <c r="BX340" s="24"/>
      <c r="BY340" s="24"/>
      <c r="BZ340" s="24"/>
      <c r="CA340" s="24"/>
      <c r="CB340" s="24"/>
      <c r="CC340" s="24"/>
      <c r="CD340" s="24"/>
      <c r="CE340" s="24"/>
      <c r="CF340" s="24"/>
      <c r="CG340" s="24"/>
      <c r="CH340" s="24"/>
    </row>
    <row r="341" spans="1:86" outlineLevel="1">
      <c r="A341" s="24"/>
      <c r="B341" s="24"/>
      <c r="C341" s="484">
        <v>39</v>
      </c>
      <c r="D341" s="484"/>
      <c r="E341" s="605"/>
      <c r="F341" s="606"/>
      <c r="G341" s="606"/>
      <c r="H341" s="606"/>
      <c r="I341" s="606"/>
      <c r="J341" s="606"/>
      <c r="K341" s="606"/>
      <c r="L341" s="606"/>
      <c r="M341" s="606"/>
      <c r="N341" s="606"/>
      <c r="O341" s="606"/>
      <c r="P341" s="606"/>
      <c r="Q341" s="606"/>
      <c r="R341" s="606"/>
      <c r="S341" s="606"/>
      <c r="T341" s="606"/>
      <c r="U341" s="606"/>
      <c r="V341" s="606"/>
      <c r="W341" s="606"/>
      <c r="X341" s="606"/>
      <c r="Y341" s="606"/>
      <c r="Z341" s="606"/>
      <c r="AA341" s="606"/>
      <c r="AB341" s="606"/>
      <c r="AC341" s="606"/>
      <c r="AD341" s="606"/>
      <c r="AE341" s="606"/>
      <c r="AF341" s="606"/>
      <c r="AG341" s="606"/>
      <c r="AH341" s="606"/>
      <c r="AI341" s="606"/>
      <c r="AP341" s="24"/>
      <c r="AQ341" s="24"/>
      <c r="AR341" s="24"/>
      <c r="AS341" s="24"/>
      <c r="AT341" s="24"/>
      <c r="AU341" s="24"/>
      <c r="AV341" s="24"/>
      <c r="AW341" s="24"/>
      <c r="AX341" s="24"/>
      <c r="AY341" s="24"/>
      <c r="AZ341" s="24"/>
      <c r="BA341" s="24"/>
      <c r="BB341" s="24"/>
      <c r="BC341" s="24"/>
      <c r="BD341" s="24"/>
      <c r="BE341" s="24"/>
      <c r="BF341" s="24"/>
      <c r="BG341" s="24"/>
      <c r="BH341" s="24"/>
      <c r="BI341" s="24"/>
      <c r="BJ341" s="24"/>
      <c r="BK341" s="24"/>
      <c r="BL341" s="24"/>
      <c r="BM341" s="24"/>
      <c r="BN341" s="24"/>
      <c r="BO341" s="24"/>
      <c r="BP341" s="24"/>
      <c r="BQ341" s="24"/>
      <c r="BR341" s="24"/>
      <c r="BS341" s="24"/>
      <c r="BT341" s="24"/>
      <c r="BU341" s="24"/>
      <c r="BV341" s="24"/>
      <c r="BW341" s="24"/>
      <c r="BX341" s="24"/>
      <c r="BY341" s="24"/>
      <c r="BZ341" s="24"/>
      <c r="CA341" s="24"/>
      <c r="CB341" s="24"/>
      <c r="CC341" s="24"/>
      <c r="CD341" s="24"/>
      <c r="CE341" s="24"/>
      <c r="CF341" s="24"/>
      <c r="CG341" s="24"/>
      <c r="CH341" s="24"/>
    </row>
    <row r="342" spans="1:86" outlineLevel="1">
      <c r="A342" s="24"/>
      <c r="B342" s="24"/>
      <c r="C342" s="484">
        <v>40</v>
      </c>
      <c r="D342" s="484"/>
      <c r="E342" s="605"/>
      <c r="F342" s="606"/>
      <c r="G342" s="606"/>
      <c r="H342" s="606"/>
      <c r="I342" s="606"/>
      <c r="J342" s="606"/>
      <c r="K342" s="606"/>
      <c r="L342" s="606"/>
      <c r="M342" s="606"/>
      <c r="N342" s="606"/>
      <c r="O342" s="606"/>
      <c r="P342" s="606"/>
      <c r="Q342" s="606"/>
      <c r="R342" s="606"/>
      <c r="S342" s="606"/>
      <c r="T342" s="606"/>
      <c r="U342" s="606"/>
      <c r="V342" s="606"/>
      <c r="W342" s="606"/>
      <c r="X342" s="606"/>
      <c r="Y342" s="606"/>
      <c r="Z342" s="606"/>
      <c r="AA342" s="606"/>
      <c r="AB342" s="606"/>
      <c r="AC342" s="606"/>
      <c r="AD342" s="606"/>
      <c r="AE342" s="606"/>
      <c r="AF342" s="606"/>
      <c r="AG342" s="606"/>
      <c r="AH342" s="606"/>
      <c r="AI342" s="606"/>
      <c r="AP342" s="24"/>
      <c r="AQ342" s="24"/>
      <c r="AR342" s="24"/>
      <c r="AS342" s="24"/>
      <c r="AT342" s="24"/>
      <c r="AU342" s="24"/>
      <c r="AV342" s="24"/>
      <c r="AW342" s="24"/>
      <c r="AX342" s="24"/>
      <c r="AY342" s="24"/>
      <c r="AZ342" s="24"/>
      <c r="BA342" s="24"/>
      <c r="BB342" s="24"/>
      <c r="BC342" s="24"/>
      <c r="BD342" s="24"/>
      <c r="BE342" s="24"/>
      <c r="BF342" s="24"/>
      <c r="BG342" s="24"/>
      <c r="BH342" s="24"/>
      <c r="BI342" s="24"/>
      <c r="BJ342" s="24"/>
      <c r="BK342" s="24"/>
      <c r="BL342" s="24"/>
      <c r="BM342" s="24"/>
      <c r="BN342" s="24"/>
      <c r="BO342" s="24"/>
      <c r="BP342" s="24"/>
      <c r="BQ342" s="24"/>
      <c r="BR342" s="24"/>
      <c r="BS342" s="24"/>
      <c r="BT342" s="24"/>
      <c r="BU342" s="24"/>
      <c r="BV342" s="24"/>
      <c r="BW342" s="24"/>
      <c r="BX342" s="24"/>
      <c r="BY342" s="24"/>
      <c r="BZ342" s="24"/>
      <c r="CA342" s="24"/>
      <c r="CB342" s="24"/>
      <c r="CC342" s="24"/>
      <c r="CD342" s="24"/>
      <c r="CE342" s="24"/>
      <c r="CF342" s="24"/>
      <c r="CG342" s="24"/>
      <c r="CH342" s="24"/>
    </row>
    <row r="343" spans="1:86" outlineLevel="1">
      <c r="A343" s="24"/>
      <c r="B343" s="24"/>
      <c r="C343" s="484">
        <v>41</v>
      </c>
      <c r="D343" s="484"/>
      <c r="E343" s="605"/>
      <c r="F343" s="606"/>
      <c r="G343" s="606"/>
      <c r="H343" s="606"/>
      <c r="I343" s="606"/>
      <c r="J343" s="606"/>
      <c r="K343" s="606"/>
      <c r="L343" s="606"/>
      <c r="M343" s="606"/>
      <c r="N343" s="606"/>
      <c r="O343" s="606"/>
      <c r="P343" s="606"/>
      <c r="Q343" s="606"/>
      <c r="R343" s="606"/>
      <c r="S343" s="606"/>
      <c r="T343" s="606"/>
      <c r="U343" s="606"/>
      <c r="V343" s="606"/>
      <c r="W343" s="606"/>
      <c r="X343" s="606"/>
      <c r="Y343" s="606"/>
      <c r="Z343" s="606"/>
      <c r="AA343" s="606"/>
      <c r="AB343" s="606"/>
      <c r="AC343" s="606"/>
      <c r="AD343" s="606"/>
      <c r="AE343" s="606"/>
      <c r="AF343" s="606"/>
      <c r="AG343" s="606"/>
      <c r="AH343" s="606"/>
      <c r="AI343" s="606"/>
      <c r="AP343" s="24"/>
      <c r="AQ343" s="24"/>
      <c r="AR343" s="24"/>
      <c r="AS343" s="24"/>
      <c r="AT343" s="24"/>
      <c r="AU343" s="24"/>
      <c r="AV343" s="24"/>
      <c r="AW343" s="24"/>
      <c r="AX343" s="24"/>
      <c r="AY343" s="24"/>
      <c r="AZ343" s="24"/>
      <c r="BA343" s="24"/>
      <c r="BB343" s="24"/>
      <c r="BC343" s="24"/>
      <c r="BD343" s="24"/>
      <c r="BE343" s="24"/>
      <c r="BF343" s="24"/>
      <c r="BG343" s="24"/>
      <c r="BH343" s="24"/>
      <c r="BI343" s="24"/>
      <c r="BJ343" s="24"/>
      <c r="BK343" s="24"/>
      <c r="BL343" s="24"/>
      <c r="BM343" s="24"/>
      <c r="BN343" s="24"/>
      <c r="BO343" s="24"/>
      <c r="BP343" s="24"/>
      <c r="BQ343" s="24"/>
      <c r="BR343" s="24"/>
      <c r="BS343" s="24"/>
      <c r="BT343" s="24"/>
      <c r="BU343" s="24"/>
      <c r="BV343" s="24"/>
      <c r="BW343" s="24"/>
      <c r="BX343" s="24"/>
      <c r="BY343" s="24"/>
      <c r="BZ343" s="24"/>
      <c r="CA343" s="24"/>
      <c r="CB343" s="24"/>
      <c r="CC343" s="24"/>
      <c r="CD343" s="24"/>
      <c r="CE343" s="24"/>
      <c r="CF343" s="24"/>
      <c r="CG343" s="24"/>
      <c r="CH343" s="24"/>
    </row>
    <row r="344" spans="1:86" outlineLevel="1">
      <c r="A344" s="24"/>
      <c r="B344" s="24"/>
      <c r="C344" s="484">
        <v>42</v>
      </c>
      <c r="D344" s="484"/>
      <c r="E344" s="605"/>
      <c r="F344" s="606"/>
      <c r="G344" s="606"/>
      <c r="H344" s="606"/>
      <c r="I344" s="606"/>
      <c r="J344" s="606"/>
      <c r="K344" s="606"/>
      <c r="L344" s="606"/>
      <c r="M344" s="606"/>
      <c r="N344" s="606"/>
      <c r="O344" s="606"/>
      <c r="P344" s="606"/>
      <c r="Q344" s="606"/>
      <c r="R344" s="606"/>
      <c r="S344" s="606"/>
      <c r="T344" s="606"/>
      <c r="U344" s="606"/>
      <c r="V344" s="606"/>
      <c r="W344" s="606"/>
      <c r="X344" s="606"/>
      <c r="Y344" s="606"/>
      <c r="Z344" s="606"/>
      <c r="AA344" s="606"/>
      <c r="AB344" s="606"/>
      <c r="AC344" s="606"/>
      <c r="AD344" s="606"/>
      <c r="AE344" s="606"/>
      <c r="AF344" s="606"/>
      <c r="AG344" s="606"/>
      <c r="AH344" s="606"/>
      <c r="AI344" s="606"/>
      <c r="AP344" s="24"/>
      <c r="AQ344" s="24"/>
      <c r="AR344" s="24"/>
      <c r="AS344" s="24"/>
      <c r="AT344" s="24"/>
      <c r="AU344" s="24"/>
      <c r="AV344" s="24"/>
      <c r="AW344" s="24"/>
      <c r="AX344" s="24"/>
      <c r="AY344" s="24"/>
      <c r="AZ344" s="24"/>
      <c r="BA344" s="24"/>
      <c r="BB344" s="24"/>
      <c r="BC344" s="24"/>
      <c r="BD344" s="24"/>
      <c r="BE344" s="24"/>
      <c r="BF344" s="24"/>
      <c r="BG344" s="24"/>
      <c r="BH344" s="24"/>
      <c r="BI344" s="24"/>
      <c r="BJ344" s="24"/>
      <c r="BK344" s="24"/>
      <c r="BL344" s="24"/>
      <c r="BM344" s="24"/>
      <c r="BN344" s="24"/>
      <c r="BO344" s="24"/>
      <c r="BP344" s="24"/>
      <c r="BQ344" s="24"/>
      <c r="BR344" s="24"/>
      <c r="BS344" s="24"/>
      <c r="BT344" s="24"/>
      <c r="BU344" s="24"/>
      <c r="BV344" s="24"/>
      <c r="BW344" s="24"/>
      <c r="BX344" s="24"/>
      <c r="BY344" s="24"/>
      <c r="BZ344" s="24"/>
      <c r="CA344" s="24"/>
      <c r="CB344" s="24"/>
      <c r="CC344" s="24"/>
      <c r="CD344" s="24"/>
      <c r="CE344" s="24"/>
      <c r="CF344" s="24"/>
      <c r="CG344" s="24"/>
      <c r="CH344" s="24"/>
    </row>
    <row r="345" spans="1:86" outlineLevel="1">
      <c r="A345" s="24"/>
      <c r="B345" s="24"/>
      <c r="C345" s="484">
        <v>43</v>
      </c>
      <c r="D345" s="484"/>
      <c r="E345" s="605"/>
      <c r="F345" s="606"/>
      <c r="G345" s="606"/>
      <c r="H345" s="606"/>
      <c r="I345" s="606"/>
      <c r="J345" s="606"/>
      <c r="K345" s="606"/>
      <c r="L345" s="606"/>
      <c r="M345" s="606"/>
      <c r="N345" s="606"/>
      <c r="O345" s="606"/>
      <c r="P345" s="606"/>
      <c r="Q345" s="606"/>
      <c r="R345" s="606"/>
      <c r="S345" s="606"/>
      <c r="T345" s="606"/>
      <c r="U345" s="606"/>
      <c r="V345" s="606"/>
      <c r="W345" s="606"/>
      <c r="X345" s="606"/>
      <c r="Y345" s="606"/>
      <c r="Z345" s="606"/>
      <c r="AA345" s="606"/>
      <c r="AB345" s="606"/>
      <c r="AC345" s="606"/>
      <c r="AD345" s="606"/>
      <c r="AE345" s="606"/>
      <c r="AF345" s="606"/>
      <c r="AG345" s="606"/>
      <c r="AH345" s="606"/>
      <c r="AI345" s="606"/>
      <c r="AP345" s="24"/>
      <c r="AQ345" s="24"/>
      <c r="AR345" s="24"/>
      <c r="AS345" s="24"/>
      <c r="AT345" s="24"/>
      <c r="AU345" s="24"/>
      <c r="AV345" s="24"/>
      <c r="AW345" s="24"/>
      <c r="AX345" s="24"/>
      <c r="AY345" s="24"/>
      <c r="AZ345" s="24"/>
      <c r="BA345" s="24"/>
      <c r="BB345" s="24"/>
      <c r="BC345" s="24"/>
      <c r="BD345" s="24"/>
      <c r="BE345" s="24"/>
      <c r="BF345" s="24"/>
      <c r="BG345" s="24"/>
      <c r="BH345" s="24"/>
      <c r="BI345" s="24"/>
      <c r="BJ345" s="24"/>
      <c r="BK345" s="24"/>
      <c r="BL345" s="24"/>
      <c r="BM345" s="24"/>
      <c r="BN345" s="24"/>
      <c r="BO345" s="24"/>
      <c r="BP345" s="24"/>
      <c r="BQ345" s="24"/>
      <c r="BR345" s="24"/>
      <c r="BS345" s="24"/>
      <c r="BT345" s="24"/>
      <c r="BU345" s="24"/>
      <c r="BV345" s="24"/>
      <c r="BW345" s="24"/>
      <c r="BX345" s="24"/>
      <c r="BY345" s="24"/>
      <c r="BZ345" s="24"/>
      <c r="CA345" s="24"/>
      <c r="CB345" s="24"/>
      <c r="CC345" s="24"/>
      <c r="CD345" s="24"/>
      <c r="CE345" s="24"/>
      <c r="CF345" s="24"/>
      <c r="CG345" s="24"/>
      <c r="CH345" s="24"/>
    </row>
    <row r="346" spans="1:86" outlineLevel="1">
      <c r="A346" s="24"/>
      <c r="B346" s="24"/>
      <c r="C346" s="484">
        <v>44</v>
      </c>
      <c r="D346" s="484"/>
      <c r="E346" s="605"/>
      <c r="F346" s="606"/>
      <c r="G346" s="606"/>
      <c r="H346" s="606"/>
      <c r="I346" s="606"/>
      <c r="J346" s="606"/>
      <c r="K346" s="606"/>
      <c r="L346" s="606"/>
      <c r="M346" s="606"/>
      <c r="N346" s="606"/>
      <c r="O346" s="606"/>
      <c r="P346" s="606"/>
      <c r="Q346" s="606"/>
      <c r="R346" s="606"/>
      <c r="S346" s="606"/>
      <c r="T346" s="606"/>
      <c r="U346" s="606"/>
      <c r="V346" s="606"/>
      <c r="W346" s="606"/>
      <c r="X346" s="606"/>
      <c r="Y346" s="606"/>
      <c r="Z346" s="606"/>
      <c r="AA346" s="606"/>
      <c r="AB346" s="606"/>
      <c r="AC346" s="606"/>
      <c r="AD346" s="606"/>
      <c r="AE346" s="606"/>
      <c r="AF346" s="606"/>
      <c r="AG346" s="606"/>
      <c r="AH346" s="606"/>
      <c r="AI346" s="606"/>
      <c r="AP346" s="24"/>
      <c r="AQ346" s="24"/>
      <c r="AR346" s="24"/>
      <c r="AS346" s="24"/>
      <c r="AT346" s="24"/>
      <c r="AU346" s="24"/>
      <c r="AV346" s="24"/>
      <c r="AW346" s="24"/>
      <c r="AX346" s="24"/>
      <c r="AY346" s="24"/>
      <c r="AZ346" s="24"/>
      <c r="BA346" s="24"/>
      <c r="BB346" s="24"/>
      <c r="BC346" s="24"/>
      <c r="BD346" s="24"/>
      <c r="BE346" s="24"/>
      <c r="BF346" s="24"/>
      <c r="BG346" s="24"/>
      <c r="BH346" s="24"/>
      <c r="BI346" s="24"/>
      <c r="BJ346" s="24"/>
      <c r="BK346" s="24"/>
      <c r="BL346" s="24"/>
      <c r="BM346" s="24"/>
      <c r="BN346" s="24"/>
      <c r="BO346" s="24"/>
      <c r="BP346" s="24"/>
      <c r="BQ346" s="24"/>
      <c r="BR346" s="24"/>
      <c r="BS346" s="24"/>
      <c r="BT346" s="24"/>
      <c r="BU346" s="24"/>
      <c r="BV346" s="24"/>
      <c r="BW346" s="24"/>
      <c r="BX346" s="24"/>
      <c r="BY346" s="24"/>
      <c r="BZ346" s="24"/>
      <c r="CA346" s="24"/>
      <c r="CB346" s="24"/>
      <c r="CC346" s="24"/>
      <c r="CD346" s="24"/>
      <c r="CE346" s="24"/>
      <c r="CF346" s="24"/>
      <c r="CG346" s="24"/>
      <c r="CH346" s="24"/>
    </row>
    <row r="347" spans="1:86" outlineLevel="1">
      <c r="A347" s="24"/>
      <c r="B347" s="24"/>
      <c r="C347" s="484">
        <v>45</v>
      </c>
      <c r="D347" s="484"/>
      <c r="E347" s="605"/>
      <c r="F347" s="606"/>
      <c r="G347" s="606"/>
      <c r="H347" s="606"/>
      <c r="I347" s="606"/>
      <c r="J347" s="606"/>
      <c r="K347" s="606"/>
      <c r="L347" s="606"/>
      <c r="M347" s="606"/>
      <c r="N347" s="606"/>
      <c r="O347" s="606"/>
      <c r="P347" s="606"/>
      <c r="Q347" s="606"/>
      <c r="R347" s="606"/>
      <c r="S347" s="606"/>
      <c r="T347" s="606"/>
      <c r="U347" s="606"/>
      <c r="V347" s="606"/>
      <c r="W347" s="606"/>
      <c r="X347" s="606"/>
      <c r="Y347" s="606"/>
      <c r="Z347" s="606"/>
      <c r="AA347" s="606"/>
      <c r="AB347" s="606"/>
      <c r="AC347" s="606"/>
      <c r="AD347" s="606"/>
      <c r="AE347" s="606"/>
      <c r="AF347" s="606"/>
      <c r="AG347" s="606"/>
      <c r="AH347" s="606"/>
      <c r="AI347" s="606"/>
      <c r="AP347" s="24"/>
      <c r="AQ347" s="24"/>
      <c r="AR347" s="24"/>
      <c r="AS347" s="24"/>
      <c r="AT347" s="24"/>
      <c r="AU347" s="24"/>
      <c r="AV347" s="24"/>
      <c r="AW347" s="24"/>
      <c r="AX347" s="24"/>
      <c r="AY347" s="24"/>
      <c r="AZ347" s="24"/>
      <c r="BA347" s="24"/>
      <c r="BB347" s="24"/>
      <c r="BC347" s="24"/>
      <c r="BD347" s="24"/>
      <c r="BE347" s="24"/>
      <c r="BF347" s="24"/>
      <c r="BG347" s="24"/>
      <c r="BH347" s="24"/>
      <c r="BI347" s="24"/>
      <c r="BJ347" s="24"/>
      <c r="BK347" s="24"/>
      <c r="BL347" s="24"/>
      <c r="BM347" s="24"/>
      <c r="BN347" s="24"/>
      <c r="BO347" s="24"/>
      <c r="BP347" s="24"/>
      <c r="BQ347" s="24"/>
      <c r="BR347" s="24"/>
      <c r="BS347" s="24"/>
      <c r="BT347" s="24"/>
      <c r="BU347" s="24"/>
      <c r="BV347" s="24"/>
      <c r="BW347" s="24"/>
      <c r="BX347" s="24"/>
      <c r="BY347" s="24"/>
      <c r="BZ347" s="24"/>
      <c r="CA347" s="24"/>
      <c r="CB347" s="24"/>
      <c r="CC347" s="24"/>
      <c r="CD347" s="24"/>
      <c r="CE347" s="24"/>
      <c r="CF347" s="24"/>
      <c r="CG347" s="24"/>
      <c r="CH347" s="24"/>
    </row>
    <row r="348" spans="1:86" outlineLevel="1">
      <c r="A348" s="24"/>
      <c r="B348" s="24"/>
      <c r="C348" s="484">
        <v>46</v>
      </c>
      <c r="D348" s="484"/>
      <c r="E348" s="605"/>
      <c r="F348" s="606"/>
      <c r="G348" s="606"/>
      <c r="H348" s="606"/>
      <c r="I348" s="606"/>
      <c r="J348" s="606"/>
      <c r="K348" s="606"/>
      <c r="L348" s="606"/>
      <c r="M348" s="606"/>
      <c r="N348" s="606"/>
      <c r="O348" s="606"/>
      <c r="P348" s="606"/>
      <c r="Q348" s="606"/>
      <c r="R348" s="606"/>
      <c r="S348" s="606"/>
      <c r="T348" s="606"/>
      <c r="U348" s="606"/>
      <c r="V348" s="606"/>
      <c r="W348" s="606"/>
      <c r="X348" s="606"/>
      <c r="Y348" s="606"/>
      <c r="Z348" s="606"/>
      <c r="AA348" s="606"/>
      <c r="AB348" s="606"/>
      <c r="AC348" s="606"/>
      <c r="AD348" s="606"/>
      <c r="AE348" s="606"/>
      <c r="AF348" s="606"/>
      <c r="AG348" s="606"/>
      <c r="AH348" s="606"/>
      <c r="AI348" s="606"/>
      <c r="AP348" s="24"/>
      <c r="AQ348" s="24"/>
      <c r="AR348" s="24"/>
      <c r="AS348" s="24"/>
      <c r="AT348" s="24"/>
      <c r="AU348" s="24"/>
      <c r="AV348" s="24"/>
      <c r="AW348" s="24"/>
      <c r="AX348" s="24"/>
      <c r="AY348" s="24"/>
      <c r="AZ348" s="24"/>
      <c r="BA348" s="24"/>
      <c r="BB348" s="24"/>
      <c r="BC348" s="24"/>
      <c r="BD348" s="24"/>
      <c r="BE348" s="24"/>
      <c r="BF348" s="24"/>
      <c r="BG348" s="24"/>
      <c r="BH348" s="24"/>
      <c r="BI348" s="24"/>
      <c r="BJ348" s="24"/>
      <c r="BK348" s="24"/>
      <c r="BL348" s="24"/>
      <c r="BM348" s="24"/>
      <c r="BN348" s="24"/>
      <c r="BO348" s="24"/>
      <c r="BP348" s="24"/>
      <c r="BQ348" s="24"/>
      <c r="BR348" s="24"/>
      <c r="BS348" s="24"/>
      <c r="BT348" s="24"/>
      <c r="BU348" s="24"/>
      <c r="BV348" s="24"/>
      <c r="BW348" s="24"/>
      <c r="BX348" s="24"/>
      <c r="BY348" s="24"/>
      <c r="BZ348" s="24"/>
      <c r="CA348" s="24"/>
      <c r="CB348" s="24"/>
      <c r="CC348" s="24"/>
      <c r="CD348" s="24"/>
      <c r="CE348" s="24"/>
      <c r="CF348" s="24"/>
      <c r="CG348" s="24"/>
      <c r="CH348" s="24"/>
    </row>
    <row r="349" spans="1:86" outlineLevel="1">
      <c r="A349" s="24"/>
      <c r="B349" s="24"/>
      <c r="C349" s="484">
        <v>47</v>
      </c>
      <c r="D349" s="484"/>
      <c r="E349" s="605"/>
      <c r="F349" s="606"/>
      <c r="G349" s="606"/>
      <c r="H349" s="606"/>
      <c r="I349" s="606"/>
      <c r="J349" s="606"/>
      <c r="K349" s="606"/>
      <c r="L349" s="606"/>
      <c r="M349" s="606"/>
      <c r="N349" s="606"/>
      <c r="O349" s="606"/>
      <c r="P349" s="606"/>
      <c r="Q349" s="606"/>
      <c r="R349" s="606"/>
      <c r="S349" s="606"/>
      <c r="T349" s="606"/>
      <c r="U349" s="606"/>
      <c r="V349" s="606"/>
      <c r="W349" s="606"/>
      <c r="X349" s="606"/>
      <c r="Y349" s="606"/>
      <c r="Z349" s="606"/>
      <c r="AA349" s="606"/>
      <c r="AB349" s="606"/>
      <c r="AC349" s="606"/>
      <c r="AD349" s="606"/>
      <c r="AE349" s="606"/>
      <c r="AF349" s="606"/>
      <c r="AG349" s="606"/>
      <c r="AH349" s="606"/>
      <c r="AI349" s="606"/>
      <c r="AP349" s="24"/>
      <c r="AQ349" s="24"/>
      <c r="AR349" s="24"/>
      <c r="AS349" s="24"/>
      <c r="AT349" s="24"/>
      <c r="AU349" s="24"/>
      <c r="AV349" s="24"/>
      <c r="AW349" s="24"/>
      <c r="AX349" s="24"/>
      <c r="AY349" s="24"/>
      <c r="AZ349" s="24"/>
      <c r="BA349" s="24"/>
      <c r="BB349" s="24"/>
      <c r="BC349" s="24"/>
      <c r="BD349" s="24"/>
      <c r="BE349" s="24"/>
      <c r="BF349" s="24"/>
      <c r="BG349" s="24"/>
      <c r="BH349" s="24"/>
      <c r="BI349" s="24"/>
      <c r="BJ349" s="24"/>
      <c r="BK349" s="24"/>
      <c r="BL349" s="24"/>
      <c r="BM349" s="24"/>
      <c r="BN349" s="24"/>
      <c r="BO349" s="24"/>
      <c r="BP349" s="24"/>
      <c r="BQ349" s="24"/>
      <c r="BR349" s="24"/>
      <c r="BS349" s="24"/>
      <c r="BT349" s="24"/>
      <c r="BU349" s="24"/>
      <c r="BV349" s="24"/>
      <c r="BW349" s="24"/>
      <c r="BX349" s="24"/>
      <c r="BY349" s="24"/>
      <c r="BZ349" s="24"/>
      <c r="CA349" s="24"/>
      <c r="CB349" s="24"/>
      <c r="CC349" s="24"/>
      <c r="CD349" s="24"/>
      <c r="CE349" s="24"/>
      <c r="CF349" s="24"/>
      <c r="CG349" s="24"/>
      <c r="CH349" s="24"/>
    </row>
    <row r="350" spans="1:86" outlineLevel="1">
      <c r="A350" s="24"/>
      <c r="B350" s="24"/>
      <c r="C350" s="484">
        <v>48</v>
      </c>
      <c r="D350" s="484"/>
      <c r="E350" s="605"/>
      <c r="F350" s="606"/>
      <c r="G350" s="606"/>
      <c r="H350" s="606"/>
      <c r="I350" s="606"/>
      <c r="J350" s="606"/>
      <c r="K350" s="606"/>
      <c r="L350" s="606"/>
      <c r="M350" s="606"/>
      <c r="N350" s="606"/>
      <c r="O350" s="606"/>
      <c r="P350" s="606"/>
      <c r="Q350" s="606"/>
      <c r="R350" s="606"/>
      <c r="S350" s="606"/>
      <c r="T350" s="606"/>
      <c r="U350" s="606"/>
      <c r="V350" s="606"/>
      <c r="W350" s="606"/>
      <c r="X350" s="606"/>
      <c r="Y350" s="606"/>
      <c r="Z350" s="606"/>
      <c r="AA350" s="606"/>
      <c r="AB350" s="606"/>
      <c r="AC350" s="606"/>
      <c r="AD350" s="606"/>
      <c r="AE350" s="606"/>
      <c r="AF350" s="606"/>
      <c r="AG350" s="606"/>
      <c r="AH350" s="606"/>
      <c r="AI350" s="606"/>
      <c r="AP350" s="24"/>
      <c r="AQ350" s="24"/>
      <c r="AR350" s="24"/>
      <c r="AS350" s="24"/>
      <c r="AT350" s="24"/>
      <c r="AU350" s="24"/>
      <c r="AV350" s="24"/>
      <c r="AW350" s="24"/>
      <c r="AX350" s="24"/>
      <c r="AY350" s="24"/>
      <c r="AZ350" s="24"/>
      <c r="BA350" s="24"/>
      <c r="BB350" s="24"/>
      <c r="BC350" s="24"/>
      <c r="BD350" s="24"/>
      <c r="BE350" s="24"/>
      <c r="BF350" s="24"/>
      <c r="BG350" s="24"/>
      <c r="BH350" s="24"/>
      <c r="BI350" s="24"/>
      <c r="BJ350" s="24"/>
      <c r="BK350" s="24"/>
      <c r="BL350" s="24"/>
      <c r="BM350" s="24"/>
      <c r="BN350" s="24"/>
      <c r="BO350" s="24"/>
      <c r="BP350" s="24"/>
      <c r="BQ350" s="24"/>
      <c r="BR350" s="24"/>
      <c r="BS350" s="24"/>
      <c r="BT350" s="24"/>
      <c r="BU350" s="24"/>
      <c r="BV350" s="24"/>
      <c r="BW350" s="24"/>
      <c r="BX350" s="24"/>
      <c r="BY350" s="24"/>
      <c r="BZ350" s="24"/>
      <c r="CA350" s="24"/>
      <c r="CB350" s="24"/>
      <c r="CC350" s="24"/>
      <c r="CD350" s="24"/>
      <c r="CE350" s="24"/>
      <c r="CF350" s="24"/>
      <c r="CG350" s="24"/>
      <c r="CH350" s="24"/>
    </row>
    <row r="351" spans="1:86" outlineLevel="1">
      <c r="A351" s="24"/>
      <c r="B351" s="24"/>
      <c r="C351" s="484">
        <v>49</v>
      </c>
      <c r="D351" s="484"/>
      <c r="E351" s="605"/>
      <c r="F351" s="606"/>
      <c r="G351" s="606"/>
      <c r="H351" s="606"/>
      <c r="I351" s="606"/>
      <c r="J351" s="606"/>
      <c r="K351" s="606"/>
      <c r="L351" s="606"/>
      <c r="M351" s="606"/>
      <c r="N351" s="606"/>
      <c r="O351" s="606"/>
      <c r="P351" s="606"/>
      <c r="Q351" s="606"/>
      <c r="R351" s="606"/>
      <c r="S351" s="606"/>
      <c r="T351" s="606"/>
      <c r="U351" s="606"/>
      <c r="V351" s="606"/>
      <c r="W351" s="606"/>
      <c r="X351" s="606"/>
      <c r="Y351" s="606"/>
      <c r="Z351" s="606"/>
      <c r="AA351" s="606"/>
      <c r="AB351" s="606"/>
      <c r="AC351" s="606"/>
      <c r="AD351" s="606"/>
      <c r="AE351" s="606"/>
      <c r="AF351" s="606"/>
      <c r="AG351" s="606"/>
      <c r="AH351" s="606"/>
      <c r="AI351" s="606"/>
      <c r="AP351" s="24"/>
      <c r="AQ351" s="24"/>
      <c r="AR351" s="24"/>
      <c r="AS351" s="24"/>
      <c r="AT351" s="24"/>
      <c r="AU351" s="24"/>
      <c r="AV351" s="24"/>
      <c r="AW351" s="24"/>
      <c r="AX351" s="24"/>
      <c r="AY351" s="24"/>
      <c r="AZ351" s="24"/>
      <c r="BA351" s="24"/>
      <c r="BB351" s="24"/>
      <c r="BC351" s="24"/>
      <c r="BD351" s="24"/>
      <c r="BE351" s="24"/>
      <c r="BF351" s="24"/>
      <c r="BG351" s="24"/>
      <c r="BH351" s="24"/>
      <c r="BI351" s="24"/>
      <c r="BJ351" s="24"/>
      <c r="BK351" s="24"/>
      <c r="BL351" s="24"/>
      <c r="BM351" s="24"/>
      <c r="BN351" s="24"/>
      <c r="BO351" s="24"/>
      <c r="BP351" s="24"/>
      <c r="BQ351" s="24"/>
      <c r="BR351" s="24"/>
      <c r="BS351" s="24"/>
      <c r="BT351" s="24"/>
      <c r="BU351" s="24"/>
      <c r="BV351" s="24"/>
      <c r="BW351" s="24"/>
      <c r="BX351" s="24"/>
      <c r="BY351" s="24"/>
      <c r="BZ351" s="24"/>
      <c r="CA351" s="24"/>
      <c r="CB351" s="24"/>
      <c r="CC351" s="24"/>
      <c r="CD351" s="24"/>
      <c r="CE351" s="24"/>
      <c r="CF351" s="24"/>
      <c r="CG351" s="24"/>
      <c r="CH351" s="24"/>
    </row>
    <row r="352" spans="1:86" outlineLevel="1">
      <c r="A352" s="24"/>
      <c r="B352" s="24"/>
      <c r="C352" s="484">
        <v>50</v>
      </c>
      <c r="D352" s="484"/>
      <c r="E352" s="605"/>
      <c r="F352" s="606"/>
      <c r="G352" s="606"/>
      <c r="H352" s="606"/>
      <c r="I352" s="606"/>
      <c r="J352" s="606"/>
      <c r="K352" s="606"/>
      <c r="L352" s="606"/>
      <c r="M352" s="606"/>
      <c r="N352" s="606"/>
      <c r="O352" s="606"/>
      <c r="P352" s="606"/>
      <c r="Q352" s="606"/>
      <c r="R352" s="606"/>
      <c r="S352" s="606"/>
      <c r="T352" s="606"/>
      <c r="U352" s="606"/>
      <c r="V352" s="606"/>
      <c r="W352" s="606"/>
      <c r="X352" s="606"/>
      <c r="Y352" s="606"/>
      <c r="Z352" s="606"/>
      <c r="AA352" s="606"/>
      <c r="AB352" s="606"/>
      <c r="AC352" s="606"/>
      <c r="AD352" s="606"/>
      <c r="AE352" s="606"/>
      <c r="AF352" s="606"/>
      <c r="AG352" s="606"/>
      <c r="AH352" s="606"/>
      <c r="AI352" s="606"/>
      <c r="AP352" s="24"/>
      <c r="AQ352" s="24"/>
      <c r="AR352" s="24"/>
      <c r="AS352" s="24"/>
      <c r="AT352" s="24"/>
      <c r="AU352" s="24"/>
      <c r="AV352" s="24"/>
      <c r="AW352" s="24"/>
      <c r="AX352" s="24"/>
      <c r="AY352" s="24"/>
      <c r="AZ352" s="24"/>
      <c r="BA352" s="24"/>
      <c r="BB352" s="24"/>
      <c r="BC352" s="24"/>
      <c r="BD352" s="24"/>
      <c r="BE352" s="24"/>
      <c r="BF352" s="24"/>
      <c r="BG352" s="24"/>
      <c r="BH352" s="24"/>
      <c r="BI352" s="24"/>
      <c r="BJ352" s="24"/>
      <c r="BK352" s="24"/>
      <c r="BL352" s="24"/>
      <c r="BM352" s="24"/>
      <c r="BN352" s="24"/>
      <c r="BO352" s="24"/>
      <c r="BP352" s="24"/>
      <c r="BQ352" s="24"/>
      <c r="BR352" s="24"/>
      <c r="BS352" s="24"/>
      <c r="BT352" s="24"/>
      <c r="BU352" s="24"/>
      <c r="BV352" s="24"/>
      <c r="BW352" s="24"/>
      <c r="BX352" s="24"/>
      <c r="BY352" s="24"/>
      <c r="BZ352" s="24"/>
      <c r="CA352" s="24"/>
      <c r="CB352" s="24"/>
      <c r="CC352" s="24"/>
      <c r="CD352" s="24"/>
      <c r="CE352" s="24"/>
      <c r="CF352" s="24"/>
      <c r="CG352" s="24"/>
      <c r="CH352" s="24"/>
    </row>
    <row r="353" spans="1:86" outlineLevel="1">
      <c r="A353" s="24"/>
      <c r="B353" s="24"/>
      <c r="C353" s="484">
        <v>51</v>
      </c>
      <c r="D353" s="484"/>
      <c r="E353" s="605"/>
      <c r="F353" s="606"/>
      <c r="G353" s="606"/>
      <c r="H353" s="606"/>
      <c r="I353" s="606"/>
      <c r="J353" s="606"/>
      <c r="K353" s="606"/>
      <c r="L353" s="606"/>
      <c r="M353" s="606"/>
      <c r="N353" s="606"/>
      <c r="O353" s="606"/>
      <c r="P353" s="606"/>
      <c r="Q353" s="606"/>
      <c r="R353" s="606"/>
      <c r="S353" s="606"/>
      <c r="T353" s="606"/>
      <c r="U353" s="606"/>
      <c r="V353" s="606"/>
      <c r="W353" s="606"/>
      <c r="X353" s="606"/>
      <c r="Y353" s="606"/>
      <c r="Z353" s="606"/>
      <c r="AA353" s="606"/>
      <c r="AB353" s="606"/>
      <c r="AC353" s="606"/>
      <c r="AD353" s="606"/>
      <c r="AE353" s="606"/>
      <c r="AF353" s="606"/>
      <c r="AG353" s="606"/>
      <c r="AH353" s="606"/>
      <c r="AI353" s="606"/>
      <c r="AP353" s="24"/>
      <c r="AQ353" s="24"/>
      <c r="AR353" s="24"/>
      <c r="AS353" s="24"/>
      <c r="AT353" s="24"/>
      <c r="AU353" s="24"/>
      <c r="AV353" s="24"/>
      <c r="AW353" s="24"/>
      <c r="AX353" s="24"/>
      <c r="AY353" s="24"/>
      <c r="AZ353" s="24"/>
      <c r="BA353" s="24"/>
      <c r="BB353" s="24"/>
      <c r="BC353" s="24"/>
      <c r="BD353" s="24"/>
      <c r="BE353" s="24"/>
      <c r="BF353" s="24"/>
      <c r="BG353" s="24"/>
      <c r="BH353" s="24"/>
      <c r="BI353" s="24"/>
      <c r="BJ353" s="24"/>
      <c r="BK353" s="24"/>
      <c r="BL353" s="24"/>
      <c r="BM353" s="24"/>
      <c r="BN353" s="24"/>
      <c r="BO353" s="24"/>
      <c r="BP353" s="24"/>
      <c r="BQ353" s="24"/>
      <c r="BR353" s="24"/>
      <c r="BS353" s="24"/>
      <c r="BT353" s="24"/>
      <c r="BU353" s="24"/>
      <c r="BV353" s="24"/>
      <c r="BW353" s="24"/>
      <c r="BX353" s="24"/>
      <c r="BY353" s="24"/>
      <c r="BZ353" s="24"/>
      <c r="CA353" s="24"/>
      <c r="CB353" s="24"/>
      <c r="CC353" s="24"/>
      <c r="CD353" s="24"/>
      <c r="CE353" s="24"/>
      <c r="CF353" s="24"/>
      <c r="CG353" s="24"/>
      <c r="CH353" s="24"/>
    </row>
    <row r="354" spans="1:86" outlineLevel="1">
      <c r="A354" s="24"/>
      <c r="B354" s="24"/>
      <c r="C354" s="484">
        <v>52</v>
      </c>
      <c r="D354" s="484"/>
      <c r="E354" s="605"/>
      <c r="F354" s="606"/>
      <c r="G354" s="606"/>
      <c r="H354" s="606"/>
      <c r="I354" s="606"/>
      <c r="J354" s="606"/>
      <c r="K354" s="606"/>
      <c r="L354" s="606"/>
      <c r="M354" s="606"/>
      <c r="N354" s="606"/>
      <c r="O354" s="606"/>
      <c r="P354" s="606"/>
      <c r="Q354" s="606"/>
      <c r="R354" s="606"/>
      <c r="S354" s="606"/>
      <c r="T354" s="606"/>
      <c r="U354" s="606"/>
      <c r="V354" s="606"/>
      <c r="W354" s="606"/>
      <c r="X354" s="606"/>
      <c r="Y354" s="606"/>
      <c r="Z354" s="606"/>
      <c r="AA354" s="606"/>
      <c r="AB354" s="606"/>
      <c r="AC354" s="606"/>
      <c r="AD354" s="606"/>
      <c r="AE354" s="606"/>
      <c r="AF354" s="606"/>
      <c r="AG354" s="606"/>
      <c r="AH354" s="606"/>
      <c r="AI354" s="606"/>
      <c r="AP354" s="24"/>
      <c r="AQ354" s="24"/>
      <c r="AR354" s="24"/>
      <c r="AS354" s="24"/>
      <c r="AT354" s="24"/>
      <c r="AU354" s="24"/>
      <c r="AV354" s="24"/>
      <c r="AW354" s="24"/>
      <c r="AX354" s="24"/>
      <c r="AY354" s="24"/>
      <c r="AZ354" s="24"/>
      <c r="BA354" s="24"/>
      <c r="BB354" s="24"/>
      <c r="BC354" s="24"/>
      <c r="BD354" s="24"/>
      <c r="BE354" s="24"/>
      <c r="BF354" s="24"/>
      <c r="BG354" s="24"/>
      <c r="BH354" s="24"/>
      <c r="BI354" s="24"/>
      <c r="BJ354" s="24"/>
      <c r="BK354" s="24"/>
      <c r="BL354" s="24"/>
      <c r="BM354" s="24"/>
      <c r="BN354" s="24"/>
      <c r="BO354" s="24"/>
      <c r="BP354" s="24"/>
      <c r="BQ354" s="24"/>
      <c r="BR354" s="24"/>
      <c r="BS354" s="24"/>
      <c r="BT354" s="24"/>
      <c r="BU354" s="24"/>
      <c r="BV354" s="24"/>
      <c r="BW354" s="24"/>
      <c r="BX354" s="24"/>
      <c r="BY354" s="24"/>
      <c r="BZ354" s="24"/>
      <c r="CA354" s="24"/>
      <c r="CB354" s="24"/>
      <c r="CC354" s="24"/>
      <c r="CD354" s="24"/>
      <c r="CE354" s="24"/>
      <c r="CF354" s="24"/>
      <c r="CG354" s="24"/>
      <c r="CH354" s="24"/>
    </row>
    <row r="355" spans="1:86" outlineLevel="1">
      <c r="A355" s="24"/>
      <c r="B355" s="24"/>
      <c r="C355" s="484">
        <v>53</v>
      </c>
      <c r="D355" s="484"/>
      <c r="E355" s="605"/>
      <c r="F355" s="606"/>
      <c r="G355" s="606"/>
      <c r="H355" s="606"/>
      <c r="I355" s="606"/>
      <c r="J355" s="606"/>
      <c r="K355" s="606"/>
      <c r="L355" s="606"/>
      <c r="M355" s="606"/>
      <c r="N355" s="606"/>
      <c r="O355" s="606"/>
      <c r="P355" s="606"/>
      <c r="Q355" s="606"/>
      <c r="R355" s="606"/>
      <c r="S355" s="606"/>
      <c r="T355" s="606"/>
      <c r="U355" s="606"/>
      <c r="V355" s="606"/>
      <c r="W355" s="606"/>
      <c r="X355" s="606"/>
      <c r="Y355" s="606"/>
      <c r="Z355" s="606"/>
      <c r="AA355" s="606"/>
      <c r="AB355" s="606"/>
      <c r="AC355" s="606"/>
      <c r="AD355" s="606"/>
      <c r="AE355" s="606"/>
      <c r="AF355" s="606"/>
      <c r="AG355" s="606"/>
      <c r="AH355" s="606"/>
      <c r="AI355" s="606"/>
      <c r="AP355" s="24"/>
      <c r="AQ355" s="24"/>
      <c r="AR355" s="24"/>
      <c r="AS355" s="24"/>
      <c r="AT355" s="24"/>
      <c r="AU355" s="24"/>
      <c r="AV355" s="24"/>
      <c r="AW355" s="24"/>
      <c r="AX355" s="24"/>
      <c r="AY355" s="24"/>
      <c r="AZ355" s="24"/>
      <c r="BA355" s="24"/>
      <c r="BB355" s="24"/>
      <c r="BC355" s="24"/>
      <c r="BD355" s="24"/>
      <c r="BE355" s="24"/>
      <c r="BF355" s="24"/>
      <c r="BG355" s="24"/>
      <c r="BH355" s="24"/>
      <c r="BI355" s="24"/>
      <c r="BJ355" s="24"/>
      <c r="BK355" s="24"/>
      <c r="BL355" s="24"/>
      <c r="BM355" s="24"/>
      <c r="BN355" s="24"/>
      <c r="BO355" s="24"/>
      <c r="BP355" s="24"/>
      <c r="BQ355" s="24"/>
      <c r="BR355" s="24"/>
      <c r="BS355" s="24"/>
      <c r="BT355" s="24"/>
      <c r="BU355" s="24"/>
      <c r="BV355" s="24"/>
      <c r="BW355" s="24"/>
      <c r="BX355" s="24"/>
      <c r="BY355" s="24"/>
      <c r="BZ355" s="24"/>
      <c r="CA355" s="24"/>
      <c r="CB355" s="24"/>
      <c r="CC355" s="24"/>
      <c r="CD355" s="24"/>
      <c r="CE355" s="24"/>
      <c r="CF355" s="24"/>
      <c r="CG355" s="24"/>
      <c r="CH355" s="24"/>
    </row>
    <row r="356" spans="1:86" outlineLevel="1">
      <c r="A356" s="24"/>
      <c r="B356" s="24"/>
      <c r="C356" s="484">
        <v>54</v>
      </c>
      <c r="D356" s="484"/>
      <c r="E356" s="605"/>
      <c r="F356" s="606"/>
      <c r="G356" s="606"/>
      <c r="H356" s="606"/>
      <c r="I356" s="606"/>
      <c r="J356" s="606"/>
      <c r="K356" s="606"/>
      <c r="L356" s="606"/>
      <c r="M356" s="606"/>
      <c r="N356" s="606"/>
      <c r="O356" s="606"/>
      <c r="P356" s="606"/>
      <c r="Q356" s="606"/>
      <c r="R356" s="606"/>
      <c r="S356" s="606"/>
      <c r="T356" s="606"/>
      <c r="U356" s="606"/>
      <c r="V356" s="606"/>
      <c r="W356" s="606"/>
      <c r="X356" s="606"/>
      <c r="Y356" s="606"/>
      <c r="Z356" s="606"/>
      <c r="AA356" s="606"/>
      <c r="AB356" s="606"/>
      <c r="AC356" s="606"/>
      <c r="AD356" s="606"/>
      <c r="AE356" s="606"/>
      <c r="AF356" s="606"/>
      <c r="AG356" s="606"/>
      <c r="AH356" s="606"/>
      <c r="AI356" s="606"/>
      <c r="AP356" s="24"/>
      <c r="AQ356" s="24"/>
      <c r="AR356" s="24"/>
      <c r="AS356" s="24"/>
      <c r="AT356" s="24"/>
      <c r="AU356" s="24"/>
      <c r="AV356" s="24"/>
      <c r="AW356" s="24"/>
      <c r="AX356" s="24"/>
      <c r="AY356" s="24"/>
      <c r="AZ356" s="24"/>
      <c r="BA356" s="24"/>
      <c r="BB356" s="24"/>
      <c r="BC356" s="24"/>
      <c r="BD356" s="24"/>
      <c r="BE356" s="24"/>
      <c r="BF356" s="24"/>
      <c r="BG356" s="24"/>
      <c r="BH356" s="24"/>
      <c r="BI356" s="24"/>
      <c r="BJ356" s="24"/>
      <c r="BK356" s="24"/>
      <c r="BL356" s="24"/>
      <c r="BM356" s="24"/>
      <c r="BN356" s="24"/>
      <c r="BO356" s="24"/>
      <c r="BP356" s="24"/>
      <c r="BQ356" s="24"/>
      <c r="BR356" s="24"/>
      <c r="BS356" s="24"/>
      <c r="BT356" s="24"/>
      <c r="BU356" s="24"/>
      <c r="BV356" s="24"/>
      <c r="BW356" s="24"/>
      <c r="BX356" s="24"/>
      <c r="BY356" s="24"/>
      <c r="BZ356" s="24"/>
      <c r="CA356" s="24"/>
      <c r="CB356" s="24"/>
      <c r="CC356" s="24"/>
      <c r="CD356" s="24"/>
      <c r="CE356" s="24"/>
      <c r="CF356" s="24"/>
      <c r="CG356" s="24"/>
      <c r="CH356" s="24"/>
    </row>
    <row r="357" spans="1:86" outlineLevel="1">
      <c r="A357" s="24"/>
      <c r="B357" s="24"/>
      <c r="C357" s="484">
        <v>55</v>
      </c>
      <c r="D357" s="484"/>
      <c r="E357" s="605"/>
      <c r="F357" s="606"/>
      <c r="G357" s="606"/>
      <c r="H357" s="606"/>
      <c r="I357" s="606"/>
      <c r="J357" s="606"/>
      <c r="K357" s="606"/>
      <c r="L357" s="606"/>
      <c r="M357" s="606"/>
      <c r="N357" s="606"/>
      <c r="O357" s="606"/>
      <c r="P357" s="606"/>
      <c r="Q357" s="606"/>
      <c r="R357" s="606"/>
      <c r="S357" s="606"/>
      <c r="T357" s="606"/>
      <c r="U357" s="606"/>
      <c r="V357" s="606"/>
      <c r="W357" s="606"/>
      <c r="X357" s="606"/>
      <c r="Y357" s="606"/>
      <c r="Z357" s="606"/>
      <c r="AA357" s="606"/>
      <c r="AB357" s="606"/>
      <c r="AC357" s="606"/>
      <c r="AD357" s="606"/>
      <c r="AE357" s="606"/>
      <c r="AF357" s="606"/>
      <c r="AG357" s="606"/>
      <c r="AH357" s="606"/>
      <c r="AI357" s="606"/>
      <c r="AP357" s="24"/>
      <c r="AQ357" s="24"/>
      <c r="AR357" s="24"/>
      <c r="AS357" s="24"/>
      <c r="AT357" s="24"/>
      <c r="AU357" s="24"/>
      <c r="AV357" s="24"/>
      <c r="AW357" s="24"/>
      <c r="AX357" s="24"/>
      <c r="AY357" s="24"/>
      <c r="AZ357" s="24"/>
      <c r="BA357" s="24"/>
      <c r="BB357" s="24"/>
      <c r="BC357" s="24"/>
      <c r="BD357" s="24"/>
      <c r="BE357" s="24"/>
      <c r="BF357" s="24"/>
      <c r="BG357" s="24"/>
      <c r="BH357" s="24"/>
      <c r="BI357" s="24"/>
      <c r="BJ357" s="24"/>
      <c r="BK357" s="24"/>
      <c r="BL357" s="24"/>
      <c r="BM357" s="24"/>
      <c r="BN357" s="24"/>
      <c r="BO357" s="24"/>
      <c r="BP357" s="24"/>
      <c r="BQ357" s="24"/>
      <c r="BR357" s="24"/>
      <c r="BS357" s="24"/>
      <c r="BT357" s="24"/>
      <c r="BU357" s="24"/>
      <c r="BV357" s="24"/>
      <c r="BW357" s="24"/>
      <c r="BX357" s="24"/>
      <c r="BY357" s="24"/>
      <c r="BZ357" s="24"/>
      <c r="CA357" s="24"/>
      <c r="CB357" s="24"/>
      <c r="CC357" s="24"/>
      <c r="CD357" s="24"/>
      <c r="CE357" s="24"/>
      <c r="CF357" s="24"/>
      <c r="CG357" s="24"/>
      <c r="CH357" s="24"/>
    </row>
    <row r="358" spans="1:86" outlineLevel="1">
      <c r="A358" s="24"/>
      <c r="B358" s="24"/>
      <c r="C358" s="484">
        <v>56</v>
      </c>
      <c r="D358" s="484"/>
      <c r="E358" s="605"/>
      <c r="F358" s="606"/>
      <c r="G358" s="606"/>
      <c r="H358" s="606"/>
      <c r="I358" s="606"/>
      <c r="J358" s="606"/>
      <c r="K358" s="606"/>
      <c r="L358" s="606"/>
      <c r="M358" s="606"/>
      <c r="N358" s="606"/>
      <c r="O358" s="606"/>
      <c r="P358" s="606"/>
      <c r="Q358" s="606"/>
      <c r="R358" s="606"/>
      <c r="S358" s="606"/>
      <c r="T358" s="606"/>
      <c r="U358" s="606"/>
      <c r="V358" s="606"/>
      <c r="W358" s="606"/>
      <c r="X358" s="606"/>
      <c r="Y358" s="606"/>
      <c r="Z358" s="606"/>
      <c r="AA358" s="606"/>
      <c r="AB358" s="606"/>
      <c r="AC358" s="606"/>
      <c r="AD358" s="606"/>
      <c r="AE358" s="606"/>
      <c r="AF358" s="606"/>
      <c r="AG358" s="606"/>
      <c r="AH358" s="606"/>
      <c r="AI358" s="606"/>
      <c r="AP358" s="24"/>
      <c r="AQ358" s="24"/>
      <c r="AR358" s="24"/>
      <c r="AS358" s="24"/>
      <c r="AT358" s="24"/>
      <c r="AU358" s="24"/>
      <c r="AV358" s="24"/>
      <c r="AW358" s="24"/>
      <c r="AX358" s="24"/>
      <c r="AY358" s="24"/>
      <c r="AZ358" s="24"/>
      <c r="BA358" s="24"/>
      <c r="BB358" s="24"/>
      <c r="BC358" s="24"/>
      <c r="BD358" s="24"/>
      <c r="BE358" s="24"/>
      <c r="BF358" s="24"/>
      <c r="BG358" s="24"/>
      <c r="BH358" s="24"/>
      <c r="BI358" s="24"/>
      <c r="BJ358" s="24"/>
      <c r="BK358" s="24"/>
      <c r="BL358" s="24"/>
      <c r="BM358" s="24"/>
      <c r="BN358" s="24"/>
      <c r="BO358" s="24"/>
      <c r="BP358" s="24"/>
      <c r="BQ358" s="24"/>
      <c r="BR358" s="24"/>
      <c r="BS358" s="24"/>
      <c r="BT358" s="24"/>
      <c r="BU358" s="24"/>
      <c r="BV358" s="24"/>
      <c r="BW358" s="24"/>
      <c r="BX358" s="24"/>
      <c r="BY358" s="24"/>
      <c r="BZ358" s="24"/>
      <c r="CA358" s="24"/>
      <c r="CB358" s="24"/>
      <c r="CC358" s="24"/>
      <c r="CD358" s="24"/>
      <c r="CE358" s="24"/>
      <c r="CF358" s="24"/>
      <c r="CG358" s="24"/>
      <c r="CH358" s="24"/>
    </row>
    <row r="359" spans="1:86" outlineLevel="1">
      <c r="A359" s="24"/>
      <c r="B359" s="24"/>
      <c r="C359" s="484">
        <v>57</v>
      </c>
      <c r="D359" s="484"/>
      <c r="E359" s="605"/>
      <c r="F359" s="606"/>
      <c r="G359" s="606"/>
      <c r="H359" s="606"/>
      <c r="I359" s="606"/>
      <c r="J359" s="606"/>
      <c r="K359" s="606"/>
      <c r="L359" s="606"/>
      <c r="M359" s="606"/>
      <c r="N359" s="606"/>
      <c r="O359" s="606"/>
      <c r="P359" s="606"/>
      <c r="Q359" s="606"/>
      <c r="R359" s="606"/>
      <c r="S359" s="606"/>
      <c r="T359" s="606"/>
      <c r="U359" s="606"/>
      <c r="V359" s="606"/>
      <c r="W359" s="606"/>
      <c r="X359" s="606"/>
      <c r="Y359" s="606"/>
      <c r="Z359" s="606"/>
      <c r="AA359" s="606"/>
      <c r="AB359" s="606"/>
      <c r="AC359" s="606"/>
      <c r="AD359" s="606"/>
      <c r="AE359" s="606"/>
      <c r="AF359" s="606"/>
      <c r="AG359" s="606"/>
      <c r="AH359" s="606"/>
      <c r="AI359" s="606"/>
      <c r="AP359" s="24"/>
      <c r="AQ359" s="24"/>
      <c r="AR359" s="24"/>
      <c r="AS359" s="24"/>
      <c r="AT359" s="24"/>
      <c r="AU359" s="24"/>
      <c r="AV359" s="24"/>
      <c r="AW359" s="24"/>
      <c r="AX359" s="24"/>
      <c r="AY359" s="24"/>
      <c r="AZ359" s="24"/>
      <c r="BA359" s="24"/>
      <c r="BB359" s="24"/>
      <c r="BC359" s="24"/>
      <c r="BD359" s="24"/>
      <c r="BE359" s="24"/>
      <c r="BF359" s="24"/>
      <c r="BG359" s="24"/>
      <c r="BH359" s="24"/>
      <c r="BI359" s="24"/>
      <c r="BJ359" s="24"/>
      <c r="BK359" s="24"/>
      <c r="BL359" s="24"/>
      <c r="BM359" s="24"/>
      <c r="BN359" s="24"/>
      <c r="BO359" s="24"/>
      <c r="BP359" s="24"/>
      <c r="BQ359" s="24"/>
      <c r="BR359" s="24"/>
      <c r="BS359" s="24"/>
      <c r="BT359" s="24"/>
      <c r="BU359" s="24"/>
      <c r="BV359" s="24"/>
      <c r="BW359" s="24"/>
      <c r="BX359" s="24"/>
      <c r="BY359" s="24"/>
      <c r="BZ359" s="24"/>
      <c r="CA359" s="24"/>
      <c r="CB359" s="24"/>
      <c r="CC359" s="24"/>
      <c r="CD359" s="24"/>
      <c r="CE359" s="24"/>
      <c r="CF359" s="24"/>
      <c r="CG359" s="24"/>
      <c r="CH359" s="24"/>
    </row>
    <row r="360" spans="1:86" outlineLevel="1">
      <c r="A360" s="24"/>
      <c r="B360" s="24"/>
      <c r="C360" s="484">
        <v>58</v>
      </c>
      <c r="D360" s="484"/>
      <c r="E360" s="605"/>
      <c r="F360" s="606"/>
      <c r="G360" s="606"/>
      <c r="H360" s="606"/>
      <c r="I360" s="606"/>
      <c r="J360" s="606"/>
      <c r="K360" s="606"/>
      <c r="L360" s="606"/>
      <c r="M360" s="606"/>
      <c r="N360" s="606"/>
      <c r="O360" s="606"/>
      <c r="P360" s="606"/>
      <c r="Q360" s="606"/>
      <c r="R360" s="606"/>
      <c r="S360" s="606"/>
      <c r="T360" s="606"/>
      <c r="U360" s="606"/>
      <c r="V360" s="606"/>
      <c r="W360" s="606"/>
      <c r="X360" s="606"/>
      <c r="Y360" s="606"/>
      <c r="Z360" s="606"/>
      <c r="AA360" s="606"/>
      <c r="AB360" s="606"/>
      <c r="AC360" s="606"/>
      <c r="AD360" s="606"/>
      <c r="AE360" s="606"/>
      <c r="AF360" s="606"/>
      <c r="AG360" s="606"/>
      <c r="AH360" s="606"/>
      <c r="AI360" s="606"/>
      <c r="AP360" s="24"/>
      <c r="AQ360" s="24"/>
      <c r="AR360" s="24"/>
      <c r="AS360" s="24"/>
      <c r="AT360" s="24"/>
      <c r="AU360" s="24"/>
      <c r="AV360" s="24"/>
      <c r="AW360" s="24"/>
      <c r="AX360" s="24"/>
      <c r="AY360" s="24"/>
      <c r="AZ360" s="24"/>
      <c r="BA360" s="24"/>
      <c r="BB360" s="24"/>
      <c r="BC360" s="24"/>
      <c r="BD360" s="24"/>
      <c r="BE360" s="24"/>
      <c r="BF360" s="24"/>
      <c r="BG360" s="24"/>
      <c r="BH360" s="24"/>
      <c r="BI360" s="24"/>
      <c r="BJ360" s="24"/>
      <c r="BK360" s="24"/>
      <c r="BL360" s="24"/>
      <c r="BM360" s="24"/>
      <c r="BN360" s="24"/>
      <c r="BO360" s="24"/>
      <c r="BP360" s="24"/>
      <c r="BQ360" s="24"/>
      <c r="BR360" s="24"/>
      <c r="BS360" s="24"/>
      <c r="BT360" s="24"/>
      <c r="BU360" s="24"/>
      <c r="BV360" s="24"/>
      <c r="BW360" s="24"/>
      <c r="BX360" s="24"/>
      <c r="BY360" s="24"/>
      <c r="BZ360" s="24"/>
      <c r="CA360" s="24"/>
      <c r="CB360" s="24"/>
      <c r="CC360" s="24"/>
      <c r="CD360" s="24"/>
      <c r="CE360" s="24"/>
      <c r="CF360" s="24"/>
      <c r="CG360" s="24"/>
      <c r="CH360" s="24"/>
    </row>
    <row r="361" spans="1:86" outlineLevel="1">
      <c r="A361" s="24"/>
      <c r="B361" s="24"/>
      <c r="C361" s="484">
        <v>59</v>
      </c>
      <c r="D361" s="484"/>
      <c r="E361" s="605"/>
      <c r="F361" s="606"/>
      <c r="G361" s="606"/>
      <c r="H361" s="606"/>
      <c r="I361" s="606"/>
      <c r="J361" s="606"/>
      <c r="K361" s="606"/>
      <c r="L361" s="606"/>
      <c r="M361" s="606"/>
      <c r="N361" s="606"/>
      <c r="O361" s="606"/>
      <c r="P361" s="606"/>
      <c r="Q361" s="606"/>
      <c r="R361" s="606"/>
      <c r="S361" s="606"/>
      <c r="T361" s="606"/>
      <c r="U361" s="606"/>
      <c r="V361" s="606"/>
      <c r="W361" s="606"/>
      <c r="X361" s="606"/>
      <c r="Y361" s="606"/>
      <c r="Z361" s="606"/>
      <c r="AA361" s="606"/>
      <c r="AB361" s="606"/>
      <c r="AC361" s="606"/>
      <c r="AD361" s="606"/>
      <c r="AE361" s="606"/>
      <c r="AF361" s="606"/>
      <c r="AG361" s="606"/>
      <c r="AH361" s="606"/>
      <c r="AI361" s="606"/>
      <c r="AP361" s="24"/>
      <c r="AQ361" s="24"/>
      <c r="AR361" s="24"/>
      <c r="AS361" s="24"/>
      <c r="AT361" s="24"/>
      <c r="AU361" s="24"/>
      <c r="AV361" s="24"/>
      <c r="AW361" s="24"/>
      <c r="AX361" s="24"/>
      <c r="AY361" s="24"/>
      <c r="AZ361" s="24"/>
      <c r="BA361" s="24"/>
      <c r="BB361" s="24"/>
      <c r="BC361" s="24"/>
      <c r="BD361" s="24"/>
      <c r="BE361" s="24"/>
      <c r="BF361" s="24"/>
      <c r="BG361" s="24"/>
      <c r="BH361" s="24"/>
      <c r="BI361" s="24"/>
      <c r="BJ361" s="24"/>
      <c r="BK361" s="24"/>
      <c r="BL361" s="24"/>
      <c r="BM361" s="24"/>
      <c r="BN361" s="24"/>
      <c r="BO361" s="24"/>
      <c r="BP361" s="24"/>
      <c r="BQ361" s="24"/>
      <c r="BR361" s="24"/>
      <c r="BS361" s="24"/>
      <c r="BT361" s="24"/>
      <c r="BU361" s="24"/>
      <c r="BV361" s="24"/>
      <c r="BW361" s="24"/>
      <c r="BX361" s="24"/>
      <c r="BY361" s="24"/>
      <c r="BZ361" s="24"/>
      <c r="CA361" s="24"/>
      <c r="CB361" s="24"/>
      <c r="CC361" s="24"/>
      <c r="CD361" s="24"/>
      <c r="CE361" s="24"/>
      <c r="CF361" s="24"/>
      <c r="CG361" s="24"/>
      <c r="CH361" s="24"/>
    </row>
    <row r="362" spans="1:86" outlineLevel="1">
      <c r="A362" s="24"/>
      <c r="B362" s="24"/>
      <c r="C362" s="484">
        <v>60</v>
      </c>
      <c r="D362" s="484"/>
      <c r="E362" s="605"/>
      <c r="F362" s="606"/>
      <c r="G362" s="606"/>
      <c r="H362" s="606"/>
      <c r="I362" s="606"/>
      <c r="J362" s="606"/>
      <c r="K362" s="606"/>
      <c r="L362" s="606"/>
      <c r="M362" s="606"/>
      <c r="N362" s="606"/>
      <c r="O362" s="606"/>
      <c r="P362" s="606"/>
      <c r="Q362" s="606"/>
      <c r="R362" s="606"/>
      <c r="S362" s="606"/>
      <c r="T362" s="606"/>
      <c r="U362" s="606"/>
      <c r="V362" s="606"/>
      <c r="W362" s="606"/>
      <c r="X362" s="606"/>
      <c r="Y362" s="606"/>
      <c r="Z362" s="606"/>
      <c r="AA362" s="606"/>
      <c r="AB362" s="606"/>
      <c r="AC362" s="606"/>
      <c r="AD362" s="606"/>
      <c r="AE362" s="606"/>
      <c r="AF362" s="606"/>
      <c r="AG362" s="606"/>
      <c r="AH362" s="606"/>
      <c r="AI362" s="606"/>
      <c r="AP362" s="24"/>
      <c r="AQ362" s="24"/>
      <c r="AR362" s="24"/>
      <c r="AS362" s="24"/>
      <c r="AT362" s="24"/>
      <c r="AU362" s="24"/>
      <c r="AV362" s="24"/>
      <c r="AW362" s="24"/>
      <c r="AX362" s="24"/>
      <c r="AY362" s="24"/>
      <c r="AZ362" s="24"/>
      <c r="BA362" s="24"/>
      <c r="BB362" s="24"/>
      <c r="BC362" s="24"/>
      <c r="BD362" s="24"/>
      <c r="BE362" s="24"/>
      <c r="BF362" s="24"/>
      <c r="BG362" s="24"/>
      <c r="BH362" s="24"/>
      <c r="BI362" s="24"/>
      <c r="BJ362" s="24"/>
      <c r="BK362" s="24"/>
      <c r="BL362" s="24"/>
      <c r="BM362" s="24"/>
      <c r="BN362" s="24"/>
      <c r="BO362" s="24"/>
      <c r="BP362" s="24"/>
      <c r="BQ362" s="24"/>
      <c r="BR362" s="24"/>
      <c r="BS362" s="24"/>
      <c r="BT362" s="24"/>
      <c r="BU362" s="24"/>
      <c r="BV362" s="24"/>
      <c r="BW362" s="24"/>
      <c r="BX362" s="24"/>
      <c r="BY362" s="24"/>
      <c r="BZ362" s="24"/>
      <c r="CA362" s="24"/>
      <c r="CB362" s="24"/>
      <c r="CC362" s="24"/>
      <c r="CD362" s="24"/>
      <c r="CE362" s="24"/>
      <c r="CF362" s="24"/>
      <c r="CG362" s="24"/>
      <c r="CH362" s="24"/>
    </row>
    <row r="363" spans="1:86" outlineLevel="1">
      <c r="A363" s="24"/>
      <c r="B363" s="24"/>
      <c r="C363" s="484">
        <v>61</v>
      </c>
      <c r="D363" s="484"/>
      <c r="E363" s="605"/>
      <c r="F363" s="606"/>
      <c r="G363" s="606"/>
      <c r="H363" s="606"/>
      <c r="I363" s="606"/>
      <c r="J363" s="606"/>
      <c r="K363" s="606"/>
      <c r="L363" s="606"/>
      <c r="M363" s="606"/>
      <c r="N363" s="606"/>
      <c r="O363" s="606"/>
      <c r="P363" s="606"/>
      <c r="Q363" s="606"/>
      <c r="R363" s="606"/>
      <c r="S363" s="606"/>
      <c r="T363" s="606"/>
      <c r="U363" s="606"/>
      <c r="V363" s="606"/>
      <c r="W363" s="606"/>
      <c r="X363" s="606"/>
      <c r="Y363" s="606"/>
      <c r="Z363" s="606"/>
      <c r="AA363" s="606"/>
      <c r="AB363" s="606"/>
      <c r="AC363" s="606"/>
      <c r="AD363" s="606"/>
      <c r="AE363" s="606"/>
      <c r="AF363" s="606"/>
      <c r="AG363" s="606"/>
      <c r="AH363" s="606"/>
      <c r="AI363" s="606"/>
      <c r="AP363" s="24"/>
      <c r="AQ363" s="24"/>
      <c r="AR363" s="24"/>
      <c r="AS363" s="24"/>
      <c r="AT363" s="24"/>
      <c r="AU363" s="24"/>
      <c r="AV363" s="24"/>
      <c r="AW363" s="24"/>
      <c r="AX363" s="24"/>
      <c r="AY363" s="24"/>
      <c r="AZ363" s="24"/>
      <c r="BA363" s="24"/>
      <c r="BB363" s="24"/>
      <c r="BC363" s="24"/>
      <c r="BD363" s="24"/>
      <c r="BE363" s="24"/>
      <c r="BF363" s="24"/>
      <c r="BG363" s="24"/>
      <c r="BH363" s="24"/>
      <c r="BI363" s="24"/>
      <c r="BJ363" s="24"/>
      <c r="BK363" s="24"/>
      <c r="BL363" s="24"/>
      <c r="BM363" s="24"/>
      <c r="BN363" s="24"/>
      <c r="BO363" s="24"/>
      <c r="BP363" s="24"/>
      <c r="BQ363" s="24"/>
      <c r="BR363" s="24"/>
      <c r="BS363" s="24"/>
      <c r="BT363" s="24"/>
      <c r="BU363" s="24"/>
      <c r="BV363" s="24"/>
      <c r="BW363" s="24"/>
      <c r="BX363" s="24"/>
      <c r="BY363" s="24"/>
      <c r="BZ363" s="24"/>
      <c r="CA363" s="24"/>
      <c r="CB363" s="24"/>
      <c r="CC363" s="24"/>
      <c r="CD363" s="24"/>
      <c r="CE363" s="24"/>
      <c r="CF363" s="24"/>
      <c r="CG363" s="24"/>
      <c r="CH363" s="24"/>
    </row>
    <row r="364" spans="1:86" outlineLevel="1">
      <c r="A364" s="24"/>
      <c r="B364" s="24"/>
      <c r="C364" s="484">
        <v>62</v>
      </c>
      <c r="D364" s="484"/>
      <c r="E364" s="605"/>
      <c r="F364" s="606"/>
      <c r="G364" s="606"/>
      <c r="H364" s="606"/>
      <c r="I364" s="606"/>
      <c r="J364" s="606"/>
      <c r="K364" s="606"/>
      <c r="L364" s="606"/>
      <c r="M364" s="606"/>
      <c r="N364" s="606"/>
      <c r="O364" s="606"/>
      <c r="P364" s="606"/>
      <c r="Q364" s="606"/>
      <c r="R364" s="606"/>
      <c r="S364" s="606"/>
      <c r="T364" s="606"/>
      <c r="U364" s="606"/>
      <c r="V364" s="606"/>
      <c r="W364" s="606"/>
      <c r="X364" s="606"/>
      <c r="Y364" s="606"/>
      <c r="Z364" s="606"/>
      <c r="AA364" s="606"/>
      <c r="AB364" s="606"/>
      <c r="AC364" s="606"/>
      <c r="AD364" s="606"/>
      <c r="AE364" s="606"/>
      <c r="AF364" s="606"/>
      <c r="AG364" s="606"/>
      <c r="AH364" s="606"/>
      <c r="AI364" s="606"/>
      <c r="AP364" s="24"/>
      <c r="AQ364" s="24"/>
      <c r="AR364" s="24"/>
      <c r="AS364" s="24"/>
      <c r="AT364" s="24"/>
      <c r="AU364" s="24"/>
      <c r="AV364" s="24"/>
      <c r="AW364" s="24"/>
      <c r="AX364" s="24"/>
      <c r="AY364" s="24"/>
      <c r="AZ364" s="24"/>
      <c r="BA364" s="24"/>
      <c r="BB364" s="24"/>
      <c r="BC364" s="24"/>
      <c r="BD364" s="24"/>
      <c r="BE364" s="24"/>
      <c r="BF364" s="24"/>
      <c r="BG364" s="24"/>
      <c r="BH364" s="24"/>
      <c r="BI364" s="24"/>
      <c r="BJ364" s="24"/>
      <c r="BK364" s="24"/>
      <c r="BL364" s="24"/>
      <c r="BM364" s="24"/>
      <c r="BN364" s="24"/>
      <c r="BO364" s="24"/>
      <c r="BP364" s="24"/>
      <c r="BQ364" s="24"/>
      <c r="BR364" s="24"/>
      <c r="BS364" s="24"/>
      <c r="BT364" s="24"/>
      <c r="BU364" s="24"/>
      <c r="BV364" s="24"/>
      <c r="BW364" s="24"/>
      <c r="BX364" s="24"/>
      <c r="BY364" s="24"/>
      <c r="BZ364" s="24"/>
      <c r="CA364" s="24"/>
      <c r="CB364" s="24"/>
      <c r="CC364" s="24"/>
      <c r="CD364" s="24"/>
      <c r="CE364" s="24"/>
      <c r="CF364" s="24"/>
      <c r="CG364" s="24"/>
      <c r="CH364" s="24"/>
    </row>
    <row r="365" spans="1:86" outlineLevel="1">
      <c r="A365" s="24"/>
      <c r="B365" s="24"/>
      <c r="C365" s="484">
        <v>63</v>
      </c>
      <c r="D365" s="484"/>
      <c r="E365" s="605"/>
      <c r="F365" s="606"/>
      <c r="G365" s="606"/>
      <c r="H365" s="606"/>
      <c r="I365" s="606"/>
      <c r="J365" s="606"/>
      <c r="K365" s="606"/>
      <c r="L365" s="606"/>
      <c r="M365" s="606"/>
      <c r="N365" s="606"/>
      <c r="O365" s="606"/>
      <c r="P365" s="606"/>
      <c r="Q365" s="606"/>
      <c r="R365" s="606"/>
      <c r="S365" s="606"/>
      <c r="T365" s="606"/>
      <c r="U365" s="606"/>
      <c r="V365" s="606"/>
      <c r="W365" s="606"/>
      <c r="X365" s="606"/>
      <c r="Y365" s="606"/>
      <c r="Z365" s="606"/>
      <c r="AA365" s="606"/>
      <c r="AB365" s="606"/>
      <c r="AC365" s="606"/>
      <c r="AD365" s="606"/>
      <c r="AE365" s="606"/>
      <c r="AF365" s="606"/>
      <c r="AG365" s="606"/>
      <c r="AH365" s="606"/>
      <c r="AI365" s="606"/>
      <c r="AP365" s="24"/>
      <c r="AQ365" s="24"/>
      <c r="AR365" s="24"/>
      <c r="AS365" s="24"/>
      <c r="AT365" s="24"/>
      <c r="AU365" s="24"/>
      <c r="AV365" s="24"/>
      <c r="AW365" s="24"/>
      <c r="AX365" s="24"/>
      <c r="AY365" s="24"/>
      <c r="AZ365" s="24"/>
      <c r="BA365" s="24"/>
      <c r="BB365" s="24"/>
      <c r="BC365" s="24"/>
      <c r="BD365" s="24"/>
      <c r="BE365" s="24"/>
      <c r="BF365" s="24"/>
      <c r="BG365" s="24"/>
      <c r="BH365" s="24"/>
      <c r="BI365" s="24"/>
      <c r="BJ365" s="24"/>
      <c r="BK365" s="24"/>
      <c r="BL365" s="24"/>
      <c r="BM365" s="24"/>
      <c r="BN365" s="24"/>
      <c r="BO365" s="24"/>
      <c r="BP365" s="24"/>
      <c r="BQ365" s="24"/>
      <c r="BR365" s="24"/>
      <c r="BS365" s="24"/>
      <c r="BT365" s="24"/>
      <c r="BU365" s="24"/>
      <c r="BV365" s="24"/>
      <c r="BW365" s="24"/>
      <c r="BX365" s="24"/>
      <c r="BY365" s="24"/>
      <c r="BZ365" s="24"/>
      <c r="CA365" s="24"/>
      <c r="CB365" s="24"/>
      <c r="CC365" s="24"/>
      <c r="CD365" s="24"/>
      <c r="CE365" s="24"/>
      <c r="CF365" s="24"/>
      <c r="CG365" s="24"/>
      <c r="CH365" s="24"/>
    </row>
    <row r="366" spans="1:86" outlineLevel="1">
      <c r="A366" s="24"/>
      <c r="B366" s="24"/>
      <c r="C366" s="484">
        <v>64</v>
      </c>
      <c r="D366" s="484"/>
      <c r="E366" s="605"/>
      <c r="F366" s="606"/>
      <c r="G366" s="606"/>
      <c r="H366" s="606"/>
      <c r="I366" s="606"/>
      <c r="J366" s="606"/>
      <c r="K366" s="606"/>
      <c r="L366" s="606"/>
      <c r="M366" s="606"/>
      <c r="N366" s="606"/>
      <c r="O366" s="606"/>
      <c r="P366" s="606"/>
      <c r="Q366" s="606"/>
      <c r="R366" s="606"/>
      <c r="S366" s="606"/>
      <c r="T366" s="606"/>
      <c r="U366" s="606"/>
      <c r="V366" s="606"/>
      <c r="W366" s="606"/>
      <c r="X366" s="606"/>
      <c r="Y366" s="606"/>
      <c r="Z366" s="606"/>
      <c r="AA366" s="606"/>
      <c r="AB366" s="606"/>
      <c r="AC366" s="606"/>
      <c r="AD366" s="606"/>
      <c r="AE366" s="606"/>
      <c r="AF366" s="606"/>
      <c r="AG366" s="606"/>
      <c r="AH366" s="606"/>
      <c r="AI366" s="606"/>
      <c r="AP366" s="24"/>
      <c r="AQ366" s="24"/>
      <c r="AR366" s="24"/>
      <c r="AS366" s="24"/>
      <c r="AT366" s="24"/>
      <c r="AU366" s="24"/>
      <c r="AV366" s="24"/>
      <c r="AW366" s="24"/>
      <c r="AX366" s="24"/>
      <c r="AY366" s="24"/>
      <c r="AZ366" s="24"/>
      <c r="BA366" s="24"/>
      <c r="BB366" s="24"/>
      <c r="BC366" s="24"/>
      <c r="BD366" s="24"/>
      <c r="BE366" s="24"/>
      <c r="BF366" s="24"/>
      <c r="BG366" s="24"/>
      <c r="BH366" s="24"/>
      <c r="BI366" s="24"/>
      <c r="BJ366" s="24"/>
      <c r="BK366" s="24"/>
      <c r="BL366" s="24"/>
      <c r="BM366" s="24"/>
      <c r="BN366" s="24"/>
      <c r="BO366" s="24"/>
      <c r="BP366" s="24"/>
      <c r="BQ366" s="24"/>
      <c r="BR366" s="24"/>
      <c r="BS366" s="24"/>
      <c r="BT366" s="24"/>
      <c r="BU366" s="24"/>
      <c r="BV366" s="24"/>
      <c r="BW366" s="24"/>
      <c r="BX366" s="24"/>
      <c r="BY366" s="24"/>
      <c r="BZ366" s="24"/>
      <c r="CA366" s="24"/>
      <c r="CB366" s="24"/>
      <c r="CC366" s="24"/>
      <c r="CD366" s="24"/>
      <c r="CE366" s="24"/>
      <c r="CF366" s="24"/>
      <c r="CG366" s="24"/>
      <c r="CH366" s="24"/>
    </row>
    <row r="367" spans="1:86" outlineLevel="1">
      <c r="A367" s="24"/>
      <c r="B367" s="24"/>
      <c r="C367" s="484">
        <v>65</v>
      </c>
      <c r="D367" s="484"/>
      <c r="E367" s="605"/>
      <c r="F367" s="606"/>
      <c r="G367" s="606"/>
      <c r="H367" s="606"/>
      <c r="I367" s="606"/>
      <c r="J367" s="606"/>
      <c r="K367" s="606"/>
      <c r="L367" s="606"/>
      <c r="M367" s="606"/>
      <c r="N367" s="606"/>
      <c r="O367" s="606"/>
      <c r="P367" s="606"/>
      <c r="Q367" s="606"/>
      <c r="R367" s="606"/>
      <c r="S367" s="606"/>
      <c r="T367" s="606"/>
      <c r="U367" s="606"/>
      <c r="V367" s="606"/>
      <c r="W367" s="606"/>
      <c r="X367" s="606"/>
      <c r="Y367" s="606"/>
      <c r="Z367" s="606"/>
      <c r="AA367" s="606"/>
      <c r="AB367" s="606"/>
      <c r="AC367" s="606"/>
      <c r="AD367" s="606"/>
      <c r="AE367" s="606"/>
      <c r="AF367" s="606"/>
      <c r="AG367" s="606"/>
      <c r="AH367" s="606"/>
      <c r="AI367" s="606"/>
      <c r="AP367" s="24"/>
      <c r="AQ367" s="24"/>
      <c r="AR367" s="24"/>
      <c r="AS367" s="24"/>
      <c r="AT367" s="24"/>
      <c r="AU367" s="24"/>
      <c r="AV367" s="24"/>
      <c r="AW367" s="24"/>
      <c r="AX367" s="24"/>
      <c r="AY367" s="24"/>
      <c r="AZ367" s="24"/>
      <c r="BA367" s="24"/>
      <c r="BB367" s="24"/>
      <c r="BC367" s="24"/>
      <c r="BD367" s="24"/>
      <c r="BE367" s="24"/>
      <c r="BF367" s="24"/>
      <c r="BG367" s="24"/>
      <c r="BH367" s="24"/>
      <c r="BI367" s="24"/>
      <c r="BJ367" s="24"/>
      <c r="BK367" s="24"/>
      <c r="BL367" s="24"/>
      <c r="BM367" s="24"/>
      <c r="BN367" s="24"/>
      <c r="BO367" s="24"/>
      <c r="BP367" s="24"/>
      <c r="BQ367" s="24"/>
      <c r="BR367" s="24"/>
      <c r="BS367" s="24"/>
      <c r="BT367" s="24"/>
      <c r="BU367" s="24"/>
      <c r="BV367" s="24"/>
      <c r="BW367" s="24"/>
      <c r="BX367" s="24"/>
      <c r="BY367" s="24"/>
      <c r="BZ367" s="24"/>
      <c r="CA367" s="24"/>
      <c r="CB367" s="24"/>
      <c r="CC367" s="24"/>
      <c r="CD367" s="24"/>
      <c r="CE367" s="24"/>
      <c r="CF367" s="24"/>
      <c r="CG367" s="24"/>
      <c r="CH367" s="24"/>
    </row>
    <row r="368" spans="1:86" outlineLevel="1">
      <c r="A368" s="24"/>
      <c r="B368" s="24"/>
      <c r="C368" s="484">
        <v>66</v>
      </c>
      <c r="D368" s="484"/>
      <c r="E368" s="605"/>
      <c r="F368" s="606"/>
      <c r="G368" s="606"/>
      <c r="H368" s="606"/>
      <c r="I368" s="606"/>
      <c r="J368" s="606"/>
      <c r="K368" s="606"/>
      <c r="L368" s="606"/>
      <c r="M368" s="606"/>
      <c r="N368" s="606"/>
      <c r="O368" s="606"/>
      <c r="P368" s="606"/>
      <c r="Q368" s="606"/>
      <c r="R368" s="606"/>
      <c r="S368" s="606"/>
      <c r="T368" s="606"/>
      <c r="U368" s="606"/>
      <c r="V368" s="606"/>
      <c r="W368" s="606"/>
      <c r="X368" s="606"/>
      <c r="Y368" s="606"/>
      <c r="Z368" s="606"/>
      <c r="AA368" s="606"/>
      <c r="AB368" s="606"/>
      <c r="AC368" s="606"/>
      <c r="AD368" s="606"/>
      <c r="AE368" s="606"/>
      <c r="AF368" s="606"/>
      <c r="AG368" s="606"/>
      <c r="AH368" s="606"/>
      <c r="AI368" s="606"/>
      <c r="AP368" s="24"/>
      <c r="AQ368" s="24"/>
      <c r="AR368" s="24"/>
      <c r="AS368" s="24"/>
      <c r="AT368" s="24"/>
      <c r="AU368" s="24"/>
      <c r="AV368" s="24"/>
      <c r="AW368" s="24"/>
      <c r="AX368" s="24"/>
      <c r="AY368" s="24"/>
      <c r="AZ368" s="24"/>
      <c r="BA368" s="24"/>
      <c r="BB368" s="24"/>
      <c r="BC368" s="24"/>
      <c r="BD368" s="24"/>
      <c r="BE368" s="24"/>
      <c r="BF368" s="24"/>
      <c r="BG368" s="24"/>
      <c r="BH368" s="24"/>
      <c r="BI368" s="24"/>
      <c r="BJ368" s="24"/>
      <c r="BK368" s="24"/>
      <c r="BL368" s="24"/>
      <c r="BM368" s="24"/>
      <c r="BN368" s="24"/>
      <c r="BO368" s="24"/>
      <c r="BP368" s="24"/>
      <c r="BQ368" s="24"/>
      <c r="BR368" s="24"/>
      <c r="BS368" s="24"/>
      <c r="BT368" s="24"/>
      <c r="BU368" s="24"/>
      <c r="BV368" s="24"/>
      <c r="BW368" s="24"/>
      <c r="BX368" s="24"/>
      <c r="BY368" s="24"/>
      <c r="BZ368" s="24"/>
      <c r="CA368" s="24"/>
      <c r="CB368" s="24"/>
      <c r="CC368" s="24"/>
      <c r="CD368" s="24"/>
      <c r="CE368" s="24"/>
      <c r="CF368" s="24"/>
      <c r="CG368" s="24"/>
      <c r="CH368" s="24"/>
    </row>
    <row r="369" spans="1:86" outlineLevel="1">
      <c r="A369" s="24"/>
      <c r="B369" s="24"/>
      <c r="C369" s="484">
        <v>67</v>
      </c>
      <c r="D369" s="484"/>
      <c r="E369" s="605"/>
      <c r="F369" s="606"/>
      <c r="G369" s="606"/>
      <c r="H369" s="606"/>
      <c r="I369" s="606"/>
      <c r="J369" s="606"/>
      <c r="K369" s="606"/>
      <c r="L369" s="606"/>
      <c r="M369" s="606"/>
      <c r="N369" s="606"/>
      <c r="O369" s="606"/>
      <c r="P369" s="606"/>
      <c r="Q369" s="606"/>
      <c r="R369" s="606"/>
      <c r="S369" s="606"/>
      <c r="T369" s="606"/>
      <c r="U369" s="606"/>
      <c r="V369" s="606"/>
      <c r="W369" s="606"/>
      <c r="X369" s="606"/>
      <c r="Y369" s="606"/>
      <c r="Z369" s="606"/>
      <c r="AA369" s="606"/>
      <c r="AB369" s="606"/>
      <c r="AC369" s="606"/>
      <c r="AD369" s="606"/>
      <c r="AE369" s="606"/>
      <c r="AF369" s="606"/>
      <c r="AG369" s="606"/>
      <c r="AH369" s="606"/>
      <c r="AI369" s="606"/>
      <c r="AP369" s="24"/>
      <c r="AQ369" s="24"/>
      <c r="AR369" s="24"/>
      <c r="AS369" s="24"/>
      <c r="AT369" s="24"/>
      <c r="AU369" s="24"/>
      <c r="AV369" s="24"/>
      <c r="AW369" s="24"/>
      <c r="AX369" s="24"/>
      <c r="AY369" s="24"/>
      <c r="AZ369" s="24"/>
      <c r="BA369" s="24"/>
      <c r="BB369" s="24"/>
      <c r="BC369" s="24"/>
      <c r="BD369" s="24"/>
      <c r="BE369" s="24"/>
      <c r="BF369" s="24"/>
      <c r="BG369" s="24"/>
      <c r="BH369" s="24"/>
      <c r="BI369" s="24"/>
      <c r="BJ369" s="24"/>
      <c r="BK369" s="24"/>
      <c r="BL369" s="24"/>
      <c r="BM369" s="24"/>
      <c r="BN369" s="24"/>
      <c r="BO369" s="24"/>
      <c r="BP369" s="24"/>
      <c r="BQ369" s="24"/>
      <c r="BR369" s="24"/>
      <c r="BS369" s="24"/>
      <c r="BT369" s="24"/>
      <c r="BU369" s="24"/>
      <c r="BV369" s="24"/>
      <c r="BW369" s="24"/>
      <c r="BX369" s="24"/>
      <c r="BY369" s="24"/>
      <c r="BZ369" s="24"/>
      <c r="CA369" s="24"/>
      <c r="CB369" s="24"/>
      <c r="CC369" s="24"/>
      <c r="CD369" s="24"/>
      <c r="CE369" s="24"/>
      <c r="CF369" s="24"/>
      <c r="CG369" s="24"/>
      <c r="CH369" s="24"/>
    </row>
    <row r="370" spans="1:86" outlineLevel="1">
      <c r="A370" s="24"/>
      <c r="B370" s="24"/>
      <c r="C370" s="484">
        <v>68</v>
      </c>
      <c r="D370" s="484"/>
      <c r="E370" s="605"/>
      <c r="F370" s="606"/>
      <c r="G370" s="606"/>
      <c r="H370" s="606"/>
      <c r="I370" s="606"/>
      <c r="J370" s="606"/>
      <c r="K370" s="606"/>
      <c r="L370" s="606"/>
      <c r="M370" s="606"/>
      <c r="N370" s="606"/>
      <c r="O370" s="606"/>
      <c r="P370" s="606"/>
      <c r="Q370" s="606"/>
      <c r="R370" s="606"/>
      <c r="S370" s="606"/>
      <c r="T370" s="606"/>
      <c r="U370" s="606"/>
      <c r="V370" s="606"/>
      <c r="W370" s="606"/>
      <c r="X370" s="606"/>
      <c r="Y370" s="606"/>
      <c r="Z370" s="606"/>
      <c r="AA370" s="606"/>
      <c r="AB370" s="606"/>
      <c r="AC370" s="606"/>
      <c r="AD370" s="606"/>
      <c r="AE370" s="606"/>
      <c r="AF370" s="606"/>
      <c r="AG370" s="606"/>
      <c r="AH370" s="606"/>
      <c r="AI370" s="606"/>
      <c r="AP370" s="24"/>
      <c r="AQ370" s="24"/>
      <c r="AR370" s="24"/>
      <c r="AS370" s="24"/>
      <c r="AT370" s="24"/>
      <c r="AU370" s="24"/>
      <c r="AV370" s="24"/>
      <c r="AW370" s="24"/>
      <c r="AX370" s="24"/>
      <c r="AY370" s="24"/>
      <c r="AZ370" s="24"/>
      <c r="BA370" s="24"/>
      <c r="BB370" s="24"/>
      <c r="BC370" s="24"/>
      <c r="BD370" s="24"/>
      <c r="BE370" s="24"/>
      <c r="BF370" s="24"/>
      <c r="BG370" s="24"/>
      <c r="BH370" s="24"/>
      <c r="BI370" s="24"/>
      <c r="BJ370" s="24"/>
      <c r="BK370" s="24"/>
      <c r="BL370" s="24"/>
      <c r="BM370" s="24"/>
      <c r="BN370" s="24"/>
      <c r="BO370" s="24"/>
      <c r="BP370" s="24"/>
      <c r="BQ370" s="24"/>
      <c r="BR370" s="24"/>
      <c r="BS370" s="24"/>
      <c r="BT370" s="24"/>
      <c r="BU370" s="24"/>
      <c r="BV370" s="24"/>
      <c r="BW370" s="24"/>
      <c r="BX370" s="24"/>
      <c r="BY370" s="24"/>
      <c r="BZ370" s="24"/>
      <c r="CA370" s="24"/>
      <c r="CB370" s="24"/>
      <c r="CC370" s="24"/>
      <c r="CD370" s="24"/>
      <c r="CE370" s="24"/>
      <c r="CF370" s="24"/>
      <c r="CG370" s="24"/>
      <c r="CH370" s="24"/>
    </row>
    <row r="371" spans="1:86" outlineLevel="1">
      <c r="A371" s="24"/>
      <c r="B371" s="24"/>
      <c r="C371" s="484">
        <v>69</v>
      </c>
      <c r="D371" s="484"/>
      <c r="E371" s="605"/>
      <c r="F371" s="606"/>
      <c r="G371" s="606"/>
      <c r="H371" s="606"/>
      <c r="I371" s="606"/>
      <c r="J371" s="606"/>
      <c r="K371" s="606"/>
      <c r="L371" s="606"/>
      <c r="M371" s="606"/>
      <c r="N371" s="606"/>
      <c r="O371" s="606"/>
      <c r="P371" s="606"/>
      <c r="Q371" s="606"/>
      <c r="R371" s="606"/>
      <c r="S371" s="606"/>
      <c r="T371" s="606"/>
      <c r="U371" s="606"/>
      <c r="V371" s="606"/>
      <c r="W371" s="606"/>
      <c r="X371" s="606"/>
      <c r="Y371" s="606"/>
      <c r="Z371" s="606"/>
      <c r="AA371" s="606"/>
      <c r="AB371" s="606"/>
      <c r="AC371" s="606"/>
      <c r="AD371" s="606"/>
      <c r="AE371" s="606"/>
      <c r="AF371" s="606"/>
      <c r="AG371" s="606"/>
      <c r="AH371" s="606"/>
      <c r="AI371" s="606"/>
      <c r="AP371" s="24"/>
      <c r="AQ371" s="24"/>
      <c r="AR371" s="24"/>
      <c r="AS371" s="24"/>
      <c r="AT371" s="24"/>
      <c r="AU371" s="24"/>
      <c r="AV371" s="24"/>
      <c r="AW371" s="24"/>
      <c r="AX371" s="24"/>
      <c r="AY371" s="24"/>
      <c r="AZ371" s="24"/>
      <c r="BA371" s="24"/>
      <c r="BB371" s="24"/>
      <c r="BC371" s="24"/>
      <c r="BD371" s="24"/>
      <c r="BE371" s="24"/>
      <c r="BF371" s="24"/>
      <c r="BG371" s="24"/>
      <c r="BH371" s="24"/>
      <c r="BI371" s="24"/>
      <c r="BJ371" s="24"/>
      <c r="BK371" s="24"/>
      <c r="BL371" s="24"/>
      <c r="BM371" s="24"/>
      <c r="BN371" s="24"/>
      <c r="BO371" s="24"/>
      <c r="BP371" s="24"/>
      <c r="BQ371" s="24"/>
      <c r="BR371" s="24"/>
      <c r="BS371" s="24"/>
      <c r="BT371" s="24"/>
      <c r="BU371" s="24"/>
      <c r="BV371" s="24"/>
      <c r="BW371" s="24"/>
      <c r="BX371" s="24"/>
      <c r="BY371" s="24"/>
      <c r="BZ371" s="24"/>
      <c r="CA371" s="24"/>
      <c r="CB371" s="24"/>
      <c r="CC371" s="24"/>
      <c r="CD371" s="24"/>
      <c r="CE371" s="24"/>
      <c r="CF371" s="24"/>
      <c r="CG371" s="24"/>
      <c r="CH371" s="24"/>
    </row>
    <row r="372" spans="1:86" outlineLevel="1">
      <c r="A372" s="24"/>
      <c r="B372" s="24"/>
      <c r="C372" s="484">
        <v>70</v>
      </c>
      <c r="D372" s="484"/>
      <c r="E372" s="605"/>
      <c r="F372" s="606"/>
      <c r="G372" s="606"/>
      <c r="H372" s="606"/>
      <c r="I372" s="606"/>
      <c r="J372" s="606"/>
      <c r="K372" s="606"/>
      <c r="L372" s="606"/>
      <c r="M372" s="606"/>
      <c r="N372" s="606"/>
      <c r="O372" s="606"/>
      <c r="P372" s="606"/>
      <c r="Q372" s="606"/>
      <c r="R372" s="606"/>
      <c r="S372" s="606"/>
      <c r="T372" s="606"/>
      <c r="U372" s="606"/>
      <c r="V372" s="606"/>
      <c r="W372" s="606"/>
      <c r="X372" s="606"/>
      <c r="Y372" s="606"/>
      <c r="Z372" s="606"/>
      <c r="AA372" s="606"/>
      <c r="AB372" s="606"/>
      <c r="AC372" s="606"/>
      <c r="AD372" s="606"/>
      <c r="AE372" s="606"/>
      <c r="AF372" s="606"/>
      <c r="AG372" s="606"/>
      <c r="AH372" s="606"/>
      <c r="AI372" s="606"/>
      <c r="AP372" s="24"/>
      <c r="AQ372" s="24"/>
      <c r="AR372" s="24"/>
      <c r="AS372" s="24"/>
      <c r="AT372" s="24"/>
      <c r="AU372" s="24"/>
      <c r="AV372" s="24"/>
      <c r="AW372" s="24"/>
      <c r="AX372" s="24"/>
      <c r="AY372" s="24"/>
      <c r="AZ372" s="24"/>
      <c r="BA372" s="24"/>
      <c r="BB372" s="24"/>
      <c r="BC372" s="24"/>
      <c r="BD372" s="24"/>
      <c r="BE372" s="24"/>
      <c r="BF372" s="24"/>
      <c r="BG372" s="24"/>
      <c r="BH372" s="24"/>
      <c r="BI372" s="24"/>
      <c r="BJ372" s="24"/>
      <c r="BK372" s="24"/>
      <c r="BL372" s="24"/>
      <c r="BM372" s="24"/>
      <c r="BN372" s="24"/>
      <c r="BO372" s="24"/>
      <c r="BP372" s="24"/>
      <c r="BQ372" s="24"/>
      <c r="BR372" s="24"/>
      <c r="BS372" s="24"/>
      <c r="BT372" s="24"/>
      <c r="BU372" s="24"/>
      <c r="BV372" s="24"/>
      <c r="BW372" s="24"/>
      <c r="BX372" s="24"/>
      <c r="BY372" s="24"/>
      <c r="BZ372" s="24"/>
      <c r="CA372" s="24"/>
      <c r="CB372" s="24"/>
      <c r="CC372" s="24"/>
      <c r="CD372" s="24"/>
      <c r="CE372" s="24"/>
      <c r="CF372" s="24"/>
      <c r="CG372" s="24"/>
      <c r="CH372" s="24"/>
    </row>
    <row r="373" spans="1:86" outlineLevel="1">
      <c r="A373" s="24"/>
      <c r="B373" s="24"/>
      <c r="C373" s="484">
        <v>71</v>
      </c>
      <c r="D373" s="484"/>
      <c r="E373" s="605"/>
      <c r="F373" s="606"/>
      <c r="G373" s="606"/>
      <c r="H373" s="606"/>
      <c r="I373" s="606"/>
      <c r="J373" s="606"/>
      <c r="K373" s="606"/>
      <c r="L373" s="606"/>
      <c r="M373" s="606"/>
      <c r="N373" s="606"/>
      <c r="O373" s="606"/>
      <c r="P373" s="606"/>
      <c r="Q373" s="606"/>
      <c r="R373" s="606"/>
      <c r="S373" s="606"/>
      <c r="T373" s="606"/>
      <c r="U373" s="606"/>
      <c r="V373" s="606"/>
      <c r="W373" s="606"/>
      <c r="X373" s="606"/>
      <c r="Y373" s="606"/>
      <c r="Z373" s="606"/>
      <c r="AA373" s="606"/>
      <c r="AB373" s="606"/>
      <c r="AC373" s="606"/>
      <c r="AD373" s="606"/>
      <c r="AE373" s="606"/>
      <c r="AF373" s="606"/>
      <c r="AG373" s="606"/>
      <c r="AH373" s="606"/>
      <c r="AI373" s="606"/>
      <c r="AP373" s="24"/>
      <c r="AQ373" s="24"/>
      <c r="AR373" s="24"/>
      <c r="AS373" s="24"/>
      <c r="AT373" s="24"/>
      <c r="AU373" s="24"/>
      <c r="AV373" s="24"/>
      <c r="AW373" s="24"/>
      <c r="AX373" s="24"/>
      <c r="AY373" s="24"/>
      <c r="AZ373" s="24"/>
      <c r="BA373" s="24"/>
      <c r="BB373" s="24"/>
      <c r="BC373" s="24"/>
      <c r="BD373" s="24"/>
      <c r="BE373" s="24"/>
      <c r="BF373" s="24"/>
      <c r="BG373" s="24"/>
      <c r="BH373" s="24"/>
      <c r="BI373" s="24"/>
      <c r="BJ373" s="24"/>
      <c r="BK373" s="24"/>
      <c r="BL373" s="24"/>
      <c r="BM373" s="24"/>
      <c r="BN373" s="24"/>
      <c r="BO373" s="24"/>
      <c r="BP373" s="24"/>
      <c r="BQ373" s="24"/>
      <c r="BR373" s="24"/>
      <c r="BS373" s="24"/>
      <c r="BT373" s="24"/>
      <c r="BU373" s="24"/>
      <c r="BV373" s="24"/>
      <c r="BW373" s="24"/>
      <c r="BX373" s="24"/>
      <c r="BY373" s="24"/>
      <c r="BZ373" s="24"/>
      <c r="CA373" s="24"/>
      <c r="CB373" s="24"/>
      <c r="CC373" s="24"/>
      <c r="CD373" s="24"/>
      <c r="CE373" s="24"/>
      <c r="CF373" s="24"/>
      <c r="CG373" s="24"/>
      <c r="CH373" s="24"/>
    </row>
    <row r="374" spans="1:86" outlineLevel="1">
      <c r="A374" s="24"/>
      <c r="B374" s="24"/>
      <c r="C374" s="484">
        <v>72</v>
      </c>
      <c r="D374" s="484"/>
      <c r="E374" s="605"/>
      <c r="F374" s="606"/>
      <c r="G374" s="606"/>
      <c r="H374" s="606"/>
      <c r="I374" s="606"/>
      <c r="J374" s="606"/>
      <c r="K374" s="606"/>
      <c r="L374" s="606"/>
      <c r="M374" s="606"/>
      <c r="N374" s="606"/>
      <c r="O374" s="606"/>
      <c r="P374" s="606"/>
      <c r="Q374" s="606"/>
      <c r="R374" s="606"/>
      <c r="S374" s="606"/>
      <c r="T374" s="606"/>
      <c r="U374" s="606"/>
      <c r="V374" s="606"/>
      <c r="W374" s="606"/>
      <c r="X374" s="606"/>
      <c r="Y374" s="606"/>
      <c r="Z374" s="606"/>
      <c r="AA374" s="606"/>
      <c r="AB374" s="606"/>
      <c r="AC374" s="606"/>
      <c r="AD374" s="606"/>
      <c r="AE374" s="606"/>
      <c r="AF374" s="606"/>
      <c r="AG374" s="606"/>
      <c r="AH374" s="606"/>
      <c r="AI374" s="606"/>
    </row>
    <row r="375" spans="1:86" outlineLevel="1">
      <c r="C375" s="484">
        <v>73</v>
      </c>
      <c r="E375" s="605"/>
      <c r="F375" s="606"/>
      <c r="G375" s="606"/>
      <c r="H375" s="606"/>
      <c r="I375" s="606"/>
      <c r="J375" s="606"/>
      <c r="K375" s="606"/>
      <c r="L375" s="606"/>
      <c r="M375" s="606"/>
      <c r="N375" s="606"/>
      <c r="O375" s="606"/>
      <c r="P375" s="606"/>
      <c r="Q375" s="606"/>
      <c r="R375" s="606"/>
      <c r="S375" s="606"/>
      <c r="T375" s="606"/>
      <c r="U375" s="606"/>
      <c r="V375" s="606"/>
      <c r="W375" s="606"/>
      <c r="X375" s="606"/>
      <c r="Y375" s="606"/>
      <c r="Z375" s="606"/>
      <c r="AA375" s="606"/>
      <c r="AB375" s="606"/>
      <c r="AC375" s="606"/>
      <c r="AD375" s="606"/>
      <c r="AE375" s="606"/>
      <c r="AF375" s="606"/>
      <c r="AG375" s="606"/>
      <c r="AH375" s="606"/>
      <c r="AI375" s="606"/>
    </row>
    <row r="376" spans="1:86" outlineLevel="1">
      <c r="C376" s="484">
        <v>74</v>
      </c>
      <c r="E376" s="605"/>
      <c r="F376" s="606"/>
      <c r="G376" s="606"/>
      <c r="H376" s="606"/>
      <c r="I376" s="606"/>
      <c r="J376" s="606"/>
      <c r="K376" s="606"/>
      <c r="L376" s="606"/>
      <c r="M376" s="606"/>
      <c r="N376" s="606"/>
      <c r="O376" s="606"/>
      <c r="P376" s="606"/>
      <c r="Q376" s="606"/>
      <c r="R376" s="606"/>
      <c r="S376" s="606"/>
      <c r="T376" s="606"/>
      <c r="U376" s="606"/>
      <c r="V376" s="606"/>
      <c r="W376" s="606"/>
      <c r="X376" s="606"/>
      <c r="Y376" s="606"/>
      <c r="Z376" s="606"/>
      <c r="AA376" s="606"/>
      <c r="AB376" s="606"/>
      <c r="AC376" s="606"/>
      <c r="AD376" s="606"/>
      <c r="AE376" s="606"/>
      <c r="AF376" s="606"/>
      <c r="AG376" s="606"/>
      <c r="AH376" s="606"/>
      <c r="AI376" s="606"/>
    </row>
    <row r="377" spans="1:86" outlineLevel="1">
      <c r="C377" s="484">
        <v>75</v>
      </c>
      <c r="E377" s="605"/>
      <c r="F377" s="606"/>
      <c r="G377" s="606"/>
      <c r="H377" s="606"/>
      <c r="I377" s="606"/>
      <c r="J377" s="606"/>
      <c r="K377" s="606"/>
      <c r="L377" s="606"/>
      <c r="M377" s="606"/>
      <c r="N377" s="606"/>
      <c r="O377" s="606"/>
      <c r="P377" s="606"/>
      <c r="Q377" s="606"/>
      <c r="R377" s="606"/>
      <c r="S377" s="606"/>
      <c r="T377" s="606"/>
      <c r="U377" s="606"/>
      <c r="V377" s="606"/>
      <c r="W377" s="606"/>
      <c r="X377" s="606"/>
      <c r="Y377" s="606"/>
      <c r="Z377" s="606"/>
      <c r="AA377" s="606"/>
      <c r="AB377" s="606"/>
      <c r="AC377" s="606"/>
      <c r="AD377" s="606"/>
      <c r="AE377" s="606"/>
      <c r="AF377" s="606"/>
      <c r="AG377" s="606"/>
      <c r="AH377" s="606"/>
      <c r="AI377" s="606"/>
    </row>
    <row r="378" spans="1:86" outlineLevel="1">
      <c r="C378" s="484">
        <v>76</v>
      </c>
      <c r="E378" s="605"/>
      <c r="F378" s="606"/>
      <c r="G378" s="606"/>
      <c r="H378" s="606"/>
      <c r="I378" s="606"/>
      <c r="J378" s="606"/>
      <c r="K378" s="606"/>
      <c r="L378" s="606"/>
      <c r="M378" s="606"/>
      <c r="N378" s="606"/>
      <c r="O378" s="606"/>
      <c r="P378" s="606"/>
      <c r="Q378" s="606"/>
      <c r="R378" s="606"/>
      <c r="S378" s="606"/>
      <c r="T378" s="606"/>
      <c r="U378" s="606"/>
      <c r="V378" s="606"/>
      <c r="W378" s="606"/>
      <c r="X378" s="606"/>
      <c r="Y378" s="606"/>
      <c r="Z378" s="606"/>
      <c r="AA378" s="606"/>
      <c r="AB378" s="606"/>
      <c r="AC378" s="606"/>
      <c r="AD378" s="606"/>
      <c r="AE378" s="606"/>
      <c r="AF378" s="606"/>
      <c r="AG378" s="606"/>
      <c r="AH378" s="606"/>
      <c r="AI378" s="606"/>
    </row>
    <row r="379" spans="1:86" outlineLevel="1">
      <c r="C379" s="484">
        <v>77</v>
      </c>
      <c r="E379" s="605"/>
      <c r="F379" s="606"/>
      <c r="G379" s="606"/>
      <c r="H379" s="606"/>
      <c r="I379" s="606"/>
      <c r="J379" s="606"/>
      <c r="K379" s="606"/>
      <c r="L379" s="606"/>
      <c r="M379" s="606"/>
      <c r="N379" s="606"/>
      <c r="O379" s="606"/>
      <c r="P379" s="606"/>
      <c r="Q379" s="606"/>
      <c r="R379" s="606"/>
      <c r="S379" s="606"/>
      <c r="T379" s="606"/>
      <c r="U379" s="606"/>
      <c r="V379" s="606"/>
      <c r="W379" s="606"/>
      <c r="X379" s="606"/>
      <c r="Y379" s="606"/>
      <c r="Z379" s="606"/>
      <c r="AA379" s="606"/>
      <c r="AB379" s="606"/>
      <c r="AC379" s="606"/>
      <c r="AD379" s="606"/>
      <c r="AE379" s="606"/>
      <c r="AF379" s="606"/>
      <c r="AG379" s="606"/>
      <c r="AH379" s="606"/>
      <c r="AI379" s="606"/>
    </row>
    <row r="380" spans="1:86" outlineLevel="1">
      <c r="C380" s="484">
        <v>78</v>
      </c>
      <c r="E380" s="605"/>
      <c r="F380" s="606"/>
      <c r="G380" s="606"/>
      <c r="H380" s="606"/>
      <c r="I380" s="606"/>
      <c r="J380" s="606"/>
      <c r="K380" s="606"/>
      <c r="L380" s="606"/>
      <c r="M380" s="606"/>
      <c r="N380" s="606"/>
      <c r="O380" s="606"/>
      <c r="P380" s="606"/>
      <c r="Q380" s="606"/>
      <c r="R380" s="606"/>
      <c r="S380" s="606"/>
      <c r="T380" s="606"/>
      <c r="U380" s="606"/>
      <c r="V380" s="606"/>
      <c r="W380" s="606"/>
      <c r="X380" s="606"/>
      <c r="Y380" s="606"/>
      <c r="Z380" s="606"/>
      <c r="AA380" s="606"/>
      <c r="AB380" s="606"/>
      <c r="AC380" s="606"/>
      <c r="AD380" s="606"/>
      <c r="AE380" s="606"/>
      <c r="AF380" s="606"/>
      <c r="AG380" s="606"/>
      <c r="AH380" s="606"/>
      <c r="AI380" s="606"/>
    </row>
    <row r="381" spans="1:86" outlineLevel="1">
      <c r="C381" s="484">
        <v>79</v>
      </c>
      <c r="E381" s="605"/>
      <c r="F381" s="606"/>
      <c r="G381" s="606"/>
      <c r="H381" s="606"/>
      <c r="I381" s="606"/>
      <c r="J381" s="606"/>
      <c r="K381" s="606"/>
      <c r="L381" s="606"/>
      <c r="M381" s="606"/>
      <c r="N381" s="606"/>
      <c r="O381" s="606"/>
      <c r="P381" s="606"/>
      <c r="Q381" s="606"/>
      <c r="R381" s="606"/>
      <c r="S381" s="606"/>
      <c r="T381" s="606"/>
      <c r="U381" s="606"/>
      <c r="V381" s="606"/>
      <c r="W381" s="606"/>
      <c r="X381" s="606"/>
      <c r="Y381" s="606"/>
      <c r="Z381" s="606"/>
      <c r="AA381" s="606"/>
      <c r="AB381" s="606"/>
      <c r="AC381" s="606"/>
      <c r="AD381" s="606"/>
      <c r="AE381" s="606"/>
      <c r="AF381" s="606"/>
      <c r="AG381" s="606"/>
      <c r="AH381" s="606"/>
      <c r="AI381" s="606"/>
    </row>
    <row r="382" spans="1:86" outlineLevel="1">
      <c r="C382" s="484">
        <v>80</v>
      </c>
      <c r="E382" s="605"/>
      <c r="F382" s="606"/>
      <c r="G382" s="606"/>
      <c r="H382" s="606"/>
      <c r="I382" s="606"/>
      <c r="J382" s="606"/>
      <c r="K382" s="606"/>
      <c r="L382" s="606"/>
      <c r="M382" s="606"/>
      <c r="N382" s="606"/>
      <c r="O382" s="606"/>
      <c r="P382" s="606"/>
      <c r="Q382" s="606"/>
      <c r="R382" s="606"/>
      <c r="S382" s="606"/>
      <c r="T382" s="606"/>
      <c r="U382" s="606"/>
      <c r="V382" s="606"/>
      <c r="W382" s="606"/>
      <c r="X382" s="606"/>
      <c r="Y382" s="606"/>
      <c r="Z382" s="606"/>
      <c r="AA382" s="606"/>
      <c r="AB382" s="606"/>
      <c r="AC382" s="606"/>
      <c r="AD382" s="606"/>
      <c r="AE382" s="606"/>
      <c r="AF382" s="606"/>
      <c r="AG382" s="606"/>
      <c r="AH382" s="606"/>
      <c r="AI382" s="606"/>
    </row>
    <row r="383" spans="1:86" outlineLevel="1">
      <c r="C383" s="484">
        <v>81</v>
      </c>
      <c r="E383" s="605"/>
      <c r="F383" s="606"/>
      <c r="G383" s="606"/>
      <c r="H383" s="606"/>
      <c r="I383" s="606"/>
      <c r="J383" s="606"/>
      <c r="K383" s="606"/>
      <c r="L383" s="606"/>
      <c r="M383" s="606"/>
      <c r="N383" s="606"/>
      <c r="O383" s="606"/>
      <c r="P383" s="606"/>
      <c r="Q383" s="606"/>
      <c r="R383" s="606"/>
      <c r="S383" s="606"/>
      <c r="T383" s="606"/>
      <c r="U383" s="606"/>
      <c r="V383" s="606"/>
      <c r="W383" s="606"/>
      <c r="X383" s="606"/>
      <c r="Y383" s="606"/>
      <c r="Z383" s="606"/>
      <c r="AA383" s="606"/>
      <c r="AB383" s="606"/>
      <c r="AC383" s="606"/>
      <c r="AD383" s="606"/>
      <c r="AE383" s="606"/>
      <c r="AF383" s="606"/>
      <c r="AG383" s="606"/>
      <c r="AH383" s="606"/>
      <c r="AI383" s="606"/>
    </row>
    <row r="384" spans="1:86" outlineLevel="1">
      <c r="C384" s="484">
        <v>82</v>
      </c>
      <c r="E384" s="605"/>
      <c r="F384" s="606"/>
      <c r="G384" s="606"/>
      <c r="H384" s="606"/>
      <c r="I384" s="606"/>
      <c r="J384" s="606"/>
      <c r="K384" s="606"/>
      <c r="L384" s="606"/>
      <c r="M384" s="606"/>
      <c r="N384" s="606"/>
      <c r="O384" s="606"/>
      <c r="P384" s="606"/>
      <c r="Q384" s="606"/>
      <c r="R384" s="606"/>
      <c r="S384" s="606"/>
      <c r="T384" s="606"/>
      <c r="U384" s="606"/>
      <c r="V384" s="606"/>
      <c r="W384" s="606"/>
      <c r="X384" s="606"/>
      <c r="Y384" s="606"/>
      <c r="Z384" s="606"/>
      <c r="AA384" s="606"/>
      <c r="AB384" s="606"/>
      <c r="AC384" s="606"/>
      <c r="AD384" s="606"/>
      <c r="AE384" s="606"/>
      <c r="AF384" s="606"/>
      <c r="AG384" s="606"/>
      <c r="AH384" s="606"/>
      <c r="AI384" s="606"/>
    </row>
    <row r="385" spans="3:35" outlineLevel="1">
      <c r="C385" s="484">
        <v>83</v>
      </c>
      <c r="E385" s="605"/>
      <c r="F385" s="606"/>
      <c r="G385" s="606"/>
      <c r="H385" s="606"/>
      <c r="I385" s="606"/>
      <c r="J385" s="606"/>
      <c r="K385" s="606"/>
      <c r="L385" s="606"/>
      <c r="M385" s="606"/>
      <c r="N385" s="606"/>
      <c r="O385" s="606"/>
      <c r="P385" s="606"/>
      <c r="Q385" s="606"/>
      <c r="R385" s="606"/>
      <c r="S385" s="606"/>
      <c r="T385" s="606"/>
      <c r="U385" s="606"/>
      <c r="V385" s="606"/>
      <c r="W385" s="606"/>
      <c r="X385" s="606"/>
      <c r="Y385" s="606"/>
      <c r="Z385" s="606"/>
      <c r="AA385" s="606"/>
      <c r="AB385" s="606"/>
      <c r="AC385" s="606"/>
      <c r="AD385" s="606"/>
      <c r="AE385" s="606"/>
      <c r="AF385" s="606"/>
      <c r="AG385" s="606"/>
      <c r="AH385" s="606"/>
      <c r="AI385" s="606"/>
    </row>
    <row r="386" spans="3:35" outlineLevel="1">
      <c r="C386" s="484">
        <v>84</v>
      </c>
      <c r="E386" s="605"/>
      <c r="F386" s="606"/>
      <c r="G386" s="606"/>
      <c r="H386" s="606"/>
      <c r="I386" s="606"/>
      <c r="J386" s="606"/>
      <c r="K386" s="606"/>
      <c r="L386" s="606"/>
      <c r="M386" s="606"/>
      <c r="N386" s="606"/>
      <c r="O386" s="606"/>
      <c r="P386" s="606"/>
      <c r="Q386" s="606"/>
      <c r="R386" s="606"/>
      <c r="S386" s="606"/>
      <c r="T386" s="606"/>
      <c r="U386" s="606"/>
      <c r="V386" s="606"/>
      <c r="W386" s="606"/>
      <c r="X386" s="606"/>
      <c r="Y386" s="606"/>
      <c r="Z386" s="606"/>
      <c r="AA386" s="606"/>
      <c r="AB386" s="606"/>
      <c r="AC386" s="606"/>
      <c r="AD386" s="606"/>
      <c r="AE386" s="606"/>
      <c r="AF386" s="606"/>
      <c r="AG386" s="606"/>
      <c r="AH386" s="606"/>
      <c r="AI386" s="606"/>
    </row>
    <row r="387" spans="3:35" outlineLevel="1">
      <c r="C387" s="484">
        <v>85</v>
      </c>
      <c r="E387" s="605"/>
      <c r="F387" s="606"/>
      <c r="G387" s="606"/>
      <c r="H387" s="606"/>
      <c r="I387" s="606"/>
      <c r="J387" s="606"/>
      <c r="K387" s="606"/>
      <c r="L387" s="606"/>
      <c r="M387" s="606"/>
      <c r="N387" s="606"/>
      <c r="O387" s="606"/>
      <c r="P387" s="606"/>
      <c r="Q387" s="606"/>
      <c r="R387" s="606"/>
      <c r="S387" s="606"/>
      <c r="T387" s="606"/>
      <c r="U387" s="606"/>
      <c r="V387" s="606"/>
      <c r="W387" s="606"/>
      <c r="X387" s="606"/>
      <c r="Y387" s="606"/>
      <c r="Z387" s="606"/>
      <c r="AA387" s="606"/>
      <c r="AB387" s="606"/>
      <c r="AC387" s="606"/>
      <c r="AD387" s="606"/>
      <c r="AE387" s="606"/>
      <c r="AF387" s="606"/>
      <c r="AG387" s="606"/>
      <c r="AH387" s="606"/>
      <c r="AI387" s="606"/>
    </row>
    <row r="388" spans="3:35" outlineLevel="1">
      <c r="C388" s="484">
        <v>86</v>
      </c>
      <c r="E388" s="605"/>
      <c r="F388" s="606"/>
      <c r="G388" s="606"/>
      <c r="H388" s="606"/>
      <c r="I388" s="606"/>
      <c r="J388" s="606"/>
      <c r="K388" s="606"/>
      <c r="L388" s="606"/>
      <c r="M388" s="606"/>
      <c r="N388" s="606"/>
      <c r="O388" s="606"/>
      <c r="P388" s="606"/>
      <c r="Q388" s="606"/>
      <c r="R388" s="606"/>
      <c r="S388" s="606"/>
      <c r="T388" s="606"/>
      <c r="U388" s="606"/>
      <c r="V388" s="606"/>
      <c r="W388" s="606"/>
      <c r="X388" s="606"/>
      <c r="Y388" s="606"/>
      <c r="Z388" s="606"/>
      <c r="AA388" s="606"/>
      <c r="AB388" s="606"/>
      <c r="AC388" s="606"/>
      <c r="AD388" s="606"/>
      <c r="AE388" s="606"/>
      <c r="AF388" s="606"/>
      <c r="AG388" s="606"/>
      <c r="AH388" s="606"/>
      <c r="AI388" s="606"/>
    </row>
    <row r="389" spans="3:35" outlineLevel="1">
      <c r="C389" s="484">
        <f t="shared" ref="C389" si="46">C388+1</f>
        <v>87</v>
      </c>
      <c r="E389" s="605"/>
      <c r="F389" s="606"/>
      <c r="G389" s="606"/>
      <c r="H389" s="606"/>
      <c r="I389" s="606"/>
      <c r="J389" s="606"/>
      <c r="K389" s="606"/>
      <c r="L389" s="606"/>
      <c r="M389" s="606"/>
      <c r="N389" s="606"/>
      <c r="O389" s="606"/>
      <c r="P389" s="606"/>
      <c r="Q389" s="606"/>
      <c r="R389" s="606"/>
      <c r="S389" s="606"/>
      <c r="T389" s="606"/>
      <c r="U389" s="606"/>
      <c r="V389" s="606"/>
      <c r="W389" s="606"/>
      <c r="X389" s="606"/>
      <c r="Y389" s="606"/>
      <c r="Z389" s="606"/>
      <c r="AA389" s="606"/>
      <c r="AB389" s="606"/>
      <c r="AC389" s="606"/>
      <c r="AD389" s="606"/>
      <c r="AE389" s="606"/>
      <c r="AF389" s="606"/>
      <c r="AG389" s="606"/>
      <c r="AH389" s="606"/>
      <c r="AI389" s="606"/>
    </row>
    <row r="390" spans="3:35" outlineLevel="1">
      <c r="E390" s="472"/>
      <c r="F390" s="473"/>
      <c r="G390" s="473"/>
      <c r="H390" s="473"/>
      <c r="I390" s="473"/>
      <c r="J390" s="473"/>
      <c r="K390" s="473"/>
      <c r="L390" s="473"/>
      <c r="M390" s="473"/>
      <c r="N390" s="473"/>
      <c r="O390" s="473"/>
      <c r="P390" s="473"/>
      <c r="Q390" s="473"/>
      <c r="R390" s="473"/>
      <c r="S390" s="473"/>
      <c r="T390" s="473"/>
      <c r="U390" s="473"/>
      <c r="V390" s="473"/>
      <c r="W390" s="473"/>
      <c r="X390" s="473"/>
      <c r="Y390" s="473"/>
      <c r="Z390" s="473"/>
      <c r="AA390" s="473"/>
      <c r="AB390" s="473"/>
      <c r="AC390" s="473"/>
      <c r="AD390" s="473"/>
      <c r="AE390" s="473"/>
      <c r="AF390" s="473"/>
      <c r="AG390" s="473"/>
      <c r="AH390" s="473"/>
      <c r="AI390" s="473"/>
    </row>
    <row r="391" spans="3:35" outlineLevel="1">
      <c r="E391" s="472"/>
      <c r="F391" s="473"/>
      <c r="G391" s="473"/>
      <c r="H391" s="473"/>
      <c r="I391" s="473"/>
      <c r="J391" s="473"/>
      <c r="K391" s="473"/>
      <c r="L391" s="473"/>
      <c r="M391" s="473"/>
      <c r="N391" s="473"/>
      <c r="O391" s="473"/>
      <c r="P391" s="473"/>
      <c r="Q391" s="473"/>
      <c r="R391" s="473"/>
      <c r="S391" s="473"/>
      <c r="T391" s="473"/>
      <c r="U391" s="473"/>
      <c r="V391" s="473"/>
      <c r="W391" s="473"/>
      <c r="X391" s="473"/>
      <c r="Y391" s="473"/>
      <c r="Z391" s="473"/>
      <c r="AA391" s="473"/>
      <c r="AB391" s="473"/>
      <c r="AC391" s="473"/>
      <c r="AD391" s="473"/>
      <c r="AE391" s="473"/>
      <c r="AF391" s="473"/>
      <c r="AG391" s="473"/>
      <c r="AH391" s="473"/>
      <c r="AI391" s="473"/>
    </row>
    <row r="392" spans="3:35" outlineLevel="1">
      <c r="E392" s="464"/>
      <c r="F392" s="473"/>
      <c r="G392" s="474"/>
      <c r="H392" s="474"/>
      <c r="I392" s="474"/>
      <c r="J392" s="474"/>
      <c r="K392" s="474"/>
    </row>
    <row r="393" spans="3:35">
      <c r="F393" s="475"/>
      <c r="G393" s="502"/>
      <c r="H393" s="502"/>
      <c r="I393" s="502"/>
      <c r="J393" s="502"/>
      <c r="K393" s="502"/>
      <c r="M393" s="502"/>
      <c r="N393" s="502"/>
      <c r="O393" s="502"/>
      <c r="P393" s="502"/>
      <c r="Q393" s="502"/>
      <c r="S393" s="502"/>
      <c r="T393" s="502"/>
      <c r="U393" s="502"/>
      <c r="V393" s="502"/>
      <c r="W393" s="502"/>
      <c r="Y393" s="502"/>
      <c r="Z393" s="502"/>
      <c r="AA393" s="502"/>
      <c r="AB393" s="502"/>
      <c r="AC393" s="502"/>
      <c r="AE393" s="502"/>
      <c r="AF393" s="502"/>
      <c r="AG393" s="502"/>
      <c r="AH393" s="502"/>
      <c r="AI393" s="502"/>
    </row>
    <row r="394" spans="3:35">
      <c r="G394" s="503"/>
      <c r="H394" s="503"/>
      <c r="I394" s="503"/>
      <c r="J394" s="503"/>
      <c r="K394" s="503"/>
      <c r="M394" s="503"/>
      <c r="N394" s="503"/>
      <c r="O394" s="503"/>
      <c r="P394" s="503"/>
      <c r="Q394" s="503"/>
      <c r="S394" s="503"/>
      <c r="T394" s="503"/>
      <c r="U394" s="503"/>
      <c r="V394" s="503"/>
      <c r="W394" s="503"/>
      <c r="Y394" s="503"/>
      <c r="Z394" s="503"/>
      <c r="AA394" s="503"/>
      <c r="AB394" s="503"/>
      <c r="AC394" s="503"/>
      <c r="AE394" s="503"/>
      <c r="AF394" s="503"/>
      <c r="AG394" s="503"/>
      <c r="AH394" s="503"/>
      <c r="AI394" s="503"/>
    </row>
    <row r="399" spans="3:35">
      <c r="D399" s="509"/>
    </row>
    <row r="400" spans="3:35">
      <c r="D400" s="510"/>
    </row>
    <row r="401" spans="4:4">
      <c r="D401" s="510"/>
    </row>
    <row r="402" spans="4:4">
      <c r="D402" s="510"/>
    </row>
    <row r="422" spans="4:8">
      <c r="H422" s="499"/>
    </row>
    <row r="423" spans="4:8">
      <c r="H423" s="500"/>
    </row>
    <row r="424" spans="4:8">
      <c r="H424" s="500"/>
    </row>
    <row r="425" spans="4:8">
      <c r="H425" s="500"/>
    </row>
    <row r="430" spans="4:8" s="499" customFormat="1">
      <c r="D430" s="133"/>
      <c r="E430" s="3"/>
      <c r="F430"/>
      <c r="G430" s="2"/>
      <c r="H430" s="4"/>
    </row>
    <row r="431" spans="4:8" s="500" customFormat="1">
      <c r="D431" s="133"/>
      <c r="E431" s="3"/>
      <c r="F431"/>
      <c r="G431" s="2"/>
      <c r="H431" s="4"/>
    </row>
    <row r="432" spans="4:8" s="500" customFormat="1">
      <c r="D432" s="133"/>
      <c r="E432" s="3"/>
      <c r="F432"/>
      <c r="G432" s="2"/>
      <c r="H432" s="4"/>
    </row>
    <row r="433" spans="4:33" s="500" customFormat="1">
      <c r="D433" s="133"/>
      <c r="E433" s="3"/>
      <c r="F433"/>
      <c r="G433" s="2"/>
      <c r="H433" s="4"/>
    </row>
    <row r="436" spans="4:33">
      <c r="AG436" s="133" t="s">
        <v>325</v>
      </c>
    </row>
  </sheetData>
  <mergeCells count="211">
    <mergeCell ref="S36:W36"/>
    <mergeCell ref="E193:F193"/>
    <mergeCell ref="E187:F187"/>
    <mergeCell ref="E190:F190"/>
    <mergeCell ref="E179:F179"/>
    <mergeCell ref="E188:F188"/>
    <mergeCell ref="E189:F189"/>
    <mergeCell ref="E186:F186"/>
    <mergeCell ref="E182:F182"/>
    <mergeCell ref="E178:F178"/>
    <mergeCell ref="E161:F161"/>
    <mergeCell ref="E162:F162"/>
    <mergeCell ref="E181:F181"/>
    <mergeCell ref="E163:F163"/>
    <mergeCell ref="E164:F164"/>
    <mergeCell ref="E170:F170"/>
    <mergeCell ref="E169:F169"/>
    <mergeCell ref="E172:F172"/>
    <mergeCell ref="E171:F171"/>
    <mergeCell ref="E173:F173"/>
    <mergeCell ref="E87:F87"/>
    <mergeCell ref="E88:F88"/>
    <mergeCell ref="E89:F89"/>
    <mergeCell ref="E90:F90"/>
    <mergeCell ref="BH301:BM301"/>
    <mergeCell ref="F301:K301"/>
    <mergeCell ref="AD301:AI301"/>
    <mergeCell ref="AP301:AU301"/>
    <mergeCell ref="AV301:BA301"/>
    <mergeCell ref="E191:F191"/>
    <mergeCell ref="BB301:BG301"/>
    <mergeCell ref="L301:Q301"/>
    <mergeCell ref="R301:W301"/>
    <mergeCell ref="E192:F192"/>
    <mergeCell ref="E2:F2"/>
    <mergeCell ref="E109:F109"/>
    <mergeCell ref="E110:F110"/>
    <mergeCell ref="E96:F96"/>
    <mergeCell ref="E97:F97"/>
    <mergeCell ref="E177:F177"/>
    <mergeCell ref="E125:F125"/>
    <mergeCell ref="E120:F120"/>
    <mergeCell ref="E111:F111"/>
    <mergeCell ref="E112:F112"/>
    <mergeCell ref="E119:F119"/>
    <mergeCell ref="E127:F127"/>
    <mergeCell ref="E126:F126"/>
    <mergeCell ref="E116:F116"/>
    <mergeCell ref="E117:F117"/>
    <mergeCell ref="E118:F118"/>
    <mergeCell ref="E121:F121"/>
    <mergeCell ref="E122:F122"/>
    <mergeCell ref="E123:F123"/>
    <mergeCell ref="E113:F113"/>
    <mergeCell ref="E114:F114"/>
    <mergeCell ref="E124:F124"/>
    <mergeCell ref="E167:F167"/>
    <mergeCell ref="E168:F168"/>
    <mergeCell ref="E128:F128"/>
    <mergeCell ref="E129:F129"/>
    <mergeCell ref="E135:F135"/>
    <mergeCell ref="E115:F115"/>
    <mergeCell ref="E103:F103"/>
    <mergeCell ref="E79:F79"/>
    <mergeCell ref="E80:F80"/>
    <mergeCell ref="E81:F81"/>
    <mergeCell ref="E82:F82"/>
    <mergeCell ref="E101:F101"/>
    <mergeCell ref="E83:F83"/>
    <mergeCell ref="E94:F94"/>
    <mergeCell ref="E91:F91"/>
    <mergeCell ref="E92:F92"/>
    <mergeCell ref="E84:F84"/>
    <mergeCell ref="E85:F85"/>
    <mergeCell ref="E86:F86"/>
    <mergeCell ref="E130:F130"/>
    <mergeCell ref="E133:F133"/>
    <mergeCell ref="E134:F134"/>
    <mergeCell ref="E131:F131"/>
    <mergeCell ref="E132:F132"/>
    <mergeCell ref="E105:F105"/>
    <mergeCell ref="E95:F95"/>
    <mergeCell ref="E46:F46"/>
    <mergeCell ref="E47:F47"/>
    <mergeCell ref="E48:F48"/>
    <mergeCell ref="E49:F49"/>
    <mergeCell ref="E66:F66"/>
    <mergeCell ref="E67:F67"/>
    <mergeCell ref="E54:F54"/>
    <mergeCell ref="E55:F55"/>
    <mergeCell ref="E56:F56"/>
    <mergeCell ref="E58:F58"/>
    <mergeCell ref="E57:F57"/>
    <mergeCell ref="E50:F50"/>
    <mergeCell ref="E51:F51"/>
    <mergeCell ref="E52:F52"/>
    <mergeCell ref="E53:F53"/>
    <mergeCell ref="E59:F59"/>
    <mergeCell ref="E60:F60"/>
    <mergeCell ref="E61:F61"/>
    <mergeCell ref="E62:F62"/>
    <mergeCell ref="E63:F63"/>
    <mergeCell ref="E64:F64"/>
    <mergeCell ref="E65:F65"/>
    <mergeCell ref="E160:F160"/>
    <mergeCell ref="E157:F157"/>
    <mergeCell ref="E148:F148"/>
    <mergeCell ref="E149:F149"/>
    <mergeCell ref="E165:F165"/>
    <mergeCell ref="E166:F166"/>
    <mergeCell ref="E152:F152"/>
    <mergeCell ref="E150:F150"/>
    <mergeCell ref="E151:F151"/>
    <mergeCell ref="G24:I24"/>
    <mergeCell ref="G25:I25"/>
    <mergeCell ref="G26:I26"/>
    <mergeCell ref="G8:I8"/>
    <mergeCell ref="G15:I15"/>
    <mergeCell ref="G21:I21"/>
    <mergeCell ref="G22:I22"/>
    <mergeCell ref="G23:I23"/>
    <mergeCell ref="G20:I20"/>
    <mergeCell ref="E44:F44"/>
    <mergeCell ref="E45:F45"/>
    <mergeCell ref="E41:F41"/>
    <mergeCell ref="E22:F22"/>
    <mergeCell ref="E23:F23"/>
    <mergeCell ref="E24:F24"/>
    <mergeCell ref="E25:F25"/>
    <mergeCell ref="E26:F26"/>
    <mergeCell ref="E37:F37"/>
    <mergeCell ref="E27:F27"/>
    <mergeCell ref="E29:F29"/>
    <mergeCell ref="E42:F42"/>
    <mergeCell ref="E43:F43"/>
    <mergeCell ref="G2:H2"/>
    <mergeCell ref="G17:I17"/>
    <mergeCell ref="G18:I18"/>
    <mergeCell ref="G19:I19"/>
    <mergeCell ref="G16:I16"/>
    <mergeCell ref="G9:I9"/>
    <mergeCell ref="G10:I10"/>
    <mergeCell ref="G11:I11"/>
    <mergeCell ref="G12:I12"/>
    <mergeCell ref="G6:I6"/>
    <mergeCell ref="G13:I13"/>
    <mergeCell ref="G14:I14"/>
    <mergeCell ref="G7:I7"/>
    <mergeCell ref="E7:F7"/>
    <mergeCell ref="E8:F8"/>
    <mergeCell ref="E9:F9"/>
    <mergeCell ref="E10:F10"/>
    <mergeCell ref="E11:F11"/>
    <mergeCell ref="E12:F12"/>
    <mergeCell ref="E13:F13"/>
    <mergeCell ref="E14:F14"/>
    <mergeCell ref="X301:AC301"/>
    <mergeCell ref="E18:F18"/>
    <mergeCell ref="E19:F19"/>
    <mergeCell ref="E20:F20"/>
    <mergeCell ref="E21:F21"/>
    <mergeCell ref="E15:F15"/>
    <mergeCell ref="E16:F16"/>
    <mergeCell ref="E17:F17"/>
    <mergeCell ref="G27:I27"/>
    <mergeCell ref="G28:I28"/>
    <mergeCell ref="G29:I29"/>
    <mergeCell ref="G30:I30"/>
    <mergeCell ref="G31:I31"/>
    <mergeCell ref="E30:F30"/>
    <mergeCell ref="E31:F31"/>
    <mergeCell ref="E28:F28"/>
    <mergeCell ref="G32:I32"/>
    <mergeCell ref="G34:I34"/>
    <mergeCell ref="G35:I35"/>
    <mergeCell ref="G36:I36"/>
    <mergeCell ref="G33:I33"/>
    <mergeCell ref="E34:F34"/>
    <mergeCell ref="E35:F35"/>
    <mergeCell ref="E36:F36"/>
    <mergeCell ref="E33:F33"/>
    <mergeCell ref="E32:F32"/>
    <mergeCell ref="E104:F104"/>
    <mergeCell ref="E98:F98"/>
    <mergeCell ref="E99:F99"/>
    <mergeCell ref="E100:F100"/>
    <mergeCell ref="E102:F102"/>
    <mergeCell ref="E77:F77"/>
    <mergeCell ref="E68:F68"/>
    <mergeCell ref="E69:F69"/>
    <mergeCell ref="E93:F93"/>
    <mergeCell ref="E70:F70"/>
    <mergeCell ref="E75:F75"/>
    <mergeCell ref="E71:F71"/>
    <mergeCell ref="E76:F76"/>
    <mergeCell ref="E78:F78"/>
    <mergeCell ref="E139:F139"/>
    <mergeCell ref="E136:F136"/>
    <mergeCell ref="E137:F137"/>
    <mergeCell ref="E158:F158"/>
    <mergeCell ref="E159:F159"/>
    <mergeCell ref="E153:F153"/>
    <mergeCell ref="E154:F154"/>
    <mergeCell ref="E155:F155"/>
    <mergeCell ref="E156:F156"/>
    <mergeCell ref="E138:F138"/>
    <mergeCell ref="E143:F143"/>
    <mergeCell ref="E144:F144"/>
    <mergeCell ref="E145:F145"/>
    <mergeCell ref="E146:F146"/>
    <mergeCell ref="E147:F147"/>
  </mergeCells>
  <phoneticPr fontId="0" type="noConversion"/>
  <dataValidations disablePrompts="1" count="1">
    <dataValidation type="custom" showInputMessage="1" showErrorMessage="1" error="Invalid input, please try again." sqref="L28:M36 O28:P36">
      <formula1>AND(L28&lt;&gt;"",OR(L28="n/a",AND(L28&gt;=0,L28&lt;=100)))</formula1>
    </dataValidation>
  </dataValidations>
  <printOptions headings="1"/>
  <pageMargins left="0.75" right="0.75" top="1" bottom="1" header="0.5" footer="0.5"/>
  <pageSetup paperSize="9" scale="12" orientation="landscape" horizontalDpi="4294967292" r:id="rId1"/>
  <headerFooter alignWithMargins="0"/>
  <legacyDrawing r:id="rId2"/>
</worksheet>
</file>

<file path=xl/worksheets/sheet4.xml><?xml version="1.0" encoding="utf-8"?>
<worksheet xmlns="http://schemas.openxmlformats.org/spreadsheetml/2006/main" xmlns:r="http://schemas.openxmlformats.org/officeDocument/2006/relationships">
  <sheetPr codeName="Sheet1"/>
  <dimension ref="A1:P83"/>
  <sheetViews>
    <sheetView topLeftCell="A7" zoomScale="115" zoomScaleNormal="115" workbookViewId="0">
      <selection activeCell="F17" sqref="F17"/>
    </sheetView>
  </sheetViews>
  <sheetFormatPr defaultRowHeight="12.75"/>
  <cols>
    <col min="1" max="1" width="3.28515625" style="9" customWidth="1"/>
    <col min="2" max="2" width="44.42578125" style="9" customWidth="1"/>
    <col min="3" max="3" width="8.7109375" style="9" customWidth="1"/>
    <col min="4" max="4" width="4.5703125" style="9" customWidth="1"/>
    <col min="5" max="5" width="1.42578125" style="9" customWidth="1"/>
    <col min="6" max="6" width="15.85546875" style="10" customWidth="1"/>
    <col min="7" max="7" width="13.7109375" style="9" customWidth="1"/>
    <col min="8" max="16384" width="9.140625" style="9"/>
  </cols>
  <sheetData>
    <row r="1" spans="1:16">
      <c r="A1" s="57"/>
      <c r="B1" s="57"/>
      <c r="C1" s="57"/>
      <c r="D1" s="57"/>
      <c r="E1" s="57"/>
      <c r="F1" s="58"/>
      <c r="G1" s="57"/>
      <c r="H1" s="57"/>
      <c r="I1" s="57"/>
      <c r="J1" s="57"/>
      <c r="K1" s="57"/>
      <c r="L1" s="57"/>
      <c r="M1" s="57"/>
      <c r="N1" s="57"/>
      <c r="O1" s="57"/>
      <c r="P1" s="57"/>
    </row>
    <row r="2" spans="1:16" ht="15.75">
      <c r="A2" s="57"/>
      <c r="B2" s="139" t="s">
        <v>102</v>
      </c>
      <c r="C2" s="57"/>
      <c r="D2" s="57"/>
      <c r="E2" s="57"/>
      <c r="F2" s="58"/>
      <c r="G2" s="57"/>
      <c r="H2" s="57"/>
      <c r="I2" s="57"/>
      <c r="J2" s="57"/>
      <c r="K2" s="57"/>
      <c r="L2" s="57"/>
      <c r="M2" s="57"/>
      <c r="N2" s="57"/>
      <c r="O2" s="57"/>
      <c r="P2" s="57"/>
    </row>
    <row r="3" spans="1:16">
      <c r="A3" s="57"/>
      <c r="B3" s="57"/>
      <c r="C3" s="57"/>
      <c r="D3" s="57"/>
      <c r="E3" s="57"/>
      <c r="F3" s="58"/>
      <c r="G3" s="57"/>
      <c r="H3" s="57"/>
      <c r="I3" s="57"/>
      <c r="J3" s="57"/>
      <c r="K3" s="57"/>
      <c r="L3" s="57"/>
      <c r="M3" s="57"/>
      <c r="N3" s="57"/>
      <c r="O3" s="57"/>
      <c r="P3" s="57"/>
    </row>
    <row r="4" spans="1:16" ht="15.75">
      <c r="A4" s="191"/>
      <c r="B4" s="175"/>
      <c r="C4" s="192"/>
      <c r="D4" s="193"/>
      <c r="E4" s="193"/>
      <c r="F4" s="194"/>
      <c r="G4" s="191"/>
      <c r="H4" s="195"/>
      <c r="I4" s="195"/>
      <c r="J4" s="195"/>
      <c r="K4" s="195"/>
      <c r="L4" s="195"/>
      <c r="M4" s="195"/>
      <c r="N4" s="57"/>
      <c r="O4" s="57"/>
      <c r="P4" s="57"/>
    </row>
    <row r="5" spans="1:16" s="12" customFormat="1">
      <c r="A5" s="53"/>
      <c r="B5" s="53"/>
      <c r="C5" s="53"/>
      <c r="D5" s="53"/>
      <c r="E5" s="53"/>
      <c r="F5" s="67"/>
      <c r="G5" s="53"/>
      <c r="H5" s="53"/>
      <c r="I5" s="53"/>
      <c r="J5" s="53"/>
      <c r="K5" s="53"/>
      <c r="L5" s="53"/>
      <c r="M5" s="53"/>
      <c r="N5" s="53"/>
      <c r="O5" s="53"/>
      <c r="P5" s="53"/>
    </row>
    <row r="6" spans="1:16" s="12" customFormat="1" ht="38.25">
      <c r="A6" s="53"/>
      <c r="B6" s="54"/>
      <c r="C6" s="54"/>
      <c r="D6" s="75"/>
      <c r="E6" s="71"/>
      <c r="F6" s="72" t="s">
        <v>74</v>
      </c>
      <c r="G6" s="73" t="s">
        <v>73</v>
      </c>
      <c r="H6" s="74"/>
      <c r="I6" s="74"/>
      <c r="J6" s="74"/>
      <c r="K6" s="74"/>
      <c r="L6" s="53"/>
      <c r="M6" s="53"/>
      <c r="N6" s="53"/>
      <c r="O6" s="53"/>
      <c r="P6" s="53"/>
    </row>
    <row r="7" spans="1:16" s="12" customFormat="1">
      <c r="A7" s="53"/>
      <c r="B7" s="53" t="s">
        <v>0</v>
      </c>
      <c r="C7" s="54"/>
      <c r="D7" s="69" t="s">
        <v>46</v>
      </c>
      <c r="E7" s="67"/>
      <c r="F7" s="150">
        <f>Rf</f>
        <v>4.7800000000000002E-2</v>
      </c>
      <c r="G7" s="151"/>
      <c r="H7" s="56"/>
      <c r="I7" s="53"/>
      <c r="J7" s="53"/>
      <c r="K7" s="53"/>
      <c r="L7" s="53"/>
      <c r="M7" s="53"/>
      <c r="N7" s="53"/>
      <c r="O7" s="53"/>
      <c r="P7" s="53"/>
    </row>
    <row r="8" spans="1:16" s="12" customFormat="1">
      <c r="A8" s="53"/>
      <c r="B8" s="53" t="s">
        <v>1</v>
      </c>
      <c r="C8" s="54"/>
      <c r="D8" s="69" t="s">
        <v>95</v>
      </c>
      <c r="E8" s="67"/>
      <c r="F8" s="152">
        <f>(1+F7)/(1+F9)-1</f>
        <v>2.2243902439024632E-2</v>
      </c>
      <c r="G8" s="60"/>
      <c r="H8" s="56"/>
      <c r="I8" s="53"/>
      <c r="J8" s="53"/>
      <c r="K8" s="53"/>
      <c r="L8" s="53"/>
      <c r="M8" s="53"/>
      <c r="N8" s="53"/>
      <c r="O8" s="53"/>
      <c r="P8" s="53"/>
    </row>
    <row r="9" spans="1:16" s="12" customFormat="1">
      <c r="A9" s="53"/>
      <c r="B9" s="53" t="s">
        <v>2</v>
      </c>
      <c r="C9" s="54"/>
      <c r="D9" s="69" t="s">
        <v>3</v>
      </c>
      <c r="E9" s="67"/>
      <c r="F9" s="152">
        <f>f</f>
        <v>2.5000000000000001E-2</v>
      </c>
      <c r="G9" s="60"/>
      <c r="H9" s="128"/>
      <c r="I9" s="53"/>
      <c r="J9" s="53"/>
      <c r="K9" s="53"/>
      <c r="L9" s="53"/>
      <c r="M9" s="53"/>
      <c r="N9" s="53"/>
      <c r="O9" s="53"/>
      <c r="P9" s="53"/>
    </row>
    <row r="10" spans="1:16" s="12" customFormat="1">
      <c r="A10" s="53"/>
      <c r="B10" s="53" t="s">
        <v>148</v>
      </c>
      <c r="C10" s="54"/>
      <c r="D10" s="69" t="s">
        <v>187</v>
      </c>
      <c r="E10" s="67"/>
      <c r="F10" s="152">
        <f>Drp</f>
        <v>3.2000000000000008E-2</v>
      </c>
      <c r="G10" s="60"/>
      <c r="H10" s="53"/>
      <c r="I10" s="53"/>
      <c r="J10" s="53"/>
      <c r="K10" s="53"/>
      <c r="L10" s="53"/>
      <c r="M10" s="53"/>
      <c r="N10" s="53"/>
      <c r="O10" s="53"/>
      <c r="P10" s="53"/>
    </row>
    <row r="11" spans="1:16" s="12" customFormat="1">
      <c r="A11" s="53"/>
      <c r="B11" s="53" t="s">
        <v>154</v>
      </c>
      <c r="C11" s="54"/>
      <c r="D11" s="69" t="s">
        <v>96</v>
      </c>
      <c r="E11" s="67"/>
      <c r="F11" s="152">
        <f xml:space="preserve"> F7+F10</f>
        <v>7.980000000000001E-2</v>
      </c>
      <c r="G11" s="60"/>
      <c r="H11" s="53"/>
      <c r="I11" s="53"/>
      <c r="J11" s="53"/>
      <c r="K11" s="53"/>
      <c r="L11" s="53"/>
      <c r="M11" s="53"/>
      <c r="N11" s="53"/>
      <c r="O11" s="53"/>
      <c r="P11" s="53"/>
    </row>
    <row r="12" spans="1:16" s="12" customFormat="1">
      <c r="A12" s="53"/>
      <c r="B12" s="53" t="s">
        <v>153</v>
      </c>
      <c r="C12" s="54"/>
      <c r="D12" s="69" t="s">
        <v>97</v>
      </c>
      <c r="E12" s="67"/>
      <c r="F12" s="152">
        <f>(1+F11)/(1+F9)-1</f>
        <v>5.3463414634146611E-2</v>
      </c>
      <c r="G12" s="60"/>
      <c r="H12" s="53"/>
      <c r="I12" s="53"/>
      <c r="J12" s="53"/>
      <c r="K12" s="53"/>
      <c r="L12" s="53"/>
      <c r="M12" s="53"/>
      <c r="N12" s="53"/>
      <c r="O12" s="53"/>
      <c r="P12" s="53"/>
    </row>
    <row r="13" spans="1:16" s="12" customFormat="1">
      <c r="A13" s="53"/>
      <c r="B13" s="53" t="s">
        <v>47</v>
      </c>
      <c r="C13" s="54"/>
      <c r="D13" s="69" t="s">
        <v>45</v>
      </c>
      <c r="E13" s="67"/>
      <c r="F13" s="152">
        <f>Mrp</f>
        <v>6.5000000000000002E-2</v>
      </c>
      <c r="G13" s="60"/>
      <c r="H13" s="53"/>
      <c r="I13" s="53"/>
      <c r="J13" s="53"/>
      <c r="K13" s="53"/>
      <c r="L13" s="53"/>
      <c r="M13" s="53"/>
      <c r="N13" s="53"/>
      <c r="O13" s="53"/>
      <c r="P13" s="53"/>
    </row>
    <row r="14" spans="1:16" s="12" customFormat="1">
      <c r="A14" s="53"/>
      <c r="B14" s="53" t="s">
        <v>4</v>
      </c>
      <c r="C14" s="54"/>
      <c r="D14" s="69" t="s">
        <v>5</v>
      </c>
      <c r="E14" s="67"/>
      <c r="F14" s="153">
        <v>0.3</v>
      </c>
      <c r="G14" s="154"/>
      <c r="H14" s="53"/>
      <c r="I14" s="53"/>
      <c r="J14" s="53"/>
      <c r="K14" s="53"/>
      <c r="L14" s="53"/>
      <c r="M14" s="53"/>
      <c r="N14" s="53"/>
      <c r="O14" s="53"/>
      <c r="P14" s="53"/>
    </row>
    <row r="15" spans="1:16" s="12" customFormat="1">
      <c r="A15" s="53"/>
      <c r="B15" s="53" t="s">
        <v>267</v>
      </c>
      <c r="C15" s="54"/>
      <c r="D15" s="69" t="s">
        <v>6</v>
      </c>
      <c r="E15" s="67"/>
      <c r="F15" s="155">
        <v>0.23960827091154657</v>
      </c>
      <c r="G15" s="189">
        <f ca="1">Analysis!$D$60</f>
        <v>0.23960757589071635</v>
      </c>
      <c r="H15" s="53"/>
      <c r="I15" s="53"/>
      <c r="J15" s="53"/>
      <c r="K15" s="53"/>
      <c r="L15" s="53"/>
      <c r="M15" s="53"/>
      <c r="N15" s="53"/>
      <c r="O15" s="53"/>
      <c r="P15" s="53"/>
    </row>
    <row r="16" spans="1:16" s="12" customFormat="1">
      <c r="A16" s="53"/>
      <c r="B16" s="53" t="s">
        <v>57</v>
      </c>
      <c r="C16" s="54"/>
      <c r="D16" s="69" t="s">
        <v>7</v>
      </c>
      <c r="E16" s="67"/>
      <c r="F16" s="527">
        <f ca="1">Td</f>
        <v>0.29999999999993321</v>
      </c>
      <c r="G16" s="190">
        <f ca="1">Analysis!$D$70</f>
        <v>0.29999999999993321</v>
      </c>
      <c r="H16" s="53"/>
      <c r="I16" s="53"/>
      <c r="J16" s="53"/>
      <c r="K16" s="53"/>
      <c r="L16" s="53"/>
      <c r="M16" s="53"/>
      <c r="N16" s="53"/>
      <c r="O16" s="53"/>
      <c r="P16" s="53"/>
    </row>
    <row r="17" spans="1:16" s="12" customFormat="1">
      <c r="A17" s="53"/>
      <c r="B17" s="24" t="s">
        <v>147</v>
      </c>
      <c r="C17" s="54"/>
      <c r="D17" s="187" t="s">
        <v>8</v>
      </c>
      <c r="E17" s="67"/>
      <c r="F17" s="150">
        <f>g</f>
        <v>0.25</v>
      </c>
      <c r="G17" s="61"/>
      <c r="H17" s="53"/>
      <c r="I17" s="53"/>
      <c r="J17" s="53"/>
      <c r="K17" s="53"/>
      <c r="L17" s="53"/>
      <c r="M17" s="53"/>
      <c r="N17" s="53"/>
      <c r="O17" s="53"/>
      <c r="P17" s="53"/>
    </row>
    <row r="18" spans="1:16" s="12" customFormat="1">
      <c r="A18" s="53"/>
      <c r="B18" s="53" t="s">
        <v>107</v>
      </c>
      <c r="C18" s="54"/>
      <c r="D18" s="69" t="s">
        <v>9</v>
      </c>
      <c r="E18" s="67"/>
      <c r="F18" s="152">
        <f>1-F19</f>
        <v>0.4</v>
      </c>
      <c r="G18" s="61"/>
      <c r="H18" s="53"/>
      <c r="I18" s="53"/>
      <c r="J18" s="53"/>
      <c r="K18" s="53"/>
      <c r="L18" s="53"/>
      <c r="M18" s="53"/>
      <c r="N18" s="53"/>
      <c r="O18" s="53"/>
      <c r="P18" s="53"/>
    </row>
    <row r="19" spans="1:16" s="12" customFormat="1">
      <c r="A19" s="53"/>
      <c r="B19" s="53" t="s">
        <v>108</v>
      </c>
      <c r="C19" s="54"/>
      <c r="D19" s="69" t="s">
        <v>10</v>
      </c>
      <c r="E19" s="67"/>
      <c r="F19" s="152">
        <f>Dv</f>
        <v>0.6</v>
      </c>
      <c r="G19" s="61"/>
      <c r="H19" s="53"/>
      <c r="I19" s="53"/>
      <c r="J19" s="53"/>
      <c r="K19" s="53"/>
      <c r="L19" s="53"/>
      <c r="M19" s="53"/>
      <c r="N19" s="53"/>
      <c r="O19" s="53"/>
      <c r="P19" s="53"/>
    </row>
    <row r="20" spans="1:16" s="12" customFormat="1">
      <c r="A20" s="53"/>
      <c r="B20" s="53" t="s">
        <v>145</v>
      </c>
      <c r="C20" s="54"/>
      <c r="D20" s="188" t="s">
        <v>70</v>
      </c>
      <c r="E20" s="67"/>
      <c r="F20" s="528">
        <f>Be</f>
        <v>0.82</v>
      </c>
      <c r="G20" s="61"/>
      <c r="H20" s="129"/>
      <c r="I20" s="53"/>
      <c r="J20" s="53"/>
      <c r="K20" s="53"/>
      <c r="L20" s="53"/>
      <c r="M20" s="53"/>
      <c r="N20" s="53"/>
      <c r="O20" s="53"/>
      <c r="P20" s="53"/>
    </row>
    <row r="21" spans="1:16" s="12" customFormat="1">
      <c r="A21" s="53"/>
      <c r="B21" s="53"/>
      <c r="C21" s="53"/>
      <c r="D21" s="53"/>
      <c r="E21" s="53"/>
      <c r="F21" s="51"/>
      <c r="G21" s="62"/>
      <c r="H21" s="53"/>
      <c r="I21" s="53"/>
      <c r="J21" s="53"/>
      <c r="K21" s="53"/>
      <c r="L21" s="53"/>
      <c r="M21" s="53"/>
      <c r="N21" s="53"/>
      <c r="O21" s="53"/>
      <c r="P21" s="53"/>
    </row>
    <row r="22" spans="1:16" s="12" customFormat="1">
      <c r="A22" s="196"/>
      <c r="B22" s="197" t="s">
        <v>52</v>
      </c>
      <c r="C22" s="198"/>
      <c r="D22" s="199"/>
      <c r="E22" s="199"/>
      <c r="F22" s="200"/>
      <c r="G22" s="196"/>
      <c r="H22" s="201"/>
      <c r="I22" s="201"/>
      <c r="J22" s="201"/>
      <c r="K22" s="201"/>
      <c r="L22" s="201"/>
      <c r="M22" s="201"/>
      <c r="N22" s="53"/>
      <c r="O22" s="53"/>
      <c r="P22" s="53"/>
    </row>
    <row r="23" spans="1:16" s="12" customFormat="1">
      <c r="A23" s="53"/>
      <c r="B23" s="63"/>
      <c r="C23" s="53"/>
      <c r="D23" s="53"/>
      <c r="E23" s="53"/>
      <c r="F23" s="64"/>
      <c r="G23" s="62"/>
      <c r="H23" s="53"/>
      <c r="I23" s="53"/>
      <c r="J23" s="53"/>
      <c r="K23" s="53"/>
      <c r="L23" s="53"/>
      <c r="M23" s="53"/>
      <c r="N23" s="53"/>
      <c r="O23" s="53"/>
      <c r="P23" s="53"/>
    </row>
    <row r="24" spans="1:16" s="12" customFormat="1">
      <c r="A24" s="53"/>
      <c r="B24" s="53"/>
      <c r="C24" s="54"/>
      <c r="D24" s="54"/>
      <c r="E24" s="54"/>
      <c r="F24" s="66" t="s">
        <v>51</v>
      </c>
      <c r="G24" s="65"/>
      <c r="H24" s="53"/>
      <c r="I24" s="53"/>
      <c r="J24" s="53"/>
      <c r="K24" s="53"/>
      <c r="L24" s="53"/>
      <c r="M24" s="53"/>
      <c r="N24" s="53"/>
      <c r="O24" s="53"/>
      <c r="P24" s="53"/>
    </row>
    <row r="25" spans="1:16" s="12" customFormat="1">
      <c r="A25" s="53"/>
      <c r="B25" s="53" t="s">
        <v>112</v>
      </c>
      <c r="C25" s="640"/>
      <c r="D25" s="640"/>
      <c r="E25" s="54"/>
      <c r="F25" s="156">
        <f>F7+F20*(F13)</f>
        <v>0.1011</v>
      </c>
      <c r="G25" s="202">
        <f ca="1">Analysis!$E$62</f>
        <v>0.10109999999999252</v>
      </c>
      <c r="H25" s="53"/>
      <c r="I25" s="53"/>
      <c r="J25" s="53"/>
      <c r="K25" s="53"/>
      <c r="L25" s="53"/>
      <c r="M25" s="53"/>
      <c r="N25" s="55"/>
      <c r="O25" s="55"/>
      <c r="P25" s="53"/>
    </row>
    <row r="26" spans="1:16" s="12" customFormat="1">
      <c r="A26" s="53"/>
      <c r="B26" s="53" t="s">
        <v>113</v>
      </c>
      <c r="C26" s="54"/>
      <c r="D26" s="55"/>
      <c r="E26" s="55"/>
      <c r="F26" s="157">
        <f>(1+F25)/(1+F9)-1</f>
        <v>7.4243902439024456E-2</v>
      </c>
      <c r="G26" s="203">
        <f ca="1">Analysis!$E$66</f>
        <v>7.4243902439029466E-2</v>
      </c>
      <c r="H26" s="53"/>
      <c r="I26" s="53"/>
      <c r="J26" s="53"/>
      <c r="K26" s="53"/>
      <c r="L26" s="53"/>
      <c r="M26" s="53"/>
      <c r="N26" s="55"/>
      <c r="O26" s="55"/>
      <c r="P26" s="53"/>
    </row>
    <row r="27" spans="1:16" s="12" customFormat="1">
      <c r="A27" s="53"/>
      <c r="B27" s="63" t="s">
        <v>11</v>
      </c>
      <c r="C27" s="53"/>
      <c r="D27" s="53"/>
      <c r="E27" s="53"/>
      <c r="F27" s="158">
        <f>F18*F25+F19*F11</f>
        <v>8.832000000000001E-2</v>
      </c>
      <c r="G27" s="204">
        <f ca="1">Analysis!$E$76</f>
        <v>8.832000000002839E-2</v>
      </c>
      <c r="H27" s="53"/>
      <c r="I27" s="53"/>
      <c r="J27" s="53"/>
      <c r="K27" s="53"/>
      <c r="L27" s="53"/>
      <c r="M27" s="53"/>
      <c r="N27" s="55"/>
      <c r="O27" s="55"/>
      <c r="P27" s="53"/>
    </row>
    <row r="28" spans="1:16" s="12" customFormat="1">
      <c r="A28" s="53"/>
      <c r="B28" s="53" t="s">
        <v>12</v>
      </c>
      <c r="C28" s="53"/>
      <c r="D28" s="53"/>
      <c r="E28" s="53"/>
      <c r="F28" s="157">
        <f>F18*F26+F19*F12</f>
        <v>6.1775609756097749E-2</v>
      </c>
      <c r="G28" s="203">
        <f ca="1">Analysis!$E$77</f>
        <v>6.1775609756096861E-2</v>
      </c>
      <c r="H28" s="53"/>
      <c r="I28" s="53"/>
      <c r="J28" s="53"/>
      <c r="K28" s="53"/>
      <c r="L28" s="53"/>
      <c r="M28" s="53"/>
      <c r="N28" s="55"/>
      <c r="O28" s="55"/>
      <c r="P28" s="53"/>
    </row>
    <row r="29" spans="1:16" s="12" customFormat="1">
      <c r="A29" s="53"/>
      <c r="B29" s="53" t="s">
        <v>150</v>
      </c>
      <c r="C29" s="54"/>
      <c r="D29" s="56"/>
      <c r="E29" s="56"/>
      <c r="F29" s="157">
        <f ca="1">F25*((1-F15)/(1-F15*(1-F17)))*F18+F11*F19*(1-F16)</f>
        <v>7.1002863418552123E-2</v>
      </c>
      <c r="G29" s="203">
        <f ca="1">Analysis!$E$73</f>
        <v>8.5258961896860885E-2</v>
      </c>
      <c r="H29" s="56"/>
      <c r="I29" s="53"/>
      <c r="J29" s="53"/>
      <c r="K29" s="53"/>
      <c r="L29" s="53"/>
      <c r="M29" s="53"/>
      <c r="N29" s="55"/>
      <c r="O29" s="55"/>
      <c r="P29" s="53"/>
    </row>
    <row r="30" spans="1:16" s="12" customFormat="1">
      <c r="A30" s="53"/>
      <c r="B30" s="53" t="s">
        <v>151</v>
      </c>
      <c r="C30" s="54"/>
      <c r="D30" s="56"/>
      <c r="E30" s="56"/>
      <c r="F30" s="157">
        <f ca="1">(1+F29)/(1+F9)-1</f>
        <v>4.4880842359563244E-2</v>
      </c>
      <c r="G30" s="203">
        <f ca="1">Analysis!$E$75</f>
        <v>5.8789231118868197E-2</v>
      </c>
      <c r="H30" s="53"/>
      <c r="I30" s="53"/>
      <c r="J30" s="53"/>
      <c r="K30" s="53"/>
      <c r="L30" s="53"/>
      <c r="M30" s="53"/>
      <c r="N30" s="55"/>
      <c r="O30" s="55"/>
      <c r="P30" s="53"/>
    </row>
    <row r="31" spans="1:16" s="12" customFormat="1">
      <c r="A31" s="53"/>
      <c r="B31" s="53" t="s">
        <v>152</v>
      </c>
      <c r="C31" s="54"/>
      <c r="D31" s="56"/>
      <c r="E31" s="56"/>
      <c r="F31" s="157">
        <f>F25*(1/(1-F15*(1-F17)))*F18+F11*F19</f>
        <v>9.7179409744353254E-2</v>
      </c>
      <c r="G31" s="203">
        <f ca="1">Analysis!$E$72</f>
        <v>9.7332809732850412E-2</v>
      </c>
      <c r="H31" s="53"/>
      <c r="I31" s="53"/>
      <c r="J31" s="53"/>
      <c r="K31" s="53"/>
      <c r="L31" s="53"/>
      <c r="M31" s="53"/>
      <c r="N31" s="55"/>
      <c r="O31" s="55"/>
      <c r="P31" s="53"/>
    </row>
    <row r="32" spans="1:16" s="12" customFormat="1">
      <c r="A32" s="53"/>
      <c r="B32" s="53" t="s">
        <v>149</v>
      </c>
      <c r="C32" s="54"/>
      <c r="D32" s="56"/>
      <c r="E32" s="56"/>
      <c r="F32" s="157">
        <f>(1+F31)/(1+F9)-1</f>
        <v>7.0418936335954418E-2</v>
      </c>
      <c r="G32" s="203">
        <f ca="1">Analysis!$E$74</f>
        <v>7.0568594861541031E-2</v>
      </c>
      <c r="H32" s="53"/>
      <c r="I32" s="53"/>
      <c r="J32" s="53"/>
      <c r="K32" s="53"/>
      <c r="L32" s="53"/>
      <c r="M32" s="53"/>
      <c r="N32" s="55"/>
      <c r="O32" s="55"/>
      <c r="P32" s="53"/>
    </row>
    <row r="33" spans="1:16" s="12" customFormat="1">
      <c r="A33" s="53"/>
      <c r="B33" s="53" t="s">
        <v>43</v>
      </c>
      <c r="C33" s="53"/>
      <c r="D33" s="53"/>
      <c r="E33" s="53"/>
      <c r="F33" s="159">
        <f>F31-F27</f>
        <v>8.8594097443532444E-3</v>
      </c>
      <c r="G33" s="205">
        <f ca="1">G31-$F$27</f>
        <v>9.012809732850402E-3</v>
      </c>
      <c r="H33" s="53"/>
      <c r="I33" s="53"/>
      <c r="J33" s="53"/>
      <c r="K33" s="53"/>
      <c r="L33" s="53"/>
      <c r="M33" s="53"/>
      <c r="N33" s="55"/>
      <c r="O33" s="55"/>
      <c r="P33" s="53"/>
    </row>
    <row r="34" spans="1:16" s="12" customFormat="1">
      <c r="A34" s="53"/>
      <c r="B34" s="53" t="s">
        <v>44</v>
      </c>
      <c r="C34" s="53"/>
      <c r="D34" s="53"/>
      <c r="E34" s="53"/>
      <c r="F34" s="159">
        <f>F32-F28</f>
        <v>8.6433265798566694E-3</v>
      </c>
      <c r="G34" s="203">
        <f ca="1">G32-$F$28</f>
        <v>8.7929851054432823E-3</v>
      </c>
      <c r="H34" s="53"/>
      <c r="I34" s="53"/>
      <c r="J34" s="53"/>
      <c r="K34" s="53"/>
      <c r="L34" s="53"/>
      <c r="M34" s="53"/>
      <c r="N34" s="55"/>
      <c r="O34" s="55"/>
      <c r="P34" s="53"/>
    </row>
    <row r="35" spans="1:16" s="12" customFormat="1">
      <c r="A35" s="53"/>
      <c r="B35" s="53"/>
      <c r="C35" s="53"/>
      <c r="D35" s="53"/>
      <c r="E35" s="53"/>
      <c r="F35" s="54"/>
      <c r="G35" s="53"/>
      <c r="H35" s="53"/>
      <c r="I35" s="53"/>
      <c r="J35" s="53"/>
      <c r="K35" s="53"/>
      <c r="L35" s="53"/>
      <c r="M35" s="53"/>
      <c r="N35" s="53"/>
      <c r="O35" s="53"/>
      <c r="P35" s="53"/>
    </row>
    <row r="36" spans="1:16" s="12" customFormat="1">
      <c r="A36" s="53"/>
      <c r="B36" s="68"/>
      <c r="C36" s="60"/>
      <c r="D36" s="60"/>
      <c r="E36" s="60"/>
      <c r="F36" s="69"/>
      <c r="G36" s="55"/>
      <c r="H36" s="53"/>
      <c r="I36" s="53"/>
      <c r="J36" s="53"/>
      <c r="K36" s="53"/>
      <c r="L36" s="53"/>
      <c r="M36" s="53"/>
      <c r="N36" s="53"/>
      <c r="O36" s="53"/>
      <c r="P36" s="53"/>
    </row>
    <row r="37" spans="1:16" s="12" customFormat="1">
      <c r="A37" s="53"/>
      <c r="B37" s="60"/>
      <c r="C37" s="60"/>
      <c r="D37" s="60"/>
      <c r="E37" s="60"/>
      <c r="F37" s="59" t="s">
        <v>123</v>
      </c>
      <c r="G37" s="53"/>
      <c r="H37" s="53"/>
      <c r="I37" s="53"/>
      <c r="J37" s="53"/>
      <c r="K37" s="53"/>
      <c r="L37" s="53"/>
      <c r="M37" s="53"/>
      <c r="N37" s="53"/>
      <c r="O37" s="53"/>
      <c r="P37" s="53"/>
    </row>
    <row r="38" spans="1:16" s="12" customFormat="1">
      <c r="A38" s="53"/>
      <c r="B38" s="60"/>
      <c r="C38" s="60"/>
      <c r="D38" s="60"/>
      <c r="E38" s="60"/>
      <c r="F38" s="59" t="s">
        <v>122</v>
      </c>
      <c r="G38" s="53"/>
      <c r="H38" s="53"/>
      <c r="I38" s="53"/>
      <c r="J38" s="53"/>
      <c r="K38" s="53"/>
      <c r="L38" s="53"/>
      <c r="M38" s="53"/>
      <c r="N38" s="53"/>
      <c r="O38" s="53"/>
      <c r="P38" s="53"/>
    </row>
    <row r="39" spans="1:16">
      <c r="A39" s="57"/>
      <c r="B39" s="70"/>
      <c r="C39" s="70"/>
      <c r="D39" s="70"/>
      <c r="E39" s="70"/>
      <c r="F39" s="70"/>
      <c r="G39" s="57"/>
      <c r="H39" s="57"/>
      <c r="I39" s="57"/>
      <c r="J39" s="57"/>
      <c r="K39" s="57"/>
      <c r="L39" s="57"/>
      <c r="M39" s="57"/>
      <c r="N39" s="57"/>
      <c r="O39" s="57"/>
      <c r="P39" s="57"/>
    </row>
    <row r="40" spans="1:16">
      <c r="A40" s="57"/>
      <c r="B40" s="70"/>
      <c r="C40" s="70"/>
      <c r="D40" s="70"/>
      <c r="E40" s="70"/>
      <c r="F40" s="70"/>
      <c r="G40" s="57"/>
      <c r="H40" s="57"/>
      <c r="I40" s="57"/>
      <c r="J40" s="57"/>
      <c r="K40" s="57"/>
      <c r="L40" s="57"/>
      <c r="M40" s="57"/>
      <c r="N40" s="57"/>
      <c r="O40" s="57"/>
      <c r="P40" s="57"/>
    </row>
    <row r="41" spans="1:16">
      <c r="A41" s="57"/>
      <c r="B41" s="53"/>
      <c r="C41" s="53"/>
      <c r="D41" s="53"/>
      <c r="E41" s="53"/>
      <c r="F41" s="57"/>
      <c r="G41" s="57"/>
      <c r="H41" s="57"/>
      <c r="I41" s="57"/>
      <c r="J41" s="57"/>
      <c r="K41" s="57"/>
      <c r="L41" s="57"/>
      <c r="M41" s="57"/>
      <c r="N41" s="57"/>
      <c r="O41" s="57"/>
      <c r="P41" s="57"/>
    </row>
    <row r="42" spans="1:16">
      <c r="A42" s="57"/>
      <c r="B42" s="53"/>
      <c r="C42" s="53"/>
      <c r="D42" s="53"/>
      <c r="E42" s="53"/>
      <c r="F42" s="58"/>
      <c r="G42" s="57"/>
      <c r="H42" s="57"/>
      <c r="I42" s="57"/>
      <c r="J42" s="57"/>
      <c r="K42" s="57"/>
      <c r="L42" s="57"/>
      <c r="M42" s="57"/>
      <c r="N42" s="57"/>
      <c r="O42" s="57"/>
      <c r="P42" s="57"/>
    </row>
    <row r="43" spans="1:16">
      <c r="A43" s="57"/>
      <c r="B43" s="53"/>
      <c r="C43" s="77"/>
      <c r="D43" s="78"/>
      <c r="E43" s="78"/>
      <c r="F43" s="58"/>
      <c r="G43" s="57"/>
      <c r="H43" s="57"/>
      <c r="I43" s="57"/>
      <c r="J43" s="57"/>
      <c r="K43" s="57"/>
      <c r="L43" s="57"/>
      <c r="M43" s="57"/>
      <c r="N43" s="57"/>
      <c r="O43" s="57"/>
      <c r="P43" s="57"/>
    </row>
    <row r="44" spans="1:16">
      <c r="A44" s="57"/>
      <c r="B44" s="53"/>
      <c r="C44" s="53"/>
      <c r="D44" s="53"/>
      <c r="E44" s="53"/>
      <c r="F44" s="58"/>
      <c r="G44" s="57"/>
      <c r="H44" s="57"/>
      <c r="I44" s="57"/>
      <c r="J44" s="57"/>
      <c r="K44" s="57"/>
      <c r="L44" s="57"/>
      <c r="M44" s="57"/>
      <c r="N44" s="57"/>
      <c r="O44" s="57"/>
      <c r="P44" s="57"/>
    </row>
    <row r="45" spans="1:16">
      <c r="A45" s="57"/>
      <c r="B45" s="57"/>
      <c r="C45" s="57"/>
      <c r="D45" s="57"/>
      <c r="E45" s="57"/>
      <c r="F45" s="58"/>
      <c r="G45" s="57"/>
      <c r="H45" s="57"/>
      <c r="I45" s="57"/>
      <c r="J45" s="57"/>
      <c r="K45" s="57"/>
      <c r="L45" s="57"/>
      <c r="M45" s="57"/>
      <c r="N45" s="57"/>
      <c r="O45" s="57"/>
      <c r="P45" s="57"/>
    </row>
    <row r="46" spans="1:16">
      <c r="A46" s="57"/>
      <c r="B46" s="57"/>
      <c r="C46" s="57"/>
      <c r="D46" s="57"/>
      <c r="E46" s="57"/>
      <c r="F46" s="58"/>
      <c r="G46" s="57"/>
      <c r="H46" s="57"/>
      <c r="I46" s="57"/>
      <c r="J46" s="57"/>
      <c r="K46" s="57"/>
      <c r="L46" s="57"/>
      <c r="M46" s="57"/>
      <c r="N46" s="57"/>
      <c r="O46" s="57"/>
      <c r="P46" s="57"/>
    </row>
    <row r="47" spans="1:16">
      <c r="A47" s="57"/>
      <c r="B47" s="57"/>
      <c r="C47" s="57"/>
      <c r="D47" s="57"/>
      <c r="E47" s="57"/>
      <c r="F47" s="58"/>
      <c r="G47" s="57"/>
      <c r="H47" s="57"/>
      <c r="I47" s="57"/>
      <c r="J47" s="57"/>
      <c r="K47" s="57"/>
      <c r="L47" s="57"/>
      <c r="M47" s="57"/>
      <c r="N47" s="57"/>
      <c r="O47" s="57"/>
      <c r="P47" s="57"/>
    </row>
    <row r="48" spans="1:16">
      <c r="A48" s="57"/>
      <c r="B48" s="57"/>
      <c r="C48" s="57"/>
      <c r="D48" s="57"/>
      <c r="E48" s="57"/>
      <c r="F48" s="58"/>
      <c r="G48" s="57"/>
      <c r="H48" s="57"/>
      <c r="I48" s="57"/>
      <c r="J48" s="57"/>
      <c r="K48" s="57"/>
      <c r="L48" s="57"/>
      <c r="M48" s="57"/>
      <c r="N48" s="57"/>
      <c r="O48" s="57"/>
      <c r="P48" s="57"/>
    </row>
    <row r="49" spans="1:16">
      <c r="A49" s="57"/>
      <c r="B49" s="57"/>
      <c r="C49" s="57"/>
      <c r="D49" s="57"/>
      <c r="E49" s="57"/>
      <c r="F49" s="58"/>
      <c r="G49" s="57"/>
      <c r="H49" s="57"/>
      <c r="I49" s="57"/>
      <c r="J49" s="57"/>
      <c r="K49" s="57"/>
      <c r="L49" s="57"/>
      <c r="M49" s="57"/>
      <c r="N49" s="57"/>
      <c r="O49" s="57"/>
      <c r="P49" s="57"/>
    </row>
    <row r="50" spans="1:16">
      <c r="A50" s="57"/>
      <c r="B50" s="57"/>
      <c r="C50" s="57"/>
      <c r="D50" s="57"/>
      <c r="E50" s="57"/>
      <c r="F50" s="58"/>
      <c r="G50" s="57"/>
      <c r="H50" s="57"/>
      <c r="I50" s="57"/>
      <c r="J50" s="57"/>
      <c r="K50" s="57"/>
      <c r="L50" s="57"/>
      <c r="M50" s="57"/>
      <c r="N50" s="57"/>
      <c r="O50" s="57"/>
      <c r="P50" s="57"/>
    </row>
    <row r="51" spans="1:16">
      <c r="A51" s="57"/>
      <c r="B51" s="57"/>
      <c r="C51" s="57"/>
      <c r="D51" s="57"/>
      <c r="E51" s="57"/>
      <c r="F51" s="58"/>
      <c r="G51" s="57"/>
      <c r="H51" s="57"/>
      <c r="I51" s="57"/>
      <c r="J51" s="57"/>
      <c r="K51" s="57"/>
      <c r="L51" s="57"/>
      <c r="M51" s="57"/>
      <c r="N51" s="57"/>
      <c r="O51" s="57"/>
      <c r="P51" s="57"/>
    </row>
    <row r="52" spans="1:16">
      <c r="A52" s="57"/>
      <c r="B52" s="57"/>
      <c r="C52" s="57"/>
      <c r="D52" s="57"/>
      <c r="E52" s="57"/>
      <c r="F52" s="58"/>
      <c r="G52" s="57"/>
      <c r="H52" s="57"/>
      <c r="I52" s="57"/>
      <c r="J52" s="57"/>
      <c r="K52" s="57"/>
      <c r="L52" s="57"/>
      <c r="M52" s="57"/>
      <c r="N52" s="57"/>
      <c r="O52" s="57"/>
      <c r="P52" s="57"/>
    </row>
    <row r="53" spans="1:16">
      <c r="A53" s="57"/>
      <c r="B53" s="57"/>
      <c r="C53" s="57"/>
      <c r="D53" s="57"/>
      <c r="E53" s="57"/>
      <c r="F53" s="58"/>
      <c r="G53" s="57"/>
      <c r="H53" s="57"/>
      <c r="I53" s="57"/>
      <c r="J53" s="57"/>
      <c r="K53" s="57"/>
      <c r="L53" s="57"/>
      <c r="M53" s="57"/>
      <c r="N53" s="57"/>
      <c r="O53" s="57"/>
      <c r="P53" s="57"/>
    </row>
    <row r="54" spans="1:16">
      <c r="A54" s="57"/>
      <c r="B54" s="57"/>
      <c r="C54" s="57"/>
      <c r="D54" s="57"/>
      <c r="E54" s="57"/>
      <c r="F54" s="58"/>
      <c r="G54" s="57"/>
      <c r="H54" s="57"/>
      <c r="I54" s="57"/>
      <c r="J54" s="57"/>
      <c r="K54" s="57"/>
      <c r="L54" s="57"/>
      <c r="M54" s="57"/>
      <c r="N54" s="57"/>
      <c r="O54" s="57"/>
      <c r="P54" s="57"/>
    </row>
    <row r="55" spans="1:16">
      <c r="A55" s="57"/>
      <c r="B55" s="57"/>
      <c r="C55" s="57"/>
      <c r="D55" s="57"/>
      <c r="E55" s="57"/>
      <c r="F55" s="58"/>
      <c r="G55" s="57"/>
      <c r="H55" s="57"/>
      <c r="I55" s="57"/>
      <c r="J55" s="57"/>
      <c r="K55" s="57"/>
      <c r="L55" s="57"/>
      <c r="M55" s="57"/>
      <c r="N55" s="57"/>
      <c r="O55" s="57"/>
      <c r="P55" s="57"/>
    </row>
    <row r="56" spans="1:16">
      <c r="A56" s="57"/>
      <c r="B56" s="57"/>
      <c r="C56" s="57"/>
      <c r="D56" s="57"/>
      <c r="E56" s="57"/>
      <c r="F56" s="58"/>
      <c r="G56" s="57"/>
      <c r="H56" s="57"/>
      <c r="I56" s="57"/>
      <c r="J56" s="57"/>
      <c r="K56" s="57"/>
      <c r="L56" s="57"/>
      <c r="M56" s="57"/>
      <c r="N56" s="57"/>
      <c r="O56" s="57"/>
      <c r="P56" s="57"/>
    </row>
    <row r="57" spans="1:16">
      <c r="A57" s="57"/>
      <c r="B57" s="57"/>
      <c r="C57" s="57"/>
      <c r="D57" s="57"/>
      <c r="E57" s="57"/>
      <c r="F57" s="58"/>
      <c r="G57" s="57"/>
      <c r="H57" s="57"/>
      <c r="I57" s="57"/>
      <c r="J57" s="57"/>
      <c r="K57" s="57"/>
      <c r="L57" s="57"/>
      <c r="M57" s="57"/>
      <c r="N57" s="57"/>
      <c r="O57" s="57"/>
      <c r="P57" s="57"/>
    </row>
    <row r="58" spans="1:16">
      <c r="A58" s="57"/>
      <c r="B58" s="57"/>
      <c r="C58" s="57"/>
      <c r="D58" s="57"/>
      <c r="E58" s="57"/>
      <c r="F58" s="58"/>
      <c r="G58" s="57"/>
      <c r="H58" s="57"/>
      <c r="I58" s="57"/>
      <c r="J58" s="57"/>
      <c r="K58" s="57"/>
      <c r="L58" s="57"/>
      <c r="M58" s="57"/>
      <c r="N58" s="57"/>
      <c r="O58" s="57"/>
      <c r="P58" s="57"/>
    </row>
    <row r="59" spans="1:16">
      <c r="A59" s="57"/>
      <c r="B59" s="57"/>
      <c r="C59" s="57"/>
      <c r="D59" s="57"/>
      <c r="E59" s="57"/>
      <c r="F59" s="58"/>
      <c r="G59" s="57"/>
      <c r="H59" s="57"/>
      <c r="I59" s="57"/>
      <c r="J59" s="57"/>
      <c r="K59" s="57"/>
      <c r="L59" s="57"/>
      <c r="M59" s="57"/>
      <c r="N59" s="57"/>
      <c r="O59" s="57"/>
      <c r="P59" s="57"/>
    </row>
    <row r="60" spans="1:16">
      <c r="A60" s="57"/>
      <c r="B60" s="57"/>
      <c r="C60" s="57"/>
      <c r="D60" s="57"/>
      <c r="E60" s="57"/>
      <c r="F60" s="58"/>
      <c r="G60" s="57"/>
      <c r="H60" s="57"/>
      <c r="I60" s="57"/>
      <c r="J60" s="57"/>
      <c r="K60" s="57"/>
      <c r="L60" s="57"/>
      <c r="M60" s="57"/>
      <c r="N60" s="57"/>
      <c r="O60" s="57"/>
      <c r="P60" s="57"/>
    </row>
    <row r="61" spans="1:16">
      <c r="A61" s="57"/>
      <c r="B61" s="57"/>
      <c r="C61" s="57"/>
      <c r="D61" s="57"/>
      <c r="E61" s="57"/>
      <c r="F61" s="58"/>
      <c r="G61" s="57"/>
      <c r="H61" s="57"/>
      <c r="I61" s="57"/>
      <c r="J61" s="57"/>
      <c r="K61" s="57"/>
      <c r="L61" s="57"/>
      <c r="M61" s="57"/>
      <c r="N61" s="57"/>
      <c r="O61" s="57"/>
      <c r="P61" s="57"/>
    </row>
    <row r="62" spans="1:16">
      <c r="A62" s="57"/>
      <c r="B62" s="57"/>
      <c r="C62" s="57"/>
      <c r="D62" s="57"/>
      <c r="E62" s="57"/>
      <c r="F62" s="58"/>
      <c r="G62" s="57"/>
      <c r="H62" s="57"/>
      <c r="I62" s="57"/>
      <c r="J62" s="57"/>
      <c r="K62" s="57"/>
      <c r="L62" s="57"/>
      <c r="M62" s="57"/>
      <c r="N62" s="57"/>
      <c r="O62" s="57"/>
      <c r="P62" s="57"/>
    </row>
    <row r="63" spans="1:16">
      <c r="A63" s="57"/>
      <c r="B63" s="57"/>
      <c r="C63" s="57"/>
      <c r="D63" s="57"/>
      <c r="E63" s="57"/>
      <c r="F63" s="58"/>
      <c r="G63" s="57"/>
      <c r="H63" s="57"/>
      <c r="I63" s="57"/>
      <c r="J63" s="57"/>
      <c r="K63" s="57"/>
      <c r="L63" s="57"/>
      <c r="M63" s="57"/>
      <c r="N63" s="57"/>
      <c r="O63" s="57"/>
      <c r="P63" s="57"/>
    </row>
    <row r="64" spans="1:16">
      <c r="A64" s="57"/>
      <c r="B64" s="57"/>
      <c r="C64" s="57"/>
      <c r="D64" s="57"/>
      <c r="E64" s="57"/>
      <c r="F64" s="58"/>
      <c r="G64" s="57"/>
      <c r="H64" s="57"/>
      <c r="I64" s="57"/>
      <c r="J64" s="57"/>
      <c r="K64" s="57"/>
      <c r="L64" s="57"/>
      <c r="M64" s="57"/>
      <c r="N64" s="57"/>
      <c r="O64" s="57"/>
      <c r="P64" s="57"/>
    </row>
    <row r="65" spans="1:16">
      <c r="A65" s="57"/>
      <c r="B65" s="57"/>
      <c r="C65" s="57"/>
      <c r="D65" s="57"/>
      <c r="E65" s="57"/>
      <c r="F65" s="58"/>
      <c r="G65" s="57"/>
      <c r="H65" s="57"/>
      <c r="I65" s="57"/>
      <c r="J65" s="57"/>
      <c r="K65" s="57"/>
      <c r="L65" s="57"/>
      <c r="M65" s="57"/>
      <c r="N65" s="57"/>
      <c r="O65" s="57"/>
      <c r="P65" s="57"/>
    </row>
    <row r="66" spans="1:16">
      <c r="A66" s="57"/>
      <c r="B66" s="57"/>
      <c r="C66" s="57"/>
      <c r="D66" s="57"/>
      <c r="E66" s="57"/>
      <c r="F66" s="58"/>
      <c r="G66" s="57"/>
      <c r="H66" s="57"/>
      <c r="I66" s="57"/>
      <c r="J66" s="57"/>
      <c r="K66" s="57"/>
      <c r="L66" s="57"/>
      <c r="M66" s="57"/>
      <c r="N66" s="57"/>
      <c r="O66" s="57"/>
      <c r="P66" s="57"/>
    </row>
    <row r="67" spans="1:16">
      <c r="A67" s="57"/>
      <c r="B67" s="57"/>
      <c r="C67" s="57"/>
      <c r="D67" s="57"/>
      <c r="E67" s="57"/>
      <c r="F67" s="58"/>
      <c r="G67" s="57"/>
      <c r="H67" s="57"/>
      <c r="I67" s="57"/>
      <c r="J67" s="57"/>
      <c r="K67" s="57"/>
      <c r="L67" s="57"/>
      <c r="M67" s="57"/>
      <c r="N67" s="57"/>
      <c r="O67" s="57"/>
      <c r="P67" s="57"/>
    </row>
    <row r="68" spans="1:16">
      <c r="A68" s="57"/>
      <c r="B68" s="57"/>
      <c r="C68" s="57"/>
      <c r="D68" s="57"/>
      <c r="E68" s="57"/>
      <c r="F68" s="58"/>
      <c r="G68" s="57"/>
      <c r="H68" s="57"/>
      <c r="I68" s="57"/>
      <c r="J68" s="57"/>
      <c r="K68" s="57"/>
      <c r="L68" s="57"/>
      <c r="M68" s="57"/>
      <c r="N68" s="57"/>
      <c r="O68" s="57"/>
      <c r="P68" s="57"/>
    </row>
    <row r="69" spans="1:16">
      <c r="A69" s="57"/>
      <c r="B69" s="57"/>
      <c r="C69" s="57"/>
      <c r="D69" s="57"/>
      <c r="E69" s="57"/>
      <c r="F69" s="58"/>
      <c r="G69" s="57"/>
      <c r="H69" s="57"/>
      <c r="I69" s="57"/>
      <c r="J69" s="57"/>
      <c r="K69" s="57"/>
      <c r="L69" s="57"/>
      <c r="M69" s="57"/>
      <c r="N69" s="57"/>
      <c r="O69" s="57"/>
      <c r="P69" s="57"/>
    </row>
    <row r="70" spans="1:16">
      <c r="A70" s="57"/>
      <c r="B70" s="57"/>
      <c r="C70" s="57"/>
      <c r="D70" s="57"/>
      <c r="E70" s="57"/>
      <c r="F70" s="58"/>
      <c r="G70" s="57"/>
      <c r="H70" s="57"/>
      <c r="I70" s="57"/>
      <c r="J70" s="57"/>
      <c r="K70" s="57"/>
      <c r="L70" s="57"/>
      <c r="M70" s="57"/>
      <c r="N70" s="57"/>
      <c r="O70" s="57"/>
      <c r="P70" s="57"/>
    </row>
    <row r="71" spans="1:16">
      <c r="A71" s="57"/>
      <c r="B71" s="57"/>
      <c r="C71" s="57"/>
      <c r="D71" s="57"/>
      <c r="E71" s="57"/>
      <c r="F71" s="58"/>
      <c r="G71" s="57"/>
      <c r="H71" s="57"/>
      <c r="I71" s="57"/>
      <c r="J71" s="57"/>
      <c r="K71" s="57"/>
      <c r="L71" s="57"/>
      <c r="M71" s="57"/>
      <c r="N71" s="57"/>
      <c r="O71" s="57"/>
      <c r="P71" s="57"/>
    </row>
    <row r="72" spans="1:16">
      <c r="A72" s="57"/>
      <c r="B72" s="57"/>
      <c r="C72" s="57"/>
      <c r="D72" s="57"/>
      <c r="E72" s="57"/>
      <c r="F72" s="58"/>
      <c r="G72" s="57"/>
      <c r="H72" s="57"/>
      <c r="I72" s="57"/>
      <c r="J72" s="57"/>
      <c r="K72" s="57"/>
      <c r="L72" s="57"/>
      <c r="M72" s="57"/>
      <c r="N72" s="57"/>
      <c r="O72" s="57"/>
      <c r="P72" s="57"/>
    </row>
    <row r="73" spans="1:16">
      <c r="A73" s="57"/>
      <c r="B73" s="57"/>
      <c r="C73" s="57"/>
      <c r="D73" s="57"/>
      <c r="E73" s="57"/>
      <c r="F73" s="58"/>
      <c r="G73" s="57"/>
      <c r="H73" s="57"/>
      <c r="I73" s="57"/>
      <c r="J73" s="57"/>
      <c r="K73" s="57"/>
      <c r="L73" s="57"/>
      <c r="M73" s="57"/>
      <c r="N73" s="57"/>
      <c r="O73" s="57"/>
      <c r="P73" s="57"/>
    </row>
    <row r="74" spans="1:16">
      <c r="A74" s="57"/>
      <c r="B74" s="57"/>
      <c r="C74" s="57"/>
      <c r="D74" s="57"/>
      <c r="E74" s="57"/>
      <c r="F74" s="58"/>
      <c r="G74" s="57"/>
      <c r="H74" s="57"/>
      <c r="I74" s="57"/>
      <c r="J74" s="57"/>
      <c r="K74" s="57"/>
      <c r="L74" s="57"/>
      <c r="M74" s="57"/>
      <c r="N74" s="57"/>
      <c r="O74" s="57"/>
      <c r="P74" s="57"/>
    </row>
    <row r="75" spans="1:16">
      <c r="A75" s="57"/>
      <c r="B75" s="57"/>
      <c r="C75" s="57"/>
      <c r="D75" s="57"/>
      <c r="E75" s="57"/>
      <c r="F75" s="58"/>
      <c r="G75" s="57"/>
      <c r="H75" s="57"/>
      <c r="I75" s="57"/>
      <c r="J75" s="57"/>
      <c r="K75" s="57"/>
      <c r="L75" s="57"/>
      <c r="M75" s="57"/>
      <c r="N75" s="57"/>
      <c r="O75" s="57"/>
      <c r="P75" s="57"/>
    </row>
    <row r="76" spans="1:16">
      <c r="A76" s="57"/>
      <c r="B76" s="57"/>
      <c r="C76" s="57"/>
      <c r="D76" s="57"/>
      <c r="E76" s="57"/>
      <c r="F76" s="58"/>
      <c r="G76" s="57"/>
      <c r="H76" s="57"/>
      <c r="I76" s="57"/>
      <c r="J76" s="57"/>
      <c r="K76" s="57"/>
      <c r="L76" s="57"/>
      <c r="M76" s="57"/>
      <c r="N76" s="57"/>
      <c r="O76" s="57"/>
      <c r="P76" s="57"/>
    </row>
    <row r="77" spans="1:16">
      <c r="A77" s="57"/>
      <c r="B77" s="57"/>
      <c r="C77" s="57"/>
      <c r="D77" s="57"/>
      <c r="E77" s="57"/>
      <c r="F77" s="58"/>
      <c r="G77" s="57"/>
      <c r="H77" s="57"/>
      <c r="I77" s="57"/>
      <c r="J77" s="57"/>
      <c r="K77" s="57"/>
      <c r="L77" s="57"/>
      <c r="M77" s="57"/>
      <c r="N77" s="57"/>
      <c r="O77" s="57"/>
      <c r="P77" s="57"/>
    </row>
    <row r="78" spans="1:16">
      <c r="A78" s="57"/>
      <c r="B78" s="57"/>
      <c r="C78" s="57"/>
      <c r="D78" s="57"/>
      <c r="E78" s="57"/>
      <c r="F78" s="58"/>
      <c r="G78" s="57"/>
      <c r="H78" s="57"/>
      <c r="I78" s="57"/>
      <c r="J78" s="57"/>
      <c r="K78" s="57"/>
      <c r="L78" s="57"/>
      <c r="M78" s="57"/>
      <c r="N78" s="57"/>
      <c r="O78" s="57"/>
      <c r="P78" s="57"/>
    </row>
    <row r="79" spans="1:16">
      <c r="A79" s="57"/>
      <c r="B79" s="57"/>
      <c r="C79" s="57"/>
      <c r="D79" s="57"/>
      <c r="E79" s="57"/>
      <c r="F79" s="58"/>
      <c r="G79" s="57"/>
      <c r="H79" s="57"/>
      <c r="I79" s="57"/>
      <c r="J79" s="57"/>
      <c r="K79" s="57"/>
      <c r="L79" s="57"/>
      <c r="M79" s="57"/>
      <c r="N79" s="57"/>
      <c r="O79" s="57"/>
      <c r="P79" s="57"/>
    </row>
    <row r="80" spans="1:16">
      <c r="A80" s="57"/>
      <c r="B80" s="57"/>
      <c r="C80" s="57"/>
      <c r="D80" s="57"/>
      <c r="E80" s="57"/>
      <c r="F80" s="58"/>
      <c r="G80" s="57"/>
      <c r="H80" s="57"/>
      <c r="I80" s="57"/>
      <c r="J80" s="57"/>
      <c r="K80" s="57"/>
      <c r="L80" s="57"/>
      <c r="M80" s="57"/>
      <c r="N80" s="57"/>
      <c r="O80" s="57"/>
      <c r="P80" s="57"/>
    </row>
    <row r="81" spans="1:16">
      <c r="A81" s="57"/>
      <c r="B81" s="57"/>
      <c r="C81" s="57"/>
      <c r="D81" s="57"/>
      <c r="E81" s="57"/>
      <c r="F81" s="58"/>
      <c r="G81" s="57"/>
      <c r="H81" s="57"/>
      <c r="I81" s="57"/>
      <c r="J81" s="57"/>
      <c r="K81" s="57"/>
      <c r="L81" s="57"/>
      <c r="M81" s="57"/>
      <c r="N81" s="57"/>
      <c r="O81" s="57"/>
      <c r="P81" s="57"/>
    </row>
    <row r="82" spans="1:16">
      <c r="A82" s="57"/>
      <c r="B82" s="57"/>
      <c r="C82" s="57"/>
      <c r="D82" s="57"/>
      <c r="E82" s="57"/>
      <c r="F82" s="58"/>
      <c r="G82" s="57"/>
      <c r="H82" s="57"/>
      <c r="I82" s="57"/>
      <c r="J82" s="57"/>
      <c r="K82" s="57"/>
      <c r="L82" s="57"/>
      <c r="M82" s="57"/>
      <c r="N82" s="57"/>
      <c r="O82" s="57"/>
      <c r="P82" s="57"/>
    </row>
    <row r="83" spans="1:16">
      <c r="A83" s="57"/>
      <c r="B83" s="57"/>
      <c r="C83" s="57"/>
      <c r="D83" s="57"/>
      <c r="E83" s="57"/>
      <c r="F83" s="58"/>
      <c r="G83" s="57"/>
      <c r="H83" s="57"/>
      <c r="I83" s="57"/>
      <c r="J83" s="57"/>
      <c r="K83" s="57"/>
      <c r="L83" s="57"/>
      <c r="M83" s="57"/>
      <c r="N83" s="57"/>
      <c r="O83" s="57"/>
      <c r="P83" s="57"/>
    </row>
  </sheetData>
  <dataConsolidate/>
  <mergeCells count="1">
    <mergeCell ref="C25:D25"/>
  </mergeCells>
  <phoneticPr fontId="0" type="noConversion"/>
  <printOptions headings="1"/>
  <pageMargins left="0.75" right="0.75" top="1" bottom="1" header="0.5" footer="0.5"/>
  <pageSetup paperSize="9" orientation="landscape" horizontalDpi="4294967292" verticalDpi="1200" r:id="rId1"/>
  <headerFooter alignWithMargins="0"/>
  <ignoredErrors>
    <ignoredError sqref="G25:G34 G15:G16" unlockedFormula="1"/>
  </ignoredErrors>
  <legacyDrawing r:id="rId2"/>
</worksheet>
</file>

<file path=xl/worksheets/sheet5.xml><?xml version="1.0" encoding="utf-8"?>
<worksheet xmlns="http://schemas.openxmlformats.org/spreadsheetml/2006/main" xmlns:r="http://schemas.openxmlformats.org/officeDocument/2006/relationships">
  <sheetPr codeName="Sheet3"/>
  <dimension ref="A1:IV911"/>
  <sheetViews>
    <sheetView topLeftCell="A231" zoomScaleNormal="100" workbookViewId="0">
      <selection activeCell="C884" sqref="C884"/>
    </sheetView>
  </sheetViews>
  <sheetFormatPr defaultRowHeight="12.75" outlineLevelRow="2"/>
  <cols>
    <col min="1" max="1" width="3.7109375" customWidth="1"/>
    <col min="2" max="2" width="22.85546875" customWidth="1"/>
    <col min="3" max="3" width="12.42578125" customWidth="1"/>
    <col min="5" max="5" width="3.5703125" customWidth="1"/>
    <col min="6" max="6" width="9.5703125" bestFit="1" customWidth="1"/>
    <col min="7" max="7" width="9.28515625" bestFit="1" customWidth="1"/>
    <col min="8" max="8" width="10.140625" customWidth="1"/>
    <col min="9" max="10" width="10" customWidth="1"/>
    <col min="11" max="11" width="12.140625" customWidth="1"/>
    <col min="12" max="61" width="9.5703125" bestFit="1" customWidth="1"/>
  </cols>
  <sheetData>
    <row r="1" spans="1:256">
      <c r="A1" s="20"/>
      <c r="B1" s="20"/>
      <c r="C1" s="20"/>
      <c r="D1" s="20"/>
      <c r="E1" s="20"/>
      <c r="F1" s="137"/>
      <c r="G1" s="137"/>
      <c r="H1" s="137"/>
      <c r="I1" s="137"/>
      <c r="J1" s="137"/>
      <c r="K1" s="137"/>
      <c r="L1" s="137"/>
      <c r="M1" s="137"/>
      <c r="N1" s="137"/>
      <c r="O1" s="137"/>
      <c r="P1" s="137"/>
      <c r="Q1" s="137"/>
      <c r="R1" s="137"/>
      <c r="S1" s="137"/>
      <c r="T1" s="137"/>
      <c r="U1" s="137"/>
      <c r="V1" s="137"/>
      <c r="W1" s="137"/>
      <c r="X1" s="137"/>
      <c r="Y1" s="137"/>
      <c r="Z1" s="137"/>
      <c r="AA1" s="137"/>
      <c r="AB1" s="137"/>
      <c r="AC1" s="137"/>
      <c r="AD1" s="137"/>
      <c r="AE1" s="137"/>
      <c r="AF1" s="137"/>
      <c r="AG1" s="137"/>
      <c r="AH1" s="137"/>
      <c r="AI1" s="137"/>
      <c r="AJ1" s="137"/>
      <c r="AK1" s="137"/>
      <c r="AL1" s="137"/>
      <c r="AM1" s="137"/>
      <c r="AN1" s="137"/>
      <c r="AO1" s="137"/>
      <c r="AP1" s="137"/>
      <c r="AQ1" s="137"/>
      <c r="AR1" s="137"/>
      <c r="AS1" s="137"/>
      <c r="AT1" s="137"/>
      <c r="AU1" s="137"/>
      <c r="AV1" s="137"/>
      <c r="AW1" s="137"/>
      <c r="AX1" s="137"/>
      <c r="AY1" s="137"/>
      <c r="AZ1" s="137"/>
      <c r="BA1" s="137"/>
      <c r="BB1" s="137"/>
      <c r="BC1" s="137"/>
      <c r="BD1" s="137"/>
      <c r="BE1" s="137"/>
      <c r="BF1" s="137"/>
      <c r="BG1" s="137"/>
      <c r="BH1" s="137"/>
      <c r="BI1" s="137"/>
      <c r="BJ1" s="20"/>
      <c r="BK1" s="20"/>
    </row>
    <row r="2" spans="1:256" ht="15.75">
      <c r="A2" s="20"/>
      <c r="B2" s="143" t="s">
        <v>109</v>
      </c>
      <c r="C2" s="20"/>
      <c r="D2" s="20"/>
      <c r="E2" s="20"/>
      <c r="F2" s="20"/>
      <c r="G2" s="20"/>
      <c r="H2" s="20"/>
      <c r="I2" s="20"/>
      <c r="J2" s="20"/>
      <c r="K2" s="20"/>
      <c r="L2" s="20"/>
      <c r="M2" s="20"/>
      <c r="N2" s="20"/>
      <c r="O2" s="20"/>
      <c r="P2" s="20"/>
      <c r="Q2" s="20"/>
      <c r="R2" s="20"/>
      <c r="S2" s="20"/>
      <c r="T2" s="20"/>
      <c r="U2" s="20"/>
      <c r="V2" s="20"/>
      <c r="W2" s="20"/>
      <c r="X2" s="20"/>
      <c r="Y2" s="20"/>
      <c r="Z2" s="20"/>
      <c r="AA2" s="20"/>
      <c r="AB2" s="20"/>
      <c r="AC2" s="20"/>
      <c r="AD2" s="20"/>
      <c r="AE2" s="20"/>
      <c r="AF2" s="20"/>
      <c r="AG2" s="20"/>
      <c r="AH2" s="20"/>
      <c r="AI2" s="20"/>
      <c r="AJ2" s="20"/>
      <c r="AK2" s="20"/>
      <c r="AL2" s="20"/>
      <c r="AM2" s="20"/>
      <c r="AN2" s="20"/>
      <c r="AO2" s="20"/>
      <c r="AP2" s="20"/>
      <c r="AQ2" s="20"/>
      <c r="AR2" s="20"/>
      <c r="AS2" s="20"/>
      <c r="AT2" s="20"/>
      <c r="AU2" s="20"/>
      <c r="AV2" s="20"/>
      <c r="AW2" s="20"/>
      <c r="AX2" s="20"/>
      <c r="AY2" s="20"/>
      <c r="AZ2" s="20"/>
      <c r="BA2" s="20"/>
      <c r="BB2" s="20"/>
      <c r="BC2" s="20"/>
      <c r="BD2" s="20"/>
      <c r="BE2" s="20"/>
      <c r="BF2" s="20"/>
      <c r="BG2" s="20"/>
      <c r="BH2" s="20"/>
      <c r="BI2" s="20"/>
      <c r="BJ2" s="20"/>
      <c r="BK2" s="20"/>
    </row>
    <row r="3" spans="1:256" s="1" customFormat="1">
      <c r="A3" s="144"/>
      <c r="B3" s="145"/>
      <c r="C3" s="144"/>
      <c r="D3" s="144"/>
      <c r="E3" s="144"/>
      <c r="F3" s="144">
        <v>0</v>
      </c>
      <c r="G3" s="144">
        <f t="shared" ref="G3:AL3" si="0">F3+1</f>
        <v>1</v>
      </c>
      <c r="H3" s="144">
        <f t="shared" si="0"/>
        <v>2</v>
      </c>
      <c r="I3" s="144">
        <f t="shared" si="0"/>
        <v>3</v>
      </c>
      <c r="J3" s="144">
        <f t="shared" si="0"/>
        <v>4</v>
      </c>
      <c r="K3" s="144">
        <f t="shared" si="0"/>
        <v>5</v>
      </c>
      <c r="L3" s="144">
        <f t="shared" si="0"/>
        <v>6</v>
      </c>
      <c r="M3" s="144">
        <f t="shared" si="0"/>
        <v>7</v>
      </c>
      <c r="N3" s="144">
        <f t="shared" si="0"/>
        <v>8</v>
      </c>
      <c r="O3" s="144">
        <f t="shared" si="0"/>
        <v>9</v>
      </c>
      <c r="P3" s="144">
        <f t="shared" si="0"/>
        <v>10</v>
      </c>
      <c r="Q3" s="144">
        <f t="shared" si="0"/>
        <v>11</v>
      </c>
      <c r="R3" s="144">
        <f t="shared" si="0"/>
        <v>12</v>
      </c>
      <c r="S3" s="144">
        <f t="shared" si="0"/>
        <v>13</v>
      </c>
      <c r="T3" s="144">
        <f t="shared" si="0"/>
        <v>14</v>
      </c>
      <c r="U3" s="144">
        <f t="shared" si="0"/>
        <v>15</v>
      </c>
      <c r="V3" s="144">
        <f t="shared" si="0"/>
        <v>16</v>
      </c>
      <c r="W3" s="144">
        <f t="shared" si="0"/>
        <v>17</v>
      </c>
      <c r="X3" s="144">
        <f t="shared" si="0"/>
        <v>18</v>
      </c>
      <c r="Y3" s="144">
        <f t="shared" si="0"/>
        <v>19</v>
      </c>
      <c r="Z3" s="144">
        <f t="shared" si="0"/>
        <v>20</v>
      </c>
      <c r="AA3" s="144">
        <f t="shared" si="0"/>
        <v>21</v>
      </c>
      <c r="AB3" s="144">
        <f t="shared" si="0"/>
        <v>22</v>
      </c>
      <c r="AC3" s="144">
        <f t="shared" si="0"/>
        <v>23</v>
      </c>
      <c r="AD3" s="144">
        <f t="shared" si="0"/>
        <v>24</v>
      </c>
      <c r="AE3" s="144">
        <f t="shared" si="0"/>
        <v>25</v>
      </c>
      <c r="AF3" s="144">
        <f t="shared" si="0"/>
        <v>26</v>
      </c>
      <c r="AG3" s="144">
        <f t="shared" si="0"/>
        <v>27</v>
      </c>
      <c r="AH3" s="144">
        <f t="shared" si="0"/>
        <v>28</v>
      </c>
      <c r="AI3" s="144">
        <f t="shared" si="0"/>
        <v>29</v>
      </c>
      <c r="AJ3" s="144">
        <f t="shared" si="0"/>
        <v>30</v>
      </c>
      <c r="AK3" s="144">
        <f t="shared" si="0"/>
        <v>31</v>
      </c>
      <c r="AL3" s="144">
        <f t="shared" si="0"/>
        <v>32</v>
      </c>
      <c r="AM3" s="144">
        <f t="shared" ref="AM3:BI3" si="1">AL3+1</f>
        <v>33</v>
      </c>
      <c r="AN3" s="144">
        <f t="shared" si="1"/>
        <v>34</v>
      </c>
      <c r="AO3" s="144">
        <f t="shared" si="1"/>
        <v>35</v>
      </c>
      <c r="AP3" s="144">
        <f t="shared" si="1"/>
        <v>36</v>
      </c>
      <c r="AQ3" s="144">
        <f t="shared" si="1"/>
        <v>37</v>
      </c>
      <c r="AR3" s="144">
        <f t="shared" si="1"/>
        <v>38</v>
      </c>
      <c r="AS3" s="144">
        <f t="shared" si="1"/>
        <v>39</v>
      </c>
      <c r="AT3" s="144">
        <f t="shared" si="1"/>
        <v>40</v>
      </c>
      <c r="AU3" s="144">
        <f t="shared" si="1"/>
        <v>41</v>
      </c>
      <c r="AV3" s="144">
        <f t="shared" si="1"/>
        <v>42</v>
      </c>
      <c r="AW3" s="144">
        <f t="shared" si="1"/>
        <v>43</v>
      </c>
      <c r="AX3" s="144">
        <f t="shared" si="1"/>
        <v>44</v>
      </c>
      <c r="AY3" s="144">
        <f t="shared" si="1"/>
        <v>45</v>
      </c>
      <c r="AZ3" s="144">
        <f t="shared" si="1"/>
        <v>46</v>
      </c>
      <c r="BA3" s="144">
        <f t="shared" si="1"/>
        <v>47</v>
      </c>
      <c r="BB3" s="144">
        <f t="shared" si="1"/>
        <v>48</v>
      </c>
      <c r="BC3" s="144">
        <f t="shared" si="1"/>
        <v>49</v>
      </c>
      <c r="BD3" s="144">
        <f t="shared" si="1"/>
        <v>50</v>
      </c>
      <c r="BE3" s="144">
        <f t="shared" si="1"/>
        <v>51</v>
      </c>
      <c r="BF3" s="144">
        <f t="shared" si="1"/>
        <v>52</v>
      </c>
      <c r="BG3" s="144">
        <f t="shared" si="1"/>
        <v>53</v>
      </c>
      <c r="BH3" s="144">
        <f t="shared" si="1"/>
        <v>54</v>
      </c>
      <c r="BI3" s="144">
        <f t="shared" si="1"/>
        <v>55</v>
      </c>
      <c r="BJ3" s="127"/>
      <c r="BK3" s="127"/>
      <c r="BL3" s="133"/>
      <c r="BM3" s="133"/>
      <c r="BN3" s="133"/>
      <c r="BO3" s="133"/>
      <c r="BP3" s="133"/>
      <c r="BQ3" s="133"/>
      <c r="BR3" s="133"/>
      <c r="BS3" s="133"/>
      <c r="BT3" s="133"/>
      <c r="BU3" s="133"/>
      <c r="BV3" s="133"/>
      <c r="BW3" s="133"/>
      <c r="BX3" s="133"/>
      <c r="BY3" s="133"/>
      <c r="BZ3" s="133"/>
      <c r="CA3" s="133"/>
      <c r="CB3" s="133"/>
      <c r="CC3" s="133"/>
      <c r="CD3" s="133"/>
      <c r="CE3" s="133"/>
      <c r="CF3" s="133"/>
      <c r="CG3" s="133"/>
      <c r="CH3" s="133"/>
      <c r="CI3" s="133"/>
      <c r="CJ3" s="133"/>
      <c r="CK3" s="133"/>
      <c r="CL3" s="133"/>
      <c r="CM3" s="133"/>
      <c r="CN3" s="133"/>
      <c r="CO3" s="133"/>
      <c r="CP3" s="133"/>
      <c r="CQ3" s="133"/>
      <c r="CR3" s="133"/>
      <c r="CS3" s="133"/>
      <c r="CT3" s="133"/>
      <c r="CU3" s="133"/>
      <c r="CV3" s="133"/>
      <c r="CW3" s="133"/>
      <c r="CX3" s="133"/>
      <c r="CY3" s="133"/>
      <c r="CZ3" s="133"/>
      <c r="DA3" s="133"/>
      <c r="DB3" s="133"/>
      <c r="DC3" s="133"/>
      <c r="DD3" s="133"/>
      <c r="DE3" s="133"/>
      <c r="DF3" s="133"/>
      <c r="DG3" s="133"/>
      <c r="DH3" s="133"/>
      <c r="DI3" s="133"/>
      <c r="DJ3" s="133"/>
      <c r="DK3" s="133"/>
      <c r="DL3" s="133"/>
      <c r="DM3" s="133"/>
      <c r="DN3" s="133"/>
      <c r="DO3" s="133"/>
      <c r="DP3" s="133"/>
      <c r="DQ3" s="133"/>
      <c r="DR3" s="133"/>
      <c r="DS3" s="133"/>
      <c r="DT3" s="133"/>
      <c r="DU3" s="133"/>
      <c r="DV3" s="133"/>
      <c r="DW3" s="133"/>
      <c r="DX3" s="133"/>
      <c r="DY3" s="133"/>
      <c r="DZ3" s="133"/>
      <c r="EA3" s="133"/>
      <c r="EB3" s="133"/>
      <c r="EC3" s="133"/>
      <c r="ED3" s="133"/>
      <c r="EE3" s="133"/>
      <c r="EF3" s="133"/>
      <c r="EG3" s="133"/>
      <c r="EH3" s="133"/>
      <c r="EI3" s="133"/>
      <c r="EJ3" s="133"/>
      <c r="EK3" s="133"/>
      <c r="EL3" s="133"/>
      <c r="EM3" s="133"/>
      <c r="EN3" s="133"/>
      <c r="EO3" s="133"/>
      <c r="EP3" s="133"/>
      <c r="EQ3" s="133"/>
      <c r="ER3" s="133"/>
      <c r="ES3" s="133"/>
      <c r="ET3" s="133"/>
      <c r="EU3" s="133"/>
      <c r="EV3" s="133"/>
      <c r="EW3" s="133"/>
      <c r="EX3" s="133"/>
      <c r="EY3" s="133"/>
      <c r="EZ3" s="133"/>
      <c r="FA3" s="133"/>
      <c r="FB3" s="133"/>
      <c r="FC3" s="133"/>
      <c r="FD3" s="133"/>
      <c r="FE3" s="133"/>
      <c r="FF3" s="133"/>
      <c r="FG3" s="133"/>
      <c r="FH3" s="133"/>
      <c r="FI3" s="133"/>
      <c r="FJ3" s="133"/>
      <c r="FK3" s="133"/>
      <c r="FL3" s="133"/>
      <c r="FM3" s="133"/>
      <c r="FN3" s="133"/>
      <c r="FO3" s="133"/>
      <c r="FP3" s="133"/>
      <c r="FQ3" s="133"/>
      <c r="FR3" s="133"/>
      <c r="FS3" s="133"/>
      <c r="FT3" s="133"/>
      <c r="FU3" s="133"/>
      <c r="FV3" s="133"/>
      <c r="FW3" s="133"/>
      <c r="FX3" s="133"/>
      <c r="FY3" s="133"/>
      <c r="FZ3" s="133"/>
      <c r="GA3" s="133"/>
      <c r="GB3" s="133"/>
      <c r="GC3" s="133"/>
      <c r="GD3" s="133"/>
      <c r="GE3" s="133"/>
      <c r="GF3" s="133"/>
      <c r="GG3" s="133"/>
      <c r="GH3" s="133"/>
      <c r="GI3" s="133"/>
      <c r="GJ3" s="133"/>
      <c r="GK3" s="133"/>
      <c r="GL3" s="133"/>
      <c r="GM3" s="133"/>
      <c r="GN3" s="133"/>
      <c r="GO3" s="133"/>
      <c r="GP3" s="133"/>
      <c r="GQ3" s="133"/>
      <c r="GR3" s="133"/>
      <c r="GS3" s="133"/>
      <c r="GT3" s="133"/>
      <c r="GU3" s="133"/>
      <c r="GV3" s="133"/>
      <c r="GW3" s="133"/>
      <c r="GX3" s="133"/>
      <c r="GY3" s="133"/>
      <c r="GZ3" s="133"/>
      <c r="HA3" s="133"/>
      <c r="HB3" s="133"/>
      <c r="HC3" s="133"/>
      <c r="HD3" s="133"/>
      <c r="HE3" s="133"/>
      <c r="HF3" s="133"/>
      <c r="HG3" s="133"/>
      <c r="HH3" s="133"/>
      <c r="HI3" s="133"/>
      <c r="HJ3" s="133"/>
      <c r="HK3" s="133"/>
      <c r="HL3" s="133"/>
      <c r="HM3" s="133"/>
      <c r="HN3" s="133"/>
      <c r="HO3" s="133"/>
      <c r="HP3" s="133"/>
      <c r="HQ3" s="133"/>
      <c r="HR3" s="133"/>
      <c r="HS3" s="133"/>
      <c r="HT3" s="133"/>
      <c r="HU3" s="133"/>
      <c r="HV3" s="133"/>
      <c r="HW3" s="133"/>
      <c r="HX3" s="133"/>
      <c r="HY3" s="133"/>
      <c r="HZ3" s="133"/>
      <c r="IA3" s="133"/>
      <c r="IB3" s="133"/>
      <c r="IC3" s="133"/>
      <c r="ID3" s="133"/>
      <c r="IE3" s="133"/>
      <c r="IF3" s="133"/>
      <c r="IG3" s="133"/>
      <c r="IH3" s="133"/>
      <c r="II3" s="133"/>
      <c r="IJ3" s="133"/>
      <c r="IK3" s="133"/>
      <c r="IL3" s="133"/>
      <c r="IM3" s="133"/>
      <c r="IN3" s="133"/>
      <c r="IO3" s="133"/>
      <c r="IP3" s="133"/>
      <c r="IQ3" s="133"/>
      <c r="IR3" s="133"/>
      <c r="IS3" s="133"/>
      <c r="IT3" s="133"/>
      <c r="IU3" s="133"/>
      <c r="IV3" s="133"/>
    </row>
    <row r="4" spans="1:256" s="36" customFormat="1" ht="15.75">
      <c r="A4" s="206"/>
      <c r="B4" s="207" t="s">
        <v>67</v>
      </c>
      <c r="C4" s="206"/>
      <c r="D4" s="206"/>
      <c r="E4" s="206"/>
      <c r="F4" s="206" t="str">
        <f>Input!F202</f>
        <v>2013-14</v>
      </c>
      <c r="G4" s="206" t="str">
        <f>Input!G202</f>
        <v>2014-15</v>
      </c>
      <c r="H4" s="206" t="str">
        <f>Input!H202</f>
        <v>2015-16</v>
      </c>
      <c r="I4" s="206" t="str">
        <f>Input!I202</f>
        <v>2016-17</v>
      </c>
      <c r="J4" s="206" t="str">
        <f>Input!J202</f>
        <v>2017-18</v>
      </c>
      <c r="K4" s="206" t="str">
        <f>Input!K202</f>
        <v>2018-19</v>
      </c>
      <c r="L4" s="206" t="str">
        <f>Input!L202</f>
        <v>2019-20</v>
      </c>
      <c r="M4" s="206" t="str">
        <f>Input!M202</f>
        <v>2020-21</v>
      </c>
      <c r="N4" s="206" t="str">
        <f>Input!N202</f>
        <v>2021-22</v>
      </c>
      <c r="O4" s="206" t="str">
        <f>Input!O202</f>
        <v>2022-23</v>
      </c>
      <c r="P4" s="206" t="str">
        <f>Input!P202</f>
        <v>2023-24</v>
      </c>
      <c r="Q4" s="206" t="str">
        <f>CONCATENATE(LEFT(P4, 4)+1 &amp;"-" &amp;IF(P4&gt;"2007-08",,"0") &amp;RIGHT(P4,2)+1)</f>
        <v>2024-25</v>
      </c>
      <c r="R4" s="206" t="str">
        <f t="shared" ref="R4:BI4" si="2">CONCATENATE(LEFT(Q4, 4)+1 &amp;"-" &amp;IF(Q4&gt;"2007-08",,"0") &amp;RIGHT(Q4,2)+1)</f>
        <v>2025-26</v>
      </c>
      <c r="S4" s="206" t="str">
        <f t="shared" si="2"/>
        <v>2026-27</v>
      </c>
      <c r="T4" s="206" t="str">
        <f t="shared" si="2"/>
        <v>2027-28</v>
      </c>
      <c r="U4" s="206" t="str">
        <f t="shared" si="2"/>
        <v>2028-29</v>
      </c>
      <c r="V4" s="206" t="str">
        <f t="shared" si="2"/>
        <v>2029-30</v>
      </c>
      <c r="W4" s="206" t="str">
        <f t="shared" si="2"/>
        <v>2030-31</v>
      </c>
      <c r="X4" s="206" t="str">
        <f t="shared" si="2"/>
        <v>2031-32</v>
      </c>
      <c r="Y4" s="206" t="str">
        <f t="shared" si="2"/>
        <v>2032-33</v>
      </c>
      <c r="Z4" s="206" t="str">
        <f t="shared" si="2"/>
        <v>2033-34</v>
      </c>
      <c r="AA4" s="206" t="str">
        <f t="shared" si="2"/>
        <v>2034-35</v>
      </c>
      <c r="AB4" s="206" t="str">
        <f t="shared" si="2"/>
        <v>2035-36</v>
      </c>
      <c r="AC4" s="206" t="str">
        <f t="shared" si="2"/>
        <v>2036-37</v>
      </c>
      <c r="AD4" s="206" t="str">
        <f t="shared" si="2"/>
        <v>2037-38</v>
      </c>
      <c r="AE4" s="206" t="str">
        <f t="shared" si="2"/>
        <v>2038-39</v>
      </c>
      <c r="AF4" s="206" t="str">
        <f t="shared" si="2"/>
        <v>2039-40</v>
      </c>
      <c r="AG4" s="206" t="str">
        <f t="shared" si="2"/>
        <v>2040-41</v>
      </c>
      <c r="AH4" s="206" t="str">
        <f t="shared" si="2"/>
        <v>2041-42</v>
      </c>
      <c r="AI4" s="206" t="str">
        <f t="shared" si="2"/>
        <v>2042-43</v>
      </c>
      <c r="AJ4" s="206" t="str">
        <f t="shared" si="2"/>
        <v>2043-44</v>
      </c>
      <c r="AK4" s="206" t="str">
        <f t="shared" si="2"/>
        <v>2044-45</v>
      </c>
      <c r="AL4" s="206" t="str">
        <f t="shared" si="2"/>
        <v>2045-46</v>
      </c>
      <c r="AM4" s="206" t="str">
        <f t="shared" si="2"/>
        <v>2046-47</v>
      </c>
      <c r="AN4" s="206" t="str">
        <f t="shared" si="2"/>
        <v>2047-48</v>
      </c>
      <c r="AO4" s="206" t="str">
        <f t="shared" si="2"/>
        <v>2048-49</v>
      </c>
      <c r="AP4" s="206" t="str">
        <f t="shared" si="2"/>
        <v>2049-50</v>
      </c>
      <c r="AQ4" s="206" t="str">
        <f t="shared" si="2"/>
        <v>2050-51</v>
      </c>
      <c r="AR4" s="206" t="str">
        <f t="shared" si="2"/>
        <v>2051-52</v>
      </c>
      <c r="AS4" s="206" t="str">
        <f t="shared" si="2"/>
        <v>2052-53</v>
      </c>
      <c r="AT4" s="206" t="str">
        <f t="shared" si="2"/>
        <v>2053-54</v>
      </c>
      <c r="AU4" s="206" t="str">
        <f t="shared" si="2"/>
        <v>2054-55</v>
      </c>
      <c r="AV4" s="206" t="str">
        <f t="shared" si="2"/>
        <v>2055-56</v>
      </c>
      <c r="AW4" s="206" t="str">
        <f t="shared" si="2"/>
        <v>2056-57</v>
      </c>
      <c r="AX4" s="206" t="str">
        <f t="shared" si="2"/>
        <v>2057-58</v>
      </c>
      <c r="AY4" s="206" t="str">
        <f t="shared" si="2"/>
        <v>2058-59</v>
      </c>
      <c r="AZ4" s="206" t="str">
        <f t="shared" si="2"/>
        <v>2059-60</v>
      </c>
      <c r="BA4" s="206" t="str">
        <f t="shared" si="2"/>
        <v>2060-61</v>
      </c>
      <c r="BB4" s="206" t="str">
        <f t="shared" si="2"/>
        <v>2061-62</v>
      </c>
      <c r="BC4" s="206" t="str">
        <f t="shared" si="2"/>
        <v>2062-63</v>
      </c>
      <c r="BD4" s="206" t="str">
        <f t="shared" si="2"/>
        <v>2063-64</v>
      </c>
      <c r="BE4" s="206" t="str">
        <f t="shared" si="2"/>
        <v>2064-65</v>
      </c>
      <c r="BF4" s="206" t="str">
        <f t="shared" si="2"/>
        <v>2065-66</v>
      </c>
      <c r="BG4" s="206" t="str">
        <f t="shared" si="2"/>
        <v>2066-67</v>
      </c>
      <c r="BH4" s="206" t="str">
        <f t="shared" si="2"/>
        <v>2067-68</v>
      </c>
      <c r="BI4" s="206" t="str">
        <f t="shared" si="2"/>
        <v>2068-69</v>
      </c>
      <c r="BJ4" s="206"/>
      <c r="BK4" s="20"/>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s="36" customFormat="1">
      <c r="A5" s="26"/>
      <c r="B5" s="26"/>
      <c r="C5" s="26"/>
      <c r="D5" s="26"/>
      <c r="E5" s="26"/>
      <c r="F5" s="26"/>
      <c r="G5" s="26"/>
      <c r="H5" s="26"/>
      <c r="I5" s="26"/>
      <c r="J5" s="26"/>
      <c r="K5" s="26"/>
      <c r="L5" s="26"/>
      <c r="M5" s="26"/>
      <c r="N5" s="26"/>
      <c r="O5" s="26"/>
      <c r="P5" s="26"/>
      <c r="Q5" s="26"/>
      <c r="R5" s="26"/>
      <c r="S5" s="26"/>
      <c r="T5" s="26"/>
      <c r="U5" s="26"/>
      <c r="V5" s="26"/>
      <c r="W5" s="26"/>
      <c r="X5" s="26"/>
      <c r="Y5" s="26"/>
      <c r="Z5" s="26"/>
      <c r="AA5" s="26"/>
      <c r="AB5" s="26"/>
      <c r="AC5" s="26"/>
      <c r="AD5" s="26"/>
      <c r="AE5" s="26"/>
      <c r="AF5" s="26"/>
      <c r="AG5" s="26"/>
      <c r="AH5" s="26"/>
      <c r="AI5" s="26"/>
      <c r="AJ5" s="26"/>
      <c r="AK5" s="26"/>
      <c r="AL5" s="26"/>
      <c r="AM5" s="26"/>
      <c r="AN5" s="26"/>
      <c r="AO5" s="26"/>
      <c r="AP5" s="26"/>
      <c r="AQ5" s="26"/>
      <c r="AR5" s="26"/>
      <c r="AS5" s="26"/>
      <c r="AT5" s="26"/>
      <c r="AU5" s="26"/>
      <c r="AV5" s="26"/>
      <c r="AW5" s="26"/>
      <c r="AX5" s="26"/>
      <c r="AY5" s="26"/>
      <c r="AZ5" s="26"/>
      <c r="BA5" s="26"/>
      <c r="BB5" s="26"/>
      <c r="BC5" s="26"/>
      <c r="BD5" s="26"/>
      <c r="BE5" s="26"/>
      <c r="BF5" s="26"/>
      <c r="BG5" s="26"/>
      <c r="BH5" s="26"/>
      <c r="BI5" s="26"/>
      <c r="BJ5" s="20"/>
      <c r="BK5" s="20"/>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12" customHeight="1">
      <c r="A6" s="20"/>
      <c r="B6" s="20" t="s">
        <v>131</v>
      </c>
      <c r="C6" s="20"/>
      <c r="D6" s="212">
        <f>f</f>
        <v>2.5000000000000001E-2</v>
      </c>
      <c r="E6" s="20"/>
      <c r="F6" s="20"/>
      <c r="G6" s="32">
        <f>$D$6</f>
        <v>2.5000000000000001E-2</v>
      </c>
      <c r="H6" s="32">
        <f t="shared" ref="H6:BI6" si="3">$D$6</f>
        <v>2.5000000000000001E-2</v>
      </c>
      <c r="I6" s="32">
        <f t="shared" si="3"/>
        <v>2.5000000000000001E-2</v>
      </c>
      <c r="J6" s="32">
        <f t="shared" si="3"/>
        <v>2.5000000000000001E-2</v>
      </c>
      <c r="K6" s="32">
        <f t="shared" si="3"/>
        <v>2.5000000000000001E-2</v>
      </c>
      <c r="L6" s="32">
        <f t="shared" si="3"/>
        <v>2.5000000000000001E-2</v>
      </c>
      <c r="M6" s="32">
        <f t="shared" si="3"/>
        <v>2.5000000000000001E-2</v>
      </c>
      <c r="N6" s="32">
        <f t="shared" si="3"/>
        <v>2.5000000000000001E-2</v>
      </c>
      <c r="O6" s="32">
        <f t="shared" si="3"/>
        <v>2.5000000000000001E-2</v>
      </c>
      <c r="P6" s="32">
        <f t="shared" si="3"/>
        <v>2.5000000000000001E-2</v>
      </c>
      <c r="Q6" s="32">
        <f t="shared" si="3"/>
        <v>2.5000000000000001E-2</v>
      </c>
      <c r="R6" s="32">
        <f t="shared" si="3"/>
        <v>2.5000000000000001E-2</v>
      </c>
      <c r="S6" s="32">
        <f t="shared" si="3"/>
        <v>2.5000000000000001E-2</v>
      </c>
      <c r="T6" s="32">
        <f t="shared" si="3"/>
        <v>2.5000000000000001E-2</v>
      </c>
      <c r="U6" s="32">
        <f t="shared" si="3"/>
        <v>2.5000000000000001E-2</v>
      </c>
      <c r="V6" s="32">
        <f t="shared" si="3"/>
        <v>2.5000000000000001E-2</v>
      </c>
      <c r="W6" s="32">
        <f t="shared" si="3"/>
        <v>2.5000000000000001E-2</v>
      </c>
      <c r="X6" s="32">
        <f t="shared" si="3"/>
        <v>2.5000000000000001E-2</v>
      </c>
      <c r="Y6" s="32">
        <f t="shared" si="3"/>
        <v>2.5000000000000001E-2</v>
      </c>
      <c r="Z6" s="32">
        <f t="shared" si="3"/>
        <v>2.5000000000000001E-2</v>
      </c>
      <c r="AA6" s="32">
        <f t="shared" si="3"/>
        <v>2.5000000000000001E-2</v>
      </c>
      <c r="AB6" s="32">
        <f t="shared" si="3"/>
        <v>2.5000000000000001E-2</v>
      </c>
      <c r="AC6" s="32">
        <f t="shared" si="3"/>
        <v>2.5000000000000001E-2</v>
      </c>
      <c r="AD6" s="32">
        <f t="shared" si="3"/>
        <v>2.5000000000000001E-2</v>
      </c>
      <c r="AE6" s="32">
        <f t="shared" si="3"/>
        <v>2.5000000000000001E-2</v>
      </c>
      <c r="AF6" s="32">
        <f t="shared" si="3"/>
        <v>2.5000000000000001E-2</v>
      </c>
      <c r="AG6" s="32">
        <f t="shared" si="3"/>
        <v>2.5000000000000001E-2</v>
      </c>
      <c r="AH6" s="32">
        <f t="shared" si="3"/>
        <v>2.5000000000000001E-2</v>
      </c>
      <c r="AI6" s="32">
        <f t="shared" si="3"/>
        <v>2.5000000000000001E-2</v>
      </c>
      <c r="AJ6" s="32">
        <f t="shared" si="3"/>
        <v>2.5000000000000001E-2</v>
      </c>
      <c r="AK6" s="32">
        <f t="shared" si="3"/>
        <v>2.5000000000000001E-2</v>
      </c>
      <c r="AL6" s="32">
        <f t="shared" si="3"/>
        <v>2.5000000000000001E-2</v>
      </c>
      <c r="AM6" s="32">
        <f t="shared" si="3"/>
        <v>2.5000000000000001E-2</v>
      </c>
      <c r="AN6" s="32">
        <f t="shared" si="3"/>
        <v>2.5000000000000001E-2</v>
      </c>
      <c r="AO6" s="32">
        <f t="shared" si="3"/>
        <v>2.5000000000000001E-2</v>
      </c>
      <c r="AP6" s="32">
        <f t="shared" si="3"/>
        <v>2.5000000000000001E-2</v>
      </c>
      <c r="AQ6" s="32">
        <f t="shared" si="3"/>
        <v>2.5000000000000001E-2</v>
      </c>
      <c r="AR6" s="32">
        <f t="shared" si="3"/>
        <v>2.5000000000000001E-2</v>
      </c>
      <c r="AS6" s="32">
        <f t="shared" si="3"/>
        <v>2.5000000000000001E-2</v>
      </c>
      <c r="AT6" s="32">
        <f t="shared" si="3"/>
        <v>2.5000000000000001E-2</v>
      </c>
      <c r="AU6" s="32">
        <f t="shared" si="3"/>
        <v>2.5000000000000001E-2</v>
      </c>
      <c r="AV6" s="32">
        <f t="shared" si="3"/>
        <v>2.5000000000000001E-2</v>
      </c>
      <c r="AW6" s="32">
        <f t="shared" si="3"/>
        <v>2.5000000000000001E-2</v>
      </c>
      <c r="AX6" s="32">
        <f t="shared" si="3"/>
        <v>2.5000000000000001E-2</v>
      </c>
      <c r="AY6" s="32">
        <f t="shared" si="3"/>
        <v>2.5000000000000001E-2</v>
      </c>
      <c r="AZ6" s="32">
        <f t="shared" si="3"/>
        <v>2.5000000000000001E-2</v>
      </c>
      <c r="BA6" s="32">
        <f t="shared" si="3"/>
        <v>2.5000000000000001E-2</v>
      </c>
      <c r="BB6" s="32">
        <f t="shared" si="3"/>
        <v>2.5000000000000001E-2</v>
      </c>
      <c r="BC6" s="32">
        <f t="shared" si="3"/>
        <v>2.5000000000000001E-2</v>
      </c>
      <c r="BD6" s="32">
        <f t="shared" si="3"/>
        <v>2.5000000000000001E-2</v>
      </c>
      <c r="BE6" s="32">
        <f t="shared" si="3"/>
        <v>2.5000000000000001E-2</v>
      </c>
      <c r="BF6" s="32">
        <f t="shared" si="3"/>
        <v>2.5000000000000001E-2</v>
      </c>
      <c r="BG6" s="32">
        <f t="shared" si="3"/>
        <v>2.5000000000000001E-2</v>
      </c>
      <c r="BH6" s="32">
        <f t="shared" si="3"/>
        <v>2.5000000000000001E-2</v>
      </c>
      <c r="BI6" s="32">
        <f t="shared" si="3"/>
        <v>2.5000000000000001E-2</v>
      </c>
      <c r="BJ6" s="20"/>
      <c r="BK6" s="20"/>
    </row>
    <row r="7" spans="1:256">
      <c r="A7" s="20"/>
      <c r="B7" s="20" t="s">
        <v>48</v>
      </c>
      <c r="C7" s="20"/>
      <c r="D7" s="20"/>
      <c r="E7" s="20"/>
      <c r="F7" s="33">
        <v>1</v>
      </c>
      <c r="G7" s="34">
        <f>F7*(1+G6)</f>
        <v>1.0249999999999999</v>
      </c>
      <c r="H7" s="34">
        <f>G7*(1+H6)</f>
        <v>1.0506249999999999</v>
      </c>
      <c r="I7" s="34">
        <f t="shared" ref="I7:O7" si="4">H7*(1+I6)</f>
        <v>1.0768906249999999</v>
      </c>
      <c r="J7" s="34">
        <f>I7*(1+J6)</f>
        <v>1.1038128906249998</v>
      </c>
      <c r="K7" s="34">
        <f t="shared" si="4"/>
        <v>1.1314082128906247</v>
      </c>
      <c r="L7" s="34">
        <f t="shared" si="4"/>
        <v>1.1596934182128902</v>
      </c>
      <c r="M7" s="34">
        <f t="shared" si="4"/>
        <v>1.1886857536682123</v>
      </c>
      <c r="N7" s="34">
        <f t="shared" si="4"/>
        <v>1.2184028975099175</v>
      </c>
      <c r="O7" s="34">
        <f t="shared" si="4"/>
        <v>1.2488629699476652</v>
      </c>
      <c r="P7" s="34">
        <f t="shared" ref="P7:BI7" si="5">O7*(1+P6)</f>
        <v>1.2800845441963566</v>
      </c>
      <c r="Q7" s="34">
        <f t="shared" si="5"/>
        <v>1.3120866578012655</v>
      </c>
      <c r="R7" s="34">
        <f t="shared" si="5"/>
        <v>1.3448888242462971</v>
      </c>
      <c r="S7" s="34">
        <f t="shared" si="5"/>
        <v>1.3785110448524545</v>
      </c>
      <c r="T7" s="34">
        <f t="shared" si="5"/>
        <v>1.4129738209737657</v>
      </c>
      <c r="U7" s="34">
        <f t="shared" si="5"/>
        <v>1.4482981664981096</v>
      </c>
      <c r="V7" s="34">
        <f t="shared" si="5"/>
        <v>1.4845056206605622</v>
      </c>
      <c r="W7" s="34">
        <f t="shared" si="5"/>
        <v>1.5216182611770761</v>
      </c>
      <c r="X7" s="34">
        <f t="shared" si="5"/>
        <v>1.5596587177065029</v>
      </c>
      <c r="Y7" s="34">
        <f t="shared" si="5"/>
        <v>1.5986501856491653</v>
      </c>
      <c r="Z7" s="34">
        <f t="shared" si="5"/>
        <v>1.6386164402903942</v>
      </c>
      <c r="AA7" s="34">
        <f t="shared" si="5"/>
        <v>1.6795818512976539</v>
      </c>
      <c r="AB7" s="34">
        <f t="shared" si="5"/>
        <v>1.721571397580095</v>
      </c>
      <c r="AC7" s="34">
        <f t="shared" si="5"/>
        <v>1.7646106825195973</v>
      </c>
      <c r="AD7" s="34">
        <f t="shared" si="5"/>
        <v>1.8087259495825871</v>
      </c>
      <c r="AE7" s="34">
        <f t="shared" si="5"/>
        <v>1.8539440983221516</v>
      </c>
      <c r="AF7" s="34">
        <f t="shared" si="5"/>
        <v>1.9002927007802053</v>
      </c>
      <c r="AG7" s="34">
        <f t="shared" si="5"/>
        <v>1.9478000182997102</v>
      </c>
      <c r="AH7" s="34">
        <f t="shared" si="5"/>
        <v>1.9964950187572028</v>
      </c>
      <c r="AI7" s="34">
        <f t="shared" si="5"/>
        <v>2.0464073942261325</v>
      </c>
      <c r="AJ7" s="34">
        <f t="shared" si="5"/>
        <v>2.0975675790817858</v>
      </c>
      <c r="AK7" s="34">
        <f t="shared" si="5"/>
        <v>2.1500067685588302</v>
      </c>
      <c r="AL7" s="34">
        <f t="shared" si="5"/>
        <v>2.2037569377728006</v>
      </c>
      <c r="AM7" s="34">
        <f t="shared" si="5"/>
        <v>2.2588508612171205</v>
      </c>
      <c r="AN7" s="34">
        <f t="shared" si="5"/>
        <v>2.3153221327475482</v>
      </c>
      <c r="AO7" s="34">
        <f t="shared" si="5"/>
        <v>2.3732051860662366</v>
      </c>
      <c r="AP7" s="34">
        <f t="shared" si="5"/>
        <v>2.4325353157178924</v>
      </c>
      <c r="AQ7" s="34">
        <f t="shared" si="5"/>
        <v>2.4933486986108395</v>
      </c>
      <c r="AR7" s="34">
        <f t="shared" si="5"/>
        <v>2.5556824160761105</v>
      </c>
      <c r="AS7" s="34">
        <f t="shared" si="5"/>
        <v>2.6195744764780131</v>
      </c>
      <c r="AT7" s="34">
        <f t="shared" si="5"/>
        <v>2.6850638383899632</v>
      </c>
      <c r="AU7" s="34">
        <f t="shared" si="5"/>
        <v>2.7521904343497119</v>
      </c>
      <c r="AV7" s="34">
        <f t="shared" si="5"/>
        <v>2.8209951952084547</v>
      </c>
      <c r="AW7" s="34">
        <f t="shared" si="5"/>
        <v>2.8915200750886658</v>
      </c>
      <c r="AX7" s="34">
        <f t="shared" si="5"/>
        <v>2.9638080769658823</v>
      </c>
      <c r="AY7" s="34">
        <f t="shared" si="5"/>
        <v>3.0379032788900293</v>
      </c>
      <c r="AZ7" s="34">
        <f t="shared" si="5"/>
        <v>3.1138508608622799</v>
      </c>
      <c r="BA7" s="34">
        <f t="shared" si="5"/>
        <v>3.1916971323838368</v>
      </c>
      <c r="BB7" s="34">
        <f t="shared" si="5"/>
        <v>3.2714895606934324</v>
      </c>
      <c r="BC7" s="34">
        <f t="shared" si="5"/>
        <v>3.353276799710768</v>
      </c>
      <c r="BD7" s="34">
        <f t="shared" si="5"/>
        <v>3.437108719703537</v>
      </c>
      <c r="BE7" s="34">
        <f t="shared" si="5"/>
        <v>3.523036437696125</v>
      </c>
      <c r="BF7" s="34">
        <f t="shared" si="5"/>
        <v>3.6111123486385277</v>
      </c>
      <c r="BG7" s="34">
        <f t="shared" si="5"/>
        <v>3.7013901573544907</v>
      </c>
      <c r="BH7" s="34">
        <f t="shared" si="5"/>
        <v>3.7939249112883529</v>
      </c>
      <c r="BI7" s="34">
        <f t="shared" si="5"/>
        <v>3.8887730340705615</v>
      </c>
      <c r="BJ7" s="20"/>
      <c r="BK7" s="20"/>
    </row>
    <row r="8" spans="1:256">
      <c r="A8" s="20"/>
      <c r="B8" s="20"/>
      <c r="C8" s="20"/>
      <c r="D8" s="20"/>
      <c r="E8" s="20"/>
      <c r="F8" s="34"/>
      <c r="G8" s="34"/>
      <c r="H8" s="34"/>
      <c r="I8" s="34"/>
      <c r="J8" s="34"/>
      <c r="K8" s="34"/>
      <c r="L8" s="34"/>
      <c r="M8" s="34"/>
      <c r="N8" s="34"/>
      <c r="O8" s="34"/>
      <c r="P8" s="34"/>
      <c r="Q8" s="34"/>
      <c r="R8" s="34"/>
      <c r="S8" s="34"/>
      <c r="T8" s="34"/>
      <c r="U8" s="34"/>
      <c r="V8" s="34"/>
      <c r="W8" s="34"/>
      <c r="X8" s="34"/>
      <c r="Y8" s="34"/>
      <c r="Z8" s="34"/>
      <c r="AA8" s="34"/>
      <c r="AB8" s="34"/>
      <c r="AC8" s="34"/>
      <c r="AD8" s="34"/>
      <c r="AE8" s="34"/>
      <c r="AF8" s="34"/>
      <c r="AG8" s="34"/>
      <c r="AH8" s="34"/>
      <c r="AI8" s="34"/>
      <c r="AJ8" s="34"/>
      <c r="AK8" s="34"/>
      <c r="AL8" s="34"/>
      <c r="AM8" s="34"/>
      <c r="AN8" s="34"/>
      <c r="AO8" s="34"/>
      <c r="AP8" s="34"/>
      <c r="AQ8" s="34"/>
      <c r="AR8" s="34"/>
      <c r="AS8" s="34"/>
      <c r="AT8" s="34"/>
      <c r="AU8" s="34"/>
      <c r="AV8" s="34"/>
      <c r="AW8" s="34"/>
      <c r="AX8" s="34"/>
      <c r="AY8" s="34"/>
      <c r="AZ8" s="34"/>
      <c r="BA8" s="34"/>
      <c r="BB8" s="34"/>
      <c r="BC8" s="34"/>
      <c r="BD8" s="34"/>
      <c r="BE8" s="34"/>
      <c r="BF8" s="34"/>
      <c r="BG8" s="34"/>
      <c r="BH8" s="34"/>
      <c r="BI8" s="34"/>
      <c r="BJ8" s="20"/>
      <c r="BK8" s="20"/>
    </row>
    <row r="9" spans="1:256">
      <c r="A9" s="20"/>
      <c r="B9" s="127" t="s">
        <v>132</v>
      </c>
      <c r="C9" s="20"/>
      <c r="D9" s="20"/>
      <c r="E9" s="20"/>
      <c r="F9" s="97">
        <f>RAB</f>
        <v>12279.779828413399</v>
      </c>
      <c r="G9" s="34"/>
      <c r="H9" s="34"/>
      <c r="I9" s="34"/>
      <c r="J9" s="34"/>
      <c r="K9" s="34"/>
      <c r="L9" s="34"/>
      <c r="M9" s="34"/>
      <c r="N9" s="34"/>
      <c r="O9" s="34"/>
      <c r="P9" s="34"/>
      <c r="Q9" s="34"/>
      <c r="R9" s="34"/>
      <c r="S9" s="34"/>
      <c r="T9" s="34"/>
      <c r="U9" s="34"/>
      <c r="V9" s="34"/>
      <c r="W9" s="34"/>
      <c r="X9" s="34"/>
      <c r="Y9" s="34"/>
      <c r="Z9" s="34"/>
      <c r="AA9" s="34"/>
      <c r="AB9" s="34"/>
      <c r="AC9" s="34"/>
      <c r="AD9" s="34"/>
      <c r="AE9" s="34"/>
      <c r="AF9" s="34"/>
      <c r="AG9" s="34"/>
      <c r="AH9" s="34"/>
      <c r="AI9" s="34"/>
      <c r="AJ9" s="34"/>
      <c r="AK9" s="34"/>
      <c r="AL9" s="34"/>
      <c r="AM9" s="34"/>
      <c r="AN9" s="34"/>
      <c r="AO9" s="34"/>
      <c r="AP9" s="34"/>
      <c r="AQ9" s="34"/>
      <c r="AR9" s="34"/>
      <c r="AS9" s="34"/>
      <c r="AT9" s="34"/>
      <c r="AU9" s="34"/>
      <c r="AV9" s="34"/>
      <c r="AW9" s="34"/>
      <c r="AX9" s="34"/>
      <c r="AY9" s="34"/>
      <c r="AZ9" s="34"/>
      <c r="BA9" s="34"/>
      <c r="BB9" s="34"/>
      <c r="BC9" s="34"/>
      <c r="BD9" s="34"/>
      <c r="BE9" s="34"/>
      <c r="BF9" s="34"/>
      <c r="BG9" s="34"/>
      <c r="BH9" s="34"/>
      <c r="BI9" s="34"/>
      <c r="BJ9" s="20"/>
      <c r="BK9" s="20"/>
    </row>
    <row r="10" spans="1:256">
      <c r="A10" s="20"/>
      <c r="B10" s="127" t="s">
        <v>99</v>
      </c>
      <c r="C10" s="20"/>
      <c r="D10" s="20"/>
      <c r="E10" s="20"/>
      <c r="F10" s="41"/>
      <c r="G10" s="335">
        <f>SUM(G11:G40)</f>
        <v>857.97716697660883</v>
      </c>
      <c r="H10" s="335">
        <f>SUM(H11:H40)</f>
        <v>861.61321223593825</v>
      </c>
      <c r="I10" s="335">
        <f t="shared" ref="I10:P10" si="6">SUM(I11:I40)</f>
        <v>774.87416666723448</v>
      </c>
      <c r="J10" s="335">
        <f t="shared" si="6"/>
        <v>746.11778327448883</v>
      </c>
      <c r="K10" s="335">
        <f t="shared" si="6"/>
        <v>676.78484678190443</v>
      </c>
      <c r="L10" s="335">
        <f t="shared" si="6"/>
        <v>0</v>
      </c>
      <c r="M10" s="335">
        <f t="shared" si="6"/>
        <v>0</v>
      </c>
      <c r="N10" s="335">
        <f t="shared" si="6"/>
        <v>0</v>
      </c>
      <c r="O10" s="335">
        <f t="shared" si="6"/>
        <v>0</v>
      </c>
      <c r="P10" s="335">
        <f t="shared" si="6"/>
        <v>0</v>
      </c>
      <c r="Q10" s="42"/>
      <c r="R10" s="42"/>
      <c r="S10" s="42"/>
      <c r="T10" s="42"/>
      <c r="U10" s="42"/>
      <c r="V10" s="42"/>
      <c r="W10" s="42"/>
      <c r="X10" s="42"/>
      <c r="Y10" s="42"/>
      <c r="Z10" s="42"/>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20"/>
      <c r="BK10" s="20"/>
    </row>
    <row r="11" spans="1:256" hidden="1" outlineLevel="1">
      <c r="A11" s="20"/>
      <c r="B11" s="127"/>
      <c r="C11" s="38" t="str">
        <f>Asset1</f>
        <v>Sub-transmission lines and cables</v>
      </c>
      <c r="D11" s="20"/>
      <c r="E11" s="20"/>
      <c r="F11" s="41"/>
      <c r="G11" s="335">
        <f>Input!G143*(1+rvanilla)^0.5</f>
        <v>168.74319748698349</v>
      </c>
      <c r="H11" s="335">
        <f>Input!H143*(1+rvanilla)^0.5</f>
        <v>142.6293212011424</v>
      </c>
      <c r="I11" s="335">
        <f>Input!I143*(1+rvanilla)^0.5</f>
        <v>97.677955575146669</v>
      </c>
      <c r="J11" s="335">
        <f>Input!J143*(1+rvanilla)^0.5</f>
        <v>73.793596690953166</v>
      </c>
      <c r="K11" s="335">
        <f>Input!K143*(1+rvanilla)^0.5</f>
        <v>61.475136766198389</v>
      </c>
      <c r="L11" s="335">
        <f>Input!L143*(1+rvanilla)^0.5</f>
        <v>0</v>
      </c>
      <c r="M11" s="335">
        <f>Input!M143*(1+rvanilla)^0.5</f>
        <v>0</v>
      </c>
      <c r="N11" s="335">
        <f>Input!N143*(1+rvanilla)^0.5</f>
        <v>0</v>
      </c>
      <c r="O11" s="335">
        <f>Input!O143*(1+rvanilla)^0.5</f>
        <v>0</v>
      </c>
      <c r="P11" s="335">
        <f>Input!P143*(1+rvanilla)^0.5</f>
        <v>0</v>
      </c>
      <c r="Q11" s="42"/>
      <c r="R11" s="42"/>
      <c r="S11" s="42"/>
      <c r="T11" s="42"/>
      <c r="U11" s="42"/>
      <c r="V11" s="42"/>
      <c r="W11" s="42"/>
      <c r="X11" s="42"/>
      <c r="Y11" s="42"/>
      <c r="Z11" s="42"/>
      <c r="AA11" s="42"/>
      <c r="AB11" s="42"/>
      <c r="AC11" s="42"/>
      <c r="AD11" s="42"/>
      <c r="AE11" s="42"/>
      <c r="AF11" s="42"/>
      <c r="AG11" s="42"/>
      <c r="AH11" s="42"/>
      <c r="AI11" s="42"/>
      <c r="AJ11" s="42"/>
      <c r="AK11" s="42"/>
      <c r="AL11" s="42"/>
      <c r="AM11" s="42"/>
      <c r="AN11" s="42"/>
      <c r="AO11" s="42"/>
      <c r="AP11" s="42"/>
      <c r="AQ11" s="42"/>
      <c r="AR11" s="42"/>
      <c r="AS11" s="42"/>
      <c r="AT11" s="42"/>
      <c r="AU11" s="42"/>
      <c r="AV11" s="42"/>
      <c r="AW11" s="42"/>
      <c r="AX11" s="42"/>
      <c r="AY11" s="42"/>
      <c r="AZ11" s="42"/>
      <c r="BA11" s="42"/>
      <c r="BB11" s="42"/>
      <c r="BC11" s="42"/>
      <c r="BD11" s="42"/>
      <c r="BE11" s="42"/>
      <c r="BF11" s="42"/>
      <c r="BG11" s="42"/>
      <c r="BH11" s="42"/>
      <c r="BI11" s="42"/>
      <c r="BJ11" s="20"/>
      <c r="BK11" s="20"/>
    </row>
    <row r="12" spans="1:256" hidden="1" outlineLevel="1">
      <c r="A12" s="20"/>
      <c r="B12" s="127"/>
      <c r="C12" s="38" t="str">
        <f>Asset2</f>
        <v>Cable tunnel (dx)</v>
      </c>
      <c r="D12" s="20"/>
      <c r="E12" s="20"/>
      <c r="F12" s="41"/>
      <c r="G12" s="335">
        <f>Input!G144*(1+rvanilla)^0.5</f>
        <v>0.21391701566214885</v>
      </c>
      <c r="H12" s="335">
        <f>Input!H144*(1+rvanilla)^0.5</f>
        <v>0.21573003473333296</v>
      </c>
      <c r="I12" s="335">
        <f>Input!I144*(1+rvanilla)^0.5</f>
        <v>0.10929989564988636</v>
      </c>
      <c r="J12" s="335">
        <f>Input!J144*(1+rvanilla)^0.5</f>
        <v>0.11108284479037638</v>
      </c>
      <c r="K12" s="335">
        <f>Input!K144*(1+rvanilla)^0.5</f>
        <v>0.11295289122438877</v>
      </c>
      <c r="L12" s="335">
        <f>Input!L144*(1+rvanilla)^0.5</f>
        <v>0</v>
      </c>
      <c r="M12" s="335">
        <f>Input!M144*(1+rvanilla)^0.5</f>
        <v>0</v>
      </c>
      <c r="N12" s="335">
        <f>Input!N144*(1+rvanilla)^0.5</f>
        <v>0</v>
      </c>
      <c r="O12" s="335">
        <f>Input!O144*(1+rvanilla)^0.5</f>
        <v>0</v>
      </c>
      <c r="P12" s="335">
        <f>Input!P144*(1+rvanilla)^0.5</f>
        <v>0</v>
      </c>
      <c r="Q12" s="42"/>
      <c r="R12" s="42"/>
      <c r="S12" s="42"/>
      <c r="T12" s="42"/>
      <c r="U12" s="42"/>
      <c r="V12" s="42"/>
      <c r="W12" s="42"/>
      <c r="X12" s="42"/>
      <c r="Y12" s="42"/>
      <c r="Z12" s="42"/>
      <c r="AA12" s="42"/>
      <c r="AB12" s="42"/>
      <c r="AC12" s="42"/>
      <c r="AD12" s="42"/>
      <c r="AE12" s="42"/>
      <c r="AF12" s="42"/>
      <c r="AG12" s="42"/>
      <c r="AH12" s="42"/>
      <c r="AI12" s="42"/>
      <c r="AJ12" s="42"/>
      <c r="AK12" s="42"/>
      <c r="AL12" s="42"/>
      <c r="AM12" s="42"/>
      <c r="AN12" s="42"/>
      <c r="AO12" s="42"/>
      <c r="AP12" s="42"/>
      <c r="AQ12" s="42"/>
      <c r="AR12" s="42"/>
      <c r="AS12" s="42"/>
      <c r="AT12" s="42"/>
      <c r="AU12" s="42"/>
      <c r="AV12" s="42"/>
      <c r="AW12" s="42"/>
      <c r="AX12" s="42"/>
      <c r="AY12" s="42"/>
      <c r="AZ12" s="42"/>
      <c r="BA12" s="42"/>
      <c r="BB12" s="42"/>
      <c r="BC12" s="42"/>
      <c r="BD12" s="42"/>
      <c r="BE12" s="42"/>
      <c r="BF12" s="42"/>
      <c r="BG12" s="42"/>
      <c r="BH12" s="42"/>
      <c r="BI12" s="42"/>
      <c r="BJ12" s="20"/>
      <c r="BK12" s="20"/>
    </row>
    <row r="13" spans="1:256" hidden="1" outlineLevel="1">
      <c r="A13" s="20"/>
      <c r="B13" s="127"/>
      <c r="C13" s="38" t="str">
        <f>Asset3</f>
        <v>Distribution lines and cables</v>
      </c>
      <c r="D13" s="20"/>
      <c r="E13" s="20"/>
      <c r="F13" s="41"/>
      <c r="G13" s="335">
        <f>Input!G145*(1+rvanilla)^0.5</f>
        <v>111.50113525643729</v>
      </c>
      <c r="H13" s="335">
        <f>Input!H145*(1+rvanilla)^0.5</f>
        <v>102.95687413287807</v>
      </c>
      <c r="I13" s="335">
        <f>Input!I145*(1+rvanilla)^0.5</f>
        <v>131.58923544154368</v>
      </c>
      <c r="J13" s="335">
        <f>Input!J145*(1+rvanilla)^0.5</f>
        <v>107.39371609441173</v>
      </c>
      <c r="K13" s="335">
        <f>Input!K145*(1+rvanilla)^0.5</f>
        <v>128.10661616508162</v>
      </c>
      <c r="L13" s="335">
        <f>Input!L145*(1+rvanilla)^0.5</f>
        <v>0</v>
      </c>
      <c r="M13" s="335">
        <f>Input!M145*(1+rvanilla)^0.5</f>
        <v>0</v>
      </c>
      <c r="N13" s="335">
        <f>Input!N145*(1+rvanilla)^0.5</f>
        <v>0</v>
      </c>
      <c r="O13" s="335">
        <f>Input!O145*(1+rvanilla)^0.5</f>
        <v>0</v>
      </c>
      <c r="P13" s="335">
        <f>Input!P145*(1+rvanilla)^0.5</f>
        <v>0</v>
      </c>
      <c r="Q13" s="42"/>
      <c r="R13" s="42"/>
      <c r="S13" s="42"/>
      <c r="T13" s="42"/>
      <c r="U13" s="42"/>
      <c r="V13" s="42"/>
      <c r="W13" s="42"/>
      <c r="X13" s="42"/>
      <c r="Y13" s="42"/>
      <c r="Z13" s="42"/>
      <c r="AA13" s="42"/>
      <c r="AB13" s="42"/>
      <c r="AC13" s="42"/>
      <c r="AD13" s="42"/>
      <c r="AE13" s="42"/>
      <c r="AF13" s="42"/>
      <c r="AG13" s="42"/>
      <c r="AH13" s="42"/>
      <c r="AI13" s="42"/>
      <c r="AJ13" s="42"/>
      <c r="AK13" s="42"/>
      <c r="AL13" s="42"/>
      <c r="AM13" s="42"/>
      <c r="AN13" s="42"/>
      <c r="AO13" s="42"/>
      <c r="AP13" s="42"/>
      <c r="AQ13" s="42"/>
      <c r="AR13" s="42"/>
      <c r="AS13" s="42"/>
      <c r="AT13" s="42"/>
      <c r="AU13" s="42"/>
      <c r="AV13" s="42"/>
      <c r="AW13" s="42"/>
      <c r="AX13" s="42"/>
      <c r="AY13" s="42"/>
      <c r="AZ13" s="42"/>
      <c r="BA13" s="42"/>
      <c r="BB13" s="42"/>
      <c r="BC13" s="42"/>
      <c r="BD13" s="42"/>
      <c r="BE13" s="42"/>
      <c r="BF13" s="42"/>
      <c r="BG13" s="42"/>
      <c r="BH13" s="42"/>
      <c r="BI13" s="42"/>
      <c r="BJ13" s="20"/>
      <c r="BK13" s="20"/>
    </row>
    <row r="14" spans="1:256" hidden="1" outlineLevel="1">
      <c r="A14" s="20"/>
      <c r="B14" s="127"/>
      <c r="C14" s="38" t="str">
        <f>Asset4</f>
        <v>Substations</v>
      </c>
      <c r="D14" s="20"/>
      <c r="E14" s="20"/>
      <c r="F14" s="41"/>
      <c r="G14" s="335">
        <f>Input!G146*(1+rvanilla)^0.5</f>
        <v>270.47948198450092</v>
      </c>
      <c r="H14" s="335">
        <f>Input!H146*(1+rvanilla)^0.5</f>
        <v>256.75704852673806</v>
      </c>
      <c r="I14" s="335">
        <f>Input!I146*(1+rvanilla)^0.5</f>
        <v>223.91824268905145</v>
      </c>
      <c r="J14" s="335">
        <f>Input!J146*(1+rvanilla)^0.5</f>
        <v>229.29765942696733</v>
      </c>
      <c r="K14" s="335">
        <f>Input!K146*(1+rvanilla)^0.5</f>
        <v>182.87192618680032</v>
      </c>
      <c r="L14" s="335">
        <f>Input!L146*(1+rvanilla)^0.5</f>
        <v>0</v>
      </c>
      <c r="M14" s="335">
        <f>Input!M146*(1+rvanilla)^0.5</f>
        <v>0</v>
      </c>
      <c r="N14" s="335">
        <f>Input!N146*(1+rvanilla)^0.5</f>
        <v>0</v>
      </c>
      <c r="O14" s="335">
        <f>Input!O146*(1+rvanilla)^0.5</f>
        <v>0</v>
      </c>
      <c r="P14" s="335">
        <f>Input!P146*(1+rvanilla)^0.5</f>
        <v>0</v>
      </c>
      <c r="Q14" s="42"/>
      <c r="R14" s="42"/>
      <c r="S14" s="42"/>
      <c r="T14" s="42"/>
      <c r="U14" s="42"/>
      <c r="V14" s="42"/>
      <c r="W14" s="42"/>
      <c r="X14" s="42"/>
      <c r="Y14" s="42"/>
      <c r="Z14" s="42"/>
      <c r="AA14" s="42"/>
      <c r="AB14" s="42"/>
      <c r="AC14" s="42"/>
      <c r="AD14" s="42"/>
      <c r="AE14" s="42"/>
      <c r="AF14" s="42"/>
      <c r="AG14" s="42"/>
      <c r="AH14" s="42"/>
      <c r="AI14" s="42"/>
      <c r="AJ14" s="42"/>
      <c r="AK14" s="42"/>
      <c r="AL14" s="42"/>
      <c r="AM14" s="42"/>
      <c r="AN14" s="42"/>
      <c r="AO14" s="42"/>
      <c r="AP14" s="42"/>
      <c r="AQ14" s="42"/>
      <c r="AR14" s="42"/>
      <c r="AS14" s="42"/>
      <c r="AT14" s="42"/>
      <c r="AU14" s="42"/>
      <c r="AV14" s="42"/>
      <c r="AW14" s="42"/>
      <c r="AX14" s="42"/>
      <c r="AY14" s="42"/>
      <c r="AZ14" s="42"/>
      <c r="BA14" s="42"/>
      <c r="BB14" s="42"/>
      <c r="BC14" s="42"/>
      <c r="BD14" s="42"/>
      <c r="BE14" s="42"/>
      <c r="BF14" s="42"/>
      <c r="BG14" s="42"/>
      <c r="BH14" s="42"/>
      <c r="BI14" s="42"/>
      <c r="BJ14" s="20"/>
      <c r="BK14" s="20"/>
    </row>
    <row r="15" spans="1:256" hidden="1" outlineLevel="1">
      <c r="A15" s="20"/>
      <c r="B15" s="127"/>
      <c r="C15" s="38" t="str">
        <f>Asset5</f>
        <v>Transformers</v>
      </c>
      <c r="D15" s="20"/>
      <c r="E15" s="20"/>
      <c r="F15" s="41"/>
      <c r="G15" s="335">
        <f>Input!G147*(1+rvanilla)^0.5</f>
        <v>53.194007535635031</v>
      </c>
      <c r="H15" s="335">
        <f>Input!H147*(1+rvanilla)^0.5</f>
        <v>58.674956350752204</v>
      </c>
      <c r="I15" s="335">
        <f>Input!I147*(1+rvanilla)^0.5</f>
        <v>51.029934213918906</v>
      </c>
      <c r="J15" s="335">
        <f>Input!J147*(1+rvanilla)^0.5</f>
        <v>45.943224585029029</v>
      </c>
      <c r="K15" s="335">
        <f>Input!K147*(1+rvanilla)^0.5</f>
        <v>44.166769616249901</v>
      </c>
      <c r="L15" s="335">
        <f>Input!L147*(1+rvanilla)^0.5</f>
        <v>0</v>
      </c>
      <c r="M15" s="335">
        <f>Input!M147*(1+rvanilla)^0.5</f>
        <v>0</v>
      </c>
      <c r="N15" s="335">
        <f>Input!N147*(1+rvanilla)^0.5</f>
        <v>0</v>
      </c>
      <c r="O15" s="335">
        <f>Input!O147*(1+rvanilla)^0.5</f>
        <v>0</v>
      </c>
      <c r="P15" s="335">
        <f>Input!P147*(1+rvanilla)^0.5</f>
        <v>0</v>
      </c>
      <c r="Q15" s="42"/>
      <c r="R15" s="42"/>
      <c r="S15" s="42"/>
      <c r="T15" s="42"/>
      <c r="U15" s="42"/>
      <c r="V15" s="42"/>
      <c r="W15" s="42"/>
      <c r="X15" s="42"/>
      <c r="Y15" s="42"/>
      <c r="Z15" s="42"/>
      <c r="AA15" s="42"/>
      <c r="AB15" s="42"/>
      <c r="AC15" s="42"/>
      <c r="AD15" s="42"/>
      <c r="AE15" s="42"/>
      <c r="AF15" s="42"/>
      <c r="AG15" s="42"/>
      <c r="AH15" s="42"/>
      <c r="AI15" s="42"/>
      <c r="AJ15" s="42"/>
      <c r="AK15" s="42"/>
      <c r="AL15" s="42"/>
      <c r="AM15" s="42"/>
      <c r="AN15" s="42"/>
      <c r="AO15" s="42"/>
      <c r="AP15" s="42"/>
      <c r="AQ15" s="42"/>
      <c r="AR15" s="42"/>
      <c r="AS15" s="42"/>
      <c r="AT15" s="42"/>
      <c r="AU15" s="42"/>
      <c r="AV15" s="42"/>
      <c r="AW15" s="42"/>
      <c r="AX15" s="42"/>
      <c r="AY15" s="42"/>
      <c r="AZ15" s="42"/>
      <c r="BA15" s="42"/>
      <c r="BB15" s="42"/>
      <c r="BC15" s="42"/>
      <c r="BD15" s="42"/>
      <c r="BE15" s="42"/>
      <c r="BF15" s="42"/>
      <c r="BG15" s="42"/>
      <c r="BH15" s="42"/>
      <c r="BI15" s="42"/>
      <c r="BJ15" s="20"/>
      <c r="BK15" s="20"/>
    </row>
    <row r="16" spans="1:256" hidden="1" outlineLevel="1">
      <c r="A16" s="20"/>
      <c r="B16" s="127"/>
      <c r="C16" s="38" t="str">
        <f>Asset6</f>
        <v>Low Voltage Lines and Cables</v>
      </c>
      <c r="D16" s="20"/>
      <c r="E16" s="20"/>
      <c r="F16" s="41"/>
      <c r="G16" s="335">
        <f>Input!G148*(1+rvanilla)^0.5</f>
        <v>139.91502638057088</v>
      </c>
      <c r="H16" s="335">
        <f>Input!H148*(1+rvanilla)^0.5</f>
        <v>153.49631982707635</v>
      </c>
      <c r="I16" s="335">
        <f>Input!I148*(1+rvanilla)^0.5</f>
        <v>157.87038123075698</v>
      </c>
      <c r="J16" s="335">
        <f>Input!J148*(1+rvanilla)^0.5</f>
        <v>161.10053088725877</v>
      </c>
      <c r="K16" s="335">
        <f>Input!K148*(1+rvanilla)^0.5</f>
        <v>182.01114172835244</v>
      </c>
      <c r="L16" s="335">
        <f>Input!L148*(1+rvanilla)^0.5</f>
        <v>0</v>
      </c>
      <c r="M16" s="335">
        <f>Input!M148*(1+rvanilla)^0.5</f>
        <v>0</v>
      </c>
      <c r="N16" s="335">
        <f>Input!N148*(1+rvanilla)^0.5</f>
        <v>0</v>
      </c>
      <c r="O16" s="335">
        <f>Input!O148*(1+rvanilla)^0.5</f>
        <v>0</v>
      </c>
      <c r="P16" s="335">
        <f>Input!P148*(1+rvanilla)^0.5</f>
        <v>0</v>
      </c>
      <c r="Q16" s="42"/>
      <c r="R16" s="42"/>
      <c r="S16" s="42"/>
      <c r="T16" s="42"/>
      <c r="U16" s="42"/>
      <c r="V16" s="42"/>
      <c r="W16" s="42"/>
      <c r="X16" s="42"/>
      <c r="Y16" s="42"/>
      <c r="Z16" s="42"/>
      <c r="AA16" s="42"/>
      <c r="AB16" s="42"/>
      <c r="AC16" s="42"/>
      <c r="AD16" s="42"/>
      <c r="AE16" s="42"/>
      <c r="AF16" s="42"/>
      <c r="AG16" s="42"/>
      <c r="AH16" s="42"/>
      <c r="AI16" s="42"/>
      <c r="AJ16" s="42"/>
      <c r="AK16" s="42"/>
      <c r="AL16" s="42"/>
      <c r="AM16" s="42"/>
      <c r="AN16" s="42"/>
      <c r="AO16" s="42"/>
      <c r="AP16" s="42"/>
      <c r="AQ16" s="42"/>
      <c r="AR16" s="42"/>
      <c r="AS16" s="42"/>
      <c r="AT16" s="42"/>
      <c r="AU16" s="42"/>
      <c r="AV16" s="42"/>
      <c r="AW16" s="42"/>
      <c r="AX16" s="42"/>
      <c r="AY16" s="42"/>
      <c r="AZ16" s="42"/>
      <c r="BA16" s="42"/>
      <c r="BB16" s="42"/>
      <c r="BC16" s="42"/>
      <c r="BD16" s="42"/>
      <c r="BE16" s="42"/>
      <c r="BF16" s="42"/>
      <c r="BG16" s="42"/>
      <c r="BH16" s="42"/>
      <c r="BI16" s="42"/>
      <c r="BJ16" s="20"/>
      <c r="BK16" s="20"/>
    </row>
    <row r="17" spans="1:63" hidden="1" outlineLevel="1">
      <c r="A17" s="20"/>
      <c r="B17" s="127"/>
      <c r="C17" s="38" t="str">
        <f>Asset7</f>
        <v>Customer Metering and Load Control</v>
      </c>
      <c r="D17" s="20"/>
      <c r="E17" s="20"/>
      <c r="F17" s="41"/>
      <c r="G17" s="335">
        <f>Input!G149*(1+rvanilla)^0.5</f>
        <v>0</v>
      </c>
      <c r="H17" s="335">
        <f>Input!H149*(1+rvanilla)^0.5</f>
        <v>0</v>
      </c>
      <c r="I17" s="335">
        <f>Input!I149*(1+rvanilla)^0.5</f>
        <v>0</v>
      </c>
      <c r="J17" s="335">
        <f>Input!J149*(1+rvanilla)^0.5</f>
        <v>0</v>
      </c>
      <c r="K17" s="335">
        <f>Input!K149*(1+rvanilla)^0.5</f>
        <v>0</v>
      </c>
      <c r="L17" s="335">
        <f>Input!L149*(1+rvanilla)^0.5</f>
        <v>0</v>
      </c>
      <c r="M17" s="335">
        <f>Input!M149*(1+rvanilla)^0.5</f>
        <v>0</v>
      </c>
      <c r="N17" s="335">
        <f>Input!N149*(1+rvanilla)^0.5</f>
        <v>0</v>
      </c>
      <c r="O17" s="335">
        <f>Input!O149*(1+rvanilla)^0.5</f>
        <v>0</v>
      </c>
      <c r="P17" s="335">
        <f>Input!P149*(1+rvanilla)^0.5</f>
        <v>0</v>
      </c>
      <c r="Q17" s="42"/>
      <c r="R17" s="42"/>
      <c r="S17" s="42"/>
      <c r="T17" s="42"/>
      <c r="U17" s="42"/>
      <c r="V17" s="42"/>
      <c r="W17" s="42"/>
      <c r="X17" s="42"/>
      <c r="Y17" s="42"/>
      <c r="Z17" s="42"/>
      <c r="AA17" s="42"/>
      <c r="AB17" s="42"/>
      <c r="AC17" s="42"/>
      <c r="AD17" s="42"/>
      <c r="AE17" s="42"/>
      <c r="AF17" s="42"/>
      <c r="AG17" s="42"/>
      <c r="AH17" s="42"/>
      <c r="AI17" s="42"/>
      <c r="AJ17" s="42"/>
      <c r="AK17" s="42"/>
      <c r="AL17" s="42"/>
      <c r="AM17" s="42"/>
      <c r="AN17" s="42"/>
      <c r="AO17" s="42"/>
      <c r="AP17" s="42"/>
      <c r="AQ17" s="42"/>
      <c r="AR17" s="42"/>
      <c r="AS17" s="42"/>
      <c r="AT17" s="42"/>
      <c r="AU17" s="42"/>
      <c r="AV17" s="42"/>
      <c r="AW17" s="42"/>
      <c r="AX17" s="42"/>
      <c r="AY17" s="42"/>
      <c r="AZ17" s="42"/>
      <c r="BA17" s="42"/>
      <c r="BB17" s="42"/>
      <c r="BC17" s="42"/>
      <c r="BD17" s="42"/>
      <c r="BE17" s="42"/>
      <c r="BF17" s="42"/>
      <c r="BG17" s="42"/>
      <c r="BH17" s="42"/>
      <c r="BI17" s="42"/>
      <c r="BJ17" s="20"/>
      <c r="BK17" s="20"/>
    </row>
    <row r="18" spans="1:63" hidden="1" outlineLevel="1">
      <c r="A18" s="20"/>
      <c r="B18" s="127"/>
      <c r="C18" s="38" t="str">
        <f>Asset8</f>
        <v>Customer Metering (digital)</v>
      </c>
      <c r="D18" s="20"/>
      <c r="E18" s="20"/>
      <c r="F18" s="41"/>
      <c r="G18" s="335">
        <f>Input!G150*(1+rvanilla)^0.5</f>
        <v>0</v>
      </c>
      <c r="H18" s="335">
        <f>Input!H150*(1+rvanilla)^0.5</f>
        <v>0</v>
      </c>
      <c r="I18" s="335">
        <f>Input!I150*(1+rvanilla)^0.5</f>
        <v>0</v>
      </c>
      <c r="J18" s="335">
        <f>Input!J150*(1+rvanilla)^0.5</f>
        <v>0</v>
      </c>
      <c r="K18" s="335">
        <f>Input!K150*(1+rvanilla)^0.5</f>
        <v>0</v>
      </c>
      <c r="L18" s="335">
        <f>Input!L150*(1+rvanilla)^0.5</f>
        <v>0</v>
      </c>
      <c r="M18" s="335">
        <f>Input!M150*(1+rvanilla)^0.5</f>
        <v>0</v>
      </c>
      <c r="N18" s="335">
        <f>Input!N150*(1+rvanilla)^0.5</f>
        <v>0</v>
      </c>
      <c r="O18" s="335">
        <f>Input!O150*(1+rvanilla)^0.5</f>
        <v>0</v>
      </c>
      <c r="P18" s="335">
        <f>Input!P150*(1+rvanilla)^0.5</f>
        <v>0</v>
      </c>
      <c r="Q18" s="42"/>
      <c r="R18" s="42"/>
      <c r="S18" s="42"/>
      <c r="T18" s="42"/>
      <c r="U18" s="42"/>
      <c r="V18" s="42"/>
      <c r="W18" s="42"/>
      <c r="X18" s="42"/>
      <c r="Y18" s="42"/>
      <c r="Z18" s="42"/>
      <c r="AA18" s="42"/>
      <c r="AB18" s="42"/>
      <c r="AC18" s="42"/>
      <c r="AD18" s="42"/>
      <c r="AE18" s="42"/>
      <c r="AF18" s="42"/>
      <c r="AG18" s="42"/>
      <c r="AH18" s="42"/>
      <c r="AI18" s="42"/>
      <c r="AJ18" s="42"/>
      <c r="AK18" s="42"/>
      <c r="AL18" s="42"/>
      <c r="AM18" s="42"/>
      <c r="AN18" s="42"/>
      <c r="AO18" s="42"/>
      <c r="AP18" s="42"/>
      <c r="AQ18" s="42"/>
      <c r="AR18" s="42"/>
      <c r="AS18" s="42"/>
      <c r="AT18" s="42"/>
      <c r="AU18" s="42"/>
      <c r="AV18" s="42"/>
      <c r="AW18" s="42"/>
      <c r="AX18" s="42"/>
      <c r="AY18" s="42"/>
      <c r="AZ18" s="42"/>
      <c r="BA18" s="42"/>
      <c r="BB18" s="42"/>
      <c r="BC18" s="42"/>
      <c r="BD18" s="42"/>
      <c r="BE18" s="42"/>
      <c r="BF18" s="42"/>
      <c r="BG18" s="42"/>
      <c r="BH18" s="42"/>
      <c r="BI18" s="42"/>
      <c r="BJ18" s="20"/>
      <c r="BK18" s="20"/>
    </row>
    <row r="19" spans="1:63" hidden="1" outlineLevel="1">
      <c r="A19" s="20"/>
      <c r="B19" s="127"/>
      <c r="C19" s="38" t="str">
        <f>Asset9</f>
        <v>Communications (digital) - dx</v>
      </c>
      <c r="D19" s="20"/>
      <c r="E19" s="20"/>
      <c r="F19" s="41"/>
      <c r="G19" s="335">
        <f>Input!G151*(1+rvanilla)^0.5</f>
        <v>0</v>
      </c>
      <c r="H19" s="335">
        <f>Input!H151*(1+rvanilla)^0.5</f>
        <v>0</v>
      </c>
      <c r="I19" s="335">
        <f>Input!I151*(1+rvanilla)^0.5</f>
        <v>0</v>
      </c>
      <c r="J19" s="335">
        <f>Input!J151*(1+rvanilla)^0.5</f>
        <v>0</v>
      </c>
      <c r="K19" s="335">
        <f>Input!K151*(1+rvanilla)^0.5</f>
        <v>0</v>
      </c>
      <c r="L19" s="335">
        <f>Input!L151*(1+rvanilla)^0.5</f>
        <v>0</v>
      </c>
      <c r="M19" s="335">
        <f>Input!M151*(1+rvanilla)^0.5</f>
        <v>0</v>
      </c>
      <c r="N19" s="335">
        <f>Input!N151*(1+rvanilla)^0.5</f>
        <v>0</v>
      </c>
      <c r="O19" s="335">
        <f>Input!O151*(1+rvanilla)^0.5</f>
        <v>0</v>
      </c>
      <c r="P19" s="335">
        <f>Input!P151*(1+rvanilla)^0.5</f>
        <v>0</v>
      </c>
      <c r="Q19" s="42"/>
      <c r="R19" s="42"/>
      <c r="S19" s="42"/>
      <c r="T19" s="42"/>
      <c r="U19" s="42"/>
      <c r="V19" s="42"/>
      <c r="W19" s="42"/>
      <c r="X19" s="42"/>
      <c r="Y19" s="42"/>
      <c r="Z19" s="42"/>
      <c r="AA19" s="42"/>
      <c r="AB19" s="42"/>
      <c r="AC19" s="42"/>
      <c r="AD19" s="42"/>
      <c r="AE19" s="42"/>
      <c r="AF19" s="42"/>
      <c r="AG19" s="42"/>
      <c r="AH19" s="42"/>
      <c r="AI19" s="42"/>
      <c r="AJ19" s="42"/>
      <c r="AK19" s="42"/>
      <c r="AL19" s="42"/>
      <c r="AM19" s="42"/>
      <c r="AN19" s="42"/>
      <c r="AO19" s="42"/>
      <c r="AP19" s="42"/>
      <c r="AQ19" s="42"/>
      <c r="AR19" s="42"/>
      <c r="AS19" s="42"/>
      <c r="AT19" s="42"/>
      <c r="AU19" s="42"/>
      <c r="AV19" s="42"/>
      <c r="AW19" s="42"/>
      <c r="AX19" s="42"/>
      <c r="AY19" s="42"/>
      <c r="AZ19" s="42"/>
      <c r="BA19" s="42"/>
      <c r="BB19" s="42"/>
      <c r="BC19" s="42"/>
      <c r="BD19" s="42"/>
      <c r="BE19" s="42"/>
      <c r="BF19" s="42"/>
      <c r="BG19" s="42"/>
      <c r="BH19" s="42"/>
      <c r="BI19" s="42"/>
      <c r="BJ19" s="20"/>
      <c r="BK19" s="20"/>
    </row>
    <row r="20" spans="1:63" hidden="1" outlineLevel="1">
      <c r="A20" s="20"/>
      <c r="B20" s="127"/>
      <c r="C20" s="38" t="str">
        <f>Asset10</f>
        <v>Total Communications</v>
      </c>
      <c r="D20" s="20"/>
      <c r="E20" s="20"/>
      <c r="F20" s="41"/>
      <c r="G20" s="335">
        <f>Input!G152*(1+rvanilla)^0.5</f>
        <v>0</v>
      </c>
      <c r="H20" s="335">
        <f>Input!H152*(1+rvanilla)^0.5</f>
        <v>0</v>
      </c>
      <c r="I20" s="335">
        <f>Input!I152*(1+rvanilla)^0.5</f>
        <v>0</v>
      </c>
      <c r="J20" s="335">
        <f>Input!J152*(1+rvanilla)^0.5</f>
        <v>0</v>
      </c>
      <c r="K20" s="335">
        <f>Input!K152*(1+rvanilla)^0.5</f>
        <v>0</v>
      </c>
      <c r="L20" s="335">
        <f>Input!L152*(1+rvanilla)^0.5</f>
        <v>0</v>
      </c>
      <c r="M20" s="335">
        <f>Input!M152*(1+rvanilla)^0.5</f>
        <v>0</v>
      </c>
      <c r="N20" s="335">
        <f>Input!N152*(1+rvanilla)^0.5</f>
        <v>0</v>
      </c>
      <c r="O20" s="335">
        <f>Input!O152*(1+rvanilla)^0.5</f>
        <v>0</v>
      </c>
      <c r="P20" s="335">
        <f>Input!P152*(1+rvanilla)^0.5</f>
        <v>0</v>
      </c>
      <c r="Q20" s="42"/>
      <c r="R20" s="42"/>
      <c r="S20" s="42"/>
      <c r="T20" s="42"/>
      <c r="U20" s="42"/>
      <c r="V20" s="42"/>
      <c r="W20" s="42"/>
      <c r="X20" s="42"/>
      <c r="Y20" s="42"/>
      <c r="Z20" s="42"/>
      <c r="AA20" s="42"/>
      <c r="AB20" s="42"/>
      <c r="AC20" s="42"/>
      <c r="AD20" s="42"/>
      <c r="AE20" s="42"/>
      <c r="AF20" s="42"/>
      <c r="AG20" s="42"/>
      <c r="AH20" s="42"/>
      <c r="AI20" s="42"/>
      <c r="AJ20" s="42"/>
      <c r="AK20" s="42"/>
      <c r="AL20" s="42"/>
      <c r="AM20" s="42"/>
      <c r="AN20" s="42"/>
      <c r="AO20" s="42"/>
      <c r="AP20" s="42"/>
      <c r="AQ20" s="42"/>
      <c r="AR20" s="42"/>
      <c r="AS20" s="42"/>
      <c r="AT20" s="42"/>
      <c r="AU20" s="42"/>
      <c r="AV20" s="42"/>
      <c r="AW20" s="42"/>
      <c r="AX20" s="42"/>
      <c r="AY20" s="42"/>
      <c r="AZ20" s="42"/>
      <c r="BA20" s="42"/>
      <c r="BB20" s="42"/>
      <c r="BC20" s="42"/>
      <c r="BD20" s="42"/>
      <c r="BE20" s="42"/>
      <c r="BF20" s="42"/>
      <c r="BG20" s="42"/>
      <c r="BH20" s="42"/>
      <c r="BI20" s="42"/>
      <c r="BJ20" s="20"/>
      <c r="BK20" s="20"/>
    </row>
    <row r="21" spans="1:63" hidden="1" outlineLevel="1">
      <c r="A21" s="20"/>
      <c r="B21" s="127"/>
      <c r="C21" s="38" t="str">
        <f>Asset11</f>
        <v>System IT (dx)</v>
      </c>
      <c r="D21" s="20"/>
      <c r="E21" s="20"/>
      <c r="F21" s="41"/>
      <c r="G21" s="335">
        <f>Input!G153*(1+rvanilla)^0.5</f>
        <v>26.542198360343772</v>
      </c>
      <c r="H21" s="335">
        <f>Input!H153*(1+rvanilla)^0.5</f>
        <v>24.531485804903649</v>
      </c>
      <c r="I21" s="335">
        <f>Input!I153*(1+rvanilla)^0.5</f>
        <v>17.567714844596935</v>
      </c>
      <c r="J21" s="335">
        <f>Input!J153*(1+rvanilla)^0.5</f>
        <v>16.47810347500964</v>
      </c>
      <c r="K21" s="335">
        <f>Input!K153*(1+rvanilla)^0.5</f>
        <v>18.749508998763499</v>
      </c>
      <c r="L21" s="335">
        <f>Input!L153*(1+rvanilla)^0.5</f>
        <v>0</v>
      </c>
      <c r="M21" s="335">
        <f>Input!M153*(1+rvanilla)^0.5</f>
        <v>0</v>
      </c>
      <c r="N21" s="335">
        <f>Input!N153*(1+rvanilla)^0.5</f>
        <v>0</v>
      </c>
      <c r="O21" s="335">
        <f>Input!O153*(1+rvanilla)^0.5</f>
        <v>0</v>
      </c>
      <c r="P21" s="335">
        <f>Input!P153*(1+rvanilla)^0.5</f>
        <v>0</v>
      </c>
      <c r="Q21" s="42"/>
      <c r="R21" s="42"/>
      <c r="S21" s="42"/>
      <c r="T21" s="42"/>
      <c r="U21" s="42"/>
      <c r="V21" s="42"/>
      <c r="W21" s="42"/>
      <c r="X21" s="42"/>
      <c r="Y21" s="42"/>
      <c r="Z21" s="42"/>
      <c r="AA21" s="42"/>
      <c r="AB21" s="42"/>
      <c r="AC21" s="42"/>
      <c r="AD21" s="42"/>
      <c r="AE21" s="42"/>
      <c r="AF21" s="42"/>
      <c r="AG21" s="42"/>
      <c r="AH21" s="42"/>
      <c r="AI21" s="42"/>
      <c r="AJ21" s="42"/>
      <c r="AK21" s="42"/>
      <c r="AL21" s="42"/>
      <c r="AM21" s="42"/>
      <c r="AN21" s="42"/>
      <c r="AO21" s="42"/>
      <c r="AP21" s="42"/>
      <c r="AQ21" s="42"/>
      <c r="AR21" s="42"/>
      <c r="AS21" s="42"/>
      <c r="AT21" s="42"/>
      <c r="AU21" s="42"/>
      <c r="AV21" s="42"/>
      <c r="AW21" s="42"/>
      <c r="AX21" s="42"/>
      <c r="AY21" s="42"/>
      <c r="AZ21" s="42"/>
      <c r="BA21" s="42"/>
      <c r="BB21" s="42"/>
      <c r="BC21" s="42"/>
      <c r="BD21" s="42"/>
      <c r="BE21" s="42"/>
      <c r="BF21" s="42"/>
      <c r="BG21" s="42"/>
      <c r="BH21" s="42"/>
      <c r="BI21" s="42"/>
      <c r="BJ21" s="20"/>
      <c r="BK21" s="20"/>
    </row>
    <row r="22" spans="1:63" hidden="1" outlineLevel="1">
      <c r="A22" s="20"/>
      <c r="B22" s="127"/>
      <c r="C22" s="38" t="str">
        <f>Asset12</f>
        <v>Ancillary substation equipment (dx)</v>
      </c>
      <c r="D22" s="20"/>
      <c r="E22" s="20"/>
      <c r="F22" s="41"/>
      <c r="G22" s="335">
        <f>Input!G154*(1+rvanilla)^0.5</f>
        <v>44.12525537785347</v>
      </c>
      <c r="H22" s="335">
        <f>Input!H154*(1+rvanilla)^0.5</f>
        <v>37.421844774967191</v>
      </c>
      <c r="I22" s="335">
        <f>Input!I154*(1+rvanilla)^0.5</f>
        <v>28.37789941302773</v>
      </c>
      <c r="J22" s="335">
        <f>Input!J154*(1+rvanilla)^0.5</f>
        <v>31.852251673525284</v>
      </c>
      <c r="K22" s="335">
        <f>Input!K154*(1+rvanilla)^0.5</f>
        <v>26.797355887478194</v>
      </c>
      <c r="L22" s="335">
        <f>Input!L154*(1+rvanilla)^0.5</f>
        <v>0</v>
      </c>
      <c r="M22" s="335">
        <f>Input!M154*(1+rvanilla)^0.5</f>
        <v>0</v>
      </c>
      <c r="N22" s="335">
        <f>Input!N154*(1+rvanilla)^0.5</f>
        <v>0</v>
      </c>
      <c r="O22" s="335">
        <f>Input!O154*(1+rvanilla)^0.5</f>
        <v>0</v>
      </c>
      <c r="P22" s="335">
        <f>Input!P154*(1+rvanilla)^0.5</f>
        <v>0</v>
      </c>
      <c r="Q22" s="42"/>
      <c r="R22" s="42"/>
      <c r="S22" s="42"/>
      <c r="T22" s="42"/>
      <c r="U22" s="42"/>
      <c r="V22" s="42"/>
      <c r="W22" s="42"/>
      <c r="X22" s="42"/>
      <c r="Y22" s="42"/>
      <c r="Z22" s="42"/>
      <c r="AA22" s="42"/>
      <c r="AB22" s="42"/>
      <c r="AC22" s="42"/>
      <c r="AD22" s="42"/>
      <c r="AE22" s="42"/>
      <c r="AF22" s="42"/>
      <c r="AG22" s="42"/>
      <c r="AH22" s="42"/>
      <c r="AI22" s="42"/>
      <c r="AJ22" s="42"/>
      <c r="AK22" s="42"/>
      <c r="AL22" s="42"/>
      <c r="AM22" s="42"/>
      <c r="AN22" s="42"/>
      <c r="AO22" s="42"/>
      <c r="AP22" s="42"/>
      <c r="AQ22" s="42"/>
      <c r="AR22" s="42"/>
      <c r="AS22" s="42"/>
      <c r="AT22" s="42"/>
      <c r="AU22" s="42"/>
      <c r="AV22" s="42"/>
      <c r="AW22" s="42"/>
      <c r="AX22" s="42"/>
      <c r="AY22" s="42"/>
      <c r="AZ22" s="42"/>
      <c r="BA22" s="42"/>
      <c r="BB22" s="42"/>
      <c r="BC22" s="42"/>
      <c r="BD22" s="42"/>
      <c r="BE22" s="42"/>
      <c r="BF22" s="42"/>
      <c r="BG22" s="42"/>
      <c r="BH22" s="42"/>
      <c r="BI22" s="42"/>
      <c r="BJ22" s="20"/>
      <c r="BK22" s="20"/>
    </row>
    <row r="23" spans="1:63" hidden="1" outlineLevel="1">
      <c r="A23" s="20"/>
      <c r="B23" s="127"/>
      <c r="C23" s="38" t="str">
        <f>Asset13</f>
        <v>Land and Easements</v>
      </c>
      <c r="D23" s="20"/>
      <c r="E23" s="20"/>
      <c r="F23" s="41"/>
      <c r="G23" s="335">
        <f>Input!G155*(1+rvanilla)^0.5</f>
        <v>-17.363824014181564</v>
      </c>
      <c r="H23" s="335">
        <f>Input!H155*(1+rvanilla)^0.5</f>
        <v>2.9619754907266973</v>
      </c>
      <c r="I23" s="335">
        <f>Input!I155*(1+rvanilla)^0.5</f>
        <v>2.0099701955357876</v>
      </c>
      <c r="J23" s="335">
        <f>Input!J155*(1+rvanilla)^0.5</f>
        <v>23.143966139252157</v>
      </c>
      <c r="K23" s="335">
        <f>Input!K155*(1+rvanilla)^0.5</f>
        <v>16.19895997400554</v>
      </c>
      <c r="L23" s="335">
        <f>Input!L155*(1+rvanilla)^0.5</f>
        <v>0</v>
      </c>
      <c r="M23" s="335">
        <f>Input!M155*(1+rvanilla)^0.5</f>
        <v>0</v>
      </c>
      <c r="N23" s="335">
        <f>Input!N155*(1+rvanilla)^0.5</f>
        <v>0</v>
      </c>
      <c r="O23" s="335">
        <f>Input!O155*(1+rvanilla)^0.5</f>
        <v>0</v>
      </c>
      <c r="P23" s="335">
        <f>Input!P155*(1+rvanilla)^0.5</f>
        <v>0</v>
      </c>
      <c r="Q23" s="42"/>
      <c r="R23" s="42"/>
      <c r="S23" s="42"/>
      <c r="T23" s="42"/>
      <c r="U23" s="42"/>
      <c r="V23" s="42"/>
      <c r="W23" s="42"/>
      <c r="X23" s="42"/>
      <c r="Y23" s="42"/>
      <c r="Z23" s="42"/>
      <c r="AA23" s="42"/>
      <c r="AB23" s="42"/>
      <c r="AC23" s="42"/>
      <c r="AD23" s="42"/>
      <c r="AE23" s="42"/>
      <c r="AF23" s="42"/>
      <c r="AG23" s="42"/>
      <c r="AH23" s="42"/>
      <c r="AI23" s="42"/>
      <c r="AJ23" s="42"/>
      <c r="AK23" s="42"/>
      <c r="AL23" s="42"/>
      <c r="AM23" s="42"/>
      <c r="AN23" s="42"/>
      <c r="AO23" s="42"/>
      <c r="AP23" s="42"/>
      <c r="AQ23" s="42"/>
      <c r="AR23" s="42"/>
      <c r="AS23" s="42"/>
      <c r="AT23" s="42"/>
      <c r="AU23" s="42"/>
      <c r="AV23" s="42"/>
      <c r="AW23" s="42"/>
      <c r="AX23" s="42"/>
      <c r="AY23" s="42"/>
      <c r="AZ23" s="42"/>
      <c r="BA23" s="42"/>
      <c r="BB23" s="42"/>
      <c r="BC23" s="42"/>
      <c r="BD23" s="42"/>
      <c r="BE23" s="42"/>
      <c r="BF23" s="42"/>
      <c r="BG23" s="42"/>
      <c r="BH23" s="42"/>
      <c r="BI23" s="42"/>
      <c r="BJ23" s="20"/>
      <c r="BK23" s="20"/>
    </row>
    <row r="24" spans="1:63" hidden="1" outlineLevel="1">
      <c r="A24" s="20"/>
      <c r="B24" s="127"/>
      <c r="C24" s="38" t="str">
        <f>Asset14</f>
        <v>Emergency Spares (Major Plant, Excludes Inventory)</v>
      </c>
      <c r="D24" s="20"/>
      <c r="E24" s="20"/>
      <c r="F24" s="41"/>
      <c r="G24" s="335">
        <f>Input!G156*(1+rvanilla)^0.5</f>
        <v>0</v>
      </c>
      <c r="H24" s="335">
        <f>Input!H156*(1+rvanilla)^0.5</f>
        <v>0</v>
      </c>
      <c r="I24" s="335">
        <f>Input!I156*(1+rvanilla)^0.5</f>
        <v>0</v>
      </c>
      <c r="J24" s="335">
        <f>Input!J156*(1+rvanilla)^0.5</f>
        <v>0</v>
      </c>
      <c r="K24" s="335">
        <f>Input!K156*(1+rvanilla)^0.5</f>
        <v>0</v>
      </c>
      <c r="L24" s="335">
        <f>Input!L156*(1+rvanilla)^0.5</f>
        <v>0</v>
      </c>
      <c r="M24" s="335">
        <f>Input!M156*(1+rvanilla)^0.5</f>
        <v>0</v>
      </c>
      <c r="N24" s="335">
        <f>Input!N156*(1+rvanilla)^0.5</f>
        <v>0</v>
      </c>
      <c r="O24" s="335">
        <f>Input!O156*(1+rvanilla)^0.5</f>
        <v>0</v>
      </c>
      <c r="P24" s="335">
        <f>Input!P156*(1+rvanilla)^0.5</f>
        <v>0</v>
      </c>
      <c r="Q24" s="42"/>
      <c r="R24" s="42"/>
      <c r="S24" s="42"/>
      <c r="T24" s="42"/>
      <c r="U24" s="42"/>
      <c r="V24" s="42"/>
      <c r="W24" s="42"/>
      <c r="X24" s="42"/>
      <c r="Y24" s="42"/>
      <c r="Z24" s="42"/>
      <c r="AA24" s="42"/>
      <c r="AB24" s="42"/>
      <c r="AC24" s="42"/>
      <c r="AD24" s="42"/>
      <c r="AE24" s="42"/>
      <c r="AF24" s="42"/>
      <c r="AG24" s="42"/>
      <c r="AH24" s="42"/>
      <c r="AI24" s="42"/>
      <c r="AJ24" s="42"/>
      <c r="AK24" s="42"/>
      <c r="AL24" s="42"/>
      <c r="AM24" s="42"/>
      <c r="AN24" s="42"/>
      <c r="AO24" s="42"/>
      <c r="AP24" s="42"/>
      <c r="AQ24" s="42"/>
      <c r="AR24" s="42"/>
      <c r="AS24" s="42"/>
      <c r="AT24" s="42"/>
      <c r="AU24" s="42"/>
      <c r="AV24" s="42"/>
      <c r="AW24" s="42"/>
      <c r="AX24" s="42"/>
      <c r="AY24" s="42"/>
      <c r="AZ24" s="42"/>
      <c r="BA24" s="42"/>
      <c r="BB24" s="42"/>
      <c r="BC24" s="42"/>
      <c r="BD24" s="42"/>
      <c r="BE24" s="42"/>
      <c r="BF24" s="42"/>
      <c r="BG24" s="42"/>
      <c r="BH24" s="42"/>
      <c r="BI24" s="42"/>
      <c r="BJ24" s="20"/>
      <c r="BK24" s="20"/>
    </row>
    <row r="25" spans="1:63" hidden="1" outlineLevel="1">
      <c r="A25" s="20"/>
      <c r="B25" s="127"/>
      <c r="C25" s="38" t="str">
        <f>Asset15</f>
        <v>Furniture, fittings, plant and equipment</v>
      </c>
      <c r="D25" s="20"/>
      <c r="E25" s="20"/>
      <c r="F25" s="41"/>
      <c r="G25" s="335">
        <f>Input!G157*(1+rvanilla)^0.5</f>
        <v>8.7074678318199403</v>
      </c>
      <c r="H25" s="335">
        <f>Input!H157*(1+rvanilla)^0.5</f>
        <v>5.5509767504141321</v>
      </c>
      <c r="I25" s="335">
        <f>Input!I157*(1+rvanilla)^0.5</f>
        <v>7.1371048444844174</v>
      </c>
      <c r="J25" s="335">
        <f>Input!J157*(1+rvanilla)^0.5</f>
        <v>7.2168286583049213</v>
      </c>
      <c r="K25" s="335">
        <f>Input!K157*(1+rvanilla)^0.5</f>
        <v>8.7926225126745816</v>
      </c>
      <c r="L25" s="335">
        <f>Input!L157*(1+rvanilla)^0.5</f>
        <v>0</v>
      </c>
      <c r="M25" s="335">
        <f>Input!M157*(1+rvanilla)^0.5</f>
        <v>0</v>
      </c>
      <c r="N25" s="335">
        <f>Input!N157*(1+rvanilla)^0.5</f>
        <v>0</v>
      </c>
      <c r="O25" s="335">
        <f>Input!O157*(1+rvanilla)^0.5</f>
        <v>0</v>
      </c>
      <c r="P25" s="335">
        <f>Input!P157*(1+rvanilla)^0.5</f>
        <v>0</v>
      </c>
      <c r="Q25" s="42"/>
      <c r="R25" s="42"/>
      <c r="S25" s="42"/>
      <c r="T25" s="42"/>
      <c r="U25" s="42"/>
      <c r="V25" s="42"/>
      <c r="W25" s="42"/>
      <c r="X25" s="42"/>
      <c r="Y25" s="42"/>
      <c r="Z25" s="42"/>
      <c r="AA25" s="42"/>
      <c r="AB25" s="42"/>
      <c r="AC25" s="42"/>
      <c r="AD25" s="42"/>
      <c r="AE25" s="42"/>
      <c r="AF25" s="42"/>
      <c r="AG25" s="42"/>
      <c r="AH25" s="42"/>
      <c r="AI25" s="42"/>
      <c r="AJ25" s="42"/>
      <c r="AK25" s="42"/>
      <c r="AL25" s="42"/>
      <c r="AM25" s="42"/>
      <c r="AN25" s="42"/>
      <c r="AO25" s="42"/>
      <c r="AP25" s="42"/>
      <c r="AQ25" s="42"/>
      <c r="AR25" s="42"/>
      <c r="AS25" s="42"/>
      <c r="AT25" s="42"/>
      <c r="AU25" s="42"/>
      <c r="AV25" s="42"/>
      <c r="AW25" s="42"/>
      <c r="AX25" s="42"/>
      <c r="AY25" s="42"/>
      <c r="AZ25" s="42"/>
      <c r="BA25" s="42"/>
      <c r="BB25" s="42"/>
      <c r="BC25" s="42"/>
      <c r="BD25" s="42"/>
      <c r="BE25" s="42"/>
      <c r="BF25" s="42"/>
      <c r="BG25" s="42"/>
      <c r="BH25" s="42"/>
      <c r="BI25" s="42"/>
      <c r="BJ25" s="20"/>
      <c r="BK25" s="20"/>
    </row>
    <row r="26" spans="1:63" hidden="1" outlineLevel="1">
      <c r="A26" s="20"/>
      <c r="B26" s="127"/>
      <c r="C26" s="38" t="str">
        <f>Asset16</f>
        <v>Land (non-system)</v>
      </c>
      <c r="D26" s="20"/>
      <c r="E26" s="20"/>
      <c r="F26" s="41"/>
      <c r="G26" s="335">
        <f>Input!G158*(1+rvanilla)^0.5</f>
        <v>-3.558065878797922</v>
      </c>
      <c r="H26" s="335">
        <f>Input!H158*(1+rvanilla)^0.5</f>
        <v>0</v>
      </c>
      <c r="I26" s="335">
        <f>Input!I158*(1+rvanilla)^0.5</f>
        <v>-10.325885287186832</v>
      </c>
      <c r="J26" s="335">
        <f>Input!J158*(1+rvanilla)^0.5</f>
        <v>-3.1116476632663312</v>
      </c>
      <c r="K26" s="335">
        <f>Input!K158*(1+rvanilla)^0.5</f>
        <v>-20.565090110189967</v>
      </c>
      <c r="L26" s="335">
        <f>Input!L158*(1+rvanilla)^0.5</f>
        <v>0</v>
      </c>
      <c r="M26" s="335">
        <f>Input!M158*(1+rvanilla)^0.5</f>
        <v>0</v>
      </c>
      <c r="N26" s="335">
        <f>Input!N158*(1+rvanilla)^0.5</f>
        <v>0</v>
      </c>
      <c r="O26" s="335">
        <f>Input!O158*(1+rvanilla)^0.5</f>
        <v>0</v>
      </c>
      <c r="P26" s="335">
        <f>Input!P158*(1+rvanilla)^0.5</f>
        <v>0</v>
      </c>
      <c r="Q26" s="42"/>
      <c r="R26" s="42"/>
      <c r="S26" s="42"/>
      <c r="T26" s="42"/>
      <c r="U26" s="42"/>
      <c r="V26" s="42"/>
      <c r="W26" s="42"/>
      <c r="X26" s="42"/>
      <c r="Y26" s="42"/>
      <c r="Z26" s="42"/>
      <c r="AA26" s="42"/>
      <c r="AB26" s="42"/>
      <c r="AC26" s="42"/>
      <c r="AD26" s="42"/>
      <c r="AE26" s="42"/>
      <c r="AF26" s="42"/>
      <c r="AG26" s="42"/>
      <c r="AH26" s="42"/>
      <c r="AI26" s="42"/>
      <c r="AJ26" s="42"/>
      <c r="AK26" s="42"/>
      <c r="AL26" s="42"/>
      <c r="AM26" s="42"/>
      <c r="AN26" s="42"/>
      <c r="AO26" s="42"/>
      <c r="AP26" s="42"/>
      <c r="AQ26" s="42"/>
      <c r="AR26" s="42"/>
      <c r="AS26" s="42"/>
      <c r="AT26" s="42"/>
      <c r="AU26" s="42"/>
      <c r="AV26" s="42"/>
      <c r="AW26" s="42"/>
      <c r="AX26" s="42"/>
      <c r="AY26" s="42"/>
      <c r="AZ26" s="42"/>
      <c r="BA26" s="42"/>
      <c r="BB26" s="42"/>
      <c r="BC26" s="42"/>
      <c r="BD26" s="42"/>
      <c r="BE26" s="42"/>
      <c r="BF26" s="42"/>
      <c r="BG26" s="42"/>
      <c r="BH26" s="42"/>
      <c r="BI26" s="42"/>
      <c r="BJ26" s="20"/>
      <c r="BK26" s="20"/>
    </row>
    <row r="27" spans="1:63" hidden="1" outlineLevel="1">
      <c r="A27" s="20"/>
      <c r="B27" s="127"/>
      <c r="C27" s="38" t="str">
        <f>Asset17</f>
        <v>Other non system assets</v>
      </c>
      <c r="D27" s="20"/>
      <c r="E27" s="20"/>
      <c r="F27" s="41"/>
      <c r="G27" s="335">
        <f>Input!G159*(1+rvanilla)^0.5</f>
        <v>0</v>
      </c>
      <c r="H27" s="335">
        <f>Input!H159*(1+rvanilla)^0.5</f>
        <v>0</v>
      </c>
      <c r="I27" s="335">
        <f>Input!I159*(1+rvanilla)^0.5</f>
        <v>0</v>
      </c>
      <c r="J27" s="335">
        <f>Input!J159*(1+rvanilla)^0.5</f>
        <v>0</v>
      </c>
      <c r="K27" s="335">
        <f>Input!K159*(1+rvanilla)^0.5</f>
        <v>0</v>
      </c>
      <c r="L27" s="335">
        <f>Input!L159*(1+rvanilla)^0.5</f>
        <v>0</v>
      </c>
      <c r="M27" s="335">
        <f>Input!M159*(1+rvanilla)^0.5</f>
        <v>0</v>
      </c>
      <c r="N27" s="335">
        <f>Input!N159*(1+rvanilla)^0.5</f>
        <v>0</v>
      </c>
      <c r="O27" s="335">
        <f>Input!O159*(1+rvanilla)^0.5</f>
        <v>0</v>
      </c>
      <c r="P27" s="335">
        <f>Input!P159*(1+rvanilla)^0.5</f>
        <v>0</v>
      </c>
      <c r="Q27" s="42"/>
      <c r="R27" s="42"/>
      <c r="S27" s="42"/>
      <c r="T27" s="42"/>
      <c r="U27" s="42"/>
      <c r="V27" s="42"/>
      <c r="W27" s="42"/>
      <c r="X27" s="42"/>
      <c r="Y27" s="42"/>
      <c r="Z27" s="42"/>
      <c r="AA27" s="42"/>
      <c r="AB27" s="42"/>
      <c r="AC27" s="42"/>
      <c r="AD27" s="42"/>
      <c r="AE27" s="42"/>
      <c r="AF27" s="42"/>
      <c r="AG27" s="42"/>
      <c r="AH27" s="42"/>
      <c r="AI27" s="42"/>
      <c r="AJ27" s="42"/>
      <c r="AK27" s="42"/>
      <c r="AL27" s="42"/>
      <c r="AM27" s="42"/>
      <c r="AN27" s="42"/>
      <c r="AO27" s="42"/>
      <c r="AP27" s="42"/>
      <c r="AQ27" s="42"/>
      <c r="AR27" s="42"/>
      <c r="AS27" s="42"/>
      <c r="AT27" s="42"/>
      <c r="AU27" s="42"/>
      <c r="AV27" s="42"/>
      <c r="AW27" s="42"/>
      <c r="AX27" s="42"/>
      <c r="AY27" s="42"/>
      <c r="AZ27" s="42"/>
      <c r="BA27" s="42"/>
      <c r="BB27" s="42"/>
      <c r="BC27" s="42"/>
      <c r="BD27" s="42"/>
      <c r="BE27" s="42"/>
      <c r="BF27" s="42"/>
      <c r="BG27" s="42"/>
      <c r="BH27" s="42"/>
      <c r="BI27" s="42"/>
      <c r="BJ27" s="20"/>
      <c r="BK27" s="20"/>
    </row>
    <row r="28" spans="1:63" hidden="1" outlineLevel="1">
      <c r="A28" s="20"/>
      <c r="B28" s="127"/>
      <c r="C28" s="38" t="str">
        <f>Asset18</f>
        <v>IT systems</v>
      </c>
      <c r="D28" s="20"/>
      <c r="E28" s="20"/>
      <c r="F28" s="41"/>
      <c r="G28" s="335">
        <f>Input!G160*(1+rvanilla)^0.5</f>
        <v>17.833018193998871</v>
      </c>
      <c r="H28" s="335">
        <f>Input!H160*(1+rvanilla)^0.5</f>
        <v>17.076329318178736</v>
      </c>
      <c r="I28" s="335">
        <f>Input!I160*(1+rvanilla)^0.5</f>
        <v>22.041757845926281</v>
      </c>
      <c r="J28" s="335">
        <f>Input!J160*(1+rvanilla)^0.5</f>
        <v>23.881218389862632</v>
      </c>
      <c r="K28" s="335">
        <f>Input!K160*(1+rvanilla)^0.5</f>
        <v>19.314396406698954</v>
      </c>
      <c r="L28" s="335">
        <f>Input!L160*(1+rvanilla)^0.5</f>
        <v>0</v>
      </c>
      <c r="M28" s="335">
        <f>Input!M160*(1+rvanilla)^0.5</f>
        <v>0</v>
      </c>
      <c r="N28" s="335">
        <f>Input!N160*(1+rvanilla)^0.5</f>
        <v>0</v>
      </c>
      <c r="O28" s="335">
        <f>Input!O160*(1+rvanilla)^0.5</f>
        <v>0</v>
      </c>
      <c r="P28" s="335">
        <f>Input!P160*(1+rvanilla)^0.5</f>
        <v>0</v>
      </c>
      <c r="Q28" s="42"/>
      <c r="R28" s="42"/>
      <c r="S28" s="42"/>
      <c r="T28" s="42"/>
      <c r="U28" s="42"/>
      <c r="V28" s="42"/>
      <c r="W28" s="42"/>
      <c r="X28" s="42"/>
      <c r="Y28" s="42"/>
      <c r="Z28" s="42"/>
      <c r="AA28" s="42"/>
      <c r="AB28" s="42"/>
      <c r="AC28" s="42"/>
      <c r="AD28" s="42"/>
      <c r="AE28" s="42"/>
      <c r="AF28" s="42"/>
      <c r="AG28" s="42"/>
      <c r="AH28" s="42"/>
      <c r="AI28" s="42"/>
      <c r="AJ28" s="42"/>
      <c r="AK28" s="42"/>
      <c r="AL28" s="42"/>
      <c r="AM28" s="42"/>
      <c r="AN28" s="42"/>
      <c r="AO28" s="42"/>
      <c r="AP28" s="42"/>
      <c r="AQ28" s="42"/>
      <c r="AR28" s="42"/>
      <c r="AS28" s="42"/>
      <c r="AT28" s="42"/>
      <c r="AU28" s="42"/>
      <c r="AV28" s="42"/>
      <c r="AW28" s="42"/>
      <c r="AX28" s="42"/>
      <c r="AY28" s="42"/>
      <c r="AZ28" s="42"/>
      <c r="BA28" s="42"/>
      <c r="BB28" s="42"/>
      <c r="BC28" s="42"/>
      <c r="BD28" s="42"/>
      <c r="BE28" s="42"/>
      <c r="BF28" s="42"/>
      <c r="BG28" s="42"/>
      <c r="BH28" s="42"/>
      <c r="BI28" s="42"/>
      <c r="BJ28" s="20"/>
      <c r="BK28" s="20"/>
    </row>
    <row r="29" spans="1:63" hidden="1" outlineLevel="1">
      <c r="A29" s="20"/>
      <c r="B29" s="127"/>
      <c r="C29" s="38" t="str">
        <f>Asset19</f>
        <v>Motor vehicles</v>
      </c>
      <c r="D29" s="20"/>
      <c r="E29" s="20"/>
      <c r="F29" s="41"/>
      <c r="G29" s="335">
        <f>Input!G161*(1+rvanilla)^0.5</f>
        <v>7.5418136140261591</v>
      </c>
      <c r="H29" s="335">
        <f>Input!H161*(1+rvanilla)^0.5</f>
        <v>5.379489042515849</v>
      </c>
      <c r="I29" s="335">
        <f>Input!I161*(1+rvanilla)^0.5</f>
        <v>6.1293510956560571</v>
      </c>
      <c r="J29" s="335">
        <f>Input!J161*(1+rvanilla)^0.5</f>
        <v>7.4770792681031084</v>
      </c>
      <c r="K29" s="335">
        <f>Input!K161*(1+rvanilla)^0.5</f>
        <v>6.9660032776280358</v>
      </c>
      <c r="L29" s="335">
        <f>Input!L161*(1+rvanilla)^0.5</f>
        <v>0</v>
      </c>
      <c r="M29" s="335">
        <f>Input!M161*(1+rvanilla)^0.5</f>
        <v>0</v>
      </c>
      <c r="N29" s="335">
        <f>Input!N161*(1+rvanilla)^0.5</f>
        <v>0</v>
      </c>
      <c r="O29" s="335">
        <f>Input!O161*(1+rvanilla)^0.5</f>
        <v>0</v>
      </c>
      <c r="P29" s="335">
        <f>Input!P161*(1+rvanilla)^0.5</f>
        <v>0</v>
      </c>
      <c r="Q29" s="42"/>
      <c r="R29" s="42"/>
      <c r="S29" s="42"/>
      <c r="T29" s="42"/>
      <c r="U29" s="42"/>
      <c r="V29" s="42"/>
      <c r="W29" s="42"/>
      <c r="X29" s="42"/>
      <c r="Y29" s="42"/>
      <c r="Z29" s="42"/>
      <c r="AA29" s="42"/>
      <c r="AB29" s="42"/>
      <c r="AC29" s="42"/>
      <c r="AD29" s="42"/>
      <c r="AE29" s="42"/>
      <c r="AF29" s="42"/>
      <c r="AG29" s="42"/>
      <c r="AH29" s="42"/>
      <c r="AI29" s="42"/>
      <c r="AJ29" s="42"/>
      <c r="AK29" s="42"/>
      <c r="AL29" s="42"/>
      <c r="AM29" s="42"/>
      <c r="AN29" s="42"/>
      <c r="AO29" s="42"/>
      <c r="AP29" s="42"/>
      <c r="AQ29" s="42"/>
      <c r="AR29" s="42"/>
      <c r="AS29" s="42"/>
      <c r="AT29" s="42"/>
      <c r="AU29" s="42"/>
      <c r="AV29" s="42"/>
      <c r="AW29" s="42"/>
      <c r="AX29" s="42"/>
      <c r="AY29" s="42"/>
      <c r="AZ29" s="42"/>
      <c r="BA29" s="42"/>
      <c r="BB29" s="42"/>
      <c r="BC29" s="42"/>
      <c r="BD29" s="42"/>
      <c r="BE29" s="42"/>
      <c r="BF29" s="42"/>
      <c r="BG29" s="42"/>
      <c r="BH29" s="42"/>
      <c r="BI29" s="42"/>
      <c r="BJ29" s="20"/>
      <c r="BK29" s="20"/>
    </row>
    <row r="30" spans="1:63" hidden="1" outlineLevel="1">
      <c r="A30" s="20"/>
      <c r="B30" s="127"/>
      <c r="C30" s="38" t="str">
        <f>Asset20</f>
        <v>Buildings</v>
      </c>
      <c r="D30" s="20"/>
      <c r="E30" s="20"/>
      <c r="F30" s="41"/>
      <c r="G30" s="335">
        <f>Input!G162*(1+rvanilla)^0.5</f>
        <v>30.102537831756255</v>
      </c>
      <c r="H30" s="335">
        <f>Input!H162*(1+rvanilla)^0.5</f>
        <v>53.960860980911427</v>
      </c>
      <c r="I30" s="335">
        <f>Input!I162*(1+rvanilla)^0.5</f>
        <v>39.741204669126567</v>
      </c>
      <c r="J30" s="335">
        <f>Input!J162*(1+rvanilla)^0.5</f>
        <v>21.540172804286897</v>
      </c>
      <c r="K30" s="335">
        <f>Input!K162*(1+rvanilla)^0.5</f>
        <v>1.7865464809385183</v>
      </c>
      <c r="L30" s="335">
        <f>Input!L162*(1+rvanilla)^0.5</f>
        <v>0</v>
      </c>
      <c r="M30" s="335">
        <f>Input!M162*(1+rvanilla)^0.5</f>
        <v>0</v>
      </c>
      <c r="N30" s="335">
        <f>Input!N162*(1+rvanilla)^0.5</f>
        <v>0</v>
      </c>
      <c r="O30" s="335">
        <f>Input!O162*(1+rvanilla)^0.5</f>
        <v>0</v>
      </c>
      <c r="P30" s="335">
        <f>Input!P162*(1+rvanilla)^0.5</f>
        <v>0</v>
      </c>
      <c r="Q30" s="42"/>
      <c r="R30" s="42"/>
      <c r="S30" s="42"/>
      <c r="T30" s="42"/>
      <c r="U30" s="42"/>
      <c r="V30" s="42"/>
      <c r="W30" s="42"/>
      <c r="X30" s="42"/>
      <c r="Y30" s="42"/>
      <c r="Z30" s="42"/>
      <c r="AA30" s="42"/>
      <c r="AB30" s="42"/>
      <c r="AC30" s="42"/>
      <c r="AD30" s="42"/>
      <c r="AE30" s="42"/>
      <c r="AF30" s="42"/>
      <c r="AG30" s="42"/>
      <c r="AH30" s="42"/>
      <c r="AI30" s="42"/>
      <c r="AJ30" s="42"/>
      <c r="AK30" s="42"/>
      <c r="AL30" s="42"/>
      <c r="AM30" s="42"/>
      <c r="AN30" s="42"/>
      <c r="AO30" s="42"/>
      <c r="AP30" s="42"/>
      <c r="AQ30" s="42"/>
      <c r="AR30" s="42"/>
      <c r="AS30" s="42"/>
      <c r="AT30" s="42"/>
      <c r="AU30" s="42"/>
      <c r="AV30" s="42"/>
      <c r="AW30" s="42"/>
      <c r="AX30" s="42"/>
      <c r="AY30" s="42"/>
      <c r="AZ30" s="42"/>
      <c r="BA30" s="42"/>
      <c r="BB30" s="42"/>
      <c r="BC30" s="42"/>
      <c r="BD30" s="42"/>
      <c r="BE30" s="42"/>
      <c r="BF30" s="42"/>
      <c r="BG30" s="42"/>
      <c r="BH30" s="42"/>
      <c r="BI30" s="42"/>
      <c r="BJ30" s="20"/>
      <c r="BK30" s="20"/>
    </row>
    <row r="31" spans="1:63" hidden="1" outlineLevel="1">
      <c r="A31" s="20"/>
      <c r="B31" s="127"/>
      <c r="C31" s="38" t="str">
        <f>Asset21</f>
        <v>Equity raising costs</v>
      </c>
      <c r="D31" s="20"/>
      <c r="E31" s="20"/>
      <c r="F31" s="41"/>
      <c r="G31" s="335">
        <f>Input!G163*(1+rvanilla)^0.5</f>
        <v>0</v>
      </c>
      <c r="H31" s="335">
        <f>Input!H163*(1+rvanilla)^0.5</f>
        <v>0</v>
      </c>
      <c r="I31" s="335">
        <f>Input!I163*(1+rvanilla)^0.5</f>
        <v>0</v>
      </c>
      <c r="J31" s="335">
        <f>Input!J163*(1+rvanilla)^0.5</f>
        <v>0</v>
      </c>
      <c r="K31" s="335">
        <f>Input!K163*(1+rvanilla)^0.5</f>
        <v>0</v>
      </c>
      <c r="L31" s="335">
        <f>Input!L163*(1+rvanilla)^0.5</f>
        <v>0</v>
      </c>
      <c r="M31" s="335">
        <f>Input!M163*(1+rvanilla)^0.5</f>
        <v>0</v>
      </c>
      <c r="N31" s="335">
        <f>Input!N163*(1+rvanilla)^0.5</f>
        <v>0</v>
      </c>
      <c r="O31" s="335">
        <f>Input!O163*(1+rvanilla)^0.5</f>
        <v>0</v>
      </c>
      <c r="P31" s="335">
        <f>Input!P163*(1+rvanilla)^0.5</f>
        <v>0</v>
      </c>
      <c r="Q31" s="42"/>
      <c r="R31" s="42"/>
      <c r="S31" s="42"/>
      <c r="T31" s="42"/>
      <c r="U31" s="42"/>
      <c r="V31" s="42"/>
      <c r="W31" s="42"/>
      <c r="X31" s="42"/>
      <c r="Y31" s="42"/>
      <c r="Z31" s="42"/>
      <c r="AA31" s="42"/>
      <c r="AB31" s="42"/>
      <c r="AC31" s="42"/>
      <c r="AD31" s="42"/>
      <c r="AE31" s="42"/>
      <c r="AF31" s="42"/>
      <c r="AG31" s="42"/>
      <c r="AH31" s="42"/>
      <c r="AI31" s="42"/>
      <c r="AJ31" s="42"/>
      <c r="AK31" s="42"/>
      <c r="AL31" s="42"/>
      <c r="AM31" s="42"/>
      <c r="AN31" s="42"/>
      <c r="AO31" s="42"/>
      <c r="AP31" s="42"/>
      <c r="AQ31" s="42"/>
      <c r="AR31" s="42"/>
      <c r="AS31" s="42"/>
      <c r="AT31" s="42"/>
      <c r="AU31" s="42"/>
      <c r="AV31" s="42"/>
      <c r="AW31" s="42"/>
      <c r="AX31" s="42"/>
      <c r="AY31" s="42"/>
      <c r="AZ31" s="42"/>
      <c r="BA31" s="42"/>
      <c r="BB31" s="42"/>
      <c r="BC31" s="42"/>
      <c r="BD31" s="42"/>
      <c r="BE31" s="42"/>
      <c r="BF31" s="42"/>
      <c r="BG31" s="42"/>
      <c r="BH31" s="42"/>
      <c r="BI31" s="42"/>
      <c r="BJ31" s="20"/>
      <c r="BK31" s="20"/>
    </row>
    <row r="32" spans="1:63" hidden="1" outlineLevel="1">
      <c r="A32" s="20"/>
      <c r="B32" s="127"/>
      <c r="C32" s="38">
        <f>Asset22</f>
        <v>0</v>
      </c>
      <c r="D32" s="20"/>
      <c r="E32" s="20"/>
      <c r="F32" s="41"/>
      <c r="G32" s="335">
        <f>Input!G164*(1+rvanilla)^0.5</f>
        <v>0</v>
      </c>
      <c r="H32" s="335">
        <f>Input!H164*(1+rvanilla)^0.5</f>
        <v>0</v>
      </c>
      <c r="I32" s="335">
        <f>Input!I164*(1+rvanilla)^0.5</f>
        <v>0</v>
      </c>
      <c r="J32" s="335">
        <f>Input!J164*(1+rvanilla)^0.5</f>
        <v>0</v>
      </c>
      <c r="K32" s="335">
        <f>Input!K164*(1+rvanilla)^0.5</f>
        <v>0</v>
      </c>
      <c r="L32" s="335">
        <f>Input!L164*(1+rvanilla)^0.5</f>
        <v>0</v>
      </c>
      <c r="M32" s="335">
        <f>Input!M164*(1+rvanilla)^0.5</f>
        <v>0</v>
      </c>
      <c r="N32" s="335">
        <f>Input!N164*(1+rvanilla)^0.5</f>
        <v>0</v>
      </c>
      <c r="O32" s="335">
        <f>Input!O164*(1+rvanilla)^0.5</f>
        <v>0</v>
      </c>
      <c r="P32" s="335">
        <f>Input!P164*(1+rvanilla)^0.5</f>
        <v>0</v>
      </c>
      <c r="Q32" s="42"/>
      <c r="R32" s="42"/>
      <c r="S32" s="42"/>
      <c r="T32" s="42"/>
      <c r="U32" s="42"/>
      <c r="V32" s="42"/>
      <c r="W32" s="42"/>
      <c r="X32" s="42"/>
      <c r="Y32" s="42"/>
      <c r="Z32" s="42"/>
      <c r="AA32" s="42"/>
      <c r="AB32" s="42"/>
      <c r="AC32" s="42"/>
      <c r="AD32" s="42"/>
      <c r="AE32" s="42"/>
      <c r="AF32" s="42"/>
      <c r="AG32" s="42"/>
      <c r="AH32" s="42"/>
      <c r="AI32" s="42"/>
      <c r="AJ32" s="42"/>
      <c r="AK32" s="42"/>
      <c r="AL32" s="42"/>
      <c r="AM32" s="42"/>
      <c r="AN32" s="42"/>
      <c r="AO32" s="42"/>
      <c r="AP32" s="42"/>
      <c r="AQ32" s="42"/>
      <c r="AR32" s="42"/>
      <c r="AS32" s="42"/>
      <c r="AT32" s="42"/>
      <c r="AU32" s="42"/>
      <c r="AV32" s="42"/>
      <c r="AW32" s="42"/>
      <c r="AX32" s="42"/>
      <c r="AY32" s="42"/>
      <c r="AZ32" s="42"/>
      <c r="BA32" s="42"/>
      <c r="BB32" s="42"/>
      <c r="BC32" s="42"/>
      <c r="BD32" s="42"/>
      <c r="BE32" s="42"/>
      <c r="BF32" s="42"/>
      <c r="BG32" s="42"/>
      <c r="BH32" s="42"/>
      <c r="BI32" s="42"/>
      <c r="BJ32" s="20"/>
      <c r="BK32" s="20"/>
    </row>
    <row r="33" spans="1:63" hidden="1" outlineLevel="1">
      <c r="A33" s="20"/>
      <c r="B33" s="127"/>
      <c r="C33" s="38">
        <f>Asset23</f>
        <v>0</v>
      </c>
      <c r="D33" s="20"/>
      <c r="E33" s="20"/>
      <c r="F33" s="41"/>
      <c r="G33" s="335">
        <f>Input!G165*(1+rvanilla)^0.5</f>
        <v>0</v>
      </c>
      <c r="H33" s="335">
        <f>Input!H165*(1+rvanilla)^0.5</f>
        <v>0</v>
      </c>
      <c r="I33" s="335">
        <f>Input!I165*(1+rvanilla)^0.5</f>
        <v>0</v>
      </c>
      <c r="J33" s="335">
        <f>Input!J165*(1+rvanilla)^0.5</f>
        <v>0</v>
      </c>
      <c r="K33" s="335">
        <f>Input!K165*(1+rvanilla)^0.5</f>
        <v>0</v>
      </c>
      <c r="L33" s="335">
        <f>Input!L165*(1+rvanilla)^0.5</f>
        <v>0</v>
      </c>
      <c r="M33" s="335">
        <f>Input!M165*(1+rvanilla)^0.5</f>
        <v>0</v>
      </c>
      <c r="N33" s="335">
        <f>Input!N165*(1+rvanilla)^0.5</f>
        <v>0</v>
      </c>
      <c r="O33" s="335">
        <f>Input!O165*(1+rvanilla)^0.5</f>
        <v>0</v>
      </c>
      <c r="P33" s="335">
        <f>Input!P165*(1+rvanilla)^0.5</f>
        <v>0</v>
      </c>
      <c r="Q33" s="42"/>
      <c r="R33" s="42"/>
      <c r="S33" s="42"/>
      <c r="T33" s="42"/>
      <c r="U33" s="42"/>
      <c r="V33" s="42"/>
      <c r="W33" s="42"/>
      <c r="X33" s="42"/>
      <c r="Y33" s="42"/>
      <c r="Z33" s="42"/>
      <c r="AA33" s="42"/>
      <c r="AB33" s="42"/>
      <c r="AC33" s="42"/>
      <c r="AD33" s="42"/>
      <c r="AE33" s="42"/>
      <c r="AF33" s="42"/>
      <c r="AG33" s="42"/>
      <c r="AH33" s="42"/>
      <c r="AI33" s="42"/>
      <c r="AJ33" s="42"/>
      <c r="AK33" s="42"/>
      <c r="AL33" s="42"/>
      <c r="AM33" s="42"/>
      <c r="AN33" s="42"/>
      <c r="AO33" s="42"/>
      <c r="AP33" s="42"/>
      <c r="AQ33" s="42"/>
      <c r="AR33" s="42"/>
      <c r="AS33" s="42"/>
      <c r="AT33" s="42"/>
      <c r="AU33" s="42"/>
      <c r="AV33" s="42"/>
      <c r="AW33" s="42"/>
      <c r="AX33" s="42"/>
      <c r="AY33" s="42"/>
      <c r="AZ33" s="42"/>
      <c r="BA33" s="42"/>
      <c r="BB33" s="42"/>
      <c r="BC33" s="42"/>
      <c r="BD33" s="42"/>
      <c r="BE33" s="42"/>
      <c r="BF33" s="42"/>
      <c r="BG33" s="42"/>
      <c r="BH33" s="42"/>
      <c r="BI33" s="42"/>
      <c r="BJ33" s="20"/>
      <c r="BK33" s="20"/>
    </row>
    <row r="34" spans="1:63" hidden="1" outlineLevel="1">
      <c r="A34" s="20"/>
      <c r="B34" s="127"/>
      <c r="C34" s="38">
        <f>Asset24</f>
        <v>0</v>
      </c>
      <c r="D34" s="20"/>
      <c r="E34" s="20"/>
      <c r="F34" s="41"/>
      <c r="G34" s="335">
        <f>Input!G166*(1+rvanilla)^0.5</f>
        <v>0</v>
      </c>
      <c r="H34" s="335">
        <f>Input!H166*(1+rvanilla)^0.5</f>
        <v>0</v>
      </c>
      <c r="I34" s="335">
        <f>Input!I166*(1+rvanilla)^0.5</f>
        <v>0</v>
      </c>
      <c r="J34" s="335">
        <f>Input!J166*(1+rvanilla)^0.5</f>
        <v>0</v>
      </c>
      <c r="K34" s="335">
        <f>Input!K166*(1+rvanilla)^0.5</f>
        <v>0</v>
      </c>
      <c r="L34" s="335">
        <f>Input!L166*(1+rvanilla)^0.5</f>
        <v>0</v>
      </c>
      <c r="M34" s="335">
        <f>Input!M166*(1+rvanilla)^0.5</f>
        <v>0</v>
      </c>
      <c r="N34" s="335">
        <f>Input!N166*(1+rvanilla)^0.5</f>
        <v>0</v>
      </c>
      <c r="O34" s="335">
        <f>Input!O166*(1+rvanilla)^0.5</f>
        <v>0</v>
      </c>
      <c r="P34" s="335">
        <f>Input!P166*(1+rvanilla)^0.5</f>
        <v>0</v>
      </c>
      <c r="Q34" s="42"/>
      <c r="R34" s="42"/>
      <c r="S34" s="42"/>
      <c r="T34" s="42"/>
      <c r="U34" s="42"/>
      <c r="V34" s="42"/>
      <c r="W34" s="42"/>
      <c r="X34" s="42"/>
      <c r="Y34" s="42"/>
      <c r="Z34" s="42"/>
      <c r="AA34" s="42"/>
      <c r="AB34" s="42"/>
      <c r="AC34" s="42"/>
      <c r="AD34" s="42"/>
      <c r="AE34" s="42"/>
      <c r="AF34" s="42"/>
      <c r="AG34" s="42"/>
      <c r="AH34" s="42"/>
      <c r="AI34" s="42"/>
      <c r="AJ34" s="42"/>
      <c r="AK34" s="42"/>
      <c r="AL34" s="42"/>
      <c r="AM34" s="42"/>
      <c r="AN34" s="42"/>
      <c r="AO34" s="42"/>
      <c r="AP34" s="42"/>
      <c r="AQ34" s="42"/>
      <c r="AR34" s="42"/>
      <c r="AS34" s="42"/>
      <c r="AT34" s="42"/>
      <c r="AU34" s="42"/>
      <c r="AV34" s="42"/>
      <c r="AW34" s="42"/>
      <c r="AX34" s="42"/>
      <c r="AY34" s="42"/>
      <c r="AZ34" s="42"/>
      <c r="BA34" s="42"/>
      <c r="BB34" s="42"/>
      <c r="BC34" s="42"/>
      <c r="BD34" s="42"/>
      <c r="BE34" s="42"/>
      <c r="BF34" s="42"/>
      <c r="BG34" s="42"/>
      <c r="BH34" s="42"/>
      <c r="BI34" s="42"/>
      <c r="BJ34" s="20"/>
      <c r="BK34" s="20"/>
    </row>
    <row r="35" spans="1:63" hidden="1" outlineLevel="1">
      <c r="A35" s="20"/>
      <c r="B35" s="127"/>
      <c r="C35" s="38">
        <f>Asset25</f>
        <v>0</v>
      </c>
      <c r="D35" s="20"/>
      <c r="E35" s="20"/>
      <c r="F35" s="41"/>
      <c r="G35" s="335">
        <f>Input!G167*(1+rvanilla)^0.5</f>
        <v>0</v>
      </c>
      <c r="H35" s="335">
        <f>Input!H167*(1+rvanilla)^0.5</f>
        <v>0</v>
      </c>
      <c r="I35" s="335">
        <f>Input!I167*(1+rvanilla)^0.5</f>
        <v>0</v>
      </c>
      <c r="J35" s="335">
        <f>Input!J167*(1+rvanilla)^0.5</f>
        <v>0</v>
      </c>
      <c r="K35" s="335">
        <f>Input!K167*(1+rvanilla)^0.5</f>
        <v>0</v>
      </c>
      <c r="L35" s="335">
        <f>Input!L167*(1+rvanilla)^0.5</f>
        <v>0</v>
      </c>
      <c r="M35" s="335">
        <f>Input!M167*(1+rvanilla)^0.5</f>
        <v>0</v>
      </c>
      <c r="N35" s="335">
        <f>Input!N167*(1+rvanilla)^0.5</f>
        <v>0</v>
      </c>
      <c r="O35" s="335">
        <f>Input!O167*(1+rvanilla)^0.5</f>
        <v>0</v>
      </c>
      <c r="P35" s="335">
        <f>Input!P167*(1+rvanilla)^0.5</f>
        <v>0</v>
      </c>
      <c r="Q35" s="42"/>
      <c r="R35" s="42"/>
      <c r="S35" s="42"/>
      <c r="T35" s="42"/>
      <c r="U35" s="42"/>
      <c r="V35" s="42"/>
      <c r="W35" s="42"/>
      <c r="X35" s="42"/>
      <c r="Y35" s="42"/>
      <c r="Z35" s="42"/>
      <c r="AA35" s="42"/>
      <c r="AB35" s="42"/>
      <c r="AC35" s="42"/>
      <c r="AD35" s="42"/>
      <c r="AE35" s="42"/>
      <c r="AF35" s="42"/>
      <c r="AG35" s="42"/>
      <c r="AH35" s="42"/>
      <c r="AI35" s="42"/>
      <c r="AJ35" s="42"/>
      <c r="AK35" s="42"/>
      <c r="AL35" s="42"/>
      <c r="AM35" s="42"/>
      <c r="AN35" s="42"/>
      <c r="AO35" s="42"/>
      <c r="AP35" s="42"/>
      <c r="AQ35" s="42"/>
      <c r="AR35" s="42"/>
      <c r="AS35" s="42"/>
      <c r="AT35" s="42"/>
      <c r="AU35" s="42"/>
      <c r="AV35" s="42"/>
      <c r="AW35" s="42"/>
      <c r="AX35" s="42"/>
      <c r="AY35" s="42"/>
      <c r="AZ35" s="42"/>
      <c r="BA35" s="42"/>
      <c r="BB35" s="42"/>
      <c r="BC35" s="42"/>
      <c r="BD35" s="42"/>
      <c r="BE35" s="42"/>
      <c r="BF35" s="42"/>
      <c r="BG35" s="42"/>
      <c r="BH35" s="42"/>
      <c r="BI35" s="42"/>
      <c r="BJ35" s="20"/>
      <c r="BK35" s="20"/>
    </row>
    <row r="36" spans="1:63" hidden="1" outlineLevel="1">
      <c r="A36" s="20"/>
      <c r="B36" s="127"/>
      <c r="C36" s="38">
        <f>Asset26</f>
        <v>0</v>
      </c>
      <c r="D36" s="20"/>
      <c r="E36" s="20"/>
      <c r="F36" s="41"/>
      <c r="G36" s="335">
        <f>Input!G168*(1+rvanilla)^0.5</f>
        <v>0</v>
      </c>
      <c r="H36" s="335">
        <f>Input!H168*(1+rvanilla)^0.5</f>
        <v>0</v>
      </c>
      <c r="I36" s="335">
        <f>Input!I168*(1+rvanilla)^0.5</f>
        <v>0</v>
      </c>
      <c r="J36" s="335">
        <f>Input!J168*(1+rvanilla)^0.5</f>
        <v>0</v>
      </c>
      <c r="K36" s="335">
        <f>Input!K168*(1+rvanilla)^0.5</f>
        <v>0</v>
      </c>
      <c r="L36" s="335">
        <f>Input!L168*(1+rvanilla)^0.5</f>
        <v>0</v>
      </c>
      <c r="M36" s="335">
        <f>Input!M168*(1+rvanilla)^0.5</f>
        <v>0</v>
      </c>
      <c r="N36" s="335">
        <f>Input!N168*(1+rvanilla)^0.5</f>
        <v>0</v>
      </c>
      <c r="O36" s="335">
        <f>Input!O168*(1+rvanilla)^0.5</f>
        <v>0</v>
      </c>
      <c r="P36" s="335">
        <f>Input!P168*(1+rvanilla)^0.5</f>
        <v>0</v>
      </c>
      <c r="Q36" s="42"/>
      <c r="R36" s="42"/>
      <c r="S36" s="42"/>
      <c r="T36" s="42"/>
      <c r="U36" s="42"/>
      <c r="V36" s="42"/>
      <c r="W36" s="42"/>
      <c r="X36" s="42"/>
      <c r="Y36" s="42"/>
      <c r="Z36" s="42"/>
      <c r="AA36" s="42"/>
      <c r="AB36" s="42"/>
      <c r="AC36" s="42"/>
      <c r="AD36" s="42"/>
      <c r="AE36" s="42"/>
      <c r="AF36" s="42"/>
      <c r="AG36" s="42"/>
      <c r="AH36" s="42"/>
      <c r="AI36" s="42"/>
      <c r="AJ36" s="42"/>
      <c r="AK36" s="42"/>
      <c r="AL36" s="42"/>
      <c r="AM36" s="42"/>
      <c r="AN36" s="42"/>
      <c r="AO36" s="42"/>
      <c r="AP36" s="42"/>
      <c r="AQ36" s="42"/>
      <c r="AR36" s="42"/>
      <c r="AS36" s="42"/>
      <c r="AT36" s="42"/>
      <c r="AU36" s="42"/>
      <c r="AV36" s="42"/>
      <c r="AW36" s="42"/>
      <c r="AX36" s="42"/>
      <c r="AY36" s="42"/>
      <c r="AZ36" s="42"/>
      <c r="BA36" s="42"/>
      <c r="BB36" s="42"/>
      <c r="BC36" s="42"/>
      <c r="BD36" s="42"/>
      <c r="BE36" s="42"/>
      <c r="BF36" s="42"/>
      <c r="BG36" s="42"/>
      <c r="BH36" s="42"/>
      <c r="BI36" s="42"/>
      <c r="BJ36" s="20"/>
      <c r="BK36" s="20"/>
    </row>
    <row r="37" spans="1:63" hidden="1" outlineLevel="1">
      <c r="A37" s="20"/>
      <c r="B37" s="127"/>
      <c r="C37" s="38">
        <f>Asset27</f>
        <v>0</v>
      </c>
      <c r="D37" s="20"/>
      <c r="E37" s="20"/>
      <c r="F37" s="41"/>
      <c r="G37" s="335">
        <f>Input!G169*(1+rvanilla)^0.5</f>
        <v>0</v>
      </c>
      <c r="H37" s="335">
        <f>Input!H169*(1+rvanilla)^0.5</f>
        <v>0</v>
      </c>
      <c r="I37" s="335">
        <f>Input!I169*(1+rvanilla)^0.5</f>
        <v>0</v>
      </c>
      <c r="J37" s="335">
        <f>Input!J169*(1+rvanilla)^0.5</f>
        <v>0</v>
      </c>
      <c r="K37" s="335">
        <f>Input!K169*(1+rvanilla)^0.5</f>
        <v>0</v>
      </c>
      <c r="L37" s="335">
        <f>Input!L169*(1+rvanilla)^0.5</f>
        <v>0</v>
      </c>
      <c r="M37" s="335">
        <f>Input!M169*(1+rvanilla)^0.5</f>
        <v>0</v>
      </c>
      <c r="N37" s="335">
        <f>Input!N169*(1+rvanilla)^0.5</f>
        <v>0</v>
      </c>
      <c r="O37" s="335">
        <f>Input!O169*(1+rvanilla)^0.5</f>
        <v>0</v>
      </c>
      <c r="P37" s="335">
        <f>Input!P169*(1+rvanilla)^0.5</f>
        <v>0</v>
      </c>
      <c r="Q37" s="42"/>
      <c r="R37" s="42"/>
      <c r="S37" s="42"/>
      <c r="T37" s="42"/>
      <c r="U37" s="42"/>
      <c r="V37" s="42"/>
      <c r="W37" s="42"/>
      <c r="X37" s="42"/>
      <c r="Y37" s="42"/>
      <c r="Z37" s="42"/>
      <c r="AA37" s="42"/>
      <c r="AB37" s="42"/>
      <c r="AC37" s="42"/>
      <c r="AD37" s="42"/>
      <c r="AE37" s="42"/>
      <c r="AF37" s="42"/>
      <c r="AG37" s="42"/>
      <c r="AH37" s="42"/>
      <c r="AI37" s="42"/>
      <c r="AJ37" s="42"/>
      <c r="AK37" s="42"/>
      <c r="AL37" s="42"/>
      <c r="AM37" s="42"/>
      <c r="AN37" s="42"/>
      <c r="AO37" s="42"/>
      <c r="AP37" s="42"/>
      <c r="AQ37" s="42"/>
      <c r="AR37" s="42"/>
      <c r="AS37" s="42"/>
      <c r="AT37" s="42"/>
      <c r="AU37" s="42"/>
      <c r="AV37" s="42"/>
      <c r="AW37" s="42"/>
      <c r="AX37" s="42"/>
      <c r="AY37" s="42"/>
      <c r="AZ37" s="42"/>
      <c r="BA37" s="42"/>
      <c r="BB37" s="42"/>
      <c r="BC37" s="42"/>
      <c r="BD37" s="42"/>
      <c r="BE37" s="42"/>
      <c r="BF37" s="42"/>
      <c r="BG37" s="42"/>
      <c r="BH37" s="42"/>
      <c r="BI37" s="42"/>
      <c r="BJ37" s="20"/>
      <c r="BK37" s="20"/>
    </row>
    <row r="38" spans="1:63" hidden="1" outlineLevel="1">
      <c r="A38" s="20"/>
      <c r="B38" s="127"/>
      <c r="C38" s="38">
        <f>Asset28</f>
        <v>0</v>
      </c>
      <c r="D38" s="20"/>
      <c r="E38" s="20"/>
      <c r="F38" s="41"/>
      <c r="G38" s="335">
        <f>Input!G170*(1+rvanilla)^0.5</f>
        <v>0</v>
      </c>
      <c r="H38" s="335">
        <f>Input!H170*(1+rvanilla)^0.5</f>
        <v>0</v>
      </c>
      <c r="I38" s="335">
        <f>Input!I170*(1+rvanilla)^0.5</f>
        <v>0</v>
      </c>
      <c r="J38" s="335">
        <f>Input!J170*(1+rvanilla)^0.5</f>
        <v>0</v>
      </c>
      <c r="K38" s="335">
        <f>Input!K170*(1+rvanilla)^0.5</f>
        <v>0</v>
      </c>
      <c r="L38" s="335">
        <f>Input!L170*(1+rvanilla)^0.5</f>
        <v>0</v>
      </c>
      <c r="M38" s="335">
        <f>Input!M170*(1+rvanilla)^0.5</f>
        <v>0</v>
      </c>
      <c r="N38" s="335">
        <f>Input!N170*(1+rvanilla)^0.5</f>
        <v>0</v>
      </c>
      <c r="O38" s="335">
        <f>Input!O170*(1+rvanilla)^0.5</f>
        <v>0</v>
      </c>
      <c r="P38" s="335">
        <f>Input!P170*(1+rvanilla)^0.5</f>
        <v>0</v>
      </c>
      <c r="Q38" s="42"/>
      <c r="R38" s="42"/>
      <c r="S38" s="42"/>
      <c r="T38" s="42"/>
      <c r="U38" s="42"/>
      <c r="V38" s="42"/>
      <c r="W38" s="42"/>
      <c r="X38" s="42"/>
      <c r="Y38" s="42"/>
      <c r="Z38" s="42"/>
      <c r="AA38" s="42"/>
      <c r="AB38" s="42"/>
      <c r="AC38" s="42"/>
      <c r="AD38" s="42"/>
      <c r="AE38" s="42"/>
      <c r="AF38" s="42"/>
      <c r="AG38" s="42"/>
      <c r="AH38" s="42"/>
      <c r="AI38" s="42"/>
      <c r="AJ38" s="42"/>
      <c r="AK38" s="42"/>
      <c r="AL38" s="42"/>
      <c r="AM38" s="42"/>
      <c r="AN38" s="42"/>
      <c r="AO38" s="42"/>
      <c r="AP38" s="42"/>
      <c r="AQ38" s="42"/>
      <c r="AR38" s="42"/>
      <c r="AS38" s="42"/>
      <c r="AT38" s="42"/>
      <c r="AU38" s="42"/>
      <c r="AV38" s="42"/>
      <c r="AW38" s="42"/>
      <c r="AX38" s="42"/>
      <c r="AY38" s="42"/>
      <c r="AZ38" s="42"/>
      <c r="BA38" s="42"/>
      <c r="BB38" s="42"/>
      <c r="BC38" s="42"/>
      <c r="BD38" s="42"/>
      <c r="BE38" s="42"/>
      <c r="BF38" s="42"/>
      <c r="BG38" s="42"/>
      <c r="BH38" s="42"/>
      <c r="BI38" s="42"/>
      <c r="BJ38" s="20"/>
      <c r="BK38" s="20"/>
    </row>
    <row r="39" spans="1:63" hidden="1" outlineLevel="1">
      <c r="A39" s="20"/>
      <c r="B39" s="127"/>
      <c r="C39" s="38">
        <f>Asset29</f>
        <v>0</v>
      </c>
      <c r="D39" s="20"/>
      <c r="E39" s="20"/>
      <c r="F39" s="41"/>
      <c r="G39" s="335">
        <f>Input!G171*(1+rvanilla)^0.5</f>
        <v>0</v>
      </c>
      <c r="H39" s="335">
        <f>Input!H171*(1+rvanilla)^0.5</f>
        <v>0</v>
      </c>
      <c r="I39" s="335">
        <f>Input!I171*(1+rvanilla)^0.5</f>
        <v>0</v>
      </c>
      <c r="J39" s="335">
        <f>Input!J171*(1+rvanilla)^0.5</f>
        <v>0</v>
      </c>
      <c r="K39" s="335">
        <f>Input!K171*(1+rvanilla)^0.5</f>
        <v>0</v>
      </c>
      <c r="L39" s="335">
        <f>Input!L171*(1+rvanilla)^0.5</f>
        <v>0</v>
      </c>
      <c r="M39" s="335">
        <f>Input!M171*(1+rvanilla)^0.5</f>
        <v>0</v>
      </c>
      <c r="N39" s="335">
        <f>Input!N171*(1+rvanilla)^0.5</f>
        <v>0</v>
      </c>
      <c r="O39" s="335">
        <f>Input!O171*(1+rvanilla)^0.5</f>
        <v>0</v>
      </c>
      <c r="P39" s="335">
        <f>Input!P171*(1+rvanilla)^0.5</f>
        <v>0</v>
      </c>
      <c r="Q39" s="42"/>
      <c r="R39" s="42"/>
      <c r="S39" s="42"/>
      <c r="T39" s="42"/>
      <c r="U39" s="42"/>
      <c r="V39" s="42"/>
      <c r="W39" s="42"/>
      <c r="X39" s="42"/>
      <c r="Y39" s="42"/>
      <c r="Z39" s="42"/>
      <c r="AA39" s="42"/>
      <c r="AB39" s="42"/>
      <c r="AC39" s="42"/>
      <c r="AD39" s="42"/>
      <c r="AE39" s="42"/>
      <c r="AF39" s="42"/>
      <c r="AG39" s="42"/>
      <c r="AH39" s="42"/>
      <c r="AI39" s="42"/>
      <c r="AJ39" s="42"/>
      <c r="AK39" s="42"/>
      <c r="AL39" s="42"/>
      <c r="AM39" s="42"/>
      <c r="AN39" s="42"/>
      <c r="AO39" s="42"/>
      <c r="AP39" s="42"/>
      <c r="AQ39" s="42"/>
      <c r="AR39" s="42"/>
      <c r="AS39" s="42"/>
      <c r="AT39" s="42"/>
      <c r="AU39" s="42"/>
      <c r="AV39" s="42"/>
      <c r="AW39" s="42"/>
      <c r="AX39" s="42"/>
      <c r="AY39" s="42"/>
      <c r="AZ39" s="42"/>
      <c r="BA39" s="42"/>
      <c r="BB39" s="42"/>
      <c r="BC39" s="42"/>
      <c r="BD39" s="42"/>
      <c r="BE39" s="42"/>
      <c r="BF39" s="42"/>
      <c r="BG39" s="42"/>
      <c r="BH39" s="42"/>
      <c r="BI39" s="42"/>
      <c r="BJ39" s="20"/>
      <c r="BK39" s="20"/>
    </row>
    <row r="40" spans="1:63" hidden="1" outlineLevel="1">
      <c r="A40" s="20"/>
      <c r="B40" s="127"/>
      <c r="C40" s="38">
        <f>Asset30</f>
        <v>0</v>
      </c>
      <c r="D40" s="20"/>
      <c r="E40" s="20"/>
      <c r="F40" s="41"/>
      <c r="G40" s="335">
        <f>Input!G172*(1+rvanilla)^0.5</f>
        <v>0</v>
      </c>
      <c r="H40" s="335">
        <f>Input!H172*(1+rvanilla)^0.5</f>
        <v>0</v>
      </c>
      <c r="I40" s="335">
        <f>Input!I172*(1+rvanilla)^0.5</f>
        <v>0</v>
      </c>
      <c r="J40" s="335">
        <f>Input!J172*(1+rvanilla)^0.5</f>
        <v>0</v>
      </c>
      <c r="K40" s="335">
        <f>Input!K172*(1+rvanilla)^0.5</f>
        <v>0</v>
      </c>
      <c r="L40" s="335">
        <f>Input!L172*(1+rvanilla)^0.5</f>
        <v>0</v>
      </c>
      <c r="M40" s="335">
        <f>Input!M172*(1+rvanilla)^0.5</f>
        <v>0</v>
      </c>
      <c r="N40" s="335">
        <f>Input!N172*(1+rvanilla)^0.5</f>
        <v>0</v>
      </c>
      <c r="O40" s="335">
        <f>Input!O172*(1+rvanilla)^0.5</f>
        <v>0</v>
      </c>
      <c r="P40" s="335">
        <f>Input!P172*(1+rvanilla)^0.5</f>
        <v>0</v>
      </c>
      <c r="Q40" s="42"/>
      <c r="R40" s="42"/>
      <c r="S40" s="42"/>
      <c r="T40" s="42"/>
      <c r="U40" s="42"/>
      <c r="V40" s="42"/>
      <c r="W40" s="42"/>
      <c r="X40" s="42"/>
      <c r="Y40" s="42"/>
      <c r="Z40" s="42"/>
      <c r="AA40" s="42"/>
      <c r="AB40" s="42"/>
      <c r="AC40" s="42"/>
      <c r="AD40" s="42"/>
      <c r="AE40" s="42"/>
      <c r="AF40" s="42"/>
      <c r="AG40" s="42"/>
      <c r="AH40" s="42"/>
      <c r="AI40" s="42"/>
      <c r="AJ40" s="42"/>
      <c r="AK40" s="42"/>
      <c r="AL40" s="42"/>
      <c r="AM40" s="42"/>
      <c r="AN40" s="42"/>
      <c r="AO40" s="42"/>
      <c r="AP40" s="42"/>
      <c r="AQ40" s="42"/>
      <c r="AR40" s="42"/>
      <c r="AS40" s="42"/>
      <c r="AT40" s="42"/>
      <c r="AU40" s="42"/>
      <c r="AV40" s="42"/>
      <c r="AW40" s="42"/>
      <c r="AX40" s="42"/>
      <c r="AY40" s="42"/>
      <c r="AZ40" s="42"/>
      <c r="BA40" s="42"/>
      <c r="BB40" s="42"/>
      <c r="BC40" s="42"/>
      <c r="BD40" s="42"/>
      <c r="BE40" s="42"/>
      <c r="BF40" s="42"/>
      <c r="BG40" s="42"/>
      <c r="BH40" s="42"/>
      <c r="BI40" s="42"/>
      <c r="BJ40" s="20"/>
      <c r="BK40" s="20"/>
    </row>
    <row r="41" spans="1:63" collapsed="1">
      <c r="A41" s="20"/>
      <c r="B41" s="127" t="s">
        <v>83</v>
      </c>
      <c r="C41" s="20"/>
      <c r="D41" s="20"/>
      <c r="E41" s="20"/>
      <c r="F41" s="41"/>
      <c r="G41" s="335">
        <f>SUM(G42:G71)</f>
        <v>879.42659615102377</v>
      </c>
      <c r="H41" s="335">
        <f t="shared" ref="H41:P41" si="7">SUM(H42:H71)</f>
        <v>905.23238110538239</v>
      </c>
      <c r="I41" s="335">
        <f t="shared" si="7"/>
        <v>834.45472563863234</v>
      </c>
      <c r="J41" s="335">
        <f t="shared" si="7"/>
        <v>823.5744271029306</v>
      </c>
      <c r="K41" s="335">
        <f t="shared" si="7"/>
        <v>765.71993400896974</v>
      </c>
      <c r="L41" s="335">
        <f t="shared" si="7"/>
        <v>0</v>
      </c>
      <c r="M41" s="335">
        <f t="shared" si="7"/>
        <v>0</v>
      </c>
      <c r="N41" s="335">
        <f t="shared" si="7"/>
        <v>0</v>
      </c>
      <c r="O41" s="335">
        <f t="shared" si="7"/>
        <v>0</v>
      </c>
      <c r="P41" s="335">
        <f t="shared" si="7"/>
        <v>0</v>
      </c>
      <c r="Q41" s="42"/>
      <c r="R41" s="42"/>
      <c r="S41" s="42"/>
      <c r="T41" s="42"/>
      <c r="U41" s="42"/>
      <c r="V41" s="42"/>
      <c r="W41" s="42"/>
      <c r="X41" s="42"/>
      <c r="Y41" s="42"/>
      <c r="Z41" s="42"/>
      <c r="AA41" s="42"/>
      <c r="AB41" s="42"/>
      <c r="AC41" s="42"/>
      <c r="AD41" s="42"/>
      <c r="AE41" s="42"/>
      <c r="AF41" s="42"/>
      <c r="AG41" s="42"/>
      <c r="AH41" s="42"/>
      <c r="AI41" s="42"/>
      <c r="AJ41" s="42"/>
      <c r="AK41" s="42"/>
      <c r="AL41" s="42"/>
      <c r="AM41" s="42"/>
      <c r="AN41" s="42"/>
      <c r="AO41" s="42"/>
      <c r="AP41" s="42"/>
      <c r="AQ41" s="42"/>
      <c r="AR41" s="42"/>
      <c r="AS41" s="42"/>
      <c r="AT41" s="42"/>
      <c r="AU41" s="42"/>
      <c r="AV41" s="42"/>
      <c r="AW41" s="42"/>
      <c r="AX41" s="42"/>
      <c r="AY41" s="42"/>
      <c r="AZ41" s="42"/>
      <c r="BA41" s="42"/>
      <c r="BB41" s="42"/>
      <c r="BC41" s="42"/>
      <c r="BD41" s="42"/>
      <c r="BE41" s="42"/>
      <c r="BF41" s="42"/>
      <c r="BG41" s="42"/>
      <c r="BH41" s="42"/>
      <c r="BI41" s="42"/>
      <c r="BJ41" s="20"/>
      <c r="BK41" s="20"/>
    </row>
    <row r="42" spans="1:63" hidden="1" outlineLevel="1">
      <c r="A42" s="20"/>
      <c r="B42" s="127"/>
      <c r="C42" s="38" t="str">
        <f>Asset1</f>
        <v>Sub-transmission lines and cables</v>
      </c>
      <c r="D42" s="20"/>
      <c r="E42" s="20"/>
      <c r="F42" s="41"/>
      <c r="G42" s="335">
        <f t="shared" ref="G42:G69" si="8">G11*G$7</f>
        <v>172.96177742415807</v>
      </c>
      <c r="H42" s="335">
        <f t="shared" ref="H42:P42" si="9">H11*H$7</f>
        <v>149.84993058695022</v>
      </c>
      <c r="I42" s="335">
        <f t="shared" si="9"/>
        <v>105.18847462804192</v>
      </c>
      <c r="J42" s="335">
        <f t="shared" si="9"/>
        <v>81.454323273056431</v>
      </c>
      <c r="K42" s="335">
        <f t="shared" si="9"/>
        <v>69.553474625851251</v>
      </c>
      <c r="L42" s="335">
        <f t="shared" si="9"/>
        <v>0</v>
      </c>
      <c r="M42" s="335">
        <f t="shared" si="9"/>
        <v>0</v>
      </c>
      <c r="N42" s="335">
        <f t="shared" si="9"/>
        <v>0</v>
      </c>
      <c r="O42" s="335">
        <f t="shared" si="9"/>
        <v>0</v>
      </c>
      <c r="P42" s="335">
        <f t="shared" si="9"/>
        <v>0</v>
      </c>
      <c r="Q42" s="42"/>
      <c r="R42" s="42"/>
      <c r="S42" s="42"/>
      <c r="T42" s="42"/>
      <c r="U42" s="42"/>
      <c r="V42" s="42"/>
      <c r="W42" s="42"/>
      <c r="X42" s="42"/>
      <c r="Y42" s="42"/>
      <c r="Z42" s="42"/>
      <c r="AA42" s="42"/>
      <c r="AB42" s="42"/>
      <c r="AC42" s="42"/>
      <c r="AD42" s="42"/>
      <c r="AE42" s="42"/>
      <c r="AF42" s="42"/>
      <c r="AG42" s="42"/>
      <c r="AH42" s="42"/>
      <c r="AI42" s="42"/>
      <c r="AJ42" s="42"/>
      <c r="AK42" s="42"/>
      <c r="AL42" s="42"/>
      <c r="AM42" s="42"/>
      <c r="AN42" s="42"/>
      <c r="AO42" s="42"/>
      <c r="AP42" s="42"/>
      <c r="AQ42" s="42"/>
      <c r="AR42" s="42"/>
      <c r="AS42" s="42"/>
      <c r="AT42" s="42"/>
      <c r="AU42" s="42"/>
      <c r="AV42" s="42"/>
      <c r="AW42" s="42"/>
      <c r="AX42" s="42"/>
      <c r="AY42" s="42"/>
      <c r="AZ42" s="42"/>
      <c r="BA42" s="42"/>
      <c r="BB42" s="42"/>
      <c r="BC42" s="42"/>
      <c r="BD42" s="42"/>
      <c r="BE42" s="42"/>
      <c r="BF42" s="42"/>
      <c r="BG42" s="42"/>
      <c r="BH42" s="42"/>
      <c r="BI42" s="42"/>
      <c r="BJ42" s="20"/>
      <c r="BK42" s="20"/>
    </row>
    <row r="43" spans="1:63" hidden="1" outlineLevel="1">
      <c r="A43" s="20"/>
      <c r="B43" s="127"/>
      <c r="C43" s="38" t="str">
        <f>Asset2</f>
        <v>Cable tunnel (dx)</v>
      </c>
      <c r="D43" s="20"/>
      <c r="E43" s="20"/>
      <c r="F43" s="41"/>
      <c r="G43" s="335">
        <f t="shared" si="8"/>
        <v>0.21926494105370256</v>
      </c>
      <c r="H43" s="335">
        <f t="shared" ref="H43:P43" si="10">H12*H$7</f>
        <v>0.22665136774170794</v>
      </c>
      <c r="I43" s="335">
        <f t="shared" si="10"/>
        <v>0.11770403293884089</v>
      </c>
      <c r="J43" s="335">
        <f t="shared" si="10"/>
        <v>0.12261467600691354</v>
      </c>
      <c r="K43" s="335">
        <f t="shared" si="10"/>
        <v>0.12779582880101481</v>
      </c>
      <c r="L43" s="335">
        <f t="shared" si="10"/>
        <v>0</v>
      </c>
      <c r="M43" s="335">
        <f t="shared" si="10"/>
        <v>0</v>
      </c>
      <c r="N43" s="335">
        <f t="shared" si="10"/>
        <v>0</v>
      </c>
      <c r="O43" s="335">
        <f t="shared" si="10"/>
        <v>0</v>
      </c>
      <c r="P43" s="335">
        <f t="shared" si="10"/>
        <v>0</v>
      </c>
      <c r="Q43" s="42"/>
      <c r="R43" s="42"/>
      <c r="S43" s="42"/>
      <c r="T43" s="42"/>
      <c r="U43" s="42"/>
      <c r="V43" s="42"/>
      <c r="W43" s="42"/>
      <c r="X43" s="42"/>
      <c r="Y43" s="42"/>
      <c r="Z43" s="42"/>
      <c r="AA43" s="42"/>
      <c r="AB43" s="42"/>
      <c r="AC43" s="42"/>
      <c r="AD43" s="42"/>
      <c r="AE43" s="42"/>
      <c r="AF43" s="42"/>
      <c r="AG43" s="42"/>
      <c r="AH43" s="42"/>
      <c r="AI43" s="42"/>
      <c r="AJ43" s="42"/>
      <c r="AK43" s="42"/>
      <c r="AL43" s="42"/>
      <c r="AM43" s="42"/>
      <c r="AN43" s="42"/>
      <c r="AO43" s="42"/>
      <c r="AP43" s="42"/>
      <c r="AQ43" s="42"/>
      <c r="AR43" s="42"/>
      <c r="AS43" s="42"/>
      <c r="AT43" s="42"/>
      <c r="AU43" s="42"/>
      <c r="AV43" s="42"/>
      <c r="AW43" s="42"/>
      <c r="AX43" s="42"/>
      <c r="AY43" s="42"/>
      <c r="AZ43" s="42"/>
      <c r="BA43" s="42"/>
      <c r="BB43" s="42"/>
      <c r="BC43" s="42"/>
      <c r="BD43" s="42"/>
      <c r="BE43" s="42"/>
      <c r="BF43" s="42"/>
      <c r="BG43" s="42"/>
      <c r="BH43" s="42"/>
      <c r="BI43" s="42"/>
      <c r="BJ43" s="20"/>
      <c r="BK43" s="20"/>
    </row>
    <row r="44" spans="1:63" hidden="1" outlineLevel="1">
      <c r="A44" s="20"/>
      <c r="B44" s="127"/>
      <c r="C44" s="38" t="str">
        <f>Asset3</f>
        <v>Distribution lines and cables</v>
      </c>
      <c r="D44" s="20"/>
      <c r="E44" s="20"/>
      <c r="F44" s="41"/>
      <c r="G44" s="335">
        <f t="shared" si="8"/>
        <v>114.28866363784822</v>
      </c>
      <c r="H44" s="335">
        <f t="shared" ref="H44:P44" si="11">H13*H$7</f>
        <v>108.16906588585502</v>
      </c>
      <c r="I44" s="335">
        <f t="shared" si="11"/>
        <v>141.70721399791611</v>
      </c>
      <c r="J44" s="335">
        <f>J13*J$7</f>
        <v>118.54256819713318</v>
      </c>
      <c r="K44" s="335">
        <f t="shared" si="11"/>
        <v>144.9408776548002</v>
      </c>
      <c r="L44" s="335">
        <f t="shared" si="11"/>
        <v>0</v>
      </c>
      <c r="M44" s="335">
        <f t="shared" si="11"/>
        <v>0</v>
      </c>
      <c r="N44" s="335">
        <f t="shared" si="11"/>
        <v>0</v>
      </c>
      <c r="O44" s="335">
        <f t="shared" si="11"/>
        <v>0</v>
      </c>
      <c r="P44" s="335">
        <f t="shared" si="11"/>
        <v>0</v>
      </c>
      <c r="Q44" s="42"/>
      <c r="R44" s="42"/>
      <c r="S44" s="42"/>
      <c r="T44" s="42"/>
      <c r="U44" s="42"/>
      <c r="V44" s="42"/>
      <c r="W44" s="42"/>
      <c r="X44" s="42"/>
      <c r="Y44" s="42"/>
      <c r="Z44" s="42"/>
      <c r="AA44" s="42"/>
      <c r="AB44" s="42"/>
      <c r="AC44" s="42"/>
      <c r="AD44" s="42"/>
      <c r="AE44" s="42"/>
      <c r="AF44" s="42"/>
      <c r="AG44" s="42"/>
      <c r="AH44" s="42"/>
      <c r="AI44" s="42"/>
      <c r="AJ44" s="42"/>
      <c r="AK44" s="42"/>
      <c r="AL44" s="42"/>
      <c r="AM44" s="42"/>
      <c r="AN44" s="42"/>
      <c r="AO44" s="42"/>
      <c r="AP44" s="42"/>
      <c r="AQ44" s="42"/>
      <c r="AR44" s="42"/>
      <c r="AS44" s="42"/>
      <c r="AT44" s="42"/>
      <c r="AU44" s="42"/>
      <c r="AV44" s="42"/>
      <c r="AW44" s="42"/>
      <c r="AX44" s="42"/>
      <c r="AY44" s="42"/>
      <c r="AZ44" s="42"/>
      <c r="BA44" s="42"/>
      <c r="BB44" s="42"/>
      <c r="BC44" s="42"/>
      <c r="BD44" s="42"/>
      <c r="BE44" s="42"/>
      <c r="BF44" s="42"/>
      <c r="BG44" s="42"/>
      <c r="BH44" s="42"/>
      <c r="BI44" s="42"/>
      <c r="BJ44" s="20"/>
      <c r="BK44" s="20"/>
    </row>
    <row r="45" spans="1:63" hidden="1" outlineLevel="1">
      <c r="A45" s="20"/>
      <c r="B45" s="127"/>
      <c r="C45" s="38" t="str">
        <f>Asset4</f>
        <v>Substations</v>
      </c>
      <c r="D45" s="20"/>
      <c r="E45" s="20"/>
      <c r="F45" s="41"/>
      <c r="G45" s="335">
        <f t="shared" si="8"/>
        <v>277.24146903411344</v>
      </c>
      <c r="H45" s="335">
        <f>H14*H$7</f>
        <v>269.75537410840417</v>
      </c>
      <c r="I45" s="335">
        <f t="shared" ref="I45:P45" si="12">I14*I$7</f>
        <v>241.13545631831428</v>
      </c>
      <c r="J45" s="335">
        <f t="shared" si="12"/>
        <v>253.10171226562753</v>
      </c>
      <c r="K45" s="335">
        <f t="shared" si="12"/>
        <v>206.90279919487398</v>
      </c>
      <c r="L45" s="335">
        <f t="shared" si="12"/>
        <v>0</v>
      </c>
      <c r="M45" s="335">
        <f t="shared" si="12"/>
        <v>0</v>
      </c>
      <c r="N45" s="335">
        <f t="shared" si="12"/>
        <v>0</v>
      </c>
      <c r="O45" s="335">
        <f t="shared" si="12"/>
        <v>0</v>
      </c>
      <c r="P45" s="335">
        <f t="shared" si="12"/>
        <v>0</v>
      </c>
      <c r="Q45" s="42"/>
      <c r="R45" s="42"/>
      <c r="S45" s="42"/>
      <c r="T45" s="42"/>
      <c r="U45" s="42"/>
      <c r="V45" s="42"/>
      <c r="W45" s="42"/>
      <c r="X45" s="42"/>
      <c r="Y45" s="42"/>
      <c r="Z45" s="42"/>
      <c r="AA45" s="42"/>
      <c r="AB45" s="42"/>
      <c r="AC45" s="42"/>
      <c r="AD45" s="42"/>
      <c r="AE45" s="42"/>
      <c r="AF45" s="42"/>
      <c r="AG45" s="42"/>
      <c r="AH45" s="42"/>
      <c r="AI45" s="42"/>
      <c r="AJ45" s="42"/>
      <c r="AK45" s="42"/>
      <c r="AL45" s="42"/>
      <c r="AM45" s="42"/>
      <c r="AN45" s="42"/>
      <c r="AO45" s="42"/>
      <c r="AP45" s="42"/>
      <c r="AQ45" s="42"/>
      <c r="AR45" s="42"/>
      <c r="AS45" s="42"/>
      <c r="AT45" s="42"/>
      <c r="AU45" s="42"/>
      <c r="AV45" s="42"/>
      <c r="AW45" s="42"/>
      <c r="AX45" s="42"/>
      <c r="AY45" s="42"/>
      <c r="AZ45" s="42"/>
      <c r="BA45" s="42"/>
      <c r="BB45" s="42"/>
      <c r="BC45" s="42"/>
      <c r="BD45" s="42"/>
      <c r="BE45" s="42"/>
      <c r="BF45" s="42"/>
      <c r="BG45" s="42"/>
      <c r="BH45" s="42"/>
      <c r="BI45" s="42"/>
      <c r="BJ45" s="20"/>
      <c r="BK45" s="20"/>
    </row>
    <row r="46" spans="1:63" hidden="1" outlineLevel="1">
      <c r="A46" s="20"/>
      <c r="B46" s="127"/>
      <c r="C46" s="38" t="str">
        <f>Asset5</f>
        <v>Transformers</v>
      </c>
      <c r="D46" s="20"/>
      <c r="E46" s="20"/>
      <c r="F46" s="41"/>
      <c r="G46" s="335">
        <f t="shared" si="8"/>
        <v>54.523857724025902</v>
      </c>
      <c r="H46" s="335">
        <f t="shared" ref="H46:P46" si="13">H15*H$7</f>
        <v>61.645376016009031</v>
      </c>
      <c r="I46" s="335">
        <f t="shared" si="13"/>
        <v>54.95365774933601</v>
      </c>
      <c r="J46" s="335">
        <f t="shared" si="13"/>
        <v>50.712723533834449</v>
      </c>
      <c r="K46" s="335">
        <f t="shared" si="13"/>
        <v>49.970645880673239</v>
      </c>
      <c r="L46" s="335">
        <f t="shared" si="13"/>
        <v>0</v>
      </c>
      <c r="M46" s="335">
        <f t="shared" si="13"/>
        <v>0</v>
      </c>
      <c r="N46" s="335">
        <f t="shared" si="13"/>
        <v>0</v>
      </c>
      <c r="O46" s="335">
        <f t="shared" si="13"/>
        <v>0</v>
      </c>
      <c r="P46" s="335">
        <f t="shared" si="13"/>
        <v>0</v>
      </c>
      <c r="Q46" s="42"/>
      <c r="R46" s="42"/>
      <c r="S46" s="42"/>
      <c r="T46" s="42"/>
      <c r="U46" s="42"/>
      <c r="V46" s="42"/>
      <c r="W46" s="42"/>
      <c r="X46" s="42"/>
      <c r="Y46" s="42"/>
      <c r="Z46" s="42"/>
      <c r="AA46" s="42"/>
      <c r="AB46" s="42"/>
      <c r="AC46" s="42"/>
      <c r="AD46" s="42"/>
      <c r="AE46" s="42"/>
      <c r="AF46" s="42"/>
      <c r="AG46" s="42"/>
      <c r="AH46" s="42"/>
      <c r="AI46" s="42"/>
      <c r="AJ46" s="42"/>
      <c r="AK46" s="42"/>
      <c r="AL46" s="42"/>
      <c r="AM46" s="42"/>
      <c r="AN46" s="42"/>
      <c r="AO46" s="42"/>
      <c r="AP46" s="42"/>
      <c r="AQ46" s="42"/>
      <c r="AR46" s="42"/>
      <c r="AS46" s="42"/>
      <c r="AT46" s="42"/>
      <c r="AU46" s="42"/>
      <c r="AV46" s="42"/>
      <c r="AW46" s="42"/>
      <c r="AX46" s="42"/>
      <c r="AY46" s="42"/>
      <c r="AZ46" s="42"/>
      <c r="BA46" s="42"/>
      <c r="BB46" s="42"/>
      <c r="BC46" s="42"/>
      <c r="BD46" s="42"/>
      <c r="BE46" s="42"/>
      <c r="BF46" s="42"/>
      <c r="BG46" s="42"/>
      <c r="BH46" s="42"/>
      <c r="BI46" s="42"/>
      <c r="BJ46" s="20"/>
      <c r="BK46" s="20"/>
    </row>
    <row r="47" spans="1:63" hidden="1" outlineLevel="1">
      <c r="A47" s="20"/>
      <c r="B47" s="127"/>
      <c r="C47" s="38" t="str">
        <f>Asset6</f>
        <v>Low Voltage Lines and Cables</v>
      </c>
      <c r="D47" s="20"/>
      <c r="E47" s="20"/>
      <c r="F47" s="41"/>
      <c r="G47" s="335">
        <f t="shared" si="8"/>
        <v>143.41290204008513</v>
      </c>
      <c r="H47" s="335">
        <f t="shared" ref="H47:P47" si="14">H16*H$7</f>
        <v>161.26707101832207</v>
      </c>
      <c r="I47" s="335">
        <f t="shared" si="14"/>
        <v>170.00913351257813</v>
      </c>
      <c r="J47" s="335">
        <f t="shared" si="14"/>
        <v>177.82484267988715</v>
      </c>
      <c r="K47" s="335">
        <f t="shared" si="14"/>
        <v>205.92890058905743</v>
      </c>
      <c r="L47" s="335">
        <f t="shared" si="14"/>
        <v>0</v>
      </c>
      <c r="M47" s="335">
        <f t="shared" si="14"/>
        <v>0</v>
      </c>
      <c r="N47" s="335">
        <f t="shared" si="14"/>
        <v>0</v>
      </c>
      <c r="O47" s="335">
        <f t="shared" si="14"/>
        <v>0</v>
      </c>
      <c r="P47" s="335">
        <f t="shared" si="14"/>
        <v>0</v>
      </c>
      <c r="Q47" s="42"/>
      <c r="R47" s="42"/>
      <c r="S47" s="42"/>
      <c r="T47" s="42"/>
      <c r="U47" s="42"/>
      <c r="V47" s="42"/>
      <c r="W47" s="42"/>
      <c r="X47" s="42"/>
      <c r="Y47" s="42"/>
      <c r="Z47" s="42"/>
      <c r="AA47" s="42"/>
      <c r="AB47" s="42"/>
      <c r="AC47" s="42"/>
      <c r="AD47" s="42"/>
      <c r="AE47" s="42"/>
      <c r="AF47" s="42"/>
      <c r="AG47" s="42"/>
      <c r="AH47" s="42"/>
      <c r="AI47" s="42"/>
      <c r="AJ47" s="42"/>
      <c r="AK47" s="42"/>
      <c r="AL47" s="42"/>
      <c r="AM47" s="42"/>
      <c r="AN47" s="42"/>
      <c r="AO47" s="42"/>
      <c r="AP47" s="42"/>
      <c r="AQ47" s="42"/>
      <c r="AR47" s="42"/>
      <c r="AS47" s="42"/>
      <c r="AT47" s="42"/>
      <c r="AU47" s="42"/>
      <c r="AV47" s="42"/>
      <c r="AW47" s="42"/>
      <c r="AX47" s="42"/>
      <c r="AY47" s="42"/>
      <c r="AZ47" s="42"/>
      <c r="BA47" s="42"/>
      <c r="BB47" s="42"/>
      <c r="BC47" s="42"/>
      <c r="BD47" s="42"/>
      <c r="BE47" s="42"/>
      <c r="BF47" s="42"/>
      <c r="BG47" s="42"/>
      <c r="BH47" s="42"/>
      <c r="BI47" s="42"/>
      <c r="BJ47" s="20"/>
      <c r="BK47" s="20"/>
    </row>
    <row r="48" spans="1:63" hidden="1" outlineLevel="1">
      <c r="A48" s="20"/>
      <c r="B48" s="127"/>
      <c r="C48" s="38" t="str">
        <f>Asset7</f>
        <v>Customer Metering and Load Control</v>
      </c>
      <c r="D48" s="20"/>
      <c r="E48" s="20"/>
      <c r="F48" s="41"/>
      <c r="G48" s="335">
        <f t="shared" si="8"/>
        <v>0</v>
      </c>
      <c r="H48" s="335">
        <f t="shared" ref="H48:P48" si="15">H17*H$7</f>
        <v>0</v>
      </c>
      <c r="I48" s="335">
        <f t="shared" si="15"/>
        <v>0</v>
      </c>
      <c r="J48" s="335">
        <f t="shared" si="15"/>
        <v>0</v>
      </c>
      <c r="K48" s="335">
        <f t="shared" si="15"/>
        <v>0</v>
      </c>
      <c r="L48" s="335">
        <f t="shared" si="15"/>
        <v>0</v>
      </c>
      <c r="M48" s="335">
        <f t="shared" si="15"/>
        <v>0</v>
      </c>
      <c r="N48" s="335">
        <f t="shared" si="15"/>
        <v>0</v>
      </c>
      <c r="O48" s="335">
        <f t="shared" si="15"/>
        <v>0</v>
      </c>
      <c r="P48" s="335">
        <f t="shared" si="15"/>
        <v>0</v>
      </c>
      <c r="Q48" s="42"/>
      <c r="R48" s="42"/>
      <c r="S48" s="42"/>
      <c r="T48" s="42"/>
      <c r="U48" s="42"/>
      <c r="V48" s="42"/>
      <c r="W48" s="42"/>
      <c r="X48" s="42"/>
      <c r="Y48" s="42"/>
      <c r="Z48" s="42"/>
      <c r="AA48" s="42"/>
      <c r="AB48" s="42"/>
      <c r="AC48" s="42"/>
      <c r="AD48" s="42"/>
      <c r="AE48" s="42"/>
      <c r="AF48" s="42"/>
      <c r="AG48" s="42"/>
      <c r="AH48" s="42"/>
      <c r="AI48" s="42"/>
      <c r="AJ48" s="42"/>
      <c r="AK48" s="42"/>
      <c r="AL48" s="42"/>
      <c r="AM48" s="42"/>
      <c r="AN48" s="42"/>
      <c r="AO48" s="42"/>
      <c r="AP48" s="42"/>
      <c r="AQ48" s="42"/>
      <c r="AR48" s="42"/>
      <c r="AS48" s="42"/>
      <c r="AT48" s="42"/>
      <c r="AU48" s="42"/>
      <c r="AV48" s="42"/>
      <c r="AW48" s="42"/>
      <c r="AX48" s="42"/>
      <c r="AY48" s="42"/>
      <c r="AZ48" s="42"/>
      <c r="BA48" s="42"/>
      <c r="BB48" s="42"/>
      <c r="BC48" s="42"/>
      <c r="BD48" s="42"/>
      <c r="BE48" s="42"/>
      <c r="BF48" s="42"/>
      <c r="BG48" s="42"/>
      <c r="BH48" s="42"/>
      <c r="BI48" s="42"/>
      <c r="BJ48" s="20"/>
      <c r="BK48" s="20"/>
    </row>
    <row r="49" spans="1:63" hidden="1" outlineLevel="1">
      <c r="A49" s="20"/>
      <c r="B49" s="127"/>
      <c r="C49" s="38" t="str">
        <f>Asset8</f>
        <v>Customer Metering (digital)</v>
      </c>
      <c r="D49" s="20"/>
      <c r="E49" s="20"/>
      <c r="F49" s="41"/>
      <c r="G49" s="335">
        <f t="shared" si="8"/>
        <v>0</v>
      </c>
      <c r="H49" s="335">
        <f t="shared" ref="H49:P49" si="16">H18*H$7</f>
        <v>0</v>
      </c>
      <c r="I49" s="335">
        <f t="shared" si="16"/>
        <v>0</v>
      </c>
      <c r="J49" s="335">
        <f t="shared" si="16"/>
        <v>0</v>
      </c>
      <c r="K49" s="335">
        <f t="shared" si="16"/>
        <v>0</v>
      </c>
      <c r="L49" s="335">
        <f t="shared" si="16"/>
        <v>0</v>
      </c>
      <c r="M49" s="335">
        <f t="shared" si="16"/>
        <v>0</v>
      </c>
      <c r="N49" s="335">
        <f t="shared" si="16"/>
        <v>0</v>
      </c>
      <c r="O49" s="335">
        <f t="shared" si="16"/>
        <v>0</v>
      </c>
      <c r="P49" s="335">
        <f t="shared" si="16"/>
        <v>0</v>
      </c>
      <c r="Q49" s="42"/>
      <c r="R49" s="42"/>
      <c r="S49" s="42"/>
      <c r="T49" s="42"/>
      <c r="U49" s="42"/>
      <c r="V49" s="42"/>
      <c r="W49" s="42"/>
      <c r="X49" s="42"/>
      <c r="Y49" s="42"/>
      <c r="Z49" s="42"/>
      <c r="AA49" s="42"/>
      <c r="AB49" s="42"/>
      <c r="AC49" s="42"/>
      <c r="AD49" s="42"/>
      <c r="AE49" s="42"/>
      <c r="AF49" s="42"/>
      <c r="AG49" s="42"/>
      <c r="AH49" s="42"/>
      <c r="AI49" s="42"/>
      <c r="AJ49" s="42"/>
      <c r="AK49" s="42"/>
      <c r="AL49" s="42"/>
      <c r="AM49" s="42"/>
      <c r="AN49" s="42"/>
      <c r="AO49" s="42"/>
      <c r="AP49" s="42"/>
      <c r="AQ49" s="42"/>
      <c r="AR49" s="42"/>
      <c r="AS49" s="42"/>
      <c r="AT49" s="42"/>
      <c r="AU49" s="42"/>
      <c r="AV49" s="42"/>
      <c r="AW49" s="42"/>
      <c r="AX49" s="42"/>
      <c r="AY49" s="42"/>
      <c r="AZ49" s="42"/>
      <c r="BA49" s="42"/>
      <c r="BB49" s="42"/>
      <c r="BC49" s="42"/>
      <c r="BD49" s="42"/>
      <c r="BE49" s="42"/>
      <c r="BF49" s="42"/>
      <c r="BG49" s="42"/>
      <c r="BH49" s="42"/>
      <c r="BI49" s="42"/>
      <c r="BJ49" s="20"/>
      <c r="BK49" s="20"/>
    </row>
    <row r="50" spans="1:63" hidden="1" outlineLevel="1">
      <c r="A50" s="20"/>
      <c r="B50" s="127"/>
      <c r="C50" s="38" t="str">
        <f>Asset9</f>
        <v>Communications (digital) - dx</v>
      </c>
      <c r="D50" s="20"/>
      <c r="E50" s="20"/>
      <c r="F50" s="41"/>
      <c r="G50" s="335">
        <f t="shared" si="8"/>
        <v>0</v>
      </c>
      <c r="H50" s="335">
        <f t="shared" ref="H50:P50" si="17">H19*H$7</f>
        <v>0</v>
      </c>
      <c r="I50" s="335">
        <f t="shared" si="17"/>
        <v>0</v>
      </c>
      <c r="J50" s="335">
        <f t="shared" si="17"/>
        <v>0</v>
      </c>
      <c r="K50" s="335">
        <f t="shared" si="17"/>
        <v>0</v>
      </c>
      <c r="L50" s="335">
        <f t="shared" si="17"/>
        <v>0</v>
      </c>
      <c r="M50" s="335">
        <f t="shared" si="17"/>
        <v>0</v>
      </c>
      <c r="N50" s="335">
        <f t="shared" si="17"/>
        <v>0</v>
      </c>
      <c r="O50" s="335">
        <f t="shared" si="17"/>
        <v>0</v>
      </c>
      <c r="P50" s="335">
        <f t="shared" si="17"/>
        <v>0</v>
      </c>
      <c r="Q50" s="42"/>
      <c r="R50" s="42"/>
      <c r="S50" s="42"/>
      <c r="T50" s="42"/>
      <c r="U50" s="42"/>
      <c r="V50" s="42"/>
      <c r="W50" s="42"/>
      <c r="X50" s="42"/>
      <c r="Y50" s="42"/>
      <c r="Z50" s="42"/>
      <c r="AA50" s="42"/>
      <c r="AB50" s="42"/>
      <c r="AC50" s="42"/>
      <c r="AD50" s="42"/>
      <c r="AE50" s="42"/>
      <c r="AF50" s="42"/>
      <c r="AG50" s="42"/>
      <c r="AH50" s="42"/>
      <c r="AI50" s="42"/>
      <c r="AJ50" s="42"/>
      <c r="AK50" s="42"/>
      <c r="AL50" s="42"/>
      <c r="AM50" s="42"/>
      <c r="AN50" s="42"/>
      <c r="AO50" s="42"/>
      <c r="AP50" s="42"/>
      <c r="AQ50" s="42"/>
      <c r="AR50" s="42"/>
      <c r="AS50" s="42"/>
      <c r="AT50" s="42"/>
      <c r="AU50" s="42"/>
      <c r="AV50" s="42"/>
      <c r="AW50" s="42"/>
      <c r="AX50" s="42"/>
      <c r="AY50" s="42"/>
      <c r="AZ50" s="42"/>
      <c r="BA50" s="42"/>
      <c r="BB50" s="42"/>
      <c r="BC50" s="42"/>
      <c r="BD50" s="42"/>
      <c r="BE50" s="42"/>
      <c r="BF50" s="42"/>
      <c r="BG50" s="42"/>
      <c r="BH50" s="42"/>
      <c r="BI50" s="42"/>
      <c r="BJ50" s="20"/>
      <c r="BK50" s="20"/>
    </row>
    <row r="51" spans="1:63" hidden="1" outlineLevel="1">
      <c r="A51" s="20"/>
      <c r="B51" s="127"/>
      <c r="C51" s="38" t="str">
        <f>Asset10</f>
        <v>Total Communications</v>
      </c>
      <c r="D51" s="20"/>
      <c r="E51" s="20"/>
      <c r="F51" s="41"/>
      <c r="G51" s="335">
        <f t="shared" si="8"/>
        <v>0</v>
      </c>
      <c r="H51" s="335">
        <f t="shared" ref="H51:P51" si="18">H20*H$7</f>
        <v>0</v>
      </c>
      <c r="I51" s="335">
        <f t="shared" si="18"/>
        <v>0</v>
      </c>
      <c r="J51" s="335">
        <f t="shared" si="18"/>
        <v>0</v>
      </c>
      <c r="K51" s="335">
        <f t="shared" si="18"/>
        <v>0</v>
      </c>
      <c r="L51" s="335">
        <f t="shared" si="18"/>
        <v>0</v>
      </c>
      <c r="M51" s="335">
        <f t="shared" si="18"/>
        <v>0</v>
      </c>
      <c r="N51" s="335">
        <f t="shared" si="18"/>
        <v>0</v>
      </c>
      <c r="O51" s="335">
        <f t="shared" si="18"/>
        <v>0</v>
      </c>
      <c r="P51" s="335">
        <f t="shared" si="18"/>
        <v>0</v>
      </c>
      <c r="Q51" s="42"/>
      <c r="R51" s="42"/>
      <c r="S51" s="42"/>
      <c r="T51" s="42"/>
      <c r="U51" s="42"/>
      <c r="V51" s="42"/>
      <c r="W51" s="42"/>
      <c r="X51" s="42"/>
      <c r="Y51" s="42"/>
      <c r="Z51" s="42"/>
      <c r="AA51" s="42"/>
      <c r="AB51" s="42"/>
      <c r="AC51" s="42"/>
      <c r="AD51" s="42"/>
      <c r="AE51" s="42"/>
      <c r="AF51" s="42"/>
      <c r="AG51" s="42"/>
      <c r="AH51" s="42"/>
      <c r="AI51" s="42"/>
      <c r="AJ51" s="42"/>
      <c r="AK51" s="42"/>
      <c r="AL51" s="42"/>
      <c r="AM51" s="42"/>
      <c r="AN51" s="42"/>
      <c r="AO51" s="42"/>
      <c r="AP51" s="42"/>
      <c r="AQ51" s="42"/>
      <c r="AR51" s="42"/>
      <c r="AS51" s="42"/>
      <c r="AT51" s="42"/>
      <c r="AU51" s="42"/>
      <c r="AV51" s="42"/>
      <c r="AW51" s="42"/>
      <c r="AX51" s="42"/>
      <c r="AY51" s="42"/>
      <c r="AZ51" s="42"/>
      <c r="BA51" s="42"/>
      <c r="BB51" s="42"/>
      <c r="BC51" s="42"/>
      <c r="BD51" s="42"/>
      <c r="BE51" s="42"/>
      <c r="BF51" s="42"/>
      <c r="BG51" s="42"/>
      <c r="BH51" s="42"/>
      <c r="BI51" s="42"/>
      <c r="BJ51" s="20"/>
      <c r="BK51" s="20"/>
    </row>
    <row r="52" spans="1:63" hidden="1" outlineLevel="1">
      <c r="A52" s="20"/>
      <c r="B52" s="127"/>
      <c r="C52" s="38" t="str">
        <f>Asset11</f>
        <v>System IT (dx)</v>
      </c>
      <c r="D52" s="20"/>
      <c r="E52" s="20"/>
      <c r="F52" s="41"/>
      <c r="G52" s="335">
        <f t="shared" si="8"/>
        <v>27.205753319352365</v>
      </c>
      <c r="H52" s="335">
        <f t="shared" ref="H52:P52" si="19">H21*H$7</f>
        <v>25.773392273776896</v>
      </c>
      <c r="I52" s="335">
        <f t="shared" si="19"/>
        <v>18.918507418819768</v>
      </c>
      <c r="J52" s="335">
        <f t="shared" si="19"/>
        <v>18.188743028768243</v>
      </c>
      <c r="K52" s="335">
        <f t="shared" si="19"/>
        <v>21.213348468867697</v>
      </c>
      <c r="L52" s="335">
        <f t="shared" si="19"/>
        <v>0</v>
      </c>
      <c r="M52" s="335">
        <f t="shared" si="19"/>
        <v>0</v>
      </c>
      <c r="N52" s="335">
        <f t="shared" si="19"/>
        <v>0</v>
      </c>
      <c r="O52" s="335">
        <f t="shared" si="19"/>
        <v>0</v>
      </c>
      <c r="P52" s="335">
        <f t="shared" si="19"/>
        <v>0</v>
      </c>
      <c r="Q52" s="42"/>
      <c r="R52" s="42"/>
      <c r="S52" s="42"/>
      <c r="T52" s="42"/>
      <c r="U52" s="42"/>
      <c r="V52" s="42"/>
      <c r="W52" s="42"/>
      <c r="X52" s="42"/>
      <c r="Y52" s="42"/>
      <c r="Z52" s="42"/>
      <c r="AA52" s="42"/>
      <c r="AB52" s="42"/>
      <c r="AC52" s="42"/>
      <c r="AD52" s="42"/>
      <c r="AE52" s="42"/>
      <c r="AF52" s="42"/>
      <c r="AG52" s="42"/>
      <c r="AH52" s="42"/>
      <c r="AI52" s="42"/>
      <c r="AJ52" s="42"/>
      <c r="AK52" s="42"/>
      <c r="AL52" s="42"/>
      <c r="AM52" s="42"/>
      <c r="AN52" s="42"/>
      <c r="AO52" s="42"/>
      <c r="AP52" s="42"/>
      <c r="AQ52" s="42"/>
      <c r="AR52" s="42"/>
      <c r="AS52" s="42"/>
      <c r="AT52" s="42"/>
      <c r="AU52" s="42"/>
      <c r="AV52" s="42"/>
      <c r="AW52" s="42"/>
      <c r="AX52" s="42"/>
      <c r="AY52" s="42"/>
      <c r="AZ52" s="42"/>
      <c r="BA52" s="42"/>
      <c r="BB52" s="42"/>
      <c r="BC52" s="42"/>
      <c r="BD52" s="42"/>
      <c r="BE52" s="42"/>
      <c r="BF52" s="42"/>
      <c r="BG52" s="42"/>
      <c r="BH52" s="42"/>
      <c r="BI52" s="42"/>
      <c r="BJ52" s="20"/>
      <c r="BK52" s="20"/>
    </row>
    <row r="53" spans="1:63" hidden="1" outlineLevel="1">
      <c r="A53" s="20"/>
      <c r="B53" s="127"/>
      <c r="C53" s="38" t="str">
        <f>Asset12</f>
        <v>Ancillary substation equipment (dx)</v>
      </c>
      <c r="D53" s="20"/>
      <c r="E53" s="20"/>
      <c r="F53" s="41"/>
      <c r="G53" s="335">
        <f t="shared" si="8"/>
        <v>45.228386762299806</v>
      </c>
      <c r="H53" s="335">
        <f t="shared" ref="H53:P53" si="20">H22*H$7</f>
        <v>39.316325666699903</v>
      </c>
      <c r="I53" s="335">
        <f t="shared" si="20"/>
        <v>30.559893835082562</v>
      </c>
      <c r="J53" s="335">
        <f t="shared" si="20"/>
        <v>35.158925992668934</v>
      </c>
      <c r="K53" s="335">
        <f t="shared" si="20"/>
        <v>30.318748534845763</v>
      </c>
      <c r="L53" s="335">
        <f t="shared" si="20"/>
        <v>0</v>
      </c>
      <c r="M53" s="335">
        <f t="shared" si="20"/>
        <v>0</v>
      </c>
      <c r="N53" s="335">
        <f t="shared" si="20"/>
        <v>0</v>
      </c>
      <c r="O53" s="335">
        <f t="shared" si="20"/>
        <v>0</v>
      </c>
      <c r="P53" s="335">
        <f t="shared" si="20"/>
        <v>0</v>
      </c>
      <c r="Q53" s="42"/>
      <c r="R53" s="42"/>
      <c r="S53" s="42"/>
      <c r="T53" s="42"/>
      <c r="U53" s="42"/>
      <c r="V53" s="42"/>
      <c r="W53" s="42"/>
      <c r="X53" s="42"/>
      <c r="Y53" s="42"/>
      <c r="Z53" s="42"/>
      <c r="AA53" s="42"/>
      <c r="AB53" s="42"/>
      <c r="AC53" s="42"/>
      <c r="AD53" s="42"/>
      <c r="AE53" s="42"/>
      <c r="AF53" s="42"/>
      <c r="AG53" s="42"/>
      <c r="AH53" s="42"/>
      <c r="AI53" s="42"/>
      <c r="AJ53" s="42"/>
      <c r="AK53" s="42"/>
      <c r="AL53" s="42"/>
      <c r="AM53" s="42"/>
      <c r="AN53" s="42"/>
      <c r="AO53" s="42"/>
      <c r="AP53" s="42"/>
      <c r="AQ53" s="42"/>
      <c r="AR53" s="42"/>
      <c r="AS53" s="42"/>
      <c r="AT53" s="42"/>
      <c r="AU53" s="42"/>
      <c r="AV53" s="42"/>
      <c r="AW53" s="42"/>
      <c r="AX53" s="42"/>
      <c r="AY53" s="42"/>
      <c r="AZ53" s="42"/>
      <c r="BA53" s="42"/>
      <c r="BB53" s="42"/>
      <c r="BC53" s="42"/>
      <c r="BD53" s="42"/>
      <c r="BE53" s="42"/>
      <c r="BF53" s="42"/>
      <c r="BG53" s="42"/>
      <c r="BH53" s="42"/>
      <c r="BI53" s="42"/>
      <c r="BJ53" s="20"/>
      <c r="BK53" s="20"/>
    </row>
    <row r="54" spans="1:63" hidden="1" outlineLevel="1">
      <c r="A54" s="20"/>
      <c r="B54" s="127"/>
      <c r="C54" s="38" t="str">
        <f>Asset13</f>
        <v>Land and Easements</v>
      </c>
      <c r="D54" s="20"/>
      <c r="E54" s="20"/>
      <c r="F54" s="41"/>
      <c r="G54" s="335">
        <f t="shared" si="8"/>
        <v>-17.797919614536102</v>
      </c>
      <c r="H54" s="335">
        <f t="shared" ref="H54:P54" si="21">H23*H$7</f>
        <v>3.1119254999447361</v>
      </c>
      <c r="I54" s="335">
        <f t="shared" si="21"/>
        <v>2.1645180601019063</v>
      </c>
      <c r="J54" s="335">
        <f t="shared" si="21"/>
        <v>25.546608164695041</v>
      </c>
      <c r="K54" s="335">
        <f t="shared" si="21"/>
        <v>18.327636354876368</v>
      </c>
      <c r="L54" s="335">
        <f t="shared" si="21"/>
        <v>0</v>
      </c>
      <c r="M54" s="335">
        <f t="shared" si="21"/>
        <v>0</v>
      </c>
      <c r="N54" s="335">
        <f t="shared" si="21"/>
        <v>0</v>
      </c>
      <c r="O54" s="335">
        <f t="shared" si="21"/>
        <v>0</v>
      </c>
      <c r="P54" s="335">
        <f t="shared" si="21"/>
        <v>0</v>
      </c>
      <c r="Q54" s="42"/>
      <c r="R54" s="42"/>
      <c r="S54" s="42"/>
      <c r="T54" s="42"/>
      <c r="U54" s="42"/>
      <c r="V54" s="42"/>
      <c r="W54" s="42"/>
      <c r="X54" s="42"/>
      <c r="Y54" s="42"/>
      <c r="Z54" s="42"/>
      <c r="AA54" s="42"/>
      <c r="AB54" s="42"/>
      <c r="AC54" s="42"/>
      <c r="AD54" s="42"/>
      <c r="AE54" s="42"/>
      <c r="AF54" s="42"/>
      <c r="AG54" s="42"/>
      <c r="AH54" s="42"/>
      <c r="AI54" s="42"/>
      <c r="AJ54" s="42"/>
      <c r="AK54" s="42"/>
      <c r="AL54" s="42"/>
      <c r="AM54" s="42"/>
      <c r="AN54" s="42"/>
      <c r="AO54" s="42"/>
      <c r="AP54" s="42"/>
      <c r="AQ54" s="42"/>
      <c r="AR54" s="42"/>
      <c r="AS54" s="42"/>
      <c r="AT54" s="42"/>
      <c r="AU54" s="42"/>
      <c r="AV54" s="42"/>
      <c r="AW54" s="42"/>
      <c r="AX54" s="42"/>
      <c r="AY54" s="42"/>
      <c r="AZ54" s="42"/>
      <c r="BA54" s="42"/>
      <c r="BB54" s="42"/>
      <c r="BC54" s="42"/>
      <c r="BD54" s="42"/>
      <c r="BE54" s="42"/>
      <c r="BF54" s="42"/>
      <c r="BG54" s="42"/>
      <c r="BH54" s="42"/>
      <c r="BI54" s="42"/>
      <c r="BJ54" s="20"/>
      <c r="BK54" s="20"/>
    </row>
    <row r="55" spans="1:63" hidden="1" outlineLevel="1">
      <c r="A55" s="20"/>
      <c r="B55" s="127"/>
      <c r="C55" s="38" t="str">
        <f>Asset14</f>
        <v>Emergency Spares (Major Plant, Excludes Inventory)</v>
      </c>
      <c r="D55" s="20"/>
      <c r="E55" s="20"/>
      <c r="F55" s="41"/>
      <c r="G55" s="335">
        <f t="shared" si="8"/>
        <v>0</v>
      </c>
      <c r="H55" s="335">
        <f t="shared" ref="H55:P55" si="22">H24*H$7</f>
        <v>0</v>
      </c>
      <c r="I55" s="335">
        <f t="shared" si="22"/>
        <v>0</v>
      </c>
      <c r="J55" s="335">
        <f t="shared" si="22"/>
        <v>0</v>
      </c>
      <c r="K55" s="335">
        <f t="shared" si="22"/>
        <v>0</v>
      </c>
      <c r="L55" s="335">
        <f t="shared" si="22"/>
        <v>0</v>
      </c>
      <c r="M55" s="335">
        <f t="shared" si="22"/>
        <v>0</v>
      </c>
      <c r="N55" s="335">
        <f t="shared" si="22"/>
        <v>0</v>
      </c>
      <c r="O55" s="335">
        <f t="shared" si="22"/>
        <v>0</v>
      </c>
      <c r="P55" s="335">
        <f t="shared" si="22"/>
        <v>0</v>
      </c>
      <c r="Q55" s="42"/>
      <c r="R55" s="42"/>
      <c r="S55" s="42"/>
      <c r="T55" s="42"/>
      <c r="U55" s="42"/>
      <c r="V55" s="42"/>
      <c r="W55" s="42"/>
      <c r="X55" s="42"/>
      <c r="Y55" s="42"/>
      <c r="Z55" s="42"/>
      <c r="AA55" s="42"/>
      <c r="AB55" s="42"/>
      <c r="AC55" s="42"/>
      <c r="AD55" s="42"/>
      <c r="AE55" s="42"/>
      <c r="AF55" s="42"/>
      <c r="AG55" s="42"/>
      <c r="AH55" s="42"/>
      <c r="AI55" s="42"/>
      <c r="AJ55" s="42"/>
      <c r="AK55" s="42"/>
      <c r="AL55" s="42"/>
      <c r="AM55" s="42"/>
      <c r="AN55" s="42"/>
      <c r="AO55" s="42"/>
      <c r="AP55" s="42"/>
      <c r="AQ55" s="42"/>
      <c r="AR55" s="42"/>
      <c r="AS55" s="42"/>
      <c r="AT55" s="42"/>
      <c r="AU55" s="42"/>
      <c r="AV55" s="42"/>
      <c r="AW55" s="42"/>
      <c r="AX55" s="42"/>
      <c r="AY55" s="42"/>
      <c r="AZ55" s="42"/>
      <c r="BA55" s="42"/>
      <c r="BB55" s="42"/>
      <c r="BC55" s="42"/>
      <c r="BD55" s="42"/>
      <c r="BE55" s="42"/>
      <c r="BF55" s="42"/>
      <c r="BG55" s="42"/>
      <c r="BH55" s="42"/>
      <c r="BI55" s="42"/>
      <c r="BJ55" s="20"/>
      <c r="BK55" s="20"/>
    </row>
    <row r="56" spans="1:63" hidden="1" outlineLevel="1">
      <c r="A56" s="20"/>
      <c r="B56" s="127"/>
      <c r="C56" s="38" t="str">
        <f>Asset15</f>
        <v>Furniture, fittings, plant and equipment</v>
      </c>
      <c r="D56" s="20"/>
      <c r="E56" s="20"/>
      <c r="F56" s="41"/>
      <c r="G56" s="335">
        <f t="shared" si="8"/>
        <v>8.9251545276154385</v>
      </c>
      <c r="H56" s="335">
        <f t="shared" ref="H56:P56" si="23">H25*H$7</f>
        <v>5.8319949484038469</v>
      </c>
      <c r="I56" s="335">
        <f t="shared" si="23"/>
        <v>7.6858812966673513</v>
      </c>
      <c r="J56" s="335">
        <f t="shared" si="23"/>
        <v>7.9660285024688937</v>
      </c>
      <c r="K56" s="335">
        <f t="shared" si="23"/>
        <v>9.9480453236870225</v>
      </c>
      <c r="L56" s="335">
        <f t="shared" si="23"/>
        <v>0</v>
      </c>
      <c r="M56" s="335">
        <f t="shared" si="23"/>
        <v>0</v>
      </c>
      <c r="N56" s="335">
        <f t="shared" si="23"/>
        <v>0</v>
      </c>
      <c r="O56" s="335">
        <f t="shared" si="23"/>
        <v>0</v>
      </c>
      <c r="P56" s="335">
        <f t="shared" si="23"/>
        <v>0</v>
      </c>
      <c r="Q56" s="42"/>
      <c r="R56" s="42"/>
      <c r="S56" s="42"/>
      <c r="T56" s="42"/>
      <c r="U56" s="42"/>
      <c r="V56" s="42"/>
      <c r="W56" s="42"/>
      <c r="X56" s="42"/>
      <c r="Y56" s="42"/>
      <c r="Z56" s="42"/>
      <c r="AA56" s="42"/>
      <c r="AB56" s="42"/>
      <c r="AC56" s="42"/>
      <c r="AD56" s="42"/>
      <c r="AE56" s="42"/>
      <c r="AF56" s="42"/>
      <c r="AG56" s="42"/>
      <c r="AH56" s="42"/>
      <c r="AI56" s="42"/>
      <c r="AJ56" s="42"/>
      <c r="AK56" s="42"/>
      <c r="AL56" s="42"/>
      <c r="AM56" s="42"/>
      <c r="AN56" s="42"/>
      <c r="AO56" s="42"/>
      <c r="AP56" s="42"/>
      <c r="AQ56" s="42"/>
      <c r="AR56" s="42"/>
      <c r="AS56" s="42"/>
      <c r="AT56" s="42"/>
      <c r="AU56" s="42"/>
      <c r="AV56" s="42"/>
      <c r="AW56" s="42"/>
      <c r="AX56" s="42"/>
      <c r="AY56" s="42"/>
      <c r="AZ56" s="42"/>
      <c r="BA56" s="42"/>
      <c r="BB56" s="42"/>
      <c r="BC56" s="42"/>
      <c r="BD56" s="42"/>
      <c r="BE56" s="42"/>
      <c r="BF56" s="42"/>
      <c r="BG56" s="42"/>
      <c r="BH56" s="42"/>
      <c r="BI56" s="42"/>
      <c r="BJ56" s="20"/>
      <c r="BK56" s="20"/>
    </row>
    <row r="57" spans="1:63" hidden="1" outlineLevel="1">
      <c r="A57" s="20"/>
      <c r="B57" s="127"/>
      <c r="C57" s="38" t="str">
        <f>Asset16</f>
        <v>Land (non-system)</v>
      </c>
      <c r="D57" s="20"/>
      <c r="E57" s="20"/>
      <c r="F57" s="41"/>
      <c r="G57" s="335">
        <f t="shared" si="8"/>
        <v>-3.6470175257678696</v>
      </c>
      <c r="H57" s="335">
        <f t="shared" ref="H57:P57" si="24">H26*H$7</f>
        <v>0</v>
      </c>
      <c r="I57" s="335">
        <f t="shared" si="24"/>
        <v>-11.11984906059693</v>
      </c>
      <c r="J57" s="335">
        <f t="shared" si="24"/>
        <v>-3.434676801796535</v>
      </c>
      <c r="K57" s="335">
        <f>K26*K$7</f>
        <v>-23.26751184950469</v>
      </c>
      <c r="L57" s="335">
        <f t="shared" si="24"/>
        <v>0</v>
      </c>
      <c r="M57" s="335">
        <f t="shared" si="24"/>
        <v>0</v>
      </c>
      <c r="N57" s="335">
        <f t="shared" si="24"/>
        <v>0</v>
      </c>
      <c r="O57" s="335">
        <f t="shared" si="24"/>
        <v>0</v>
      </c>
      <c r="P57" s="335">
        <f t="shared" si="24"/>
        <v>0</v>
      </c>
      <c r="Q57" s="42"/>
      <c r="R57" s="42"/>
      <c r="S57" s="42"/>
      <c r="T57" s="42"/>
      <c r="U57" s="42"/>
      <c r="V57" s="42"/>
      <c r="W57" s="42"/>
      <c r="X57" s="42"/>
      <c r="Y57" s="42"/>
      <c r="Z57" s="42"/>
      <c r="AA57" s="42"/>
      <c r="AB57" s="42"/>
      <c r="AC57" s="42"/>
      <c r="AD57" s="42"/>
      <c r="AE57" s="42"/>
      <c r="AF57" s="42"/>
      <c r="AG57" s="42"/>
      <c r="AH57" s="42"/>
      <c r="AI57" s="42"/>
      <c r="AJ57" s="42"/>
      <c r="AK57" s="42"/>
      <c r="AL57" s="42"/>
      <c r="AM57" s="42"/>
      <c r="AN57" s="42"/>
      <c r="AO57" s="42"/>
      <c r="AP57" s="42"/>
      <c r="AQ57" s="42"/>
      <c r="AR57" s="42"/>
      <c r="AS57" s="42"/>
      <c r="AT57" s="42"/>
      <c r="AU57" s="42"/>
      <c r="AV57" s="42"/>
      <c r="AW57" s="42"/>
      <c r="AX57" s="42"/>
      <c r="AY57" s="42"/>
      <c r="AZ57" s="42"/>
      <c r="BA57" s="42"/>
      <c r="BB57" s="42"/>
      <c r="BC57" s="42"/>
      <c r="BD57" s="42"/>
      <c r="BE57" s="42"/>
      <c r="BF57" s="42"/>
      <c r="BG57" s="42"/>
      <c r="BH57" s="42"/>
      <c r="BI57" s="42"/>
      <c r="BJ57" s="20"/>
      <c r="BK57" s="20"/>
    </row>
    <row r="58" spans="1:63" hidden="1" outlineLevel="1">
      <c r="A58" s="20"/>
      <c r="B58" s="127"/>
      <c r="C58" s="38" t="str">
        <f>Asset17</f>
        <v>Other non system assets</v>
      </c>
      <c r="D58" s="20"/>
      <c r="E58" s="20"/>
      <c r="F58" s="41"/>
      <c r="G58" s="335">
        <f t="shared" si="8"/>
        <v>0</v>
      </c>
      <c r="H58" s="335">
        <f t="shared" ref="H58:P58" si="25">H27*H$7</f>
        <v>0</v>
      </c>
      <c r="I58" s="335">
        <f t="shared" si="25"/>
        <v>0</v>
      </c>
      <c r="J58" s="335">
        <f t="shared" si="25"/>
        <v>0</v>
      </c>
      <c r="K58" s="335">
        <f t="shared" si="25"/>
        <v>0</v>
      </c>
      <c r="L58" s="335">
        <f t="shared" si="25"/>
        <v>0</v>
      </c>
      <c r="M58" s="335">
        <f t="shared" si="25"/>
        <v>0</v>
      </c>
      <c r="N58" s="335">
        <f t="shared" si="25"/>
        <v>0</v>
      </c>
      <c r="O58" s="335">
        <f t="shared" si="25"/>
        <v>0</v>
      </c>
      <c r="P58" s="335">
        <f t="shared" si="25"/>
        <v>0</v>
      </c>
      <c r="Q58" s="42"/>
      <c r="R58" s="42"/>
      <c r="S58" s="42"/>
      <c r="T58" s="42"/>
      <c r="U58" s="42"/>
      <c r="V58" s="42"/>
      <c r="W58" s="42"/>
      <c r="X58" s="42"/>
      <c r="Y58" s="42"/>
      <c r="Z58" s="42"/>
      <c r="AA58" s="42"/>
      <c r="AB58" s="42"/>
      <c r="AC58" s="42"/>
      <c r="AD58" s="42"/>
      <c r="AE58" s="42"/>
      <c r="AF58" s="42"/>
      <c r="AG58" s="42"/>
      <c r="AH58" s="42"/>
      <c r="AI58" s="42"/>
      <c r="AJ58" s="42"/>
      <c r="AK58" s="42"/>
      <c r="AL58" s="42"/>
      <c r="AM58" s="42"/>
      <c r="AN58" s="42"/>
      <c r="AO58" s="42"/>
      <c r="AP58" s="42"/>
      <c r="AQ58" s="42"/>
      <c r="AR58" s="42"/>
      <c r="AS58" s="42"/>
      <c r="AT58" s="42"/>
      <c r="AU58" s="42"/>
      <c r="AV58" s="42"/>
      <c r="AW58" s="42"/>
      <c r="AX58" s="42"/>
      <c r="AY58" s="42"/>
      <c r="AZ58" s="42"/>
      <c r="BA58" s="42"/>
      <c r="BB58" s="42"/>
      <c r="BC58" s="42"/>
      <c r="BD58" s="42"/>
      <c r="BE58" s="42"/>
      <c r="BF58" s="42"/>
      <c r="BG58" s="42"/>
      <c r="BH58" s="42"/>
      <c r="BI58" s="42"/>
      <c r="BJ58" s="20"/>
      <c r="BK58" s="20"/>
    </row>
    <row r="59" spans="1:63" hidden="1" outlineLevel="1">
      <c r="A59" s="20"/>
      <c r="B59" s="127"/>
      <c r="C59" s="38" t="str">
        <f>Asset18</f>
        <v>IT systems</v>
      </c>
      <c r="D59" s="20"/>
      <c r="E59" s="20"/>
      <c r="F59" s="41"/>
      <c r="G59" s="335">
        <f t="shared" si="8"/>
        <v>18.278843648848841</v>
      </c>
      <c r="H59" s="335">
        <f t="shared" ref="H59:P59" si="26">H28*H$7</f>
        <v>17.940818489911532</v>
      </c>
      <c r="I59" s="335">
        <f t="shared" si="26"/>
        <v>23.736562382798205</v>
      </c>
      <c r="J59" s="335">
        <f t="shared" si="26"/>
        <v>26.360396702561175</v>
      </c>
      <c r="K59" s="335">
        <f t="shared" si="26"/>
        <v>21.852466721564365</v>
      </c>
      <c r="L59" s="335">
        <f t="shared" si="26"/>
        <v>0</v>
      </c>
      <c r="M59" s="335">
        <f t="shared" si="26"/>
        <v>0</v>
      </c>
      <c r="N59" s="335">
        <f t="shared" si="26"/>
        <v>0</v>
      </c>
      <c r="O59" s="335">
        <f t="shared" si="26"/>
        <v>0</v>
      </c>
      <c r="P59" s="335">
        <f t="shared" si="26"/>
        <v>0</v>
      </c>
      <c r="Q59" s="42"/>
      <c r="R59" s="42"/>
      <c r="S59" s="42"/>
      <c r="T59" s="42"/>
      <c r="U59" s="42"/>
      <c r="V59" s="42"/>
      <c r="W59" s="42"/>
      <c r="X59" s="42"/>
      <c r="Y59" s="42"/>
      <c r="Z59" s="42"/>
      <c r="AA59" s="42"/>
      <c r="AB59" s="42"/>
      <c r="AC59" s="42"/>
      <c r="AD59" s="42"/>
      <c r="AE59" s="42"/>
      <c r="AF59" s="42"/>
      <c r="AG59" s="42"/>
      <c r="AH59" s="42"/>
      <c r="AI59" s="42"/>
      <c r="AJ59" s="42"/>
      <c r="AK59" s="42"/>
      <c r="AL59" s="42"/>
      <c r="AM59" s="42"/>
      <c r="AN59" s="42"/>
      <c r="AO59" s="42"/>
      <c r="AP59" s="42"/>
      <c r="AQ59" s="42"/>
      <c r="AR59" s="42"/>
      <c r="AS59" s="42"/>
      <c r="AT59" s="42"/>
      <c r="AU59" s="42"/>
      <c r="AV59" s="42"/>
      <c r="AW59" s="42"/>
      <c r="AX59" s="42"/>
      <c r="AY59" s="42"/>
      <c r="AZ59" s="42"/>
      <c r="BA59" s="42"/>
      <c r="BB59" s="42"/>
      <c r="BC59" s="42"/>
      <c r="BD59" s="42"/>
      <c r="BE59" s="42"/>
      <c r="BF59" s="42"/>
      <c r="BG59" s="42"/>
      <c r="BH59" s="42"/>
      <c r="BI59" s="42"/>
      <c r="BJ59" s="20"/>
      <c r="BK59" s="20"/>
    </row>
    <row r="60" spans="1:63" hidden="1" outlineLevel="1">
      <c r="A60" s="20"/>
      <c r="B60" s="127"/>
      <c r="C60" s="38" t="str">
        <f>Asset19</f>
        <v>Motor vehicles</v>
      </c>
      <c r="D60" s="20"/>
      <c r="E60" s="20"/>
      <c r="F60" s="41"/>
      <c r="G60" s="335">
        <f t="shared" si="8"/>
        <v>7.7303589543768121</v>
      </c>
      <c r="H60" s="335">
        <f t="shared" ref="H60:P60" si="27">H29*H$7</f>
        <v>5.6518256752932139</v>
      </c>
      <c r="I60" s="335">
        <f t="shared" si="27"/>
        <v>6.600640732245485</v>
      </c>
      <c r="J60" s="335">
        <f t="shared" si="27"/>
        <v>8.2532964803571502</v>
      </c>
      <c r="K60" s="335">
        <f t="shared" si="27"/>
        <v>7.8813933193313703</v>
      </c>
      <c r="L60" s="335">
        <f t="shared" si="27"/>
        <v>0</v>
      </c>
      <c r="M60" s="335">
        <f t="shared" si="27"/>
        <v>0</v>
      </c>
      <c r="N60" s="335">
        <f t="shared" si="27"/>
        <v>0</v>
      </c>
      <c r="O60" s="335">
        <f t="shared" si="27"/>
        <v>0</v>
      </c>
      <c r="P60" s="335">
        <f t="shared" si="27"/>
        <v>0</v>
      </c>
      <c r="Q60" s="42"/>
      <c r="R60" s="42"/>
      <c r="S60" s="42"/>
      <c r="T60" s="42"/>
      <c r="U60" s="42"/>
      <c r="V60" s="42"/>
      <c r="W60" s="42"/>
      <c r="X60" s="42"/>
      <c r="Y60" s="42"/>
      <c r="Z60" s="42"/>
      <c r="AA60" s="42"/>
      <c r="AB60" s="42"/>
      <c r="AC60" s="42"/>
      <c r="AD60" s="42"/>
      <c r="AE60" s="42"/>
      <c r="AF60" s="42"/>
      <c r="AG60" s="42"/>
      <c r="AH60" s="42"/>
      <c r="AI60" s="42"/>
      <c r="AJ60" s="42"/>
      <c r="AK60" s="42"/>
      <c r="AL60" s="42"/>
      <c r="AM60" s="42"/>
      <c r="AN60" s="42"/>
      <c r="AO60" s="42"/>
      <c r="AP60" s="42"/>
      <c r="AQ60" s="42"/>
      <c r="AR60" s="42"/>
      <c r="AS60" s="42"/>
      <c r="AT60" s="42"/>
      <c r="AU60" s="42"/>
      <c r="AV60" s="42"/>
      <c r="AW60" s="42"/>
      <c r="AX60" s="42"/>
      <c r="AY60" s="42"/>
      <c r="AZ60" s="42"/>
      <c r="BA60" s="42"/>
      <c r="BB60" s="42"/>
      <c r="BC60" s="42"/>
      <c r="BD60" s="42"/>
      <c r="BE60" s="42"/>
      <c r="BF60" s="42"/>
      <c r="BG60" s="42"/>
      <c r="BH60" s="42"/>
      <c r="BI60" s="42"/>
      <c r="BJ60" s="20"/>
      <c r="BK60" s="20"/>
    </row>
    <row r="61" spans="1:63" hidden="1" outlineLevel="1">
      <c r="A61" s="20"/>
      <c r="B61" s="127"/>
      <c r="C61" s="38" t="str">
        <f>Asset20</f>
        <v>Buildings</v>
      </c>
      <c r="D61" s="20"/>
      <c r="E61" s="20"/>
      <c r="F61" s="41"/>
      <c r="G61" s="335">
        <f t="shared" si="8"/>
        <v>30.855101277550158</v>
      </c>
      <c r="H61" s="335">
        <f t="shared" ref="H61:P61" si="28">H30*H$7</f>
        <v>56.69262956807006</v>
      </c>
      <c r="I61" s="335">
        <f t="shared" si="28"/>
        <v>42.796930734388624</v>
      </c>
      <c r="J61" s="335">
        <f t="shared" si="28"/>
        <v>23.776320407661927</v>
      </c>
      <c r="K61" s="335">
        <f t="shared" si="28"/>
        <v>2.0213133612446836</v>
      </c>
      <c r="L61" s="335">
        <f t="shared" si="28"/>
        <v>0</v>
      </c>
      <c r="M61" s="335">
        <f t="shared" si="28"/>
        <v>0</v>
      </c>
      <c r="N61" s="335">
        <f t="shared" si="28"/>
        <v>0</v>
      </c>
      <c r="O61" s="335">
        <f t="shared" si="28"/>
        <v>0</v>
      </c>
      <c r="P61" s="335">
        <f t="shared" si="28"/>
        <v>0</v>
      </c>
      <c r="Q61" s="42"/>
      <c r="R61" s="42"/>
      <c r="S61" s="42"/>
      <c r="T61" s="42"/>
      <c r="U61" s="42"/>
      <c r="V61" s="42"/>
      <c r="W61" s="42"/>
      <c r="X61" s="42"/>
      <c r="Y61" s="42"/>
      <c r="Z61" s="42"/>
      <c r="AA61" s="42"/>
      <c r="AB61" s="42"/>
      <c r="AC61" s="42"/>
      <c r="AD61" s="42"/>
      <c r="AE61" s="42"/>
      <c r="AF61" s="42"/>
      <c r="AG61" s="42"/>
      <c r="AH61" s="42"/>
      <c r="AI61" s="42"/>
      <c r="AJ61" s="42"/>
      <c r="AK61" s="42"/>
      <c r="AL61" s="42"/>
      <c r="AM61" s="42"/>
      <c r="AN61" s="42"/>
      <c r="AO61" s="42"/>
      <c r="AP61" s="42"/>
      <c r="AQ61" s="42"/>
      <c r="AR61" s="42"/>
      <c r="AS61" s="42"/>
      <c r="AT61" s="42"/>
      <c r="AU61" s="42"/>
      <c r="AV61" s="42"/>
      <c r="AW61" s="42"/>
      <c r="AX61" s="42"/>
      <c r="AY61" s="42"/>
      <c r="AZ61" s="42"/>
      <c r="BA61" s="42"/>
      <c r="BB61" s="42"/>
      <c r="BC61" s="42"/>
      <c r="BD61" s="42"/>
      <c r="BE61" s="42"/>
      <c r="BF61" s="42"/>
      <c r="BG61" s="42"/>
      <c r="BH61" s="42"/>
      <c r="BI61" s="42"/>
      <c r="BJ61" s="20"/>
      <c r="BK61" s="20"/>
    </row>
    <row r="62" spans="1:63" hidden="1" outlineLevel="1">
      <c r="A62" s="20"/>
      <c r="B62" s="127"/>
      <c r="C62" s="38" t="str">
        <f>Asset21</f>
        <v>Equity raising costs</v>
      </c>
      <c r="D62" s="20"/>
      <c r="E62" s="20"/>
      <c r="F62" s="41"/>
      <c r="G62" s="335">
        <f t="shared" si="8"/>
        <v>0</v>
      </c>
      <c r="H62" s="335">
        <f t="shared" ref="H62:P62" si="29">H31*H$7</f>
        <v>0</v>
      </c>
      <c r="I62" s="335">
        <f t="shared" si="29"/>
        <v>0</v>
      </c>
      <c r="J62" s="335">
        <f t="shared" si="29"/>
        <v>0</v>
      </c>
      <c r="K62" s="335">
        <f t="shared" si="29"/>
        <v>0</v>
      </c>
      <c r="L62" s="335">
        <f t="shared" si="29"/>
        <v>0</v>
      </c>
      <c r="M62" s="335">
        <f t="shared" si="29"/>
        <v>0</v>
      </c>
      <c r="N62" s="335">
        <f t="shared" si="29"/>
        <v>0</v>
      </c>
      <c r="O62" s="335">
        <f t="shared" si="29"/>
        <v>0</v>
      </c>
      <c r="P62" s="335">
        <f t="shared" si="29"/>
        <v>0</v>
      </c>
      <c r="Q62" s="42"/>
      <c r="R62" s="42"/>
      <c r="S62" s="42"/>
      <c r="T62" s="42"/>
      <c r="U62" s="42"/>
      <c r="V62" s="42"/>
      <c r="W62" s="42"/>
      <c r="X62" s="42"/>
      <c r="Y62" s="42"/>
      <c r="Z62" s="42"/>
      <c r="AA62" s="42"/>
      <c r="AB62" s="42"/>
      <c r="AC62" s="42"/>
      <c r="AD62" s="42"/>
      <c r="AE62" s="42"/>
      <c r="AF62" s="42"/>
      <c r="AG62" s="42"/>
      <c r="AH62" s="42"/>
      <c r="AI62" s="42"/>
      <c r="AJ62" s="42"/>
      <c r="AK62" s="42"/>
      <c r="AL62" s="42"/>
      <c r="AM62" s="42"/>
      <c r="AN62" s="42"/>
      <c r="AO62" s="42"/>
      <c r="AP62" s="42"/>
      <c r="AQ62" s="42"/>
      <c r="AR62" s="42"/>
      <c r="AS62" s="42"/>
      <c r="AT62" s="42"/>
      <c r="AU62" s="42"/>
      <c r="AV62" s="42"/>
      <c r="AW62" s="42"/>
      <c r="AX62" s="42"/>
      <c r="AY62" s="42"/>
      <c r="AZ62" s="42"/>
      <c r="BA62" s="42"/>
      <c r="BB62" s="42"/>
      <c r="BC62" s="42"/>
      <c r="BD62" s="42"/>
      <c r="BE62" s="42"/>
      <c r="BF62" s="42"/>
      <c r="BG62" s="42"/>
      <c r="BH62" s="42"/>
      <c r="BI62" s="42"/>
      <c r="BJ62" s="20"/>
      <c r="BK62" s="20"/>
    </row>
    <row r="63" spans="1:63" hidden="1" outlineLevel="1">
      <c r="A63" s="20"/>
      <c r="B63" s="127"/>
      <c r="C63" s="38">
        <f>Asset22</f>
        <v>0</v>
      </c>
      <c r="D63" s="20"/>
      <c r="E63" s="20"/>
      <c r="F63" s="41"/>
      <c r="G63" s="335">
        <f t="shared" si="8"/>
        <v>0</v>
      </c>
      <c r="H63" s="335">
        <f t="shared" ref="H63:P63" si="30">H32*H$7</f>
        <v>0</v>
      </c>
      <c r="I63" s="335">
        <f t="shared" si="30"/>
        <v>0</v>
      </c>
      <c r="J63" s="335">
        <f t="shared" si="30"/>
        <v>0</v>
      </c>
      <c r="K63" s="335">
        <f t="shared" si="30"/>
        <v>0</v>
      </c>
      <c r="L63" s="335">
        <f t="shared" si="30"/>
        <v>0</v>
      </c>
      <c r="M63" s="335">
        <f t="shared" si="30"/>
        <v>0</v>
      </c>
      <c r="N63" s="335">
        <f t="shared" si="30"/>
        <v>0</v>
      </c>
      <c r="O63" s="335">
        <f t="shared" si="30"/>
        <v>0</v>
      </c>
      <c r="P63" s="335">
        <f t="shared" si="30"/>
        <v>0</v>
      </c>
      <c r="Q63" s="42"/>
      <c r="R63" s="42"/>
      <c r="S63" s="42"/>
      <c r="T63" s="42"/>
      <c r="U63" s="42"/>
      <c r="V63" s="42"/>
      <c r="W63" s="42"/>
      <c r="X63" s="42"/>
      <c r="Y63" s="42"/>
      <c r="Z63" s="42"/>
      <c r="AA63" s="42"/>
      <c r="AB63" s="42"/>
      <c r="AC63" s="42"/>
      <c r="AD63" s="42"/>
      <c r="AE63" s="42"/>
      <c r="AF63" s="42"/>
      <c r="AG63" s="42"/>
      <c r="AH63" s="42"/>
      <c r="AI63" s="42"/>
      <c r="AJ63" s="42"/>
      <c r="AK63" s="42"/>
      <c r="AL63" s="42"/>
      <c r="AM63" s="42"/>
      <c r="AN63" s="42"/>
      <c r="AO63" s="42"/>
      <c r="AP63" s="42"/>
      <c r="AQ63" s="42"/>
      <c r="AR63" s="42"/>
      <c r="AS63" s="42"/>
      <c r="AT63" s="42"/>
      <c r="AU63" s="42"/>
      <c r="AV63" s="42"/>
      <c r="AW63" s="42"/>
      <c r="AX63" s="42"/>
      <c r="AY63" s="42"/>
      <c r="AZ63" s="42"/>
      <c r="BA63" s="42"/>
      <c r="BB63" s="42"/>
      <c r="BC63" s="42"/>
      <c r="BD63" s="42"/>
      <c r="BE63" s="42"/>
      <c r="BF63" s="42"/>
      <c r="BG63" s="42"/>
      <c r="BH63" s="42"/>
      <c r="BI63" s="42"/>
      <c r="BJ63" s="20"/>
      <c r="BK63" s="20"/>
    </row>
    <row r="64" spans="1:63" hidden="1" outlineLevel="1">
      <c r="A64" s="20"/>
      <c r="B64" s="127"/>
      <c r="C64" s="38">
        <f>Asset23</f>
        <v>0</v>
      </c>
      <c r="D64" s="20"/>
      <c r="E64" s="20"/>
      <c r="F64" s="41"/>
      <c r="G64" s="335">
        <f t="shared" si="8"/>
        <v>0</v>
      </c>
      <c r="H64" s="335">
        <f t="shared" ref="H64:P64" si="31">H33*H$7</f>
        <v>0</v>
      </c>
      <c r="I64" s="335">
        <f t="shared" si="31"/>
        <v>0</v>
      </c>
      <c r="J64" s="335">
        <f t="shared" si="31"/>
        <v>0</v>
      </c>
      <c r="K64" s="335">
        <f t="shared" si="31"/>
        <v>0</v>
      </c>
      <c r="L64" s="335">
        <f t="shared" si="31"/>
        <v>0</v>
      </c>
      <c r="M64" s="335">
        <f t="shared" si="31"/>
        <v>0</v>
      </c>
      <c r="N64" s="335">
        <f t="shared" si="31"/>
        <v>0</v>
      </c>
      <c r="O64" s="335">
        <f t="shared" si="31"/>
        <v>0</v>
      </c>
      <c r="P64" s="335">
        <f t="shared" si="31"/>
        <v>0</v>
      </c>
      <c r="Q64" s="42"/>
      <c r="R64" s="42"/>
      <c r="S64" s="42"/>
      <c r="T64" s="42"/>
      <c r="U64" s="42"/>
      <c r="V64" s="42"/>
      <c r="W64" s="42"/>
      <c r="X64" s="42"/>
      <c r="Y64" s="42"/>
      <c r="Z64" s="42"/>
      <c r="AA64" s="42"/>
      <c r="AB64" s="42"/>
      <c r="AC64" s="42"/>
      <c r="AD64" s="42"/>
      <c r="AE64" s="42"/>
      <c r="AF64" s="42"/>
      <c r="AG64" s="42"/>
      <c r="AH64" s="42"/>
      <c r="AI64" s="42"/>
      <c r="AJ64" s="42"/>
      <c r="AK64" s="42"/>
      <c r="AL64" s="42"/>
      <c r="AM64" s="42"/>
      <c r="AN64" s="42"/>
      <c r="AO64" s="42"/>
      <c r="AP64" s="42"/>
      <c r="AQ64" s="42"/>
      <c r="AR64" s="42"/>
      <c r="AS64" s="42"/>
      <c r="AT64" s="42"/>
      <c r="AU64" s="42"/>
      <c r="AV64" s="42"/>
      <c r="AW64" s="42"/>
      <c r="AX64" s="42"/>
      <c r="AY64" s="42"/>
      <c r="AZ64" s="42"/>
      <c r="BA64" s="42"/>
      <c r="BB64" s="42"/>
      <c r="BC64" s="42"/>
      <c r="BD64" s="42"/>
      <c r="BE64" s="42"/>
      <c r="BF64" s="42"/>
      <c r="BG64" s="42"/>
      <c r="BH64" s="42"/>
      <c r="BI64" s="42"/>
      <c r="BJ64" s="20"/>
      <c r="BK64" s="20"/>
    </row>
    <row r="65" spans="1:256" hidden="1" outlineLevel="1">
      <c r="A65" s="20"/>
      <c r="B65" s="127"/>
      <c r="C65" s="38">
        <f>Asset24</f>
        <v>0</v>
      </c>
      <c r="D65" s="20"/>
      <c r="E65" s="20"/>
      <c r="F65" s="41"/>
      <c r="G65" s="335">
        <f t="shared" si="8"/>
        <v>0</v>
      </c>
      <c r="H65" s="335">
        <f t="shared" ref="H65:P65" si="32">H34*H$7</f>
        <v>0</v>
      </c>
      <c r="I65" s="335">
        <f t="shared" si="32"/>
        <v>0</v>
      </c>
      <c r="J65" s="335">
        <f t="shared" si="32"/>
        <v>0</v>
      </c>
      <c r="K65" s="335">
        <f t="shared" si="32"/>
        <v>0</v>
      </c>
      <c r="L65" s="335">
        <f t="shared" si="32"/>
        <v>0</v>
      </c>
      <c r="M65" s="335">
        <f t="shared" si="32"/>
        <v>0</v>
      </c>
      <c r="N65" s="335">
        <f t="shared" si="32"/>
        <v>0</v>
      </c>
      <c r="O65" s="335">
        <f t="shared" si="32"/>
        <v>0</v>
      </c>
      <c r="P65" s="335">
        <f t="shared" si="32"/>
        <v>0</v>
      </c>
      <c r="Q65" s="42"/>
      <c r="R65" s="42"/>
      <c r="S65" s="42"/>
      <c r="T65" s="42"/>
      <c r="U65" s="42"/>
      <c r="V65" s="42"/>
      <c r="W65" s="42"/>
      <c r="X65" s="42"/>
      <c r="Y65" s="42"/>
      <c r="Z65" s="42"/>
      <c r="AA65" s="42"/>
      <c r="AB65" s="42"/>
      <c r="AC65" s="42"/>
      <c r="AD65" s="42"/>
      <c r="AE65" s="42"/>
      <c r="AF65" s="42"/>
      <c r="AG65" s="42"/>
      <c r="AH65" s="42"/>
      <c r="AI65" s="42"/>
      <c r="AJ65" s="42"/>
      <c r="AK65" s="42"/>
      <c r="AL65" s="42"/>
      <c r="AM65" s="42"/>
      <c r="AN65" s="42"/>
      <c r="AO65" s="42"/>
      <c r="AP65" s="42"/>
      <c r="AQ65" s="42"/>
      <c r="AR65" s="42"/>
      <c r="AS65" s="42"/>
      <c r="AT65" s="42"/>
      <c r="AU65" s="42"/>
      <c r="AV65" s="42"/>
      <c r="AW65" s="42"/>
      <c r="AX65" s="42"/>
      <c r="AY65" s="42"/>
      <c r="AZ65" s="42"/>
      <c r="BA65" s="42"/>
      <c r="BB65" s="42"/>
      <c r="BC65" s="42"/>
      <c r="BD65" s="42"/>
      <c r="BE65" s="42"/>
      <c r="BF65" s="42"/>
      <c r="BG65" s="42"/>
      <c r="BH65" s="42"/>
      <c r="BI65" s="42"/>
      <c r="BJ65" s="20"/>
      <c r="BK65" s="20"/>
    </row>
    <row r="66" spans="1:256" hidden="1" outlineLevel="1">
      <c r="A66" s="20"/>
      <c r="B66" s="127"/>
      <c r="C66" s="38">
        <f>Asset25</f>
        <v>0</v>
      </c>
      <c r="D66" s="20"/>
      <c r="E66" s="20"/>
      <c r="F66" s="41"/>
      <c r="G66" s="335">
        <f t="shared" si="8"/>
        <v>0</v>
      </c>
      <c r="H66" s="335">
        <f t="shared" ref="H66:P66" si="33">H35*H$7</f>
        <v>0</v>
      </c>
      <c r="I66" s="335">
        <f t="shared" si="33"/>
        <v>0</v>
      </c>
      <c r="J66" s="335">
        <f t="shared" si="33"/>
        <v>0</v>
      </c>
      <c r="K66" s="335">
        <f t="shared" si="33"/>
        <v>0</v>
      </c>
      <c r="L66" s="335">
        <f t="shared" si="33"/>
        <v>0</v>
      </c>
      <c r="M66" s="335">
        <f t="shared" si="33"/>
        <v>0</v>
      </c>
      <c r="N66" s="335">
        <f t="shared" si="33"/>
        <v>0</v>
      </c>
      <c r="O66" s="335">
        <f t="shared" si="33"/>
        <v>0</v>
      </c>
      <c r="P66" s="335">
        <f t="shared" si="33"/>
        <v>0</v>
      </c>
      <c r="Q66" s="42"/>
      <c r="R66" s="42"/>
      <c r="S66" s="42"/>
      <c r="T66" s="42"/>
      <c r="U66" s="42"/>
      <c r="V66" s="42"/>
      <c r="W66" s="42"/>
      <c r="X66" s="42"/>
      <c r="Y66" s="42"/>
      <c r="Z66" s="42"/>
      <c r="AA66" s="42"/>
      <c r="AB66" s="42"/>
      <c r="AC66" s="42"/>
      <c r="AD66" s="42"/>
      <c r="AE66" s="42"/>
      <c r="AF66" s="42"/>
      <c r="AG66" s="42"/>
      <c r="AH66" s="42"/>
      <c r="AI66" s="42"/>
      <c r="AJ66" s="42"/>
      <c r="AK66" s="42"/>
      <c r="AL66" s="42"/>
      <c r="AM66" s="42"/>
      <c r="AN66" s="42"/>
      <c r="AO66" s="42"/>
      <c r="AP66" s="42"/>
      <c r="AQ66" s="42"/>
      <c r="AR66" s="42"/>
      <c r="AS66" s="42"/>
      <c r="AT66" s="42"/>
      <c r="AU66" s="42"/>
      <c r="AV66" s="42"/>
      <c r="AW66" s="42"/>
      <c r="AX66" s="42"/>
      <c r="AY66" s="42"/>
      <c r="AZ66" s="42"/>
      <c r="BA66" s="42"/>
      <c r="BB66" s="42"/>
      <c r="BC66" s="42"/>
      <c r="BD66" s="42"/>
      <c r="BE66" s="42"/>
      <c r="BF66" s="42"/>
      <c r="BG66" s="42"/>
      <c r="BH66" s="42"/>
      <c r="BI66" s="42"/>
      <c r="BJ66" s="20"/>
      <c r="BK66" s="20"/>
    </row>
    <row r="67" spans="1:256" hidden="1" outlineLevel="1">
      <c r="A67" s="20"/>
      <c r="B67" s="127"/>
      <c r="C67" s="38">
        <f>Asset26</f>
        <v>0</v>
      </c>
      <c r="D67" s="20"/>
      <c r="E67" s="20"/>
      <c r="F67" s="41"/>
      <c r="G67" s="335">
        <f t="shared" si="8"/>
        <v>0</v>
      </c>
      <c r="H67" s="335">
        <f t="shared" ref="H67:P67" si="34">H36*H$7</f>
        <v>0</v>
      </c>
      <c r="I67" s="335">
        <f t="shared" si="34"/>
        <v>0</v>
      </c>
      <c r="J67" s="335">
        <f t="shared" si="34"/>
        <v>0</v>
      </c>
      <c r="K67" s="335">
        <f t="shared" si="34"/>
        <v>0</v>
      </c>
      <c r="L67" s="335">
        <f t="shared" si="34"/>
        <v>0</v>
      </c>
      <c r="M67" s="335">
        <f t="shared" si="34"/>
        <v>0</v>
      </c>
      <c r="N67" s="335">
        <f t="shared" si="34"/>
        <v>0</v>
      </c>
      <c r="O67" s="335">
        <f t="shared" si="34"/>
        <v>0</v>
      </c>
      <c r="P67" s="335">
        <f t="shared" si="34"/>
        <v>0</v>
      </c>
      <c r="Q67" s="42"/>
      <c r="R67" s="42"/>
      <c r="S67" s="42"/>
      <c r="T67" s="42"/>
      <c r="U67" s="42"/>
      <c r="V67" s="42"/>
      <c r="W67" s="42"/>
      <c r="X67" s="42"/>
      <c r="Y67" s="42"/>
      <c r="Z67" s="42"/>
      <c r="AA67" s="42"/>
      <c r="AB67" s="42"/>
      <c r="AC67" s="42"/>
      <c r="AD67" s="42"/>
      <c r="AE67" s="42"/>
      <c r="AF67" s="42"/>
      <c r="AG67" s="42"/>
      <c r="AH67" s="42"/>
      <c r="AI67" s="42"/>
      <c r="AJ67" s="42"/>
      <c r="AK67" s="42"/>
      <c r="AL67" s="42"/>
      <c r="AM67" s="42"/>
      <c r="AN67" s="42"/>
      <c r="AO67" s="42"/>
      <c r="AP67" s="42"/>
      <c r="AQ67" s="42"/>
      <c r="AR67" s="42"/>
      <c r="AS67" s="42"/>
      <c r="AT67" s="42"/>
      <c r="AU67" s="42"/>
      <c r="AV67" s="42"/>
      <c r="AW67" s="42"/>
      <c r="AX67" s="42"/>
      <c r="AY67" s="42"/>
      <c r="AZ67" s="42"/>
      <c r="BA67" s="42"/>
      <c r="BB67" s="42"/>
      <c r="BC67" s="42"/>
      <c r="BD67" s="42"/>
      <c r="BE67" s="42"/>
      <c r="BF67" s="42"/>
      <c r="BG67" s="42"/>
      <c r="BH67" s="42"/>
      <c r="BI67" s="42"/>
      <c r="BJ67" s="20"/>
      <c r="BK67" s="20"/>
    </row>
    <row r="68" spans="1:256" hidden="1" outlineLevel="1">
      <c r="A68" s="20"/>
      <c r="B68" s="127"/>
      <c r="C68" s="38">
        <f>Asset27</f>
        <v>0</v>
      </c>
      <c r="D68" s="20"/>
      <c r="E68" s="20"/>
      <c r="F68" s="41"/>
      <c r="G68" s="335">
        <f t="shared" si="8"/>
        <v>0</v>
      </c>
      <c r="H68" s="335">
        <f t="shared" ref="H68:P68" si="35">H37*H$7</f>
        <v>0</v>
      </c>
      <c r="I68" s="335">
        <f t="shared" si="35"/>
        <v>0</v>
      </c>
      <c r="J68" s="335">
        <f t="shared" si="35"/>
        <v>0</v>
      </c>
      <c r="K68" s="335">
        <f t="shared" si="35"/>
        <v>0</v>
      </c>
      <c r="L68" s="335">
        <f t="shared" si="35"/>
        <v>0</v>
      </c>
      <c r="M68" s="335">
        <f t="shared" si="35"/>
        <v>0</v>
      </c>
      <c r="N68" s="335">
        <f t="shared" si="35"/>
        <v>0</v>
      </c>
      <c r="O68" s="335">
        <f t="shared" si="35"/>
        <v>0</v>
      </c>
      <c r="P68" s="335">
        <f t="shared" si="35"/>
        <v>0</v>
      </c>
      <c r="Q68" s="42"/>
      <c r="R68" s="42"/>
      <c r="S68" s="42"/>
      <c r="T68" s="42"/>
      <c r="U68" s="42"/>
      <c r="V68" s="42"/>
      <c r="W68" s="42"/>
      <c r="X68" s="42"/>
      <c r="Y68" s="42"/>
      <c r="Z68" s="42"/>
      <c r="AA68" s="42"/>
      <c r="AB68" s="42"/>
      <c r="AC68" s="42"/>
      <c r="AD68" s="42"/>
      <c r="AE68" s="42"/>
      <c r="AF68" s="42"/>
      <c r="AG68" s="42"/>
      <c r="AH68" s="42"/>
      <c r="AI68" s="42"/>
      <c r="AJ68" s="42"/>
      <c r="AK68" s="42"/>
      <c r="AL68" s="42"/>
      <c r="AM68" s="42"/>
      <c r="AN68" s="42"/>
      <c r="AO68" s="42"/>
      <c r="AP68" s="42"/>
      <c r="AQ68" s="42"/>
      <c r="AR68" s="42"/>
      <c r="AS68" s="42"/>
      <c r="AT68" s="42"/>
      <c r="AU68" s="42"/>
      <c r="AV68" s="42"/>
      <c r="AW68" s="42"/>
      <c r="AX68" s="42"/>
      <c r="AY68" s="42"/>
      <c r="AZ68" s="42"/>
      <c r="BA68" s="42"/>
      <c r="BB68" s="42"/>
      <c r="BC68" s="42"/>
      <c r="BD68" s="42"/>
      <c r="BE68" s="42"/>
      <c r="BF68" s="42"/>
      <c r="BG68" s="42"/>
      <c r="BH68" s="42"/>
      <c r="BI68" s="42"/>
      <c r="BJ68" s="20"/>
      <c r="BK68" s="20"/>
    </row>
    <row r="69" spans="1:256" hidden="1" outlineLevel="1">
      <c r="A69" s="20"/>
      <c r="B69" s="127"/>
      <c r="C69" s="38">
        <f>Asset28</f>
        <v>0</v>
      </c>
      <c r="D69" s="20"/>
      <c r="E69" s="20"/>
      <c r="F69" s="41"/>
      <c r="G69" s="335">
        <f t="shared" si="8"/>
        <v>0</v>
      </c>
      <c r="H69" s="335">
        <f t="shared" ref="H69:P69" si="36">H38*H$7</f>
        <v>0</v>
      </c>
      <c r="I69" s="335">
        <f t="shared" si="36"/>
        <v>0</v>
      </c>
      <c r="J69" s="335">
        <f t="shared" si="36"/>
        <v>0</v>
      </c>
      <c r="K69" s="335">
        <f t="shared" si="36"/>
        <v>0</v>
      </c>
      <c r="L69" s="335">
        <f t="shared" si="36"/>
        <v>0</v>
      </c>
      <c r="M69" s="335">
        <f t="shared" si="36"/>
        <v>0</v>
      </c>
      <c r="N69" s="335">
        <f t="shared" si="36"/>
        <v>0</v>
      </c>
      <c r="O69" s="335">
        <f t="shared" si="36"/>
        <v>0</v>
      </c>
      <c r="P69" s="335">
        <f t="shared" si="36"/>
        <v>0</v>
      </c>
      <c r="Q69" s="42"/>
      <c r="R69" s="42"/>
      <c r="S69" s="42"/>
      <c r="T69" s="42"/>
      <c r="U69" s="42"/>
      <c r="V69" s="42"/>
      <c r="W69" s="42"/>
      <c r="X69" s="42"/>
      <c r="Y69" s="42"/>
      <c r="Z69" s="42"/>
      <c r="AA69" s="42"/>
      <c r="AB69" s="42"/>
      <c r="AC69" s="42"/>
      <c r="AD69" s="42"/>
      <c r="AE69" s="42"/>
      <c r="AF69" s="42"/>
      <c r="AG69" s="42"/>
      <c r="AH69" s="42"/>
      <c r="AI69" s="42"/>
      <c r="AJ69" s="42"/>
      <c r="AK69" s="42"/>
      <c r="AL69" s="42"/>
      <c r="AM69" s="42"/>
      <c r="AN69" s="42"/>
      <c r="AO69" s="42"/>
      <c r="AP69" s="42"/>
      <c r="AQ69" s="42"/>
      <c r="AR69" s="42"/>
      <c r="AS69" s="42"/>
      <c r="AT69" s="42"/>
      <c r="AU69" s="42"/>
      <c r="AV69" s="42"/>
      <c r="AW69" s="42"/>
      <c r="AX69" s="42"/>
      <c r="AY69" s="42"/>
      <c r="AZ69" s="42"/>
      <c r="BA69" s="42"/>
      <c r="BB69" s="42"/>
      <c r="BC69" s="42"/>
      <c r="BD69" s="42"/>
      <c r="BE69" s="42"/>
      <c r="BF69" s="42"/>
      <c r="BG69" s="42"/>
      <c r="BH69" s="42"/>
      <c r="BI69" s="42"/>
      <c r="BJ69" s="20"/>
      <c r="BK69" s="20"/>
    </row>
    <row r="70" spans="1:256" hidden="1" outlineLevel="1">
      <c r="A70" s="20"/>
      <c r="B70" s="127"/>
      <c r="C70" s="38">
        <f>Asset29</f>
        <v>0</v>
      </c>
      <c r="D70" s="20"/>
      <c r="E70" s="20"/>
      <c r="F70" s="41"/>
      <c r="G70" s="335">
        <f t="shared" ref="G70:P70" si="37">G39*G$7</f>
        <v>0</v>
      </c>
      <c r="H70" s="335">
        <f t="shared" si="37"/>
        <v>0</v>
      </c>
      <c r="I70" s="335">
        <f t="shared" si="37"/>
        <v>0</v>
      </c>
      <c r="J70" s="335">
        <f t="shared" si="37"/>
        <v>0</v>
      </c>
      <c r="K70" s="335">
        <f t="shared" si="37"/>
        <v>0</v>
      </c>
      <c r="L70" s="335">
        <f t="shared" si="37"/>
        <v>0</v>
      </c>
      <c r="M70" s="335">
        <f t="shared" si="37"/>
        <v>0</v>
      </c>
      <c r="N70" s="335">
        <f t="shared" si="37"/>
        <v>0</v>
      </c>
      <c r="O70" s="335">
        <f t="shared" si="37"/>
        <v>0</v>
      </c>
      <c r="P70" s="335">
        <f t="shared" si="37"/>
        <v>0</v>
      </c>
      <c r="Q70" s="42"/>
      <c r="R70" s="42"/>
      <c r="S70" s="42"/>
      <c r="T70" s="42"/>
      <c r="U70" s="42"/>
      <c r="V70" s="42"/>
      <c r="W70" s="42"/>
      <c r="X70" s="42"/>
      <c r="Y70" s="42"/>
      <c r="Z70" s="42"/>
      <c r="AA70" s="42"/>
      <c r="AB70" s="42"/>
      <c r="AC70" s="42"/>
      <c r="AD70" s="42"/>
      <c r="AE70" s="42"/>
      <c r="AF70" s="42"/>
      <c r="AG70" s="42"/>
      <c r="AH70" s="42"/>
      <c r="AI70" s="42"/>
      <c r="AJ70" s="42"/>
      <c r="AK70" s="42"/>
      <c r="AL70" s="42"/>
      <c r="AM70" s="42"/>
      <c r="AN70" s="42"/>
      <c r="AO70" s="42"/>
      <c r="AP70" s="42"/>
      <c r="AQ70" s="42"/>
      <c r="AR70" s="42"/>
      <c r="AS70" s="42"/>
      <c r="AT70" s="42"/>
      <c r="AU70" s="42"/>
      <c r="AV70" s="42"/>
      <c r="AW70" s="42"/>
      <c r="AX70" s="42"/>
      <c r="AY70" s="42"/>
      <c r="AZ70" s="42"/>
      <c r="BA70" s="42"/>
      <c r="BB70" s="42"/>
      <c r="BC70" s="42"/>
      <c r="BD70" s="42"/>
      <c r="BE70" s="42"/>
      <c r="BF70" s="42"/>
      <c r="BG70" s="42"/>
      <c r="BH70" s="42"/>
      <c r="BI70" s="42"/>
      <c r="BJ70" s="20"/>
      <c r="BK70" s="20"/>
    </row>
    <row r="71" spans="1:256" hidden="1" outlineLevel="1">
      <c r="A71" s="20"/>
      <c r="B71" s="127"/>
      <c r="C71" s="38">
        <f>Asset30</f>
        <v>0</v>
      </c>
      <c r="D71" s="20"/>
      <c r="E71" s="20"/>
      <c r="F71" s="41"/>
      <c r="G71" s="335">
        <f t="shared" ref="G71:P71" si="38">G40*G$7</f>
        <v>0</v>
      </c>
      <c r="H71" s="335">
        <f t="shared" si="38"/>
        <v>0</v>
      </c>
      <c r="I71" s="335">
        <f t="shared" si="38"/>
        <v>0</v>
      </c>
      <c r="J71" s="335">
        <f t="shared" si="38"/>
        <v>0</v>
      </c>
      <c r="K71" s="335">
        <f t="shared" si="38"/>
        <v>0</v>
      </c>
      <c r="L71" s="335">
        <f t="shared" si="38"/>
        <v>0</v>
      </c>
      <c r="M71" s="335">
        <f t="shared" si="38"/>
        <v>0</v>
      </c>
      <c r="N71" s="335">
        <f t="shared" si="38"/>
        <v>0</v>
      </c>
      <c r="O71" s="335">
        <f t="shared" si="38"/>
        <v>0</v>
      </c>
      <c r="P71" s="335">
        <f t="shared" si="38"/>
        <v>0</v>
      </c>
      <c r="Q71" s="42"/>
      <c r="R71" s="42"/>
      <c r="S71" s="42"/>
      <c r="T71" s="42"/>
      <c r="U71" s="42"/>
      <c r="V71" s="42"/>
      <c r="W71" s="42"/>
      <c r="X71" s="42"/>
      <c r="Y71" s="42"/>
      <c r="Z71" s="42"/>
      <c r="AA71" s="42"/>
      <c r="AB71" s="42"/>
      <c r="AC71" s="42"/>
      <c r="AD71" s="42"/>
      <c r="AE71" s="42"/>
      <c r="AF71" s="42"/>
      <c r="AG71" s="42"/>
      <c r="AH71" s="42"/>
      <c r="AI71" s="42"/>
      <c r="AJ71" s="42"/>
      <c r="AK71" s="42"/>
      <c r="AL71" s="42"/>
      <c r="AM71" s="42"/>
      <c r="AN71" s="42"/>
      <c r="AO71" s="42"/>
      <c r="AP71" s="42"/>
      <c r="AQ71" s="42"/>
      <c r="AR71" s="42"/>
      <c r="AS71" s="42"/>
      <c r="AT71" s="42"/>
      <c r="AU71" s="42"/>
      <c r="AV71" s="42"/>
      <c r="AW71" s="42"/>
      <c r="AX71" s="42"/>
      <c r="AY71" s="42"/>
      <c r="AZ71" s="42"/>
      <c r="BA71" s="42"/>
      <c r="BB71" s="42"/>
      <c r="BC71" s="42"/>
      <c r="BD71" s="42"/>
      <c r="BE71" s="42"/>
      <c r="BF71" s="42"/>
      <c r="BG71" s="42"/>
      <c r="BH71" s="42"/>
      <c r="BI71" s="42"/>
      <c r="BJ71" s="20"/>
      <c r="BK71" s="20"/>
    </row>
    <row r="72" spans="1:256" collapsed="1">
      <c r="A72" s="20"/>
      <c r="B72" s="127"/>
      <c r="C72" s="20"/>
      <c r="D72" s="20"/>
      <c r="E72" s="20"/>
      <c r="F72" s="41"/>
      <c r="G72" s="42"/>
      <c r="H72" s="42"/>
      <c r="I72" s="42"/>
      <c r="J72" s="42"/>
      <c r="K72" s="42"/>
      <c r="L72" s="50"/>
      <c r="M72" s="50"/>
      <c r="N72" s="50"/>
      <c r="O72" s="50"/>
      <c r="P72" s="50"/>
      <c r="Q72" s="42"/>
      <c r="R72" s="42"/>
      <c r="S72" s="42"/>
      <c r="T72" s="42"/>
      <c r="U72" s="42"/>
      <c r="V72" s="42"/>
      <c r="W72" s="42"/>
      <c r="X72" s="42"/>
      <c r="Y72" s="42"/>
      <c r="Z72" s="42"/>
      <c r="AA72" s="42"/>
      <c r="AB72" s="42"/>
      <c r="AC72" s="42"/>
      <c r="AD72" s="42"/>
      <c r="AE72" s="42"/>
      <c r="AF72" s="42"/>
      <c r="AG72" s="42"/>
      <c r="AH72" s="42"/>
      <c r="AI72" s="42"/>
      <c r="AJ72" s="42"/>
      <c r="AK72" s="42"/>
      <c r="AL72" s="42"/>
      <c r="AM72" s="42"/>
      <c r="AN72" s="42"/>
      <c r="AO72" s="42"/>
      <c r="AP72" s="42"/>
      <c r="AQ72" s="42"/>
      <c r="AR72" s="42"/>
      <c r="AS72" s="42"/>
      <c r="AT72" s="42"/>
      <c r="AU72" s="42"/>
      <c r="AV72" s="42"/>
      <c r="AW72" s="42"/>
      <c r="AX72" s="42"/>
      <c r="AY72" s="42"/>
      <c r="AZ72" s="42"/>
      <c r="BA72" s="42"/>
      <c r="BB72" s="42"/>
      <c r="BC72" s="42"/>
      <c r="BD72" s="42"/>
      <c r="BE72" s="42"/>
      <c r="BF72" s="42"/>
      <c r="BG72" s="42"/>
      <c r="BH72" s="42"/>
      <c r="BI72" s="42"/>
      <c r="BJ72" s="20"/>
      <c r="BK72" s="20"/>
    </row>
    <row r="73" spans="1:256">
      <c r="A73" s="178"/>
      <c r="B73" s="197" t="s">
        <v>14</v>
      </c>
      <c r="C73" s="178"/>
      <c r="D73" s="178"/>
      <c r="E73" s="178"/>
      <c r="F73" s="208"/>
      <c r="G73" s="209"/>
      <c r="H73" s="209"/>
      <c r="I73" s="209"/>
      <c r="J73" s="209"/>
      <c r="K73" s="209"/>
      <c r="L73" s="209"/>
      <c r="M73" s="209"/>
      <c r="N73" s="209"/>
      <c r="O73" s="209"/>
      <c r="P73" s="209"/>
      <c r="Q73" s="209"/>
      <c r="R73" s="209"/>
      <c r="S73" s="209"/>
      <c r="T73" s="209"/>
      <c r="U73" s="209"/>
      <c r="V73" s="209"/>
      <c r="W73" s="209"/>
      <c r="X73" s="209"/>
      <c r="Y73" s="209"/>
      <c r="Z73" s="209"/>
      <c r="AA73" s="209"/>
      <c r="AB73" s="209"/>
      <c r="AC73" s="209"/>
      <c r="AD73" s="209"/>
      <c r="AE73" s="209"/>
      <c r="AF73" s="209"/>
      <c r="AG73" s="209"/>
      <c r="AH73" s="209"/>
      <c r="AI73" s="209"/>
      <c r="AJ73" s="209"/>
      <c r="AK73" s="209"/>
      <c r="AL73" s="209"/>
      <c r="AM73" s="209"/>
      <c r="AN73" s="209"/>
      <c r="AO73" s="209"/>
      <c r="AP73" s="209"/>
      <c r="AQ73" s="209"/>
      <c r="AR73" s="209"/>
      <c r="AS73" s="209"/>
      <c r="AT73" s="209"/>
      <c r="AU73" s="209"/>
      <c r="AV73" s="209"/>
      <c r="AW73" s="209"/>
      <c r="AX73" s="209"/>
      <c r="AY73" s="209"/>
      <c r="AZ73" s="209"/>
      <c r="BA73" s="209"/>
      <c r="BB73" s="209"/>
      <c r="BC73" s="209"/>
      <c r="BD73" s="209"/>
      <c r="BE73" s="209"/>
      <c r="BF73" s="209"/>
      <c r="BG73" s="209"/>
      <c r="BH73" s="209"/>
      <c r="BI73" s="209"/>
      <c r="BJ73" s="209"/>
      <c r="BK73" s="20"/>
    </row>
    <row r="74" spans="1:256" s="20" customFormat="1">
      <c r="A74" s="22"/>
      <c r="B74" s="28"/>
      <c r="C74" s="545">
        <v>1</v>
      </c>
      <c r="D74" s="545">
        <v>2</v>
      </c>
      <c r="E74" s="545">
        <v>3</v>
      </c>
      <c r="F74" s="545">
        <v>4</v>
      </c>
      <c r="G74" s="545">
        <v>5</v>
      </c>
      <c r="H74" s="545">
        <v>6</v>
      </c>
      <c r="I74" s="545">
        <v>7</v>
      </c>
      <c r="J74" s="545">
        <v>8</v>
      </c>
      <c r="K74" s="545">
        <v>9</v>
      </c>
      <c r="L74" s="545">
        <v>10</v>
      </c>
      <c r="M74" s="545">
        <v>11</v>
      </c>
      <c r="N74" s="545">
        <v>12</v>
      </c>
      <c r="O74" s="545">
        <v>13</v>
      </c>
      <c r="P74" s="545">
        <v>14</v>
      </c>
      <c r="Q74" s="545">
        <v>15</v>
      </c>
      <c r="R74" s="545">
        <v>16</v>
      </c>
      <c r="S74" s="545">
        <v>17</v>
      </c>
      <c r="T74" s="545">
        <v>18</v>
      </c>
      <c r="U74" s="545">
        <v>19</v>
      </c>
      <c r="V74" s="545">
        <v>20</v>
      </c>
      <c r="W74" s="545">
        <v>21</v>
      </c>
      <c r="X74" s="545">
        <v>22</v>
      </c>
      <c r="Y74" s="545">
        <v>23</v>
      </c>
      <c r="Z74" s="545">
        <v>24</v>
      </c>
      <c r="AA74" s="545">
        <v>25</v>
      </c>
      <c r="AB74" s="545">
        <v>26</v>
      </c>
      <c r="AC74" s="545">
        <v>27</v>
      </c>
      <c r="AD74" s="545">
        <v>28</v>
      </c>
      <c r="AE74" s="545">
        <v>29</v>
      </c>
      <c r="AF74" s="545">
        <v>30</v>
      </c>
      <c r="AG74" s="545">
        <v>31</v>
      </c>
      <c r="AH74" s="545">
        <v>32</v>
      </c>
      <c r="AI74" s="545">
        <v>33</v>
      </c>
      <c r="AJ74" s="545">
        <v>34</v>
      </c>
      <c r="AK74" s="545">
        <v>35</v>
      </c>
      <c r="AL74" s="545">
        <v>36</v>
      </c>
      <c r="AM74" s="545">
        <v>37</v>
      </c>
      <c r="AN74" s="545">
        <v>38</v>
      </c>
      <c r="AO74" s="545">
        <v>39</v>
      </c>
      <c r="AP74" s="545">
        <v>40</v>
      </c>
      <c r="AQ74" s="545">
        <v>41</v>
      </c>
      <c r="AR74" s="545">
        <v>42</v>
      </c>
      <c r="AS74" s="545">
        <v>43</v>
      </c>
      <c r="AT74" s="545">
        <v>44</v>
      </c>
      <c r="AU74" s="545">
        <v>45</v>
      </c>
      <c r="AV74" s="545">
        <v>46</v>
      </c>
      <c r="AW74" s="545">
        <v>47</v>
      </c>
      <c r="AX74" s="545">
        <v>48</v>
      </c>
      <c r="AY74" s="545">
        <v>49</v>
      </c>
      <c r="AZ74" s="545">
        <v>50</v>
      </c>
      <c r="BA74" s="545">
        <v>51</v>
      </c>
      <c r="BB74" s="545">
        <v>52</v>
      </c>
      <c r="BC74" s="545">
        <v>53</v>
      </c>
      <c r="BD74" s="545">
        <v>54</v>
      </c>
      <c r="BE74" s="545">
        <v>55</v>
      </c>
      <c r="BF74" s="545">
        <v>56</v>
      </c>
      <c r="BG74" s="545">
        <v>57</v>
      </c>
      <c r="BH74" s="545">
        <v>58</v>
      </c>
      <c r="BI74" s="545">
        <v>59</v>
      </c>
    </row>
    <row r="75" spans="1:256" s="5" customFormat="1">
      <c r="A75" s="20"/>
      <c r="B75" s="6" t="s">
        <v>130</v>
      </c>
      <c r="C75" s="20"/>
      <c r="D75" s="20"/>
      <c r="E75" s="20"/>
      <c r="F75" s="35"/>
      <c r="G75" s="50">
        <f>G88+G101+G114+G127+G140+G153+G166+G179+G192+G205+G218+G231+G244+G257+G270+G283+G296+G309+G322+G335+G348+G361+G374+G387+G400+G413+G426+G439+G452+G465</f>
        <v>419.78261838181675</v>
      </c>
      <c r="H75" s="50">
        <f>H88+H101+H114+H127+H140+H153+H166+H179+H192+H205+H218+H231+H244+H257+H270+H283+H296+H309+H322+H335+H348+H361+H374+H387+H400+H413+H426+H439+H452+H465</f>
        <v>447.34561431644346</v>
      </c>
      <c r="I75" s="50">
        <f t="shared" ref="I75:BI75" si="39">I88+I101+I114+I127+I140+I153+I166+I179+I192+I205+I218+I231+I244+I257+I270+I283+I296+I309+I322+I335+I348+I361+I374+I387+I400+I413+I426+I439+I452+I465</f>
        <v>473.6391983925846</v>
      </c>
      <c r="J75" s="50">
        <f t="shared" si="39"/>
        <v>463.85250264197833</v>
      </c>
      <c r="K75" s="50">
        <f t="shared" si="39"/>
        <v>479.48541345256024</v>
      </c>
      <c r="L75" s="50">
        <f t="shared" si="39"/>
        <v>455.72853470466458</v>
      </c>
      <c r="M75" s="50">
        <f t="shared" si="39"/>
        <v>432.94570194549692</v>
      </c>
      <c r="N75" s="50">
        <f t="shared" si="39"/>
        <v>416.2000536462694</v>
      </c>
      <c r="O75" s="50">
        <f t="shared" si="39"/>
        <v>403.2547570035178</v>
      </c>
      <c r="P75" s="50">
        <f t="shared" si="39"/>
        <v>394.97401535341618</v>
      </c>
      <c r="Q75" s="50">
        <f t="shared" si="39"/>
        <v>388.60146252284829</v>
      </c>
      <c r="R75" s="50">
        <f t="shared" si="39"/>
        <v>385.69101483877506</v>
      </c>
      <c r="S75" s="50">
        <f t="shared" si="39"/>
        <v>376.3541721881075</v>
      </c>
      <c r="T75" s="50">
        <f t="shared" si="39"/>
        <v>370.61012867955446</v>
      </c>
      <c r="U75" s="50">
        <f t="shared" si="39"/>
        <v>368.57661592712458</v>
      </c>
      <c r="V75" s="50">
        <f t="shared" si="39"/>
        <v>366.67090186867733</v>
      </c>
      <c r="W75" s="50">
        <f t="shared" si="39"/>
        <v>363.56317222079969</v>
      </c>
      <c r="X75" s="50">
        <f t="shared" si="39"/>
        <v>361.06838256913522</v>
      </c>
      <c r="Y75" s="50">
        <f t="shared" si="39"/>
        <v>358.89652406093518</v>
      </c>
      <c r="Z75" s="50">
        <f t="shared" si="39"/>
        <v>356.3752374947739</v>
      </c>
      <c r="AA75" s="50">
        <f t="shared" si="39"/>
        <v>354.21943919481936</v>
      </c>
      <c r="AB75" s="50">
        <f t="shared" si="39"/>
        <v>353.80761966359756</v>
      </c>
      <c r="AC75" s="50">
        <f t="shared" si="39"/>
        <v>353.34312077241032</v>
      </c>
      <c r="AD75" s="50">
        <f t="shared" si="39"/>
        <v>353.12167093741095</v>
      </c>
      <c r="AE75" s="50">
        <f t="shared" si="39"/>
        <v>353.12167093741095</v>
      </c>
      <c r="AF75" s="50">
        <f t="shared" si="39"/>
        <v>353.12167093741095</v>
      </c>
      <c r="AG75" s="50">
        <f t="shared" si="39"/>
        <v>353.12167093741095</v>
      </c>
      <c r="AH75" s="50">
        <f t="shared" si="39"/>
        <v>353.12167093741095</v>
      </c>
      <c r="AI75" s="50">
        <f t="shared" si="39"/>
        <v>353.12167093741095</v>
      </c>
      <c r="AJ75" s="50">
        <f t="shared" si="39"/>
        <v>351.53232654192311</v>
      </c>
      <c r="AK75" s="50">
        <f t="shared" si="39"/>
        <v>333.80525716138305</v>
      </c>
      <c r="AL75" s="50">
        <f t="shared" si="39"/>
        <v>323.04304259029067</v>
      </c>
      <c r="AM75" s="50">
        <f t="shared" si="39"/>
        <v>323.04304259029067</v>
      </c>
      <c r="AN75" s="50">
        <f t="shared" si="39"/>
        <v>284.09416638290662</v>
      </c>
      <c r="AO75" s="50">
        <f t="shared" si="39"/>
        <v>278.37246688093438</v>
      </c>
      <c r="AP75" s="50">
        <f t="shared" si="39"/>
        <v>181.94099870731941</v>
      </c>
      <c r="AQ75" s="50">
        <f t="shared" si="39"/>
        <v>181.55176035330396</v>
      </c>
      <c r="AR75" s="50">
        <f t="shared" si="39"/>
        <v>180.21891892853338</v>
      </c>
      <c r="AS75" s="50">
        <f t="shared" si="39"/>
        <v>178.74943918664144</v>
      </c>
      <c r="AT75" s="50">
        <f t="shared" si="39"/>
        <v>173.60474385752335</v>
      </c>
      <c r="AU75" s="50">
        <f t="shared" si="39"/>
        <v>137.31568758068204</v>
      </c>
      <c r="AV75" s="50">
        <f t="shared" si="39"/>
        <v>137.27008014910106</v>
      </c>
      <c r="AW75" s="50">
        <f t="shared" si="39"/>
        <v>137.27008014910106</v>
      </c>
      <c r="AX75" s="50">
        <f t="shared" si="39"/>
        <v>137.27008014910106</v>
      </c>
      <c r="AY75" s="50">
        <f t="shared" si="39"/>
        <v>137.27008014910106</v>
      </c>
      <c r="AZ75" s="50">
        <f t="shared" si="39"/>
        <v>137.27008014910106</v>
      </c>
      <c r="BA75" s="50">
        <f t="shared" si="39"/>
        <v>133.57576208642183</v>
      </c>
      <c r="BB75" s="50">
        <f t="shared" si="39"/>
        <v>64.537886766691287</v>
      </c>
      <c r="BC75" s="50">
        <f t="shared" si="39"/>
        <v>54.300616595695097</v>
      </c>
      <c r="BD75" s="50">
        <f t="shared" si="39"/>
        <v>45.430009502651615</v>
      </c>
      <c r="BE75" s="50">
        <f t="shared" si="39"/>
        <v>37.886832075746689</v>
      </c>
      <c r="BF75" s="50">
        <f t="shared" si="39"/>
        <v>30.88628107083608</v>
      </c>
      <c r="BG75" s="50">
        <f t="shared" si="39"/>
        <v>27.198966391124333</v>
      </c>
      <c r="BH75" s="50">
        <f t="shared" si="39"/>
        <v>24.708877895112245</v>
      </c>
      <c r="BI75" s="50">
        <f t="shared" si="39"/>
        <v>21.780280639456635</v>
      </c>
      <c r="BJ75" s="20"/>
      <c r="BK75" s="20"/>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c r="GO75"/>
      <c r="GP75"/>
      <c r="GQ75"/>
      <c r="GR75"/>
      <c r="GS75"/>
      <c r="GT75"/>
      <c r="GU75"/>
      <c r="GV75"/>
      <c r="GW75"/>
      <c r="GX75"/>
      <c r="GY75"/>
      <c r="GZ75"/>
      <c r="HA75"/>
      <c r="HB75"/>
      <c r="HC75"/>
      <c r="HD75"/>
      <c r="HE75"/>
      <c r="HF75"/>
      <c r="HG75"/>
      <c r="HH75"/>
      <c r="HI75"/>
      <c r="HJ75"/>
      <c r="HK75"/>
      <c r="HL75"/>
      <c r="HM75"/>
      <c r="HN75"/>
      <c r="HO75"/>
      <c r="HP75"/>
      <c r="HQ75"/>
      <c r="HR75"/>
      <c r="HS75"/>
      <c r="HT75"/>
      <c r="HU75"/>
      <c r="HV75"/>
      <c r="HW75"/>
      <c r="HX75"/>
      <c r="HY75"/>
      <c r="HZ75"/>
      <c r="IA75"/>
      <c r="IB75"/>
      <c r="IC75"/>
      <c r="ID75"/>
      <c r="IE75"/>
      <c r="IF75"/>
      <c r="IG75"/>
      <c r="IH75"/>
      <c r="II75"/>
      <c r="IJ75"/>
      <c r="IK75"/>
      <c r="IL75"/>
      <c r="IM75"/>
      <c r="IN75"/>
      <c r="IO75"/>
      <c r="IP75"/>
      <c r="IQ75"/>
      <c r="IR75"/>
      <c r="IS75"/>
      <c r="IT75"/>
      <c r="IU75"/>
      <c r="IV75"/>
    </row>
    <row r="76" spans="1:256" s="5" customFormat="1" hidden="1" outlineLevel="2">
      <c r="A76" s="20"/>
      <c r="B76" s="45" t="str">
        <f>C88</f>
        <v>Sub-transmission lines and cables</v>
      </c>
      <c r="C76" s="46"/>
      <c r="D76" s="47" t="s">
        <v>72</v>
      </c>
      <c r="E76" s="46"/>
      <c r="F76" s="48"/>
      <c r="G76" s="49">
        <f>IF(G$3&gt;A1remlife,A1value-SUM($F76:F76),IF(A1remlife="N/A","n/a",A1value/A1remlife))</f>
        <v>42.433455615866087</v>
      </c>
      <c r="H76" s="49">
        <f>IF(H$3&gt;A1remlife,A1value-SUM($F76:G76),IF(A1remlife="N/A","n/a",A1value/A1remlife))</f>
        <v>42.433455615866087</v>
      </c>
      <c r="I76" s="49">
        <f>IF(I$3&gt;A1remlife,A1value-SUM($F76:H76),IF(A1remlife="N/A","n/a",A1value/A1remlife))</f>
        <v>42.433455615866087</v>
      </c>
      <c r="J76" s="49">
        <f>IF(J$3&gt;A1remlife,A1value-SUM($F76:I76),IF(A1remlife="N/A","n/a",A1value/A1remlife))</f>
        <v>42.433455615866087</v>
      </c>
      <c r="K76" s="49">
        <f>IF(K$3&gt;A1remlife,A1value-SUM($F76:J76),IF(A1remlife="N/A","n/a",A1value/A1remlife))</f>
        <v>42.433455615866087</v>
      </c>
      <c r="L76" s="49">
        <f>IF(L$3&gt;A1remlife,A1value-SUM($F76:K76),IF(A1remlife="N/A","n/a",A1value/A1remlife))</f>
        <v>42.433455615866087</v>
      </c>
      <c r="M76" s="49">
        <f>IF(M$3&gt;A1remlife,A1value-SUM($F76:L76),IF(A1remlife="N/A","n/a",A1value/A1remlife))</f>
        <v>42.433455615866087</v>
      </c>
      <c r="N76" s="49">
        <f>IF(N$3&gt;A1remlife,A1value-SUM($F76:M76),IF(A1remlife="N/A","n/a",A1value/A1remlife))</f>
        <v>42.433455615866087</v>
      </c>
      <c r="O76" s="49">
        <f>IF(O$3&gt;A1remlife,A1value-SUM($F76:N76),IF(A1remlife="N/A","n/a",A1value/A1remlife))</f>
        <v>42.433455615866087</v>
      </c>
      <c r="P76" s="49">
        <f>IF(P$3&gt;A1remlife,A1value-SUM($F76:O76),IF(A1remlife="N/A","n/a",A1value/A1remlife))</f>
        <v>42.433455615866087</v>
      </c>
      <c r="Q76" s="49">
        <f>IF(Q$3&gt;A1remlife,A1value-SUM($F76:P76),IF(A1remlife="N/A","n/a",A1value/A1remlife))</f>
        <v>42.433455615866087</v>
      </c>
      <c r="R76" s="49">
        <f>IF(R$3&gt;A1remlife,A1value-SUM($F76:Q76),IF(A1remlife="N/A","n/a",A1value/A1remlife))</f>
        <v>42.433455615866087</v>
      </c>
      <c r="S76" s="49">
        <f>IF(S$3&gt;A1remlife,A1value-SUM($F76:R76),IF(A1remlife="N/A","n/a",A1value/A1remlife))</f>
        <v>42.433455615866087</v>
      </c>
      <c r="T76" s="49">
        <f>IF(T$3&gt;A1remlife,A1value-SUM($F76:S76),IF(A1remlife="N/A","n/a",A1value/A1remlife))</f>
        <v>42.433455615866087</v>
      </c>
      <c r="U76" s="49">
        <f>IF(U$3&gt;A1remlife,A1value-SUM($F76:T76),IF(A1remlife="N/A","n/a",A1value/A1remlife))</f>
        <v>42.433455615866087</v>
      </c>
      <c r="V76" s="49">
        <f>IF(V$3&gt;A1remlife,A1value-SUM($F76:U76),IF(A1remlife="N/A","n/a",A1value/A1remlife))</f>
        <v>42.433455615866087</v>
      </c>
      <c r="W76" s="49">
        <f>IF(W$3&gt;A1remlife,A1value-SUM($F76:V76),IF(A1remlife="N/A","n/a",A1value/A1remlife))</f>
        <v>42.433455615866087</v>
      </c>
      <c r="X76" s="49">
        <f>IF(X$3&gt;A1remlife,A1value-SUM($F76:W76),IF(A1remlife="N/A","n/a",A1value/A1remlife))</f>
        <v>42.433455615866087</v>
      </c>
      <c r="Y76" s="49">
        <f>IF(Y$3&gt;A1remlife,A1value-SUM($F76:X76),IF(A1remlife="N/A","n/a",A1value/A1remlife))</f>
        <v>42.433455615866087</v>
      </c>
      <c r="Z76" s="49">
        <f>IF(Z$3&gt;A1remlife,A1value-SUM($F76:Y76),IF(A1remlife="N/A","n/a",A1value/A1remlife))</f>
        <v>42.433455615866087</v>
      </c>
      <c r="AA76" s="49">
        <f>IF(AA$3&gt;A1remlife,A1value-SUM($F76:Z76),IF(A1remlife="N/A","n/a",A1value/A1remlife))</f>
        <v>42.433455615866087</v>
      </c>
      <c r="AB76" s="49">
        <f>IF(AB$3&gt;A1remlife,A1value-SUM($F76:AA76),IF(A1remlife="N/A","n/a",A1value/A1remlife))</f>
        <v>42.433455615866087</v>
      </c>
      <c r="AC76" s="49">
        <f>IF(AC$3&gt;A1remlife,A1value-SUM($F76:AB76),IF(A1remlife="N/A","n/a",A1value/A1remlife))</f>
        <v>42.433455615866087</v>
      </c>
      <c r="AD76" s="49">
        <f>IF(AD$3&gt;A1remlife,A1value-SUM($F76:AC76),IF(A1remlife="N/A","n/a",A1value/A1remlife))</f>
        <v>42.433455615866087</v>
      </c>
      <c r="AE76" s="49">
        <f>IF(AE$3&gt;A1remlife,A1value-SUM($F76:AD76),IF(A1remlife="N/A","n/a",A1value/A1remlife))</f>
        <v>42.433455615866087</v>
      </c>
      <c r="AF76" s="49">
        <f>IF(AF$3&gt;A1remlife,A1value-SUM($F76:AE76),IF(A1remlife="N/A","n/a",A1value/A1remlife))</f>
        <v>42.433455615866087</v>
      </c>
      <c r="AG76" s="49">
        <f>IF(AG$3&gt;A1remlife,A1value-SUM($F76:AF76),IF(A1remlife="N/A","n/a",A1value/A1remlife))</f>
        <v>42.433455615866087</v>
      </c>
      <c r="AH76" s="49">
        <f>IF(AH$3&gt;A1remlife,A1value-SUM($F76:AG76),IF(A1remlife="N/A","n/a",A1value/A1remlife))</f>
        <v>42.433455615866087</v>
      </c>
      <c r="AI76" s="49">
        <f>IF(AI$3&gt;A1remlife,A1value-SUM($F76:AH76),IF(A1remlife="N/A","n/a",A1value/A1remlife))</f>
        <v>42.433455615866087</v>
      </c>
      <c r="AJ76" s="49">
        <f>IF(AJ$3&gt;A1remlife,A1value-SUM($F76:AI76),IF(A1remlife="N/A","n/a",A1value/A1remlife))</f>
        <v>42.433455615866087</v>
      </c>
      <c r="AK76" s="49">
        <f>IF(AK$3&gt;A1remlife,A1value-SUM($F76:AJ76),IF(A1remlife="N/A","n/a",A1value/A1remlife))</f>
        <v>42.433455615866087</v>
      </c>
      <c r="AL76" s="49">
        <f>IF(AL$3&gt;A1remlife,A1value-SUM($F76:AK76),IF(A1remlife="N/A","n/a",A1value/A1remlife))</f>
        <v>42.433455615866087</v>
      </c>
      <c r="AM76" s="49">
        <f>IF(AM$3&gt;A1remlife,A1value-SUM($F76:AL76),IF(A1remlife="N/A","n/a",A1value/A1remlife))</f>
        <v>42.433455615866087</v>
      </c>
      <c r="AN76" s="49">
        <f>IF(AN$3&gt;A1remlife,A1value-SUM($F76:AM76),IF(A1remlife="N/A","n/a",A1value/A1remlife))</f>
        <v>3.4845794084819772</v>
      </c>
      <c r="AO76" s="49">
        <f>IF(AO$3&gt;A1remlife,A1value-SUM($F76:AN76),IF(A1remlife="N/A","n/a",A1value/A1remlife))</f>
        <v>0</v>
      </c>
      <c r="AP76" s="49">
        <f>IF(AP$3&gt;A1remlife,A1value-SUM($F76:AO76),IF(A1remlife="N/A","n/a",A1value/A1remlife))</f>
        <v>0</v>
      </c>
      <c r="AQ76" s="49">
        <f>IF(AQ$3&gt;A1remlife,A1value-SUM($F76:AP76),IF(A1remlife="N/A","n/a",A1value/A1remlife))</f>
        <v>0</v>
      </c>
      <c r="AR76" s="49">
        <f>IF(AR$3&gt;A1remlife,A1value-SUM($F76:AQ76),IF(A1remlife="N/A","n/a",A1value/A1remlife))</f>
        <v>0</v>
      </c>
      <c r="AS76" s="49">
        <f>IF(AS$3&gt;A1remlife,A1value-SUM($F76:AR76),IF(A1remlife="N/A","n/a",A1value/A1remlife))</f>
        <v>0</v>
      </c>
      <c r="AT76" s="49">
        <f>IF(AT$3&gt;A1remlife,A1value-SUM($F76:AS76),IF(A1remlife="N/A","n/a",A1value/A1remlife))</f>
        <v>0</v>
      </c>
      <c r="AU76" s="49">
        <f>IF(AU$3&gt;A1remlife,A1value-SUM($F76:AT76),IF(A1remlife="N/A","n/a",A1value/A1remlife))</f>
        <v>0</v>
      </c>
      <c r="AV76" s="49">
        <f>IF(AV$3&gt;A1remlife,A1value-SUM($F76:AU76),IF(A1remlife="N/A","n/a",A1value/A1remlife))</f>
        <v>0</v>
      </c>
      <c r="AW76" s="49">
        <f>IF(AW$3&gt;A1remlife,A1value-SUM($F76:AV76),IF(A1remlife="N/A","n/a",A1value/A1remlife))</f>
        <v>0</v>
      </c>
      <c r="AX76" s="49">
        <f>IF(AX$3&gt;A1remlife,A1value-SUM($F76:AW76),IF(A1remlife="N/A","n/a",A1value/A1remlife))</f>
        <v>0</v>
      </c>
      <c r="AY76" s="49">
        <f>IF(AY$3&gt;A1remlife,A1value-SUM($F76:AX76),IF(A1remlife="N/A","n/a",A1value/A1remlife))</f>
        <v>0</v>
      </c>
      <c r="AZ76" s="49">
        <f>IF(AZ$3&gt;A1remlife,A1value-SUM($F76:AY76),IF(A1remlife="N/A","n/a",A1value/A1remlife))</f>
        <v>0</v>
      </c>
      <c r="BA76" s="49">
        <f>IF(BA$3&gt;A1remlife,A1value-SUM($F76:AZ76),IF(A1remlife="N/A","n/a",A1value/A1remlife))</f>
        <v>0</v>
      </c>
      <c r="BB76" s="49">
        <f>IF(BB$3&gt;A1remlife,A1value-SUM($F76:BA76),IF(A1remlife="N/A","n/a",A1value/A1remlife))</f>
        <v>0</v>
      </c>
      <c r="BC76" s="49">
        <f>IF(BC$3&gt;A1remlife,A1value-SUM($F76:BB76),IF(A1remlife="N/A","n/a",A1value/A1remlife))</f>
        <v>0</v>
      </c>
      <c r="BD76" s="49">
        <f>IF(BD$3&gt;A1remlife,A1value-SUM($F76:BC76),IF(A1remlife="N/A","n/a",A1value/A1remlife))</f>
        <v>0</v>
      </c>
      <c r="BE76" s="49">
        <f>IF(BE$3&gt;A1remlife,A1value-SUM($F76:BD76),IF(A1remlife="N/A","n/a",A1value/A1remlife))</f>
        <v>0</v>
      </c>
      <c r="BF76" s="49">
        <f>IF(BF$3&gt;A1remlife,A1value-SUM($F76:BE76),IF(A1remlife="N/A","n/a",A1value/A1remlife))</f>
        <v>0</v>
      </c>
      <c r="BG76" s="49">
        <f>IF(BG$3&gt;A1remlife,A1value-SUM($F76:BF76),IF(A1remlife="N/A","n/a",A1value/A1remlife))</f>
        <v>0</v>
      </c>
      <c r="BH76" s="49">
        <f>IF(BH$3&gt;A1remlife,A1value-SUM($F76:BG76),IF(A1remlife="N/A","n/a",A1value/A1remlife))</f>
        <v>0</v>
      </c>
      <c r="BI76" s="49">
        <f>IF(BI$3&gt;A1remlife,A1value-SUM($F76:BH76),IF(A1remlife="N/A","n/a",A1value/A1remlife))</f>
        <v>0</v>
      </c>
      <c r="BJ76" s="20"/>
      <c r="BK76" s="20"/>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c r="GR76"/>
      <c r="GS76"/>
      <c r="GT76"/>
      <c r="GU76"/>
      <c r="GV76"/>
      <c r="GW76"/>
      <c r="GX76"/>
      <c r="GY76"/>
      <c r="GZ76"/>
      <c r="HA76"/>
      <c r="HB76"/>
      <c r="HC76"/>
      <c r="HD76"/>
      <c r="HE76"/>
      <c r="HF76"/>
      <c r="HG76"/>
      <c r="HH76"/>
      <c r="HI76"/>
      <c r="HJ76"/>
      <c r="HK76"/>
      <c r="HL76"/>
      <c r="HM76"/>
      <c r="HN76"/>
      <c r="HO76"/>
      <c r="HP76"/>
      <c r="HQ76"/>
      <c r="HR76"/>
      <c r="HS76"/>
      <c r="HT76"/>
      <c r="HU76"/>
      <c r="HV76"/>
      <c r="HW76"/>
      <c r="HX76"/>
      <c r="HY76"/>
      <c r="HZ76"/>
      <c r="IA76"/>
      <c r="IB76"/>
      <c r="IC76"/>
      <c r="ID76"/>
      <c r="IE76"/>
      <c r="IF76"/>
      <c r="IG76"/>
      <c r="IH76"/>
      <c r="II76"/>
      <c r="IJ76"/>
      <c r="IK76"/>
      <c r="IL76"/>
      <c r="IM76"/>
      <c r="IN76"/>
      <c r="IO76"/>
      <c r="IP76"/>
      <c r="IQ76"/>
      <c r="IR76"/>
      <c r="IS76"/>
      <c r="IT76"/>
      <c r="IU76"/>
      <c r="IV76"/>
    </row>
    <row r="77" spans="1:256" s="5" customFormat="1" hidden="1" outlineLevel="2">
      <c r="A77" s="20"/>
      <c r="B77" s="38"/>
      <c r="C77" s="37"/>
      <c r="D77" s="641" t="s">
        <v>71</v>
      </c>
      <c r="E77" s="287">
        <v>0</v>
      </c>
      <c r="F77" s="40"/>
      <c r="G77" s="131"/>
      <c r="H77" s="131"/>
      <c r="I77" s="131"/>
      <c r="J77" s="131"/>
      <c r="K77" s="131"/>
      <c r="L77" s="131"/>
      <c r="M77" s="131"/>
      <c r="N77" s="131"/>
      <c r="O77" s="131"/>
      <c r="P77" s="131"/>
      <c r="Q77" s="131"/>
      <c r="R77" s="131"/>
      <c r="S77" s="131"/>
      <c r="T77" s="131"/>
      <c r="U77" s="131"/>
      <c r="V77" s="131"/>
      <c r="W77" s="131"/>
      <c r="X77" s="131"/>
      <c r="Y77" s="131"/>
      <c r="Z77" s="131"/>
      <c r="AA77" s="131"/>
      <c r="AB77" s="131"/>
      <c r="AC77" s="131"/>
      <c r="AD77" s="131"/>
      <c r="AE77" s="131"/>
      <c r="AF77" s="131"/>
      <c r="AG77" s="131"/>
      <c r="AH77" s="131"/>
      <c r="AI77" s="131"/>
      <c r="AJ77" s="131"/>
      <c r="AK77" s="131"/>
      <c r="AL77" s="131"/>
      <c r="AM77" s="131"/>
      <c r="AN77" s="131"/>
      <c r="AO77" s="131"/>
      <c r="AP77" s="131"/>
      <c r="AQ77" s="131"/>
      <c r="AR77" s="131"/>
      <c r="AS77" s="131"/>
      <c r="AT77" s="131"/>
      <c r="AU77" s="131"/>
      <c r="AV77" s="131"/>
      <c r="AW77" s="131"/>
      <c r="AX77" s="131"/>
      <c r="AY77" s="131"/>
      <c r="AZ77" s="131"/>
      <c r="BA77" s="131"/>
      <c r="BB77" s="131"/>
      <c r="BC77" s="131"/>
      <c r="BD77" s="131"/>
      <c r="BE77" s="131"/>
      <c r="BF77" s="131"/>
      <c r="BG77" s="131"/>
      <c r="BH77" s="131"/>
      <c r="BI77" s="131"/>
      <c r="BJ77" s="20"/>
      <c r="BK77" s="20"/>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c r="GR77"/>
      <c r="GS77"/>
      <c r="GT77"/>
      <c r="GU77"/>
      <c r="GV77"/>
      <c r="GW77"/>
      <c r="GX77"/>
      <c r="GY77"/>
      <c r="GZ77"/>
      <c r="HA77"/>
      <c r="HB77"/>
      <c r="HC77"/>
      <c r="HD77"/>
      <c r="HE77"/>
      <c r="HF77"/>
      <c r="HG77"/>
      <c r="HH77"/>
      <c r="HI77"/>
      <c r="HJ77"/>
      <c r="HK77"/>
      <c r="HL77"/>
      <c r="HM77"/>
      <c r="HN77"/>
      <c r="HO77"/>
      <c r="HP77"/>
      <c r="HQ77"/>
      <c r="HR77"/>
      <c r="HS77"/>
      <c r="HT77"/>
      <c r="HU77"/>
      <c r="HV77"/>
      <c r="HW77"/>
      <c r="HX77"/>
      <c r="HY77"/>
      <c r="HZ77"/>
      <c r="IA77"/>
      <c r="IB77"/>
      <c r="IC77"/>
      <c r="ID77"/>
      <c r="IE77"/>
      <c r="IF77"/>
      <c r="IG77"/>
      <c r="IH77"/>
      <c r="II77"/>
      <c r="IJ77"/>
      <c r="IK77"/>
      <c r="IL77"/>
      <c r="IM77"/>
      <c r="IN77"/>
      <c r="IO77"/>
      <c r="IP77"/>
      <c r="IQ77"/>
      <c r="IR77"/>
      <c r="IS77"/>
      <c r="IT77"/>
      <c r="IU77"/>
      <c r="IV77"/>
    </row>
    <row r="78" spans="1:256" s="5" customFormat="1" hidden="1" outlineLevel="2">
      <c r="A78" s="20"/>
      <c r="B78" s="38"/>
      <c r="C78" s="37"/>
      <c r="D78" s="641"/>
      <c r="E78" s="287">
        <v>1</v>
      </c>
      <c r="F78" s="40"/>
      <c r="G78" s="308"/>
      <c r="H78" s="43">
        <f>IF(A1stdlife="n/a","n/a",IF(H$3&gt;(A1stdlife+$E78),(Input!$G$143*(1+rvanilla)^0.5)-SUM($G78:G78),(Input!$G$143*(1+rvanilla)^0.5)/A1stdlife))</f>
        <v>3.6446440493756898</v>
      </c>
      <c r="I78" s="43">
        <f>IF(A1stdlife="n/a","n/a",IF(I$3&gt;(A1stdlife+$E78),(Input!$G$143*(1+rvanilla)^0.5)-SUM($G78:H78),(Input!$G$143*(1+rvanilla)^0.5)/A1stdlife))</f>
        <v>3.6446440493756898</v>
      </c>
      <c r="J78" s="43">
        <f>IF(A1stdlife="n/a","n/a",IF(J$3&gt;(A1stdlife+$E78),(Input!$G$143*(1+rvanilla)^0.5)-SUM($G78:I78),(Input!$G$143*(1+rvanilla)^0.5)/A1stdlife))</f>
        <v>3.6446440493756898</v>
      </c>
      <c r="K78" s="43">
        <f>IF(A1stdlife="n/a","n/a",IF(K$3&gt;(A1stdlife+$E78),(Input!$G$143*(1+rvanilla)^0.5)-SUM($G78:J78),(Input!$G$143*(1+rvanilla)^0.5)/A1stdlife))</f>
        <v>3.6446440493756898</v>
      </c>
      <c r="L78" s="43">
        <f>IF(A1stdlife="n/a","n/a",IF(L$3&gt;(A1stdlife+$E78),(Input!$G$143*(1+rvanilla)^0.5)-SUM($G78:K78),(Input!$G$143*(1+rvanilla)^0.5)/A1stdlife))</f>
        <v>3.6446440493756898</v>
      </c>
      <c r="M78" s="43">
        <f>IF(A1stdlife="n/a","n/a",IF(M$3&gt;(A1stdlife+$E78),(Input!$G$143*(1+rvanilla)^0.5)-SUM($G78:L78),(Input!$G$143*(1+rvanilla)^0.5)/A1stdlife))</f>
        <v>3.6446440493756898</v>
      </c>
      <c r="N78" s="43">
        <f>IF(A1stdlife="n/a","n/a",IF(N$3&gt;(A1stdlife+$E78),(Input!$G$143*(1+rvanilla)^0.5)-SUM($G78:M78),(Input!$G$143*(1+rvanilla)^0.5)/A1stdlife))</f>
        <v>3.6446440493756898</v>
      </c>
      <c r="O78" s="43">
        <f>IF(A1stdlife="n/a","n/a",IF(O$3&gt;(A1stdlife+$E78),(Input!$G$143*(1+rvanilla)^0.5)-SUM($G78:N78),(Input!$G$143*(1+rvanilla)^0.5)/A1stdlife))</f>
        <v>3.6446440493756898</v>
      </c>
      <c r="P78" s="43">
        <f>IF(A1stdlife="n/a","n/a",IF(P$3&gt;(A1stdlife+$E78),(Input!$G$143*(1+rvanilla)^0.5)-SUM($G78:O78),(Input!$G$143*(1+rvanilla)^0.5)/A1stdlife))</f>
        <v>3.6446440493756898</v>
      </c>
      <c r="Q78" s="43">
        <f>IF(A1stdlife="n/a","n/a",IF(Q$3&gt;(A1stdlife+$E78),(Input!$G$143*(1+rvanilla)^0.5)-SUM($G78:P78),(Input!$G$143*(1+rvanilla)^0.5)/A1stdlife))</f>
        <v>3.6446440493756898</v>
      </c>
      <c r="R78" s="43">
        <f>IF(A1stdlife="n/a","n/a",IF(R$3&gt;(A1stdlife+$E78),(Input!$G$143*(1+rvanilla)^0.5)-SUM($G78:Q78),(Input!$G$143*(1+rvanilla)^0.5)/A1stdlife))</f>
        <v>3.6446440493756898</v>
      </c>
      <c r="S78" s="43">
        <f>IF(A1stdlife="n/a","n/a",IF(S$3&gt;(A1stdlife+$E78),(Input!$G$143*(1+rvanilla)^0.5)-SUM($G78:R78),(Input!$G$143*(1+rvanilla)^0.5)/A1stdlife))</f>
        <v>3.6446440493756898</v>
      </c>
      <c r="T78" s="43">
        <f>IF(A1stdlife="n/a","n/a",IF(T$3&gt;(A1stdlife+$E78),(Input!$G$143*(1+rvanilla)^0.5)-SUM($G78:S78),(Input!$G$143*(1+rvanilla)^0.5)/A1stdlife))</f>
        <v>3.6446440493756898</v>
      </c>
      <c r="U78" s="43">
        <f>IF(A1stdlife="n/a","n/a",IF(U$3&gt;(A1stdlife+$E78),(Input!$G$143*(1+rvanilla)^0.5)-SUM($G78:T78),(Input!$G$143*(1+rvanilla)^0.5)/A1stdlife))</f>
        <v>3.6446440493756898</v>
      </c>
      <c r="V78" s="43">
        <f>IF(A1stdlife="n/a","n/a",IF(V$3&gt;(A1stdlife+$E78),(Input!$G$143*(1+rvanilla)^0.5)-SUM($G78:U78),(Input!$G$143*(1+rvanilla)^0.5)/A1stdlife))</f>
        <v>3.6446440493756898</v>
      </c>
      <c r="W78" s="43">
        <f>IF(A1stdlife="n/a","n/a",IF(W$3&gt;(A1stdlife+$E78),(Input!$G$143*(1+rvanilla)^0.5)-SUM($G78:V78),(Input!$G$143*(1+rvanilla)^0.5)/A1stdlife))</f>
        <v>3.6446440493756898</v>
      </c>
      <c r="X78" s="43">
        <f>IF(A1stdlife="n/a","n/a",IF(X$3&gt;(A1stdlife+$E78),(Input!$G$143*(1+rvanilla)^0.5)-SUM($G78:W78),(Input!$G$143*(1+rvanilla)^0.5)/A1stdlife))</f>
        <v>3.6446440493756898</v>
      </c>
      <c r="Y78" s="43">
        <f>IF(A1stdlife="n/a","n/a",IF(Y$3&gt;(A1stdlife+$E78),(Input!$G$143*(1+rvanilla)^0.5)-SUM($G78:X78),(Input!$G$143*(1+rvanilla)^0.5)/A1stdlife))</f>
        <v>3.6446440493756898</v>
      </c>
      <c r="Z78" s="43">
        <f>IF(A1stdlife="n/a","n/a",IF(Z$3&gt;(A1stdlife+$E78),(Input!$G$143*(1+rvanilla)^0.5)-SUM($G78:Y78),(Input!$G$143*(1+rvanilla)^0.5)/A1stdlife))</f>
        <v>3.6446440493756898</v>
      </c>
      <c r="AA78" s="43">
        <f>IF(A1stdlife="n/a","n/a",IF(AA$3&gt;(A1stdlife+$E78),(Input!$G$143*(1+rvanilla)^0.5)-SUM($G78:Z78),(Input!$G$143*(1+rvanilla)^0.5)/A1stdlife))</f>
        <v>3.6446440493756898</v>
      </c>
      <c r="AB78" s="43">
        <f>IF(A1stdlife="n/a","n/a",IF(AB$3&gt;(A1stdlife+$E78),(Input!$G$143*(1+rvanilla)^0.5)-SUM($G78:AA78),(Input!$G$143*(1+rvanilla)^0.5)/A1stdlife))</f>
        <v>3.6446440493756898</v>
      </c>
      <c r="AC78" s="325">
        <f>IF(A1stdlife="n/a","n/a",IF(AC$3&gt;(A1stdlife+$E78),(Input!$G$143*(1+rvanilla)^0.5)-SUM($G78:AB78),(Input!$G$143*(1+rvanilla)^0.5)/A1stdlife))</f>
        <v>3.6446440493756898</v>
      </c>
      <c r="AD78" s="43">
        <f>IF(A1stdlife="n/a","n/a",IF(AD$3&gt;(A1stdlife+$E78),(Input!$G$143*(1+rvanilla)^0.5)-SUM($G78:AC78),(Input!$G$143*(1+rvanilla)^0.5)/A1stdlife))</f>
        <v>3.6446440493756898</v>
      </c>
      <c r="AE78" s="43">
        <f>IF(A1stdlife="n/a","n/a",IF(AE$3&gt;(A1stdlife+$E78),(Input!$G$143*(1+rvanilla)^0.5)-SUM($G78:AD78),(Input!$G$143*(1+rvanilla)^0.5)/A1stdlife))</f>
        <v>3.6446440493756898</v>
      </c>
      <c r="AF78" s="43">
        <f>IF(A1stdlife="n/a","n/a",IF(AF$3&gt;(A1stdlife+$E78),(Input!$G$143*(1+rvanilla)^0.5)-SUM($G78:AE78),(Input!$G$143*(1+rvanilla)^0.5)/A1stdlife))</f>
        <v>3.6446440493756898</v>
      </c>
      <c r="AG78" s="43">
        <f>IF(A1stdlife="n/a","n/a",IF(AG$3&gt;(A1stdlife+$E78),(Input!$G$143*(1+rvanilla)^0.5)-SUM($G78:AF78),(Input!$G$143*(1+rvanilla)^0.5)/A1stdlife))</f>
        <v>3.6446440493756898</v>
      </c>
      <c r="AH78" s="43">
        <f>IF(A1stdlife="n/a","n/a",IF(AH$3&gt;(A1stdlife+$E78),(Input!$G$143*(1+rvanilla)^0.5)-SUM($G78:AG78),(Input!$G$143*(1+rvanilla)^0.5)/A1stdlife))</f>
        <v>3.6446440493756898</v>
      </c>
      <c r="AI78" s="43">
        <f>IF(A1stdlife="n/a","n/a",IF(AI$3&gt;(A1stdlife+$E78),(Input!$G$143*(1+rvanilla)^0.5)-SUM($G78:AH78),(Input!$G$143*(1+rvanilla)^0.5)/A1stdlife))</f>
        <v>3.6446440493756898</v>
      </c>
      <c r="AJ78" s="43">
        <f>IF(A1stdlife="n/a","n/a",IF(AJ$3&gt;(A1stdlife+$E78),(Input!$G$143*(1+rvanilla)^0.5)-SUM($G78:AI78),(Input!$G$143*(1+rvanilla)^0.5)/A1stdlife))</f>
        <v>3.6446440493756898</v>
      </c>
      <c r="AK78" s="43">
        <f>IF(A1stdlife="n/a","n/a",IF(AK$3&gt;(A1stdlife+$E78),(Input!$G$143*(1+rvanilla)^0.5)-SUM($G78:AJ78),(Input!$G$143*(1+rvanilla)^0.5)/A1stdlife))</f>
        <v>3.6446440493756898</v>
      </c>
      <c r="AL78" s="43">
        <f>IF(A1stdlife="n/a","n/a",IF(AL$3&gt;(A1stdlife+$E78),(Input!$G$143*(1+rvanilla)^0.5)-SUM($G78:AK78),(Input!$G$143*(1+rvanilla)^0.5)/A1stdlife))</f>
        <v>3.6446440493756898</v>
      </c>
      <c r="AM78" s="43">
        <f>IF(A1stdlife="n/a","n/a",IF(AM$3&gt;(A1stdlife+$E78),(Input!$G$143*(1+rvanilla)^0.5)-SUM($G78:AL78),(Input!$G$143*(1+rvanilla)^0.5)/A1stdlife))</f>
        <v>3.6446440493756898</v>
      </c>
      <c r="AN78" s="43">
        <f>IF(A1stdlife="n/a","n/a",IF(AN$3&gt;(A1stdlife+$E78),(Input!$G$143*(1+rvanilla)^0.5)-SUM($G78:AM78),(Input!$G$143*(1+rvanilla)^0.5)/A1stdlife))</f>
        <v>3.6446440493756898</v>
      </c>
      <c r="AO78" s="43">
        <f>IF(A1stdlife="n/a","n/a",IF(AO$3&gt;(A1stdlife+$E78),(Input!$G$143*(1+rvanilla)^0.5)-SUM($G78:AN78),(Input!$G$143*(1+rvanilla)^0.5)/A1stdlife))</f>
        <v>3.6446440493756898</v>
      </c>
      <c r="AP78" s="43">
        <f>IF(A1stdlife="n/a","n/a",IF(AP$3&gt;(A1stdlife+$E78),(Input!$G$143*(1+rvanilla)^0.5)-SUM($G78:AO78),(Input!$G$143*(1+rvanilla)^0.5)/A1stdlife))</f>
        <v>3.6446440493756898</v>
      </c>
      <c r="AQ78" s="43">
        <f>IF(A1stdlife="n/a","n/a",IF(AQ$3&gt;(A1stdlife+$E78),(Input!$G$143*(1+rvanilla)^0.5)-SUM($G78:AP78),(Input!$G$143*(1+rvanilla)^0.5)/A1stdlife))</f>
        <v>3.6446440493756898</v>
      </c>
      <c r="AR78" s="43">
        <f>IF(A1stdlife="n/a","n/a",IF(AR$3&gt;(A1stdlife+$E78),(Input!$G$143*(1+rvanilla)^0.5)-SUM($G78:AQ78),(Input!$G$143*(1+rvanilla)^0.5)/A1stdlife))</f>
        <v>3.6446440493756898</v>
      </c>
      <c r="AS78" s="43">
        <f>IF(A1stdlife="n/a","n/a",IF(AS$3&gt;(A1stdlife+$E78),(Input!$G$143*(1+rvanilla)^0.5)-SUM($G78:AR78),(Input!$G$143*(1+rvanilla)^0.5)/A1stdlife))</f>
        <v>3.6446440493756898</v>
      </c>
      <c r="AT78" s="43">
        <f>IF(A1stdlife="n/a","n/a",IF(AT$3&gt;(A1stdlife+$E78),(Input!$G$143*(1+rvanilla)^0.5)-SUM($G78:AS78),(Input!$G$143*(1+rvanilla)^0.5)/A1stdlife))</f>
        <v>3.6446440493756898</v>
      </c>
      <c r="AU78" s="43">
        <f>IF(A1stdlife="n/a","n/a",IF(AU$3&gt;(A1stdlife+$E78),(Input!$G$143*(1+rvanilla)^0.5)-SUM($G78:AT78),(Input!$G$143*(1+rvanilla)^0.5)/A1stdlife))</f>
        <v>3.6446440493756898</v>
      </c>
      <c r="AV78" s="43">
        <f>IF(A1stdlife="n/a","n/a",IF(AV$3&gt;(A1stdlife+$E78),(Input!$G$143*(1+rvanilla)^0.5)-SUM($G78:AU78),(Input!$G$143*(1+rvanilla)^0.5)/A1stdlife))</f>
        <v>3.6446440493756898</v>
      </c>
      <c r="AW78" s="43">
        <f>IF(A1stdlife="n/a","n/a",IF(AW$3&gt;(A1stdlife+$E78),(Input!$G$143*(1+rvanilla)^0.5)-SUM($G78:AV78),(Input!$G$143*(1+rvanilla)^0.5)/A1stdlife))</f>
        <v>3.6446440493756898</v>
      </c>
      <c r="AX78" s="43">
        <f>IF(A1stdlife="n/a","n/a",IF(AX$3&gt;(A1stdlife+$E78),(Input!$G$143*(1+rvanilla)^0.5)-SUM($G78:AW78),(Input!$G$143*(1+rvanilla)^0.5)/A1stdlife))</f>
        <v>3.6446440493756898</v>
      </c>
      <c r="AY78" s="43">
        <f>IF(A1stdlife="n/a","n/a",IF(AY$3&gt;(A1stdlife+$E78),(Input!$G$143*(1+rvanilla)^0.5)-SUM($G78:AX78),(Input!$G$143*(1+rvanilla)^0.5)/A1stdlife))</f>
        <v>3.6446440493756898</v>
      </c>
      <c r="AZ78" s="43">
        <f>IF(A1stdlife="n/a","n/a",IF(AZ$3&gt;(A1stdlife+$E78),(Input!$G$143*(1+rvanilla)^0.5)-SUM($G78:AY78),(Input!$G$143*(1+rvanilla)^0.5)/A1stdlife))</f>
        <v>3.6446440493756898</v>
      </c>
      <c r="BA78" s="43">
        <f>IF(A1stdlife="n/a","n/a",IF(BA$3&gt;(A1stdlife+$E78),(Input!$G$143*(1+rvanilla)^0.5)-SUM($G78:AZ78),(Input!$G$143*(1+rvanilla)^0.5)/A1stdlife))</f>
        <v>3.6446440493756898</v>
      </c>
      <c r="BB78" s="43">
        <f>IF(A1stdlife="n/a","n/a",IF(BB$3&gt;(A1stdlife+$E78),(Input!$G$143*(1+rvanilla)^0.5)-SUM($G78:BA78),(Input!$G$143*(1+rvanilla)^0.5)/A1stdlife))</f>
        <v>1.0895712157017101</v>
      </c>
      <c r="BC78" s="43">
        <f>IF(A1stdlife="n/a","n/a",IF(BC$3&gt;(A1stdlife+$E78),(Input!$G$143*(1+rvanilla)^0.5)-SUM($G78:BB78),(Input!$G$143*(1+rvanilla)^0.5)/A1stdlife))</f>
        <v>0</v>
      </c>
      <c r="BD78" s="43">
        <f>IF(A1stdlife="n/a","n/a",IF(BD$3&gt;(A1stdlife+$E78),(Input!$G$143*(1+rvanilla)^0.5)-SUM($G78:BC78),(Input!$G$143*(1+rvanilla)^0.5)/A1stdlife))</f>
        <v>0</v>
      </c>
      <c r="BE78" s="43">
        <f>IF(A1stdlife="n/a","n/a",IF(BE$3&gt;(A1stdlife+$E78),(Input!$G$143*(1+rvanilla)^0.5)-SUM($G78:BD78),(Input!$G$143*(1+rvanilla)^0.5)/A1stdlife))</f>
        <v>0</v>
      </c>
      <c r="BF78" s="43">
        <f>IF(A1stdlife="n/a","n/a",IF(BF$3&gt;(A1stdlife+$E78),(Input!$G$143*(1+rvanilla)^0.5)-SUM($G78:BE78),(Input!$G$143*(1+rvanilla)^0.5)/A1stdlife))</f>
        <v>0</v>
      </c>
      <c r="BG78" s="43">
        <f>IF(A1stdlife="n/a","n/a",IF(BG$3&gt;(A1stdlife+$E78),(Input!$G$143*(1+rvanilla)^0.5)-SUM($G78:BF78),(Input!$G$143*(1+rvanilla)^0.5)/A1stdlife))</f>
        <v>0</v>
      </c>
      <c r="BH78" s="43">
        <f>IF(A1stdlife="n/a","n/a",IF(BH$3&gt;(A1stdlife+$E78),(Input!$G$143*(1+rvanilla)^0.5)-SUM($G78:BG78),(Input!$G$143*(1+rvanilla)^0.5)/A1stdlife))</f>
        <v>0</v>
      </c>
      <c r="BI78" s="43">
        <f>IF(A1stdlife="n/a","n/a",IF(BI$3&gt;(A1stdlife+$E78),(Input!$G$143*(1+rvanilla)^0.5)-SUM($G78:BH78),(Input!$G$143*(1+rvanilla)^0.5)/A1stdlife))</f>
        <v>0</v>
      </c>
      <c r="BJ78" s="20"/>
      <c r="BK78" s="20"/>
      <c r="BL78"/>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c r="GO78"/>
      <c r="GP78"/>
      <c r="GQ78"/>
      <c r="GR78"/>
      <c r="GS78"/>
      <c r="GT78"/>
      <c r="GU78"/>
      <c r="GV78"/>
      <c r="GW78"/>
      <c r="GX78"/>
      <c r="GY78"/>
      <c r="GZ78"/>
      <c r="HA78"/>
      <c r="HB78"/>
      <c r="HC78"/>
      <c r="HD78"/>
      <c r="HE78"/>
      <c r="HF78"/>
      <c r="HG78"/>
      <c r="HH78"/>
      <c r="HI78"/>
      <c r="HJ78"/>
      <c r="HK78"/>
      <c r="HL78"/>
      <c r="HM78"/>
      <c r="HN78"/>
      <c r="HO78"/>
      <c r="HP78"/>
      <c r="HQ78"/>
      <c r="HR78"/>
      <c r="HS78"/>
      <c r="HT78"/>
      <c r="HU78"/>
      <c r="HV78"/>
      <c r="HW78"/>
      <c r="HX78"/>
      <c r="HY78"/>
      <c r="HZ78"/>
      <c r="IA78"/>
      <c r="IB78"/>
      <c r="IC78"/>
      <c r="ID78"/>
      <c r="IE78"/>
      <c r="IF78"/>
      <c r="IG78"/>
      <c r="IH78"/>
      <c r="II78"/>
      <c r="IJ78"/>
      <c r="IK78"/>
      <c r="IL78"/>
      <c r="IM78"/>
      <c r="IN78"/>
      <c r="IO78"/>
      <c r="IP78"/>
      <c r="IQ78"/>
      <c r="IR78"/>
      <c r="IS78"/>
      <c r="IT78"/>
      <c r="IU78"/>
      <c r="IV78"/>
    </row>
    <row r="79" spans="1:256" s="5" customFormat="1" hidden="1" outlineLevel="2">
      <c r="A79" s="20"/>
      <c r="B79" s="38"/>
      <c r="C79" s="37"/>
      <c r="D79" s="641"/>
      <c r="E79" s="287">
        <v>2</v>
      </c>
      <c r="F79" s="40"/>
      <c r="G79" s="309"/>
      <c r="H79" s="310"/>
      <c r="I79" s="43">
        <f>IF(A1stdlife="n/a","n/a",IF(I$3&gt;(A1stdlife+$E79),(Input!$H$143*(1+rvanilla)^0.5)-SUM($H79:H79),(Input!$H$143*(1+rvanilla)^0.5)/A1stdlife))</f>
        <v>3.0806166679538975</v>
      </c>
      <c r="J79" s="43">
        <f>IF(A1stdlife="n/a","n/a",IF(J$3&gt;(A1stdlife+$E79),(Input!$H$143*(1+rvanilla)^0.5)-SUM($H79:I79),(Input!$H$143*(1+rvanilla)^0.5)/A1stdlife))</f>
        <v>3.0806166679538975</v>
      </c>
      <c r="K79" s="43">
        <f>IF(A1stdlife="n/a","n/a",IF(K$3&gt;(A1stdlife+$E79),(Input!$H$143*(1+rvanilla)^0.5)-SUM($H79:J79),(Input!$H$143*(1+rvanilla)^0.5)/A1stdlife))</f>
        <v>3.0806166679538975</v>
      </c>
      <c r="L79" s="43">
        <f>IF(A1stdlife="n/a","n/a",IF(L$3&gt;(A1stdlife+$E79),(Input!$H$143*(1+rvanilla)^0.5)-SUM($H79:K79),(Input!$H$143*(1+rvanilla)^0.5)/A1stdlife))</f>
        <v>3.0806166679538975</v>
      </c>
      <c r="M79" s="43">
        <f>IF(A1stdlife="n/a","n/a",IF(M$3&gt;(A1stdlife+$E79),(Input!$H$143*(1+rvanilla)^0.5)-SUM($H79:L79),(Input!$H$143*(1+rvanilla)^0.5)/A1stdlife))</f>
        <v>3.0806166679538975</v>
      </c>
      <c r="N79" s="43">
        <f>IF(A1stdlife="n/a","n/a",IF(N$3&gt;(A1stdlife+$E79),(Input!$H$143*(1+rvanilla)^0.5)-SUM($H79:M79),(Input!$H$143*(1+rvanilla)^0.5)/A1stdlife))</f>
        <v>3.0806166679538975</v>
      </c>
      <c r="O79" s="43">
        <f>IF(A1stdlife="n/a","n/a",IF(O$3&gt;(A1stdlife+$E79),(Input!$H$143*(1+rvanilla)^0.5)-SUM($H79:N79),(Input!$H$143*(1+rvanilla)^0.5)/A1stdlife))</f>
        <v>3.0806166679538975</v>
      </c>
      <c r="P79" s="43">
        <f>IF(A1stdlife="n/a","n/a",IF(P$3&gt;(A1stdlife+$E79),(Input!$H$143*(1+rvanilla)^0.5)-SUM($H79:O79),(Input!$H$143*(1+rvanilla)^0.5)/A1stdlife))</f>
        <v>3.0806166679538975</v>
      </c>
      <c r="Q79" s="43">
        <f>IF(A1stdlife="n/a","n/a",IF(Q$3&gt;(A1stdlife+$E79),(Input!$H$143*(1+rvanilla)^0.5)-SUM($H79:P79),(Input!$H$143*(1+rvanilla)^0.5)/A1stdlife))</f>
        <v>3.0806166679538975</v>
      </c>
      <c r="R79" s="43">
        <f>IF(A1stdlife="n/a","n/a",IF(R$3&gt;(A1stdlife+$E79),(Input!$H$143*(1+rvanilla)^0.5)-SUM($H79:Q79),(Input!$H$143*(1+rvanilla)^0.5)/A1stdlife))</f>
        <v>3.0806166679538975</v>
      </c>
      <c r="S79" s="43">
        <f>IF(A1stdlife="n/a","n/a",IF(S$3&gt;(A1stdlife+$E79),(Input!$H$143*(1+rvanilla)^0.5)-SUM($H79:R79),(Input!$H$143*(1+rvanilla)^0.5)/A1stdlife))</f>
        <v>3.0806166679538975</v>
      </c>
      <c r="T79" s="43">
        <f>IF(A1stdlife="n/a","n/a",IF(T$3&gt;(A1stdlife+$E79),(Input!$H$143*(1+rvanilla)^0.5)-SUM($H79:S79),(Input!$H$143*(1+rvanilla)^0.5)/A1stdlife))</f>
        <v>3.0806166679538975</v>
      </c>
      <c r="U79" s="43">
        <f>IF(A1stdlife="n/a","n/a",IF(U$3&gt;(A1stdlife+$E79),(Input!$H$143*(1+rvanilla)^0.5)-SUM($H79:T79),(Input!$H$143*(1+rvanilla)^0.5)/A1stdlife))</f>
        <v>3.0806166679538975</v>
      </c>
      <c r="V79" s="43">
        <f>IF(A1stdlife="n/a","n/a",IF(V$3&gt;(A1stdlife+$E79),(Input!$H$143*(1+rvanilla)^0.5)-SUM($H79:U79),(Input!$H$143*(1+rvanilla)^0.5)/A1stdlife))</f>
        <v>3.0806166679538975</v>
      </c>
      <c r="W79" s="43">
        <f>IF(A1stdlife="n/a","n/a",IF(W$3&gt;(A1stdlife+$E79),(Input!$H$143*(1+rvanilla)^0.5)-SUM($H79:V79),(Input!$H$143*(1+rvanilla)^0.5)/A1stdlife))</f>
        <v>3.0806166679538975</v>
      </c>
      <c r="X79" s="43">
        <f>IF(A1stdlife="n/a","n/a",IF(X$3&gt;(A1stdlife+$E79),(Input!$H$143*(1+rvanilla)^0.5)-SUM($H79:W79),(Input!$H$143*(1+rvanilla)^0.5)/A1stdlife))</f>
        <v>3.0806166679538975</v>
      </c>
      <c r="Y79" s="43">
        <f>IF(A1stdlife="n/a","n/a",IF(Y$3&gt;(A1stdlife+$E79),(Input!$H$143*(1+rvanilla)^0.5)-SUM($H79:X79),(Input!$H$143*(1+rvanilla)^0.5)/A1stdlife))</f>
        <v>3.0806166679538975</v>
      </c>
      <c r="Z79" s="43">
        <f>IF(A1stdlife="n/a","n/a",IF(Z$3&gt;(A1stdlife+$E79),(Input!$H$143*(1+rvanilla)^0.5)-SUM($H79:Y79),(Input!$H$143*(1+rvanilla)^0.5)/A1stdlife))</f>
        <v>3.0806166679538975</v>
      </c>
      <c r="AA79" s="43">
        <f>IF(A1stdlife="n/a","n/a",IF(AA$3&gt;(A1stdlife+$E79),(Input!$H$143*(1+rvanilla)^0.5)-SUM($H79:Z79),(Input!$H$143*(1+rvanilla)^0.5)/A1stdlife))</f>
        <v>3.0806166679538975</v>
      </c>
      <c r="AB79" s="43">
        <f>IF(A1stdlife="n/a","n/a",IF(AB$3&gt;(A1stdlife+$E79),(Input!$H$143*(1+rvanilla)^0.5)-SUM($H79:AA79),(Input!$H$143*(1+rvanilla)^0.5)/A1stdlife))</f>
        <v>3.0806166679538975</v>
      </c>
      <c r="AC79" s="43">
        <f>IF(A1stdlife="n/a","n/a",IF(AC$3&gt;(A1stdlife+$E79),(Input!$H$143*(1+rvanilla)^0.5)-SUM($H79:AB79),(Input!$H$143*(1+rvanilla)^0.5)/A1stdlife))</f>
        <v>3.0806166679538975</v>
      </c>
      <c r="AD79" s="43">
        <f>IF(A1stdlife="n/a","n/a",IF(AD$3&gt;(A1stdlife+$E79),(Input!$H$143*(1+rvanilla)^0.5)-SUM($H79:AC79),(Input!$H$143*(1+rvanilla)^0.5)/A1stdlife))</f>
        <v>3.0806166679538975</v>
      </c>
      <c r="AE79" s="43">
        <f>IF(A1stdlife="n/a","n/a",IF(AE$3&gt;(A1stdlife+$E79),(Input!$H$143*(1+rvanilla)^0.5)-SUM($H79:AD79),(Input!$H$143*(1+rvanilla)^0.5)/A1stdlife))</f>
        <v>3.0806166679538975</v>
      </c>
      <c r="AF79" s="43">
        <f>IF(A1stdlife="n/a","n/a",IF(AF$3&gt;(A1stdlife+$E79),(Input!$H$143*(1+rvanilla)^0.5)-SUM($H79:AE79),(Input!$H$143*(1+rvanilla)^0.5)/A1stdlife))</f>
        <v>3.0806166679538975</v>
      </c>
      <c r="AG79" s="43">
        <f>IF(A1stdlife="n/a","n/a",IF(AG$3&gt;(A1stdlife+$E79),(Input!$H$143*(1+rvanilla)^0.5)-SUM($H79:AF79),(Input!$H$143*(1+rvanilla)^0.5)/A1stdlife))</f>
        <v>3.0806166679538975</v>
      </c>
      <c r="AH79" s="43">
        <f>IF(A1stdlife="n/a","n/a",IF(AH$3&gt;(A1stdlife+$E79),(Input!$H$143*(1+rvanilla)^0.5)-SUM($H79:AG79),(Input!$H$143*(1+rvanilla)^0.5)/A1stdlife))</f>
        <v>3.0806166679538975</v>
      </c>
      <c r="AI79" s="43">
        <f>IF(A1stdlife="n/a","n/a",IF(AI$3&gt;(A1stdlife+$E79),(Input!$H$143*(1+rvanilla)^0.5)-SUM($H79:AH79),(Input!$H$143*(1+rvanilla)^0.5)/A1stdlife))</f>
        <v>3.0806166679538975</v>
      </c>
      <c r="AJ79" s="43">
        <f>IF(A1stdlife="n/a","n/a",IF(AJ$3&gt;(A1stdlife+$E79),(Input!$H$143*(1+rvanilla)^0.5)-SUM($H79:AI79),(Input!$H$143*(1+rvanilla)^0.5)/A1stdlife))</f>
        <v>3.0806166679538975</v>
      </c>
      <c r="AK79" s="43">
        <f>IF(A1stdlife="n/a","n/a",IF(AK$3&gt;(A1stdlife+$E79),(Input!$H$143*(1+rvanilla)^0.5)-SUM($H79:AJ79),(Input!$H$143*(1+rvanilla)^0.5)/A1stdlife))</f>
        <v>3.0806166679538975</v>
      </c>
      <c r="AL79" s="43">
        <f>IF(A1stdlife="n/a","n/a",IF(AL$3&gt;(A1stdlife+$E79),(Input!$H$143*(1+rvanilla)^0.5)-SUM($H79:AK79),(Input!$H$143*(1+rvanilla)^0.5)/A1stdlife))</f>
        <v>3.0806166679538975</v>
      </c>
      <c r="AM79" s="43">
        <f>IF(A1stdlife="n/a","n/a",IF(AM$3&gt;(A1stdlife+$E79),(Input!$H$143*(1+rvanilla)^0.5)-SUM($H79:AL79),(Input!$H$143*(1+rvanilla)^0.5)/A1stdlife))</f>
        <v>3.0806166679538975</v>
      </c>
      <c r="AN79" s="43">
        <f>IF(A1stdlife="n/a","n/a",IF(AN$3&gt;(A1stdlife+$E79),(Input!$H$143*(1+rvanilla)^0.5)-SUM($H79:AM79),(Input!$H$143*(1+rvanilla)^0.5)/A1stdlife))</f>
        <v>3.0806166679538975</v>
      </c>
      <c r="AO79" s="43">
        <f>IF(A1stdlife="n/a","n/a",IF(AO$3&gt;(A1stdlife+$E79),(Input!$H$143*(1+rvanilla)^0.5)-SUM($H79:AN79),(Input!$H$143*(1+rvanilla)^0.5)/A1stdlife))</f>
        <v>3.0806166679538975</v>
      </c>
      <c r="AP79" s="43">
        <f>IF(A1stdlife="n/a","n/a",IF(AP$3&gt;(A1stdlife+$E79),(Input!$H$143*(1+rvanilla)^0.5)-SUM($H79:AO79),(Input!$H$143*(1+rvanilla)^0.5)/A1stdlife))</f>
        <v>3.0806166679538975</v>
      </c>
      <c r="AQ79" s="43">
        <f>IF(A1stdlife="n/a","n/a",IF(AQ$3&gt;(A1stdlife+$E79),(Input!$H$143*(1+rvanilla)^0.5)-SUM($H79:AP79),(Input!$H$143*(1+rvanilla)^0.5)/A1stdlife))</f>
        <v>3.0806166679538975</v>
      </c>
      <c r="AR79" s="43">
        <f>IF(A1stdlife="n/a","n/a",IF(AR$3&gt;(A1stdlife+$E79),(Input!$H$143*(1+rvanilla)^0.5)-SUM($H79:AQ79),(Input!$H$143*(1+rvanilla)^0.5)/A1stdlife))</f>
        <v>3.0806166679538975</v>
      </c>
      <c r="AS79" s="43">
        <f>IF(A1stdlife="n/a","n/a",IF(AS$3&gt;(A1stdlife+$E79),(Input!$H$143*(1+rvanilla)^0.5)-SUM($H79:AR79),(Input!$H$143*(1+rvanilla)^0.5)/A1stdlife))</f>
        <v>3.0806166679538975</v>
      </c>
      <c r="AT79" s="43">
        <f>IF(A1stdlife="n/a","n/a",IF(AT$3&gt;(A1stdlife+$E79),(Input!$H$143*(1+rvanilla)^0.5)-SUM($H79:AS79),(Input!$H$143*(1+rvanilla)^0.5)/A1stdlife))</f>
        <v>3.0806166679538975</v>
      </c>
      <c r="AU79" s="43">
        <f>IF(A1stdlife="n/a","n/a",IF(AU$3&gt;(A1stdlife+$E79),(Input!$H$143*(1+rvanilla)^0.5)-SUM($H79:AT79),(Input!$H$143*(1+rvanilla)^0.5)/A1stdlife))</f>
        <v>3.0806166679538975</v>
      </c>
      <c r="AV79" s="43">
        <f>IF(A1stdlife="n/a","n/a",IF(AV$3&gt;(A1stdlife+$E79),(Input!$H$143*(1+rvanilla)^0.5)-SUM($H79:AU79),(Input!$H$143*(1+rvanilla)^0.5)/A1stdlife))</f>
        <v>3.0806166679538975</v>
      </c>
      <c r="AW79" s="43">
        <f>IF(A1stdlife="n/a","n/a",IF(AW$3&gt;(A1stdlife+$E79),(Input!$H$143*(1+rvanilla)^0.5)-SUM($H79:AV79),(Input!$H$143*(1+rvanilla)^0.5)/A1stdlife))</f>
        <v>3.0806166679538975</v>
      </c>
      <c r="AX79" s="43">
        <f>IF(A1stdlife="n/a","n/a",IF(AX$3&gt;(A1stdlife+$E79),(Input!$H$143*(1+rvanilla)^0.5)-SUM($H79:AW79),(Input!$H$143*(1+rvanilla)^0.5)/A1stdlife))</f>
        <v>3.0806166679538975</v>
      </c>
      <c r="AY79" s="43">
        <f>IF(A1stdlife="n/a","n/a",IF(AY$3&gt;(A1stdlife+$E79),(Input!$H$143*(1+rvanilla)^0.5)-SUM($H79:AX79),(Input!$H$143*(1+rvanilla)^0.5)/A1stdlife))</f>
        <v>3.0806166679538975</v>
      </c>
      <c r="AZ79" s="43">
        <f>IF(A1stdlife="n/a","n/a",IF(AZ$3&gt;(A1stdlife+$E79),(Input!$H$143*(1+rvanilla)^0.5)-SUM($H79:AY79),(Input!$H$143*(1+rvanilla)^0.5)/A1stdlife))</f>
        <v>3.0806166679538975</v>
      </c>
      <c r="BA79" s="43">
        <f>IF(A1stdlife="n/a","n/a",IF(BA$3&gt;(A1stdlife+$E79),(Input!$H$143*(1+rvanilla)^0.5)-SUM($H79:AZ79),(Input!$H$143*(1+rvanilla)^0.5)/A1stdlife))</f>
        <v>3.0806166679538975</v>
      </c>
      <c r="BB79" s="43">
        <f>IF(A1stdlife="n/a","n/a",IF(BB$3&gt;(A1stdlife+$E79),(Input!$H$143*(1+rvanilla)^0.5)-SUM($H79:BA79),(Input!$H$143*(1+rvanilla)^0.5)/A1stdlife))</f>
        <v>3.0806166679538975</v>
      </c>
      <c r="BC79" s="43">
        <f>IF(A1stdlife="n/a","n/a",IF(BC$3&gt;(A1stdlife+$E79),(Input!$H$143*(1+rvanilla)^0.5)-SUM($H79:BB79),(Input!$H$143*(1+rvanilla)^0.5)/A1stdlife))</f>
        <v>0.92095447526293128</v>
      </c>
      <c r="BD79" s="43">
        <f>IF(A1stdlife="n/a","n/a",IF(BD$3&gt;(A1stdlife+$E79),(Input!$H$143*(1+rvanilla)^0.5)-SUM($H79:BC79),(Input!$H$143*(1+rvanilla)^0.5)/A1stdlife))</f>
        <v>0</v>
      </c>
      <c r="BE79" s="43">
        <f>IF(A1stdlife="n/a","n/a",IF(BE$3&gt;(A1stdlife+$E79),(Input!$H$143*(1+rvanilla)^0.5)-SUM($H79:BD79),(Input!$H$143*(1+rvanilla)^0.5)/A1stdlife))</f>
        <v>0</v>
      </c>
      <c r="BF79" s="43">
        <f>IF(A1stdlife="n/a","n/a",IF(BF$3&gt;(A1stdlife+$E79),(Input!$H$143*(1+rvanilla)^0.5)-SUM($H79:BE79),(Input!$H$143*(1+rvanilla)^0.5)/A1stdlife))</f>
        <v>0</v>
      </c>
      <c r="BG79" s="43">
        <f>IF(A1stdlife="n/a","n/a",IF(BG$3&gt;(A1stdlife+$E79),(Input!$H$143*(1+rvanilla)^0.5)-SUM($H79:BF79),(Input!$H$143*(1+rvanilla)^0.5)/A1stdlife))</f>
        <v>0</v>
      </c>
      <c r="BH79" s="43">
        <f>IF(A1stdlife="n/a","n/a",IF(BH$3&gt;(A1stdlife+$E79),(Input!$H$143*(1+rvanilla)^0.5)-SUM($H79:BG79),(Input!$H$143*(1+rvanilla)^0.5)/A1stdlife))</f>
        <v>0</v>
      </c>
      <c r="BI79" s="43">
        <f>IF(A1stdlife="n/a","n/a",IF(BI$3&gt;(A1stdlife+$E79),(Input!$H$143*(1+rvanilla)^0.5)-SUM($H79:BH79),(Input!$H$143*(1+rvanilla)^0.5)/A1stdlife))</f>
        <v>0</v>
      </c>
      <c r="BJ79" s="20"/>
      <c r="BK79" s="20"/>
      <c r="BL79"/>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c r="GQ79"/>
      <c r="GR79"/>
      <c r="GS79"/>
      <c r="GT79"/>
      <c r="GU79"/>
      <c r="GV79"/>
      <c r="GW79"/>
      <c r="GX79"/>
      <c r="GY79"/>
      <c r="GZ79"/>
      <c r="HA79"/>
      <c r="HB79"/>
      <c r="HC79"/>
      <c r="HD79"/>
      <c r="HE79"/>
      <c r="HF79"/>
      <c r="HG79"/>
      <c r="HH79"/>
      <c r="HI79"/>
      <c r="HJ79"/>
      <c r="HK79"/>
      <c r="HL79"/>
      <c r="HM79"/>
      <c r="HN79"/>
      <c r="HO79"/>
      <c r="HP79"/>
      <c r="HQ79"/>
      <c r="HR79"/>
      <c r="HS79"/>
      <c r="HT79"/>
      <c r="HU79"/>
      <c r="HV79"/>
      <c r="HW79"/>
      <c r="HX79"/>
      <c r="HY79"/>
      <c r="HZ79"/>
      <c r="IA79"/>
      <c r="IB79"/>
      <c r="IC79"/>
      <c r="ID79"/>
      <c r="IE79"/>
      <c r="IF79"/>
      <c r="IG79"/>
      <c r="IH79"/>
      <c r="II79"/>
      <c r="IJ79"/>
      <c r="IK79"/>
      <c r="IL79"/>
      <c r="IM79"/>
      <c r="IN79"/>
      <c r="IO79"/>
      <c r="IP79"/>
      <c r="IQ79"/>
      <c r="IR79"/>
      <c r="IS79"/>
      <c r="IT79"/>
      <c r="IU79"/>
      <c r="IV79"/>
    </row>
    <row r="80" spans="1:256" s="5" customFormat="1" hidden="1" outlineLevel="2">
      <c r="A80" s="20"/>
      <c r="B80" s="38"/>
      <c r="C80" s="37"/>
      <c r="D80" s="641"/>
      <c r="E80" s="287">
        <v>3</v>
      </c>
      <c r="F80" s="40"/>
      <c r="G80" s="309"/>
      <c r="H80" s="311"/>
      <c r="I80" s="310"/>
      <c r="J80" s="43">
        <f>IF(A1stdlife="n/a","n/a",IF(J$3&gt;(A1stdlife+$E80),(Input!$I$143*(1+rvanilla)^0.5)-SUM($I80:I80),(Input!$I$143*(1+rvanilla)^0.5)/A1stdlife))</f>
        <v>2.109722850129129</v>
      </c>
      <c r="K80" s="43">
        <f>IF(A1stdlife="n/a","n/a",IF(K$3&gt;(A1stdlife+$E80),(Input!$I$143*(1+rvanilla)^0.5)-SUM($I80:J80),(Input!$I$143*(1+rvanilla)^0.5)/A1stdlife))</f>
        <v>2.109722850129129</v>
      </c>
      <c r="L80" s="43">
        <f>IF(A1stdlife="n/a","n/a",IF(L$3&gt;(A1stdlife+$E80),(Input!$I$143*(1+rvanilla)^0.5)-SUM($I80:K80),(Input!$I$143*(1+rvanilla)^0.5)/A1stdlife))</f>
        <v>2.109722850129129</v>
      </c>
      <c r="M80" s="43">
        <f>IF(A1stdlife="n/a","n/a",IF(M$3&gt;(A1stdlife+$E80),(Input!$I$143*(1+rvanilla)^0.5)-SUM($I80:L80),(Input!$I$143*(1+rvanilla)^0.5)/A1stdlife))</f>
        <v>2.109722850129129</v>
      </c>
      <c r="N80" s="43">
        <f>IF(A1stdlife="n/a","n/a",IF(N$3&gt;(A1stdlife+$E80),(Input!$I$143*(1+rvanilla)^0.5)-SUM($I80:M80),(Input!$I$143*(1+rvanilla)^0.5)/A1stdlife))</f>
        <v>2.109722850129129</v>
      </c>
      <c r="O80" s="43">
        <f>IF(A1stdlife="n/a","n/a",IF(O$3&gt;(A1stdlife+$E80),(Input!$I$143*(1+rvanilla)^0.5)-SUM($I80:N80),(Input!$I$143*(1+rvanilla)^0.5)/A1stdlife))</f>
        <v>2.109722850129129</v>
      </c>
      <c r="P80" s="43">
        <f>IF(A1stdlife="n/a","n/a",IF(P$3&gt;(A1stdlife+$E80),(Input!$I$143*(1+rvanilla)^0.5)-SUM($I80:O80),(Input!$I$143*(1+rvanilla)^0.5)/A1stdlife))</f>
        <v>2.109722850129129</v>
      </c>
      <c r="Q80" s="43">
        <f>IF(A1stdlife="n/a","n/a",IF(Q$3&gt;(A1stdlife+$E80),(Input!$I$143*(1+rvanilla)^0.5)-SUM($I80:P80),(Input!$I$143*(1+rvanilla)^0.5)/A1stdlife))</f>
        <v>2.109722850129129</v>
      </c>
      <c r="R80" s="43">
        <f>IF(A1stdlife="n/a","n/a",IF(R$3&gt;(A1stdlife+$E80),(Input!$I$143*(1+rvanilla)^0.5)-SUM($I80:Q80),(Input!$I$143*(1+rvanilla)^0.5)/A1stdlife))</f>
        <v>2.109722850129129</v>
      </c>
      <c r="S80" s="43">
        <f>IF(A1stdlife="n/a","n/a",IF(S$3&gt;(A1stdlife+$E80),(Input!$I$143*(1+rvanilla)^0.5)-SUM($I80:R80),(Input!$I$143*(1+rvanilla)^0.5)/A1stdlife))</f>
        <v>2.109722850129129</v>
      </c>
      <c r="T80" s="43">
        <f>IF(A1stdlife="n/a","n/a",IF(T$3&gt;(A1stdlife+$E80),(Input!$I$143*(1+rvanilla)^0.5)-SUM($I80:S80),(Input!$I$143*(1+rvanilla)^0.5)/A1stdlife))</f>
        <v>2.109722850129129</v>
      </c>
      <c r="U80" s="43">
        <f>IF(A1stdlife="n/a","n/a",IF(U$3&gt;(A1stdlife+$E80),(Input!$I$143*(1+rvanilla)^0.5)-SUM($I80:T80),(Input!$I$143*(1+rvanilla)^0.5)/A1stdlife))</f>
        <v>2.109722850129129</v>
      </c>
      <c r="V80" s="43">
        <f>IF(A1stdlife="n/a","n/a",IF(V$3&gt;(A1stdlife+$E80),(Input!$I$143*(1+rvanilla)^0.5)-SUM($I80:U80),(Input!$I$143*(1+rvanilla)^0.5)/A1stdlife))</f>
        <v>2.109722850129129</v>
      </c>
      <c r="W80" s="43">
        <f>IF(A1stdlife="n/a","n/a",IF(W$3&gt;(A1stdlife+$E80),(Input!$I$143*(1+rvanilla)^0.5)-SUM($I80:V80),(Input!$I$143*(1+rvanilla)^0.5)/A1stdlife))</f>
        <v>2.109722850129129</v>
      </c>
      <c r="X80" s="43">
        <f>IF(A1stdlife="n/a","n/a",IF(X$3&gt;(A1stdlife+$E80),(Input!$I$143*(1+rvanilla)^0.5)-SUM($I80:W80),(Input!$I$143*(1+rvanilla)^0.5)/A1stdlife))</f>
        <v>2.109722850129129</v>
      </c>
      <c r="Y80" s="43">
        <f>IF(A1stdlife="n/a","n/a",IF(Y$3&gt;(A1stdlife+$E80),(Input!$I$143*(1+rvanilla)^0.5)-SUM($I80:X80),(Input!$I$143*(1+rvanilla)^0.5)/A1stdlife))</f>
        <v>2.109722850129129</v>
      </c>
      <c r="Z80" s="43">
        <f>IF(A1stdlife="n/a","n/a",IF(Z$3&gt;(A1stdlife+$E80),(Input!$I$143*(1+rvanilla)^0.5)-SUM($I80:Y80),(Input!$I$143*(1+rvanilla)^0.5)/A1stdlife))</f>
        <v>2.109722850129129</v>
      </c>
      <c r="AA80" s="43">
        <f>IF(A1stdlife="n/a","n/a",IF(AA$3&gt;(A1stdlife+$E80),(Input!$I$143*(1+rvanilla)^0.5)-SUM($I80:Z80),(Input!$I$143*(1+rvanilla)^0.5)/A1stdlife))</f>
        <v>2.109722850129129</v>
      </c>
      <c r="AB80" s="43">
        <f>IF(A1stdlife="n/a","n/a",IF(AB$3&gt;(A1stdlife+$E80),(Input!$I$143*(1+rvanilla)^0.5)-SUM($I80:AA80),(Input!$I$143*(1+rvanilla)^0.5)/A1stdlife))</f>
        <v>2.109722850129129</v>
      </c>
      <c r="AC80" s="43">
        <f>IF(A1stdlife="n/a","n/a",IF(AC$3&gt;(A1stdlife+$E80),(Input!$I$143*(1+rvanilla)^0.5)-SUM($I80:AB80),(Input!$I$143*(1+rvanilla)^0.5)/A1stdlife))</f>
        <v>2.109722850129129</v>
      </c>
      <c r="AD80" s="43">
        <f>IF(A1stdlife="n/a","n/a",IF(AD$3&gt;(A1stdlife+$E80),(Input!$I$143*(1+rvanilla)^0.5)-SUM($I80:AC80),(Input!$I$143*(1+rvanilla)^0.5)/A1stdlife))</f>
        <v>2.109722850129129</v>
      </c>
      <c r="AE80" s="43">
        <f>IF(A1stdlife="n/a","n/a",IF(AE$3&gt;(A1stdlife+$E80),(Input!$I$143*(1+rvanilla)^0.5)-SUM($I80:AD80),(Input!$I$143*(1+rvanilla)^0.5)/A1stdlife))</f>
        <v>2.109722850129129</v>
      </c>
      <c r="AF80" s="43">
        <f>IF(A1stdlife="n/a","n/a",IF(AF$3&gt;(A1stdlife+$E80),(Input!$I$143*(1+rvanilla)^0.5)-SUM($I80:AE80),(Input!$I$143*(1+rvanilla)^0.5)/A1stdlife))</f>
        <v>2.109722850129129</v>
      </c>
      <c r="AG80" s="43">
        <f>IF(A1stdlife="n/a","n/a",IF(AG$3&gt;(A1stdlife+$E80),(Input!$I$143*(1+rvanilla)^0.5)-SUM($I80:AF80),(Input!$I$143*(1+rvanilla)^0.5)/A1stdlife))</f>
        <v>2.109722850129129</v>
      </c>
      <c r="AH80" s="43">
        <f>IF(A1stdlife="n/a","n/a",IF(AH$3&gt;(A1stdlife+$E80),(Input!$I$143*(1+rvanilla)^0.5)-SUM($I80:AG80),(Input!$I$143*(1+rvanilla)^0.5)/A1stdlife))</f>
        <v>2.109722850129129</v>
      </c>
      <c r="AI80" s="43">
        <f>IF(A1stdlife="n/a","n/a",IF(AI$3&gt;(A1stdlife+$E80),(Input!$I$143*(1+rvanilla)^0.5)-SUM($I80:AH80),(Input!$I$143*(1+rvanilla)^0.5)/A1stdlife))</f>
        <v>2.109722850129129</v>
      </c>
      <c r="AJ80" s="43">
        <f>IF(A1stdlife="n/a","n/a",IF(AJ$3&gt;(A1stdlife+$E80),(Input!$I$143*(1+rvanilla)^0.5)-SUM($I80:AI80),(Input!$I$143*(1+rvanilla)^0.5)/A1stdlife))</f>
        <v>2.109722850129129</v>
      </c>
      <c r="AK80" s="43">
        <f>IF(A1stdlife="n/a","n/a",IF(AK$3&gt;(A1stdlife+$E80),(Input!$I$143*(1+rvanilla)^0.5)-SUM($I80:AJ80),(Input!$I$143*(1+rvanilla)^0.5)/A1stdlife))</f>
        <v>2.109722850129129</v>
      </c>
      <c r="AL80" s="43">
        <f>IF(A1stdlife="n/a","n/a",IF(AL$3&gt;(A1stdlife+$E80),(Input!$I$143*(1+rvanilla)^0.5)-SUM($I80:AK80),(Input!$I$143*(1+rvanilla)^0.5)/A1stdlife))</f>
        <v>2.109722850129129</v>
      </c>
      <c r="AM80" s="43">
        <f>IF(A1stdlife="n/a","n/a",IF(AM$3&gt;(A1stdlife+$E80),(Input!$I$143*(1+rvanilla)^0.5)-SUM($I80:AL80),(Input!$I$143*(1+rvanilla)^0.5)/A1stdlife))</f>
        <v>2.109722850129129</v>
      </c>
      <c r="AN80" s="43">
        <f>IF(A1stdlife="n/a","n/a",IF(AN$3&gt;(A1stdlife+$E80),(Input!$I$143*(1+rvanilla)^0.5)-SUM($I80:AM80),(Input!$I$143*(1+rvanilla)^0.5)/A1stdlife))</f>
        <v>2.109722850129129</v>
      </c>
      <c r="AO80" s="43">
        <f>IF(A1stdlife="n/a","n/a",IF(AO$3&gt;(A1stdlife+$E80),(Input!$I$143*(1+rvanilla)^0.5)-SUM($I80:AN80),(Input!$I$143*(1+rvanilla)^0.5)/A1stdlife))</f>
        <v>2.109722850129129</v>
      </c>
      <c r="AP80" s="43">
        <f>IF(A1stdlife="n/a","n/a",IF(AP$3&gt;(A1stdlife+$E80),(Input!$I$143*(1+rvanilla)^0.5)-SUM($I80:AO80),(Input!$I$143*(1+rvanilla)^0.5)/A1stdlife))</f>
        <v>2.109722850129129</v>
      </c>
      <c r="AQ80" s="43">
        <f>IF(A1stdlife="n/a","n/a",IF(AQ$3&gt;(A1stdlife+$E80),(Input!$I$143*(1+rvanilla)^0.5)-SUM($I80:AP80),(Input!$I$143*(1+rvanilla)^0.5)/A1stdlife))</f>
        <v>2.109722850129129</v>
      </c>
      <c r="AR80" s="43">
        <f>IF(A1stdlife="n/a","n/a",IF(AR$3&gt;(A1stdlife+$E80),(Input!$I$143*(1+rvanilla)^0.5)-SUM($I80:AQ80),(Input!$I$143*(1+rvanilla)^0.5)/A1stdlife))</f>
        <v>2.109722850129129</v>
      </c>
      <c r="AS80" s="43">
        <f>IF(A1stdlife="n/a","n/a",IF(AS$3&gt;(A1stdlife+$E80),(Input!$I$143*(1+rvanilla)^0.5)-SUM($I80:AR80),(Input!$I$143*(1+rvanilla)^0.5)/A1stdlife))</f>
        <v>2.109722850129129</v>
      </c>
      <c r="AT80" s="43">
        <f>IF(A1stdlife="n/a","n/a",IF(AT$3&gt;(A1stdlife+$E80),(Input!$I$143*(1+rvanilla)^0.5)-SUM($I80:AS80),(Input!$I$143*(1+rvanilla)^0.5)/A1stdlife))</f>
        <v>2.109722850129129</v>
      </c>
      <c r="AU80" s="43">
        <f>IF(A1stdlife="n/a","n/a",IF(AU$3&gt;(A1stdlife+$E80),(Input!$I$143*(1+rvanilla)^0.5)-SUM($I80:AT80),(Input!$I$143*(1+rvanilla)^0.5)/A1stdlife))</f>
        <v>2.109722850129129</v>
      </c>
      <c r="AV80" s="43">
        <f>IF(A1stdlife="n/a","n/a",IF(AV$3&gt;(A1stdlife+$E80),(Input!$I$143*(1+rvanilla)^0.5)-SUM($I80:AU80),(Input!$I$143*(1+rvanilla)^0.5)/A1stdlife))</f>
        <v>2.109722850129129</v>
      </c>
      <c r="AW80" s="43">
        <f>IF(A1stdlife="n/a","n/a",IF(AW$3&gt;(A1stdlife+$E80),(Input!$I$143*(1+rvanilla)^0.5)-SUM($I80:AV80),(Input!$I$143*(1+rvanilla)^0.5)/A1stdlife))</f>
        <v>2.109722850129129</v>
      </c>
      <c r="AX80" s="43">
        <f>IF(A1stdlife="n/a","n/a",IF(AX$3&gt;(A1stdlife+$E80),(Input!$I$143*(1+rvanilla)^0.5)-SUM($I80:AW80),(Input!$I$143*(1+rvanilla)^0.5)/A1stdlife))</f>
        <v>2.109722850129129</v>
      </c>
      <c r="AY80" s="43">
        <f>IF(A1stdlife="n/a","n/a",IF(AY$3&gt;(A1stdlife+$E80),(Input!$I$143*(1+rvanilla)^0.5)-SUM($I80:AX80),(Input!$I$143*(1+rvanilla)^0.5)/A1stdlife))</f>
        <v>2.109722850129129</v>
      </c>
      <c r="AZ80" s="43">
        <f>IF(A1stdlife="n/a","n/a",IF(AZ$3&gt;(A1stdlife+$E80),(Input!$I$143*(1+rvanilla)^0.5)-SUM($I80:AY80),(Input!$I$143*(1+rvanilla)^0.5)/A1stdlife))</f>
        <v>2.109722850129129</v>
      </c>
      <c r="BA80" s="43">
        <f>IF(A1stdlife="n/a","n/a",IF(BA$3&gt;(A1stdlife+$E80),(Input!$I$143*(1+rvanilla)^0.5)-SUM($I80:AZ80),(Input!$I$143*(1+rvanilla)^0.5)/A1stdlife))</f>
        <v>2.109722850129129</v>
      </c>
      <c r="BB80" s="43">
        <f>IF(A1stdlife="n/a","n/a",IF(BB$3&gt;(A1stdlife+$E80),(Input!$I$143*(1+rvanilla)^0.5)-SUM($I80:BA80),(Input!$I$143*(1+rvanilla)^0.5)/A1stdlife))</f>
        <v>2.109722850129129</v>
      </c>
      <c r="BC80" s="43">
        <f>IF(A1stdlife="n/a","n/a",IF(BC$3&gt;(A1stdlife+$E80),(Input!$I$143*(1+rvanilla)^0.5)-SUM($I80:BB80),(Input!$I$143*(1+rvanilla)^0.5)/A1stdlife))</f>
        <v>2.109722850129129</v>
      </c>
      <c r="BD80" s="43">
        <f>IF(A1stdlife="n/a","n/a",IF(BD$3&gt;(A1stdlife+$E80),(Input!$I$143*(1+rvanilla)^0.5)-SUM($I80:BC80),(Input!$I$143*(1+rvanilla)^0.5)/A1stdlife))</f>
        <v>0.63070446920667678</v>
      </c>
      <c r="BE80" s="43">
        <f>IF(A1stdlife="n/a","n/a",IF(BE$3&gt;(A1stdlife+$E80),(Input!$I$143*(1+rvanilla)^0.5)-SUM($I80:BD80),(Input!$I$143*(1+rvanilla)^0.5)/A1stdlife))</f>
        <v>0</v>
      </c>
      <c r="BF80" s="43">
        <f>IF(A1stdlife="n/a","n/a",IF(BF$3&gt;(A1stdlife+$E80),(Input!$I$143*(1+rvanilla)^0.5)-SUM($I80:BE80),(Input!$I$143*(1+rvanilla)^0.5)/A1stdlife))</f>
        <v>0</v>
      </c>
      <c r="BG80" s="43">
        <f>IF(A1stdlife="n/a","n/a",IF(BG$3&gt;(A1stdlife+$E80),(Input!$I$143*(1+rvanilla)^0.5)-SUM($I80:BF80),(Input!$I$143*(1+rvanilla)^0.5)/A1stdlife))</f>
        <v>0</v>
      </c>
      <c r="BH80" s="43">
        <f>IF(A1stdlife="n/a","n/a",IF(BH$3&gt;(A1stdlife+$E80),(Input!$I$143*(1+rvanilla)^0.5)-SUM($I80:BG80),(Input!$I$143*(1+rvanilla)^0.5)/A1stdlife))</f>
        <v>0</v>
      </c>
      <c r="BI80" s="43">
        <f>IF(A1stdlife="n/a","n/a",IF(BI$3&gt;(A1stdlife+$E80),(Input!$I$143*(1+rvanilla)^0.5)-SUM($I80:BH80),(Input!$I$143*(1+rvanilla)^0.5)/A1stdlife))</f>
        <v>0</v>
      </c>
      <c r="BJ80" s="20"/>
      <c r="BK80" s="20"/>
      <c r="BL80"/>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c r="GO80"/>
      <c r="GP80"/>
      <c r="GQ80"/>
      <c r="GR80"/>
      <c r="GS80"/>
      <c r="GT80"/>
      <c r="GU80"/>
      <c r="GV80"/>
      <c r="GW80"/>
      <c r="GX80"/>
      <c r="GY80"/>
      <c r="GZ80"/>
      <c r="HA80"/>
      <c r="HB80"/>
      <c r="HC80"/>
      <c r="HD80"/>
      <c r="HE80"/>
      <c r="HF80"/>
      <c r="HG80"/>
      <c r="HH80"/>
      <c r="HI80"/>
      <c r="HJ80"/>
      <c r="HK80"/>
      <c r="HL80"/>
      <c r="HM80"/>
      <c r="HN80"/>
      <c r="HO80"/>
      <c r="HP80"/>
      <c r="HQ80"/>
      <c r="HR80"/>
      <c r="HS80"/>
      <c r="HT80"/>
      <c r="HU80"/>
      <c r="HV80"/>
      <c r="HW80"/>
      <c r="HX80"/>
      <c r="HY80"/>
      <c r="HZ80"/>
      <c r="IA80"/>
      <c r="IB80"/>
      <c r="IC80"/>
      <c r="ID80"/>
      <c r="IE80"/>
      <c r="IF80"/>
      <c r="IG80"/>
      <c r="IH80"/>
      <c r="II80"/>
      <c r="IJ80"/>
      <c r="IK80"/>
      <c r="IL80"/>
      <c r="IM80"/>
      <c r="IN80"/>
      <c r="IO80"/>
      <c r="IP80"/>
      <c r="IQ80"/>
      <c r="IR80"/>
      <c r="IS80"/>
      <c r="IT80"/>
      <c r="IU80"/>
      <c r="IV80"/>
    </row>
    <row r="81" spans="1:256" s="5" customFormat="1" hidden="1" outlineLevel="2">
      <c r="A81" s="20"/>
      <c r="B81" s="38"/>
      <c r="C81" s="37"/>
      <c r="D81" s="641"/>
      <c r="E81" s="287">
        <v>4</v>
      </c>
      <c r="F81" s="40"/>
      <c r="G81" s="309"/>
      <c r="H81" s="311"/>
      <c r="I81" s="311"/>
      <c r="J81" s="310"/>
      <c r="K81" s="43">
        <f>IF(A1stdlife="n/a","n/a",IF(K$3&gt;(A1stdlife+$E81),(Input!$J$143*(1+rvanilla)^0.5)-SUM($J81:J81),(Input!$J$143*(1+rvanilla)^0.5)/A1stdlife))</f>
        <v>1.5938502829570858</v>
      </c>
      <c r="L81" s="43">
        <f>IF(A1stdlife="n/a","n/a",IF(L$3&gt;(A1stdlife+$E81),(Input!$J$143*(1+rvanilla)^0.5)-SUM($J81:K81),(Input!$J$143*(1+rvanilla)^0.5)/A1stdlife))</f>
        <v>1.5938502829570858</v>
      </c>
      <c r="M81" s="43">
        <f>IF(A1stdlife="n/a","n/a",IF(M$3&gt;(A1stdlife+$E81),(Input!$J$143*(1+rvanilla)^0.5)-SUM($J81:L81),(Input!$J$143*(1+rvanilla)^0.5)/A1stdlife))</f>
        <v>1.5938502829570858</v>
      </c>
      <c r="N81" s="43">
        <f>IF(A1stdlife="n/a","n/a",IF(N$3&gt;(A1stdlife+$E81),(Input!$J$143*(1+rvanilla)^0.5)-SUM($J81:M81),(Input!$J$143*(1+rvanilla)^0.5)/A1stdlife))</f>
        <v>1.5938502829570858</v>
      </c>
      <c r="O81" s="43">
        <f>IF(A1stdlife="n/a","n/a",IF(O$3&gt;(A1stdlife+$E81),(Input!$J$143*(1+rvanilla)^0.5)-SUM($J81:N81),(Input!$J$143*(1+rvanilla)^0.5)/A1stdlife))</f>
        <v>1.5938502829570858</v>
      </c>
      <c r="P81" s="43">
        <f>IF(A1stdlife="n/a","n/a",IF(P$3&gt;(A1stdlife+$E81),(Input!$J$143*(1+rvanilla)^0.5)-SUM($J81:O81),(Input!$J$143*(1+rvanilla)^0.5)/A1stdlife))</f>
        <v>1.5938502829570858</v>
      </c>
      <c r="Q81" s="43">
        <f>IF(A1stdlife="n/a","n/a",IF(Q$3&gt;(A1stdlife+$E81),(Input!$J$143*(1+rvanilla)^0.5)-SUM($J81:P81),(Input!$J$143*(1+rvanilla)^0.5)/A1stdlife))</f>
        <v>1.5938502829570858</v>
      </c>
      <c r="R81" s="43">
        <f>IF(A1stdlife="n/a","n/a",IF(R$3&gt;(A1stdlife+$E81),(Input!$J$143*(1+rvanilla)^0.5)-SUM($J81:Q81),(Input!$J$143*(1+rvanilla)^0.5)/A1stdlife))</f>
        <v>1.5938502829570858</v>
      </c>
      <c r="S81" s="43">
        <f>IF(A1stdlife="n/a","n/a",IF(S$3&gt;(A1stdlife+$E81),(Input!$J$143*(1+rvanilla)^0.5)-SUM($J81:R81),(Input!$J$143*(1+rvanilla)^0.5)/A1stdlife))</f>
        <v>1.5938502829570858</v>
      </c>
      <c r="T81" s="43">
        <f>IF(A1stdlife="n/a","n/a",IF(T$3&gt;(A1stdlife+$E81),(Input!$J$143*(1+rvanilla)^0.5)-SUM($J81:S81),(Input!$J$143*(1+rvanilla)^0.5)/A1stdlife))</f>
        <v>1.5938502829570858</v>
      </c>
      <c r="U81" s="43">
        <f>IF(A1stdlife="n/a","n/a",IF(U$3&gt;(A1stdlife+$E81),(Input!$J$143*(1+rvanilla)^0.5)-SUM($J81:T81),(Input!$J$143*(1+rvanilla)^0.5)/A1stdlife))</f>
        <v>1.5938502829570858</v>
      </c>
      <c r="V81" s="43">
        <f>IF(A1stdlife="n/a","n/a",IF(V$3&gt;(A1stdlife+$E81),(Input!$J$143*(1+rvanilla)^0.5)-SUM($J81:U81),(Input!$J$143*(1+rvanilla)^0.5)/A1stdlife))</f>
        <v>1.5938502829570858</v>
      </c>
      <c r="W81" s="43">
        <f>IF(A1stdlife="n/a","n/a",IF(W$3&gt;(A1stdlife+$E81),(Input!$J$143*(1+rvanilla)^0.5)-SUM($J81:V81),(Input!$J$143*(1+rvanilla)^0.5)/A1stdlife))</f>
        <v>1.5938502829570858</v>
      </c>
      <c r="X81" s="43">
        <f>IF(A1stdlife="n/a","n/a",IF(X$3&gt;(A1stdlife+$E81),(Input!$J$143*(1+rvanilla)^0.5)-SUM($J81:W81),(Input!$J$143*(1+rvanilla)^0.5)/A1stdlife))</f>
        <v>1.5938502829570858</v>
      </c>
      <c r="Y81" s="43">
        <f>IF(A1stdlife="n/a","n/a",IF(Y$3&gt;(A1stdlife+$E81),(Input!$J$143*(1+rvanilla)^0.5)-SUM($J81:X81),(Input!$J$143*(1+rvanilla)^0.5)/A1stdlife))</f>
        <v>1.5938502829570858</v>
      </c>
      <c r="Z81" s="43">
        <f>IF(A1stdlife="n/a","n/a",IF(Z$3&gt;(A1stdlife+$E81),(Input!$J$143*(1+rvanilla)^0.5)-SUM($J81:Y81),(Input!$J$143*(1+rvanilla)^0.5)/A1stdlife))</f>
        <v>1.5938502829570858</v>
      </c>
      <c r="AA81" s="43">
        <f>IF(A1stdlife="n/a","n/a",IF(AA$3&gt;(A1stdlife+$E81),(Input!$J$143*(1+rvanilla)^0.5)-SUM($J81:Z81),(Input!$J$143*(1+rvanilla)^0.5)/A1stdlife))</f>
        <v>1.5938502829570858</v>
      </c>
      <c r="AB81" s="43">
        <f>IF(A1stdlife="n/a","n/a",IF(AB$3&gt;(A1stdlife+$E81),(Input!$J$143*(1+rvanilla)^0.5)-SUM($J81:AA81),(Input!$J$143*(1+rvanilla)^0.5)/A1stdlife))</f>
        <v>1.5938502829570858</v>
      </c>
      <c r="AC81" s="43">
        <f>IF(A1stdlife="n/a","n/a",IF(AC$3&gt;(A1stdlife+$E81),(Input!$J$143*(1+rvanilla)^0.5)-SUM($J81:AB81),(Input!$J$143*(1+rvanilla)^0.5)/A1stdlife))</f>
        <v>1.5938502829570858</v>
      </c>
      <c r="AD81" s="43">
        <f>IF(A1stdlife="n/a","n/a",IF(AD$3&gt;(A1stdlife+$E81),(Input!$J$143*(1+rvanilla)^0.5)-SUM($J81:AC81),(Input!$J$143*(1+rvanilla)^0.5)/A1stdlife))</f>
        <v>1.5938502829570858</v>
      </c>
      <c r="AE81" s="43">
        <f>IF(A1stdlife="n/a","n/a",IF(AE$3&gt;(A1stdlife+$E81),(Input!$J$143*(1+rvanilla)^0.5)-SUM($J81:AD81),(Input!$J$143*(1+rvanilla)^0.5)/A1stdlife))</f>
        <v>1.5938502829570858</v>
      </c>
      <c r="AF81" s="43">
        <f>IF(A1stdlife="n/a","n/a",IF(AF$3&gt;(A1stdlife+$E81),(Input!$J$143*(1+rvanilla)^0.5)-SUM($J81:AE81),(Input!$J$143*(1+rvanilla)^0.5)/A1stdlife))</f>
        <v>1.5938502829570858</v>
      </c>
      <c r="AG81" s="43">
        <f>IF(A1stdlife="n/a","n/a",IF(AG$3&gt;(A1stdlife+$E81),(Input!$J$143*(1+rvanilla)^0.5)-SUM($J81:AF81),(Input!$J$143*(1+rvanilla)^0.5)/A1stdlife))</f>
        <v>1.5938502829570858</v>
      </c>
      <c r="AH81" s="43">
        <f>IF(A1stdlife="n/a","n/a",IF(AH$3&gt;(A1stdlife+$E81),(Input!$J$143*(1+rvanilla)^0.5)-SUM($J81:AG81),(Input!$J$143*(1+rvanilla)^0.5)/A1stdlife))</f>
        <v>1.5938502829570858</v>
      </c>
      <c r="AI81" s="43">
        <f>IF(A1stdlife="n/a","n/a",IF(AI$3&gt;(A1stdlife+$E81),(Input!$J$143*(1+rvanilla)^0.5)-SUM($J81:AH81),(Input!$J$143*(1+rvanilla)^0.5)/A1stdlife))</f>
        <v>1.5938502829570858</v>
      </c>
      <c r="AJ81" s="43">
        <f>IF(A1stdlife="n/a","n/a",IF(AJ$3&gt;(A1stdlife+$E81),(Input!$J$143*(1+rvanilla)^0.5)-SUM($J81:AI81),(Input!$J$143*(1+rvanilla)^0.5)/A1stdlife))</f>
        <v>1.5938502829570858</v>
      </c>
      <c r="AK81" s="43">
        <f>IF(A1stdlife="n/a","n/a",IF(AK$3&gt;(A1stdlife+$E81),(Input!$J$143*(1+rvanilla)^0.5)-SUM($J81:AJ81),(Input!$J$143*(1+rvanilla)^0.5)/A1stdlife))</f>
        <v>1.5938502829570858</v>
      </c>
      <c r="AL81" s="43">
        <f>IF(A1stdlife="n/a","n/a",IF(AL$3&gt;(A1stdlife+$E81),(Input!$J$143*(1+rvanilla)^0.5)-SUM($J81:AK81),(Input!$J$143*(1+rvanilla)^0.5)/A1stdlife))</f>
        <v>1.5938502829570858</v>
      </c>
      <c r="AM81" s="43">
        <f>IF(A1stdlife="n/a","n/a",IF(AM$3&gt;(A1stdlife+$E81),(Input!$J$143*(1+rvanilla)^0.5)-SUM($J81:AL81),(Input!$J$143*(1+rvanilla)^0.5)/A1stdlife))</f>
        <v>1.5938502829570858</v>
      </c>
      <c r="AN81" s="43">
        <f>IF(A1stdlife="n/a","n/a",IF(AN$3&gt;(A1stdlife+$E81),(Input!$J$143*(1+rvanilla)^0.5)-SUM($J81:AM81),(Input!$J$143*(1+rvanilla)^0.5)/A1stdlife))</f>
        <v>1.5938502829570858</v>
      </c>
      <c r="AO81" s="43">
        <f>IF(A1stdlife="n/a","n/a",IF(AO$3&gt;(A1stdlife+$E81),(Input!$J$143*(1+rvanilla)^0.5)-SUM($J81:AN81),(Input!$J$143*(1+rvanilla)^0.5)/A1stdlife))</f>
        <v>1.5938502829570858</v>
      </c>
      <c r="AP81" s="43">
        <f>IF(A1stdlife="n/a","n/a",IF(AP$3&gt;(A1stdlife+$E81),(Input!$J$143*(1+rvanilla)^0.5)-SUM($J81:AO81),(Input!$J$143*(1+rvanilla)^0.5)/A1stdlife))</f>
        <v>1.5938502829570858</v>
      </c>
      <c r="AQ81" s="43">
        <f>IF(A1stdlife="n/a","n/a",IF(AQ$3&gt;(A1stdlife+$E81),(Input!$J$143*(1+rvanilla)^0.5)-SUM($J81:AP81),(Input!$J$143*(1+rvanilla)^0.5)/A1stdlife))</f>
        <v>1.5938502829570858</v>
      </c>
      <c r="AR81" s="43">
        <f>IF(A1stdlife="n/a","n/a",IF(AR$3&gt;(A1stdlife+$E81),(Input!$J$143*(1+rvanilla)^0.5)-SUM($J81:AQ81),(Input!$J$143*(1+rvanilla)^0.5)/A1stdlife))</f>
        <v>1.5938502829570858</v>
      </c>
      <c r="AS81" s="43">
        <f>IF(A1stdlife="n/a","n/a",IF(AS$3&gt;(A1stdlife+$E81),(Input!$J$143*(1+rvanilla)^0.5)-SUM($J81:AR81),(Input!$J$143*(1+rvanilla)^0.5)/A1stdlife))</f>
        <v>1.5938502829570858</v>
      </c>
      <c r="AT81" s="43">
        <f>IF(A1stdlife="n/a","n/a",IF(AT$3&gt;(A1stdlife+$E81),(Input!$J$143*(1+rvanilla)^0.5)-SUM($J81:AS81),(Input!$J$143*(1+rvanilla)^0.5)/A1stdlife))</f>
        <v>1.5938502829570858</v>
      </c>
      <c r="AU81" s="43">
        <f>IF(A1stdlife="n/a","n/a",IF(AU$3&gt;(A1stdlife+$E81),(Input!$J$143*(1+rvanilla)^0.5)-SUM($J81:AT81),(Input!$J$143*(1+rvanilla)^0.5)/A1stdlife))</f>
        <v>1.5938502829570858</v>
      </c>
      <c r="AV81" s="43">
        <f>IF(A1stdlife="n/a","n/a",IF(AV$3&gt;(A1stdlife+$E81),(Input!$J$143*(1+rvanilla)^0.5)-SUM($J81:AU81),(Input!$J$143*(1+rvanilla)^0.5)/A1stdlife))</f>
        <v>1.5938502829570858</v>
      </c>
      <c r="AW81" s="43">
        <f>IF(A1stdlife="n/a","n/a",IF(AW$3&gt;(A1stdlife+$E81),(Input!$J$143*(1+rvanilla)^0.5)-SUM($J81:AV81),(Input!$J$143*(1+rvanilla)^0.5)/A1stdlife))</f>
        <v>1.5938502829570858</v>
      </c>
      <c r="AX81" s="43">
        <f>IF(A1stdlife="n/a","n/a",IF(AX$3&gt;(A1stdlife+$E81),(Input!$J$143*(1+rvanilla)^0.5)-SUM($J81:AW81),(Input!$J$143*(1+rvanilla)^0.5)/A1stdlife))</f>
        <v>1.5938502829570858</v>
      </c>
      <c r="AY81" s="43">
        <f>IF(A1stdlife="n/a","n/a",IF(AY$3&gt;(A1stdlife+$E81),(Input!$J$143*(1+rvanilla)^0.5)-SUM($J81:AX81),(Input!$J$143*(1+rvanilla)^0.5)/A1stdlife))</f>
        <v>1.5938502829570858</v>
      </c>
      <c r="AZ81" s="43">
        <f>IF(A1stdlife="n/a","n/a",IF(AZ$3&gt;(A1stdlife+$E81),(Input!$J$143*(1+rvanilla)^0.5)-SUM($J81:AY81),(Input!$J$143*(1+rvanilla)^0.5)/A1stdlife))</f>
        <v>1.5938502829570858</v>
      </c>
      <c r="BA81" s="43">
        <f>IF(A1stdlife="n/a","n/a",IF(BA$3&gt;(A1stdlife+$E81),(Input!$J$143*(1+rvanilla)^0.5)-SUM($J81:AZ81),(Input!$J$143*(1+rvanilla)^0.5)/A1stdlife))</f>
        <v>1.5938502829570858</v>
      </c>
      <c r="BB81" s="43">
        <f>IF(A1stdlife="n/a","n/a",IF(BB$3&gt;(A1stdlife+$E81),(Input!$J$143*(1+rvanilla)^0.5)-SUM($J81:BA81),(Input!$J$143*(1+rvanilla)^0.5)/A1stdlife))</f>
        <v>1.5938502829570858</v>
      </c>
      <c r="BC81" s="43">
        <f>IF(A1stdlife="n/a","n/a",IF(BC$3&gt;(A1stdlife+$E81),(Input!$J$143*(1+rvanilla)^0.5)-SUM($J81:BB81),(Input!$J$143*(1+rvanilla)^0.5)/A1stdlife))</f>
        <v>1.5938502829570858</v>
      </c>
      <c r="BD81" s="43">
        <f>IF(A1stdlife="n/a","n/a",IF(BD$3&gt;(A1stdlife+$E81),(Input!$J$143*(1+rvanilla)^0.5)-SUM($J81:BC81),(Input!$J$143*(1+rvanilla)^0.5)/A1stdlife))</f>
        <v>1.5938502829570858</v>
      </c>
      <c r="BE81" s="43">
        <f>IF(A1stdlife="n/a","n/a",IF(BE$3&gt;(A1stdlife+$E81),(Input!$J$143*(1+rvanilla)^0.5)-SUM($J81:BD81),(Input!$J$143*(1+rvanilla)^0.5)/A1stdlife))</f>
        <v>0.47648367492720922</v>
      </c>
      <c r="BF81" s="43">
        <f>IF(A1stdlife="n/a","n/a",IF(BF$3&gt;(A1stdlife+$E81),(Input!$J$143*(1+rvanilla)^0.5)-SUM($J81:BE81),(Input!$J$143*(1+rvanilla)^0.5)/A1stdlife))</f>
        <v>0</v>
      </c>
      <c r="BG81" s="43">
        <f>IF(A1stdlife="n/a","n/a",IF(BG$3&gt;(A1stdlife+$E81),(Input!$J$143*(1+rvanilla)^0.5)-SUM($J81:BF81),(Input!$J$143*(1+rvanilla)^0.5)/A1stdlife))</f>
        <v>0</v>
      </c>
      <c r="BH81" s="43">
        <f>IF(A1stdlife="n/a","n/a",IF(BH$3&gt;(A1stdlife+$E81),(Input!$J$143*(1+rvanilla)^0.5)-SUM($J81:BG81),(Input!$J$143*(1+rvanilla)^0.5)/A1stdlife))</f>
        <v>0</v>
      </c>
      <c r="BI81" s="43">
        <f>IF(A1stdlife="n/a","n/a",IF(BI$3&gt;(A1stdlife+$E81),(Input!$J$143*(1+rvanilla)^0.5)-SUM($J81:BH81),(Input!$J$143*(1+rvanilla)^0.5)/A1stdlife))</f>
        <v>0</v>
      </c>
      <c r="BJ81" s="20"/>
      <c r="BK81" s="20"/>
      <c r="BL81"/>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c r="GL81"/>
      <c r="GM81"/>
      <c r="GN81"/>
      <c r="GO81"/>
      <c r="GP81"/>
      <c r="GQ81"/>
      <c r="GR81"/>
      <c r="GS81"/>
      <c r="GT81"/>
      <c r="GU81"/>
      <c r="GV81"/>
      <c r="GW81"/>
      <c r="GX81"/>
      <c r="GY81"/>
      <c r="GZ81"/>
      <c r="HA81"/>
      <c r="HB81"/>
      <c r="HC81"/>
      <c r="HD81"/>
      <c r="HE81"/>
      <c r="HF81"/>
      <c r="HG81"/>
      <c r="HH81"/>
      <c r="HI81"/>
      <c r="HJ81"/>
      <c r="HK81"/>
      <c r="HL81"/>
      <c r="HM81"/>
      <c r="HN81"/>
      <c r="HO81"/>
      <c r="HP81"/>
      <c r="HQ81"/>
      <c r="HR81"/>
      <c r="HS81"/>
      <c r="HT81"/>
      <c r="HU81"/>
      <c r="HV81"/>
      <c r="HW81"/>
      <c r="HX81"/>
      <c r="HY81"/>
      <c r="HZ81"/>
      <c r="IA81"/>
      <c r="IB81"/>
      <c r="IC81"/>
      <c r="ID81"/>
      <c r="IE81"/>
      <c r="IF81"/>
      <c r="IG81"/>
      <c r="IH81"/>
      <c r="II81"/>
      <c r="IJ81"/>
      <c r="IK81"/>
      <c r="IL81"/>
      <c r="IM81"/>
      <c r="IN81"/>
      <c r="IO81"/>
      <c r="IP81"/>
      <c r="IQ81"/>
      <c r="IR81"/>
      <c r="IS81"/>
      <c r="IT81"/>
      <c r="IU81"/>
      <c r="IV81"/>
    </row>
    <row r="82" spans="1:256" s="5" customFormat="1" hidden="1" outlineLevel="2">
      <c r="A82" s="20"/>
      <c r="B82" s="38"/>
      <c r="C82" s="37"/>
      <c r="D82" s="641"/>
      <c r="E82" s="287">
        <v>5</v>
      </c>
      <c r="F82" s="40"/>
      <c r="G82" s="309"/>
      <c r="H82" s="311"/>
      <c r="I82" s="311"/>
      <c r="J82" s="311"/>
      <c r="K82" s="310"/>
      <c r="L82" s="43">
        <f>IF(A1stdlife="n/a","n/a",IF(L$3&gt;(A1stdlife+$E82),(Input!$K$143*(1+rvanilla)^0.5)-SUM($K82:K82),(Input!$K$143*(1+rvanilla)^0.5)/A1stdlife))</f>
        <v>1.3277868070312275</v>
      </c>
      <c r="M82" s="43">
        <f>IF(A1stdlife="n/a","n/a",IF(M$3&gt;(A1stdlife+$E82),(Input!$K$143*(1+rvanilla)^0.5)-SUM($K82:L82),(Input!$K$143*(1+rvanilla)^0.5)/A1stdlife))</f>
        <v>1.3277868070312275</v>
      </c>
      <c r="N82" s="43">
        <f>IF(A1stdlife="n/a","n/a",IF(N$3&gt;(A1stdlife+$E82),(Input!$K$143*(1+rvanilla)^0.5)-SUM($K82:M82),(Input!$K$143*(1+rvanilla)^0.5)/A1stdlife))</f>
        <v>1.3277868070312275</v>
      </c>
      <c r="O82" s="43">
        <f>IF(A1stdlife="n/a","n/a",IF(O$3&gt;(A1stdlife+$E82),(Input!$K$143*(1+rvanilla)^0.5)-SUM($K82:N82),(Input!$K$143*(1+rvanilla)^0.5)/A1stdlife))</f>
        <v>1.3277868070312275</v>
      </c>
      <c r="P82" s="43">
        <f>IF(A1stdlife="n/a","n/a",IF(P$3&gt;(A1stdlife+$E82),(Input!$K$143*(1+rvanilla)^0.5)-SUM($K82:O82),(Input!$K$143*(1+rvanilla)^0.5)/A1stdlife))</f>
        <v>1.3277868070312275</v>
      </c>
      <c r="Q82" s="43">
        <f>IF(A1stdlife="n/a","n/a",IF(Q$3&gt;(A1stdlife+$E82),(Input!$K$143*(1+rvanilla)^0.5)-SUM($K82:P82),(Input!$K$143*(1+rvanilla)^0.5)/A1stdlife))</f>
        <v>1.3277868070312275</v>
      </c>
      <c r="R82" s="43">
        <f>IF(A1stdlife="n/a","n/a",IF(R$3&gt;(A1stdlife+$E82),(Input!$K$143*(1+rvanilla)^0.5)-SUM($K82:Q82),(Input!$K$143*(1+rvanilla)^0.5)/A1stdlife))</f>
        <v>1.3277868070312275</v>
      </c>
      <c r="S82" s="43">
        <f>IF(A1stdlife="n/a","n/a",IF(S$3&gt;(A1stdlife+$E82),(Input!$K$143*(1+rvanilla)^0.5)-SUM($K82:R82),(Input!$K$143*(1+rvanilla)^0.5)/A1stdlife))</f>
        <v>1.3277868070312275</v>
      </c>
      <c r="T82" s="43">
        <f>IF(A1stdlife="n/a","n/a",IF(T$3&gt;(A1stdlife+$E82),(Input!$K$143*(1+rvanilla)^0.5)-SUM($K82:S82),(Input!$K$143*(1+rvanilla)^0.5)/A1stdlife))</f>
        <v>1.3277868070312275</v>
      </c>
      <c r="U82" s="43">
        <f>IF(A1stdlife="n/a","n/a",IF(U$3&gt;(A1stdlife+$E82),(Input!$K$143*(1+rvanilla)^0.5)-SUM($K82:T82),(Input!$K$143*(1+rvanilla)^0.5)/A1stdlife))</f>
        <v>1.3277868070312275</v>
      </c>
      <c r="V82" s="43">
        <f>IF(A1stdlife="n/a","n/a",IF(V$3&gt;(A1stdlife+$E82),(Input!$K$143*(1+rvanilla)^0.5)-SUM($K82:U82),(Input!$K$143*(1+rvanilla)^0.5)/A1stdlife))</f>
        <v>1.3277868070312275</v>
      </c>
      <c r="W82" s="43">
        <f>IF(A1stdlife="n/a","n/a",IF(W$3&gt;(A1stdlife+$E82),(Input!$K$143*(1+rvanilla)^0.5)-SUM($K82:V82),(Input!$K$143*(1+rvanilla)^0.5)/A1stdlife))</f>
        <v>1.3277868070312275</v>
      </c>
      <c r="X82" s="43">
        <f>IF(A1stdlife="n/a","n/a",IF(X$3&gt;(A1stdlife+$E82),(Input!$K$143*(1+rvanilla)^0.5)-SUM($K82:W82),(Input!$K$143*(1+rvanilla)^0.5)/A1stdlife))</f>
        <v>1.3277868070312275</v>
      </c>
      <c r="Y82" s="43">
        <f>IF(A1stdlife="n/a","n/a",IF(Y$3&gt;(A1stdlife+$E82),(Input!$K$143*(1+rvanilla)^0.5)-SUM($K82:X82),(Input!$K$143*(1+rvanilla)^0.5)/A1stdlife))</f>
        <v>1.3277868070312275</v>
      </c>
      <c r="Z82" s="43">
        <f>IF(A1stdlife="n/a","n/a",IF(Z$3&gt;(A1stdlife+$E82),(Input!$K$143*(1+rvanilla)^0.5)-SUM($K82:Y82),(Input!$K$143*(1+rvanilla)^0.5)/A1stdlife))</f>
        <v>1.3277868070312275</v>
      </c>
      <c r="AA82" s="43">
        <f>IF(A1stdlife="n/a","n/a",IF(AA$3&gt;(A1stdlife+$E82),(Input!$K$143*(1+rvanilla)^0.5)-SUM($K82:Z82),(Input!$K$143*(1+rvanilla)^0.5)/A1stdlife))</f>
        <v>1.3277868070312275</v>
      </c>
      <c r="AB82" s="43">
        <f>IF(A1stdlife="n/a","n/a",IF(AB$3&gt;(A1stdlife+$E82),(Input!$K$143*(1+rvanilla)^0.5)-SUM($K82:AA82),(Input!$K$143*(1+rvanilla)^0.5)/A1stdlife))</f>
        <v>1.3277868070312275</v>
      </c>
      <c r="AC82" s="43">
        <f>IF(A1stdlife="n/a","n/a",IF(AC$3&gt;(A1stdlife+$E82),(Input!$K$143*(1+rvanilla)^0.5)-SUM($K82:AB82),(Input!$K$143*(1+rvanilla)^0.5)/A1stdlife))</f>
        <v>1.3277868070312275</v>
      </c>
      <c r="AD82" s="43">
        <f>IF(A1stdlife="n/a","n/a",IF(AD$3&gt;(A1stdlife+$E82),(Input!$K$143*(1+rvanilla)^0.5)-SUM($K82:AC82),(Input!$K$143*(1+rvanilla)^0.5)/A1stdlife))</f>
        <v>1.3277868070312275</v>
      </c>
      <c r="AE82" s="43">
        <f>IF(A1stdlife="n/a","n/a",IF(AE$3&gt;(A1stdlife+$E82),(Input!$K$143*(1+rvanilla)^0.5)-SUM($K82:AD82),(Input!$K$143*(1+rvanilla)^0.5)/A1stdlife))</f>
        <v>1.3277868070312275</v>
      </c>
      <c r="AF82" s="43">
        <f>IF(A1stdlife="n/a","n/a",IF(AF$3&gt;(A1stdlife+$E82),(Input!$K$143*(1+rvanilla)^0.5)-SUM($K82:AE82),(Input!$K$143*(1+rvanilla)^0.5)/A1stdlife))</f>
        <v>1.3277868070312275</v>
      </c>
      <c r="AG82" s="43">
        <f>IF(A1stdlife="n/a","n/a",IF(AG$3&gt;(A1stdlife+$E82),(Input!$K$143*(1+rvanilla)^0.5)-SUM($K82:AF82),(Input!$K$143*(1+rvanilla)^0.5)/A1stdlife))</f>
        <v>1.3277868070312275</v>
      </c>
      <c r="AH82" s="43">
        <f>IF(A1stdlife="n/a","n/a",IF(AH$3&gt;(A1stdlife+$E82),(Input!$K$143*(1+rvanilla)^0.5)-SUM($K82:AG82),(Input!$K$143*(1+rvanilla)^0.5)/A1stdlife))</f>
        <v>1.3277868070312275</v>
      </c>
      <c r="AI82" s="43">
        <f>IF(A1stdlife="n/a","n/a",IF(AI$3&gt;(A1stdlife+$E82),(Input!$K$143*(1+rvanilla)^0.5)-SUM($K82:AH82),(Input!$K$143*(1+rvanilla)^0.5)/A1stdlife))</f>
        <v>1.3277868070312275</v>
      </c>
      <c r="AJ82" s="43">
        <f>IF(A1stdlife="n/a","n/a",IF(AJ$3&gt;(A1stdlife+$E82),(Input!$K$143*(1+rvanilla)^0.5)-SUM($K82:AI82),(Input!$K$143*(1+rvanilla)^0.5)/A1stdlife))</f>
        <v>1.3277868070312275</v>
      </c>
      <c r="AK82" s="43">
        <f>IF(A1stdlife="n/a","n/a",IF(AK$3&gt;(A1stdlife+$E82),(Input!$K$143*(1+rvanilla)^0.5)-SUM($K82:AJ82),(Input!$K$143*(1+rvanilla)^0.5)/A1stdlife))</f>
        <v>1.3277868070312275</v>
      </c>
      <c r="AL82" s="43">
        <f>IF(A1stdlife="n/a","n/a",IF(AL$3&gt;(A1stdlife+$E82),(Input!$K$143*(1+rvanilla)^0.5)-SUM($K82:AK82),(Input!$K$143*(1+rvanilla)^0.5)/A1stdlife))</f>
        <v>1.3277868070312275</v>
      </c>
      <c r="AM82" s="43">
        <f>IF(A1stdlife="n/a","n/a",IF(AM$3&gt;(A1stdlife+$E82),(Input!$K$143*(1+rvanilla)^0.5)-SUM($K82:AL82),(Input!$K$143*(1+rvanilla)^0.5)/A1stdlife))</f>
        <v>1.3277868070312275</v>
      </c>
      <c r="AN82" s="43">
        <f>IF(A1stdlife="n/a","n/a",IF(AN$3&gt;(A1stdlife+$E82),(Input!$K$143*(1+rvanilla)^0.5)-SUM($K82:AM82),(Input!$K$143*(1+rvanilla)^0.5)/A1stdlife))</f>
        <v>1.3277868070312275</v>
      </c>
      <c r="AO82" s="43">
        <f>IF(A1stdlife="n/a","n/a",IF(AO$3&gt;(A1stdlife+$E82),(Input!$K$143*(1+rvanilla)^0.5)-SUM($K82:AN82),(Input!$K$143*(1+rvanilla)^0.5)/A1stdlife))</f>
        <v>1.3277868070312275</v>
      </c>
      <c r="AP82" s="43">
        <f>IF(A1stdlife="n/a","n/a",IF(AP$3&gt;(A1stdlife+$E82),(Input!$K$143*(1+rvanilla)^0.5)-SUM($K82:AO82),(Input!$K$143*(1+rvanilla)^0.5)/A1stdlife))</f>
        <v>1.3277868070312275</v>
      </c>
      <c r="AQ82" s="43">
        <f>IF(A1stdlife="n/a","n/a",IF(AQ$3&gt;(A1stdlife+$E82),(Input!$K$143*(1+rvanilla)^0.5)-SUM($K82:AP82),(Input!$K$143*(1+rvanilla)^0.5)/A1stdlife))</f>
        <v>1.3277868070312275</v>
      </c>
      <c r="AR82" s="43">
        <f>IF(A1stdlife="n/a","n/a",IF(AR$3&gt;(A1stdlife+$E82),(Input!$K$143*(1+rvanilla)^0.5)-SUM($K82:AQ82),(Input!$K$143*(1+rvanilla)^0.5)/A1stdlife))</f>
        <v>1.3277868070312275</v>
      </c>
      <c r="AS82" s="43">
        <f>IF(A1stdlife="n/a","n/a",IF(AS$3&gt;(A1stdlife+$E82),(Input!$K$143*(1+rvanilla)^0.5)-SUM($K82:AR82),(Input!$K$143*(1+rvanilla)^0.5)/A1stdlife))</f>
        <v>1.3277868070312275</v>
      </c>
      <c r="AT82" s="43">
        <f>IF(A1stdlife="n/a","n/a",IF(AT$3&gt;(A1stdlife+$E82),(Input!$K$143*(1+rvanilla)^0.5)-SUM($K82:AS82),(Input!$K$143*(1+rvanilla)^0.5)/A1stdlife))</f>
        <v>1.3277868070312275</v>
      </c>
      <c r="AU82" s="43">
        <f>IF(A1stdlife="n/a","n/a",IF(AU$3&gt;(A1stdlife+$E82),(Input!$K$143*(1+rvanilla)^0.5)-SUM($K82:AT82),(Input!$K$143*(1+rvanilla)^0.5)/A1stdlife))</f>
        <v>1.3277868070312275</v>
      </c>
      <c r="AV82" s="43">
        <f>IF(A1stdlife="n/a","n/a",IF(AV$3&gt;(A1stdlife+$E82),(Input!$K$143*(1+rvanilla)^0.5)-SUM($K82:AU82),(Input!$K$143*(1+rvanilla)^0.5)/A1stdlife))</f>
        <v>1.3277868070312275</v>
      </c>
      <c r="AW82" s="43">
        <f>IF(A1stdlife="n/a","n/a",IF(AW$3&gt;(A1stdlife+$E82),(Input!$K$143*(1+rvanilla)^0.5)-SUM($K82:AV82),(Input!$K$143*(1+rvanilla)^0.5)/A1stdlife))</f>
        <v>1.3277868070312275</v>
      </c>
      <c r="AX82" s="43">
        <f>IF(A1stdlife="n/a","n/a",IF(AX$3&gt;(A1stdlife+$E82),(Input!$K$143*(1+rvanilla)^0.5)-SUM($K82:AW82),(Input!$K$143*(1+rvanilla)^0.5)/A1stdlife))</f>
        <v>1.3277868070312275</v>
      </c>
      <c r="AY82" s="43">
        <f>IF(A1stdlife="n/a","n/a",IF(AY$3&gt;(A1stdlife+$E82),(Input!$K$143*(1+rvanilla)^0.5)-SUM($K82:AX82),(Input!$K$143*(1+rvanilla)^0.5)/A1stdlife))</f>
        <v>1.3277868070312275</v>
      </c>
      <c r="AZ82" s="43">
        <f>IF(A1stdlife="n/a","n/a",IF(AZ$3&gt;(A1stdlife+$E82),(Input!$K$143*(1+rvanilla)^0.5)-SUM($K82:AY82),(Input!$K$143*(1+rvanilla)^0.5)/A1stdlife))</f>
        <v>1.3277868070312275</v>
      </c>
      <c r="BA82" s="43">
        <f>IF(A1stdlife="n/a","n/a",IF(BA$3&gt;(A1stdlife+$E82),(Input!$K$143*(1+rvanilla)^0.5)-SUM($K82:AZ82),(Input!$K$143*(1+rvanilla)^0.5)/A1stdlife))</f>
        <v>1.3277868070312275</v>
      </c>
      <c r="BB82" s="43">
        <f>IF(A1stdlife="n/a","n/a",IF(BB$3&gt;(A1stdlife+$E82),(Input!$K$143*(1+rvanilla)^0.5)-SUM($K82:BA82),(Input!$K$143*(1+rvanilla)^0.5)/A1stdlife))</f>
        <v>1.3277868070312275</v>
      </c>
      <c r="BC82" s="43">
        <f>IF(A1stdlife="n/a","n/a",IF(BC$3&gt;(A1stdlife+$E82),(Input!$K$143*(1+rvanilla)^0.5)-SUM($K82:BB82),(Input!$K$143*(1+rvanilla)^0.5)/A1stdlife))</f>
        <v>1.3277868070312275</v>
      </c>
      <c r="BD82" s="43">
        <f>IF(A1stdlife="n/a","n/a",IF(BD$3&gt;(A1stdlife+$E82),(Input!$K$143*(1+rvanilla)^0.5)-SUM($K82:BC82),(Input!$K$143*(1+rvanilla)^0.5)/A1stdlife))</f>
        <v>1.3277868070312275</v>
      </c>
      <c r="BE82" s="43">
        <f>IF(A1stdlife="n/a","n/a",IF(BE$3&gt;(A1stdlife+$E82),(Input!$K$143*(1+rvanilla)^0.5)-SUM($K82:BD82),(Input!$K$143*(1+rvanilla)^0.5)/A1stdlife))</f>
        <v>1.3277868070312275</v>
      </c>
      <c r="BF82" s="43">
        <f>IF(A1stdlife="n/a","n/a",IF(BF$3&gt;(A1stdlife+$E82),(Input!$K$143*(1+rvanilla)^0.5)-SUM($K82:BE82),(Input!$K$143*(1+rvanilla)^0.5)/A1stdlife))</f>
        <v>0.39694364276185468</v>
      </c>
      <c r="BG82" s="43">
        <f>IF(A1stdlife="n/a","n/a",IF(BG$3&gt;(A1stdlife+$E82),(Input!$K$143*(1+rvanilla)^0.5)-SUM($K82:BF82),(Input!$K$143*(1+rvanilla)^0.5)/A1stdlife))</f>
        <v>0</v>
      </c>
      <c r="BH82" s="43">
        <f>IF(A1stdlife="n/a","n/a",IF(BH$3&gt;(A1stdlife+$E82),(Input!$K$143*(1+rvanilla)^0.5)-SUM($K82:BG82),(Input!$K$143*(1+rvanilla)^0.5)/A1stdlife))</f>
        <v>0</v>
      </c>
      <c r="BI82" s="43">
        <f>IF(A1stdlife="n/a","n/a",IF(BI$3&gt;(A1stdlife+$E82),(Input!$K$143*(1+rvanilla)^0.5)-SUM($K82:BH82),(Input!$K$143*(1+rvanilla)^0.5)/A1stdlife))</f>
        <v>0</v>
      </c>
      <c r="BJ82" s="20"/>
      <c r="BK82" s="20"/>
      <c r="BL82"/>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c r="GD82"/>
      <c r="GE82"/>
      <c r="GF82"/>
      <c r="GG82"/>
      <c r="GH82"/>
      <c r="GI82"/>
      <c r="GJ82"/>
      <c r="GK82"/>
      <c r="GL82"/>
      <c r="GM82"/>
      <c r="GN82"/>
      <c r="GO82"/>
      <c r="GP82"/>
      <c r="GQ82"/>
      <c r="GR82"/>
      <c r="GS82"/>
      <c r="GT82"/>
      <c r="GU82"/>
      <c r="GV82"/>
      <c r="GW82"/>
      <c r="GX82"/>
      <c r="GY82"/>
      <c r="GZ82"/>
      <c r="HA82"/>
      <c r="HB82"/>
      <c r="HC82"/>
      <c r="HD82"/>
      <c r="HE82"/>
      <c r="HF82"/>
      <c r="HG82"/>
      <c r="HH82"/>
      <c r="HI82"/>
      <c r="HJ82"/>
      <c r="HK82"/>
      <c r="HL82"/>
      <c r="HM82"/>
      <c r="HN82"/>
      <c r="HO82"/>
      <c r="HP82"/>
      <c r="HQ82"/>
      <c r="HR82"/>
      <c r="HS82"/>
      <c r="HT82"/>
      <c r="HU82"/>
      <c r="HV82"/>
      <c r="HW82"/>
      <c r="HX82"/>
      <c r="HY82"/>
      <c r="HZ82"/>
      <c r="IA82"/>
      <c r="IB82"/>
      <c r="IC82"/>
      <c r="ID82"/>
      <c r="IE82"/>
      <c r="IF82"/>
      <c r="IG82"/>
      <c r="IH82"/>
      <c r="II82"/>
      <c r="IJ82"/>
      <c r="IK82"/>
      <c r="IL82"/>
      <c r="IM82"/>
      <c r="IN82"/>
      <c r="IO82"/>
      <c r="IP82"/>
      <c r="IQ82"/>
      <c r="IR82"/>
      <c r="IS82"/>
      <c r="IT82"/>
      <c r="IU82"/>
      <c r="IV82"/>
    </row>
    <row r="83" spans="1:256" s="5" customFormat="1" hidden="1" outlineLevel="2">
      <c r="A83" s="20"/>
      <c r="B83" s="38"/>
      <c r="C83" s="37"/>
      <c r="D83" s="641"/>
      <c r="E83" s="287">
        <v>6</v>
      </c>
      <c r="F83" s="40"/>
      <c r="G83" s="309"/>
      <c r="H83" s="311"/>
      <c r="I83" s="311"/>
      <c r="J83" s="311"/>
      <c r="K83" s="311"/>
      <c r="L83" s="310"/>
      <c r="M83" s="43">
        <f>IF(A1stdlife="n/a","n/a",IF(M$3&gt;(A1stdlife+$E83),(Input!$L$143*(1+rvanilla)^0.5)-SUM($L83:L83),(Input!$L$143*(1+rvanilla)^0.5)/A1stdlife))</f>
        <v>0</v>
      </c>
      <c r="N83" s="43">
        <f>IF(A1stdlife="n/a","n/a",IF(N$3&gt;(A1stdlife+$E83),(Input!$L$143*(1+rvanilla)^0.5)-SUM($L83:M83),(Input!$L$143*(1+rvanilla)^0.5)/A1stdlife))</f>
        <v>0</v>
      </c>
      <c r="O83" s="43">
        <f>IF(A1stdlife="n/a","n/a",IF(O$3&gt;(A1stdlife+$E83),(Input!$L$143*(1+rvanilla)^0.5)-SUM($L83:N83),(Input!$L$143*(1+rvanilla)^0.5)/A1stdlife))</f>
        <v>0</v>
      </c>
      <c r="P83" s="43">
        <f>IF(A1stdlife="n/a","n/a",IF(P$3&gt;(A1stdlife+$E83),(Input!$L$143*(1+rvanilla)^0.5)-SUM($L83:O83),(Input!$L$143*(1+rvanilla)^0.5)/A1stdlife))</f>
        <v>0</v>
      </c>
      <c r="Q83" s="43">
        <f>IF(A1stdlife="n/a","n/a",IF(Q$3&gt;(A1stdlife+$E83),(Input!$L$143*(1+rvanilla)^0.5)-SUM($L83:P83),(Input!$L$143*(1+rvanilla)^0.5)/A1stdlife))</f>
        <v>0</v>
      </c>
      <c r="R83" s="43">
        <f>IF(A1stdlife="n/a","n/a",IF(R$3&gt;(A1stdlife+$E83),(Input!$L$143*(1+rvanilla)^0.5)-SUM($L83:Q83),(Input!$L$143*(1+rvanilla)^0.5)/A1stdlife))</f>
        <v>0</v>
      </c>
      <c r="S83" s="43">
        <f>IF(A1stdlife="n/a","n/a",IF(S$3&gt;(A1stdlife+$E83),(Input!$L$143*(1+rvanilla)^0.5)-SUM($L83:R83),(Input!$L$143*(1+rvanilla)^0.5)/A1stdlife))</f>
        <v>0</v>
      </c>
      <c r="T83" s="43">
        <f>IF(A1stdlife="n/a","n/a",IF(T$3&gt;(A1stdlife+$E83),(Input!$L$143*(1+rvanilla)^0.5)-SUM($L83:S83),(Input!$L$143*(1+rvanilla)^0.5)/A1stdlife))</f>
        <v>0</v>
      </c>
      <c r="U83" s="43">
        <f>IF(A1stdlife="n/a","n/a",IF(U$3&gt;(A1stdlife+$E83),(Input!$L$143*(1+rvanilla)^0.5)-SUM($L83:T83),(Input!$L$143*(1+rvanilla)^0.5)/A1stdlife))</f>
        <v>0</v>
      </c>
      <c r="V83" s="43">
        <f>IF(A1stdlife="n/a","n/a",IF(V$3&gt;(A1stdlife+$E83),(Input!$L$143*(1+rvanilla)^0.5)-SUM($L83:U83),(Input!$L$143*(1+rvanilla)^0.5)/A1stdlife))</f>
        <v>0</v>
      </c>
      <c r="W83" s="43">
        <f>IF(A1stdlife="n/a","n/a",IF(W$3&gt;(A1stdlife+$E83),(Input!$L$143*(1+rvanilla)^0.5)-SUM($L83:V83),(Input!$L$143*(1+rvanilla)^0.5)/A1stdlife))</f>
        <v>0</v>
      </c>
      <c r="X83" s="43">
        <f>IF(A1stdlife="n/a","n/a",IF(X$3&gt;(A1stdlife+$E83),(Input!$L$143*(1+rvanilla)^0.5)-SUM($L83:W83),(Input!$L$143*(1+rvanilla)^0.5)/A1stdlife))</f>
        <v>0</v>
      </c>
      <c r="Y83" s="43">
        <f>IF(A1stdlife="n/a","n/a",IF(Y$3&gt;(A1stdlife+$E83),(Input!$L$143*(1+rvanilla)^0.5)-SUM($L83:X83),(Input!$L$143*(1+rvanilla)^0.5)/A1stdlife))</f>
        <v>0</v>
      </c>
      <c r="Z83" s="43">
        <f>IF(A1stdlife="n/a","n/a",IF(Z$3&gt;(A1stdlife+$E83),(Input!$L$143*(1+rvanilla)^0.5)-SUM($L83:Y83),(Input!$L$143*(1+rvanilla)^0.5)/A1stdlife))</f>
        <v>0</v>
      </c>
      <c r="AA83" s="43">
        <f>IF(A1stdlife="n/a","n/a",IF(AA$3&gt;(A1stdlife+$E83),(Input!$L$143*(1+rvanilla)^0.5)-SUM($L83:Z83),(Input!$L$143*(1+rvanilla)^0.5)/A1stdlife))</f>
        <v>0</v>
      </c>
      <c r="AB83" s="43">
        <f>IF(A1stdlife="n/a","n/a",IF(AB$3&gt;(A1stdlife+$E83),(Input!$L$143*(1+rvanilla)^0.5)-SUM($L83:AA83),(Input!$L$143*(1+rvanilla)^0.5)/A1stdlife))</f>
        <v>0</v>
      </c>
      <c r="AC83" s="43">
        <f>IF(A1stdlife="n/a","n/a",IF(AC$3&gt;(A1stdlife+$E83),(Input!$L$143*(1+rvanilla)^0.5)-SUM($L83:AB83),(Input!$L$143*(1+rvanilla)^0.5)/A1stdlife))</f>
        <v>0</v>
      </c>
      <c r="AD83" s="43">
        <f>IF(A1stdlife="n/a","n/a",IF(AD$3&gt;(A1stdlife+$E83),(Input!$L$143*(1+rvanilla)^0.5)-SUM($L83:AC83),(Input!$L$143*(1+rvanilla)^0.5)/A1stdlife))</f>
        <v>0</v>
      </c>
      <c r="AE83" s="43">
        <f>IF(A1stdlife="n/a","n/a",IF(AE$3&gt;(A1stdlife+$E83),(Input!$L$143*(1+rvanilla)^0.5)-SUM($L83:AD83),(Input!$L$143*(1+rvanilla)^0.5)/A1stdlife))</f>
        <v>0</v>
      </c>
      <c r="AF83" s="43">
        <f>IF(A1stdlife="n/a","n/a",IF(AF$3&gt;(A1stdlife+$E83),(Input!$L$143*(1+rvanilla)^0.5)-SUM($L83:AE83),(Input!$L$143*(1+rvanilla)^0.5)/A1stdlife))</f>
        <v>0</v>
      </c>
      <c r="AG83" s="43">
        <f>IF(A1stdlife="n/a","n/a",IF(AG$3&gt;(A1stdlife+$E83),(Input!$L$143*(1+rvanilla)^0.5)-SUM($L83:AF83),(Input!$L$143*(1+rvanilla)^0.5)/A1stdlife))</f>
        <v>0</v>
      </c>
      <c r="AH83" s="43">
        <f>IF(A1stdlife="n/a","n/a",IF(AH$3&gt;(A1stdlife+$E83),(Input!$L$143*(1+rvanilla)^0.5)-SUM($L83:AG83),(Input!$L$143*(1+rvanilla)^0.5)/A1stdlife))</f>
        <v>0</v>
      </c>
      <c r="AI83" s="43">
        <f>IF(A1stdlife="n/a","n/a",IF(AI$3&gt;(A1stdlife+$E83),(Input!$L$143*(1+rvanilla)^0.5)-SUM($L83:AH83),(Input!$L$143*(1+rvanilla)^0.5)/A1stdlife))</f>
        <v>0</v>
      </c>
      <c r="AJ83" s="43">
        <f>IF(A1stdlife="n/a","n/a",IF(AJ$3&gt;(A1stdlife+$E83),(Input!$L$143*(1+rvanilla)^0.5)-SUM($L83:AI83),(Input!$L$143*(1+rvanilla)^0.5)/A1stdlife))</f>
        <v>0</v>
      </c>
      <c r="AK83" s="43">
        <f>IF(A1stdlife="n/a","n/a",IF(AK$3&gt;(A1stdlife+$E83),(Input!$L$143*(1+rvanilla)^0.5)-SUM($L83:AJ83),(Input!$L$143*(1+rvanilla)^0.5)/A1stdlife))</f>
        <v>0</v>
      </c>
      <c r="AL83" s="43">
        <f>IF(A1stdlife="n/a","n/a",IF(AL$3&gt;(A1stdlife+$E83),(Input!$L$143*(1+rvanilla)^0.5)-SUM($L83:AK83),(Input!$L$143*(1+rvanilla)^0.5)/A1stdlife))</f>
        <v>0</v>
      </c>
      <c r="AM83" s="43">
        <f>IF(A1stdlife="n/a","n/a",IF(AM$3&gt;(A1stdlife+$E83),(Input!$L$143*(1+rvanilla)^0.5)-SUM($L83:AL83),(Input!$L$143*(1+rvanilla)^0.5)/A1stdlife))</f>
        <v>0</v>
      </c>
      <c r="AN83" s="43">
        <f>IF(A1stdlife="n/a","n/a",IF(AN$3&gt;(A1stdlife+$E83),(Input!$L$143*(1+rvanilla)^0.5)-SUM($L83:AM83),(Input!$L$143*(1+rvanilla)^0.5)/A1stdlife))</f>
        <v>0</v>
      </c>
      <c r="AO83" s="43">
        <f>IF(A1stdlife="n/a","n/a",IF(AO$3&gt;(A1stdlife+$E83),(Input!$L$143*(1+rvanilla)^0.5)-SUM($L83:AN83),(Input!$L$143*(1+rvanilla)^0.5)/A1stdlife))</f>
        <v>0</v>
      </c>
      <c r="AP83" s="43">
        <f>IF(A1stdlife="n/a","n/a",IF(AP$3&gt;(A1stdlife+$E83),(Input!$L$143*(1+rvanilla)^0.5)-SUM($L83:AO83),(Input!$L$143*(1+rvanilla)^0.5)/A1stdlife))</f>
        <v>0</v>
      </c>
      <c r="AQ83" s="43">
        <f>IF(A1stdlife="n/a","n/a",IF(AQ$3&gt;(A1stdlife+$E83),(Input!$L$143*(1+rvanilla)^0.5)-SUM($L83:AP83),(Input!$L$143*(1+rvanilla)^0.5)/A1stdlife))</f>
        <v>0</v>
      </c>
      <c r="AR83" s="43">
        <f>IF(A1stdlife="n/a","n/a",IF(AR$3&gt;(A1stdlife+$E83),(Input!$L$143*(1+rvanilla)^0.5)-SUM($L83:AQ83),(Input!$L$143*(1+rvanilla)^0.5)/A1stdlife))</f>
        <v>0</v>
      </c>
      <c r="AS83" s="43">
        <f>IF(A1stdlife="n/a","n/a",IF(AS$3&gt;(A1stdlife+$E83),(Input!$L$143*(1+rvanilla)^0.5)-SUM($L83:AR83),(Input!$L$143*(1+rvanilla)^0.5)/A1stdlife))</f>
        <v>0</v>
      </c>
      <c r="AT83" s="43">
        <f>IF(A1stdlife="n/a","n/a",IF(AT$3&gt;(A1stdlife+$E83),(Input!$L$143*(1+rvanilla)^0.5)-SUM($L83:AS83),(Input!$L$143*(1+rvanilla)^0.5)/A1stdlife))</f>
        <v>0</v>
      </c>
      <c r="AU83" s="43">
        <f>IF(A1stdlife="n/a","n/a",IF(AU$3&gt;(A1stdlife+$E83),(Input!$L$143*(1+rvanilla)^0.5)-SUM($L83:AT83),(Input!$L$143*(1+rvanilla)^0.5)/A1stdlife))</f>
        <v>0</v>
      </c>
      <c r="AV83" s="43">
        <f>IF(A1stdlife="n/a","n/a",IF(AV$3&gt;(A1stdlife+$E83),(Input!$L$143*(1+rvanilla)^0.5)-SUM($L83:AU83),(Input!$L$143*(1+rvanilla)^0.5)/A1stdlife))</f>
        <v>0</v>
      </c>
      <c r="AW83" s="43">
        <f>IF(A1stdlife="n/a","n/a",IF(AW$3&gt;(A1stdlife+$E83),(Input!$L$143*(1+rvanilla)^0.5)-SUM($L83:AV83),(Input!$L$143*(1+rvanilla)^0.5)/A1stdlife))</f>
        <v>0</v>
      </c>
      <c r="AX83" s="43">
        <f>IF(A1stdlife="n/a","n/a",IF(AX$3&gt;(A1stdlife+$E83),(Input!$L$143*(1+rvanilla)^0.5)-SUM($L83:AW83),(Input!$L$143*(1+rvanilla)^0.5)/A1stdlife))</f>
        <v>0</v>
      </c>
      <c r="AY83" s="43">
        <f>IF(A1stdlife="n/a","n/a",IF(AY$3&gt;(A1stdlife+$E83),(Input!$L$143*(1+rvanilla)^0.5)-SUM($L83:AX83),(Input!$L$143*(1+rvanilla)^0.5)/A1stdlife))</f>
        <v>0</v>
      </c>
      <c r="AZ83" s="43">
        <f>IF(A1stdlife="n/a","n/a",IF(AZ$3&gt;(A1stdlife+$E83),(Input!$L$143*(1+rvanilla)^0.5)-SUM($L83:AY83),(Input!$L$143*(1+rvanilla)^0.5)/A1stdlife))</f>
        <v>0</v>
      </c>
      <c r="BA83" s="43">
        <f>IF(A1stdlife="n/a","n/a",IF(BA$3&gt;(A1stdlife+$E83),(Input!$L$143*(1+rvanilla)^0.5)-SUM($L83:AZ83),(Input!$L$143*(1+rvanilla)^0.5)/A1stdlife))</f>
        <v>0</v>
      </c>
      <c r="BB83" s="43">
        <f>IF(A1stdlife="n/a","n/a",IF(BB$3&gt;(A1stdlife+$E83),(Input!$L$143*(1+rvanilla)^0.5)-SUM($L83:BA83),(Input!$L$143*(1+rvanilla)^0.5)/A1stdlife))</f>
        <v>0</v>
      </c>
      <c r="BC83" s="43">
        <f>IF(A1stdlife="n/a","n/a",IF(BC$3&gt;(A1stdlife+$E83),(Input!$L$143*(1+rvanilla)^0.5)-SUM($L83:BB83),(Input!$L$143*(1+rvanilla)^0.5)/A1stdlife))</f>
        <v>0</v>
      </c>
      <c r="BD83" s="43">
        <f>IF(A1stdlife="n/a","n/a",IF(BD$3&gt;(A1stdlife+$E83),(Input!$L$143*(1+rvanilla)^0.5)-SUM($L83:BC83),(Input!$L$143*(1+rvanilla)^0.5)/A1stdlife))</f>
        <v>0</v>
      </c>
      <c r="BE83" s="43">
        <f>IF(A1stdlife="n/a","n/a",IF(BE$3&gt;(A1stdlife+$E83),(Input!$L$143*(1+rvanilla)^0.5)-SUM($L83:BD83),(Input!$L$143*(1+rvanilla)^0.5)/A1stdlife))</f>
        <v>0</v>
      </c>
      <c r="BF83" s="43">
        <f>IF(A1stdlife="n/a","n/a",IF(BF$3&gt;(A1stdlife+$E83),(Input!$L$143*(1+rvanilla)^0.5)-SUM($L83:BE83),(Input!$L$143*(1+rvanilla)^0.5)/A1stdlife))</f>
        <v>0</v>
      </c>
      <c r="BG83" s="43">
        <f>IF(A1stdlife="n/a","n/a",IF(BG$3&gt;(A1stdlife+$E83),(Input!$L$143*(1+rvanilla)^0.5)-SUM($L83:BF83),(Input!$L$143*(1+rvanilla)^0.5)/A1stdlife))</f>
        <v>0</v>
      </c>
      <c r="BH83" s="43">
        <f>IF(A1stdlife="n/a","n/a",IF(BH$3&gt;(A1stdlife+$E83),(Input!$L$143*(1+rvanilla)^0.5)-SUM($L83:BG83),(Input!$L$143*(1+rvanilla)^0.5)/A1stdlife))</f>
        <v>0</v>
      </c>
      <c r="BI83" s="43">
        <f>IF(A1stdlife="n/a","n/a",IF(BI$3&gt;(A1stdlife+$E83),(Input!$L$143*(1+rvanilla)^0.5)-SUM($L83:BH83),(Input!$L$143*(1+rvanilla)^0.5)/A1stdlife))</f>
        <v>0</v>
      </c>
      <c r="BJ83" s="20"/>
      <c r="BK83" s="20"/>
      <c r="BL83"/>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c r="GD83"/>
      <c r="GE83"/>
      <c r="GF83"/>
      <c r="GG83"/>
      <c r="GH83"/>
      <c r="GI83"/>
      <c r="GJ83"/>
      <c r="GK83"/>
      <c r="GL83"/>
      <c r="GM83"/>
      <c r="GN83"/>
      <c r="GO83"/>
      <c r="GP83"/>
      <c r="GQ83"/>
      <c r="GR83"/>
      <c r="GS83"/>
      <c r="GT83"/>
      <c r="GU83"/>
      <c r="GV83"/>
      <c r="GW83"/>
      <c r="GX83"/>
      <c r="GY83"/>
      <c r="GZ83"/>
      <c r="HA83"/>
      <c r="HB83"/>
      <c r="HC83"/>
      <c r="HD83"/>
      <c r="HE83"/>
      <c r="HF83"/>
      <c r="HG83"/>
      <c r="HH83"/>
      <c r="HI83"/>
      <c r="HJ83"/>
      <c r="HK83"/>
      <c r="HL83"/>
      <c r="HM83"/>
      <c r="HN83"/>
      <c r="HO83"/>
      <c r="HP83"/>
      <c r="HQ83"/>
      <c r="HR83"/>
      <c r="HS83"/>
      <c r="HT83"/>
      <c r="HU83"/>
      <c r="HV83"/>
      <c r="HW83"/>
      <c r="HX83"/>
      <c r="HY83"/>
      <c r="HZ83"/>
      <c r="IA83"/>
      <c r="IB83"/>
      <c r="IC83"/>
      <c r="ID83"/>
      <c r="IE83"/>
      <c r="IF83"/>
      <c r="IG83"/>
      <c r="IH83"/>
      <c r="II83"/>
      <c r="IJ83"/>
      <c r="IK83"/>
      <c r="IL83"/>
      <c r="IM83"/>
      <c r="IN83"/>
      <c r="IO83"/>
      <c r="IP83"/>
      <c r="IQ83"/>
      <c r="IR83"/>
      <c r="IS83"/>
      <c r="IT83"/>
      <c r="IU83"/>
      <c r="IV83"/>
    </row>
    <row r="84" spans="1:256" s="5" customFormat="1" hidden="1" outlineLevel="2">
      <c r="A84" s="20"/>
      <c r="B84" s="38"/>
      <c r="C84" s="37"/>
      <c r="D84" s="641"/>
      <c r="E84" s="287">
        <v>7</v>
      </c>
      <c r="F84" s="40"/>
      <c r="G84" s="309"/>
      <c r="H84" s="311"/>
      <c r="I84" s="311"/>
      <c r="J84" s="311"/>
      <c r="K84" s="311"/>
      <c r="L84" s="311"/>
      <c r="M84" s="310"/>
      <c r="N84" s="43">
        <f>IF(A1stdlife="n/a","n/a",IF(N$3&gt;(A1stdlife+$E84),(Input!$M$143*(1+rvanilla)^0.5)-SUM($M84:M84),(Input!$M$143*(1+rvanilla)^0.5)/A1stdlife))</f>
        <v>0</v>
      </c>
      <c r="O84" s="43">
        <f>IF(A1stdlife="n/a","n/a",IF(O$3&gt;(A1stdlife+$E84),(Input!$M$143*(1+rvanilla)^0.5)-SUM($M84:N84),(Input!$M$143*(1+rvanilla)^0.5)/A1stdlife))</f>
        <v>0</v>
      </c>
      <c r="P84" s="43">
        <f>IF(A1stdlife="n/a","n/a",IF(P$3&gt;(A1stdlife+$E84),(Input!$M$143*(1+rvanilla)^0.5)-SUM($M84:O84),(Input!$M$143*(1+rvanilla)^0.5)/A1stdlife))</f>
        <v>0</v>
      </c>
      <c r="Q84" s="43">
        <f>IF(A1stdlife="n/a","n/a",IF(Q$3&gt;(A1stdlife+$E84),(Input!$M$143*(1+rvanilla)^0.5)-SUM($M84:P84),(Input!$M$143*(1+rvanilla)^0.5)/A1stdlife))</f>
        <v>0</v>
      </c>
      <c r="R84" s="43">
        <f>IF(A1stdlife="n/a","n/a",IF(R$3&gt;(A1stdlife+$E84),(Input!$M$143*(1+rvanilla)^0.5)-SUM($M84:Q84),(Input!$M$143*(1+rvanilla)^0.5)/A1stdlife))</f>
        <v>0</v>
      </c>
      <c r="S84" s="43">
        <f>IF(A1stdlife="n/a","n/a",IF(S$3&gt;(A1stdlife+$E84),(Input!$M$143*(1+rvanilla)^0.5)-SUM($M84:R84),(Input!$M$143*(1+rvanilla)^0.5)/A1stdlife))</f>
        <v>0</v>
      </c>
      <c r="T84" s="43">
        <f>IF(A1stdlife="n/a","n/a",IF(T$3&gt;(A1stdlife+$E84),(Input!$M$143*(1+rvanilla)^0.5)-SUM($M84:S84),(Input!$M$143*(1+rvanilla)^0.5)/A1stdlife))</f>
        <v>0</v>
      </c>
      <c r="U84" s="43">
        <f>IF(A1stdlife="n/a","n/a",IF(U$3&gt;(A1stdlife+$E84),(Input!$M$143*(1+rvanilla)^0.5)-SUM($M84:T84),(Input!$M$143*(1+rvanilla)^0.5)/A1stdlife))</f>
        <v>0</v>
      </c>
      <c r="V84" s="43">
        <f>IF(A1stdlife="n/a","n/a",IF(V$3&gt;(A1stdlife+$E84),(Input!$M$143*(1+rvanilla)^0.5)-SUM($M84:U84),(Input!$M$143*(1+rvanilla)^0.5)/A1stdlife))</f>
        <v>0</v>
      </c>
      <c r="W84" s="43">
        <f>IF(A1stdlife="n/a","n/a",IF(W$3&gt;(A1stdlife+$E84),(Input!$M$143*(1+rvanilla)^0.5)-SUM($M84:V84),(Input!$M$143*(1+rvanilla)^0.5)/A1stdlife))</f>
        <v>0</v>
      </c>
      <c r="X84" s="43">
        <f>IF(A1stdlife="n/a","n/a",IF(X$3&gt;(A1stdlife+$E84),(Input!$M$143*(1+rvanilla)^0.5)-SUM($M84:W84),(Input!$M$143*(1+rvanilla)^0.5)/A1stdlife))</f>
        <v>0</v>
      </c>
      <c r="Y84" s="43">
        <f>IF(A1stdlife="n/a","n/a",IF(Y$3&gt;(A1stdlife+$E84),(Input!$M$143*(1+rvanilla)^0.5)-SUM($M84:X84),(Input!$M$143*(1+rvanilla)^0.5)/A1stdlife))</f>
        <v>0</v>
      </c>
      <c r="Z84" s="43">
        <f>IF(A1stdlife="n/a","n/a",IF(Z$3&gt;(A1stdlife+$E84),(Input!$M$143*(1+rvanilla)^0.5)-SUM($M84:Y84),(Input!$M$143*(1+rvanilla)^0.5)/A1stdlife))</f>
        <v>0</v>
      </c>
      <c r="AA84" s="43">
        <f>IF(A1stdlife="n/a","n/a",IF(AA$3&gt;(A1stdlife+$E84),(Input!$M$143*(1+rvanilla)^0.5)-SUM($M84:Z84),(Input!$M$143*(1+rvanilla)^0.5)/A1stdlife))</f>
        <v>0</v>
      </c>
      <c r="AB84" s="43">
        <f>IF(A1stdlife="n/a","n/a",IF(AB$3&gt;(A1stdlife+$E84),(Input!$M$143*(1+rvanilla)^0.5)-SUM($M84:AA84),(Input!$M$143*(1+rvanilla)^0.5)/A1stdlife))</f>
        <v>0</v>
      </c>
      <c r="AC84" s="43">
        <f>IF(A1stdlife="n/a","n/a",IF(AC$3&gt;(A1stdlife+$E84),(Input!$M$143*(1+rvanilla)^0.5)-SUM($M84:AB84),(Input!$M$143*(1+rvanilla)^0.5)/A1stdlife))</f>
        <v>0</v>
      </c>
      <c r="AD84" s="43">
        <f>IF(A1stdlife="n/a","n/a",IF(AD$3&gt;(A1stdlife+$E84),(Input!$M$143*(1+rvanilla)^0.5)-SUM($M84:AC84),(Input!$M$143*(1+rvanilla)^0.5)/A1stdlife))</f>
        <v>0</v>
      </c>
      <c r="AE84" s="43">
        <f>IF(A1stdlife="n/a","n/a",IF(AE$3&gt;(A1stdlife+$E84),(Input!$M$143*(1+rvanilla)^0.5)-SUM($M84:AD84),(Input!$M$143*(1+rvanilla)^0.5)/A1stdlife))</f>
        <v>0</v>
      </c>
      <c r="AF84" s="43">
        <f>IF(A1stdlife="n/a","n/a",IF(AF$3&gt;(A1stdlife+$E84),(Input!$M$143*(1+rvanilla)^0.5)-SUM($M84:AE84),(Input!$M$143*(1+rvanilla)^0.5)/A1stdlife))</f>
        <v>0</v>
      </c>
      <c r="AG84" s="43">
        <f>IF(A1stdlife="n/a","n/a",IF(AG$3&gt;(A1stdlife+$E84),(Input!$M$143*(1+rvanilla)^0.5)-SUM($M84:AF84),(Input!$M$143*(1+rvanilla)^0.5)/A1stdlife))</f>
        <v>0</v>
      </c>
      <c r="AH84" s="43">
        <f>IF(A1stdlife="n/a","n/a",IF(AH$3&gt;(A1stdlife+$E84),(Input!$M$143*(1+rvanilla)^0.5)-SUM($M84:AG84),(Input!$M$143*(1+rvanilla)^0.5)/A1stdlife))</f>
        <v>0</v>
      </c>
      <c r="AI84" s="43">
        <f>IF(A1stdlife="n/a","n/a",IF(AI$3&gt;(A1stdlife+$E84),(Input!$M$143*(1+rvanilla)^0.5)-SUM($M84:AH84),(Input!$M$143*(1+rvanilla)^0.5)/A1stdlife))</f>
        <v>0</v>
      </c>
      <c r="AJ84" s="43">
        <f>IF(A1stdlife="n/a","n/a",IF(AJ$3&gt;(A1stdlife+$E84),(Input!$M$143*(1+rvanilla)^0.5)-SUM($M84:AI84),(Input!$M$143*(1+rvanilla)^0.5)/A1stdlife))</f>
        <v>0</v>
      </c>
      <c r="AK84" s="43">
        <f>IF(A1stdlife="n/a","n/a",IF(AK$3&gt;(A1stdlife+$E84),(Input!$M$143*(1+rvanilla)^0.5)-SUM($M84:AJ84),(Input!$M$143*(1+rvanilla)^0.5)/A1stdlife))</f>
        <v>0</v>
      </c>
      <c r="AL84" s="43">
        <f>IF(A1stdlife="n/a","n/a",IF(AL$3&gt;(A1stdlife+$E84),(Input!$M$143*(1+rvanilla)^0.5)-SUM($M84:AK84),(Input!$M$143*(1+rvanilla)^0.5)/A1stdlife))</f>
        <v>0</v>
      </c>
      <c r="AM84" s="43">
        <f>IF(A1stdlife="n/a","n/a",IF(AM$3&gt;(A1stdlife+$E84),(Input!$M$143*(1+rvanilla)^0.5)-SUM($M84:AL84),(Input!$M$143*(1+rvanilla)^0.5)/A1stdlife))</f>
        <v>0</v>
      </c>
      <c r="AN84" s="43">
        <f>IF(A1stdlife="n/a","n/a",IF(AN$3&gt;(A1stdlife+$E84),(Input!$M$143*(1+rvanilla)^0.5)-SUM($M84:AM84),(Input!$M$143*(1+rvanilla)^0.5)/A1stdlife))</f>
        <v>0</v>
      </c>
      <c r="AO84" s="43">
        <f>IF(A1stdlife="n/a","n/a",IF(AO$3&gt;(A1stdlife+$E84),(Input!$M$143*(1+rvanilla)^0.5)-SUM($M84:AN84),(Input!$M$143*(1+rvanilla)^0.5)/A1stdlife))</f>
        <v>0</v>
      </c>
      <c r="AP84" s="43">
        <f>IF(A1stdlife="n/a","n/a",IF(AP$3&gt;(A1stdlife+$E84),(Input!$M$143*(1+rvanilla)^0.5)-SUM($M84:AO84),(Input!$M$143*(1+rvanilla)^0.5)/A1stdlife))</f>
        <v>0</v>
      </c>
      <c r="AQ84" s="43">
        <f>IF(A1stdlife="n/a","n/a",IF(AQ$3&gt;(A1stdlife+$E84),(Input!$M$143*(1+rvanilla)^0.5)-SUM($M84:AP84),(Input!$M$143*(1+rvanilla)^0.5)/A1stdlife))</f>
        <v>0</v>
      </c>
      <c r="AR84" s="43">
        <f>IF(A1stdlife="n/a","n/a",IF(AR$3&gt;(A1stdlife+$E84),(Input!$M$143*(1+rvanilla)^0.5)-SUM($M84:AQ84),(Input!$M$143*(1+rvanilla)^0.5)/A1stdlife))</f>
        <v>0</v>
      </c>
      <c r="AS84" s="43">
        <f>IF(A1stdlife="n/a","n/a",IF(AS$3&gt;(A1stdlife+$E84),(Input!$M$143*(1+rvanilla)^0.5)-SUM($M84:AR84),(Input!$M$143*(1+rvanilla)^0.5)/A1stdlife))</f>
        <v>0</v>
      </c>
      <c r="AT84" s="43">
        <f>IF(A1stdlife="n/a","n/a",IF(AT$3&gt;(A1stdlife+$E84),(Input!$M$143*(1+rvanilla)^0.5)-SUM($M84:AS84),(Input!$M$143*(1+rvanilla)^0.5)/A1stdlife))</f>
        <v>0</v>
      </c>
      <c r="AU84" s="43">
        <f>IF(A1stdlife="n/a","n/a",IF(AU$3&gt;(A1stdlife+$E84),(Input!$M$143*(1+rvanilla)^0.5)-SUM($M84:AT84),(Input!$M$143*(1+rvanilla)^0.5)/A1stdlife))</f>
        <v>0</v>
      </c>
      <c r="AV84" s="43">
        <f>IF(A1stdlife="n/a","n/a",IF(AV$3&gt;(A1stdlife+$E84),(Input!$M$143*(1+rvanilla)^0.5)-SUM($M84:AU84),(Input!$M$143*(1+rvanilla)^0.5)/A1stdlife))</f>
        <v>0</v>
      </c>
      <c r="AW84" s="43">
        <f>IF(A1stdlife="n/a","n/a",IF(AW$3&gt;(A1stdlife+$E84),(Input!$M$143*(1+rvanilla)^0.5)-SUM($M84:AV84),(Input!$M$143*(1+rvanilla)^0.5)/A1stdlife))</f>
        <v>0</v>
      </c>
      <c r="AX84" s="43">
        <f>IF(A1stdlife="n/a","n/a",IF(AX$3&gt;(A1stdlife+$E84),(Input!$M$143*(1+rvanilla)^0.5)-SUM($M84:AW84),(Input!$M$143*(1+rvanilla)^0.5)/A1stdlife))</f>
        <v>0</v>
      </c>
      <c r="AY84" s="43">
        <f>IF(A1stdlife="n/a","n/a",IF(AY$3&gt;(A1stdlife+$E84),(Input!$M$143*(1+rvanilla)^0.5)-SUM($M84:AX84),(Input!$M$143*(1+rvanilla)^0.5)/A1stdlife))</f>
        <v>0</v>
      </c>
      <c r="AZ84" s="43">
        <f>IF(A1stdlife="n/a","n/a",IF(AZ$3&gt;(A1stdlife+$E84),(Input!$M$143*(1+rvanilla)^0.5)-SUM($M84:AY84),(Input!$M$143*(1+rvanilla)^0.5)/A1stdlife))</f>
        <v>0</v>
      </c>
      <c r="BA84" s="43">
        <f>IF(A1stdlife="n/a","n/a",IF(BA$3&gt;(A1stdlife+$E84),(Input!$M$143*(1+rvanilla)^0.5)-SUM($M84:AZ84),(Input!$M$143*(1+rvanilla)^0.5)/A1stdlife))</f>
        <v>0</v>
      </c>
      <c r="BB84" s="43">
        <f>IF(A1stdlife="n/a","n/a",IF(BB$3&gt;(A1stdlife+$E84),(Input!$M$143*(1+rvanilla)^0.5)-SUM($M84:BA84),(Input!$M$143*(1+rvanilla)^0.5)/A1stdlife))</f>
        <v>0</v>
      </c>
      <c r="BC84" s="43">
        <f>IF(A1stdlife="n/a","n/a",IF(BC$3&gt;(A1stdlife+$E84),(Input!$M$143*(1+rvanilla)^0.5)-SUM($M84:BB84),(Input!$M$143*(1+rvanilla)^0.5)/A1stdlife))</f>
        <v>0</v>
      </c>
      <c r="BD84" s="43">
        <f>IF(A1stdlife="n/a","n/a",IF(BD$3&gt;(A1stdlife+$E84),(Input!$M$143*(1+rvanilla)^0.5)-SUM($M84:BC84),(Input!$M$143*(1+rvanilla)^0.5)/A1stdlife))</f>
        <v>0</v>
      </c>
      <c r="BE84" s="43">
        <f>IF(A1stdlife="n/a","n/a",IF(BE$3&gt;(A1stdlife+$E84),(Input!$M$143*(1+rvanilla)^0.5)-SUM($M84:BD84),(Input!$M$143*(1+rvanilla)^0.5)/A1stdlife))</f>
        <v>0</v>
      </c>
      <c r="BF84" s="43">
        <f>IF(A1stdlife="n/a","n/a",IF(BF$3&gt;(A1stdlife+$E84),(Input!$M$143*(1+rvanilla)^0.5)-SUM($M84:BE84),(Input!$M$143*(1+rvanilla)^0.5)/A1stdlife))</f>
        <v>0</v>
      </c>
      <c r="BG84" s="43">
        <f>IF(A1stdlife="n/a","n/a",IF(BG$3&gt;(A1stdlife+$E84),(Input!$M$143*(1+rvanilla)^0.5)-SUM($M84:BF84),(Input!$M$143*(1+rvanilla)^0.5)/A1stdlife))</f>
        <v>0</v>
      </c>
      <c r="BH84" s="43">
        <f>IF(A1stdlife="n/a","n/a",IF(BH$3&gt;(A1stdlife+$E84),(Input!$M$143*(1+rvanilla)^0.5)-SUM($M84:BG84),(Input!$M$143*(1+rvanilla)^0.5)/A1stdlife))</f>
        <v>0</v>
      </c>
      <c r="BI84" s="43">
        <f>IF(A1stdlife="n/a","n/a",IF(BI$3&gt;(A1stdlife+$E84),(Input!$M$143*(1+rvanilla)^0.5)-SUM($M84:BH84),(Input!$M$143*(1+rvanilla)^0.5)/A1stdlife))</f>
        <v>0</v>
      </c>
      <c r="BJ84" s="43"/>
      <c r="BK84" s="20"/>
      <c r="BL84"/>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c r="GD84"/>
      <c r="GE84"/>
      <c r="GF84"/>
      <c r="GG84"/>
      <c r="GH84"/>
      <c r="GI84"/>
      <c r="GJ84"/>
      <c r="GK84"/>
      <c r="GL84"/>
      <c r="GM84"/>
      <c r="GN84"/>
      <c r="GO84"/>
      <c r="GP84"/>
      <c r="GQ84"/>
      <c r="GR84"/>
      <c r="GS84"/>
      <c r="GT84"/>
      <c r="GU84"/>
      <c r="GV84"/>
      <c r="GW84"/>
      <c r="GX84"/>
      <c r="GY84"/>
      <c r="GZ84"/>
      <c r="HA84"/>
      <c r="HB84"/>
      <c r="HC84"/>
      <c r="HD84"/>
      <c r="HE84"/>
      <c r="HF84"/>
      <c r="HG84"/>
      <c r="HH84"/>
      <c r="HI84"/>
      <c r="HJ84"/>
      <c r="HK84"/>
      <c r="HL84"/>
      <c r="HM84"/>
      <c r="HN84"/>
      <c r="HO84"/>
      <c r="HP84"/>
      <c r="HQ84"/>
      <c r="HR84"/>
      <c r="HS84"/>
      <c r="HT84"/>
      <c r="HU84"/>
      <c r="HV84"/>
      <c r="HW84"/>
      <c r="HX84"/>
      <c r="HY84"/>
      <c r="HZ84"/>
      <c r="IA84"/>
      <c r="IB84"/>
      <c r="IC84"/>
      <c r="ID84"/>
      <c r="IE84"/>
      <c r="IF84"/>
      <c r="IG84"/>
      <c r="IH84"/>
      <c r="II84"/>
      <c r="IJ84"/>
      <c r="IK84"/>
      <c r="IL84"/>
      <c r="IM84"/>
      <c r="IN84"/>
      <c r="IO84"/>
      <c r="IP84"/>
      <c r="IQ84"/>
      <c r="IR84"/>
      <c r="IS84"/>
      <c r="IT84"/>
      <c r="IU84"/>
      <c r="IV84"/>
    </row>
    <row r="85" spans="1:256" s="5" customFormat="1" hidden="1" outlineLevel="2">
      <c r="A85" s="20"/>
      <c r="B85" s="38"/>
      <c r="C85" s="37"/>
      <c r="D85" s="641"/>
      <c r="E85" s="287">
        <v>8</v>
      </c>
      <c r="F85" s="40"/>
      <c r="G85" s="309"/>
      <c r="H85" s="311"/>
      <c r="I85" s="311"/>
      <c r="J85" s="311"/>
      <c r="K85" s="311"/>
      <c r="L85" s="311"/>
      <c r="M85" s="311"/>
      <c r="N85" s="310"/>
      <c r="O85" s="43">
        <f>IF(A1stdlife="n/a","n/a",IF(O$3&gt;(A1stdlife+$E85),(Input!$N$143*(1+rvanilla)^0.5)-SUM($N85:N85),(Input!$N$143*(1+rvanilla)^0.5)/A1stdlife))</f>
        <v>0</v>
      </c>
      <c r="P85" s="43">
        <f>IF(A1stdlife="n/a","n/a",IF(P$3&gt;(A1stdlife+$E85),(Input!$N$143*(1+rvanilla)^0.5)-SUM($N85:O85),(Input!$N$143*(1+rvanilla)^0.5)/A1stdlife))</f>
        <v>0</v>
      </c>
      <c r="Q85" s="43">
        <f>IF(A1stdlife="n/a","n/a",IF(Q$3&gt;(A1stdlife+$E85),(Input!$N$143*(1+rvanilla)^0.5)-SUM($N85:P85),(Input!$N$143*(1+rvanilla)^0.5)/A1stdlife))</f>
        <v>0</v>
      </c>
      <c r="R85" s="43">
        <f>IF(A1stdlife="n/a","n/a",IF(R$3&gt;(A1stdlife+$E85),(Input!$N$143*(1+rvanilla)^0.5)-SUM($N85:Q85),(Input!$N$143*(1+rvanilla)^0.5)/A1stdlife))</f>
        <v>0</v>
      </c>
      <c r="S85" s="43">
        <f>IF(A1stdlife="n/a","n/a",IF(S$3&gt;(A1stdlife+$E85),(Input!$N$143*(1+rvanilla)^0.5)-SUM($N85:R85),(Input!$N$143*(1+rvanilla)^0.5)/A1stdlife))</f>
        <v>0</v>
      </c>
      <c r="T85" s="43">
        <f>IF(A1stdlife="n/a","n/a",IF(T$3&gt;(A1stdlife+$E85),(Input!$N$143*(1+rvanilla)^0.5)-SUM($N85:S85),(Input!$N$143*(1+rvanilla)^0.5)/A1stdlife))</f>
        <v>0</v>
      </c>
      <c r="U85" s="43">
        <f>IF(A1stdlife="n/a","n/a",IF(U$3&gt;(A1stdlife+$E85),(Input!$N$143*(1+rvanilla)^0.5)-SUM($N85:T85),(Input!$N$143*(1+rvanilla)^0.5)/A1stdlife))</f>
        <v>0</v>
      </c>
      <c r="V85" s="43">
        <f>IF(A1stdlife="n/a","n/a",IF(V$3&gt;(A1stdlife+$E85),(Input!$N$143*(1+rvanilla)^0.5)-SUM($N85:U85),(Input!$N$143*(1+rvanilla)^0.5)/A1stdlife))</f>
        <v>0</v>
      </c>
      <c r="W85" s="43">
        <f>IF(A1stdlife="n/a","n/a",IF(W$3&gt;(A1stdlife+$E85),(Input!$N$143*(1+rvanilla)^0.5)-SUM($N85:V85),(Input!$N$143*(1+rvanilla)^0.5)/A1stdlife))</f>
        <v>0</v>
      </c>
      <c r="X85" s="43">
        <f>IF(A1stdlife="n/a","n/a",IF(X$3&gt;(A1stdlife+$E85),(Input!$N$143*(1+rvanilla)^0.5)-SUM($N85:W85),(Input!$N$143*(1+rvanilla)^0.5)/A1stdlife))</f>
        <v>0</v>
      </c>
      <c r="Y85" s="43">
        <f>IF(A1stdlife="n/a","n/a",IF(Y$3&gt;(A1stdlife+$E85),(Input!$N$143*(1+rvanilla)^0.5)-SUM($N85:X85),(Input!$N$143*(1+rvanilla)^0.5)/A1stdlife))</f>
        <v>0</v>
      </c>
      <c r="Z85" s="43">
        <f>IF(A1stdlife="n/a","n/a",IF(Z$3&gt;(A1stdlife+$E85),(Input!$N$143*(1+rvanilla)^0.5)-SUM($N85:Y85),(Input!$N$143*(1+rvanilla)^0.5)/A1stdlife))</f>
        <v>0</v>
      </c>
      <c r="AA85" s="43">
        <f>IF(A1stdlife="n/a","n/a",IF(AA$3&gt;(A1stdlife+$E85),(Input!$N$143*(1+rvanilla)^0.5)-SUM($N85:Z85),(Input!$N$143*(1+rvanilla)^0.5)/A1stdlife))</f>
        <v>0</v>
      </c>
      <c r="AB85" s="43">
        <f>IF(A1stdlife="n/a","n/a",IF(AB$3&gt;(A1stdlife+$E85),(Input!$N$143*(1+rvanilla)^0.5)-SUM($N85:AA85),(Input!$N$143*(1+rvanilla)^0.5)/A1stdlife))</f>
        <v>0</v>
      </c>
      <c r="AC85" s="43">
        <f>IF(A1stdlife="n/a","n/a",IF(AC$3&gt;(A1stdlife+$E85),(Input!$N$143*(1+rvanilla)^0.5)-SUM($N85:AB85),(Input!$N$143*(1+rvanilla)^0.5)/A1stdlife))</f>
        <v>0</v>
      </c>
      <c r="AD85" s="43">
        <f>IF(A1stdlife="n/a","n/a",IF(AD$3&gt;(A1stdlife+$E85),(Input!$N$143*(1+rvanilla)^0.5)-SUM($N85:AC85),(Input!$N$143*(1+rvanilla)^0.5)/A1stdlife))</f>
        <v>0</v>
      </c>
      <c r="AE85" s="43">
        <f>IF(A1stdlife="n/a","n/a",IF(AE$3&gt;(A1stdlife+$E85),(Input!$N$143*(1+rvanilla)^0.5)-SUM($N85:AD85),(Input!$N$143*(1+rvanilla)^0.5)/A1stdlife))</f>
        <v>0</v>
      </c>
      <c r="AF85" s="43">
        <f>IF(A1stdlife="n/a","n/a",IF(AF$3&gt;(A1stdlife+$E85),(Input!$N$143*(1+rvanilla)^0.5)-SUM($N85:AE85),(Input!$N$143*(1+rvanilla)^0.5)/A1stdlife))</f>
        <v>0</v>
      </c>
      <c r="AG85" s="43">
        <f>IF(A1stdlife="n/a","n/a",IF(AG$3&gt;(A1stdlife+$E85),(Input!$N$143*(1+rvanilla)^0.5)-SUM($N85:AF85),(Input!$N$143*(1+rvanilla)^0.5)/A1stdlife))</f>
        <v>0</v>
      </c>
      <c r="AH85" s="43">
        <f>IF(A1stdlife="n/a","n/a",IF(AH$3&gt;(A1stdlife+$E85),(Input!$N$143*(1+rvanilla)^0.5)-SUM($N85:AG85),(Input!$N$143*(1+rvanilla)^0.5)/A1stdlife))</f>
        <v>0</v>
      </c>
      <c r="AI85" s="43">
        <f>IF(A1stdlife="n/a","n/a",IF(AI$3&gt;(A1stdlife+$E85),(Input!$N$143*(1+rvanilla)^0.5)-SUM($N85:AH85),(Input!$N$143*(1+rvanilla)^0.5)/A1stdlife))</f>
        <v>0</v>
      </c>
      <c r="AJ85" s="43">
        <f>IF(A1stdlife="n/a","n/a",IF(AJ$3&gt;(A1stdlife+$E85),(Input!$N$143*(1+rvanilla)^0.5)-SUM($N85:AI85),(Input!$N$143*(1+rvanilla)^0.5)/A1stdlife))</f>
        <v>0</v>
      </c>
      <c r="AK85" s="43">
        <f>IF(A1stdlife="n/a","n/a",IF(AK$3&gt;(A1stdlife+$E85),(Input!$N$143*(1+rvanilla)^0.5)-SUM($N85:AJ85),(Input!$N$143*(1+rvanilla)^0.5)/A1stdlife))</f>
        <v>0</v>
      </c>
      <c r="AL85" s="43">
        <f>IF(A1stdlife="n/a","n/a",IF(AL$3&gt;(A1stdlife+$E85),(Input!$N$143*(1+rvanilla)^0.5)-SUM($N85:AK85),(Input!$N$143*(1+rvanilla)^0.5)/A1stdlife))</f>
        <v>0</v>
      </c>
      <c r="AM85" s="43">
        <f>IF(A1stdlife="n/a","n/a",IF(AM$3&gt;(A1stdlife+$E85),(Input!$N$143*(1+rvanilla)^0.5)-SUM($N85:AL85),(Input!$N$143*(1+rvanilla)^0.5)/A1stdlife))</f>
        <v>0</v>
      </c>
      <c r="AN85" s="43">
        <f>IF(A1stdlife="n/a","n/a",IF(AN$3&gt;(A1stdlife+$E85),(Input!$N$143*(1+rvanilla)^0.5)-SUM($N85:AM85),(Input!$N$143*(1+rvanilla)^0.5)/A1stdlife))</f>
        <v>0</v>
      </c>
      <c r="AO85" s="43">
        <f>IF(A1stdlife="n/a","n/a",IF(AO$3&gt;(A1stdlife+$E85),(Input!$N$143*(1+rvanilla)^0.5)-SUM($N85:AN85),(Input!$N$143*(1+rvanilla)^0.5)/A1stdlife))</f>
        <v>0</v>
      </c>
      <c r="AP85" s="43">
        <f>IF(A1stdlife="n/a","n/a",IF(AP$3&gt;(A1stdlife+$E85),(Input!$N$143*(1+rvanilla)^0.5)-SUM($N85:AO85),(Input!$N$143*(1+rvanilla)^0.5)/A1stdlife))</f>
        <v>0</v>
      </c>
      <c r="AQ85" s="43">
        <f>IF(A1stdlife="n/a","n/a",IF(AQ$3&gt;(A1stdlife+$E85),(Input!$N$143*(1+rvanilla)^0.5)-SUM($N85:AP85),(Input!$N$143*(1+rvanilla)^0.5)/A1stdlife))</f>
        <v>0</v>
      </c>
      <c r="AR85" s="43">
        <f>IF(A1stdlife="n/a","n/a",IF(AR$3&gt;(A1stdlife+$E85),(Input!$N$143*(1+rvanilla)^0.5)-SUM($N85:AQ85),(Input!$N$143*(1+rvanilla)^0.5)/A1stdlife))</f>
        <v>0</v>
      </c>
      <c r="AS85" s="43">
        <f>IF(A1stdlife="n/a","n/a",IF(AS$3&gt;(A1stdlife+$E85),(Input!$N$143*(1+rvanilla)^0.5)-SUM($N85:AR85),(Input!$N$143*(1+rvanilla)^0.5)/A1stdlife))</f>
        <v>0</v>
      </c>
      <c r="AT85" s="43">
        <f>IF(A1stdlife="n/a","n/a",IF(AT$3&gt;(A1stdlife+$E85),(Input!$N$143*(1+rvanilla)^0.5)-SUM($N85:AS85),(Input!$N$143*(1+rvanilla)^0.5)/A1stdlife))</f>
        <v>0</v>
      </c>
      <c r="AU85" s="43">
        <f>IF(A1stdlife="n/a","n/a",IF(AU$3&gt;(A1stdlife+$E85),(Input!$N$143*(1+rvanilla)^0.5)-SUM($N85:AT85),(Input!$N$143*(1+rvanilla)^0.5)/A1stdlife))</f>
        <v>0</v>
      </c>
      <c r="AV85" s="43">
        <f>IF(A1stdlife="n/a","n/a",IF(AV$3&gt;(A1stdlife+$E85),(Input!$N$143*(1+rvanilla)^0.5)-SUM($N85:AU85),(Input!$N$143*(1+rvanilla)^0.5)/A1stdlife))</f>
        <v>0</v>
      </c>
      <c r="AW85" s="43">
        <f>IF(A1stdlife="n/a","n/a",IF(AW$3&gt;(A1stdlife+$E85),(Input!$N$143*(1+rvanilla)^0.5)-SUM($N85:AV85),(Input!$N$143*(1+rvanilla)^0.5)/A1stdlife))</f>
        <v>0</v>
      </c>
      <c r="AX85" s="43">
        <f>IF(A1stdlife="n/a","n/a",IF(AX$3&gt;(A1stdlife+$E85),(Input!$N$143*(1+rvanilla)^0.5)-SUM($N85:AW85),(Input!$N$143*(1+rvanilla)^0.5)/A1stdlife))</f>
        <v>0</v>
      </c>
      <c r="AY85" s="43">
        <f>IF(A1stdlife="n/a","n/a",IF(AY$3&gt;(A1stdlife+$E85),(Input!$N$143*(1+rvanilla)^0.5)-SUM($N85:AX85),(Input!$N$143*(1+rvanilla)^0.5)/A1stdlife))</f>
        <v>0</v>
      </c>
      <c r="AZ85" s="43">
        <f>IF(A1stdlife="n/a","n/a",IF(AZ$3&gt;(A1stdlife+$E85),(Input!$N$143*(1+rvanilla)^0.5)-SUM($N85:AY85),(Input!$N$143*(1+rvanilla)^0.5)/A1stdlife))</f>
        <v>0</v>
      </c>
      <c r="BA85" s="43">
        <f>IF(A1stdlife="n/a","n/a",IF(BA$3&gt;(A1stdlife+$E85),(Input!$N$143*(1+rvanilla)^0.5)-SUM($N85:AZ85),(Input!$N$143*(1+rvanilla)^0.5)/A1stdlife))</f>
        <v>0</v>
      </c>
      <c r="BB85" s="43">
        <f>IF(A1stdlife="n/a","n/a",IF(BB$3&gt;(A1stdlife+$E85),(Input!$N$143*(1+rvanilla)^0.5)-SUM($N85:BA85),(Input!$N$143*(1+rvanilla)^0.5)/A1stdlife))</f>
        <v>0</v>
      </c>
      <c r="BC85" s="43">
        <f>IF(A1stdlife="n/a","n/a",IF(BC$3&gt;(A1stdlife+$E85),(Input!$N$143*(1+rvanilla)^0.5)-SUM($N85:BB85),(Input!$N$143*(1+rvanilla)^0.5)/A1stdlife))</f>
        <v>0</v>
      </c>
      <c r="BD85" s="43">
        <f>IF(A1stdlife="n/a","n/a",IF(BD$3&gt;(A1stdlife+$E85),(Input!$N$143*(1+rvanilla)^0.5)-SUM($N85:BC85),(Input!$N$143*(1+rvanilla)^0.5)/A1stdlife))</f>
        <v>0</v>
      </c>
      <c r="BE85" s="43">
        <f>IF(A1stdlife="n/a","n/a",IF(BE$3&gt;(A1stdlife+$E85),(Input!$N$143*(1+rvanilla)^0.5)-SUM($N85:BD85),(Input!$N$143*(1+rvanilla)^0.5)/A1stdlife))</f>
        <v>0</v>
      </c>
      <c r="BF85" s="43">
        <f>IF(A1stdlife="n/a","n/a",IF(BF$3&gt;(A1stdlife+$E85),(Input!$N$143*(1+rvanilla)^0.5)-SUM($N85:BE85),(Input!$N$143*(1+rvanilla)^0.5)/A1stdlife))</f>
        <v>0</v>
      </c>
      <c r="BG85" s="43">
        <f>IF(A1stdlife="n/a","n/a",IF(BG$3&gt;(A1stdlife+$E85),(Input!$N$143*(1+rvanilla)^0.5)-SUM($N85:BF85),(Input!$N$143*(1+rvanilla)^0.5)/A1stdlife))</f>
        <v>0</v>
      </c>
      <c r="BH85" s="43">
        <f>IF(A1stdlife="n/a","n/a",IF(BH$3&gt;(A1stdlife+$E85),(Input!$N$143*(1+rvanilla)^0.5)-SUM($N85:BG85),(Input!$N$143*(1+rvanilla)^0.5)/A1stdlife))</f>
        <v>0</v>
      </c>
      <c r="BI85" s="43">
        <f>IF(A1stdlife="n/a","n/a",IF(BI$3&gt;(A1stdlife+$E85),(Input!$N$143*(1+rvanilla)^0.5)-SUM($N85:BH85),(Input!$N$143*(1+rvanilla)^0.5)/A1stdlife))</f>
        <v>0</v>
      </c>
      <c r="BJ85" s="20"/>
      <c r="BK85" s="20"/>
      <c r="BL85"/>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c r="GF85"/>
      <c r="GG85"/>
      <c r="GH85"/>
      <c r="GI85"/>
      <c r="GJ85"/>
      <c r="GK85"/>
      <c r="GL85"/>
      <c r="GM85"/>
      <c r="GN85"/>
      <c r="GO85"/>
      <c r="GP85"/>
      <c r="GQ85"/>
      <c r="GR85"/>
      <c r="GS85"/>
      <c r="GT85"/>
      <c r="GU85"/>
      <c r="GV85"/>
      <c r="GW85"/>
      <c r="GX85"/>
      <c r="GY85"/>
      <c r="GZ85"/>
      <c r="HA85"/>
      <c r="HB85"/>
      <c r="HC85"/>
      <c r="HD85"/>
      <c r="HE85"/>
      <c r="HF85"/>
      <c r="HG85"/>
      <c r="HH85"/>
      <c r="HI85"/>
      <c r="HJ85"/>
      <c r="HK85"/>
      <c r="HL85"/>
      <c r="HM85"/>
      <c r="HN85"/>
      <c r="HO85"/>
      <c r="HP85"/>
      <c r="HQ85"/>
      <c r="HR85"/>
      <c r="HS85"/>
      <c r="HT85"/>
      <c r="HU85"/>
      <c r="HV85"/>
      <c r="HW85"/>
      <c r="HX85"/>
      <c r="HY85"/>
      <c r="HZ85"/>
      <c r="IA85"/>
      <c r="IB85"/>
      <c r="IC85"/>
      <c r="ID85"/>
      <c r="IE85"/>
      <c r="IF85"/>
      <c r="IG85"/>
      <c r="IH85"/>
      <c r="II85"/>
      <c r="IJ85"/>
      <c r="IK85"/>
      <c r="IL85"/>
      <c r="IM85"/>
      <c r="IN85"/>
      <c r="IO85"/>
      <c r="IP85"/>
      <c r="IQ85"/>
      <c r="IR85"/>
      <c r="IS85"/>
      <c r="IT85"/>
      <c r="IU85"/>
      <c r="IV85"/>
    </row>
    <row r="86" spans="1:256" s="5" customFormat="1" hidden="1" outlineLevel="2">
      <c r="A86" s="20"/>
      <c r="B86" s="38"/>
      <c r="C86" s="37"/>
      <c r="D86" s="641"/>
      <c r="E86" s="287">
        <v>9</v>
      </c>
      <c r="F86" s="40"/>
      <c r="G86" s="309"/>
      <c r="H86" s="311"/>
      <c r="I86" s="311"/>
      <c r="J86" s="311"/>
      <c r="K86" s="311"/>
      <c r="L86" s="311"/>
      <c r="M86" s="311"/>
      <c r="N86" s="311"/>
      <c r="O86" s="310"/>
      <c r="P86" s="43">
        <f>IF(A1stdlife="n/a","n/a",IF(P$3&gt;(A1stdlife+$E86),(Input!$O$143*(1+rvanilla)^0.5)-SUM($O86:O86),(Input!$O$143*(1+rvanilla)^0.5)/A1stdlife))</f>
        <v>0</v>
      </c>
      <c r="Q86" s="43">
        <f>IF(A1stdlife="n/a","n/a",IF(Q$3&gt;(A1stdlife+$E86),(Input!$O$143*(1+rvanilla)^0.5)-SUM($O86:P86),(Input!$O$143*(1+rvanilla)^0.5)/A1stdlife))</f>
        <v>0</v>
      </c>
      <c r="R86" s="43">
        <f>IF(A1stdlife="n/a","n/a",IF(R$3&gt;(A1stdlife+$E86),(Input!$O$143*(1+rvanilla)^0.5)-SUM($O86:Q86),(Input!$O$143*(1+rvanilla)^0.5)/A1stdlife))</f>
        <v>0</v>
      </c>
      <c r="S86" s="43">
        <f>IF(A1stdlife="n/a","n/a",IF(S$3&gt;(A1stdlife+$E86),(Input!$O$143*(1+rvanilla)^0.5)-SUM($O86:R86),(Input!$O$143*(1+rvanilla)^0.5)/A1stdlife))</f>
        <v>0</v>
      </c>
      <c r="T86" s="43">
        <f>IF(A1stdlife="n/a","n/a",IF(T$3&gt;(A1stdlife+$E86),(Input!$O$143*(1+rvanilla)^0.5)-SUM($O86:S86),(Input!$O$143*(1+rvanilla)^0.5)/A1stdlife))</f>
        <v>0</v>
      </c>
      <c r="U86" s="43">
        <f>IF(A1stdlife="n/a","n/a",IF(U$3&gt;(A1stdlife+$E86),(Input!$O$143*(1+rvanilla)^0.5)-SUM($O86:T86),(Input!$O$143*(1+rvanilla)^0.5)/A1stdlife))</f>
        <v>0</v>
      </c>
      <c r="V86" s="43">
        <f>IF(A1stdlife="n/a","n/a",IF(V$3&gt;(A1stdlife+$E86),(Input!$O$143*(1+rvanilla)^0.5)-SUM($O86:U86),(Input!$O$143*(1+rvanilla)^0.5)/A1stdlife))</f>
        <v>0</v>
      </c>
      <c r="W86" s="43">
        <f>IF(A1stdlife="n/a","n/a",IF(W$3&gt;(A1stdlife+$E86),(Input!$O$143*(1+rvanilla)^0.5)-SUM($O86:V86),(Input!$O$143*(1+rvanilla)^0.5)/A1stdlife))</f>
        <v>0</v>
      </c>
      <c r="X86" s="43">
        <f>IF(A1stdlife="n/a","n/a",IF(X$3&gt;(A1stdlife+$E86),(Input!$O$143*(1+rvanilla)^0.5)-SUM($O86:W86),(Input!$O$143*(1+rvanilla)^0.5)/A1stdlife))</f>
        <v>0</v>
      </c>
      <c r="Y86" s="43">
        <f>IF(A1stdlife="n/a","n/a",IF(Y$3&gt;(A1stdlife+$E86),(Input!$O$143*(1+rvanilla)^0.5)-SUM($O86:X86),(Input!$O$143*(1+rvanilla)^0.5)/A1stdlife))</f>
        <v>0</v>
      </c>
      <c r="Z86" s="43">
        <f>IF(A1stdlife="n/a","n/a",IF(Z$3&gt;(A1stdlife+$E86),(Input!$O$143*(1+rvanilla)^0.5)-SUM($O86:Y86),(Input!$O$143*(1+rvanilla)^0.5)/A1stdlife))</f>
        <v>0</v>
      </c>
      <c r="AA86" s="43">
        <f>IF(A1stdlife="n/a","n/a",IF(AA$3&gt;(A1stdlife+$E86),(Input!$O$143*(1+rvanilla)^0.5)-SUM($O86:Z86),(Input!$O$143*(1+rvanilla)^0.5)/A1stdlife))</f>
        <v>0</v>
      </c>
      <c r="AB86" s="43">
        <f>IF(A1stdlife="n/a","n/a",IF(AB$3&gt;(A1stdlife+$E86),(Input!$O$143*(1+rvanilla)^0.5)-SUM($O86:AA86),(Input!$O$143*(1+rvanilla)^0.5)/A1stdlife))</f>
        <v>0</v>
      </c>
      <c r="AC86" s="43">
        <f>IF(A1stdlife="n/a","n/a",IF(AC$3&gt;(A1stdlife+$E86),(Input!$O$143*(1+rvanilla)^0.5)-SUM($O86:AB86),(Input!$O$143*(1+rvanilla)^0.5)/A1stdlife))</f>
        <v>0</v>
      </c>
      <c r="AD86" s="43">
        <f>IF(A1stdlife="n/a","n/a",IF(AD$3&gt;(A1stdlife+$E86),(Input!$O$143*(1+rvanilla)^0.5)-SUM($O86:AC86),(Input!$O$143*(1+rvanilla)^0.5)/A1stdlife))</f>
        <v>0</v>
      </c>
      <c r="AE86" s="43">
        <f>IF(A1stdlife="n/a","n/a",IF(AE$3&gt;(A1stdlife+$E86),(Input!$O$143*(1+rvanilla)^0.5)-SUM($O86:AD86),(Input!$O$143*(1+rvanilla)^0.5)/A1stdlife))</f>
        <v>0</v>
      </c>
      <c r="AF86" s="43">
        <f>IF(A1stdlife="n/a","n/a",IF(AF$3&gt;(A1stdlife+$E86),(Input!$O$143*(1+rvanilla)^0.5)-SUM($O86:AE86),(Input!$O$143*(1+rvanilla)^0.5)/A1stdlife))</f>
        <v>0</v>
      </c>
      <c r="AG86" s="43">
        <f>IF(A1stdlife="n/a","n/a",IF(AG$3&gt;(A1stdlife+$E86),(Input!$O$143*(1+rvanilla)^0.5)-SUM($O86:AF86),(Input!$O$143*(1+rvanilla)^0.5)/A1stdlife))</f>
        <v>0</v>
      </c>
      <c r="AH86" s="43">
        <f>IF(A1stdlife="n/a","n/a",IF(AH$3&gt;(A1stdlife+$E86),(Input!$O$143*(1+rvanilla)^0.5)-SUM($O86:AG86),(Input!$O$143*(1+rvanilla)^0.5)/A1stdlife))</f>
        <v>0</v>
      </c>
      <c r="AI86" s="43">
        <f>IF(A1stdlife="n/a","n/a",IF(AI$3&gt;(A1stdlife+$E86),(Input!$O$143*(1+rvanilla)^0.5)-SUM($O86:AH86),(Input!$O$143*(1+rvanilla)^0.5)/A1stdlife))</f>
        <v>0</v>
      </c>
      <c r="AJ86" s="43">
        <f>IF(A1stdlife="n/a","n/a",IF(AJ$3&gt;(A1stdlife+$E86),(Input!$O$143*(1+rvanilla)^0.5)-SUM($O86:AI86),(Input!$O$143*(1+rvanilla)^0.5)/A1stdlife))</f>
        <v>0</v>
      </c>
      <c r="AK86" s="43">
        <f>IF(A1stdlife="n/a","n/a",IF(AK$3&gt;(A1stdlife+$E86),(Input!$O$143*(1+rvanilla)^0.5)-SUM($O86:AJ86),(Input!$O$143*(1+rvanilla)^0.5)/A1stdlife))</f>
        <v>0</v>
      </c>
      <c r="AL86" s="43">
        <f>IF(A1stdlife="n/a","n/a",IF(AL$3&gt;(A1stdlife+$E86),(Input!$O$143*(1+rvanilla)^0.5)-SUM($O86:AK86),(Input!$O$143*(1+rvanilla)^0.5)/A1stdlife))</f>
        <v>0</v>
      </c>
      <c r="AM86" s="43">
        <f>IF(A1stdlife="n/a","n/a",IF(AM$3&gt;(A1stdlife+$E86),(Input!$O$143*(1+rvanilla)^0.5)-SUM($O86:AL86),(Input!$O$143*(1+rvanilla)^0.5)/A1stdlife))</f>
        <v>0</v>
      </c>
      <c r="AN86" s="43">
        <f>IF(A1stdlife="n/a","n/a",IF(AN$3&gt;(A1stdlife+$E86),(Input!$O$143*(1+rvanilla)^0.5)-SUM($O86:AM86),(Input!$O$143*(1+rvanilla)^0.5)/A1stdlife))</f>
        <v>0</v>
      </c>
      <c r="AO86" s="43">
        <f>IF(A1stdlife="n/a","n/a",IF(AO$3&gt;(A1stdlife+$E86),(Input!$O$143*(1+rvanilla)^0.5)-SUM($O86:AN86),(Input!$O$143*(1+rvanilla)^0.5)/A1stdlife))</f>
        <v>0</v>
      </c>
      <c r="AP86" s="43">
        <f>IF(A1stdlife="n/a","n/a",IF(AP$3&gt;(A1stdlife+$E86),(Input!$O$143*(1+rvanilla)^0.5)-SUM($O86:AO86),(Input!$O$143*(1+rvanilla)^0.5)/A1stdlife))</f>
        <v>0</v>
      </c>
      <c r="AQ86" s="43">
        <f>IF(A1stdlife="n/a","n/a",IF(AQ$3&gt;(A1stdlife+$E86),(Input!$O$143*(1+rvanilla)^0.5)-SUM($O86:AP86),(Input!$O$143*(1+rvanilla)^0.5)/A1stdlife))</f>
        <v>0</v>
      </c>
      <c r="AR86" s="43">
        <f>IF(A1stdlife="n/a","n/a",IF(AR$3&gt;(A1stdlife+$E86),(Input!$O$143*(1+rvanilla)^0.5)-SUM($O86:AQ86),(Input!$O$143*(1+rvanilla)^0.5)/A1stdlife))</f>
        <v>0</v>
      </c>
      <c r="AS86" s="43">
        <f>IF(A1stdlife="n/a","n/a",IF(AS$3&gt;(A1stdlife+$E86),(Input!$O$143*(1+rvanilla)^0.5)-SUM($O86:AR86),(Input!$O$143*(1+rvanilla)^0.5)/A1stdlife))</f>
        <v>0</v>
      </c>
      <c r="AT86" s="43">
        <f>IF(A1stdlife="n/a","n/a",IF(AT$3&gt;(A1stdlife+$E86),(Input!$O$143*(1+rvanilla)^0.5)-SUM($O86:AS86),(Input!$O$143*(1+rvanilla)^0.5)/A1stdlife))</f>
        <v>0</v>
      </c>
      <c r="AU86" s="43">
        <f>IF(A1stdlife="n/a","n/a",IF(AU$3&gt;(A1stdlife+$E86),(Input!$O$143*(1+rvanilla)^0.5)-SUM($O86:AT86),(Input!$O$143*(1+rvanilla)^0.5)/A1stdlife))</f>
        <v>0</v>
      </c>
      <c r="AV86" s="43">
        <f>IF(A1stdlife="n/a","n/a",IF(AV$3&gt;(A1stdlife+$E86),(Input!$O$143*(1+rvanilla)^0.5)-SUM($O86:AU86),(Input!$O$143*(1+rvanilla)^0.5)/A1stdlife))</f>
        <v>0</v>
      </c>
      <c r="AW86" s="43">
        <f>IF(A1stdlife="n/a","n/a",IF(AW$3&gt;(A1stdlife+$E86),(Input!$O$143*(1+rvanilla)^0.5)-SUM($O86:AV86),(Input!$O$143*(1+rvanilla)^0.5)/A1stdlife))</f>
        <v>0</v>
      </c>
      <c r="AX86" s="43">
        <f>IF(A1stdlife="n/a","n/a",IF(AX$3&gt;(A1stdlife+$E86),(Input!$O$143*(1+rvanilla)^0.5)-SUM($O86:AW86),(Input!$O$143*(1+rvanilla)^0.5)/A1stdlife))</f>
        <v>0</v>
      </c>
      <c r="AY86" s="43">
        <f>IF(A1stdlife="n/a","n/a",IF(AY$3&gt;(A1stdlife+$E86),(Input!$O$143*(1+rvanilla)^0.5)-SUM($O86:AX86),(Input!$O$143*(1+rvanilla)^0.5)/A1stdlife))</f>
        <v>0</v>
      </c>
      <c r="AZ86" s="43">
        <f>IF(A1stdlife="n/a","n/a",IF(AZ$3&gt;(A1stdlife+$E86),(Input!$O$143*(1+rvanilla)^0.5)-SUM($O86:AY86),(Input!$O$143*(1+rvanilla)^0.5)/A1stdlife))</f>
        <v>0</v>
      </c>
      <c r="BA86" s="43">
        <f>IF(A1stdlife="n/a","n/a",IF(BA$3&gt;(A1stdlife+$E86),(Input!$O$143*(1+rvanilla)^0.5)-SUM($O86:AZ86),(Input!$O$143*(1+rvanilla)^0.5)/A1stdlife))</f>
        <v>0</v>
      </c>
      <c r="BB86" s="43">
        <f>IF(A1stdlife="n/a","n/a",IF(BB$3&gt;(A1stdlife+$E86),(Input!$O$143*(1+rvanilla)^0.5)-SUM($O86:BA86),(Input!$O$143*(1+rvanilla)^0.5)/A1stdlife))</f>
        <v>0</v>
      </c>
      <c r="BC86" s="43">
        <f>IF(A1stdlife="n/a","n/a",IF(BC$3&gt;(A1stdlife+$E86),(Input!$O$143*(1+rvanilla)^0.5)-SUM($O86:BB86),(Input!$O$143*(1+rvanilla)^0.5)/A1stdlife))</f>
        <v>0</v>
      </c>
      <c r="BD86" s="43">
        <f>IF(A1stdlife="n/a","n/a",IF(BD$3&gt;(A1stdlife+$E86),(Input!$O$143*(1+rvanilla)^0.5)-SUM($O86:BC86),(Input!$O$143*(1+rvanilla)^0.5)/A1stdlife))</f>
        <v>0</v>
      </c>
      <c r="BE86" s="43">
        <f>IF(A1stdlife="n/a","n/a",IF(BE$3&gt;(A1stdlife+$E86),(Input!$O$143*(1+rvanilla)^0.5)-SUM($O86:BD86),(Input!$O$143*(1+rvanilla)^0.5)/A1stdlife))</f>
        <v>0</v>
      </c>
      <c r="BF86" s="43">
        <f>IF(A1stdlife="n/a","n/a",IF(BF$3&gt;(A1stdlife+$E86),(Input!$O$143*(1+rvanilla)^0.5)-SUM($O86:BE86),(Input!$O$143*(1+rvanilla)^0.5)/A1stdlife))</f>
        <v>0</v>
      </c>
      <c r="BG86" s="43">
        <f>IF(A1stdlife="n/a","n/a",IF(BG$3&gt;(A1stdlife+$E86),(Input!$O$143*(1+rvanilla)^0.5)-SUM($O86:BF86),(Input!$O$143*(1+rvanilla)^0.5)/A1stdlife))</f>
        <v>0</v>
      </c>
      <c r="BH86" s="43">
        <f>IF(A1stdlife="n/a","n/a",IF(BH$3&gt;(A1stdlife+$E86),(Input!$O$143*(1+rvanilla)^0.5)-SUM($O86:BG86),(Input!$O$143*(1+rvanilla)^0.5)/A1stdlife))</f>
        <v>0</v>
      </c>
      <c r="BI86" s="43">
        <f>IF(A1stdlife="n/a","n/a",IF(BI$3&gt;(A1stdlife+$E86),(Input!$O$143*(1+rvanilla)^0.5)-SUM($O86:BH86),(Input!$O$143*(1+rvanilla)^0.5)/A1stdlife))</f>
        <v>0</v>
      </c>
      <c r="BJ86" s="20"/>
      <c r="BK86" s="20"/>
      <c r="BL86"/>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c r="GE86"/>
      <c r="GF86"/>
      <c r="GG86"/>
      <c r="GH86"/>
      <c r="GI86"/>
      <c r="GJ86"/>
      <c r="GK86"/>
      <c r="GL86"/>
      <c r="GM86"/>
      <c r="GN86"/>
      <c r="GO86"/>
      <c r="GP86"/>
      <c r="GQ86"/>
      <c r="GR86"/>
      <c r="GS86"/>
      <c r="GT86"/>
      <c r="GU86"/>
      <c r="GV86"/>
      <c r="GW86"/>
      <c r="GX86"/>
      <c r="GY86"/>
      <c r="GZ86"/>
      <c r="HA86"/>
      <c r="HB86"/>
      <c r="HC86"/>
      <c r="HD86"/>
      <c r="HE86"/>
      <c r="HF86"/>
      <c r="HG86"/>
      <c r="HH86"/>
      <c r="HI86"/>
      <c r="HJ86"/>
      <c r="HK86"/>
      <c r="HL86"/>
      <c r="HM86"/>
      <c r="HN86"/>
      <c r="HO86"/>
      <c r="HP86"/>
      <c r="HQ86"/>
      <c r="HR86"/>
      <c r="HS86"/>
      <c r="HT86"/>
      <c r="HU86"/>
      <c r="HV86"/>
      <c r="HW86"/>
      <c r="HX86"/>
      <c r="HY86"/>
      <c r="HZ86"/>
      <c r="IA86"/>
      <c r="IB86"/>
      <c r="IC86"/>
      <c r="ID86"/>
      <c r="IE86"/>
      <c r="IF86"/>
      <c r="IG86"/>
      <c r="IH86"/>
      <c r="II86"/>
      <c r="IJ86"/>
      <c r="IK86"/>
      <c r="IL86"/>
      <c r="IM86"/>
      <c r="IN86"/>
      <c r="IO86"/>
      <c r="IP86"/>
      <c r="IQ86"/>
      <c r="IR86"/>
      <c r="IS86"/>
      <c r="IT86"/>
      <c r="IU86"/>
      <c r="IV86"/>
    </row>
    <row r="87" spans="1:256" s="5" customFormat="1" hidden="1" outlineLevel="2">
      <c r="A87" s="20"/>
      <c r="B87" s="38"/>
      <c r="C87" s="37"/>
      <c r="D87" s="641"/>
      <c r="E87" s="288">
        <v>10</v>
      </c>
      <c r="F87" s="40"/>
      <c r="G87" s="309"/>
      <c r="H87" s="311"/>
      <c r="I87" s="311"/>
      <c r="J87" s="311"/>
      <c r="K87" s="311"/>
      <c r="L87" s="311"/>
      <c r="M87" s="311"/>
      <c r="N87" s="311"/>
      <c r="O87" s="311"/>
      <c r="P87" s="310"/>
      <c r="Q87" s="43">
        <f>IF(A1stdlife="n/a","n/a",IF(Q$3&gt;(A1stdlife+$E87),(Input!$P$143*(1+rvanilla)^0.5)-SUM($P87:P87),(Input!$P$143*(1+rvanilla)^0.5)/A1stdlife))</f>
        <v>0</v>
      </c>
      <c r="R87" s="43">
        <f>IF(A1stdlife="n/a","n/a",IF(R$3&gt;(A1stdlife+$E87),(Input!$P$143*(1+rvanilla)^0.5)-SUM($P87:Q87),(Input!$P$143*(1+rvanilla)^0.5)/A1stdlife))</f>
        <v>0</v>
      </c>
      <c r="S87" s="43">
        <f>IF(A1stdlife="n/a","n/a",IF(S$3&gt;(A1stdlife+$E87),(Input!$P$143*(1+rvanilla)^0.5)-SUM($P87:R87),(Input!$P$143*(1+rvanilla)^0.5)/A1stdlife))</f>
        <v>0</v>
      </c>
      <c r="T87" s="43">
        <f>IF(A1stdlife="n/a","n/a",IF(T$3&gt;(A1stdlife+$E87),(Input!$P$143*(1+rvanilla)^0.5)-SUM($P87:S87),(Input!$P$143*(1+rvanilla)^0.5)/A1stdlife))</f>
        <v>0</v>
      </c>
      <c r="U87" s="43">
        <f>IF(A1stdlife="n/a","n/a",IF(U$3&gt;(A1stdlife+$E87),(Input!$P$143*(1+rvanilla)^0.5)-SUM($P87:T87),(Input!$P$143*(1+rvanilla)^0.5)/A1stdlife))</f>
        <v>0</v>
      </c>
      <c r="V87" s="43">
        <f>IF(A1stdlife="n/a","n/a",IF(V$3&gt;(A1stdlife+$E87),(Input!$P$143*(1+rvanilla)^0.5)-SUM($P87:U87),(Input!$P$143*(1+rvanilla)^0.5)/A1stdlife))</f>
        <v>0</v>
      </c>
      <c r="W87" s="43">
        <f>IF(A1stdlife="n/a","n/a",IF(W$3&gt;(A1stdlife+$E87),(Input!$P$143*(1+rvanilla)^0.5)-SUM($P87:V87),(Input!$P$143*(1+rvanilla)^0.5)/A1stdlife))</f>
        <v>0</v>
      </c>
      <c r="X87" s="43">
        <f>IF(A1stdlife="n/a","n/a",IF(X$3&gt;(A1stdlife+$E87),(Input!$P$143*(1+rvanilla)^0.5)-SUM($P87:W87),(Input!$P$143*(1+rvanilla)^0.5)/A1stdlife))</f>
        <v>0</v>
      </c>
      <c r="Y87" s="43">
        <f>IF(A1stdlife="n/a","n/a",IF(Y$3&gt;(A1stdlife+$E87),(Input!$P$143*(1+rvanilla)^0.5)-SUM($P87:X87),(Input!$P$143*(1+rvanilla)^0.5)/A1stdlife))</f>
        <v>0</v>
      </c>
      <c r="Z87" s="43">
        <f>IF(A1stdlife="n/a","n/a",IF(Z$3&gt;(A1stdlife+$E87),(Input!$P$143*(1+rvanilla)^0.5)-SUM($P87:Y87),(Input!$P$143*(1+rvanilla)^0.5)/A1stdlife))</f>
        <v>0</v>
      </c>
      <c r="AA87" s="43">
        <f>IF(A1stdlife="n/a","n/a",IF(AA$3&gt;(A1stdlife+$E87),(Input!$P$143*(1+rvanilla)^0.5)-SUM($P87:Z87),(Input!$P$143*(1+rvanilla)^0.5)/A1stdlife))</f>
        <v>0</v>
      </c>
      <c r="AB87" s="43">
        <f>IF(A1stdlife="n/a","n/a",IF(AB$3&gt;(A1stdlife+$E87),(Input!$P$143*(1+rvanilla)^0.5)-SUM($P87:AA87),(Input!$P$143*(1+rvanilla)^0.5)/A1stdlife))</f>
        <v>0</v>
      </c>
      <c r="AC87" s="43">
        <f>IF(A1stdlife="n/a","n/a",IF(AC$3&gt;(A1stdlife+$E87),(Input!$P$143*(1+rvanilla)^0.5)-SUM($P87:AB87),(Input!$P$143*(1+rvanilla)^0.5)/A1stdlife))</f>
        <v>0</v>
      </c>
      <c r="AD87" s="43">
        <f>IF(A1stdlife="n/a","n/a",IF(AD$3&gt;(A1stdlife+$E87),(Input!$P$143*(1+rvanilla)^0.5)-SUM($P87:AC87),(Input!$P$143*(1+rvanilla)^0.5)/A1stdlife))</f>
        <v>0</v>
      </c>
      <c r="AE87" s="43">
        <f>IF(A1stdlife="n/a","n/a",IF(AE$3&gt;(A1stdlife+$E87),(Input!$P$143*(1+rvanilla)^0.5)-SUM($P87:AD87),(Input!$P$143*(1+rvanilla)^0.5)/A1stdlife))</f>
        <v>0</v>
      </c>
      <c r="AF87" s="43">
        <f>IF(A1stdlife="n/a","n/a",IF(AF$3&gt;(A1stdlife+$E87),(Input!$P$143*(1+rvanilla)^0.5)-SUM($P87:AE87),(Input!$P$143*(1+rvanilla)^0.5)/A1stdlife))</f>
        <v>0</v>
      </c>
      <c r="AG87" s="43">
        <f>IF(A1stdlife="n/a","n/a",IF(AG$3&gt;(A1stdlife+$E87),(Input!$P$143*(1+rvanilla)^0.5)-SUM($P87:AF87),(Input!$P$143*(1+rvanilla)^0.5)/A1stdlife))</f>
        <v>0</v>
      </c>
      <c r="AH87" s="43">
        <f>IF(A1stdlife="n/a","n/a",IF(AH$3&gt;(A1stdlife+$E87),(Input!$P$143*(1+rvanilla)^0.5)-SUM($P87:AG87),(Input!$P$143*(1+rvanilla)^0.5)/A1stdlife))</f>
        <v>0</v>
      </c>
      <c r="AI87" s="43">
        <f>IF(A1stdlife="n/a","n/a",IF(AI$3&gt;(A1stdlife+$E87),(Input!$P$143*(1+rvanilla)^0.5)-SUM($P87:AH87),(Input!$P$143*(1+rvanilla)^0.5)/A1stdlife))</f>
        <v>0</v>
      </c>
      <c r="AJ87" s="43">
        <f>IF(A1stdlife="n/a","n/a",IF(AJ$3&gt;(A1stdlife+$E87),(Input!$P$143*(1+rvanilla)^0.5)-SUM($P87:AI87),(Input!$P$143*(1+rvanilla)^0.5)/A1stdlife))</f>
        <v>0</v>
      </c>
      <c r="AK87" s="43">
        <f>IF(A1stdlife="n/a","n/a",IF(AK$3&gt;(A1stdlife+$E87),(Input!$P$143*(1+rvanilla)^0.5)-SUM($P87:AJ87),(Input!$P$143*(1+rvanilla)^0.5)/A1stdlife))</f>
        <v>0</v>
      </c>
      <c r="AL87" s="43">
        <f>IF(A1stdlife="n/a","n/a",IF(AL$3&gt;(A1stdlife+$E87),(Input!$P$143*(1+rvanilla)^0.5)-SUM($P87:AK87),(Input!$P$143*(1+rvanilla)^0.5)/A1stdlife))</f>
        <v>0</v>
      </c>
      <c r="AM87" s="43">
        <f>IF(A1stdlife="n/a","n/a",IF(AM$3&gt;(A1stdlife+$E87),(Input!$P$143*(1+rvanilla)^0.5)-SUM($P87:AL87),(Input!$P$143*(1+rvanilla)^0.5)/A1stdlife))</f>
        <v>0</v>
      </c>
      <c r="AN87" s="43">
        <f>IF(A1stdlife="n/a","n/a",IF(AN$3&gt;(A1stdlife+$E87),(Input!$P$143*(1+rvanilla)^0.5)-SUM($P87:AM87),(Input!$P$143*(1+rvanilla)^0.5)/A1stdlife))</f>
        <v>0</v>
      </c>
      <c r="AO87" s="43">
        <f>IF(A1stdlife="n/a","n/a",IF(AO$3&gt;(A1stdlife+$E87),(Input!$P$143*(1+rvanilla)^0.5)-SUM($P87:AN87),(Input!$P$143*(1+rvanilla)^0.5)/A1stdlife))</f>
        <v>0</v>
      </c>
      <c r="AP87" s="43">
        <f>IF(A1stdlife="n/a","n/a",IF(AP$3&gt;(A1stdlife+$E87),(Input!$P$143*(1+rvanilla)^0.5)-SUM($P87:AO87),(Input!$P$143*(1+rvanilla)^0.5)/A1stdlife))</f>
        <v>0</v>
      </c>
      <c r="AQ87" s="43">
        <f>IF(A1stdlife="n/a","n/a",IF(AQ$3&gt;(A1stdlife+$E87),(Input!$P$143*(1+rvanilla)^0.5)-SUM($P87:AP87),(Input!$P$143*(1+rvanilla)^0.5)/A1stdlife))</f>
        <v>0</v>
      </c>
      <c r="AR87" s="43">
        <f>IF(A1stdlife="n/a","n/a",IF(AR$3&gt;(A1stdlife+$E87),(Input!$P$143*(1+rvanilla)^0.5)-SUM($P87:AQ87),(Input!$P$143*(1+rvanilla)^0.5)/A1stdlife))</f>
        <v>0</v>
      </c>
      <c r="AS87" s="43">
        <f>IF(A1stdlife="n/a","n/a",IF(AS$3&gt;(A1stdlife+$E87),(Input!$P$143*(1+rvanilla)^0.5)-SUM($P87:AR87),(Input!$P$143*(1+rvanilla)^0.5)/A1stdlife))</f>
        <v>0</v>
      </c>
      <c r="AT87" s="43">
        <f>IF(A1stdlife="n/a","n/a",IF(AT$3&gt;(A1stdlife+$E87),(Input!$P$143*(1+rvanilla)^0.5)-SUM($P87:AS87),(Input!$P$143*(1+rvanilla)^0.5)/A1stdlife))</f>
        <v>0</v>
      </c>
      <c r="AU87" s="43">
        <f>IF(A1stdlife="n/a","n/a",IF(AU$3&gt;(A1stdlife+$E87),(Input!$P$143*(1+rvanilla)^0.5)-SUM($P87:AT87),(Input!$P$143*(1+rvanilla)^0.5)/A1stdlife))</f>
        <v>0</v>
      </c>
      <c r="AV87" s="43">
        <f>IF(A1stdlife="n/a","n/a",IF(AV$3&gt;(A1stdlife+$E87),(Input!$P$143*(1+rvanilla)^0.5)-SUM($P87:AU87),(Input!$P$143*(1+rvanilla)^0.5)/A1stdlife))</f>
        <v>0</v>
      </c>
      <c r="AW87" s="43">
        <f>IF(A1stdlife="n/a","n/a",IF(AW$3&gt;(A1stdlife+$E87),(Input!$P$143*(1+rvanilla)^0.5)-SUM($P87:AV87),(Input!$P$143*(1+rvanilla)^0.5)/A1stdlife))</f>
        <v>0</v>
      </c>
      <c r="AX87" s="43">
        <f>IF(A1stdlife="n/a","n/a",IF(AX$3&gt;(A1stdlife+$E87),(Input!$P$143*(1+rvanilla)^0.5)-SUM($P87:AW87),(Input!$P$143*(1+rvanilla)^0.5)/A1stdlife))</f>
        <v>0</v>
      </c>
      <c r="AY87" s="43">
        <f>IF(A1stdlife="n/a","n/a",IF(AY$3&gt;(A1stdlife+$E87),(Input!$P$143*(1+rvanilla)^0.5)-SUM($P87:AX87),(Input!$P$143*(1+rvanilla)^0.5)/A1stdlife))</f>
        <v>0</v>
      </c>
      <c r="AZ87" s="43">
        <f>IF(A1stdlife="n/a","n/a",IF(AZ$3&gt;(A1stdlife+$E87),(Input!$P$143*(1+rvanilla)^0.5)-SUM($P87:AY87),(Input!$P$143*(1+rvanilla)^0.5)/A1stdlife))</f>
        <v>0</v>
      </c>
      <c r="BA87" s="43">
        <f>IF(A1stdlife="n/a","n/a",IF(BA$3&gt;(A1stdlife+$E87),(Input!$P$143*(1+rvanilla)^0.5)-SUM($P87:AZ87),(Input!$P$143*(1+rvanilla)^0.5)/A1stdlife))</f>
        <v>0</v>
      </c>
      <c r="BB87" s="43">
        <f>IF(A1stdlife="n/a","n/a",IF(BB$3&gt;(A1stdlife+$E87),(Input!$P$143*(1+rvanilla)^0.5)-SUM($P87:BA87),(Input!$P$143*(1+rvanilla)^0.5)/A1stdlife))</f>
        <v>0</v>
      </c>
      <c r="BC87" s="43">
        <f>IF(A1stdlife="n/a","n/a",IF(BC$3&gt;(A1stdlife+$E87),(Input!$P$143*(1+rvanilla)^0.5)-SUM($P87:BB87),(Input!$P$143*(1+rvanilla)^0.5)/A1stdlife))</f>
        <v>0</v>
      </c>
      <c r="BD87" s="43">
        <f>IF(A1stdlife="n/a","n/a",IF(BD$3&gt;(A1stdlife+$E87),(Input!$P$143*(1+rvanilla)^0.5)-SUM($P87:BC87),(Input!$P$143*(1+rvanilla)^0.5)/A1stdlife))</f>
        <v>0</v>
      </c>
      <c r="BE87" s="43">
        <f>IF(A1stdlife="n/a","n/a",IF(BE$3&gt;(A1stdlife+$E87),(Input!$P$143*(1+rvanilla)^0.5)-SUM($P87:BD87),(Input!$P$143*(1+rvanilla)^0.5)/A1stdlife))</f>
        <v>0</v>
      </c>
      <c r="BF87" s="43">
        <f>IF(A1stdlife="n/a","n/a",IF(BF$3&gt;(A1stdlife+$E87),(Input!$P$143*(1+rvanilla)^0.5)-SUM($P87:BE87),(Input!$P$143*(1+rvanilla)^0.5)/A1stdlife))</f>
        <v>0</v>
      </c>
      <c r="BG87" s="43">
        <f>IF(A1stdlife="n/a","n/a",IF(BG$3&gt;(A1stdlife+$E87),(Input!$P$143*(1+rvanilla)^0.5)-SUM($P87:BF87),(Input!$P$143*(1+rvanilla)^0.5)/A1stdlife))</f>
        <v>0</v>
      </c>
      <c r="BH87" s="43">
        <f>IF(A1stdlife="n/a","n/a",IF(BH$3&gt;(A1stdlife+$E87),(Input!$P$143*(1+rvanilla)^0.5)-SUM($P87:BG87),(Input!$P$143*(1+rvanilla)^0.5)/A1stdlife))</f>
        <v>0</v>
      </c>
      <c r="BI87" s="43">
        <f>IF(A1stdlife="n/a","n/a",IF(BI$3&gt;(A1stdlife+$E87),(Input!$P$143*(1+rvanilla)^0.5)-SUM($P87:BH87),(Input!$P$143*(1+rvanilla)^0.5)/A1stdlife))</f>
        <v>0</v>
      </c>
      <c r="BJ87" s="20"/>
      <c r="BK87" s="20"/>
      <c r="BL87"/>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c r="GD87"/>
      <c r="GE87"/>
      <c r="GF87"/>
      <c r="GG87"/>
      <c r="GH87"/>
      <c r="GI87"/>
      <c r="GJ87"/>
      <c r="GK87"/>
      <c r="GL87"/>
      <c r="GM87"/>
      <c r="GN87"/>
      <c r="GO87"/>
      <c r="GP87"/>
      <c r="GQ87"/>
      <c r="GR87"/>
      <c r="GS87"/>
      <c r="GT87"/>
      <c r="GU87"/>
      <c r="GV87"/>
      <c r="GW87"/>
      <c r="GX87"/>
      <c r="GY87"/>
      <c r="GZ87"/>
      <c r="HA87"/>
      <c r="HB87"/>
      <c r="HC87"/>
      <c r="HD87"/>
      <c r="HE87"/>
      <c r="HF87"/>
      <c r="HG87"/>
      <c r="HH87"/>
      <c r="HI87"/>
      <c r="HJ87"/>
      <c r="HK87"/>
      <c r="HL87"/>
      <c r="HM87"/>
      <c r="HN87"/>
      <c r="HO87"/>
      <c r="HP87"/>
      <c r="HQ87"/>
      <c r="HR87"/>
      <c r="HS87"/>
      <c r="HT87"/>
      <c r="HU87"/>
      <c r="HV87"/>
      <c r="HW87"/>
      <c r="HX87"/>
      <c r="HY87"/>
      <c r="HZ87"/>
      <c r="IA87"/>
      <c r="IB87"/>
      <c r="IC87"/>
      <c r="ID87"/>
      <c r="IE87"/>
      <c r="IF87"/>
      <c r="IG87"/>
      <c r="IH87"/>
      <c r="II87"/>
      <c r="IJ87"/>
      <c r="IK87"/>
      <c r="IL87"/>
      <c r="IM87"/>
      <c r="IN87"/>
      <c r="IO87"/>
      <c r="IP87"/>
      <c r="IQ87"/>
      <c r="IR87"/>
      <c r="IS87"/>
      <c r="IT87"/>
      <c r="IU87"/>
      <c r="IV87"/>
    </row>
    <row r="88" spans="1:256" s="5" customFormat="1" outlineLevel="1" collapsed="1">
      <c r="A88" s="20"/>
      <c r="B88" s="20"/>
      <c r="C88" s="38" t="str">
        <f>Asset1</f>
        <v>Sub-transmission lines and cables</v>
      </c>
      <c r="D88" s="20"/>
      <c r="E88" s="20"/>
      <c r="F88" s="35"/>
      <c r="G88" s="163">
        <f>SUM(G76:G87)</f>
        <v>42.433455615866087</v>
      </c>
      <c r="H88" s="163">
        <f>SUM(H76:H87)</f>
        <v>46.07809966524178</v>
      </c>
      <c r="I88" s="163">
        <f t="shared" ref="I88:BI88" si="40">SUM(I76:I87)</f>
        <v>49.158716333195677</v>
      </c>
      <c r="J88" s="163">
        <f t="shared" si="40"/>
        <v>51.268439183324809</v>
      </c>
      <c r="K88" s="163">
        <f t="shared" si="40"/>
        <v>52.862289466281894</v>
      </c>
      <c r="L88" s="163">
        <f t="shared" si="40"/>
        <v>54.190076273313124</v>
      </c>
      <c r="M88" s="163">
        <f t="shared" si="40"/>
        <v>54.190076273313124</v>
      </c>
      <c r="N88" s="163">
        <f t="shared" si="40"/>
        <v>54.190076273313124</v>
      </c>
      <c r="O88" s="163">
        <f t="shared" si="40"/>
        <v>54.190076273313124</v>
      </c>
      <c r="P88" s="163">
        <f t="shared" si="40"/>
        <v>54.190076273313124</v>
      </c>
      <c r="Q88" s="163">
        <f t="shared" si="40"/>
        <v>54.190076273313124</v>
      </c>
      <c r="R88" s="163">
        <f t="shared" si="40"/>
        <v>54.190076273313124</v>
      </c>
      <c r="S88" s="163">
        <f t="shared" si="40"/>
        <v>54.190076273313124</v>
      </c>
      <c r="T88" s="163">
        <f t="shared" si="40"/>
        <v>54.190076273313124</v>
      </c>
      <c r="U88" s="163">
        <f t="shared" si="40"/>
        <v>54.190076273313124</v>
      </c>
      <c r="V88" s="163">
        <f t="shared" si="40"/>
        <v>54.190076273313124</v>
      </c>
      <c r="W88" s="163">
        <f t="shared" si="40"/>
        <v>54.190076273313124</v>
      </c>
      <c r="X88" s="163">
        <f t="shared" si="40"/>
        <v>54.190076273313124</v>
      </c>
      <c r="Y88" s="163">
        <f t="shared" si="40"/>
        <v>54.190076273313124</v>
      </c>
      <c r="Z88" s="163">
        <f t="shared" si="40"/>
        <v>54.190076273313124</v>
      </c>
      <c r="AA88" s="163">
        <f t="shared" si="40"/>
        <v>54.190076273313124</v>
      </c>
      <c r="AB88" s="163">
        <f t="shared" si="40"/>
        <v>54.190076273313124</v>
      </c>
      <c r="AC88" s="163">
        <f t="shared" si="40"/>
        <v>54.190076273313124</v>
      </c>
      <c r="AD88" s="163">
        <f t="shared" si="40"/>
        <v>54.190076273313124</v>
      </c>
      <c r="AE88" s="163">
        <f t="shared" si="40"/>
        <v>54.190076273313124</v>
      </c>
      <c r="AF88" s="163">
        <f t="shared" si="40"/>
        <v>54.190076273313124</v>
      </c>
      <c r="AG88" s="163">
        <f t="shared" si="40"/>
        <v>54.190076273313124</v>
      </c>
      <c r="AH88" s="163">
        <f t="shared" si="40"/>
        <v>54.190076273313124</v>
      </c>
      <c r="AI88" s="163">
        <f t="shared" si="40"/>
        <v>54.190076273313124</v>
      </c>
      <c r="AJ88" s="163">
        <f t="shared" si="40"/>
        <v>54.190076273313124</v>
      </c>
      <c r="AK88" s="163">
        <f t="shared" si="40"/>
        <v>54.190076273313124</v>
      </c>
      <c r="AL88" s="163">
        <f t="shared" si="40"/>
        <v>54.190076273313124</v>
      </c>
      <c r="AM88" s="163">
        <f t="shared" si="40"/>
        <v>54.190076273313124</v>
      </c>
      <c r="AN88" s="163">
        <f t="shared" si="40"/>
        <v>15.241200065929005</v>
      </c>
      <c r="AO88" s="163">
        <f t="shared" si="40"/>
        <v>11.756620657447028</v>
      </c>
      <c r="AP88" s="163">
        <f t="shared" si="40"/>
        <v>11.756620657447028</v>
      </c>
      <c r="AQ88" s="163">
        <f t="shared" si="40"/>
        <v>11.756620657447028</v>
      </c>
      <c r="AR88" s="163">
        <f t="shared" si="40"/>
        <v>11.756620657447028</v>
      </c>
      <c r="AS88" s="163">
        <f t="shared" si="40"/>
        <v>11.756620657447028</v>
      </c>
      <c r="AT88" s="163">
        <f t="shared" si="40"/>
        <v>11.756620657447028</v>
      </c>
      <c r="AU88" s="163">
        <f t="shared" si="40"/>
        <v>11.756620657447028</v>
      </c>
      <c r="AV88" s="163">
        <f t="shared" si="40"/>
        <v>11.756620657447028</v>
      </c>
      <c r="AW88" s="163">
        <f t="shared" si="40"/>
        <v>11.756620657447028</v>
      </c>
      <c r="AX88" s="163">
        <f t="shared" si="40"/>
        <v>11.756620657447028</v>
      </c>
      <c r="AY88" s="163">
        <f t="shared" si="40"/>
        <v>11.756620657447028</v>
      </c>
      <c r="AZ88" s="163">
        <f t="shared" si="40"/>
        <v>11.756620657447028</v>
      </c>
      <c r="BA88" s="163">
        <f t="shared" si="40"/>
        <v>11.756620657447028</v>
      </c>
      <c r="BB88" s="163">
        <f t="shared" si="40"/>
        <v>9.2015478237730512</v>
      </c>
      <c r="BC88" s="163">
        <f t="shared" si="40"/>
        <v>5.9523144153803731</v>
      </c>
      <c r="BD88" s="163">
        <f t="shared" si="40"/>
        <v>3.5523415591949901</v>
      </c>
      <c r="BE88" s="163">
        <f t="shared" si="40"/>
        <v>1.8042704819584368</v>
      </c>
      <c r="BF88" s="163">
        <f t="shared" si="40"/>
        <v>0.39694364276185468</v>
      </c>
      <c r="BG88" s="163">
        <f t="shared" si="40"/>
        <v>0</v>
      </c>
      <c r="BH88" s="163">
        <f t="shared" si="40"/>
        <v>0</v>
      </c>
      <c r="BI88" s="163">
        <f t="shared" si="40"/>
        <v>0</v>
      </c>
      <c r="BJ88" s="20"/>
      <c r="BK88" s="20"/>
      <c r="BL88"/>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c r="GN88"/>
      <c r="GO88"/>
      <c r="GP88"/>
      <c r="GQ88"/>
      <c r="GR88"/>
      <c r="GS88"/>
      <c r="GT88"/>
      <c r="GU88"/>
      <c r="GV88"/>
      <c r="GW88"/>
      <c r="GX88"/>
      <c r="GY88"/>
      <c r="GZ88"/>
      <c r="HA88"/>
      <c r="HB88"/>
      <c r="HC88"/>
      <c r="HD88"/>
      <c r="HE88"/>
      <c r="HF88"/>
      <c r="HG88"/>
      <c r="HH88"/>
      <c r="HI88"/>
      <c r="HJ88"/>
      <c r="HK88"/>
      <c r="HL88"/>
      <c r="HM88"/>
      <c r="HN88"/>
      <c r="HO88"/>
      <c r="HP88"/>
      <c r="HQ88"/>
      <c r="HR88"/>
      <c r="HS88"/>
      <c r="HT88"/>
      <c r="HU88"/>
      <c r="HV88"/>
      <c r="HW88"/>
      <c r="HX88"/>
      <c r="HY88"/>
      <c r="HZ88"/>
      <c r="IA88"/>
      <c r="IB88"/>
      <c r="IC88"/>
      <c r="ID88"/>
      <c r="IE88"/>
      <c r="IF88"/>
      <c r="IG88"/>
      <c r="IH88"/>
      <c r="II88"/>
      <c r="IJ88"/>
      <c r="IK88"/>
      <c r="IL88"/>
      <c r="IM88"/>
      <c r="IN88"/>
      <c r="IO88"/>
      <c r="IP88"/>
      <c r="IQ88"/>
      <c r="IR88"/>
      <c r="IS88"/>
      <c r="IT88"/>
      <c r="IU88"/>
      <c r="IV88"/>
    </row>
    <row r="89" spans="1:256" s="5" customFormat="1" hidden="1" outlineLevel="2">
      <c r="A89" s="20"/>
      <c r="B89" s="45" t="str">
        <f>C101</f>
        <v>Cable tunnel (dx)</v>
      </c>
      <c r="C89" s="46"/>
      <c r="D89" s="47" t="s">
        <v>72</v>
      </c>
      <c r="E89" s="46"/>
      <c r="F89" s="48"/>
      <c r="G89" s="443">
        <f>IF(G$3&gt;A2remlife,A2value-SUM($F89:F89),IF(A2remlife="N/A","n/a",A2value/A2remlife))</f>
        <v>1.9118438146201429</v>
      </c>
      <c r="H89" s="167">
        <f>IF(H$3&gt;A2remlife,A2value-SUM($F89:G89),IF(A2remlife="N/A","n/a",A2value/A2remlife))</f>
        <v>1.9118438146201429</v>
      </c>
      <c r="I89" s="167">
        <f>IF(I$3&gt;A2remlife,A2value-SUM($F89:H89),IF(A2remlife="N/A","n/a",A2value/A2remlife))</f>
        <v>1.9118438146201429</v>
      </c>
      <c r="J89" s="167">
        <f>IF(J$3&gt;A2remlife,A2value-SUM($F89:I89),IF(A2remlife="N/A","n/a",A2value/A2remlife))</f>
        <v>1.9118438146201429</v>
      </c>
      <c r="K89" s="167">
        <f>IF(K$3&gt;A2remlife,A2value-SUM($F89:J89),IF(A2remlife="N/A","n/a",A2value/A2remlife))</f>
        <v>1.9118438146201429</v>
      </c>
      <c r="L89" s="167">
        <f>IF(L$3&gt;A2remlife,A2value-SUM($F89:K89),IF(A2remlife="N/A","n/a",A2value/A2remlife))</f>
        <v>1.9118438146201429</v>
      </c>
      <c r="M89" s="167">
        <f>IF(M$3&gt;A2remlife,A2value-SUM($F89:L89),IF(A2remlife="N/A","n/a",A2value/A2remlife))</f>
        <v>1.9118438146201429</v>
      </c>
      <c r="N89" s="167">
        <f>IF(N$3&gt;A2remlife,A2value-SUM($F89:M89),IF(A2remlife="N/A","n/a",A2value/A2remlife))</f>
        <v>1.9118438146201429</v>
      </c>
      <c r="O89" s="167">
        <f>IF(O$3&gt;A2remlife,A2value-SUM($F89:N89),IF(A2remlife="N/A","n/a",A2value/A2remlife))</f>
        <v>1.9118438146201429</v>
      </c>
      <c r="P89" s="167">
        <f>IF(P$3&gt;A2remlife,A2value-SUM($F89:O89),IF(A2remlife="N/A","n/a",A2value/A2remlife))</f>
        <v>1.9118438146201429</v>
      </c>
      <c r="Q89" s="167">
        <f>IF(Q$3&gt;A2remlife,A2value-SUM($F89:P89),IF(A2remlife="N/A","n/a",A2value/A2remlife))</f>
        <v>1.9118438146201429</v>
      </c>
      <c r="R89" s="167">
        <f>IF(R$3&gt;A2remlife,A2value-SUM($F89:Q89),IF(A2remlife="N/A","n/a",A2value/A2remlife))</f>
        <v>1.9118438146201429</v>
      </c>
      <c r="S89" s="167">
        <f>IF(S$3&gt;A2remlife,A2value-SUM($F89:R89),IF(A2remlife="N/A","n/a",A2value/A2remlife))</f>
        <v>1.9118438146201429</v>
      </c>
      <c r="T89" s="167">
        <f>IF(T$3&gt;A2remlife,A2value-SUM($F89:S89),IF(A2remlife="N/A","n/a",A2value/A2remlife))</f>
        <v>1.9118438146201429</v>
      </c>
      <c r="U89" s="167">
        <f>IF(U$3&gt;A2remlife,A2value-SUM($F89:T89),IF(A2remlife="N/A","n/a",A2value/A2remlife))</f>
        <v>1.9118438146201429</v>
      </c>
      <c r="V89" s="167">
        <f>IF(V$3&gt;A2remlife,A2value-SUM($F89:U89),IF(A2remlife="N/A","n/a",A2value/A2remlife))</f>
        <v>1.9118438146201429</v>
      </c>
      <c r="W89" s="167">
        <f>IF(W$3&gt;A2remlife,A2value-SUM($F89:V89),IF(A2remlife="N/A","n/a",A2value/A2remlife))</f>
        <v>1.9118438146201429</v>
      </c>
      <c r="X89" s="167">
        <f>IF(X$3&gt;A2remlife,A2value-SUM($F89:W89),IF(A2remlife="N/A","n/a",A2value/A2remlife))</f>
        <v>1.9118438146201429</v>
      </c>
      <c r="Y89" s="167">
        <f>IF(Y$3&gt;A2remlife,A2value-SUM($F89:X89),IF(A2remlife="N/A","n/a",A2value/A2remlife))</f>
        <v>1.9118438146201429</v>
      </c>
      <c r="Z89" s="167">
        <f>IF(Z$3&gt;A2remlife,A2value-SUM($F89:Y89),IF(A2remlife="N/A","n/a",A2value/A2remlife))</f>
        <v>1.9118438146201429</v>
      </c>
      <c r="AA89" s="167">
        <f>IF(AA$3&gt;A2remlife,A2value-SUM($F89:Z89),IF(A2remlife="N/A","n/a",A2value/A2remlife))</f>
        <v>1.9118438146201429</v>
      </c>
      <c r="AB89" s="167">
        <f>IF(AB$3&gt;A2remlife,A2value-SUM($F89:AA89),IF(A2remlife="N/A","n/a",A2value/A2remlife))</f>
        <v>1.9118438146201429</v>
      </c>
      <c r="AC89" s="167">
        <f>IF(AC$3&gt;A2remlife,A2value-SUM($F89:AB89),IF(A2remlife="N/A","n/a",A2value/A2remlife))</f>
        <v>1.9118438146201429</v>
      </c>
      <c r="AD89" s="167">
        <f>IF(AD$3&gt;A2remlife,A2value-SUM($F89:AC89),IF(A2remlife="N/A","n/a",A2value/A2remlife))</f>
        <v>1.9118438146201429</v>
      </c>
      <c r="AE89" s="167">
        <f>IF(AE$3&gt;A2remlife,A2value-SUM($F89:AD89),IF(A2remlife="N/A","n/a",A2value/A2remlife))</f>
        <v>1.9118438146201429</v>
      </c>
      <c r="AF89" s="167">
        <f>IF(AF$3&gt;A2remlife,A2value-SUM($F89:AE89),IF(A2remlife="N/A","n/a",A2value/A2remlife))</f>
        <v>1.9118438146201429</v>
      </c>
      <c r="AG89" s="167">
        <f>IF(AG$3&gt;A2remlife,A2value-SUM($F89:AF89),IF(A2remlife="N/A","n/a",A2value/A2remlife))</f>
        <v>1.9118438146201429</v>
      </c>
      <c r="AH89" s="167">
        <f>IF(AH$3&gt;A2remlife,A2value-SUM($F89:AG89),IF(A2remlife="N/A","n/a",A2value/A2remlife))</f>
        <v>1.9118438146201429</v>
      </c>
      <c r="AI89" s="167">
        <f>IF(AI$3&gt;A2remlife,A2value-SUM($F89:AH89),IF(A2remlife="N/A","n/a",A2value/A2remlife))</f>
        <v>1.9118438146201429</v>
      </c>
      <c r="AJ89" s="167">
        <f>IF(AJ$3&gt;A2remlife,A2value-SUM($F89:AI89),IF(A2remlife="N/A","n/a",A2value/A2remlife))</f>
        <v>1.9118438146201429</v>
      </c>
      <c r="AK89" s="167">
        <f>IF(AK$3&gt;A2remlife,A2value-SUM($F89:AJ89),IF(A2remlife="N/A","n/a",A2value/A2remlife))</f>
        <v>1.9118438146201429</v>
      </c>
      <c r="AL89" s="167">
        <f>IF(AL$3&gt;A2remlife,A2value-SUM($F89:AK89),IF(A2remlife="N/A","n/a",A2value/A2remlife))</f>
        <v>1.9118438146201429</v>
      </c>
      <c r="AM89" s="167">
        <f>IF(AM$3&gt;A2remlife,A2value-SUM($F89:AL89),IF(A2remlife="N/A","n/a",A2value/A2remlife))</f>
        <v>1.9118438146201429</v>
      </c>
      <c r="AN89" s="167">
        <f>IF(AN$3&gt;A2remlife,A2value-SUM($F89:AM89),IF(A2remlife="N/A","n/a",A2value/A2remlife))</f>
        <v>1.9118438146201429</v>
      </c>
      <c r="AO89" s="167">
        <f>IF(AO$3&gt;A2remlife,A2value-SUM($F89:AN89),IF(A2remlife="N/A","n/a",A2value/A2remlife))</f>
        <v>1.9118438146201429</v>
      </c>
      <c r="AP89" s="167">
        <f>IF(AP$3&gt;A2remlife,A2value-SUM($F89:AO89),IF(A2remlife="N/A","n/a",A2value/A2remlife))</f>
        <v>1.9118438146201429</v>
      </c>
      <c r="AQ89" s="167">
        <f>IF(AQ$3&gt;A2remlife,A2value-SUM($F89:AP89),IF(A2remlife="N/A","n/a",A2value/A2remlife))</f>
        <v>1.9118438146201429</v>
      </c>
      <c r="AR89" s="167">
        <f>IF(AR$3&gt;A2remlife,A2value-SUM($F89:AQ89),IF(A2remlife="N/A","n/a",A2value/A2remlife))</f>
        <v>1.9118438146201429</v>
      </c>
      <c r="AS89" s="167">
        <f>IF(AS$3&gt;A2remlife,A2value-SUM($F89:AR89),IF(A2remlife="N/A","n/a",A2value/A2remlife))</f>
        <v>1.9118438146201429</v>
      </c>
      <c r="AT89" s="167">
        <f>IF(AT$3&gt;A2remlife,A2value-SUM($F89:AS89),IF(A2remlife="N/A","n/a",A2value/A2remlife))</f>
        <v>1.9118438146201429</v>
      </c>
      <c r="AU89" s="167">
        <f>IF(AU$3&gt;A2remlife,A2value-SUM($F89:AT89),IF(A2remlife="N/A","n/a",A2value/A2remlife))</f>
        <v>1.9118438146201429</v>
      </c>
      <c r="AV89" s="167">
        <f>IF(AV$3&gt;A2remlife,A2value-SUM($F89:AU89),IF(A2remlife="N/A","n/a",A2value/A2remlife))</f>
        <v>1.9118438146201429</v>
      </c>
      <c r="AW89" s="167">
        <f>IF(AW$3&gt;A2remlife,A2value-SUM($F89:AV89),IF(A2remlife="N/A","n/a",A2value/A2remlife))</f>
        <v>1.9118438146201429</v>
      </c>
      <c r="AX89" s="167">
        <f>IF(AX$3&gt;A2remlife,A2value-SUM($F89:AW89),IF(A2remlife="N/A","n/a",A2value/A2remlife))</f>
        <v>1.9118438146201429</v>
      </c>
      <c r="AY89" s="167">
        <f>IF(AY$3&gt;A2remlife,A2value-SUM($F89:AX89),IF(A2remlife="N/A","n/a",A2value/A2remlife))</f>
        <v>1.9118438146201429</v>
      </c>
      <c r="AZ89" s="167">
        <f>IF(AZ$3&gt;A2remlife,A2value-SUM($F89:AY89),IF(A2remlife="N/A","n/a",A2value/A2remlife))</f>
        <v>1.9118438146201429</v>
      </c>
      <c r="BA89" s="167">
        <f>IF(BA$3&gt;A2remlife,A2value-SUM($F89:AZ89),IF(A2remlife="N/A","n/a",A2value/A2remlife))</f>
        <v>1.9118438146201429</v>
      </c>
      <c r="BB89" s="167">
        <f>IF(BB$3&gt;A2remlife,A2value-SUM($F89:BA89),IF(A2remlife="N/A","n/a",A2value/A2remlife))</f>
        <v>1.9118438146201429</v>
      </c>
      <c r="BC89" s="167">
        <f>IF(BC$3&gt;A2remlife,A2value-SUM($F89:BB89),IF(A2remlife="N/A","n/a",A2value/A2remlife))</f>
        <v>1.9118438146201429</v>
      </c>
      <c r="BD89" s="167">
        <f>IF(BD$3&gt;A2remlife,A2value-SUM($F89:BC89),IF(A2remlife="N/A","n/a",A2value/A2remlife))</f>
        <v>1.9118438146201429</v>
      </c>
      <c r="BE89" s="167">
        <f>IF(BE$3&gt;A2remlife,A2value-SUM($F89:BD89),IF(A2remlife="N/A","n/a",A2value/A2remlife))</f>
        <v>1.9118438146201429</v>
      </c>
      <c r="BF89" s="167">
        <f>IF(BF$3&gt;A2remlife,A2value-SUM($F89:BE89),IF(A2remlife="N/A","n/a",A2value/A2remlife))</f>
        <v>1.9118438146201429</v>
      </c>
      <c r="BG89" s="167">
        <f>IF(BG$3&gt;A2remlife,A2value-SUM($F89:BF89),IF(A2remlife="N/A","n/a",A2value/A2remlife))</f>
        <v>1.9118438146201429</v>
      </c>
      <c r="BH89" s="167">
        <f>IF(BH$3&gt;A2remlife,A2value-SUM($F89:BG89),IF(A2remlife="N/A","n/a",A2value/A2remlife))</f>
        <v>1.9118438146201429</v>
      </c>
      <c r="BI89" s="167">
        <f>IF(BI$3&gt;A2remlife,A2value-SUM($F89:BH89),IF(A2remlife="N/A","n/a",A2value/A2remlife))</f>
        <v>1.9118438146201429</v>
      </c>
      <c r="BJ89" s="20"/>
      <c r="BK89" s="20"/>
      <c r="BL89"/>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c r="GE89"/>
      <c r="GF89"/>
      <c r="GG89"/>
      <c r="GH89"/>
      <c r="GI89"/>
      <c r="GJ89"/>
      <c r="GK89"/>
      <c r="GL89"/>
      <c r="GM89"/>
      <c r="GN89"/>
      <c r="GO89"/>
      <c r="GP89"/>
      <c r="GQ89"/>
      <c r="GR89"/>
      <c r="GS89"/>
      <c r="GT89"/>
      <c r="GU89"/>
      <c r="GV89"/>
      <c r="GW89"/>
      <c r="GX89"/>
      <c r="GY89"/>
      <c r="GZ89"/>
      <c r="HA89"/>
      <c r="HB89"/>
      <c r="HC89"/>
      <c r="HD89"/>
      <c r="HE89"/>
      <c r="HF89"/>
      <c r="HG89"/>
      <c r="HH89"/>
      <c r="HI89"/>
      <c r="HJ89"/>
      <c r="HK89"/>
      <c r="HL89"/>
      <c r="HM89"/>
      <c r="HN89"/>
      <c r="HO89"/>
      <c r="HP89"/>
      <c r="HQ89"/>
      <c r="HR89"/>
      <c r="HS89"/>
      <c r="HT89"/>
      <c r="HU89"/>
      <c r="HV89"/>
      <c r="HW89"/>
      <c r="HX89"/>
      <c r="HY89"/>
      <c r="HZ89"/>
      <c r="IA89"/>
      <c r="IB89"/>
      <c r="IC89"/>
      <c r="ID89"/>
      <c r="IE89"/>
      <c r="IF89"/>
      <c r="IG89"/>
      <c r="IH89"/>
      <c r="II89"/>
      <c r="IJ89"/>
      <c r="IK89"/>
      <c r="IL89"/>
      <c r="IM89"/>
      <c r="IN89"/>
      <c r="IO89"/>
      <c r="IP89"/>
      <c r="IQ89"/>
      <c r="IR89"/>
      <c r="IS89"/>
      <c r="IT89"/>
      <c r="IU89"/>
      <c r="IV89"/>
    </row>
    <row r="90" spans="1:256" s="5" customFormat="1" hidden="1" outlineLevel="2">
      <c r="A90" s="20"/>
      <c r="B90" s="20"/>
      <c r="C90" s="38"/>
      <c r="D90" s="641" t="s">
        <v>71</v>
      </c>
      <c r="E90" s="287">
        <v>0</v>
      </c>
      <c r="F90" s="40"/>
      <c r="G90" s="164"/>
      <c r="H90" s="168"/>
      <c r="I90" s="168"/>
      <c r="J90" s="168"/>
      <c r="K90" s="168"/>
      <c r="L90" s="168"/>
      <c r="M90" s="168"/>
      <c r="N90" s="168"/>
      <c r="O90" s="168"/>
      <c r="P90" s="168"/>
      <c r="Q90" s="168"/>
      <c r="R90" s="168"/>
      <c r="S90" s="168"/>
      <c r="T90" s="168"/>
      <c r="U90" s="168"/>
      <c r="V90" s="168"/>
      <c r="W90" s="168"/>
      <c r="X90" s="168"/>
      <c r="Y90" s="168"/>
      <c r="Z90" s="168"/>
      <c r="AA90" s="168"/>
      <c r="AB90" s="168"/>
      <c r="AC90" s="168"/>
      <c r="AD90" s="168"/>
      <c r="AE90" s="168"/>
      <c r="AF90" s="168"/>
      <c r="AG90" s="168"/>
      <c r="AH90" s="168"/>
      <c r="AI90" s="168"/>
      <c r="AJ90" s="168"/>
      <c r="AK90" s="168"/>
      <c r="AL90" s="168"/>
      <c r="AM90" s="168"/>
      <c r="AN90" s="168"/>
      <c r="AO90" s="168"/>
      <c r="AP90" s="168"/>
      <c r="AQ90" s="168"/>
      <c r="AR90" s="168"/>
      <c r="AS90" s="168"/>
      <c r="AT90" s="168"/>
      <c r="AU90" s="168"/>
      <c r="AV90" s="168"/>
      <c r="AW90" s="168"/>
      <c r="AX90" s="168"/>
      <c r="AY90" s="168"/>
      <c r="AZ90" s="168"/>
      <c r="BA90" s="168"/>
      <c r="BB90" s="168"/>
      <c r="BC90" s="168"/>
      <c r="BD90" s="168"/>
      <c r="BE90" s="168"/>
      <c r="BF90" s="168"/>
      <c r="BG90" s="168"/>
      <c r="BH90" s="168"/>
      <c r="BI90" s="168"/>
      <c r="BJ90" s="20"/>
      <c r="BK90" s="20"/>
      <c r="BL90"/>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c r="GF90"/>
      <c r="GG90"/>
      <c r="GH90"/>
      <c r="GI90"/>
      <c r="GJ90"/>
      <c r="GK90"/>
      <c r="GL90"/>
      <c r="GM90"/>
      <c r="GN90"/>
      <c r="GO90"/>
      <c r="GP90"/>
      <c r="GQ90"/>
      <c r="GR90"/>
      <c r="GS90"/>
      <c r="GT90"/>
      <c r="GU90"/>
      <c r="GV90"/>
      <c r="GW90"/>
      <c r="GX90"/>
      <c r="GY90"/>
      <c r="GZ90"/>
      <c r="HA90"/>
      <c r="HB90"/>
      <c r="HC90"/>
      <c r="HD90"/>
      <c r="HE90"/>
      <c r="HF90"/>
      <c r="HG90"/>
      <c r="HH90"/>
      <c r="HI90"/>
      <c r="HJ90"/>
      <c r="HK90"/>
      <c r="HL90"/>
      <c r="HM90"/>
      <c r="HN90"/>
      <c r="HO90"/>
      <c r="HP90"/>
      <c r="HQ90"/>
      <c r="HR90"/>
      <c r="HS90"/>
      <c r="HT90"/>
      <c r="HU90"/>
      <c r="HV90"/>
      <c r="HW90"/>
      <c r="HX90"/>
      <c r="HY90"/>
      <c r="HZ90"/>
      <c r="IA90"/>
      <c r="IB90"/>
      <c r="IC90"/>
      <c r="ID90"/>
      <c r="IE90"/>
      <c r="IF90"/>
      <c r="IG90"/>
      <c r="IH90"/>
      <c r="II90"/>
      <c r="IJ90"/>
      <c r="IK90"/>
      <c r="IL90"/>
      <c r="IM90"/>
      <c r="IN90"/>
      <c r="IO90"/>
      <c r="IP90"/>
      <c r="IQ90"/>
      <c r="IR90"/>
      <c r="IS90"/>
      <c r="IT90"/>
      <c r="IU90"/>
      <c r="IV90"/>
    </row>
    <row r="91" spans="1:256" s="5" customFormat="1" hidden="1" outlineLevel="2">
      <c r="A91" s="20"/>
      <c r="B91" s="20"/>
      <c r="C91" s="38"/>
      <c r="D91" s="641"/>
      <c r="E91" s="287">
        <v>1</v>
      </c>
      <c r="F91" s="40"/>
      <c r="G91" s="444"/>
      <c r="H91" s="168">
        <f>IF(A2stdlife="n/a","n/a",IF(H$3&gt;(A2stdlife+$E91),(Input!$G$144*(1+rvanilla)^0.5)-SUM($G91:G91),(Input!$G$144*(1+rvanilla)^0.5)/A2stdlife))</f>
        <v>3.0559573666021265E-3</v>
      </c>
      <c r="I91" s="168">
        <f>IF(A2stdlife="n/a","n/a",IF(I$3&gt;(A2stdlife+$E91),(Input!$G$144*(1+rvanilla)^0.5)-SUM($G91:H91),(Input!$G$144*(1+rvanilla)^0.5)/A2stdlife))</f>
        <v>3.0559573666021265E-3</v>
      </c>
      <c r="J91" s="168">
        <f>IF(A2stdlife="n/a","n/a",IF(J$3&gt;(A2stdlife+$E91),(Input!$G$144*(1+rvanilla)^0.5)-SUM($G91:I91),(Input!$G$144*(1+rvanilla)^0.5)/A2stdlife))</f>
        <v>3.0559573666021265E-3</v>
      </c>
      <c r="K91" s="168">
        <f>IF(A2stdlife="n/a","n/a",IF(K$3&gt;(A2stdlife+$E91),(Input!$G$144*(1+rvanilla)^0.5)-SUM($G91:J91),(Input!$G$144*(1+rvanilla)^0.5)/A2stdlife))</f>
        <v>3.0559573666021265E-3</v>
      </c>
      <c r="L91" s="168">
        <f>IF(A2stdlife="n/a","n/a",IF(L$3&gt;(A2stdlife+$E91),(Input!$G$144*(1+rvanilla)^0.5)-SUM($G91:K91),(Input!$G$144*(1+rvanilla)^0.5)/A2stdlife))</f>
        <v>3.0559573666021265E-3</v>
      </c>
      <c r="M91" s="168">
        <f>IF(A2stdlife="n/a","n/a",IF(M$3&gt;(A2stdlife+$E91),(Input!$G$144*(1+rvanilla)^0.5)-SUM($G91:L91),(Input!$G$144*(1+rvanilla)^0.5)/A2stdlife))</f>
        <v>3.0559573666021265E-3</v>
      </c>
      <c r="N91" s="168">
        <f>IF(A2stdlife="n/a","n/a",IF(N$3&gt;(A2stdlife+$E91),(Input!$G$144*(1+rvanilla)^0.5)-SUM($G91:M91),(Input!$G$144*(1+rvanilla)^0.5)/A2stdlife))</f>
        <v>3.0559573666021265E-3</v>
      </c>
      <c r="O91" s="168">
        <f>IF(A2stdlife="n/a","n/a",IF(O$3&gt;(A2stdlife+$E91),(Input!$G$144*(1+rvanilla)^0.5)-SUM($G91:N91),(Input!$G$144*(1+rvanilla)^0.5)/A2stdlife))</f>
        <v>3.0559573666021265E-3</v>
      </c>
      <c r="P91" s="168">
        <f>IF(A2stdlife="n/a","n/a",IF(P$3&gt;(A2stdlife+$E91),(Input!$G$144*(1+rvanilla)^0.5)-SUM($G91:O91),(Input!$G$144*(1+rvanilla)^0.5)/A2stdlife))</f>
        <v>3.0559573666021265E-3</v>
      </c>
      <c r="Q91" s="168">
        <f>IF(A2stdlife="n/a","n/a",IF(Q$3&gt;(A2stdlife+$E91),(Input!$G$144*(1+rvanilla)^0.5)-SUM($G91:P91),(Input!$G$144*(1+rvanilla)^0.5)/A2stdlife))</f>
        <v>3.0559573666021265E-3</v>
      </c>
      <c r="R91" s="168">
        <f>IF(A2stdlife="n/a","n/a",IF(R$3&gt;(A2stdlife+$E91),(Input!$G$144*(1+rvanilla)^0.5)-SUM($G91:Q91),(Input!$G$144*(1+rvanilla)^0.5)/A2stdlife))</f>
        <v>3.0559573666021265E-3</v>
      </c>
      <c r="S91" s="168">
        <f>IF(A2stdlife="n/a","n/a",IF(S$3&gt;(A2stdlife+$E91),(Input!$G$144*(1+rvanilla)^0.5)-SUM($G91:R91),(Input!$G$144*(1+rvanilla)^0.5)/A2stdlife))</f>
        <v>3.0559573666021265E-3</v>
      </c>
      <c r="T91" s="168">
        <f>IF(A2stdlife="n/a","n/a",IF(T$3&gt;(A2stdlife+$E91),(Input!$G$144*(1+rvanilla)^0.5)-SUM($G91:S91),(Input!$G$144*(1+rvanilla)^0.5)/A2stdlife))</f>
        <v>3.0559573666021265E-3</v>
      </c>
      <c r="U91" s="168">
        <f>IF(A2stdlife="n/a","n/a",IF(U$3&gt;(A2stdlife+$E91),(Input!$G$144*(1+rvanilla)^0.5)-SUM($G91:T91),(Input!$G$144*(1+rvanilla)^0.5)/A2stdlife))</f>
        <v>3.0559573666021265E-3</v>
      </c>
      <c r="V91" s="168">
        <f>IF(A2stdlife="n/a","n/a",IF(V$3&gt;(A2stdlife+$E91),(Input!$G$144*(1+rvanilla)^0.5)-SUM($G91:U91),(Input!$G$144*(1+rvanilla)^0.5)/A2stdlife))</f>
        <v>3.0559573666021265E-3</v>
      </c>
      <c r="W91" s="168">
        <f>IF(A2stdlife="n/a","n/a",IF(W$3&gt;(A2stdlife+$E91),(Input!$G$144*(1+rvanilla)^0.5)-SUM($G91:V91),(Input!$G$144*(1+rvanilla)^0.5)/A2stdlife))</f>
        <v>3.0559573666021265E-3</v>
      </c>
      <c r="X91" s="168">
        <f>IF(A2stdlife="n/a","n/a",IF(X$3&gt;(A2stdlife+$E91),(Input!$G$144*(1+rvanilla)^0.5)-SUM($G91:W91),(Input!$G$144*(1+rvanilla)^0.5)/A2stdlife))</f>
        <v>3.0559573666021265E-3</v>
      </c>
      <c r="Y91" s="168">
        <f>IF(A2stdlife="n/a","n/a",IF(Y$3&gt;(A2stdlife+$E91),(Input!$G$144*(1+rvanilla)^0.5)-SUM($G91:X91),(Input!$G$144*(1+rvanilla)^0.5)/A2stdlife))</f>
        <v>3.0559573666021265E-3</v>
      </c>
      <c r="Z91" s="168">
        <f>IF(A2stdlife="n/a","n/a",IF(Z$3&gt;(A2stdlife+$E91),(Input!$G$144*(1+rvanilla)^0.5)-SUM($G91:Y91),(Input!$G$144*(1+rvanilla)^0.5)/A2stdlife))</f>
        <v>3.0559573666021265E-3</v>
      </c>
      <c r="AA91" s="168">
        <f>IF(A2stdlife="n/a","n/a",IF(AA$3&gt;(A2stdlife+$E91),(Input!$G$144*(1+rvanilla)^0.5)-SUM($G91:Z91),(Input!$G$144*(1+rvanilla)^0.5)/A2stdlife))</f>
        <v>3.0559573666021265E-3</v>
      </c>
      <c r="AB91" s="168">
        <f>IF(A2stdlife="n/a","n/a",IF(AB$3&gt;(A2stdlife+$E91),(Input!$G$144*(1+rvanilla)^0.5)-SUM($G91:AA91),(Input!$G$144*(1+rvanilla)^0.5)/A2stdlife))</f>
        <v>3.0559573666021265E-3</v>
      </c>
      <c r="AC91" s="168">
        <f>IF(A2stdlife="n/a","n/a",IF(AC$3&gt;(A2stdlife+$E91),(Input!$G$144*(1+rvanilla)^0.5)-SUM($G91:AB91),(Input!$G$144*(1+rvanilla)^0.5)/A2stdlife))</f>
        <v>3.0559573666021265E-3</v>
      </c>
      <c r="AD91" s="168">
        <f>IF(A2stdlife="n/a","n/a",IF(AD$3&gt;(A2stdlife+$E91),(Input!$G$144*(1+rvanilla)^0.5)-SUM($G91:AC91),(Input!$G$144*(1+rvanilla)^0.5)/A2stdlife))</f>
        <v>3.0559573666021265E-3</v>
      </c>
      <c r="AE91" s="168">
        <f>IF(A2stdlife="n/a","n/a",IF(AE$3&gt;(A2stdlife+$E91),(Input!$G$144*(1+rvanilla)^0.5)-SUM($G91:AD91),(Input!$G$144*(1+rvanilla)^0.5)/A2stdlife))</f>
        <v>3.0559573666021265E-3</v>
      </c>
      <c r="AF91" s="168">
        <f>IF(A2stdlife="n/a","n/a",IF(AF$3&gt;(A2stdlife+$E91),(Input!$G$144*(1+rvanilla)^0.5)-SUM($G91:AE91),(Input!$G$144*(1+rvanilla)^0.5)/A2stdlife))</f>
        <v>3.0559573666021265E-3</v>
      </c>
      <c r="AG91" s="168">
        <f>IF(A2stdlife="n/a","n/a",IF(AG$3&gt;(A2stdlife+$E91),(Input!$G$144*(1+rvanilla)^0.5)-SUM($G91:AF91),(Input!$G$144*(1+rvanilla)^0.5)/A2stdlife))</f>
        <v>3.0559573666021265E-3</v>
      </c>
      <c r="AH91" s="168">
        <f>IF(A2stdlife="n/a","n/a",IF(AH$3&gt;(A2stdlife+$E91),(Input!$G$144*(1+rvanilla)^0.5)-SUM($G91:AG91),(Input!$G$144*(1+rvanilla)^0.5)/A2stdlife))</f>
        <v>3.0559573666021265E-3</v>
      </c>
      <c r="AI91" s="168">
        <f>IF(A2stdlife="n/a","n/a",IF(AI$3&gt;(A2stdlife+$E91),(Input!$G$144*(1+rvanilla)^0.5)-SUM($G91:AH91),(Input!$G$144*(1+rvanilla)^0.5)/A2stdlife))</f>
        <v>3.0559573666021265E-3</v>
      </c>
      <c r="AJ91" s="168">
        <f>IF(A2stdlife="n/a","n/a",IF(AJ$3&gt;(A2stdlife+$E91),(Input!$G$144*(1+rvanilla)^0.5)-SUM($G91:AI91),(Input!$G$144*(1+rvanilla)^0.5)/A2stdlife))</f>
        <v>3.0559573666021265E-3</v>
      </c>
      <c r="AK91" s="168">
        <f>IF(A2stdlife="n/a","n/a",IF(AK$3&gt;(A2stdlife+$E91),(Input!$G$144*(1+rvanilla)^0.5)-SUM($G91:AJ91),(Input!$G$144*(1+rvanilla)^0.5)/A2stdlife))</f>
        <v>3.0559573666021265E-3</v>
      </c>
      <c r="AL91" s="168">
        <f>IF(A2stdlife="n/a","n/a",IF(AL$3&gt;(A2stdlife+$E91),(Input!$G$144*(1+rvanilla)^0.5)-SUM($G91:AK91),(Input!$G$144*(1+rvanilla)^0.5)/A2stdlife))</f>
        <v>3.0559573666021265E-3</v>
      </c>
      <c r="AM91" s="168">
        <f>IF(A2stdlife="n/a","n/a",IF(AM$3&gt;(A2stdlife+$E91),(Input!$G$144*(1+rvanilla)^0.5)-SUM($G91:AL91),(Input!$G$144*(1+rvanilla)^0.5)/A2stdlife))</f>
        <v>3.0559573666021265E-3</v>
      </c>
      <c r="AN91" s="168">
        <f>IF(A2stdlife="n/a","n/a",IF(AN$3&gt;(A2stdlife+$E91),(Input!$G$144*(1+rvanilla)^0.5)-SUM($G91:AM91),(Input!$G$144*(1+rvanilla)^0.5)/A2stdlife))</f>
        <v>3.0559573666021265E-3</v>
      </c>
      <c r="AO91" s="168">
        <f>IF(A2stdlife="n/a","n/a",IF(AO$3&gt;(A2stdlife+$E91),(Input!$G$144*(1+rvanilla)^0.5)-SUM($G91:AN91),(Input!$G$144*(1+rvanilla)^0.5)/A2stdlife))</f>
        <v>3.0559573666021265E-3</v>
      </c>
      <c r="AP91" s="168">
        <f>IF(A2stdlife="n/a","n/a",IF(AP$3&gt;(A2stdlife+$E91),(Input!$G$144*(1+rvanilla)^0.5)-SUM($G91:AO91),(Input!$G$144*(1+rvanilla)^0.5)/A2stdlife))</f>
        <v>3.0559573666021265E-3</v>
      </c>
      <c r="AQ91" s="168">
        <f>IF(A2stdlife="n/a","n/a",IF(AQ$3&gt;(A2stdlife+$E91),(Input!$G$144*(1+rvanilla)^0.5)-SUM($G91:AP91),(Input!$G$144*(1+rvanilla)^0.5)/A2stdlife))</f>
        <v>3.0559573666021265E-3</v>
      </c>
      <c r="AR91" s="168">
        <f>IF(A2stdlife="n/a","n/a",IF(AR$3&gt;(A2stdlife+$E91),(Input!$G$144*(1+rvanilla)^0.5)-SUM($G91:AQ91),(Input!$G$144*(1+rvanilla)^0.5)/A2stdlife))</f>
        <v>3.0559573666021265E-3</v>
      </c>
      <c r="AS91" s="168">
        <f>IF(A2stdlife="n/a","n/a",IF(AS$3&gt;(A2stdlife+$E91),(Input!$G$144*(1+rvanilla)^0.5)-SUM($G91:AR91),(Input!$G$144*(1+rvanilla)^0.5)/A2stdlife))</f>
        <v>3.0559573666021265E-3</v>
      </c>
      <c r="AT91" s="168">
        <f>IF(A2stdlife="n/a","n/a",IF(AT$3&gt;(A2stdlife+$E91),(Input!$G$144*(1+rvanilla)^0.5)-SUM($G91:AS91),(Input!$G$144*(1+rvanilla)^0.5)/A2stdlife))</f>
        <v>3.0559573666021265E-3</v>
      </c>
      <c r="AU91" s="168">
        <f>IF(A2stdlife="n/a","n/a",IF(AU$3&gt;(A2stdlife+$E91),(Input!$G$144*(1+rvanilla)^0.5)-SUM($G91:AT91),(Input!$G$144*(1+rvanilla)^0.5)/A2stdlife))</f>
        <v>3.0559573666021265E-3</v>
      </c>
      <c r="AV91" s="168">
        <f>IF(A2stdlife="n/a","n/a",IF(AV$3&gt;(A2stdlife+$E91),(Input!$G$144*(1+rvanilla)^0.5)-SUM($G91:AU91),(Input!$G$144*(1+rvanilla)^0.5)/A2stdlife))</f>
        <v>3.0559573666021265E-3</v>
      </c>
      <c r="AW91" s="168">
        <f>IF(A2stdlife="n/a","n/a",IF(AW$3&gt;(A2stdlife+$E91),(Input!$G$144*(1+rvanilla)^0.5)-SUM($G91:AV91),(Input!$G$144*(1+rvanilla)^0.5)/A2stdlife))</f>
        <v>3.0559573666021265E-3</v>
      </c>
      <c r="AX91" s="168">
        <f>IF(A2stdlife="n/a","n/a",IF(AX$3&gt;(A2stdlife+$E91),(Input!$G$144*(1+rvanilla)^0.5)-SUM($G91:AW91),(Input!$G$144*(1+rvanilla)^0.5)/A2stdlife))</f>
        <v>3.0559573666021265E-3</v>
      </c>
      <c r="AY91" s="168">
        <f>IF(A2stdlife="n/a","n/a",IF(AY$3&gt;(A2stdlife+$E91),(Input!$G$144*(1+rvanilla)^0.5)-SUM($G91:AX91),(Input!$G$144*(1+rvanilla)^0.5)/A2stdlife))</f>
        <v>3.0559573666021265E-3</v>
      </c>
      <c r="AZ91" s="168">
        <f>IF(A2stdlife="n/a","n/a",IF(AZ$3&gt;(A2stdlife+$E91),(Input!$G$144*(1+rvanilla)^0.5)-SUM($G91:AY91),(Input!$G$144*(1+rvanilla)^0.5)/A2stdlife))</f>
        <v>3.0559573666021265E-3</v>
      </c>
      <c r="BA91" s="168">
        <f>IF(A2stdlife="n/a","n/a",IF(BA$3&gt;(A2stdlife+$E91),(Input!$G$144*(1+rvanilla)^0.5)-SUM($G91:AZ91),(Input!$G$144*(1+rvanilla)^0.5)/A2stdlife))</f>
        <v>3.0559573666021265E-3</v>
      </c>
      <c r="BB91" s="168">
        <f>IF(A2stdlife="n/a","n/a",IF(BB$3&gt;(A2stdlife+$E91),(Input!$G$144*(1+rvanilla)^0.5)-SUM($G91:BA91),(Input!$G$144*(1+rvanilla)^0.5)/A2stdlife))</f>
        <v>3.0559573666021265E-3</v>
      </c>
      <c r="BC91" s="168">
        <f>IF(A2stdlife="n/a","n/a",IF(BC$3&gt;(A2stdlife+$E91),(Input!$G$144*(1+rvanilla)^0.5)-SUM($G91:BB91),(Input!$G$144*(1+rvanilla)^0.5)/A2stdlife))</f>
        <v>3.0559573666021265E-3</v>
      </c>
      <c r="BD91" s="168">
        <f>IF(A2stdlife="n/a","n/a",IF(BD$3&gt;(A2stdlife+$E91),(Input!$G$144*(1+rvanilla)^0.5)-SUM($G91:BC91),(Input!$G$144*(1+rvanilla)^0.5)/A2stdlife))</f>
        <v>3.0559573666021265E-3</v>
      </c>
      <c r="BE91" s="168">
        <f>IF(A2stdlife="n/a","n/a",IF(BE$3&gt;(A2stdlife+$E91),(Input!$G$144*(1+rvanilla)^0.5)-SUM($G91:BD91),(Input!$G$144*(1+rvanilla)^0.5)/A2stdlife))</f>
        <v>3.0559573666021265E-3</v>
      </c>
      <c r="BF91" s="168">
        <f>IF(A2stdlife="n/a","n/a",IF(BF$3&gt;(A2stdlife+$E91),(Input!$G$144*(1+rvanilla)^0.5)-SUM($G91:BE91),(Input!$G$144*(1+rvanilla)^0.5)/A2stdlife))</f>
        <v>3.0559573666021265E-3</v>
      </c>
      <c r="BG91" s="168">
        <f>IF(A2stdlife="n/a","n/a",IF(BG$3&gt;(A2stdlife+$E91),(Input!$G$144*(1+rvanilla)^0.5)-SUM($G91:BF91),(Input!$G$144*(1+rvanilla)^0.5)/A2stdlife))</f>
        <v>3.0559573666021265E-3</v>
      </c>
      <c r="BH91" s="168">
        <f>IF(A2stdlife="n/a","n/a",IF(BH$3&gt;(A2stdlife+$E91),(Input!$G$144*(1+rvanilla)^0.5)-SUM($G91:BG91),(Input!$G$144*(1+rvanilla)^0.5)/A2stdlife))</f>
        <v>3.0559573666021265E-3</v>
      </c>
      <c r="BI91" s="168">
        <f>IF(A2stdlife="n/a","n/a",IF(BI$3&gt;(A2stdlife+$E91),(Input!$G$144*(1+rvanilla)^0.5)-SUM($G91:BH91),(Input!$G$144*(1+rvanilla)^0.5)/A2stdlife))</f>
        <v>3.0559573666021265E-3</v>
      </c>
      <c r="BJ91" s="20"/>
      <c r="BK91" s="20"/>
      <c r="BL91"/>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c r="GO91"/>
      <c r="GP91"/>
      <c r="GQ91"/>
      <c r="GR91"/>
      <c r="GS91"/>
      <c r="GT91"/>
      <c r="GU91"/>
      <c r="GV91"/>
      <c r="GW91"/>
      <c r="GX91"/>
      <c r="GY91"/>
      <c r="GZ91"/>
      <c r="HA91"/>
      <c r="HB91"/>
      <c r="HC91"/>
      <c r="HD91"/>
      <c r="HE91"/>
      <c r="HF91"/>
      <c r="HG91"/>
      <c r="HH91"/>
      <c r="HI91"/>
      <c r="HJ91"/>
      <c r="HK91"/>
      <c r="HL91"/>
      <c r="HM91"/>
      <c r="HN91"/>
      <c r="HO91"/>
      <c r="HP91"/>
      <c r="HQ91"/>
      <c r="HR91"/>
      <c r="HS91"/>
      <c r="HT91"/>
      <c r="HU91"/>
      <c r="HV91"/>
      <c r="HW91"/>
      <c r="HX91"/>
      <c r="HY91"/>
      <c r="HZ91"/>
      <c r="IA91"/>
      <c r="IB91"/>
      <c r="IC91"/>
      <c r="ID91"/>
      <c r="IE91"/>
      <c r="IF91"/>
      <c r="IG91"/>
      <c r="IH91"/>
      <c r="II91"/>
      <c r="IJ91"/>
      <c r="IK91"/>
      <c r="IL91"/>
      <c r="IM91"/>
      <c r="IN91"/>
      <c r="IO91"/>
      <c r="IP91"/>
      <c r="IQ91"/>
      <c r="IR91"/>
      <c r="IS91"/>
      <c r="IT91"/>
      <c r="IU91"/>
      <c r="IV91"/>
    </row>
    <row r="92" spans="1:256" s="5" customFormat="1" hidden="1" outlineLevel="2">
      <c r="A92" s="20"/>
      <c r="B92" s="20"/>
      <c r="C92" s="38"/>
      <c r="D92" s="641"/>
      <c r="E92" s="287">
        <v>2</v>
      </c>
      <c r="F92" s="40"/>
      <c r="G92" s="445"/>
      <c r="H92" s="314"/>
      <c r="I92" s="168">
        <f>IF(A2stdlife="n/a","n/a",IF(I$3&gt;(A2stdlife+$E92),(Input!$H$144*(1+rvanilla)^0.5)-SUM($H92:H92),(Input!$H$144*(1+rvanilla)^0.5)/A2stdlife))</f>
        <v>3.0818576390476138E-3</v>
      </c>
      <c r="J92" s="168">
        <f>IF(A2stdlife="n/a","n/a",IF(J$3&gt;(A2stdlife+$E92),(Input!$H$144*(1+rvanilla)^0.5)-SUM($H92:I92),(Input!$H$144*(1+rvanilla)^0.5)/A2stdlife))</f>
        <v>3.0818576390476138E-3</v>
      </c>
      <c r="K92" s="168">
        <f>IF(A2stdlife="n/a","n/a",IF(K$3&gt;(A2stdlife+$E92),(Input!$H$144*(1+rvanilla)^0.5)-SUM($H92:J92),(Input!$H$144*(1+rvanilla)^0.5)/A2stdlife))</f>
        <v>3.0818576390476138E-3</v>
      </c>
      <c r="L92" s="168">
        <f>IF(A2stdlife="n/a","n/a",IF(L$3&gt;(A2stdlife+$E92),(Input!$H$144*(1+rvanilla)^0.5)-SUM($H92:K92),(Input!$H$144*(1+rvanilla)^0.5)/A2stdlife))</f>
        <v>3.0818576390476138E-3</v>
      </c>
      <c r="M92" s="168">
        <f>IF(A2stdlife="n/a","n/a",IF(M$3&gt;(A2stdlife+$E92),(Input!$H$144*(1+rvanilla)^0.5)-SUM($H92:L92),(Input!$H$144*(1+rvanilla)^0.5)/A2stdlife))</f>
        <v>3.0818576390476138E-3</v>
      </c>
      <c r="N92" s="168">
        <f>IF(A2stdlife="n/a","n/a",IF(N$3&gt;(A2stdlife+$E92),(Input!$H$144*(1+rvanilla)^0.5)-SUM($H92:M92),(Input!$H$144*(1+rvanilla)^0.5)/A2stdlife))</f>
        <v>3.0818576390476138E-3</v>
      </c>
      <c r="O92" s="168">
        <f>IF(A2stdlife="n/a","n/a",IF(O$3&gt;(A2stdlife+$E92),(Input!$H$144*(1+rvanilla)^0.5)-SUM($H92:N92),(Input!$H$144*(1+rvanilla)^0.5)/A2stdlife))</f>
        <v>3.0818576390476138E-3</v>
      </c>
      <c r="P92" s="168">
        <f>IF(A2stdlife="n/a","n/a",IF(P$3&gt;(A2stdlife+$E92),(Input!$H$144*(1+rvanilla)^0.5)-SUM($H92:O92),(Input!$H$144*(1+rvanilla)^0.5)/A2stdlife))</f>
        <v>3.0818576390476138E-3</v>
      </c>
      <c r="Q92" s="168">
        <f>IF(A2stdlife="n/a","n/a",IF(Q$3&gt;(A2stdlife+$E92),(Input!$H$144*(1+rvanilla)^0.5)-SUM($H92:P92),(Input!$H$144*(1+rvanilla)^0.5)/A2stdlife))</f>
        <v>3.0818576390476138E-3</v>
      </c>
      <c r="R92" s="168">
        <f>IF(A2stdlife="n/a","n/a",IF(R$3&gt;(A2stdlife+$E92),(Input!$H$144*(1+rvanilla)^0.5)-SUM($H92:Q92),(Input!$H$144*(1+rvanilla)^0.5)/A2stdlife))</f>
        <v>3.0818576390476138E-3</v>
      </c>
      <c r="S92" s="168">
        <f>IF(A2stdlife="n/a","n/a",IF(S$3&gt;(A2stdlife+$E92),(Input!$H$144*(1+rvanilla)^0.5)-SUM($H92:R92),(Input!$H$144*(1+rvanilla)^0.5)/A2stdlife))</f>
        <v>3.0818576390476138E-3</v>
      </c>
      <c r="T92" s="168">
        <f>IF(A2stdlife="n/a","n/a",IF(T$3&gt;(A2stdlife+$E92),(Input!$H$144*(1+rvanilla)^0.5)-SUM($H92:S92),(Input!$H$144*(1+rvanilla)^0.5)/A2stdlife))</f>
        <v>3.0818576390476138E-3</v>
      </c>
      <c r="U92" s="168">
        <f>IF(A2stdlife="n/a","n/a",IF(U$3&gt;(A2stdlife+$E92),(Input!$H$144*(1+rvanilla)^0.5)-SUM($H92:T92),(Input!$H$144*(1+rvanilla)^0.5)/A2stdlife))</f>
        <v>3.0818576390476138E-3</v>
      </c>
      <c r="V92" s="168">
        <f>IF(A2stdlife="n/a","n/a",IF(V$3&gt;(A2stdlife+$E92),(Input!$H$144*(1+rvanilla)^0.5)-SUM($H92:U92),(Input!$H$144*(1+rvanilla)^0.5)/A2stdlife))</f>
        <v>3.0818576390476138E-3</v>
      </c>
      <c r="W92" s="168">
        <f>IF(A2stdlife="n/a","n/a",IF(W$3&gt;(A2stdlife+$E92),(Input!$H$144*(1+rvanilla)^0.5)-SUM($H92:V92),(Input!$H$144*(1+rvanilla)^0.5)/A2stdlife))</f>
        <v>3.0818576390476138E-3</v>
      </c>
      <c r="X92" s="168">
        <f>IF(A2stdlife="n/a","n/a",IF(X$3&gt;(A2stdlife+$E92),(Input!$H$144*(1+rvanilla)^0.5)-SUM($H92:W92),(Input!$H$144*(1+rvanilla)^0.5)/A2stdlife))</f>
        <v>3.0818576390476138E-3</v>
      </c>
      <c r="Y92" s="168">
        <f>IF(A2stdlife="n/a","n/a",IF(Y$3&gt;(A2stdlife+$E92),(Input!$H$144*(1+rvanilla)^0.5)-SUM($H92:X92),(Input!$H$144*(1+rvanilla)^0.5)/A2stdlife))</f>
        <v>3.0818576390476138E-3</v>
      </c>
      <c r="Z92" s="168">
        <f>IF(A2stdlife="n/a","n/a",IF(Z$3&gt;(A2stdlife+$E92),(Input!$H$144*(1+rvanilla)^0.5)-SUM($H92:Y92),(Input!$H$144*(1+rvanilla)^0.5)/A2stdlife))</f>
        <v>3.0818576390476138E-3</v>
      </c>
      <c r="AA92" s="168">
        <f>IF(A2stdlife="n/a","n/a",IF(AA$3&gt;(A2stdlife+$E92),(Input!$H$144*(1+rvanilla)^0.5)-SUM($H92:Z92),(Input!$H$144*(1+rvanilla)^0.5)/A2stdlife))</f>
        <v>3.0818576390476138E-3</v>
      </c>
      <c r="AB92" s="168">
        <f>IF(A2stdlife="n/a","n/a",IF(AB$3&gt;(A2stdlife+$E92),(Input!$H$144*(1+rvanilla)^0.5)-SUM($H92:AA92),(Input!$H$144*(1+rvanilla)^0.5)/A2stdlife))</f>
        <v>3.0818576390476138E-3</v>
      </c>
      <c r="AC92" s="168">
        <f>IF(A2stdlife="n/a","n/a",IF(AC$3&gt;(A2stdlife+$E92),(Input!$H$144*(1+rvanilla)^0.5)-SUM($H92:AB92),(Input!$H$144*(1+rvanilla)^0.5)/A2stdlife))</f>
        <v>3.0818576390476138E-3</v>
      </c>
      <c r="AD92" s="168">
        <f>IF(A2stdlife="n/a","n/a",IF(AD$3&gt;(A2stdlife+$E92),(Input!$H$144*(1+rvanilla)^0.5)-SUM($H92:AC92),(Input!$H$144*(1+rvanilla)^0.5)/A2stdlife))</f>
        <v>3.0818576390476138E-3</v>
      </c>
      <c r="AE92" s="168">
        <f>IF(A2stdlife="n/a","n/a",IF(AE$3&gt;(A2stdlife+$E92),(Input!$H$144*(1+rvanilla)^0.5)-SUM($H92:AD92),(Input!$H$144*(1+rvanilla)^0.5)/A2stdlife))</f>
        <v>3.0818576390476138E-3</v>
      </c>
      <c r="AF92" s="168">
        <f>IF(A2stdlife="n/a","n/a",IF(AF$3&gt;(A2stdlife+$E92),(Input!$H$144*(1+rvanilla)^0.5)-SUM($H92:AE92),(Input!$H$144*(1+rvanilla)^0.5)/A2stdlife))</f>
        <v>3.0818576390476138E-3</v>
      </c>
      <c r="AG92" s="168">
        <f>IF(A2stdlife="n/a","n/a",IF(AG$3&gt;(A2stdlife+$E92),(Input!$H$144*(1+rvanilla)^0.5)-SUM($H92:AF92),(Input!$H$144*(1+rvanilla)^0.5)/A2stdlife))</f>
        <v>3.0818576390476138E-3</v>
      </c>
      <c r="AH92" s="168">
        <f>IF(A2stdlife="n/a","n/a",IF(AH$3&gt;(A2stdlife+$E92),(Input!$H$144*(1+rvanilla)^0.5)-SUM($H92:AG92),(Input!$H$144*(1+rvanilla)^0.5)/A2stdlife))</f>
        <v>3.0818576390476138E-3</v>
      </c>
      <c r="AI92" s="168">
        <f>IF(A2stdlife="n/a","n/a",IF(AI$3&gt;(A2stdlife+$E92),(Input!$H$144*(1+rvanilla)^0.5)-SUM($H92:AH92),(Input!$H$144*(1+rvanilla)^0.5)/A2stdlife))</f>
        <v>3.0818576390476138E-3</v>
      </c>
      <c r="AJ92" s="168">
        <f>IF(A2stdlife="n/a","n/a",IF(AJ$3&gt;(A2stdlife+$E92),(Input!$H$144*(1+rvanilla)^0.5)-SUM($H92:AI92),(Input!$H$144*(1+rvanilla)^0.5)/A2stdlife))</f>
        <v>3.0818576390476138E-3</v>
      </c>
      <c r="AK92" s="168">
        <f>IF(A2stdlife="n/a","n/a",IF(AK$3&gt;(A2stdlife+$E92),(Input!$H$144*(1+rvanilla)^0.5)-SUM($H92:AJ92),(Input!$H$144*(1+rvanilla)^0.5)/A2stdlife))</f>
        <v>3.0818576390476138E-3</v>
      </c>
      <c r="AL92" s="168">
        <f>IF(A2stdlife="n/a","n/a",IF(AL$3&gt;(A2stdlife+$E92),(Input!$H$144*(1+rvanilla)^0.5)-SUM($H92:AK92),(Input!$H$144*(1+rvanilla)^0.5)/A2stdlife))</f>
        <v>3.0818576390476138E-3</v>
      </c>
      <c r="AM92" s="168">
        <f>IF(A2stdlife="n/a","n/a",IF(AM$3&gt;(A2stdlife+$E92),(Input!$H$144*(1+rvanilla)^0.5)-SUM($H92:AL92),(Input!$H$144*(1+rvanilla)^0.5)/A2stdlife))</f>
        <v>3.0818576390476138E-3</v>
      </c>
      <c r="AN92" s="168">
        <f>IF(A2stdlife="n/a","n/a",IF(AN$3&gt;(A2stdlife+$E92),(Input!$H$144*(1+rvanilla)^0.5)-SUM($H92:AM92),(Input!$H$144*(1+rvanilla)^0.5)/A2stdlife))</f>
        <v>3.0818576390476138E-3</v>
      </c>
      <c r="AO92" s="168">
        <f>IF(A2stdlife="n/a","n/a",IF(AO$3&gt;(A2stdlife+$E92),(Input!$H$144*(1+rvanilla)^0.5)-SUM($H92:AN92),(Input!$H$144*(1+rvanilla)^0.5)/A2stdlife))</f>
        <v>3.0818576390476138E-3</v>
      </c>
      <c r="AP92" s="168">
        <f>IF(A2stdlife="n/a","n/a",IF(AP$3&gt;(A2stdlife+$E92),(Input!$H$144*(1+rvanilla)^0.5)-SUM($H92:AO92),(Input!$H$144*(1+rvanilla)^0.5)/A2stdlife))</f>
        <v>3.0818576390476138E-3</v>
      </c>
      <c r="AQ92" s="168">
        <f>IF(A2stdlife="n/a","n/a",IF(AQ$3&gt;(A2stdlife+$E92),(Input!$H$144*(1+rvanilla)^0.5)-SUM($H92:AP92),(Input!$H$144*(1+rvanilla)^0.5)/A2stdlife))</f>
        <v>3.0818576390476138E-3</v>
      </c>
      <c r="AR92" s="168">
        <f>IF(A2stdlife="n/a","n/a",IF(AR$3&gt;(A2stdlife+$E92),(Input!$H$144*(1+rvanilla)^0.5)-SUM($H92:AQ92),(Input!$H$144*(1+rvanilla)^0.5)/A2stdlife))</f>
        <v>3.0818576390476138E-3</v>
      </c>
      <c r="AS92" s="168">
        <f>IF(A2stdlife="n/a","n/a",IF(AS$3&gt;(A2stdlife+$E92),(Input!$H$144*(1+rvanilla)^0.5)-SUM($H92:AR92),(Input!$H$144*(1+rvanilla)^0.5)/A2stdlife))</f>
        <v>3.0818576390476138E-3</v>
      </c>
      <c r="AT92" s="168">
        <f>IF(A2stdlife="n/a","n/a",IF(AT$3&gt;(A2stdlife+$E92),(Input!$H$144*(1+rvanilla)^0.5)-SUM($H92:AS92),(Input!$H$144*(1+rvanilla)^0.5)/A2stdlife))</f>
        <v>3.0818576390476138E-3</v>
      </c>
      <c r="AU92" s="168">
        <f>IF(A2stdlife="n/a","n/a",IF(AU$3&gt;(A2stdlife+$E92),(Input!$H$144*(1+rvanilla)^0.5)-SUM($H92:AT92),(Input!$H$144*(1+rvanilla)^0.5)/A2stdlife))</f>
        <v>3.0818576390476138E-3</v>
      </c>
      <c r="AV92" s="168">
        <f>IF(A2stdlife="n/a","n/a",IF(AV$3&gt;(A2stdlife+$E92),(Input!$H$144*(1+rvanilla)^0.5)-SUM($H92:AU92),(Input!$H$144*(1+rvanilla)^0.5)/A2stdlife))</f>
        <v>3.0818576390476138E-3</v>
      </c>
      <c r="AW92" s="168">
        <f>IF(A2stdlife="n/a","n/a",IF(AW$3&gt;(A2stdlife+$E92),(Input!$H$144*(1+rvanilla)^0.5)-SUM($H92:AV92),(Input!$H$144*(1+rvanilla)^0.5)/A2stdlife))</f>
        <v>3.0818576390476138E-3</v>
      </c>
      <c r="AX92" s="168">
        <f>IF(A2stdlife="n/a","n/a",IF(AX$3&gt;(A2stdlife+$E92),(Input!$H$144*(1+rvanilla)^0.5)-SUM($H92:AW92),(Input!$H$144*(1+rvanilla)^0.5)/A2stdlife))</f>
        <v>3.0818576390476138E-3</v>
      </c>
      <c r="AY92" s="168">
        <f>IF(A2stdlife="n/a","n/a",IF(AY$3&gt;(A2stdlife+$E92),(Input!$H$144*(1+rvanilla)^0.5)-SUM($H92:AX92),(Input!$H$144*(1+rvanilla)^0.5)/A2stdlife))</f>
        <v>3.0818576390476138E-3</v>
      </c>
      <c r="AZ92" s="168">
        <f>IF(A2stdlife="n/a","n/a",IF(AZ$3&gt;(A2stdlife+$E92),(Input!$H$144*(1+rvanilla)^0.5)-SUM($H92:AY92),(Input!$H$144*(1+rvanilla)^0.5)/A2stdlife))</f>
        <v>3.0818576390476138E-3</v>
      </c>
      <c r="BA92" s="168">
        <f>IF(A2stdlife="n/a","n/a",IF(BA$3&gt;(A2stdlife+$E92),(Input!$H$144*(1+rvanilla)^0.5)-SUM($H92:AZ92),(Input!$H$144*(1+rvanilla)^0.5)/A2stdlife))</f>
        <v>3.0818576390476138E-3</v>
      </c>
      <c r="BB92" s="168">
        <f>IF(A2stdlife="n/a","n/a",IF(BB$3&gt;(A2stdlife+$E92),(Input!$H$144*(1+rvanilla)^0.5)-SUM($H92:BA92),(Input!$H$144*(1+rvanilla)^0.5)/A2stdlife))</f>
        <v>3.0818576390476138E-3</v>
      </c>
      <c r="BC92" s="168">
        <f>IF(A2stdlife="n/a","n/a",IF(BC$3&gt;(A2stdlife+$E92),(Input!$H$144*(1+rvanilla)^0.5)-SUM($H92:BB92),(Input!$H$144*(1+rvanilla)^0.5)/A2stdlife))</f>
        <v>3.0818576390476138E-3</v>
      </c>
      <c r="BD92" s="168">
        <f>IF(A2stdlife="n/a","n/a",IF(BD$3&gt;(A2stdlife+$E92),(Input!$H$144*(1+rvanilla)^0.5)-SUM($H92:BC92),(Input!$H$144*(1+rvanilla)^0.5)/A2stdlife))</f>
        <v>3.0818576390476138E-3</v>
      </c>
      <c r="BE92" s="168">
        <f>IF(A2stdlife="n/a","n/a",IF(BE$3&gt;(A2stdlife+$E92),(Input!$H$144*(1+rvanilla)^0.5)-SUM($H92:BD92),(Input!$H$144*(1+rvanilla)^0.5)/A2stdlife))</f>
        <v>3.0818576390476138E-3</v>
      </c>
      <c r="BF92" s="168">
        <f>IF(A2stdlife="n/a","n/a",IF(BF$3&gt;(A2stdlife+$E92),(Input!$H$144*(1+rvanilla)^0.5)-SUM($H92:BE92),(Input!$H$144*(1+rvanilla)^0.5)/A2stdlife))</f>
        <v>3.0818576390476138E-3</v>
      </c>
      <c r="BG92" s="168">
        <f>IF(A2stdlife="n/a","n/a",IF(BG$3&gt;(A2stdlife+$E92),(Input!$H$144*(1+rvanilla)^0.5)-SUM($H92:BF92),(Input!$H$144*(1+rvanilla)^0.5)/A2stdlife))</f>
        <v>3.0818576390476138E-3</v>
      </c>
      <c r="BH92" s="168">
        <f>IF(A2stdlife="n/a","n/a",IF(BH$3&gt;(A2stdlife+$E92),(Input!$H$144*(1+rvanilla)^0.5)-SUM($H92:BG92),(Input!$H$144*(1+rvanilla)^0.5)/A2stdlife))</f>
        <v>3.0818576390476138E-3</v>
      </c>
      <c r="BI92" s="168">
        <f>IF(A2stdlife="n/a","n/a",IF(BI$3&gt;(A2stdlife+$E92),(Input!$H$144*(1+rvanilla)^0.5)-SUM($H92:BH92),(Input!$H$144*(1+rvanilla)^0.5)/A2stdlife))</f>
        <v>3.0818576390476138E-3</v>
      </c>
      <c r="BJ92" s="20"/>
      <c r="BK92" s="20"/>
      <c r="BL9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c r="GL92"/>
      <c r="GM92"/>
      <c r="GN92"/>
      <c r="GO92"/>
      <c r="GP92"/>
      <c r="GQ92"/>
      <c r="GR92"/>
      <c r="GS92"/>
      <c r="GT92"/>
      <c r="GU92"/>
      <c r="GV92"/>
      <c r="GW92"/>
      <c r="GX92"/>
      <c r="GY92"/>
      <c r="GZ92"/>
      <c r="HA92"/>
      <c r="HB92"/>
      <c r="HC92"/>
      <c r="HD92"/>
      <c r="HE92"/>
      <c r="HF92"/>
      <c r="HG92"/>
      <c r="HH92"/>
      <c r="HI92"/>
      <c r="HJ92"/>
      <c r="HK92"/>
      <c r="HL92"/>
      <c r="HM92"/>
      <c r="HN92"/>
      <c r="HO92"/>
      <c r="HP92"/>
      <c r="HQ92"/>
      <c r="HR92"/>
      <c r="HS92"/>
      <c r="HT92"/>
      <c r="HU92"/>
      <c r="HV92"/>
      <c r="HW92"/>
      <c r="HX92"/>
      <c r="HY92"/>
      <c r="HZ92"/>
      <c r="IA92"/>
      <c r="IB92"/>
      <c r="IC92"/>
      <c r="ID92"/>
      <c r="IE92"/>
      <c r="IF92"/>
      <c r="IG92"/>
      <c r="IH92"/>
      <c r="II92"/>
      <c r="IJ92"/>
      <c r="IK92"/>
      <c r="IL92"/>
      <c r="IM92"/>
      <c r="IN92"/>
      <c r="IO92"/>
      <c r="IP92"/>
      <c r="IQ92"/>
      <c r="IR92"/>
      <c r="IS92"/>
      <c r="IT92"/>
      <c r="IU92"/>
      <c r="IV92"/>
    </row>
    <row r="93" spans="1:256" s="5" customFormat="1" hidden="1" outlineLevel="2">
      <c r="A93" s="20"/>
      <c r="B93" s="20"/>
      <c r="C93" s="38"/>
      <c r="D93" s="641"/>
      <c r="E93" s="287">
        <v>3</v>
      </c>
      <c r="F93" s="40"/>
      <c r="G93" s="445"/>
      <c r="H93" s="315"/>
      <c r="I93" s="314"/>
      <c r="J93" s="168">
        <f>IF(A2stdlife="n/a","n/a",IF(J$3&gt;(A2stdlife+$E93),(Input!$I$144*(1+rvanilla)^0.5)-SUM($I93:I93),(Input!$I$144*(1+rvanilla)^0.5)/A2stdlife))</f>
        <v>1.5614270807126622E-3</v>
      </c>
      <c r="K93" s="168">
        <f>IF(A2stdlife="n/a","n/a",IF(K$3&gt;(A2stdlife+$E93),(Input!$I$144*(1+rvanilla)^0.5)-SUM($I93:J93),(Input!$I$144*(1+rvanilla)^0.5)/A2stdlife))</f>
        <v>1.5614270807126622E-3</v>
      </c>
      <c r="L93" s="168">
        <f>IF(A2stdlife="n/a","n/a",IF(L$3&gt;(A2stdlife+$E93),(Input!$I$144*(1+rvanilla)^0.5)-SUM($I93:K93),(Input!$I$144*(1+rvanilla)^0.5)/A2stdlife))</f>
        <v>1.5614270807126622E-3</v>
      </c>
      <c r="M93" s="168">
        <f>IF(A2stdlife="n/a","n/a",IF(M$3&gt;(A2stdlife+$E93),(Input!$I$144*(1+rvanilla)^0.5)-SUM($I93:L93),(Input!$I$144*(1+rvanilla)^0.5)/A2stdlife))</f>
        <v>1.5614270807126622E-3</v>
      </c>
      <c r="N93" s="168">
        <f>IF(A2stdlife="n/a","n/a",IF(N$3&gt;(A2stdlife+$E93),(Input!$I$144*(1+rvanilla)^0.5)-SUM($I93:M93),(Input!$I$144*(1+rvanilla)^0.5)/A2stdlife))</f>
        <v>1.5614270807126622E-3</v>
      </c>
      <c r="O93" s="168">
        <f>IF(A2stdlife="n/a","n/a",IF(O$3&gt;(A2stdlife+$E93),(Input!$I$144*(1+rvanilla)^0.5)-SUM($I93:N93),(Input!$I$144*(1+rvanilla)^0.5)/A2stdlife))</f>
        <v>1.5614270807126622E-3</v>
      </c>
      <c r="P93" s="168">
        <f>IF(A2stdlife="n/a","n/a",IF(P$3&gt;(A2stdlife+$E93),(Input!$I$144*(1+rvanilla)^0.5)-SUM($I93:O93),(Input!$I$144*(1+rvanilla)^0.5)/A2stdlife))</f>
        <v>1.5614270807126622E-3</v>
      </c>
      <c r="Q93" s="168">
        <f>IF(A2stdlife="n/a","n/a",IF(Q$3&gt;(A2stdlife+$E93),(Input!$I$144*(1+rvanilla)^0.5)-SUM($I93:P93),(Input!$I$144*(1+rvanilla)^0.5)/A2stdlife))</f>
        <v>1.5614270807126622E-3</v>
      </c>
      <c r="R93" s="168">
        <f>IF(A2stdlife="n/a","n/a",IF(R$3&gt;(A2stdlife+$E93),(Input!$I$144*(1+rvanilla)^0.5)-SUM($I93:Q93),(Input!$I$144*(1+rvanilla)^0.5)/A2stdlife))</f>
        <v>1.5614270807126622E-3</v>
      </c>
      <c r="S93" s="168">
        <f>IF(A2stdlife="n/a","n/a",IF(S$3&gt;(A2stdlife+$E93),(Input!$I$144*(1+rvanilla)^0.5)-SUM($I93:R93),(Input!$I$144*(1+rvanilla)^0.5)/A2stdlife))</f>
        <v>1.5614270807126622E-3</v>
      </c>
      <c r="T93" s="168">
        <f>IF(A2stdlife="n/a","n/a",IF(T$3&gt;(A2stdlife+$E93),(Input!$I$144*(1+rvanilla)^0.5)-SUM($I93:S93),(Input!$I$144*(1+rvanilla)^0.5)/A2stdlife))</f>
        <v>1.5614270807126622E-3</v>
      </c>
      <c r="U93" s="168">
        <f>IF(A2stdlife="n/a","n/a",IF(U$3&gt;(A2stdlife+$E93),(Input!$I$144*(1+rvanilla)^0.5)-SUM($I93:T93),(Input!$I$144*(1+rvanilla)^0.5)/A2stdlife))</f>
        <v>1.5614270807126622E-3</v>
      </c>
      <c r="V93" s="168">
        <f>IF(A2stdlife="n/a","n/a",IF(V$3&gt;(A2stdlife+$E93),(Input!$I$144*(1+rvanilla)^0.5)-SUM($I93:U93),(Input!$I$144*(1+rvanilla)^0.5)/A2stdlife))</f>
        <v>1.5614270807126622E-3</v>
      </c>
      <c r="W93" s="168">
        <f>IF(A2stdlife="n/a","n/a",IF(W$3&gt;(A2stdlife+$E93),(Input!$I$144*(1+rvanilla)^0.5)-SUM($I93:V93),(Input!$I$144*(1+rvanilla)^0.5)/A2stdlife))</f>
        <v>1.5614270807126622E-3</v>
      </c>
      <c r="X93" s="168">
        <f>IF(A2stdlife="n/a","n/a",IF(X$3&gt;(A2stdlife+$E93),(Input!$I$144*(1+rvanilla)^0.5)-SUM($I93:W93),(Input!$I$144*(1+rvanilla)^0.5)/A2stdlife))</f>
        <v>1.5614270807126622E-3</v>
      </c>
      <c r="Y93" s="168">
        <f>IF(A2stdlife="n/a","n/a",IF(Y$3&gt;(A2stdlife+$E93),(Input!$I$144*(1+rvanilla)^0.5)-SUM($I93:X93),(Input!$I$144*(1+rvanilla)^0.5)/A2stdlife))</f>
        <v>1.5614270807126622E-3</v>
      </c>
      <c r="Z93" s="168">
        <f>IF(A2stdlife="n/a","n/a",IF(Z$3&gt;(A2stdlife+$E93),(Input!$I$144*(1+rvanilla)^0.5)-SUM($I93:Y93),(Input!$I$144*(1+rvanilla)^0.5)/A2stdlife))</f>
        <v>1.5614270807126622E-3</v>
      </c>
      <c r="AA93" s="168">
        <f>IF(A2stdlife="n/a","n/a",IF(AA$3&gt;(A2stdlife+$E93),(Input!$I$144*(1+rvanilla)^0.5)-SUM($I93:Z93),(Input!$I$144*(1+rvanilla)^0.5)/A2stdlife))</f>
        <v>1.5614270807126622E-3</v>
      </c>
      <c r="AB93" s="168">
        <f>IF(A2stdlife="n/a","n/a",IF(AB$3&gt;(A2stdlife+$E93),(Input!$I$144*(1+rvanilla)^0.5)-SUM($I93:AA93),(Input!$I$144*(1+rvanilla)^0.5)/A2stdlife))</f>
        <v>1.5614270807126622E-3</v>
      </c>
      <c r="AC93" s="168">
        <f>IF(A2stdlife="n/a","n/a",IF(AC$3&gt;(A2stdlife+$E93),(Input!$I$144*(1+rvanilla)^0.5)-SUM($I93:AB93),(Input!$I$144*(1+rvanilla)^0.5)/A2stdlife))</f>
        <v>1.5614270807126622E-3</v>
      </c>
      <c r="AD93" s="168">
        <f>IF(A2stdlife="n/a","n/a",IF(AD$3&gt;(A2stdlife+$E93),(Input!$I$144*(1+rvanilla)^0.5)-SUM($I93:AC93),(Input!$I$144*(1+rvanilla)^0.5)/A2stdlife))</f>
        <v>1.5614270807126622E-3</v>
      </c>
      <c r="AE93" s="168">
        <f>IF(A2stdlife="n/a","n/a",IF(AE$3&gt;(A2stdlife+$E93),(Input!$I$144*(1+rvanilla)^0.5)-SUM($I93:AD93),(Input!$I$144*(1+rvanilla)^0.5)/A2stdlife))</f>
        <v>1.5614270807126622E-3</v>
      </c>
      <c r="AF93" s="168">
        <f>IF(A2stdlife="n/a","n/a",IF(AF$3&gt;(A2stdlife+$E93),(Input!$I$144*(1+rvanilla)^0.5)-SUM($I93:AE93),(Input!$I$144*(1+rvanilla)^0.5)/A2stdlife))</f>
        <v>1.5614270807126622E-3</v>
      </c>
      <c r="AG93" s="168">
        <f>IF(A2stdlife="n/a","n/a",IF(AG$3&gt;(A2stdlife+$E93),(Input!$I$144*(1+rvanilla)^0.5)-SUM($I93:AF93),(Input!$I$144*(1+rvanilla)^0.5)/A2stdlife))</f>
        <v>1.5614270807126622E-3</v>
      </c>
      <c r="AH93" s="168">
        <f>IF(A2stdlife="n/a","n/a",IF(AH$3&gt;(A2stdlife+$E93),(Input!$I$144*(1+rvanilla)^0.5)-SUM($I93:AG93),(Input!$I$144*(1+rvanilla)^0.5)/A2stdlife))</f>
        <v>1.5614270807126622E-3</v>
      </c>
      <c r="AI93" s="168">
        <f>IF(A2stdlife="n/a","n/a",IF(AI$3&gt;(A2stdlife+$E93),(Input!$I$144*(1+rvanilla)^0.5)-SUM($I93:AH93),(Input!$I$144*(1+rvanilla)^0.5)/A2stdlife))</f>
        <v>1.5614270807126622E-3</v>
      </c>
      <c r="AJ93" s="168">
        <f>IF(A2stdlife="n/a","n/a",IF(AJ$3&gt;(A2stdlife+$E93),(Input!$I$144*(1+rvanilla)^0.5)-SUM($I93:AI93),(Input!$I$144*(1+rvanilla)^0.5)/A2stdlife))</f>
        <v>1.5614270807126622E-3</v>
      </c>
      <c r="AK93" s="168">
        <f>IF(A2stdlife="n/a","n/a",IF(AK$3&gt;(A2stdlife+$E93),(Input!$I$144*(1+rvanilla)^0.5)-SUM($I93:AJ93),(Input!$I$144*(1+rvanilla)^0.5)/A2stdlife))</f>
        <v>1.5614270807126622E-3</v>
      </c>
      <c r="AL93" s="168">
        <f>IF(A2stdlife="n/a","n/a",IF(AL$3&gt;(A2stdlife+$E93),(Input!$I$144*(1+rvanilla)^0.5)-SUM($I93:AK93),(Input!$I$144*(1+rvanilla)^0.5)/A2stdlife))</f>
        <v>1.5614270807126622E-3</v>
      </c>
      <c r="AM93" s="168">
        <f>IF(A2stdlife="n/a","n/a",IF(AM$3&gt;(A2stdlife+$E93),(Input!$I$144*(1+rvanilla)^0.5)-SUM($I93:AL93),(Input!$I$144*(1+rvanilla)^0.5)/A2stdlife))</f>
        <v>1.5614270807126622E-3</v>
      </c>
      <c r="AN93" s="168">
        <f>IF(A2stdlife="n/a","n/a",IF(AN$3&gt;(A2stdlife+$E93),(Input!$I$144*(1+rvanilla)^0.5)-SUM($I93:AM93),(Input!$I$144*(1+rvanilla)^0.5)/A2stdlife))</f>
        <v>1.5614270807126622E-3</v>
      </c>
      <c r="AO93" s="168">
        <f>IF(A2stdlife="n/a","n/a",IF(AO$3&gt;(A2stdlife+$E93),(Input!$I$144*(1+rvanilla)^0.5)-SUM($I93:AN93),(Input!$I$144*(1+rvanilla)^0.5)/A2stdlife))</f>
        <v>1.5614270807126622E-3</v>
      </c>
      <c r="AP93" s="168">
        <f>IF(A2stdlife="n/a","n/a",IF(AP$3&gt;(A2stdlife+$E93),(Input!$I$144*(1+rvanilla)^0.5)-SUM($I93:AO93),(Input!$I$144*(1+rvanilla)^0.5)/A2stdlife))</f>
        <v>1.5614270807126622E-3</v>
      </c>
      <c r="AQ93" s="168">
        <f>IF(A2stdlife="n/a","n/a",IF(AQ$3&gt;(A2stdlife+$E93),(Input!$I$144*(1+rvanilla)^0.5)-SUM($I93:AP93),(Input!$I$144*(1+rvanilla)^0.5)/A2stdlife))</f>
        <v>1.5614270807126622E-3</v>
      </c>
      <c r="AR93" s="168">
        <f>IF(A2stdlife="n/a","n/a",IF(AR$3&gt;(A2stdlife+$E93),(Input!$I$144*(1+rvanilla)^0.5)-SUM($I93:AQ93),(Input!$I$144*(1+rvanilla)^0.5)/A2stdlife))</f>
        <v>1.5614270807126622E-3</v>
      </c>
      <c r="AS93" s="168">
        <f>IF(A2stdlife="n/a","n/a",IF(AS$3&gt;(A2stdlife+$E93),(Input!$I$144*(1+rvanilla)^0.5)-SUM($I93:AR93),(Input!$I$144*(1+rvanilla)^0.5)/A2stdlife))</f>
        <v>1.5614270807126622E-3</v>
      </c>
      <c r="AT93" s="168">
        <f>IF(A2stdlife="n/a","n/a",IF(AT$3&gt;(A2stdlife+$E93),(Input!$I$144*(1+rvanilla)^0.5)-SUM($I93:AS93),(Input!$I$144*(1+rvanilla)^0.5)/A2stdlife))</f>
        <v>1.5614270807126622E-3</v>
      </c>
      <c r="AU93" s="168">
        <f>IF(A2stdlife="n/a","n/a",IF(AU$3&gt;(A2stdlife+$E93),(Input!$I$144*(1+rvanilla)^0.5)-SUM($I93:AT93),(Input!$I$144*(1+rvanilla)^0.5)/A2stdlife))</f>
        <v>1.5614270807126622E-3</v>
      </c>
      <c r="AV93" s="168">
        <f>IF(A2stdlife="n/a","n/a",IF(AV$3&gt;(A2stdlife+$E93),(Input!$I$144*(1+rvanilla)^0.5)-SUM($I93:AU93),(Input!$I$144*(1+rvanilla)^0.5)/A2stdlife))</f>
        <v>1.5614270807126622E-3</v>
      </c>
      <c r="AW93" s="168">
        <f>IF(A2stdlife="n/a","n/a",IF(AW$3&gt;(A2stdlife+$E93),(Input!$I$144*(1+rvanilla)^0.5)-SUM($I93:AV93),(Input!$I$144*(1+rvanilla)^0.5)/A2stdlife))</f>
        <v>1.5614270807126622E-3</v>
      </c>
      <c r="AX93" s="168">
        <f>IF(A2stdlife="n/a","n/a",IF(AX$3&gt;(A2stdlife+$E93),(Input!$I$144*(1+rvanilla)^0.5)-SUM($I93:AW93),(Input!$I$144*(1+rvanilla)^0.5)/A2stdlife))</f>
        <v>1.5614270807126622E-3</v>
      </c>
      <c r="AY93" s="168">
        <f>IF(A2stdlife="n/a","n/a",IF(AY$3&gt;(A2stdlife+$E93),(Input!$I$144*(1+rvanilla)^0.5)-SUM($I93:AX93),(Input!$I$144*(1+rvanilla)^0.5)/A2stdlife))</f>
        <v>1.5614270807126622E-3</v>
      </c>
      <c r="AZ93" s="168">
        <f>IF(A2stdlife="n/a","n/a",IF(AZ$3&gt;(A2stdlife+$E93),(Input!$I$144*(1+rvanilla)^0.5)-SUM($I93:AY93),(Input!$I$144*(1+rvanilla)^0.5)/A2stdlife))</f>
        <v>1.5614270807126622E-3</v>
      </c>
      <c r="BA93" s="168">
        <f>IF(A2stdlife="n/a","n/a",IF(BA$3&gt;(A2stdlife+$E93),(Input!$I$144*(1+rvanilla)^0.5)-SUM($I93:AZ93),(Input!$I$144*(1+rvanilla)^0.5)/A2stdlife))</f>
        <v>1.5614270807126622E-3</v>
      </c>
      <c r="BB93" s="168">
        <f>IF(A2stdlife="n/a","n/a",IF(BB$3&gt;(A2stdlife+$E93),(Input!$I$144*(1+rvanilla)^0.5)-SUM($I93:BA93),(Input!$I$144*(1+rvanilla)^0.5)/A2stdlife))</f>
        <v>1.5614270807126622E-3</v>
      </c>
      <c r="BC93" s="168">
        <f>IF(A2stdlife="n/a","n/a",IF(BC$3&gt;(A2stdlife+$E93),(Input!$I$144*(1+rvanilla)^0.5)-SUM($I93:BB93),(Input!$I$144*(1+rvanilla)^0.5)/A2stdlife))</f>
        <v>1.5614270807126622E-3</v>
      </c>
      <c r="BD93" s="168">
        <f>IF(A2stdlife="n/a","n/a",IF(BD$3&gt;(A2stdlife+$E93),(Input!$I$144*(1+rvanilla)^0.5)-SUM($I93:BC93),(Input!$I$144*(1+rvanilla)^0.5)/A2stdlife))</f>
        <v>1.5614270807126622E-3</v>
      </c>
      <c r="BE93" s="168">
        <f>IF(A2stdlife="n/a","n/a",IF(BE$3&gt;(A2stdlife+$E93),(Input!$I$144*(1+rvanilla)^0.5)-SUM($I93:BD93),(Input!$I$144*(1+rvanilla)^0.5)/A2stdlife))</f>
        <v>1.5614270807126622E-3</v>
      </c>
      <c r="BF93" s="168">
        <f>IF(A2stdlife="n/a","n/a",IF(BF$3&gt;(A2stdlife+$E93),(Input!$I$144*(1+rvanilla)^0.5)-SUM($I93:BE93),(Input!$I$144*(1+rvanilla)^0.5)/A2stdlife))</f>
        <v>1.5614270807126622E-3</v>
      </c>
      <c r="BG93" s="168">
        <f>IF(A2stdlife="n/a","n/a",IF(BG$3&gt;(A2stdlife+$E93),(Input!$I$144*(1+rvanilla)^0.5)-SUM($I93:BF93),(Input!$I$144*(1+rvanilla)^0.5)/A2stdlife))</f>
        <v>1.5614270807126622E-3</v>
      </c>
      <c r="BH93" s="168">
        <f>IF(A2stdlife="n/a","n/a",IF(BH$3&gt;(A2stdlife+$E93),(Input!$I$144*(1+rvanilla)^0.5)-SUM($I93:BG93),(Input!$I$144*(1+rvanilla)^0.5)/A2stdlife))</f>
        <v>1.5614270807126622E-3</v>
      </c>
      <c r="BI93" s="168">
        <f>IF(A2stdlife="n/a","n/a",IF(BI$3&gt;(A2stdlife+$E93),(Input!$I$144*(1+rvanilla)^0.5)-SUM($I93:BH93),(Input!$I$144*(1+rvanilla)^0.5)/A2stdlife))</f>
        <v>1.5614270807126622E-3</v>
      </c>
      <c r="BJ93" s="20"/>
      <c r="BK93" s="20"/>
      <c r="BL93"/>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c r="GF93"/>
      <c r="GG93"/>
      <c r="GH93"/>
      <c r="GI93"/>
      <c r="GJ93"/>
      <c r="GK93"/>
      <c r="GL93"/>
      <c r="GM93"/>
      <c r="GN93"/>
      <c r="GO93"/>
      <c r="GP93"/>
      <c r="GQ93"/>
      <c r="GR93"/>
      <c r="GS93"/>
      <c r="GT93"/>
      <c r="GU93"/>
      <c r="GV93"/>
      <c r="GW93"/>
      <c r="GX93"/>
      <c r="GY93"/>
      <c r="GZ93"/>
      <c r="HA93"/>
      <c r="HB93"/>
      <c r="HC93"/>
      <c r="HD93"/>
      <c r="HE93"/>
      <c r="HF93"/>
      <c r="HG93"/>
      <c r="HH93"/>
      <c r="HI93"/>
      <c r="HJ93"/>
      <c r="HK93"/>
      <c r="HL93"/>
      <c r="HM93"/>
      <c r="HN93"/>
      <c r="HO93"/>
      <c r="HP93"/>
      <c r="HQ93"/>
      <c r="HR93"/>
      <c r="HS93"/>
      <c r="HT93"/>
      <c r="HU93"/>
      <c r="HV93"/>
      <c r="HW93"/>
      <c r="HX93"/>
      <c r="HY93"/>
      <c r="HZ93"/>
      <c r="IA93"/>
      <c r="IB93"/>
      <c r="IC93"/>
      <c r="ID93"/>
      <c r="IE93"/>
      <c r="IF93"/>
      <c r="IG93"/>
      <c r="IH93"/>
      <c r="II93"/>
      <c r="IJ93"/>
      <c r="IK93"/>
      <c r="IL93"/>
      <c r="IM93"/>
      <c r="IN93"/>
      <c r="IO93"/>
      <c r="IP93"/>
      <c r="IQ93"/>
      <c r="IR93"/>
      <c r="IS93"/>
      <c r="IT93"/>
      <c r="IU93"/>
      <c r="IV93"/>
    </row>
    <row r="94" spans="1:256" s="5" customFormat="1" hidden="1" outlineLevel="2">
      <c r="A94" s="20"/>
      <c r="B94" s="20"/>
      <c r="C94" s="38"/>
      <c r="D94" s="641"/>
      <c r="E94" s="287">
        <v>4</v>
      </c>
      <c r="F94" s="40"/>
      <c r="G94" s="445"/>
      <c r="H94" s="315"/>
      <c r="I94" s="315"/>
      <c r="J94" s="314"/>
      <c r="K94" s="168">
        <f>IF(A2stdlife="n/a","n/a",IF(K$3&gt;(A2stdlife+$E94),(Input!$J$144*(1+rvanilla)^0.5)-SUM($J94:J94),(Input!$J$144*(1+rvanilla)^0.5)/A2stdlife))</f>
        <v>1.5868977827196626E-3</v>
      </c>
      <c r="L94" s="168">
        <f>IF(A2stdlife="n/a","n/a",IF(L$3&gt;(A2stdlife+$E94),(Input!$J$144*(1+rvanilla)^0.5)-SUM($J94:K94),(Input!$J$144*(1+rvanilla)^0.5)/A2stdlife))</f>
        <v>1.5868977827196626E-3</v>
      </c>
      <c r="M94" s="168">
        <f>IF(A2stdlife="n/a","n/a",IF(M$3&gt;(A2stdlife+$E94),(Input!$J$144*(1+rvanilla)^0.5)-SUM($J94:L94),(Input!$J$144*(1+rvanilla)^0.5)/A2stdlife))</f>
        <v>1.5868977827196626E-3</v>
      </c>
      <c r="N94" s="168">
        <f>IF(A2stdlife="n/a","n/a",IF(N$3&gt;(A2stdlife+$E94),(Input!$J$144*(1+rvanilla)^0.5)-SUM($J94:M94),(Input!$J$144*(1+rvanilla)^0.5)/A2stdlife))</f>
        <v>1.5868977827196626E-3</v>
      </c>
      <c r="O94" s="168">
        <f>IF(A2stdlife="n/a","n/a",IF(O$3&gt;(A2stdlife+$E94),(Input!$J$144*(1+rvanilla)^0.5)-SUM($J94:N94),(Input!$J$144*(1+rvanilla)^0.5)/A2stdlife))</f>
        <v>1.5868977827196626E-3</v>
      </c>
      <c r="P94" s="168">
        <f>IF(A2stdlife="n/a","n/a",IF(P$3&gt;(A2stdlife+$E94),(Input!$J$144*(1+rvanilla)^0.5)-SUM($J94:O94),(Input!$J$144*(1+rvanilla)^0.5)/A2stdlife))</f>
        <v>1.5868977827196626E-3</v>
      </c>
      <c r="Q94" s="168">
        <f>IF(A2stdlife="n/a","n/a",IF(Q$3&gt;(A2stdlife+$E94),(Input!$J$144*(1+rvanilla)^0.5)-SUM($J94:P94),(Input!$J$144*(1+rvanilla)^0.5)/A2stdlife))</f>
        <v>1.5868977827196626E-3</v>
      </c>
      <c r="R94" s="168">
        <f>IF(A2stdlife="n/a","n/a",IF(R$3&gt;(A2stdlife+$E94),(Input!$J$144*(1+rvanilla)^0.5)-SUM($J94:Q94),(Input!$J$144*(1+rvanilla)^0.5)/A2stdlife))</f>
        <v>1.5868977827196626E-3</v>
      </c>
      <c r="S94" s="168">
        <f>IF(A2stdlife="n/a","n/a",IF(S$3&gt;(A2stdlife+$E94),(Input!$J$144*(1+rvanilla)^0.5)-SUM($J94:R94),(Input!$J$144*(1+rvanilla)^0.5)/A2stdlife))</f>
        <v>1.5868977827196626E-3</v>
      </c>
      <c r="T94" s="168">
        <f>IF(A2stdlife="n/a","n/a",IF(T$3&gt;(A2stdlife+$E94),(Input!$J$144*(1+rvanilla)^0.5)-SUM($J94:S94),(Input!$J$144*(1+rvanilla)^0.5)/A2stdlife))</f>
        <v>1.5868977827196626E-3</v>
      </c>
      <c r="U94" s="168">
        <f>IF(A2stdlife="n/a","n/a",IF(U$3&gt;(A2stdlife+$E94),(Input!$J$144*(1+rvanilla)^0.5)-SUM($J94:T94),(Input!$J$144*(1+rvanilla)^0.5)/A2stdlife))</f>
        <v>1.5868977827196626E-3</v>
      </c>
      <c r="V94" s="168">
        <f>IF(A2stdlife="n/a","n/a",IF(V$3&gt;(A2stdlife+$E94),(Input!$J$144*(1+rvanilla)^0.5)-SUM($J94:U94),(Input!$J$144*(1+rvanilla)^0.5)/A2stdlife))</f>
        <v>1.5868977827196626E-3</v>
      </c>
      <c r="W94" s="168">
        <f>IF(A2stdlife="n/a","n/a",IF(W$3&gt;(A2stdlife+$E94),(Input!$J$144*(1+rvanilla)^0.5)-SUM($J94:V94),(Input!$J$144*(1+rvanilla)^0.5)/A2stdlife))</f>
        <v>1.5868977827196626E-3</v>
      </c>
      <c r="X94" s="168">
        <f>IF(A2stdlife="n/a","n/a",IF(X$3&gt;(A2stdlife+$E94),(Input!$J$144*(1+rvanilla)^0.5)-SUM($J94:W94),(Input!$J$144*(1+rvanilla)^0.5)/A2stdlife))</f>
        <v>1.5868977827196626E-3</v>
      </c>
      <c r="Y94" s="168">
        <f>IF(A2stdlife="n/a","n/a",IF(Y$3&gt;(A2stdlife+$E94),(Input!$J$144*(1+rvanilla)^0.5)-SUM($J94:X94),(Input!$J$144*(1+rvanilla)^0.5)/A2stdlife))</f>
        <v>1.5868977827196626E-3</v>
      </c>
      <c r="Z94" s="168">
        <f>IF(A2stdlife="n/a","n/a",IF(Z$3&gt;(A2stdlife+$E94),(Input!$J$144*(1+rvanilla)^0.5)-SUM($J94:Y94),(Input!$J$144*(1+rvanilla)^0.5)/A2stdlife))</f>
        <v>1.5868977827196626E-3</v>
      </c>
      <c r="AA94" s="168">
        <f>IF(A2stdlife="n/a","n/a",IF(AA$3&gt;(A2stdlife+$E94),(Input!$J$144*(1+rvanilla)^0.5)-SUM($J94:Z94),(Input!$J$144*(1+rvanilla)^0.5)/A2stdlife))</f>
        <v>1.5868977827196626E-3</v>
      </c>
      <c r="AB94" s="168">
        <f>IF(A2stdlife="n/a","n/a",IF(AB$3&gt;(A2stdlife+$E94),(Input!$J$144*(1+rvanilla)^0.5)-SUM($J94:AA94),(Input!$J$144*(1+rvanilla)^0.5)/A2stdlife))</f>
        <v>1.5868977827196626E-3</v>
      </c>
      <c r="AC94" s="168">
        <f>IF(A2stdlife="n/a","n/a",IF(AC$3&gt;(A2stdlife+$E94),(Input!$J$144*(1+rvanilla)^0.5)-SUM($J94:AB94),(Input!$J$144*(1+rvanilla)^0.5)/A2stdlife))</f>
        <v>1.5868977827196626E-3</v>
      </c>
      <c r="AD94" s="168">
        <f>IF(A2stdlife="n/a","n/a",IF(AD$3&gt;(A2stdlife+$E94),(Input!$J$144*(1+rvanilla)^0.5)-SUM($J94:AC94),(Input!$J$144*(1+rvanilla)^0.5)/A2stdlife))</f>
        <v>1.5868977827196626E-3</v>
      </c>
      <c r="AE94" s="168">
        <f>IF(A2stdlife="n/a","n/a",IF(AE$3&gt;(A2stdlife+$E94),(Input!$J$144*(1+rvanilla)^0.5)-SUM($J94:AD94),(Input!$J$144*(1+rvanilla)^0.5)/A2stdlife))</f>
        <v>1.5868977827196626E-3</v>
      </c>
      <c r="AF94" s="168">
        <f>IF(A2stdlife="n/a","n/a",IF(AF$3&gt;(A2stdlife+$E94),(Input!$J$144*(1+rvanilla)^0.5)-SUM($J94:AE94),(Input!$J$144*(1+rvanilla)^0.5)/A2stdlife))</f>
        <v>1.5868977827196626E-3</v>
      </c>
      <c r="AG94" s="168">
        <f>IF(A2stdlife="n/a","n/a",IF(AG$3&gt;(A2stdlife+$E94),(Input!$J$144*(1+rvanilla)^0.5)-SUM($J94:AF94),(Input!$J$144*(1+rvanilla)^0.5)/A2stdlife))</f>
        <v>1.5868977827196626E-3</v>
      </c>
      <c r="AH94" s="168">
        <f>IF(A2stdlife="n/a","n/a",IF(AH$3&gt;(A2stdlife+$E94),(Input!$J$144*(1+rvanilla)^0.5)-SUM($J94:AG94),(Input!$J$144*(1+rvanilla)^0.5)/A2stdlife))</f>
        <v>1.5868977827196626E-3</v>
      </c>
      <c r="AI94" s="168">
        <f>IF(A2stdlife="n/a","n/a",IF(AI$3&gt;(A2stdlife+$E94),(Input!$J$144*(1+rvanilla)^0.5)-SUM($J94:AH94),(Input!$J$144*(1+rvanilla)^0.5)/A2stdlife))</f>
        <v>1.5868977827196626E-3</v>
      </c>
      <c r="AJ94" s="168">
        <f>IF(A2stdlife="n/a","n/a",IF(AJ$3&gt;(A2stdlife+$E94),(Input!$J$144*(1+rvanilla)^0.5)-SUM($J94:AI94),(Input!$J$144*(1+rvanilla)^0.5)/A2stdlife))</f>
        <v>1.5868977827196626E-3</v>
      </c>
      <c r="AK94" s="168">
        <f>IF(A2stdlife="n/a","n/a",IF(AK$3&gt;(A2stdlife+$E94),(Input!$J$144*(1+rvanilla)^0.5)-SUM($J94:AJ94),(Input!$J$144*(1+rvanilla)^0.5)/A2stdlife))</f>
        <v>1.5868977827196626E-3</v>
      </c>
      <c r="AL94" s="168">
        <f>IF(A2stdlife="n/a","n/a",IF(AL$3&gt;(A2stdlife+$E94),(Input!$J$144*(1+rvanilla)^0.5)-SUM($J94:AK94),(Input!$J$144*(1+rvanilla)^0.5)/A2stdlife))</f>
        <v>1.5868977827196626E-3</v>
      </c>
      <c r="AM94" s="168">
        <f>IF(A2stdlife="n/a","n/a",IF(AM$3&gt;(A2stdlife+$E94),(Input!$J$144*(1+rvanilla)^0.5)-SUM($J94:AL94),(Input!$J$144*(1+rvanilla)^0.5)/A2stdlife))</f>
        <v>1.5868977827196626E-3</v>
      </c>
      <c r="AN94" s="168">
        <f>IF(A2stdlife="n/a","n/a",IF(AN$3&gt;(A2stdlife+$E94),(Input!$J$144*(1+rvanilla)^0.5)-SUM($J94:AM94),(Input!$J$144*(1+rvanilla)^0.5)/A2stdlife))</f>
        <v>1.5868977827196626E-3</v>
      </c>
      <c r="AO94" s="168">
        <f>IF(A2stdlife="n/a","n/a",IF(AO$3&gt;(A2stdlife+$E94),(Input!$J$144*(1+rvanilla)^0.5)-SUM($J94:AN94),(Input!$J$144*(1+rvanilla)^0.5)/A2stdlife))</f>
        <v>1.5868977827196626E-3</v>
      </c>
      <c r="AP94" s="168">
        <f>IF(A2stdlife="n/a","n/a",IF(AP$3&gt;(A2stdlife+$E94),(Input!$J$144*(1+rvanilla)^0.5)-SUM($J94:AO94),(Input!$J$144*(1+rvanilla)^0.5)/A2stdlife))</f>
        <v>1.5868977827196626E-3</v>
      </c>
      <c r="AQ94" s="168">
        <f>IF(A2stdlife="n/a","n/a",IF(AQ$3&gt;(A2stdlife+$E94),(Input!$J$144*(1+rvanilla)^0.5)-SUM($J94:AP94),(Input!$J$144*(1+rvanilla)^0.5)/A2stdlife))</f>
        <v>1.5868977827196626E-3</v>
      </c>
      <c r="AR94" s="168">
        <f>IF(A2stdlife="n/a","n/a",IF(AR$3&gt;(A2stdlife+$E94),(Input!$J$144*(1+rvanilla)^0.5)-SUM($J94:AQ94),(Input!$J$144*(1+rvanilla)^0.5)/A2stdlife))</f>
        <v>1.5868977827196626E-3</v>
      </c>
      <c r="AS94" s="168">
        <f>IF(A2stdlife="n/a","n/a",IF(AS$3&gt;(A2stdlife+$E94),(Input!$J$144*(1+rvanilla)^0.5)-SUM($J94:AR94),(Input!$J$144*(1+rvanilla)^0.5)/A2stdlife))</f>
        <v>1.5868977827196626E-3</v>
      </c>
      <c r="AT94" s="168">
        <f>IF(A2stdlife="n/a","n/a",IF(AT$3&gt;(A2stdlife+$E94),(Input!$J$144*(1+rvanilla)^0.5)-SUM($J94:AS94),(Input!$J$144*(1+rvanilla)^0.5)/A2stdlife))</f>
        <v>1.5868977827196626E-3</v>
      </c>
      <c r="AU94" s="168">
        <f>IF(A2stdlife="n/a","n/a",IF(AU$3&gt;(A2stdlife+$E94),(Input!$J$144*(1+rvanilla)^0.5)-SUM($J94:AT94),(Input!$J$144*(1+rvanilla)^0.5)/A2stdlife))</f>
        <v>1.5868977827196626E-3</v>
      </c>
      <c r="AV94" s="168">
        <f>IF(A2stdlife="n/a","n/a",IF(AV$3&gt;(A2stdlife+$E94),(Input!$J$144*(1+rvanilla)^0.5)-SUM($J94:AU94),(Input!$J$144*(1+rvanilla)^0.5)/A2stdlife))</f>
        <v>1.5868977827196626E-3</v>
      </c>
      <c r="AW94" s="168">
        <f>IF(A2stdlife="n/a","n/a",IF(AW$3&gt;(A2stdlife+$E94),(Input!$J$144*(1+rvanilla)^0.5)-SUM($J94:AV94),(Input!$J$144*(1+rvanilla)^0.5)/A2stdlife))</f>
        <v>1.5868977827196626E-3</v>
      </c>
      <c r="AX94" s="168">
        <f>IF(A2stdlife="n/a","n/a",IF(AX$3&gt;(A2stdlife+$E94),(Input!$J$144*(1+rvanilla)^0.5)-SUM($J94:AW94),(Input!$J$144*(1+rvanilla)^0.5)/A2stdlife))</f>
        <v>1.5868977827196626E-3</v>
      </c>
      <c r="AY94" s="168">
        <f>IF(A2stdlife="n/a","n/a",IF(AY$3&gt;(A2stdlife+$E94),(Input!$J$144*(1+rvanilla)^0.5)-SUM($J94:AX94),(Input!$J$144*(1+rvanilla)^0.5)/A2stdlife))</f>
        <v>1.5868977827196626E-3</v>
      </c>
      <c r="AZ94" s="168">
        <f>IF(A2stdlife="n/a","n/a",IF(AZ$3&gt;(A2stdlife+$E94),(Input!$J$144*(1+rvanilla)^0.5)-SUM($J94:AY94),(Input!$J$144*(1+rvanilla)^0.5)/A2stdlife))</f>
        <v>1.5868977827196626E-3</v>
      </c>
      <c r="BA94" s="168">
        <f>IF(A2stdlife="n/a","n/a",IF(BA$3&gt;(A2stdlife+$E94),(Input!$J$144*(1+rvanilla)^0.5)-SUM($J94:AZ94),(Input!$J$144*(1+rvanilla)^0.5)/A2stdlife))</f>
        <v>1.5868977827196626E-3</v>
      </c>
      <c r="BB94" s="168">
        <f>IF(A2stdlife="n/a","n/a",IF(BB$3&gt;(A2stdlife+$E94),(Input!$J$144*(1+rvanilla)^0.5)-SUM($J94:BA94),(Input!$J$144*(1+rvanilla)^0.5)/A2stdlife))</f>
        <v>1.5868977827196626E-3</v>
      </c>
      <c r="BC94" s="168">
        <f>IF(A2stdlife="n/a","n/a",IF(BC$3&gt;(A2stdlife+$E94),(Input!$J$144*(1+rvanilla)^0.5)-SUM($J94:BB94),(Input!$J$144*(1+rvanilla)^0.5)/A2stdlife))</f>
        <v>1.5868977827196626E-3</v>
      </c>
      <c r="BD94" s="168">
        <f>IF(A2stdlife="n/a","n/a",IF(BD$3&gt;(A2stdlife+$E94),(Input!$J$144*(1+rvanilla)^0.5)-SUM($J94:BC94),(Input!$J$144*(1+rvanilla)^0.5)/A2stdlife))</f>
        <v>1.5868977827196626E-3</v>
      </c>
      <c r="BE94" s="168">
        <f>IF(A2stdlife="n/a","n/a",IF(BE$3&gt;(A2stdlife+$E94),(Input!$J$144*(1+rvanilla)^0.5)-SUM($J94:BD94),(Input!$J$144*(1+rvanilla)^0.5)/A2stdlife))</f>
        <v>1.5868977827196626E-3</v>
      </c>
      <c r="BF94" s="168">
        <f>IF(A2stdlife="n/a","n/a",IF(BF$3&gt;(A2stdlife+$E94),(Input!$J$144*(1+rvanilla)^0.5)-SUM($J94:BE94),(Input!$J$144*(1+rvanilla)^0.5)/A2stdlife))</f>
        <v>1.5868977827196626E-3</v>
      </c>
      <c r="BG94" s="168">
        <f>IF(A2stdlife="n/a","n/a",IF(BG$3&gt;(A2stdlife+$E94),(Input!$J$144*(1+rvanilla)^0.5)-SUM($J94:BF94),(Input!$J$144*(1+rvanilla)^0.5)/A2stdlife))</f>
        <v>1.5868977827196626E-3</v>
      </c>
      <c r="BH94" s="168">
        <f>IF(A2stdlife="n/a","n/a",IF(BH$3&gt;(A2stdlife+$E94),(Input!$J$144*(1+rvanilla)^0.5)-SUM($J94:BG94),(Input!$J$144*(1+rvanilla)^0.5)/A2stdlife))</f>
        <v>1.5868977827196626E-3</v>
      </c>
      <c r="BI94" s="168">
        <f>IF(A2stdlife="n/a","n/a",IF(BI$3&gt;(A2stdlife+$E94),(Input!$J$144*(1+rvanilla)^0.5)-SUM($J94:BH94),(Input!$J$144*(1+rvanilla)^0.5)/A2stdlife))</f>
        <v>1.5868977827196626E-3</v>
      </c>
      <c r="BJ94" s="20"/>
      <c r="BK94" s="20"/>
      <c r="BL94"/>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c r="GD94"/>
      <c r="GE94"/>
      <c r="GF94"/>
      <c r="GG94"/>
      <c r="GH94"/>
      <c r="GI94"/>
      <c r="GJ94"/>
      <c r="GK94"/>
      <c r="GL94"/>
      <c r="GM94"/>
      <c r="GN94"/>
      <c r="GO94"/>
      <c r="GP94"/>
      <c r="GQ94"/>
      <c r="GR94"/>
      <c r="GS94"/>
      <c r="GT94"/>
      <c r="GU94"/>
      <c r="GV94"/>
      <c r="GW94"/>
      <c r="GX94"/>
      <c r="GY94"/>
      <c r="GZ94"/>
      <c r="HA94"/>
      <c r="HB94"/>
      <c r="HC94"/>
      <c r="HD94"/>
      <c r="HE94"/>
      <c r="HF94"/>
      <c r="HG94"/>
      <c r="HH94"/>
      <c r="HI94"/>
      <c r="HJ94"/>
      <c r="HK94"/>
      <c r="HL94"/>
      <c r="HM94"/>
      <c r="HN94"/>
      <c r="HO94"/>
      <c r="HP94"/>
      <c r="HQ94"/>
      <c r="HR94"/>
      <c r="HS94"/>
      <c r="HT94"/>
      <c r="HU94"/>
      <c r="HV94"/>
      <c r="HW94"/>
      <c r="HX94"/>
      <c r="HY94"/>
      <c r="HZ94"/>
      <c r="IA94"/>
      <c r="IB94"/>
      <c r="IC94"/>
      <c r="ID94"/>
      <c r="IE94"/>
      <c r="IF94"/>
      <c r="IG94"/>
      <c r="IH94"/>
      <c r="II94"/>
      <c r="IJ94"/>
      <c r="IK94"/>
      <c r="IL94"/>
      <c r="IM94"/>
      <c r="IN94"/>
      <c r="IO94"/>
      <c r="IP94"/>
      <c r="IQ94"/>
      <c r="IR94"/>
      <c r="IS94"/>
      <c r="IT94"/>
      <c r="IU94"/>
      <c r="IV94"/>
    </row>
    <row r="95" spans="1:256" s="5" customFormat="1" hidden="1" outlineLevel="2">
      <c r="A95" s="20"/>
      <c r="B95" s="20"/>
      <c r="C95" s="38"/>
      <c r="D95" s="641"/>
      <c r="E95" s="287">
        <v>5</v>
      </c>
      <c r="F95" s="40"/>
      <c r="G95" s="445"/>
      <c r="H95" s="315"/>
      <c r="I95" s="315"/>
      <c r="J95" s="315"/>
      <c r="K95" s="314"/>
      <c r="L95" s="168">
        <f>IF(A2stdlife="n/a","n/a",IF(L$3&gt;(A2stdlife+$E95),(Input!$K$144*(1+rvanilla)^0.5)-SUM($K95:K95),(Input!$K$144*(1+rvanilla)^0.5)/A2stdlife))</f>
        <v>1.6136127317769825E-3</v>
      </c>
      <c r="M95" s="168">
        <f>IF(A2stdlife="n/a","n/a",IF(M$3&gt;(A2stdlife+$E95),(Input!$K$144*(1+rvanilla)^0.5)-SUM($K95:L95),(Input!$K$144*(1+rvanilla)^0.5)/A2stdlife))</f>
        <v>1.6136127317769825E-3</v>
      </c>
      <c r="N95" s="168">
        <f>IF(A2stdlife="n/a","n/a",IF(N$3&gt;(A2stdlife+$E95),(Input!$K$144*(1+rvanilla)^0.5)-SUM($K95:M95),(Input!$K$144*(1+rvanilla)^0.5)/A2stdlife))</f>
        <v>1.6136127317769825E-3</v>
      </c>
      <c r="O95" s="168">
        <f>IF(A2stdlife="n/a","n/a",IF(O$3&gt;(A2stdlife+$E95),(Input!$K$144*(1+rvanilla)^0.5)-SUM($K95:N95),(Input!$K$144*(1+rvanilla)^0.5)/A2stdlife))</f>
        <v>1.6136127317769825E-3</v>
      </c>
      <c r="P95" s="168">
        <f>IF(A2stdlife="n/a","n/a",IF(P$3&gt;(A2stdlife+$E95),(Input!$K$144*(1+rvanilla)^0.5)-SUM($K95:O95),(Input!$K$144*(1+rvanilla)^0.5)/A2stdlife))</f>
        <v>1.6136127317769825E-3</v>
      </c>
      <c r="Q95" s="168">
        <f>IF(A2stdlife="n/a","n/a",IF(Q$3&gt;(A2stdlife+$E95),(Input!$K$144*(1+rvanilla)^0.5)-SUM($K95:P95),(Input!$K$144*(1+rvanilla)^0.5)/A2stdlife))</f>
        <v>1.6136127317769825E-3</v>
      </c>
      <c r="R95" s="168">
        <f>IF(A2stdlife="n/a","n/a",IF(R$3&gt;(A2stdlife+$E95),(Input!$K$144*(1+rvanilla)^0.5)-SUM($K95:Q95),(Input!$K$144*(1+rvanilla)^0.5)/A2stdlife))</f>
        <v>1.6136127317769825E-3</v>
      </c>
      <c r="S95" s="168">
        <f>IF(A2stdlife="n/a","n/a",IF(S$3&gt;(A2stdlife+$E95),(Input!$K$144*(1+rvanilla)^0.5)-SUM($K95:R95),(Input!$K$144*(1+rvanilla)^0.5)/A2stdlife))</f>
        <v>1.6136127317769825E-3</v>
      </c>
      <c r="T95" s="168">
        <f>IF(A2stdlife="n/a","n/a",IF(T$3&gt;(A2stdlife+$E95),(Input!$K$144*(1+rvanilla)^0.5)-SUM($K95:S95),(Input!$K$144*(1+rvanilla)^0.5)/A2stdlife))</f>
        <v>1.6136127317769825E-3</v>
      </c>
      <c r="U95" s="168">
        <f>IF(A2stdlife="n/a","n/a",IF(U$3&gt;(A2stdlife+$E95),(Input!$K$144*(1+rvanilla)^0.5)-SUM($K95:T95),(Input!$K$144*(1+rvanilla)^0.5)/A2stdlife))</f>
        <v>1.6136127317769825E-3</v>
      </c>
      <c r="V95" s="168">
        <f>IF(A2stdlife="n/a","n/a",IF(V$3&gt;(A2stdlife+$E95),(Input!$K$144*(1+rvanilla)^0.5)-SUM($K95:U95),(Input!$K$144*(1+rvanilla)^0.5)/A2stdlife))</f>
        <v>1.6136127317769825E-3</v>
      </c>
      <c r="W95" s="168">
        <f>IF(A2stdlife="n/a","n/a",IF(W$3&gt;(A2stdlife+$E95),(Input!$K$144*(1+rvanilla)^0.5)-SUM($K95:V95),(Input!$K$144*(1+rvanilla)^0.5)/A2stdlife))</f>
        <v>1.6136127317769825E-3</v>
      </c>
      <c r="X95" s="168">
        <f>IF(A2stdlife="n/a","n/a",IF(X$3&gt;(A2stdlife+$E95),(Input!$K$144*(1+rvanilla)^0.5)-SUM($K95:W95),(Input!$K$144*(1+rvanilla)^0.5)/A2stdlife))</f>
        <v>1.6136127317769825E-3</v>
      </c>
      <c r="Y95" s="168">
        <f>IF(A2stdlife="n/a","n/a",IF(Y$3&gt;(A2stdlife+$E95),(Input!$K$144*(1+rvanilla)^0.5)-SUM($K95:X95),(Input!$K$144*(1+rvanilla)^0.5)/A2stdlife))</f>
        <v>1.6136127317769825E-3</v>
      </c>
      <c r="Z95" s="168">
        <f>IF(A2stdlife="n/a","n/a",IF(Z$3&gt;(A2stdlife+$E95),(Input!$K$144*(1+rvanilla)^0.5)-SUM($K95:Y95),(Input!$K$144*(1+rvanilla)^0.5)/A2stdlife))</f>
        <v>1.6136127317769825E-3</v>
      </c>
      <c r="AA95" s="168">
        <f>IF(A2stdlife="n/a","n/a",IF(AA$3&gt;(A2stdlife+$E95),(Input!$K$144*(1+rvanilla)^0.5)-SUM($K95:Z95),(Input!$K$144*(1+rvanilla)^0.5)/A2stdlife))</f>
        <v>1.6136127317769825E-3</v>
      </c>
      <c r="AB95" s="168">
        <f>IF(A2stdlife="n/a","n/a",IF(AB$3&gt;(A2stdlife+$E95),(Input!$K$144*(1+rvanilla)^0.5)-SUM($K95:AA95),(Input!$K$144*(1+rvanilla)^0.5)/A2stdlife))</f>
        <v>1.6136127317769825E-3</v>
      </c>
      <c r="AC95" s="168">
        <f>IF(A2stdlife="n/a","n/a",IF(AC$3&gt;(A2stdlife+$E95),(Input!$K$144*(1+rvanilla)^0.5)-SUM($K95:AB95),(Input!$K$144*(1+rvanilla)^0.5)/A2stdlife))</f>
        <v>1.6136127317769825E-3</v>
      </c>
      <c r="AD95" s="168">
        <f>IF(A2stdlife="n/a","n/a",IF(AD$3&gt;(A2stdlife+$E95),(Input!$K$144*(1+rvanilla)^0.5)-SUM($K95:AC95),(Input!$K$144*(1+rvanilla)^0.5)/A2stdlife))</f>
        <v>1.6136127317769825E-3</v>
      </c>
      <c r="AE95" s="168">
        <f>IF(A2stdlife="n/a","n/a",IF(AE$3&gt;(A2stdlife+$E95),(Input!$K$144*(1+rvanilla)^0.5)-SUM($K95:AD95),(Input!$K$144*(1+rvanilla)^0.5)/A2stdlife))</f>
        <v>1.6136127317769825E-3</v>
      </c>
      <c r="AF95" s="168">
        <f>IF(A2stdlife="n/a","n/a",IF(AF$3&gt;(A2stdlife+$E95),(Input!$K$144*(1+rvanilla)^0.5)-SUM($K95:AE95),(Input!$K$144*(1+rvanilla)^0.5)/A2stdlife))</f>
        <v>1.6136127317769825E-3</v>
      </c>
      <c r="AG95" s="168">
        <f>IF(A2stdlife="n/a","n/a",IF(AG$3&gt;(A2stdlife+$E95),(Input!$K$144*(1+rvanilla)^0.5)-SUM($K95:AF95),(Input!$K$144*(1+rvanilla)^0.5)/A2stdlife))</f>
        <v>1.6136127317769825E-3</v>
      </c>
      <c r="AH95" s="168">
        <f>IF(A2stdlife="n/a","n/a",IF(AH$3&gt;(A2stdlife+$E95),(Input!$K$144*(1+rvanilla)^0.5)-SUM($K95:AG95),(Input!$K$144*(1+rvanilla)^0.5)/A2stdlife))</f>
        <v>1.6136127317769825E-3</v>
      </c>
      <c r="AI95" s="168">
        <f>IF(A2stdlife="n/a","n/a",IF(AI$3&gt;(A2stdlife+$E95),(Input!$K$144*(1+rvanilla)^0.5)-SUM($K95:AH95),(Input!$K$144*(1+rvanilla)^0.5)/A2stdlife))</f>
        <v>1.6136127317769825E-3</v>
      </c>
      <c r="AJ95" s="168">
        <f>IF(A2stdlife="n/a","n/a",IF(AJ$3&gt;(A2stdlife+$E95),(Input!$K$144*(1+rvanilla)^0.5)-SUM($K95:AI95),(Input!$K$144*(1+rvanilla)^0.5)/A2stdlife))</f>
        <v>1.6136127317769825E-3</v>
      </c>
      <c r="AK95" s="168">
        <f>IF(A2stdlife="n/a","n/a",IF(AK$3&gt;(A2stdlife+$E95),(Input!$K$144*(1+rvanilla)^0.5)-SUM($K95:AJ95),(Input!$K$144*(1+rvanilla)^0.5)/A2stdlife))</f>
        <v>1.6136127317769825E-3</v>
      </c>
      <c r="AL95" s="168">
        <f>IF(A2stdlife="n/a","n/a",IF(AL$3&gt;(A2stdlife+$E95),(Input!$K$144*(1+rvanilla)^0.5)-SUM($K95:AK95),(Input!$K$144*(1+rvanilla)^0.5)/A2stdlife))</f>
        <v>1.6136127317769825E-3</v>
      </c>
      <c r="AM95" s="168">
        <f>IF(A2stdlife="n/a","n/a",IF(AM$3&gt;(A2stdlife+$E95),(Input!$K$144*(1+rvanilla)^0.5)-SUM($K95:AL95),(Input!$K$144*(1+rvanilla)^0.5)/A2stdlife))</f>
        <v>1.6136127317769825E-3</v>
      </c>
      <c r="AN95" s="168">
        <f>IF(A2stdlife="n/a","n/a",IF(AN$3&gt;(A2stdlife+$E95),(Input!$K$144*(1+rvanilla)^0.5)-SUM($K95:AM95),(Input!$K$144*(1+rvanilla)^0.5)/A2stdlife))</f>
        <v>1.6136127317769825E-3</v>
      </c>
      <c r="AO95" s="168">
        <f>IF(A2stdlife="n/a","n/a",IF(AO$3&gt;(A2stdlife+$E95),(Input!$K$144*(1+rvanilla)^0.5)-SUM($K95:AN95),(Input!$K$144*(1+rvanilla)^0.5)/A2stdlife))</f>
        <v>1.6136127317769825E-3</v>
      </c>
      <c r="AP95" s="168">
        <f>IF(A2stdlife="n/a","n/a",IF(AP$3&gt;(A2stdlife+$E95),(Input!$K$144*(1+rvanilla)^0.5)-SUM($K95:AO95),(Input!$K$144*(1+rvanilla)^0.5)/A2stdlife))</f>
        <v>1.6136127317769825E-3</v>
      </c>
      <c r="AQ95" s="168">
        <f>IF(A2stdlife="n/a","n/a",IF(AQ$3&gt;(A2stdlife+$E95),(Input!$K$144*(1+rvanilla)^0.5)-SUM($K95:AP95),(Input!$K$144*(1+rvanilla)^0.5)/A2stdlife))</f>
        <v>1.6136127317769825E-3</v>
      </c>
      <c r="AR95" s="168">
        <f>IF(A2stdlife="n/a","n/a",IF(AR$3&gt;(A2stdlife+$E95),(Input!$K$144*(1+rvanilla)^0.5)-SUM($K95:AQ95),(Input!$K$144*(1+rvanilla)^0.5)/A2stdlife))</f>
        <v>1.6136127317769825E-3</v>
      </c>
      <c r="AS95" s="168">
        <f>IF(A2stdlife="n/a","n/a",IF(AS$3&gt;(A2stdlife+$E95),(Input!$K$144*(1+rvanilla)^0.5)-SUM($K95:AR95),(Input!$K$144*(1+rvanilla)^0.5)/A2stdlife))</f>
        <v>1.6136127317769825E-3</v>
      </c>
      <c r="AT95" s="168">
        <f>IF(A2stdlife="n/a","n/a",IF(AT$3&gt;(A2stdlife+$E95),(Input!$K$144*(1+rvanilla)^0.5)-SUM($K95:AS95),(Input!$K$144*(1+rvanilla)^0.5)/A2stdlife))</f>
        <v>1.6136127317769825E-3</v>
      </c>
      <c r="AU95" s="168">
        <f>IF(A2stdlife="n/a","n/a",IF(AU$3&gt;(A2stdlife+$E95),(Input!$K$144*(1+rvanilla)^0.5)-SUM($K95:AT95),(Input!$K$144*(1+rvanilla)^0.5)/A2stdlife))</f>
        <v>1.6136127317769825E-3</v>
      </c>
      <c r="AV95" s="168">
        <f>IF(A2stdlife="n/a","n/a",IF(AV$3&gt;(A2stdlife+$E95),(Input!$K$144*(1+rvanilla)^0.5)-SUM($K95:AU95),(Input!$K$144*(1+rvanilla)^0.5)/A2stdlife))</f>
        <v>1.6136127317769825E-3</v>
      </c>
      <c r="AW95" s="168">
        <f>IF(A2stdlife="n/a","n/a",IF(AW$3&gt;(A2stdlife+$E95),(Input!$K$144*(1+rvanilla)^0.5)-SUM($K95:AV95),(Input!$K$144*(1+rvanilla)^0.5)/A2stdlife))</f>
        <v>1.6136127317769825E-3</v>
      </c>
      <c r="AX95" s="168">
        <f>IF(A2stdlife="n/a","n/a",IF(AX$3&gt;(A2stdlife+$E95),(Input!$K$144*(1+rvanilla)^0.5)-SUM($K95:AW95),(Input!$K$144*(1+rvanilla)^0.5)/A2stdlife))</f>
        <v>1.6136127317769825E-3</v>
      </c>
      <c r="AY95" s="168">
        <f>IF(A2stdlife="n/a","n/a",IF(AY$3&gt;(A2stdlife+$E95),(Input!$K$144*(1+rvanilla)^0.5)-SUM($K95:AX95),(Input!$K$144*(1+rvanilla)^0.5)/A2stdlife))</f>
        <v>1.6136127317769825E-3</v>
      </c>
      <c r="AZ95" s="168">
        <f>IF(A2stdlife="n/a","n/a",IF(AZ$3&gt;(A2stdlife+$E95),(Input!$K$144*(1+rvanilla)^0.5)-SUM($K95:AY95),(Input!$K$144*(1+rvanilla)^0.5)/A2stdlife))</f>
        <v>1.6136127317769825E-3</v>
      </c>
      <c r="BA95" s="168">
        <f>IF(A2stdlife="n/a","n/a",IF(BA$3&gt;(A2stdlife+$E95),(Input!$K$144*(1+rvanilla)^0.5)-SUM($K95:AZ95),(Input!$K$144*(1+rvanilla)^0.5)/A2stdlife))</f>
        <v>1.6136127317769825E-3</v>
      </c>
      <c r="BB95" s="168">
        <f>IF(A2stdlife="n/a","n/a",IF(BB$3&gt;(A2stdlife+$E95),(Input!$K$144*(1+rvanilla)^0.5)-SUM($K95:BA95),(Input!$K$144*(1+rvanilla)^0.5)/A2stdlife))</f>
        <v>1.6136127317769825E-3</v>
      </c>
      <c r="BC95" s="168">
        <f>IF(A2stdlife="n/a","n/a",IF(BC$3&gt;(A2stdlife+$E95),(Input!$K$144*(1+rvanilla)^0.5)-SUM($K95:BB95),(Input!$K$144*(1+rvanilla)^0.5)/A2stdlife))</f>
        <v>1.6136127317769825E-3</v>
      </c>
      <c r="BD95" s="168">
        <f>IF(A2stdlife="n/a","n/a",IF(BD$3&gt;(A2stdlife+$E95),(Input!$K$144*(1+rvanilla)^0.5)-SUM($K95:BC95),(Input!$K$144*(1+rvanilla)^0.5)/A2stdlife))</f>
        <v>1.6136127317769825E-3</v>
      </c>
      <c r="BE95" s="168">
        <f>IF(A2stdlife="n/a","n/a",IF(BE$3&gt;(A2stdlife+$E95),(Input!$K$144*(1+rvanilla)^0.5)-SUM($K95:BD95),(Input!$K$144*(1+rvanilla)^0.5)/A2stdlife))</f>
        <v>1.6136127317769825E-3</v>
      </c>
      <c r="BF95" s="168">
        <f>IF(A2stdlife="n/a","n/a",IF(BF$3&gt;(A2stdlife+$E95),(Input!$K$144*(1+rvanilla)^0.5)-SUM($K95:BE95),(Input!$K$144*(1+rvanilla)^0.5)/A2stdlife))</f>
        <v>1.6136127317769825E-3</v>
      </c>
      <c r="BG95" s="168">
        <f>IF(A2stdlife="n/a","n/a",IF(BG$3&gt;(A2stdlife+$E95),(Input!$K$144*(1+rvanilla)^0.5)-SUM($K95:BF95),(Input!$K$144*(1+rvanilla)^0.5)/A2stdlife))</f>
        <v>1.6136127317769825E-3</v>
      </c>
      <c r="BH95" s="168">
        <f>IF(A2stdlife="n/a","n/a",IF(BH$3&gt;(A2stdlife+$E95),(Input!$K$144*(1+rvanilla)^0.5)-SUM($K95:BG95),(Input!$K$144*(1+rvanilla)^0.5)/A2stdlife))</f>
        <v>1.6136127317769825E-3</v>
      </c>
      <c r="BI95" s="168">
        <f>IF(A2stdlife="n/a","n/a",IF(BI$3&gt;(A2stdlife+$E95),(Input!$K$144*(1+rvanilla)^0.5)-SUM($K95:BH95),(Input!$K$144*(1+rvanilla)^0.5)/A2stdlife))</f>
        <v>1.6136127317769825E-3</v>
      </c>
      <c r="BJ95" s="20"/>
      <c r="BK95" s="20"/>
      <c r="BL95"/>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c r="GD95"/>
      <c r="GE95"/>
      <c r="GF95"/>
      <c r="GG95"/>
      <c r="GH95"/>
      <c r="GI95"/>
      <c r="GJ95"/>
      <c r="GK95"/>
      <c r="GL95"/>
      <c r="GM95"/>
      <c r="GN95"/>
      <c r="GO95"/>
      <c r="GP95"/>
      <c r="GQ95"/>
      <c r="GR95"/>
      <c r="GS95"/>
      <c r="GT95"/>
      <c r="GU95"/>
      <c r="GV95"/>
      <c r="GW95"/>
      <c r="GX95"/>
      <c r="GY95"/>
      <c r="GZ95"/>
      <c r="HA95"/>
      <c r="HB95"/>
      <c r="HC95"/>
      <c r="HD95"/>
      <c r="HE95"/>
      <c r="HF95"/>
      <c r="HG95"/>
      <c r="HH95"/>
      <c r="HI95"/>
      <c r="HJ95"/>
      <c r="HK95"/>
      <c r="HL95"/>
      <c r="HM95"/>
      <c r="HN95"/>
      <c r="HO95"/>
      <c r="HP95"/>
      <c r="HQ95"/>
      <c r="HR95"/>
      <c r="HS95"/>
      <c r="HT95"/>
      <c r="HU95"/>
      <c r="HV95"/>
      <c r="HW95"/>
      <c r="HX95"/>
      <c r="HY95"/>
      <c r="HZ95"/>
      <c r="IA95"/>
      <c r="IB95"/>
      <c r="IC95"/>
      <c r="ID95"/>
      <c r="IE95"/>
      <c r="IF95"/>
      <c r="IG95"/>
      <c r="IH95"/>
      <c r="II95"/>
      <c r="IJ95"/>
      <c r="IK95"/>
      <c r="IL95"/>
      <c r="IM95"/>
      <c r="IN95"/>
      <c r="IO95"/>
      <c r="IP95"/>
      <c r="IQ95"/>
      <c r="IR95"/>
      <c r="IS95"/>
      <c r="IT95"/>
      <c r="IU95"/>
      <c r="IV95"/>
    </row>
    <row r="96" spans="1:256" s="5" customFormat="1" hidden="1" outlineLevel="2">
      <c r="A96" s="20"/>
      <c r="B96" s="20"/>
      <c r="C96" s="38"/>
      <c r="D96" s="641"/>
      <c r="E96" s="287">
        <v>6</v>
      </c>
      <c r="F96" s="40"/>
      <c r="G96" s="445"/>
      <c r="H96" s="315"/>
      <c r="I96" s="315"/>
      <c r="J96" s="315"/>
      <c r="K96" s="315"/>
      <c r="L96" s="314"/>
      <c r="M96" s="168">
        <f>IF(A2stdlife="n/a","n/a",IF(M$3&gt;(A2stdlife+$E96),(Input!$L$144*(1+rvanilla)^0.5)-SUM($L96:L96),(Input!$L$144*(1+rvanilla)^0.5)/A2stdlife))</f>
        <v>0</v>
      </c>
      <c r="N96" s="168">
        <f>IF(A2stdlife="n/a","n/a",IF(N$3&gt;(A2stdlife+$E96),(Input!$L$144*(1+rvanilla)^0.5)-SUM($L96:M96),(Input!$L$144*(1+rvanilla)^0.5)/A2stdlife))</f>
        <v>0</v>
      </c>
      <c r="O96" s="168">
        <f>IF(A2stdlife="n/a","n/a",IF(O$3&gt;(A2stdlife+$E96),(Input!$L$144*(1+rvanilla)^0.5)-SUM($L96:N96),(Input!$L$144*(1+rvanilla)^0.5)/A2stdlife))</f>
        <v>0</v>
      </c>
      <c r="P96" s="168">
        <f>IF(A2stdlife="n/a","n/a",IF(P$3&gt;(A2stdlife+$E96),(Input!$L$144*(1+rvanilla)^0.5)-SUM($L96:O96),(Input!$L$144*(1+rvanilla)^0.5)/A2stdlife))</f>
        <v>0</v>
      </c>
      <c r="Q96" s="168">
        <f>IF(A2stdlife="n/a","n/a",IF(Q$3&gt;(A2stdlife+$E96),(Input!$L$144*(1+rvanilla)^0.5)-SUM($L96:P96),(Input!$L$144*(1+rvanilla)^0.5)/A2stdlife))</f>
        <v>0</v>
      </c>
      <c r="R96" s="168">
        <f>IF(A2stdlife="n/a","n/a",IF(R$3&gt;(A2stdlife+$E96),(Input!$L$144*(1+rvanilla)^0.5)-SUM($L96:Q96),(Input!$L$144*(1+rvanilla)^0.5)/A2stdlife))</f>
        <v>0</v>
      </c>
      <c r="S96" s="168">
        <f>IF(A2stdlife="n/a","n/a",IF(S$3&gt;(A2stdlife+$E96),(Input!$L$144*(1+rvanilla)^0.5)-SUM($L96:R96),(Input!$L$144*(1+rvanilla)^0.5)/A2stdlife))</f>
        <v>0</v>
      </c>
      <c r="T96" s="168">
        <f>IF(A2stdlife="n/a","n/a",IF(T$3&gt;(A2stdlife+$E96),(Input!$L$144*(1+rvanilla)^0.5)-SUM($L96:S96),(Input!$L$144*(1+rvanilla)^0.5)/A2stdlife))</f>
        <v>0</v>
      </c>
      <c r="U96" s="168">
        <f>IF(A2stdlife="n/a","n/a",IF(U$3&gt;(A2stdlife+$E96),(Input!$L$144*(1+rvanilla)^0.5)-SUM($L96:T96),(Input!$L$144*(1+rvanilla)^0.5)/A2stdlife))</f>
        <v>0</v>
      </c>
      <c r="V96" s="168">
        <f>IF(A2stdlife="n/a","n/a",IF(V$3&gt;(A2stdlife+$E96),(Input!$L$144*(1+rvanilla)^0.5)-SUM($L96:U96),(Input!$L$144*(1+rvanilla)^0.5)/A2stdlife))</f>
        <v>0</v>
      </c>
      <c r="W96" s="168">
        <f>IF(A2stdlife="n/a","n/a",IF(W$3&gt;(A2stdlife+$E96),(Input!$L$144*(1+rvanilla)^0.5)-SUM($L96:V96),(Input!$L$144*(1+rvanilla)^0.5)/A2stdlife))</f>
        <v>0</v>
      </c>
      <c r="X96" s="168">
        <f>IF(A2stdlife="n/a","n/a",IF(X$3&gt;(A2stdlife+$E96),(Input!$L$144*(1+rvanilla)^0.5)-SUM($L96:W96),(Input!$L$144*(1+rvanilla)^0.5)/A2stdlife))</f>
        <v>0</v>
      </c>
      <c r="Y96" s="168">
        <f>IF(A2stdlife="n/a","n/a",IF(Y$3&gt;(A2stdlife+$E96),(Input!$L$144*(1+rvanilla)^0.5)-SUM($L96:X96),(Input!$L$144*(1+rvanilla)^0.5)/A2stdlife))</f>
        <v>0</v>
      </c>
      <c r="Z96" s="168">
        <f>IF(A2stdlife="n/a","n/a",IF(Z$3&gt;(A2stdlife+$E96),(Input!$L$144*(1+rvanilla)^0.5)-SUM($L96:Y96),(Input!$L$144*(1+rvanilla)^0.5)/A2stdlife))</f>
        <v>0</v>
      </c>
      <c r="AA96" s="168">
        <f>IF(A2stdlife="n/a","n/a",IF(AA$3&gt;(A2stdlife+$E96),(Input!$L$144*(1+rvanilla)^0.5)-SUM($L96:Z96),(Input!$L$144*(1+rvanilla)^0.5)/A2stdlife))</f>
        <v>0</v>
      </c>
      <c r="AB96" s="168">
        <f>IF(A2stdlife="n/a","n/a",IF(AB$3&gt;(A2stdlife+$E96),(Input!$L$144*(1+rvanilla)^0.5)-SUM($L96:AA96),(Input!$L$144*(1+rvanilla)^0.5)/A2stdlife))</f>
        <v>0</v>
      </c>
      <c r="AC96" s="168">
        <f>IF(A2stdlife="n/a","n/a",IF(AC$3&gt;(A2stdlife+$E96),(Input!$L$144*(1+rvanilla)^0.5)-SUM($L96:AB96),(Input!$L$144*(1+rvanilla)^0.5)/A2stdlife))</f>
        <v>0</v>
      </c>
      <c r="AD96" s="168">
        <f>IF(A2stdlife="n/a","n/a",IF(AD$3&gt;(A2stdlife+$E96),(Input!$L$144*(1+rvanilla)^0.5)-SUM($L96:AC96),(Input!$L$144*(1+rvanilla)^0.5)/A2stdlife))</f>
        <v>0</v>
      </c>
      <c r="AE96" s="168">
        <f>IF(A2stdlife="n/a","n/a",IF(AE$3&gt;(A2stdlife+$E96),(Input!$L$144*(1+rvanilla)^0.5)-SUM($L96:AD96),(Input!$L$144*(1+rvanilla)^0.5)/A2stdlife))</f>
        <v>0</v>
      </c>
      <c r="AF96" s="168">
        <f>IF(A2stdlife="n/a","n/a",IF(AF$3&gt;(A2stdlife+$E96),(Input!$L$144*(1+rvanilla)^0.5)-SUM($L96:AE96),(Input!$L$144*(1+rvanilla)^0.5)/A2stdlife))</f>
        <v>0</v>
      </c>
      <c r="AG96" s="168">
        <f>IF(A2stdlife="n/a","n/a",IF(AG$3&gt;(A2stdlife+$E96),(Input!$L$144*(1+rvanilla)^0.5)-SUM($L96:AF96),(Input!$L$144*(1+rvanilla)^0.5)/A2stdlife))</f>
        <v>0</v>
      </c>
      <c r="AH96" s="168">
        <f>IF(A2stdlife="n/a","n/a",IF(AH$3&gt;(A2stdlife+$E96),(Input!$L$144*(1+rvanilla)^0.5)-SUM($L96:AG96),(Input!$L$144*(1+rvanilla)^0.5)/A2stdlife))</f>
        <v>0</v>
      </c>
      <c r="AI96" s="168">
        <f>IF(A2stdlife="n/a","n/a",IF(AI$3&gt;(A2stdlife+$E96),(Input!$L$144*(1+rvanilla)^0.5)-SUM($L96:AH96),(Input!$L$144*(1+rvanilla)^0.5)/A2stdlife))</f>
        <v>0</v>
      </c>
      <c r="AJ96" s="168">
        <f>IF(A2stdlife="n/a","n/a",IF(AJ$3&gt;(A2stdlife+$E96),(Input!$L$144*(1+rvanilla)^0.5)-SUM($L96:AI96),(Input!$L$144*(1+rvanilla)^0.5)/A2stdlife))</f>
        <v>0</v>
      </c>
      <c r="AK96" s="168">
        <f>IF(A2stdlife="n/a","n/a",IF(AK$3&gt;(A2stdlife+$E96),(Input!$L$144*(1+rvanilla)^0.5)-SUM($L96:AJ96),(Input!$L$144*(1+rvanilla)^0.5)/A2stdlife))</f>
        <v>0</v>
      </c>
      <c r="AL96" s="168">
        <f>IF(A2stdlife="n/a","n/a",IF(AL$3&gt;(A2stdlife+$E96),(Input!$L$144*(1+rvanilla)^0.5)-SUM($L96:AK96),(Input!$L$144*(1+rvanilla)^0.5)/A2stdlife))</f>
        <v>0</v>
      </c>
      <c r="AM96" s="168">
        <f>IF(A2stdlife="n/a","n/a",IF(AM$3&gt;(A2stdlife+$E96),(Input!$L$144*(1+rvanilla)^0.5)-SUM($L96:AL96),(Input!$L$144*(1+rvanilla)^0.5)/A2stdlife))</f>
        <v>0</v>
      </c>
      <c r="AN96" s="168">
        <f>IF(A2stdlife="n/a","n/a",IF(AN$3&gt;(A2stdlife+$E96),(Input!$L$144*(1+rvanilla)^0.5)-SUM($L96:AM96),(Input!$L$144*(1+rvanilla)^0.5)/A2stdlife))</f>
        <v>0</v>
      </c>
      <c r="AO96" s="168">
        <f>IF(A2stdlife="n/a","n/a",IF(AO$3&gt;(A2stdlife+$E96),(Input!$L$144*(1+rvanilla)^0.5)-SUM($L96:AN96),(Input!$L$144*(1+rvanilla)^0.5)/A2stdlife))</f>
        <v>0</v>
      </c>
      <c r="AP96" s="168">
        <f>IF(A2stdlife="n/a","n/a",IF(AP$3&gt;(A2stdlife+$E96),(Input!$L$144*(1+rvanilla)^0.5)-SUM($L96:AO96),(Input!$L$144*(1+rvanilla)^0.5)/A2stdlife))</f>
        <v>0</v>
      </c>
      <c r="AQ96" s="168">
        <f>IF(A2stdlife="n/a","n/a",IF(AQ$3&gt;(A2stdlife+$E96),(Input!$L$144*(1+rvanilla)^0.5)-SUM($L96:AP96),(Input!$L$144*(1+rvanilla)^0.5)/A2stdlife))</f>
        <v>0</v>
      </c>
      <c r="AR96" s="168">
        <f>IF(A2stdlife="n/a","n/a",IF(AR$3&gt;(A2stdlife+$E96),(Input!$L$144*(1+rvanilla)^0.5)-SUM($L96:AQ96),(Input!$L$144*(1+rvanilla)^0.5)/A2stdlife))</f>
        <v>0</v>
      </c>
      <c r="AS96" s="168">
        <f>IF(A2stdlife="n/a","n/a",IF(AS$3&gt;(A2stdlife+$E96),(Input!$L$144*(1+rvanilla)^0.5)-SUM($L96:AR96),(Input!$L$144*(1+rvanilla)^0.5)/A2stdlife))</f>
        <v>0</v>
      </c>
      <c r="AT96" s="168">
        <f>IF(A2stdlife="n/a","n/a",IF(AT$3&gt;(A2stdlife+$E96),(Input!$L$144*(1+rvanilla)^0.5)-SUM($L96:AS96),(Input!$L$144*(1+rvanilla)^0.5)/A2stdlife))</f>
        <v>0</v>
      </c>
      <c r="AU96" s="168">
        <f>IF(A2stdlife="n/a","n/a",IF(AU$3&gt;(A2stdlife+$E96),(Input!$L$144*(1+rvanilla)^0.5)-SUM($L96:AT96),(Input!$L$144*(1+rvanilla)^0.5)/A2stdlife))</f>
        <v>0</v>
      </c>
      <c r="AV96" s="168">
        <f>IF(A2stdlife="n/a","n/a",IF(AV$3&gt;(A2stdlife+$E96),(Input!$L$144*(1+rvanilla)^0.5)-SUM($L96:AU96),(Input!$L$144*(1+rvanilla)^0.5)/A2stdlife))</f>
        <v>0</v>
      </c>
      <c r="AW96" s="168">
        <f>IF(A2stdlife="n/a","n/a",IF(AW$3&gt;(A2stdlife+$E96),(Input!$L$144*(1+rvanilla)^0.5)-SUM($L96:AV96),(Input!$L$144*(1+rvanilla)^0.5)/A2stdlife))</f>
        <v>0</v>
      </c>
      <c r="AX96" s="168">
        <f>IF(A2stdlife="n/a","n/a",IF(AX$3&gt;(A2stdlife+$E96),(Input!$L$144*(1+rvanilla)^0.5)-SUM($L96:AW96),(Input!$L$144*(1+rvanilla)^0.5)/A2stdlife))</f>
        <v>0</v>
      </c>
      <c r="AY96" s="168">
        <f>IF(A2stdlife="n/a","n/a",IF(AY$3&gt;(A2stdlife+$E96),(Input!$L$144*(1+rvanilla)^0.5)-SUM($L96:AX96),(Input!$L$144*(1+rvanilla)^0.5)/A2stdlife))</f>
        <v>0</v>
      </c>
      <c r="AZ96" s="168">
        <f>IF(A2stdlife="n/a","n/a",IF(AZ$3&gt;(A2stdlife+$E96),(Input!$L$144*(1+rvanilla)^0.5)-SUM($L96:AY96),(Input!$L$144*(1+rvanilla)^0.5)/A2stdlife))</f>
        <v>0</v>
      </c>
      <c r="BA96" s="168">
        <f>IF(A2stdlife="n/a","n/a",IF(BA$3&gt;(A2stdlife+$E96),(Input!$L$144*(1+rvanilla)^0.5)-SUM($L96:AZ96),(Input!$L$144*(1+rvanilla)^0.5)/A2stdlife))</f>
        <v>0</v>
      </c>
      <c r="BB96" s="168">
        <f>IF(A2stdlife="n/a","n/a",IF(BB$3&gt;(A2stdlife+$E96),(Input!$L$144*(1+rvanilla)^0.5)-SUM($L96:BA96),(Input!$L$144*(1+rvanilla)^0.5)/A2stdlife))</f>
        <v>0</v>
      </c>
      <c r="BC96" s="168">
        <f>IF(A2stdlife="n/a","n/a",IF(BC$3&gt;(A2stdlife+$E96),(Input!$L$144*(1+rvanilla)^0.5)-SUM($L96:BB96),(Input!$L$144*(1+rvanilla)^0.5)/A2stdlife))</f>
        <v>0</v>
      </c>
      <c r="BD96" s="168">
        <f>IF(A2stdlife="n/a","n/a",IF(BD$3&gt;(A2stdlife+$E96),(Input!$L$144*(1+rvanilla)^0.5)-SUM($L96:BC96),(Input!$L$144*(1+rvanilla)^0.5)/A2stdlife))</f>
        <v>0</v>
      </c>
      <c r="BE96" s="168">
        <f>IF(A2stdlife="n/a","n/a",IF(BE$3&gt;(A2stdlife+$E96),(Input!$L$144*(1+rvanilla)^0.5)-SUM($L96:BD96),(Input!$L$144*(1+rvanilla)^0.5)/A2stdlife))</f>
        <v>0</v>
      </c>
      <c r="BF96" s="168">
        <f>IF(A2stdlife="n/a","n/a",IF(BF$3&gt;(A2stdlife+$E96),(Input!$L$144*(1+rvanilla)^0.5)-SUM($L96:BE96),(Input!$L$144*(1+rvanilla)^0.5)/A2stdlife))</f>
        <v>0</v>
      </c>
      <c r="BG96" s="168">
        <f>IF(A2stdlife="n/a","n/a",IF(BG$3&gt;(A2stdlife+$E96),(Input!$L$144*(1+rvanilla)^0.5)-SUM($L96:BF96),(Input!$L$144*(1+rvanilla)^0.5)/A2stdlife))</f>
        <v>0</v>
      </c>
      <c r="BH96" s="168">
        <f>IF(A2stdlife="n/a","n/a",IF(BH$3&gt;(A2stdlife+$E96),(Input!$L$144*(1+rvanilla)^0.5)-SUM($L96:BG96),(Input!$L$144*(1+rvanilla)^0.5)/A2stdlife))</f>
        <v>0</v>
      </c>
      <c r="BI96" s="168">
        <f>IF(A2stdlife="n/a","n/a",IF(BI$3&gt;(A2stdlife+$E96),(Input!$L$144*(1+rvanilla)^0.5)-SUM($L96:BH96),(Input!$L$144*(1+rvanilla)^0.5)/A2stdlife))</f>
        <v>0</v>
      </c>
      <c r="BJ96" s="20"/>
      <c r="BK96" s="20"/>
      <c r="BL96"/>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c r="FM96"/>
      <c r="FN96"/>
      <c r="FO96"/>
      <c r="FP96"/>
      <c r="FQ96"/>
      <c r="FR96"/>
      <c r="FS96"/>
      <c r="FT96"/>
      <c r="FU96"/>
      <c r="FV96"/>
      <c r="FW96"/>
      <c r="FX96"/>
      <c r="FY96"/>
      <c r="FZ96"/>
      <c r="GA96"/>
      <c r="GB96"/>
      <c r="GC96"/>
      <c r="GD96"/>
      <c r="GE96"/>
      <c r="GF96"/>
      <c r="GG96"/>
      <c r="GH96"/>
      <c r="GI96"/>
      <c r="GJ96"/>
      <c r="GK96"/>
      <c r="GL96"/>
      <c r="GM96"/>
      <c r="GN96"/>
      <c r="GO96"/>
      <c r="GP96"/>
      <c r="GQ96"/>
      <c r="GR96"/>
      <c r="GS96"/>
      <c r="GT96"/>
      <c r="GU96"/>
      <c r="GV96"/>
      <c r="GW96"/>
      <c r="GX96"/>
      <c r="GY96"/>
      <c r="GZ96"/>
      <c r="HA96"/>
      <c r="HB96"/>
      <c r="HC96"/>
      <c r="HD96"/>
      <c r="HE96"/>
      <c r="HF96"/>
      <c r="HG96"/>
      <c r="HH96"/>
      <c r="HI96"/>
      <c r="HJ96"/>
      <c r="HK96"/>
      <c r="HL96"/>
      <c r="HM96"/>
      <c r="HN96"/>
      <c r="HO96"/>
      <c r="HP96"/>
      <c r="HQ96"/>
      <c r="HR96"/>
      <c r="HS96"/>
      <c r="HT96"/>
      <c r="HU96"/>
      <c r="HV96"/>
      <c r="HW96"/>
      <c r="HX96"/>
      <c r="HY96"/>
      <c r="HZ96"/>
      <c r="IA96"/>
      <c r="IB96"/>
      <c r="IC96"/>
      <c r="ID96"/>
      <c r="IE96"/>
      <c r="IF96"/>
      <c r="IG96"/>
      <c r="IH96"/>
      <c r="II96"/>
      <c r="IJ96"/>
      <c r="IK96"/>
      <c r="IL96"/>
      <c r="IM96"/>
      <c r="IN96"/>
      <c r="IO96"/>
      <c r="IP96"/>
      <c r="IQ96"/>
      <c r="IR96"/>
      <c r="IS96"/>
      <c r="IT96"/>
      <c r="IU96"/>
      <c r="IV96"/>
    </row>
    <row r="97" spans="1:256" s="5" customFormat="1" hidden="1" outlineLevel="2">
      <c r="A97" s="20"/>
      <c r="B97" s="20"/>
      <c r="C97" s="38"/>
      <c r="D97" s="641"/>
      <c r="E97" s="287">
        <v>7</v>
      </c>
      <c r="F97" s="40"/>
      <c r="G97" s="445"/>
      <c r="H97" s="315"/>
      <c r="I97" s="315"/>
      <c r="J97" s="315"/>
      <c r="K97" s="315"/>
      <c r="L97" s="315"/>
      <c r="M97" s="314"/>
      <c r="N97" s="168">
        <f>IF(A2stdlife="n/a","n/a",IF(N$3&gt;(A2stdlife+$E97),(Input!$M$144*(1+rvanilla)^0.5)-SUM($M97:M97),(Input!$M$144*(1+rvanilla)^0.5)/A2stdlife))</f>
        <v>0</v>
      </c>
      <c r="O97" s="168">
        <f>IF(A2stdlife="n/a","n/a",IF(O$3&gt;(A2stdlife+$E97),(Input!$M$144*(1+rvanilla)^0.5)-SUM($M97:N97),(Input!$M$144*(1+rvanilla)^0.5)/A2stdlife))</f>
        <v>0</v>
      </c>
      <c r="P97" s="168">
        <f>IF(A2stdlife="n/a","n/a",IF(P$3&gt;(A2stdlife+$E97),(Input!$M$144*(1+rvanilla)^0.5)-SUM($M97:O97),(Input!$M$144*(1+rvanilla)^0.5)/A2stdlife))</f>
        <v>0</v>
      </c>
      <c r="Q97" s="168">
        <f>IF(A2stdlife="n/a","n/a",IF(Q$3&gt;(A2stdlife+$E97),(Input!$M$144*(1+rvanilla)^0.5)-SUM($M97:P97),(Input!$M$144*(1+rvanilla)^0.5)/A2stdlife))</f>
        <v>0</v>
      </c>
      <c r="R97" s="168">
        <f>IF(A2stdlife="n/a","n/a",IF(R$3&gt;(A2stdlife+$E97),(Input!$M$144*(1+rvanilla)^0.5)-SUM($M97:Q97),(Input!$M$144*(1+rvanilla)^0.5)/A2stdlife))</f>
        <v>0</v>
      </c>
      <c r="S97" s="168">
        <f>IF(A2stdlife="n/a","n/a",IF(S$3&gt;(A2stdlife+$E97),(Input!$M$144*(1+rvanilla)^0.5)-SUM($M97:R97),(Input!$M$144*(1+rvanilla)^0.5)/A2stdlife))</f>
        <v>0</v>
      </c>
      <c r="T97" s="168">
        <f>IF(A2stdlife="n/a","n/a",IF(T$3&gt;(A2stdlife+$E97),(Input!$M$144*(1+rvanilla)^0.5)-SUM($M97:S97),(Input!$M$144*(1+rvanilla)^0.5)/A2stdlife))</f>
        <v>0</v>
      </c>
      <c r="U97" s="168">
        <f>IF(A2stdlife="n/a","n/a",IF(U$3&gt;(A2stdlife+$E97),(Input!$M$144*(1+rvanilla)^0.5)-SUM($M97:T97),(Input!$M$144*(1+rvanilla)^0.5)/A2stdlife))</f>
        <v>0</v>
      </c>
      <c r="V97" s="168">
        <f>IF(A2stdlife="n/a","n/a",IF(V$3&gt;(A2stdlife+$E97),(Input!$M$144*(1+rvanilla)^0.5)-SUM($M97:U97),(Input!$M$144*(1+rvanilla)^0.5)/A2stdlife))</f>
        <v>0</v>
      </c>
      <c r="W97" s="168">
        <f>IF(A2stdlife="n/a","n/a",IF(W$3&gt;(A2stdlife+$E97),(Input!$M$144*(1+rvanilla)^0.5)-SUM($M97:V97),(Input!$M$144*(1+rvanilla)^0.5)/A2stdlife))</f>
        <v>0</v>
      </c>
      <c r="X97" s="168">
        <f>IF(A2stdlife="n/a","n/a",IF(X$3&gt;(A2stdlife+$E97),(Input!$M$144*(1+rvanilla)^0.5)-SUM($M97:W97),(Input!$M$144*(1+rvanilla)^0.5)/A2stdlife))</f>
        <v>0</v>
      </c>
      <c r="Y97" s="168">
        <f>IF(A2stdlife="n/a","n/a",IF(Y$3&gt;(A2stdlife+$E97),(Input!$M$144*(1+rvanilla)^0.5)-SUM($M97:X97),(Input!$M$144*(1+rvanilla)^0.5)/A2stdlife))</f>
        <v>0</v>
      </c>
      <c r="Z97" s="168">
        <f>IF(A2stdlife="n/a","n/a",IF(Z$3&gt;(A2stdlife+$E97),(Input!$M$144*(1+rvanilla)^0.5)-SUM($M97:Y97),(Input!$M$144*(1+rvanilla)^0.5)/A2stdlife))</f>
        <v>0</v>
      </c>
      <c r="AA97" s="168">
        <f>IF(A2stdlife="n/a","n/a",IF(AA$3&gt;(A2stdlife+$E97),(Input!$M$144*(1+rvanilla)^0.5)-SUM($M97:Z97),(Input!$M$144*(1+rvanilla)^0.5)/A2stdlife))</f>
        <v>0</v>
      </c>
      <c r="AB97" s="168">
        <f>IF(A2stdlife="n/a","n/a",IF(AB$3&gt;(A2stdlife+$E97),(Input!$M$144*(1+rvanilla)^0.5)-SUM($M97:AA97),(Input!$M$144*(1+rvanilla)^0.5)/A2stdlife))</f>
        <v>0</v>
      </c>
      <c r="AC97" s="168">
        <f>IF(A2stdlife="n/a","n/a",IF(AC$3&gt;(A2stdlife+$E97),(Input!$M$144*(1+rvanilla)^0.5)-SUM($M97:AB97),(Input!$M$144*(1+rvanilla)^0.5)/A2stdlife))</f>
        <v>0</v>
      </c>
      <c r="AD97" s="168">
        <f>IF(A2stdlife="n/a","n/a",IF(AD$3&gt;(A2stdlife+$E97),(Input!$M$144*(1+rvanilla)^0.5)-SUM($M97:AC97),(Input!$M$144*(1+rvanilla)^0.5)/A2stdlife))</f>
        <v>0</v>
      </c>
      <c r="AE97" s="168">
        <f>IF(A2stdlife="n/a","n/a",IF(AE$3&gt;(A2stdlife+$E97),(Input!$M$144*(1+rvanilla)^0.5)-SUM($M97:AD97),(Input!$M$144*(1+rvanilla)^0.5)/A2stdlife))</f>
        <v>0</v>
      </c>
      <c r="AF97" s="168">
        <f>IF(A2stdlife="n/a","n/a",IF(AF$3&gt;(A2stdlife+$E97),(Input!$M$144*(1+rvanilla)^0.5)-SUM($M97:AE97),(Input!$M$144*(1+rvanilla)^0.5)/A2stdlife))</f>
        <v>0</v>
      </c>
      <c r="AG97" s="168">
        <f>IF(A2stdlife="n/a","n/a",IF(AG$3&gt;(A2stdlife+$E97),(Input!$M$144*(1+rvanilla)^0.5)-SUM($M97:AF97),(Input!$M$144*(1+rvanilla)^0.5)/A2stdlife))</f>
        <v>0</v>
      </c>
      <c r="AH97" s="168">
        <f>IF(A2stdlife="n/a","n/a",IF(AH$3&gt;(A2stdlife+$E97),(Input!$M$144*(1+rvanilla)^0.5)-SUM($M97:AG97),(Input!$M$144*(1+rvanilla)^0.5)/A2stdlife))</f>
        <v>0</v>
      </c>
      <c r="AI97" s="168">
        <f>IF(A2stdlife="n/a","n/a",IF(AI$3&gt;(A2stdlife+$E97),(Input!$M$144*(1+rvanilla)^0.5)-SUM($M97:AH97),(Input!$M$144*(1+rvanilla)^0.5)/A2stdlife))</f>
        <v>0</v>
      </c>
      <c r="AJ97" s="168">
        <f>IF(A2stdlife="n/a","n/a",IF(AJ$3&gt;(A2stdlife+$E97),(Input!$M$144*(1+rvanilla)^0.5)-SUM($M97:AI97),(Input!$M$144*(1+rvanilla)^0.5)/A2stdlife))</f>
        <v>0</v>
      </c>
      <c r="AK97" s="168">
        <f>IF(A2stdlife="n/a","n/a",IF(AK$3&gt;(A2stdlife+$E97),(Input!$M$144*(1+rvanilla)^0.5)-SUM($M97:AJ97),(Input!$M$144*(1+rvanilla)^0.5)/A2stdlife))</f>
        <v>0</v>
      </c>
      <c r="AL97" s="168">
        <f>IF(A2stdlife="n/a","n/a",IF(AL$3&gt;(A2stdlife+$E97),(Input!$M$144*(1+rvanilla)^0.5)-SUM($M97:AK97),(Input!$M$144*(1+rvanilla)^0.5)/A2stdlife))</f>
        <v>0</v>
      </c>
      <c r="AM97" s="168">
        <f>IF(A2stdlife="n/a","n/a",IF(AM$3&gt;(A2stdlife+$E97),(Input!$M$144*(1+rvanilla)^0.5)-SUM($M97:AL97),(Input!$M$144*(1+rvanilla)^0.5)/A2stdlife))</f>
        <v>0</v>
      </c>
      <c r="AN97" s="168">
        <f>IF(A2stdlife="n/a","n/a",IF(AN$3&gt;(A2stdlife+$E97),(Input!$M$144*(1+rvanilla)^0.5)-SUM($M97:AM97),(Input!$M$144*(1+rvanilla)^0.5)/A2stdlife))</f>
        <v>0</v>
      </c>
      <c r="AO97" s="168">
        <f>IF(A2stdlife="n/a","n/a",IF(AO$3&gt;(A2stdlife+$E97),(Input!$M$144*(1+rvanilla)^0.5)-SUM($M97:AN97),(Input!$M$144*(1+rvanilla)^0.5)/A2stdlife))</f>
        <v>0</v>
      </c>
      <c r="AP97" s="168">
        <f>IF(A2stdlife="n/a","n/a",IF(AP$3&gt;(A2stdlife+$E97),(Input!$M$144*(1+rvanilla)^0.5)-SUM($M97:AO97),(Input!$M$144*(1+rvanilla)^0.5)/A2stdlife))</f>
        <v>0</v>
      </c>
      <c r="AQ97" s="168">
        <f>IF(A2stdlife="n/a","n/a",IF(AQ$3&gt;(A2stdlife+$E97),(Input!$M$144*(1+rvanilla)^0.5)-SUM($M97:AP97),(Input!$M$144*(1+rvanilla)^0.5)/A2stdlife))</f>
        <v>0</v>
      </c>
      <c r="AR97" s="168">
        <f>IF(A2stdlife="n/a","n/a",IF(AR$3&gt;(A2stdlife+$E97),(Input!$M$144*(1+rvanilla)^0.5)-SUM($M97:AQ97),(Input!$M$144*(1+rvanilla)^0.5)/A2stdlife))</f>
        <v>0</v>
      </c>
      <c r="AS97" s="168">
        <f>IF(A2stdlife="n/a","n/a",IF(AS$3&gt;(A2stdlife+$E97),(Input!$M$144*(1+rvanilla)^0.5)-SUM($M97:AR97),(Input!$M$144*(1+rvanilla)^0.5)/A2stdlife))</f>
        <v>0</v>
      </c>
      <c r="AT97" s="168">
        <f>IF(A2stdlife="n/a","n/a",IF(AT$3&gt;(A2stdlife+$E97),(Input!$M$144*(1+rvanilla)^0.5)-SUM($M97:AS97),(Input!$M$144*(1+rvanilla)^0.5)/A2stdlife))</f>
        <v>0</v>
      </c>
      <c r="AU97" s="168">
        <f>IF(A2stdlife="n/a","n/a",IF(AU$3&gt;(A2stdlife+$E97),(Input!$M$144*(1+rvanilla)^0.5)-SUM($M97:AT97),(Input!$M$144*(1+rvanilla)^0.5)/A2stdlife))</f>
        <v>0</v>
      </c>
      <c r="AV97" s="168">
        <f>IF(A2stdlife="n/a","n/a",IF(AV$3&gt;(A2stdlife+$E97),(Input!$M$144*(1+rvanilla)^0.5)-SUM($M97:AU97),(Input!$M$144*(1+rvanilla)^0.5)/A2stdlife))</f>
        <v>0</v>
      </c>
      <c r="AW97" s="168">
        <f>IF(A2stdlife="n/a","n/a",IF(AW$3&gt;(A2stdlife+$E97),(Input!$M$144*(1+rvanilla)^0.5)-SUM($M97:AV97),(Input!$M$144*(1+rvanilla)^0.5)/A2stdlife))</f>
        <v>0</v>
      </c>
      <c r="AX97" s="168">
        <f>IF(A2stdlife="n/a","n/a",IF(AX$3&gt;(A2stdlife+$E97),(Input!$M$144*(1+rvanilla)^0.5)-SUM($M97:AW97),(Input!$M$144*(1+rvanilla)^0.5)/A2stdlife))</f>
        <v>0</v>
      </c>
      <c r="AY97" s="168">
        <f>IF(A2stdlife="n/a","n/a",IF(AY$3&gt;(A2stdlife+$E97),(Input!$M$144*(1+rvanilla)^0.5)-SUM($M97:AX97),(Input!$M$144*(1+rvanilla)^0.5)/A2stdlife))</f>
        <v>0</v>
      </c>
      <c r="AZ97" s="168">
        <f>IF(A2stdlife="n/a","n/a",IF(AZ$3&gt;(A2stdlife+$E97),(Input!$M$144*(1+rvanilla)^0.5)-SUM($M97:AY97),(Input!$M$144*(1+rvanilla)^0.5)/A2stdlife))</f>
        <v>0</v>
      </c>
      <c r="BA97" s="168">
        <f>IF(A2stdlife="n/a","n/a",IF(BA$3&gt;(A2stdlife+$E97),(Input!$M$144*(1+rvanilla)^0.5)-SUM($M97:AZ97),(Input!$M$144*(1+rvanilla)^0.5)/A2stdlife))</f>
        <v>0</v>
      </c>
      <c r="BB97" s="168">
        <f>IF(A2stdlife="n/a","n/a",IF(BB$3&gt;(A2stdlife+$E97),(Input!$M$144*(1+rvanilla)^0.5)-SUM($M97:BA97),(Input!$M$144*(1+rvanilla)^0.5)/A2stdlife))</f>
        <v>0</v>
      </c>
      <c r="BC97" s="168">
        <f>IF(A2stdlife="n/a","n/a",IF(BC$3&gt;(A2stdlife+$E97),(Input!$M$144*(1+rvanilla)^0.5)-SUM($M97:BB97),(Input!$M$144*(1+rvanilla)^0.5)/A2stdlife))</f>
        <v>0</v>
      </c>
      <c r="BD97" s="168">
        <f>IF(A2stdlife="n/a","n/a",IF(BD$3&gt;(A2stdlife+$E97),(Input!$M$144*(1+rvanilla)^0.5)-SUM($M97:BC97),(Input!$M$144*(1+rvanilla)^0.5)/A2stdlife))</f>
        <v>0</v>
      </c>
      <c r="BE97" s="168">
        <f>IF(A2stdlife="n/a","n/a",IF(BE$3&gt;(A2stdlife+$E97),(Input!$M$144*(1+rvanilla)^0.5)-SUM($M97:BD97),(Input!$M$144*(1+rvanilla)^0.5)/A2stdlife))</f>
        <v>0</v>
      </c>
      <c r="BF97" s="168">
        <f>IF(A2stdlife="n/a","n/a",IF(BF$3&gt;(A2stdlife+$E97),(Input!$M$144*(1+rvanilla)^0.5)-SUM($M97:BE97),(Input!$M$144*(1+rvanilla)^0.5)/A2stdlife))</f>
        <v>0</v>
      </c>
      <c r="BG97" s="168">
        <f>IF(A2stdlife="n/a","n/a",IF(BG$3&gt;(A2stdlife+$E97),(Input!$M$144*(1+rvanilla)^0.5)-SUM($M97:BF97),(Input!$M$144*(1+rvanilla)^0.5)/A2stdlife))</f>
        <v>0</v>
      </c>
      <c r="BH97" s="168">
        <f>IF(A2stdlife="n/a","n/a",IF(BH$3&gt;(A2stdlife+$E97),(Input!$M$144*(1+rvanilla)^0.5)-SUM($M97:BG97),(Input!$M$144*(1+rvanilla)^0.5)/A2stdlife))</f>
        <v>0</v>
      </c>
      <c r="BI97" s="168">
        <f>IF(A2stdlife="n/a","n/a",IF(BI$3&gt;(A2stdlife+$E97),(Input!$M$144*(1+rvanilla)^0.5)-SUM($M97:BH97),(Input!$M$144*(1+rvanilla)^0.5)/A2stdlife))</f>
        <v>0</v>
      </c>
      <c r="BJ97" s="20"/>
      <c r="BK97" s="20"/>
      <c r="BL97"/>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c r="GG97"/>
      <c r="GH97"/>
      <c r="GI97"/>
      <c r="GJ97"/>
      <c r="GK97"/>
      <c r="GL97"/>
      <c r="GM97"/>
      <c r="GN97"/>
      <c r="GO97"/>
      <c r="GP97"/>
      <c r="GQ97"/>
      <c r="GR97"/>
      <c r="GS97"/>
      <c r="GT97"/>
      <c r="GU97"/>
      <c r="GV97"/>
      <c r="GW97"/>
      <c r="GX97"/>
      <c r="GY97"/>
      <c r="GZ97"/>
      <c r="HA97"/>
      <c r="HB97"/>
      <c r="HC97"/>
      <c r="HD97"/>
      <c r="HE97"/>
      <c r="HF97"/>
      <c r="HG97"/>
      <c r="HH97"/>
      <c r="HI97"/>
      <c r="HJ97"/>
      <c r="HK97"/>
      <c r="HL97"/>
      <c r="HM97"/>
      <c r="HN97"/>
      <c r="HO97"/>
      <c r="HP97"/>
      <c r="HQ97"/>
      <c r="HR97"/>
      <c r="HS97"/>
      <c r="HT97"/>
      <c r="HU97"/>
      <c r="HV97"/>
      <c r="HW97"/>
      <c r="HX97"/>
      <c r="HY97"/>
      <c r="HZ97"/>
      <c r="IA97"/>
      <c r="IB97"/>
      <c r="IC97"/>
      <c r="ID97"/>
      <c r="IE97"/>
      <c r="IF97"/>
      <c r="IG97"/>
      <c r="IH97"/>
      <c r="II97"/>
      <c r="IJ97"/>
      <c r="IK97"/>
      <c r="IL97"/>
      <c r="IM97"/>
      <c r="IN97"/>
      <c r="IO97"/>
      <c r="IP97"/>
      <c r="IQ97"/>
      <c r="IR97"/>
      <c r="IS97"/>
      <c r="IT97"/>
      <c r="IU97"/>
      <c r="IV97"/>
    </row>
    <row r="98" spans="1:256" s="5" customFormat="1" hidden="1" outlineLevel="2">
      <c r="A98" s="20"/>
      <c r="B98" s="20"/>
      <c r="C98" s="38"/>
      <c r="D98" s="641"/>
      <c r="E98" s="287">
        <v>8</v>
      </c>
      <c r="F98" s="40"/>
      <c r="G98" s="445"/>
      <c r="H98" s="315"/>
      <c r="I98" s="315"/>
      <c r="J98" s="315"/>
      <c r="K98" s="315"/>
      <c r="L98" s="315"/>
      <c r="M98" s="315"/>
      <c r="N98" s="314"/>
      <c r="O98" s="168">
        <f>IF(A2stdlife="n/a","n/a",IF(O$3&gt;(A2stdlife+$E98),(Input!$N$144*(1+rvanilla)^0.5)-SUM($N98:N98),(Input!$N$144*(1+rvanilla)^0.5)/A2stdlife))</f>
        <v>0</v>
      </c>
      <c r="P98" s="168">
        <f>IF(A2stdlife="n/a","n/a",IF(P$3&gt;(A2stdlife+$E98),(Input!$N$144*(1+rvanilla)^0.5)-SUM($N98:O98),(Input!$N$144*(1+rvanilla)^0.5)/A2stdlife))</f>
        <v>0</v>
      </c>
      <c r="Q98" s="168">
        <f>IF(A2stdlife="n/a","n/a",IF(Q$3&gt;(A2stdlife+$E98),(Input!$N$144*(1+rvanilla)^0.5)-SUM($N98:P98),(Input!$N$144*(1+rvanilla)^0.5)/A2stdlife))</f>
        <v>0</v>
      </c>
      <c r="R98" s="168">
        <f>IF(A2stdlife="n/a","n/a",IF(R$3&gt;(A2stdlife+$E98),(Input!$N$144*(1+rvanilla)^0.5)-SUM($N98:Q98),(Input!$N$144*(1+rvanilla)^0.5)/A2stdlife))</f>
        <v>0</v>
      </c>
      <c r="S98" s="168">
        <f>IF(A2stdlife="n/a","n/a",IF(S$3&gt;(A2stdlife+$E98),(Input!$N$144*(1+rvanilla)^0.5)-SUM($N98:R98),(Input!$N$144*(1+rvanilla)^0.5)/A2stdlife))</f>
        <v>0</v>
      </c>
      <c r="T98" s="168">
        <f>IF(A2stdlife="n/a","n/a",IF(T$3&gt;(A2stdlife+$E98),(Input!$N$144*(1+rvanilla)^0.5)-SUM($N98:S98),(Input!$N$144*(1+rvanilla)^0.5)/A2stdlife))</f>
        <v>0</v>
      </c>
      <c r="U98" s="168">
        <f>IF(A2stdlife="n/a","n/a",IF(U$3&gt;(A2stdlife+$E98),(Input!$N$144*(1+rvanilla)^0.5)-SUM($N98:T98),(Input!$N$144*(1+rvanilla)^0.5)/A2stdlife))</f>
        <v>0</v>
      </c>
      <c r="V98" s="168">
        <f>IF(A2stdlife="n/a","n/a",IF(V$3&gt;(A2stdlife+$E98),(Input!$N$144*(1+rvanilla)^0.5)-SUM($N98:U98),(Input!$N$144*(1+rvanilla)^0.5)/A2stdlife))</f>
        <v>0</v>
      </c>
      <c r="W98" s="168">
        <f>IF(A2stdlife="n/a","n/a",IF(W$3&gt;(A2stdlife+$E98),(Input!$N$144*(1+rvanilla)^0.5)-SUM($N98:V98),(Input!$N$144*(1+rvanilla)^0.5)/A2stdlife))</f>
        <v>0</v>
      </c>
      <c r="X98" s="168">
        <f>IF(A2stdlife="n/a","n/a",IF(X$3&gt;(A2stdlife+$E98),(Input!$N$144*(1+rvanilla)^0.5)-SUM($N98:W98),(Input!$N$144*(1+rvanilla)^0.5)/A2stdlife))</f>
        <v>0</v>
      </c>
      <c r="Y98" s="168">
        <f>IF(A2stdlife="n/a","n/a",IF(Y$3&gt;(A2stdlife+$E98),(Input!$N$144*(1+rvanilla)^0.5)-SUM($N98:X98),(Input!$N$144*(1+rvanilla)^0.5)/A2stdlife))</f>
        <v>0</v>
      </c>
      <c r="Z98" s="168">
        <f>IF(A2stdlife="n/a","n/a",IF(Z$3&gt;(A2stdlife+$E98),(Input!$N$144*(1+rvanilla)^0.5)-SUM($N98:Y98),(Input!$N$144*(1+rvanilla)^0.5)/A2stdlife))</f>
        <v>0</v>
      </c>
      <c r="AA98" s="168">
        <f>IF(A2stdlife="n/a","n/a",IF(AA$3&gt;(A2stdlife+$E98),(Input!$N$144*(1+rvanilla)^0.5)-SUM($N98:Z98),(Input!$N$144*(1+rvanilla)^0.5)/A2stdlife))</f>
        <v>0</v>
      </c>
      <c r="AB98" s="168">
        <f>IF(A2stdlife="n/a","n/a",IF(AB$3&gt;(A2stdlife+$E98),(Input!$N$144*(1+rvanilla)^0.5)-SUM($N98:AA98),(Input!$N$144*(1+rvanilla)^0.5)/A2stdlife))</f>
        <v>0</v>
      </c>
      <c r="AC98" s="168">
        <f>IF(A2stdlife="n/a","n/a",IF(AC$3&gt;(A2stdlife+$E98),(Input!$N$144*(1+rvanilla)^0.5)-SUM($N98:AB98),(Input!$N$144*(1+rvanilla)^0.5)/A2stdlife))</f>
        <v>0</v>
      </c>
      <c r="AD98" s="168">
        <f>IF(A2stdlife="n/a","n/a",IF(AD$3&gt;(A2stdlife+$E98),(Input!$N$144*(1+rvanilla)^0.5)-SUM($N98:AC98),(Input!$N$144*(1+rvanilla)^0.5)/A2stdlife))</f>
        <v>0</v>
      </c>
      <c r="AE98" s="168">
        <f>IF(A2stdlife="n/a","n/a",IF(AE$3&gt;(A2stdlife+$E98),(Input!$N$144*(1+rvanilla)^0.5)-SUM($N98:AD98),(Input!$N$144*(1+rvanilla)^0.5)/A2stdlife))</f>
        <v>0</v>
      </c>
      <c r="AF98" s="168">
        <f>IF(A2stdlife="n/a","n/a",IF(AF$3&gt;(A2stdlife+$E98),(Input!$N$144*(1+rvanilla)^0.5)-SUM($N98:AE98),(Input!$N$144*(1+rvanilla)^0.5)/A2stdlife))</f>
        <v>0</v>
      </c>
      <c r="AG98" s="168">
        <f>IF(A2stdlife="n/a","n/a",IF(AG$3&gt;(A2stdlife+$E98),(Input!$N$144*(1+rvanilla)^0.5)-SUM($N98:AF98),(Input!$N$144*(1+rvanilla)^0.5)/A2stdlife))</f>
        <v>0</v>
      </c>
      <c r="AH98" s="168">
        <f>IF(A2stdlife="n/a","n/a",IF(AH$3&gt;(A2stdlife+$E98),(Input!$N$144*(1+rvanilla)^0.5)-SUM($N98:AG98),(Input!$N$144*(1+rvanilla)^0.5)/A2stdlife))</f>
        <v>0</v>
      </c>
      <c r="AI98" s="168">
        <f>IF(A2stdlife="n/a","n/a",IF(AI$3&gt;(A2stdlife+$E98),(Input!$N$144*(1+rvanilla)^0.5)-SUM($N98:AH98),(Input!$N$144*(1+rvanilla)^0.5)/A2stdlife))</f>
        <v>0</v>
      </c>
      <c r="AJ98" s="168">
        <f>IF(A2stdlife="n/a","n/a",IF(AJ$3&gt;(A2stdlife+$E98),(Input!$N$144*(1+rvanilla)^0.5)-SUM($N98:AI98),(Input!$N$144*(1+rvanilla)^0.5)/A2stdlife))</f>
        <v>0</v>
      </c>
      <c r="AK98" s="168">
        <f>IF(A2stdlife="n/a","n/a",IF(AK$3&gt;(A2stdlife+$E98),(Input!$N$144*(1+rvanilla)^0.5)-SUM($N98:AJ98),(Input!$N$144*(1+rvanilla)^0.5)/A2stdlife))</f>
        <v>0</v>
      </c>
      <c r="AL98" s="168">
        <f>IF(A2stdlife="n/a","n/a",IF(AL$3&gt;(A2stdlife+$E98),(Input!$N$144*(1+rvanilla)^0.5)-SUM($N98:AK98),(Input!$N$144*(1+rvanilla)^0.5)/A2stdlife))</f>
        <v>0</v>
      </c>
      <c r="AM98" s="168">
        <f>IF(A2stdlife="n/a","n/a",IF(AM$3&gt;(A2stdlife+$E98),(Input!$N$144*(1+rvanilla)^0.5)-SUM($N98:AL98),(Input!$N$144*(1+rvanilla)^0.5)/A2stdlife))</f>
        <v>0</v>
      </c>
      <c r="AN98" s="168">
        <f>IF(A2stdlife="n/a","n/a",IF(AN$3&gt;(A2stdlife+$E98),(Input!$N$144*(1+rvanilla)^0.5)-SUM($N98:AM98),(Input!$N$144*(1+rvanilla)^0.5)/A2stdlife))</f>
        <v>0</v>
      </c>
      <c r="AO98" s="168">
        <f>IF(A2stdlife="n/a","n/a",IF(AO$3&gt;(A2stdlife+$E98),(Input!$N$144*(1+rvanilla)^0.5)-SUM($N98:AN98),(Input!$N$144*(1+rvanilla)^0.5)/A2stdlife))</f>
        <v>0</v>
      </c>
      <c r="AP98" s="168">
        <f>IF(A2stdlife="n/a","n/a",IF(AP$3&gt;(A2stdlife+$E98),(Input!$N$144*(1+rvanilla)^0.5)-SUM($N98:AO98),(Input!$N$144*(1+rvanilla)^0.5)/A2stdlife))</f>
        <v>0</v>
      </c>
      <c r="AQ98" s="168">
        <f>IF(A2stdlife="n/a","n/a",IF(AQ$3&gt;(A2stdlife+$E98),(Input!$N$144*(1+rvanilla)^0.5)-SUM($N98:AP98),(Input!$N$144*(1+rvanilla)^0.5)/A2stdlife))</f>
        <v>0</v>
      </c>
      <c r="AR98" s="168">
        <f>IF(A2stdlife="n/a","n/a",IF(AR$3&gt;(A2stdlife+$E98),(Input!$N$144*(1+rvanilla)^0.5)-SUM($N98:AQ98),(Input!$N$144*(1+rvanilla)^0.5)/A2stdlife))</f>
        <v>0</v>
      </c>
      <c r="AS98" s="168">
        <f>IF(A2stdlife="n/a","n/a",IF(AS$3&gt;(A2stdlife+$E98),(Input!$N$144*(1+rvanilla)^0.5)-SUM($N98:AR98),(Input!$N$144*(1+rvanilla)^0.5)/A2stdlife))</f>
        <v>0</v>
      </c>
      <c r="AT98" s="168">
        <f>IF(A2stdlife="n/a","n/a",IF(AT$3&gt;(A2stdlife+$E98),(Input!$N$144*(1+rvanilla)^0.5)-SUM($N98:AS98),(Input!$N$144*(1+rvanilla)^0.5)/A2stdlife))</f>
        <v>0</v>
      </c>
      <c r="AU98" s="168">
        <f>IF(A2stdlife="n/a","n/a",IF(AU$3&gt;(A2stdlife+$E98),(Input!$N$144*(1+rvanilla)^0.5)-SUM($N98:AT98),(Input!$N$144*(1+rvanilla)^0.5)/A2stdlife))</f>
        <v>0</v>
      </c>
      <c r="AV98" s="168">
        <f>IF(A2stdlife="n/a","n/a",IF(AV$3&gt;(A2stdlife+$E98),(Input!$N$144*(1+rvanilla)^0.5)-SUM($N98:AU98),(Input!$N$144*(1+rvanilla)^0.5)/A2stdlife))</f>
        <v>0</v>
      </c>
      <c r="AW98" s="168">
        <f>IF(A2stdlife="n/a","n/a",IF(AW$3&gt;(A2stdlife+$E98),(Input!$N$144*(1+rvanilla)^0.5)-SUM($N98:AV98),(Input!$N$144*(1+rvanilla)^0.5)/A2stdlife))</f>
        <v>0</v>
      </c>
      <c r="AX98" s="168">
        <f>IF(A2stdlife="n/a","n/a",IF(AX$3&gt;(A2stdlife+$E98),(Input!$N$144*(1+rvanilla)^0.5)-SUM($N98:AW98),(Input!$N$144*(1+rvanilla)^0.5)/A2stdlife))</f>
        <v>0</v>
      </c>
      <c r="AY98" s="168">
        <f>IF(A2stdlife="n/a","n/a",IF(AY$3&gt;(A2stdlife+$E98),(Input!$N$144*(1+rvanilla)^0.5)-SUM($N98:AX98),(Input!$N$144*(1+rvanilla)^0.5)/A2stdlife))</f>
        <v>0</v>
      </c>
      <c r="AZ98" s="168">
        <f>IF(A2stdlife="n/a","n/a",IF(AZ$3&gt;(A2stdlife+$E98),(Input!$N$144*(1+rvanilla)^0.5)-SUM($N98:AY98),(Input!$N$144*(1+rvanilla)^0.5)/A2stdlife))</f>
        <v>0</v>
      </c>
      <c r="BA98" s="168">
        <f>IF(A2stdlife="n/a","n/a",IF(BA$3&gt;(A2stdlife+$E98),(Input!$N$144*(1+rvanilla)^0.5)-SUM($N98:AZ98),(Input!$N$144*(1+rvanilla)^0.5)/A2stdlife))</f>
        <v>0</v>
      </c>
      <c r="BB98" s="168">
        <f>IF(A2stdlife="n/a","n/a",IF(BB$3&gt;(A2stdlife+$E98),(Input!$N$144*(1+rvanilla)^0.5)-SUM($N98:BA98),(Input!$N$144*(1+rvanilla)^0.5)/A2stdlife))</f>
        <v>0</v>
      </c>
      <c r="BC98" s="168">
        <f>IF(A2stdlife="n/a","n/a",IF(BC$3&gt;(A2stdlife+$E98),(Input!$N$144*(1+rvanilla)^0.5)-SUM($N98:BB98),(Input!$N$144*(1+rvanilla)^0.5)/A2stdlife))</f>
        <v>0</v>
      </c>
      <c r="BD98" s="168">
        <f>IF(A2stdlife="n/a","n/a",IF(BD$3&gt;(A2stdlife+$E98),(Input!$N$144*(1+rvanilla)^0.5)-SUM($N98:BC98),(Input!$N$144*(1+rvanilla)^0.5)/A2stdlife))</f>
        <v>0</v>
      </c>
      <c r="BE98" s="168">
        <f>IF(A2stdlife="n/a","n/a",IF(BE$3&gt;(A2stdlife+$E98),(Input!$N$144*(1+rvanilla)^0.5)-SUM($N98:BD98),(Input!$N$144*(1+rvanilla)^0.5)/A2stdlife))</f>
        <v>0</v>
      </c>
      <c r="BF98" s="168">
        <f>IF(A2stdlife="n/a","n/a",IF(BF$3&gt;(A2stdlife+$E98),(Input!$N$144*(1+rvanilla)^0.5)-SUM($N98:BE98),(Input!$N$144*(1+rvanilla)^0.5)/A2stdlife))</f>
        <v>0</v>
      </c>
      <c r="BG98" s="168">
        <f>IF(A2stdlife="n/a","n/a",IF(BG$3&gt;(A2stdlife+$E98),(Input!$N$144*(1+rvanilla)^0.5)-SUM($N98:BF98),(Input!$N$144*(1+rvanilla)^0.5)/A2stdlife))</f>
        <v>0</v>
      </c>
      <c r="BH98" s="168">
        <f>IF(A2stdlife="n/a","n/a",IF(BH$3&gt;(A2stdlife+$E98),(Input!$N$144*(1+rvanilla)^0.5)-SUM($N98:BG98),(Input!$N$144*(1+rvanilla)^0.5)/A2stdlife))</f>
        <v>0</v>
      </c>
      <c r="BI98" s="168">
        <f>IF(A2stdlife="n/a","n/a",IF(BI$3&gt;(A2stdlife+$E98),(Input!$N$144*(1+rvanilla)^0.5)-SUM($N98:BH98),(Input!$N$144*(1+rvanilla)^0.5)/A2stdlife))</f>
        <v>0</v>
      </c>
      <c r="BJ98" s="20"/>
      <c r="BK98" s="20"/>
      <c r="BL98"/>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c r="FM98"/>
      <c r="FN98"/>
      <c r="FO98"/>
      <c r="FP98"/>
      <c r="FQ98"/>
      <c r="FR98"/>
      <c r="FS98"/>
      <c r="FT98"/>
      <c r="FU98"/>
      <c r="FV98"/>
      <c r="FW98"/>
      <c r="FX98"/>
      <c r="FY98"/>
      <c r="FZ98"/>
      <c r="GA98"/>
      <c r="GB98"/>
      <c r="GC98"/>
      <c r="GD98"/>
      <c r="GE98"/>
      <c r="GF98"/>
      <c r="GG98"/>
      <c r="GH98"/>
      <c r="GI98"/>
      <c r="GJ98"/>
      <c r="GK98"/>
      <c r="GL98"/>
      <c r="GM98"/>
      <c r="GN98"/>
      <c r="GO98"/>
      <c r="GP98"/>
      <c r="GQ98"/>
      <c r="GR98"/>
      <c r="GS98"/>
      <c r="GT98"/>
      <c r="GU98"/>
      <c r="GV98"/>
      <c r="GW98"/>
      <c r="GX98"/>
      <c r="GY98"/>
      <c r="GZ98"/>
      <c r="HA98"/>
      <c r="HB98"/>
      <c r="HC98"/>
      <c r="HD98"/>
      <c r="HE98"/>
      <c r="HF98"/>
      <c r="HG98"/>
      <c r="HH98"/>
      <c r="HI98"/>
      <c r="HJ98"/>
      <c r="HK98"/>
      <c r="HL98"/>
      <c r="HM98"/>
      <c r="HN98"/>
      <c r="HO98"/>
      <c r="HP98"/>
      <c r="HQ98"/>
      <c r="HR98"/>
      <c r="HS98"/>
      <c r="HT98"/>
      <c r="HU98"/>
      <c r="HV98"/>
      <c r="HW98"/>
      <c r="HX98"/>
      <c r="HY98"/>
      <c r="HZ98"/>
      <c r="IA98"/>
      <c r="IB98"/>
      <c r="IC98"/>
      <c r="ID98"/>
      <c r="IE98"/>
      <c r="IF98"/>
      <c r="IG98"/>
      <c r="IH98"/>
      <c r="II98"/>
      <c r="IJ98"/>
      <c r="IK98"/>
      <c r="IL98"/>
      <c r="IM98"/>
      <c r="IN98"/>
      <c r="IO98"/>
      <c r="IP98"/>
      <c r="IQ98"/>
      <c r="IR98"/>
      <c r="IS98"/>
      <c r="IT98"/>
      <c r="IU98"/>
      <c r="IV98"/>
    </row>
    <row r="99" spans="1:256" s="5" customFormat="1" hidden="1" outlineLevel="2">
      <c r="A99" s="20"/>
      <c r="B99" s="20"/>
      <c r="C99" s="38"/>
      <c r="D99" s="641"/>
      <c r="E99" s="287">
        <v>9</v>
      </c>
      <c r="F99" s="40"/>
      <c r="G99" s="445"/>
      <c r="H99" s="315"/>
      <c r="I99" s="315"/>
      <c r="J99" s="315"/>
      <c r="K99" s="315"/>
      <c r="L99" s="315"/>
      <c r="M99" s="315"/>
      <c r="N99" s="315"/>
      <c r="O99" s="314"/>
      <c r="P99" s="168">
        <f>IF(A2stdlife="n/a","n/a",IF(P$3&gt;(A2stdlife+$E99),(Input!$O$144*(1+rvanilla)^0.5)-SUM($O99:O99),(Input!$O$144*(1+rvanilla)^0.5)/A2stdlife))</f>
        <v>0</v>
      </c>
      <c r="Q99" s="168">
        <f>IF(A2stdlife="n/a","n/a",IF(Q$3&gt;(A2stdlife+$E99),(Input!$O$144*(1+rvanilla)^0.5)-SUM($O99:P99),(Input!$O$144*(1+rvanilla)^0.5)/A2stdlife))</f>
        <v>0</v>
      </c>
      <c r="R99" s="168">
        <f>IF(A2stdlife="n/a","n/a",IF(R$3&gt;(A2stdlife+$E99),(Input!$O$144*(1+rvanilla)^0.5)-SUM($O99:Q99),(Input!$O$144*(1+rvanilla)^0.5)/A2stdlife))</f>
        <v>0</v>
      </c>
      <c r="S99" s="168">
        <f>IF(A2stdlife="n/a","n/a",IF(S$3&gt;(A2stdlife+$E99),(Input!$O$144*(1+rvanilla)^0.5)-SUM($O99:R99),(Input!$O$144*(1+rvanilla)^0.5)/A2stdlife))</f>
        <v>0</v>
      </c>
      <c r="T99" s="168">
        <f>IF(A2stdlife="n/a","n/a",IF(T$3&gt;(A2stdlife+$E99),(Input!$O$144*(1+rvanilla)^0.5)-SUM($O99:S99),(Input!$O$144*(1+rvanilla)^0.5)/A2stdlife))</f>
        <v>0</v>
      </c>
      <c r="U99" s="168">
        <f>IF(A2stdlife="n/a","n/a",IF(U$3&gt;(A2stdlife+$E99),(Input!$O$144*(1+rvanilla)^0.5)-SUM($O99:T99),(Input!$O$144*(1+rvanilla)^0.5)/A2stdlife))</f>
        <v>0</v>
      </c>
      <c r="V99" s="168">
        <f>IF(A2stdlife="n/a","n/a",IF(V$3&gt;(A2stdlife+$E99),(Input!$O$144*(1+rvanilla)^0.5)-SUM($O99:U99),(Input!$O$144*(1+rvanilla)^0.5)/A2stdlife))</f>
        <v>0</v>
      </c>
      <c r="W99" s="168">
        <f>IF(A2stdlife="n/a","n/a",IF(W$3&gt;(A2stdlife+$E99),(Input!$O$144*(1+rvanilla)^0.5)-SUM($O99:V99),(Input!$O$144*(1+rvanilla)^0.5)/A2stdlife))</f>
        <v>0</v>
      </c>
      <c r="X99" s="168">
        <f>IF(A2stdlife="n/a","n/a",IF(X$3&gt;(A2stdlife+$E99),(Input!$O$144*(1+rvanilla)^0.5)-SUM($O99:W99),(Input!$O$144*(1+rvanilla)^0.5)/A2stdlife))</f>
        <v>0</v>
      </c>
      <c r="Y99" s="168">
        <f>IF(A2stdlife="n/a","n/a",IF(Y$3&gt;(A2stdlife+$E99),(Input!$O$144*(1+rvanilla)^0.5)-SUM($O99:X99),(Input!$O$144*(1+rvanilla)^0.5)/A2stdlife))</f>
        <v>0</v>
      </c>
      <c r="Z99" s="168">
        <f>IF(A2stdlife="n/a","n/a",IF(Z$3&gt;(A2stdlife+$E99),(Input!$O$144*(1+rvanilla)^0.5)-SUM($O99:Y99),(Input!$O$144*(1+rvanilla)^0.5)/A2stdlife))</f>
        <v>0</v>
      </c>
      <c r="AA99" s="168">
        <f>IF(A2stdlife="n/a","n/a",IF(AA$3&gt;(A2stdlife+$E99),(Input!$O$144*(1+rvanilla)^0.5)-SUM($O99:Z99),(Input!$O$144*(1+rvanilla)^0.5)/A2stdlife))</f>
        <v>0</v>
      </c>
      <c r="AB99" s="168">
        <f>IF(A2stdlife="n/a","n/a",IF(AB$3&gt;(A2stdlife+$E99),(Input!$O$144*(1+rvanilla)^0.5)-SUM($O99:AA99),(Input!$O$144*(1+rvanilla)^0.5)/A2stdlife))</f>
        <v>0</v>
      </c>
      <c r="AC99" s="168">
        <f>IF(A2stdlife="n/a","n/a",IF(AC$3&gt;(A2stdlife+$E99),(Input!$O$144*(1+rvanilla)^0.5)-SUM($O99:AB99),(Input!$O$144*(1+rvanilla)^0.5)/A2stdlife))</f>
        <v>0</v>
      </c>
      <c r="AD99" s="168">
        <f>IF(A2stdlife="n/a","n/a",IF(AD$3&gt;(A2stdlife+$E99),(Input!$O$144*(1+rvanilla)^0.5)-SUM($O99:AC99),(Input!$O$144*(1+rvanilla)^0.5)/A2stdlife))</f>
        <v>0</v>
      </c>
      <c r="AE99" s="168">
        <f>IF(A2stdlife="n/a","n/a",IF(AE$3&gt;(A2stdlife+$E99),(Input!$O$144*(1+rvanilla)^0.5)-SUM($O99:AD99),(Input!$O$144*(1+rvanilla)^0.5)/A2stdlife))</f>
        <v>0</v>
      </c>
      <c r="AF99" s="168">
        <f>IF(A2stdlife="n/a","n/a",IF(AF$3&gt;(A2stdlife+$E99),(Input!$O$144*(1+rvanilla)^0.5)-SUM($O99:AE99),(Input!$O$144*(1+rvanilla)^0.5)/A2stdlife))</f>
        <v>0</v>
      </c>
      <c r="AG99" s="168">
        <f>IF(A2stdlife="n/a","n/a",IF(AG$3&gt;(A2stdlife+$E99),(Input!$O$144*(1+rvanilla)^0.5)-SUM($O99:AF99),(Input!$O$144*(1+rvanilla)^0.5)/A2stdlife))</f>
        <v>0</v>
      </c>
      <c r="AH99" s="168">
        <f>IF(A2stdlife="n/a","n/a",IF(AH$3&gt;(A2stdlife+$E99),(Input!$O$144*(1+rvanilla)^0.5)-SUM($O99:AG99),(Input!$O$144*(1+rvanilla)^0.5)/A2stdlife))</f>
        <v>0</v>
      </c>
      <c r="AI99" s="168">
        <f>IF(A2stdlife="n/a","n/a",IF(AI$3&gt;(A2stdlife+$E99),(Input!$O$144*(1+rvanilla)^0.5)-SUM($O99:AH99),(Input!$O$144*(1+rvanilla)^0.5)/A2stdlife))</f>
        <v>0</v>
      </c>
      <c r="AJ99" s="168">
        <f>IF(A2stdlife="n/a","n/a",IF(AJ$3&gt;(A2stdlife+$E99),(Input!$O$144*(1+rvanilla)^0.5)-SUM($O99:AI99),(Input!$O$144*(1+rvanilla)^0.5)/A2stdlife))</f>
        <v>0</v>
      </c>
      <c r="AK99" s="168">
        <f>IF(A2stdlife="n/a","n/a",IF(AK$3&gt;(A2stdlife+$E99),(Input!$O$144*(1+rvanilla)^0.5)-SUM($O99:AJ99),(Input!$O$144*(1+rvanilla)^0.5)/A2stdlife))</f>
        <v>0</v>
      </c>
      <c r="AL99" s="168">
        <f>IF(A2stdlife="n/a","n/a",IF(AL$3&gt;(A2stdlife+$E99),(Input!$O$144*(1+rvanilla)^0.5)-SUM($O99:AK99),(Input!$O$144*(1+rvanilla)^0.5)/A2stdlife))</f>
        <v>0</v>
      </c>
      <c r="AM99" s="168">
        <f>IF(A2stdlife="n/a","n/a",IF(AM$3&gt;(A2stdlife+$E99),(Input!$O$144*(1+rvanilla)^0.5)-SUM($O99:AL99),(Input!$O$144*(1+rvanilla)^0.5)/A2stdlife))</f>
        <v>0</v>
      </c>
      <c r="AN99" s="168">
        <f>IF(A2stdlife="n/a","n/a",IF(AN$3&gt;(A2stdlife+$E99),(Input!$O$144*(1+rvanilla)^0.5)-SUM($O99:AM99),(Input!$O$144*(1+rvanilla)^0.5)/A2stdlife))</f>
        <v>0</v>
      </c>
      <c r="AO99" s="168">
        <f>IF(A2stdlife="n/a","n/a",IF(AO$3&gt;(A2stdlife+$E99),(Input!$O$144*(1+rvanilla)^0.5)-SUM($O99:AN99),(Input!$O$144*(1+rvanilla)^0.5)/A2stdlife))</f>
        <v>0</v>
      </c>
      <c r="AP99" s="168">
        <f>IF(A2stdlife="n/a","n/a",IF(AP$3&gt;(A2stdlife+$E99),(Input!$O$144*(1+rvanilla)^0.5)-SUM($O99:AO99),(Input!$O$144*(1+rvanilla)^0.5)/A2stdlife))</f>
        <v>0</v>
      </c>
      <c r="AQ99" s="168">
        <f>IF(A2stdlife="n/a","n/a",IF(AQ$3&gt;(A2stdlife+$E99),(Input!$O$144*(1+rvanilla)^0.5)-SUM($O99:AP99),(Input!$O$144*(1+rvanilla)^0.5)/A2stdlife))</f>
        <v>0</v>
      </c>
      <c r="AR99" s="168">
        <f>IF(A2stdlife="n/a","n/a",IF(AR$3&gt;(A2stdlife+$E99),(Input!$O$144*(1+rvanilla)^0.5)-SUM($O99:AQ99),(Input!$O$144*(1+rvanilla)^0.5)/A2stdlife))</f>
        <v>0</v>
      </c>
      <c r="AS99" s="168">
        <f>IF(A2stdlife="n/a","n/a",IF(AS$3&gt;(A2stdlife+$E99),(Input!$O$144*(1+rvanilla)^0.5)-SUM($O99:AR99),(Input!$O$144*(1+rvanilla)^0.5)/A2stdlife))</f>
        <v>0</v>
      </c>
      <c r="AT99" s="168">
        <f>IF(A2stdlife="n/a","n/a",IF(AT$3&gt;(A2stdlife+$E99),(Input!$O$144*(1+rvanilla)^0.5)-SUM($O99:AS99),(Input!$O$144*(1+rvanilla)^0.5)/A2stdlife))</f>
        <v>0</v>
      </c>
      <c r="AU99" s="168">
        <f>IF(A2stdlife="n/a","n/a",IF(AU$3&gt;(A2stdlife+$E99),(Input!$O$144*(1+rvanilla)^0.5)-SUM($O99:AT99),(Input!$O$144*(1+rvanilla)^0.5)/A2stdlife))</f>
        <v>0</v>
      </c>
      <c r="AV99" s="168">
        <f>IF(A2stdlife="n/a","n/a",IF(AV$3&gt;(A2stdlife+$E99),(Input!$O$144*(1+rvanilla)^0.5)-SUM($O99:AU99),(Input!$O$144*(1+rvanilla)^0.5)/A2stdlife))</f>
        <v>0</v>
      </c>
      <c r="AW99" s="168">
        <f>IF(A2stdlife="n/a","n/a",IF(AW$3&gt;(A2stdlife+$E99),(Input!$O$144*(1+rvanilla)^0.5)-SUM($O99:AV99),(Input!$O$144*(1+rvanilla)^0.5)/A2stdlife))</f>
        <v>0</v>
      </c>
      <c r="AX99" s="168">
        <f>IF(A2stdlife="n/a","n/a",IF(AX$3&gt;(A2stdlife+$E99),(Input!$O$144*(1+rvanilla)^0.5)-SUM($O99:AW99),(Input!$O$144*(1+rvanilla)^0.5)/A2stdlife))</f>
        <v>0</v>
      </c>
      <c r="AY99" s="168">
        <f>IF(A2stdlife="n/a","n/a",IF(AY$3&gt;(A2stdlife+$E99),(Input!$O$144*(1+rvanilla)^0.5)-SUM($O99:AX99),(Input!$O$144*(1+rvanilla)^0.5)/A2stdlife))</f>
        <v>0</v>
      </c>
      <c r="AZ99" s="168">
        <f>IF(A2stdlife="n/a","n/a",IF(AZ$3&gt;(A2stdlife+$E99),(Input!$O$144*(1+rvanilla)^0.5)-SUM($O99:AY99),(Input!$O$144*(1+rvanilla)^0.5)/A2stdlife))</f>
        <v>0</v>
      </c>
      <c r="BA99" s="168">
        <f>IF(A2stdlife="n/a","n/a",IF(BA$3&gt;(A2stdlife+$E99),(Input!$O$144*(1+rvanilla)^0.5)-SUM($O99:AZ99),(Input!$O$144*(1+rvanilla)^0.5)/A2stdlife))</f>
        <v>0</v>
      </c>
      <c r="BB99" s="168">
        <f>IF(A2stdlife="n/a","n/a",IF(BB$3&gt;(A2stdlife+$E99),(Input!$O$144*(1+rvanilla)^0.5)-SUM($O99:BA99),(Input!$O$144*(1+rvanilla)^0.5)/A2stdlife))</f>
        <v>0</v>
      </c>
      <c r="BC99" s="168">
        <f>IF(A2stdlife="n/a","n/a",IF(BC$3&gt;(A2stdlife+$E99),(Input!$O$144*(1+rvanilla)^0.5)-SUM($O99:BB99),(Input!$O$144*(1+rvanilla)^0.5)/A2stdlife))</f>
        <v>0</v>
      </c>
      <c r="BD99" s="168">
        <f>IF(A2stdlife="n/a","n/a",IF(BD$3&gt;(A2stdlife+$E99),(Input!$O$144*(1+rvanilla)^0.5)-SUM($O99:BC99),(Input!$O$144*(1+rvanilla)^0.5)/A2stdlife))</f>
        <v>0</v>
      </c>
      <c r="BE99" s="168">
        <f>IF(A2stdlife="n/a","n/a",IF(BE$3&gt;(A2stdlife+$E99),(Input!$O$144*(1+rvanilla)^0.5)-SUM($O99:BD99),(Input!$O$144*(1+rvanilla)^0.5)/A2stdlife))</f>
        <v>0</v>
      </c>
      <c r="BF99" s="168">
        <f>IF(A2stdlife="n/a","n/a",IF(BF$3&gt;(A2stdlife+$E99),(Input!$O$144*(1+rvanilla)^0.5)-SUM($O99:BE99),(Input!$O$144*(1+rvanilla)^0.5)/A2stdlife))</f>
        <v>0</v>
      </c>
      <c r="BG99" s="168">
        <f>IF(A2stdlife="n/a","n/a",IF(BG$3&gt;(A2stdlife+$E99),(Input!$O$144*(1+rvanilla)^0.5)-SUM($O99:BF99),(Input!$O$144*(1+rvanilla)^0.5)/A2stdlife))</f>
        <v>0</v>
      </c>
      <c r="BH99" s="168">
        <f>IF(A2stdlife="n/a","n/a",IF(BH$3&gt;(A2stdlife+$E99),(Input!$O$144*(1+rvanilla)^0.5)-SUM($O99:BG99),(Input!$O$144*(1+rvanilla)^0.5)/A2stdlife))</f>
        <v>0</v>
      </c>
      <c r="BI99" s="168">
        <f>IF(A2stdlife="n/a","n/a",IF(BI$3&gt;(A2stdlife+$E99),(Input!$O$144*(1+rvanilla)^0.5)-SUM($O99:BH99),(Input!$O$144*(1+rvanilla)^0.5)/A2stdlife))</f>
        <v>0</v>
      </c>
      <c r="BJ99" s="20"/>
      <c r="BK99" s="20"/>
      <c r="BL99"/>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c r="DV99"/>
      <c r="DW99"/>
      <c r="DX99"/>
      <c r="DY99"/>
      <c r="DZ99"/>
      <c r="EA99"/>
      <c r="EB99"/>
      <c r="EC99"/>
      <c r="ED99"/>
      <c r="EE99"/>
      <c r="EF99"/>
      <c r="EG99"/>
      <c r="EH99"/>
      <c r="EI99"/>
      <c r="EJ99"/>
      <c r="EK99"/>
      <c r="EL99"/>
      <c r="EM99"/>
      <c r="EN99"/>
      <c r="EO99"/>
      <c r="EP99"/>
      <c r="EQ99"/>
      <c r="ER99"/>
      <c r="ES99"/>
      <c r="ET99"/>
      <c r="EU99"/>
      <c r="EV99"/>
      <c r="EW99"/>
      <c r="EX99"/>
      <c r="EY99"/>
      <c r="EZ99"/>
      <c r="FA99"/>
      <c r="FB99"/>
      <c r="FC99"/>
      <c r="FD99"/>
      <c r="FE99"/>
      <c r="FF99"/>
      <c r="FG99"/>
      <c r="FH99"/>
      <c r="FI99"/>
      <c r="FJ99"/>
      <c r="FK99"/>
      <c r="FL99"/>
      <c r="FM99"/>
      <c r="FN99"/>
      <c r="FO99"/>
      <c r="FP99"/>
      <c r="FQ99"/>
      <c r="FR99"/>
      <c r="FS99"/>
      <c r="FT99"/>
      <c r="FU99"/>
      <c r="FV99"/>
      <c r="FW99"/>
      <c r="FX99"/>
      <c r="FY99"/>
      <c r="FZ99"/>
      <c r="GA99"/>
      <c r="GB99"/>
      <c r="GC99"/>
      <c r="GD99"/>
      <c r="GE99"/>
      <c r="GF99"/>
      <c r="GG99"/>
      <c r="GH99"/>
      <c r="GI99"/>
      <c r="GJ99"/>
      <c r="GK99"/>
      <c r="GL99"/>
      <c r="GM99"/>
      <c r="GN99"/>
      <c r="GO99"/>
      <c r="GP99"/>
      <c r="GQ99"/>
      <c r="GR99"/>
      <c r="GS99"/>
      <c r="GT99"/>
      <c r="GU99"/>
      <c r="GV99"/>
      <c r="GW99"/>
      <c r="GX99"/>
      <c r="GY99"/>
      <c r="GZ99"/>
      <c r="HA99"/>
      <c r="HB99"/>
      <c r="HC99"/>
      <c r="HD99"/>
      <c r="HE99"/>
      <c r="HF99"/>
      <c r="HG99"/>
      <c r="HH99"/>
      <c r="HI99"/>
      <c r="HJ99"/>
      <c r="HK99"/>
      <c r="HL99"/>
      <c r="HM99"/>
      <c r="HN99"/>
      <c r="HO99"/>
      <c r="HP99"/>
      <c r="HQ99"/>
      <c r="HR99"/>
      <c r="HS99"/>
      <c r="HT99"/>
      <c r="HU99"/>
      <c r="HV99"/>
      <c r="HW99"/>
      <c r="HX99"/>
      <c r="HY99"/>
      <c r="HZ99"/>
      <c r="IA99"/>
      <c r="IB99"/>
      <c r="IC99"/>
      <c r="ID99"/>
      <c r="IE99"/>
      <c r="IF99"/>
      <c r="IG99"/>
      <c r="IH99"/>
      <c r="II99"/>
      <c r="IJ99"/>
      <c r="IK99"/>
      <c r="IL99"/>
      <c r="IM99"/>
      <c r="IN99"/>
      <c r="IO99"/>
      <c r="IP99"/>
      <c r="IQ99"/>
      <c r="IR99"/>
      <c r="IS99"/>
      <c r="IT99"/>
      <c r="IU99"/>
      <c r="IV99"/>
    </row>
    <row r="100" spans="1:256" s="5" customFormat="1" hidden="1" outlineLevel="2">
      <c r="A100" s="20"/>
      <c r="B100" s="20"/>
      <c r="C100" s="38"/>
      <c r="D100" s="641"/>
      <c r="E100" s="288">
        <v>10</v>
      </c>
      <c r="F100" s="40"/>
      <c r="G100" s="445"/>
      <c r="H100" s="315"/>
      <c r="I100" s="315"/>
      <c r="J100" s="315"/>
      <c r="K100" s="315"/>
      <c r="L100" s="315"/>
      <c r="M100" s="315"/>
      <c r="N100" s="315"/>
      <c r="O100" s="315"/>
      <c r="P100" s="314"/>
      <c r="Q100" s="168">
        <f>IF(A2stdlife="n/a","n/a",IF(Q$3&gt;(A2stdlife+$E100),(Input!$P$144*(1+rvanilla)^0.5)-SUM($P100:P100),(Input!$P$144*(1+rvanilla)^0.5)/A2stdlife))</f>
        <v>0</v>
      </c>
      <c r="R100" s="168">
        <f>IF(A2stdlife="n/a","n/a",IF(R$3&gt;(A2stdlife+$E100),(Input!$P$144*(1+rvanilla)^0.5)-SUM($P100:Q100),(Input!$P$144*(1+rvanilla)^0.5)/A2stdlife))</f>
        <v>0</v>
      </c>
      <c r="S100" s="168">
        <f>IF(A2stdlife="n/a","n/a",IF(S$3&gt;(A2stdlife+$E100),(Input!$P$144*(1+rvanilla)^0.5)-SUM($P100:R100),(Input!$P$144*(1+rvanilla)^0.5)/A2stdlife))</f>
        <v>0</v>
      </c>
      <c r="T100" s="168">
        <f>IF(A2stdlife="n/a","n/a",IF(T$3&gt;(A2stdlife+$E100),(Input!$P$144*(1+rvanilla)^0.5)-SUM($P100:S100),(Input!$P$144*(1+rvanilla)^0.5)/A2stdlife))</f>
        <v>0</v>
      </c>
      <c r="U100" s="168">
        <f>IF(A2stdlife="n/a","n/a",IF(U$3&gt;(A2stdlife+$E100),(Input!$P$144*(1+rvanilla)^0.5)-SUM($P100:T100),(Input!$P$144*(1+rvanilla)^0.5)/A2stdlife))</f>
        <v>0</v>
      </c>
      <c r="V100" s="168">
        <f>IF(A2stdlife="n/a","n/a",IF(V$3&gt;(A2stdlife+$E100),(Input!$P$144*(1+rvanilla)^0.5)-SUM($P100:U100),(Input!$P$144*(1+rvanilla)^0.5)/A2stdlife))</f>
        <v>0</v>
      </c>
      <c r="W100" s="168">
        <f>IF(A2stdlife="n/a","n/a",IF(W$3&gt;(A2stdlife+$E100),(Input!$P$144*(1+rvanilla)^0.5)-SUM($P100:V100),(Input!$P$144*(1+rvanilla)^0.5)/A2stdlife))</f>
        <v>0</v>
      </c>
      <c r="X100" s="168">
        <f>IF(A2stdlife="n/a","n/a",IF(X$3&gt;(A2stdlife+$E100),(Input!$P$144*(1+rvanilla)^0.5)-SUM($P100:W100),(Input!$P$144*(1+rvanilla)^0.5)/A2stdlife))</f>
        <v>0</v>
      </c>
      <c r="Y100" s="168">
        <f>IF(A2stdlife="n/a","n/a",IF(Y$3&gt;(A2stdlife+$E100),(Input!$P$144*(1+rvanilla)^0.5)-SUM($P100:X100),(Input!$P$144*(1+rvanilla)^0.5)/A2stdlife))</f>
        <v>0</v>
      </c>
      <c r="Z100" s="168">
        <f>IF(A2stdlife="n/a","n/a",IF(Z$3&gt;(A2stdlife+$E100),(Input!$P$144*(1+rvanilla)^0.5)-SUM($P100:Y100),(Input!$P$144*(1+rvanilla)^0.5)/A2stdlife))</f>
        <v>0</v>
      </c>
      <c r="AA100" s="168">
        <f>IF(A2stdlife="n/a","n/a",IF(AA$3&gt;(A2stdlife+$E100),(Input!$P$144*(1+rvanilla)^0.5)-SUM($P100:Z100),(Input!$P$144*(1+rvanilla)^0.5)/A2stdlife))</f>
        <v>0</v>
      </c>
      <c r="AB100" s="168">
        <f>IF(A2stdlife="n/a","n/a",IF(AB$3&gt;(A2stdlife+$E100),(Input!$P$144*(1+rvanilla)^0.5)-SUM($P100:AA100),(Input!$P$144*(1+rvanilla)^0.5)/A2stdlife))</f>
        <v>0</v>
      </c>
      <c r="AC100" s="168">
        <f>IF(A2stdlife="n/a","n/a",IF(AC$3&gt;(A2stdlife+$E100),(Input!$P$144*(1+rvanilla)^0.5)-SUM($P100:AB100),(Input!$P$144*(1+rvanilla)^0.5)/A2stdlife))</f>
        <v>0</v>
      </c>
      <c r="AD100" s="168">
        <f>IF(A2stdlife="n/a","n/a",IF(AD$3&gt;(A2stdlife+$E100),(Input!$P$144*(1+rvanilla)^0.5)-SUM($P100:AC100),(Input!$P$144*(1+rvanilla)^0.5)/A2stdlife))</f>
        <v>0</v>
      </c>
      <c r="AE100" s="168">
        <f>IF(A2stdlife="n/a","n/a",IF(AE$3&gt;(A2stdlife+$E100),(Input!$P$144*(1+rvanilla)^0.5)-SUM($P100:AD100),(Input!$P$144*(1+rvanilla)^0.5)/A2stdlife))</f>
        <v>0</v>
      </c>
      <c r="AF100" s="168">
        <f>IF(A2stdlife="n/a","n/a",IF(AF$3&gt;(A2stdlife+$E100),(Input!$P$144*(1+rvanilla)^0.5)-SUM($P100:AE100),(Input!$P$144*(1+rvanilla)^0.5)/A2stdlife))</f>
        <v>0</v>
      </c>
      <c r="AG100" s="168">
        <f>IF(A2stdlife="n/a","n/a",IF(AG$3&gt;(A2stdlife+$E100),(Input!$P$144*(1+rvanilla)^0.5)-SUM($P100:AF100),(Input!$P$144*(1+rvanilla)^0.5)/A2stdlife))</f>
        <v>0</v>
      </c>
      <c r="AH100" s="168">
        <f>IF(A2stdlife="n/a","n/a",IF(AH$3&gt;(A2stdlife+$E100),(Input!$P$144*(1+rvanilla)^0.5)-SUM($P100:AG100),(Input!$P$144*(1+rvanilla)^0.5)/A2stdlife))</f>
        <v>0</v>
      </c>
      <c r="AI100" s="168">
        <f>IF(A2stdlife="n/a","n/a",IF(AI$3&gt;(A2stdlife+$E100),(Input!$P$144*(1+rvanilla)^0.5)-SUM($P100:AH100),(Input!$P$144*(1+rvanilla)^0.5)/A2stdlife))</f>
        <v>0</v>
      </c>
      <c r="AJ100" s="168">
        <f>IF(A2stdlife="n/a","n/a",IF(AJ$3&gt;(A2stdlife+$E100),(Input!$P$144*(1+rvanilla)^0.5)-SUM($P100:AI100),(Input!$P$144*(1+rvanilla)^0.5)/A2stdlife))</f>
        <v>0</v>
      </c>
      <c r="AK100" s="168">
        <f>IF(A2stdlife="n/a","n/a",IF(AK$3&gt;(A2stdlife+$E100),(Input!$P$144*(1+rvanilla)^0.5)-SUM($P100:AJ100),(Input!$P$144*(1+rvanilla)^0.5)/A2stdlife))</f>
        <v>0</v>
      </c>
      <c r="AL100" s="168">
        <f>IF(A2stdlife="n/a","n/a",IF(AL$3&gt;(A2stdlife+$E100),(Input!$P$144*(1+rvanilla)^0.5)-SUM($P100:AK100),(Input!$P$144*(1+rvanilla)^0.5)/A2stdlife))</f>
        <v>0</v>
      </c>
      <c r="AM100" s="168">
        <f>IF(A2stdlife="n/a","n/a",IF(AM$3&gt;(A2stdlife+$E100),(Input!$P$144*(1+rvanilla)^0.5)-SUM($P100:AL100),(Input!$P$144*(1+rvanilla)^0.5)/A2stdlife))</f>
        <v>0</v>
      </c>
      <c r="AN100" s="168">
        <f>IF(A2stdlife="n/a","n/a",IF(AN$3&gt;(A2stdlife+$E100),(Input!$P$144*(1+rvanilla)^0.5)-SUM($P100:AM100),(Input!$P$144*(1+rvanilla)^0.5)/A2stdlife))</f>
        <v>0</v>
      </c>
      <c r="AO100" s="168">
        <f>IF(A2stdlife="n/a","n/a",IF(AO$3&gt;(A2stdlife+$E100),(Input!$P$144*(1+rvanilla)^0.5)-SUM($P100:AN100),(Input!$P$144*(1+rvanilla)^0.5)/A2stdlife))</f>
        <v>0</v>
      </c>
      <c r="AP100" s="168">
        <f>IF(A2stdlife="n/a","n/a",IF(AP$3&gt;(A2stdlife+$E100),(Input!$P$144*(1+rvanilla)^0.5)-SUM($P100:AO100),(Input!$P$144*(1+rvanilla)^0.5)/A2stdlife))</f>
        <v>0</v>
      </c>
      <c r="AQ100" s="168">
        <f>IF(A2stdlife="n/a","n/a",IF(AQ$3&gt;(A2stdlife+$E100),(Input!$P$144*(1+rvanilla)^0.5)-SUM($P100:AP100),(Input!$P$144*(1+rvanilla)^0.5)/A2stdlife))</f>
        <v>0</v>
      </c>
      <c r="AR100" s="168">
        <f>IF(A2stdlife="n/a","n/a",IF(AR$3&gt;(A2stdlife+$E100),(Input!$P$144*(1+rvanilla)^0.5)-SUM($P100:AQ100),(Input!$P$144*(1+rvanilla)^0.5)/A2stdlife))</f>
        <v>0</v>
      </c>
      <c r="AS100" s="168">
        <f>IF(A2stdlife="n/a","n/a",IF(AS$3&gt;(A2stdlife+$E100),(Input!$P$144*(1+rvanilla)^0.5)-SUM($P100:AR100),(Input!$P$144*(1+rvanilla)^0.5)/A2stdlife))</f>
        <v>0</v>
      </c>
      <c r="AT100" s="168">
        <f>IF(A2stdlife="n/a","n/a",IF(AT$3&gt;(A2stdlife+$E100),(Input!$P$144*(1+rvanilla)^0.5)-SUM($P100:AS100),(Input!$P$144*(1+rvanilla)^0.5)/A2stdlife))</f>
        <v>0</v>
      </c>
      <c r="AU100" s="168">
        <f>IF(A2stdlife="n/a","n/a",IF(AU$3&gt;(A2stdlife+$E100),(Input!$P$144*(1+rvanilla)^0.5)-SUM($P100:AT100),(Input!$P$144*(1+rvanilla)^0.5)/A2stdlife))</f>
        <v>0</v>
      </c>
      <c r="AV100" s="168">
        <f>IF(A2stdlife="n/a","n/a",IF(AV$3&gt;(A2stdlife+$E100),(Input!$P$144*(1+rvanilla)^0.5)-SUM($P100:AU100),(Input!$P$144*(1+rvanilla)^0.5)/A2stdlife))</f>
        <v>0</v>
      </c>
      <c r="AW100" s="168">
        <f>IF(A2stdlife="n/a","n/a",IF(AW$3&gt;(A2stdlife+$E100),(Input!$P$144*(1+rvanilla)^0.5)-SUM($P100:AV100),(Input!$P$144*(1+rvanilla)^0.5)/A2stdlife))</f>
        <v>0</v>
      </c>
      <c r="AX100" s="168">
        <f>IF(A2stdlife="n/a","n/a",IF(AX$3&gt;(A2stdlife+$E100),(Input!$P$144*(1+rvanilla)^0.5)-SUM($P100:AW100),(Input!$P$144*(1+rvanilla)^0.5)/A2stdlife))</f>
        <v>0</v>
      </c>
      <c r="AY100" s="168">
        <f>IF(A2stdlife="n/a","n/a",IF(AY$3&gt;(A2stdlife+$E100),(Input!$P$144*(1+rvanilla)^0.5)-SUM($P100:AX100),(Input!$P$144*(1+rvanilla)^0.5)/A2stdlife))</f>
        <v>0</v>
      </c>
      <c r="AZ100" s="168">
        <f>IF(A2stdlife="n/a","n/a",IF(AZ$3&gt;(A2stdlife+$E100),(Input!$P$144*(1+rvanilla)^0.5)-SUM($P100:AY100),(Input!$P$144*(1+rvanilla)^0.5)/A2stdlife))</f>
        <v>0</v>
      </c>
      <c r="BA100" s="168">
        <f>IF(A2stdlife="n/a","n/a",IF(BA$3&gt;(A2stdlife+$E100),(Input!$P$144*(1+rvanilla)^0.5)-SUM($P100:AZ100),(Input!$P$144*(1+rvanilla)^0.5)/A2stdlife))</f>
        <v>0</v>
      </c>
      <c r="BB100" s="168">
        <f>IF(A2stdlife="n/a","n/a",IF(BB$3&gt;(A2stdlife+$E100),(Input!$P$144*(1+rvanilla)^0.5)-SUM($P100:BA100),(Input!$P$144*(1+rvanilla)^0.5)/A2stdlife))</f>
        <v>0</v>
      </c>
      <c r="BC100" s="168">
        <f>IF(A2stdlife="n/a","n/a",IF(BC$3&gt;(A2stdlife+$E100),(Input!$P$144*(1+rvanilla)^0.5)-SUM($P100:BB100),(Input!$P$144*(1+rvanilla)^0.5)/A2stdlife))</f>
        <v>0</v>
      </c>
      <c r="BD100" s="168">
        <f>IF(A2stdlife="n/a","n/a",IF(BD$3&gt;(A2stdlife+$E100),(Input!$P$144*(1+rvanilla)^0.5)-SUM($P100:BC100),(Input!$P$144*(1+rvanilla)^0.5)/A2stdlife))</f>
        <v>0</v>
      </c>
      <c r="BE100" s="168">
        <f>IF(A2stdlife="n/a","n/a",IF(BE$3&gt;(A2stdlife+$E100),(Input!$P$144*(1+rvanilla)^0.5)-SUM($P100:BD100),(Input!$P$144*(1+rvanilla)^0.5)/A2stdlife))</f>
        <v>0</v>
      </c>
      <c r="BF100" s="168">
        <f>IF(A2stdlife="n/a","n/a",IF(BF$3&gt;(A2stdlife+$E100),(Input!$P$144*(1+rvanilla)^0.5)-SUM($P100:BE100),(Input!$P$144*(1+rvanilla)^0.5)/A2stdlife))</f>
        <v>0</v>
      </c>
      <c r="BG100" s="168">
        <f>IF(A2stdlife="n/a","n/a",IF(BG$3&gt;(A2stdlife+$E100),(Input!$P$144*(1+rvanilla)^0.5)-SUM($P100:BF100),(Input!$P$144*(1+rvanilla)^0.5)/A2stdlife))</f>
        <v>0</v>
      </c>
      <c r="BH100" s="168">
        <f>IF(A2stdlife="n/a","n/a",IF(BH$3&gt;(A2stdlife+$E100),(Input!$P$144*(1+rvanilla)^0.5)-SUM($P100:BG100),(Input!$P$144*(1+rvanilla)^0.5)/A2stdlife))</f>
        <v>0</v>
      </c>
      <c r="BI100" s="168">
        <f>IF(A2stdlife="n/a","n/a",IF(BI$3&gt;(A2stdlife+$E100),(Input!$P$144*(1+rvanilla)^0.5)-SUM($P100:BH100),(Input!$P$144*(1+rvanilla)^0.5)/A2stdlife))</f>
        <v>0</v>
      </c>
      <c r="BJ100" s="20"/>
      <c r="BK100" s="20"/>
      <c r="BL100"/>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c r="FM100"/>
      <c r="FN100"/>
      <c r="FO100"/>
      <c r="FP100"/>
      <c r="FQ100"/>
      <c r="FR100"/>
      <c r="FS100"/>
      <c r="FT100"/>
      <c r="FU100"/>
      <c r="FV100"/>
      <c r="FW100"/>
      <c r="FX100"/>
      <c r="FY100"/>
      <c r="FZ100"/>
      <c r="GA100"/>
      <c r="GB100"/>
      <c r="GC100"/>
      <c r="GD100"/>
      <c r="GE100"/>
      <c r="GF100"/>
      <c r="GG100"/>
      <c r="GH100"/>
      <c r="GI100"/>
      <c r="GJ100"/>
      <c r="GK100"/>
      <c r="GL100"/>
      <c r="GM100"/>
      <c r="GN100"/>
      <c r="GO100"/>
      <c r="GP100"/>
      <c r="GQ100"/>
      <c r="GR100"/>
      <c r="GS100"/>
      <c r="GT100"/>
      <c r="GU100"/>
      <c r="GV100"/>
      <c r="GW100"/>
      <c r="GX100"/>
      <c r="GY100"/>
      <c r="GZ100"/>
      <c r="HA100"/>
      <c r="HB100"/>
      <c r="HC100"/>
      <c r="HD100"/>
      <c r="HE100"/>
      <c r="HF100"/>
      <c r="HG100"/>
      <c r="HH100"/>
      <c r="HI100"/>
      <c r="HJ100"/>
      <c r="HK100"/>
      <c r="HL100"/>
      <c r="HM100"/>
      <c r="HN100"/>
      <c r="HO100"/>
      <c r="HP100"/>
      <c r="HQ100"/>
      <c r="HR100"/>
      <c r="HS100"/>
      <c r="HT100"/>
      <c r="HU100"/>
      <c r="HV100"/>
      <c r="HW100"/>
      <c r="HX100"/>
      <c r="HY100"/>
      <c r="HZ100"/>
      <c r="IA100"/>
      <c r="IB100"/>
      <c r="IC100"/>
      <c r="ID100"/>
      <c r="IE100"/>
      <c r="IF100"/>
      <c r="IG100"/>
      <c r="IH100"/>
      <c r="II100"/>
      <c r="IJ100"/>
      <c r="IK100"/>
      <c r="IL100"/>
      <c r="IM100"/>
      <c r="IN100"/>
      <c r="IO100"/>
      <c r="IP100"/>
      <c r="IQ100"/>
      <c r="IR100"/>
      <c r="IS100"/>
      <c r="IT100"/>
      <c r="IU100"/>
      <c r="IV100"/>
    </row>
    <row r="101" spans="1:256" s="5" customFormat="1" outlineLevel="1" collapsed="1">
      <c r="A101" s="20"/>
      <c r="B101" s="20"/>
      <c r="C101" s="38" t="str">
        <f>Asset2</f>
        <v>Cable tunnel (dx)</v>
      </c>
      <c r="D101" s="20"/>
      <c r="E101" s="20"/>
      <c r="F101" s="35"/>
      <c r="G101" s="164">
        <f>SUM(G89:G100)</f>
        <v>1.9118438146201429</v>
      </c>
      <c r="H101" s="164">
        <f t="shared" ref="H101:BI101" si="41">SUM(H89:H100)</f>
        <v>1.9148997719867449</v>
      </c>
      <c r="I101" s="164">
        <f t="shared" si="41"/>
        <v>1.9179816296257926</v>
      </c>
      <c r="J101" s="164">
        <f t="shared" si="41"/>
        <v>1.9195430567065053</v>
      </c>
      <c r="K101" s="164">
        <f t="shared" si="41"/>
        <v>1.9211299544892249</v>
      </c>
      <c r="L101" s="164">
        <f t="shared" si="41"/>
        <v>1.9227435672210018</v>
      </c>
      <c r="M101" s="164">
        <f t="shared" si="41"/>
        <v>1.9227435672210018</v>
      </c>
      <c r="N101" s="164">
        <f t="shared" si="41"/>
        <v>1.9227435672210018</v>
      </c>
      <c r="O101" s="164">
        <f t="shared" si="41"/>
        <v>1.9227435672210018</v>
      </c>
      <c r="P101" s="164">
        <f t="shared" si="41"/>
        <v>1.9227435672210018</v>
      </c>
      <c r="Q101" s="164">
        <f t="shared" si="41"/>
        <v>1.9227435672210018</v>
      </c>
      <c r="R101" s="164">
        <f t="shared" si="41"/>
        <v>1.9227435672210018</v>
      </c>
      <c r="S101" s="164">
        <f t="shared" si="41"/>
        <v>1.9227435672210018</v>
      </c>
      <c r="T101" s="164">
        <f t="shared" si="41"/>
        <v>1.9227435672210018</v>
      </c>
      <c r="U101" s="164">
        <f t="shared" si="41"/>
        <v>1.9227435672210018</v>
      </c>
      <c r="V101" s="164">
        <f t="shared" si="41"/>
        <v>1.9227435672210018</v>
      </c>
      <c r="W101" s="164">
        <f t="shared" si="41"/>
        <v>1.9227435672210018</v>
      </c>
      <c r="X101" s="164">
        <f t="shared" si="41"/>
        <v>1.9227435672210018</v>
      </c>
      <c r="Y101" s="164">
        <f t="shared" si="41"/>
        <v>1.9227435672210018</v>
      </c>
      <c r="Z101" s="164">
        <f t="shared" si="41"/>
        <v>1.9227435672210018</v>
      </c>
      <c r="AA101" s="164">
        <f t="shared" si="41"/>
        <v>1.9227435672210018</v>
      </c>
      <c r="AB101" s="164">
        <f t="shared" si="41"/>
        <v>1.9227435672210018</v>
      </c>
      <c r="AC101" s="164">
        <f t="shared" si="41"/>
        <v>1.9227435672210018</v>
      </c>
      <c r="AD101" s="164">
        <f t="shared" si="41"/>
        <v>1.9227435672210018</v>
      </c>
      <c r="AE101" s="164">
        <f t="shared" si="41"/>
        <v>1.9227435672210018</v>
      </c>
      <c r="AF101" s="164">
        <f t="shared" si="41"/>
        <v>1.9227435672210018</v>
      </c>
      <c r="AG101" s="164">
        <f t="shared" si="41"/>
        <v>1.9227435672210018</v>
      </c>
      <c r="AH101" s="164">
        <f t="shared" si="41"/>
        <v>1.9227435672210018</v>
      </c>
      <c r="AI101" s="164">
        <f t="shared" si="41"/>
        <v>1.9227435672210018</v>
      </c>
      <c r="AJ101" s="164">
        <f t="shared" si="41"/>
        <v>1.9227435672210018</v>
      </c>
      <c r="AK101" s="164">
        <f t="shared" si="41"/>
        <v>1.9227435672210018</v>
      </c>
      <c r="AL101" s="164">
        <f t="shared" si="41"/>
        <v>1.9227435672210018</v>
      </c>
      <c r="AM101" s="164">
        <f t="shared" si="41"/>
        <v>1.9227435672210018</v>
      </c>
      <c r="AN101" s="164">
        <f t="shared" si="41"/>
        <v>1.9227435672210018</v>
      </c>
      <c r="AO101" s="164">
        <f t="shared" si="41"/>
        <v>1.9227435672210018</v>
      </c>
      <c r="AP101" s="164">
        <f t="shared" si="41"/>
        <v>1.9227435672210018</v>
      </c>
      <c r="AQ101" s="164">
        <f t="shared" si="41"/>
        <v>1.9227435672210018</v>
      </c>
      <c r="AR101" s="164">
        <f t="shared" si="41"/>
        <v>1.9227435672210018</v>
      </c>
      <c r="AS101" s="164">
        <f t="shared" si="41"/>
        <v>1.9227435672210018</v>
      </c>
      <c r="AT101" s="164">
        <f t="shared" si="41"/>
        <v>1.9227435672210018</v>
      </c>
      <c r="AU101" s="164">
        <f t="shared" si="41"/>
        <v>1.9227435672210018</v>
      </c>
      <c r="AV101" s="164">
        <f t="shared" si="41"/>
        <v>1.9227435672210018</v>
      </c>
      <c r="AW101" s="164">
        <f t="shared" si="41"/>
        <v>1.9227435672210018</v>
      </c>
      <c r="AX101" s="164">
        <f t="shared" si="41"/>
        <v>1.9227435672210018</v>
      </c>
      <c r="AY101" s="164">
        <f t="shared" si="41"/>
        <v>1.9227435672210018</v>
      </c>
      <c r="AZ101" s="164">
        <f t="shared" si="41"/>
        <v>1.9227435672210018</v>
      </c>
      <c r="BA101" s="164">
        <f t="shared" si="41"/>
        <v>1.9227435672210018</v>
      </c>
      <c r="BB101" s="164">
        <f t="shared" si="41"/>
        <v>1.9227435672210018</v>
      </c>
      <c r="BC101" s="164">
        <f t="shared" si="41"/>
        <v>1.9227435672210018</v>
      </c>
      <c r="BD101" s="164">
        <f t="shared" si="41"/>
        <v>1.9227435672210018</v>
      </c>
      <c r="BE101" s="164">
        <f t="shared" si="41"/>
        <v>1.9227435672210018</v>
      </c>
      <c r="BF101" s="164">
        <f t="shared" si="41"/>
        <v>1.9227435672210018</v>
      </c>
      <c r="BG101" s="164">
        <f t="shared" si="41"/>
        <v>1.9227435672210018</v>
      </c>
      <c r="BH101" s="164">
        <f t="shared" si="41"/>
        <v>1.9227435672210018</v>
      </c>
      <c r="BI101" s="164">
        <f t="shared" si="41"/>
        <v>1.9227435672210018</v>
      </c>
      <c r="BJ101" s="20"/>
      <c r="BK101" s="20"/>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c r="FP101"/>
      <c r="FQ101"/>
      <c r="FR101"/>
      <c r="FS101"/>
      <c r="FT101"/>
      <c r="FU101"/>
      <c r="FV101"/>
      <c r="FW101"/>
      <c r="FX101"/>
      <c r="FY101"/>
      <c r="FZ101"/>
      <c r="GA101"/>
      <c r="GB101"/>
      <c r="GC101"/>
      <c r="GD101"/>
      <c r="GE101"/>
      <c r="GF101"/>
      <c r="GG101"/>
      <c r="GH101"/>
      <c r="GI101"/>
      <c r="GJ101"/>
      <c r="GK101"/>
      <c r="GL101"/>
      <c r="GM101"/>
      <c r="GN101"/>
      <c r="GO101"/>
      <c r="GP101"/>
      <c r="GQ101"/>
      <c r="GR101"/>
      <c r="GS101"/>
      <c r="GT101"/>
      <c r="GU101"/>
      <c r="GV101"/>
      <c r="GW101"/>
      <c r="GX101"/>
      <c r="GY101"/>
      <c r="GZ101"/>
      <c r="HA101"/>
      <c r="HB101"/>
      <c r="HC101"/>
      <c r="HD101"/>
      <c r="HE101"/>
      <c r="HF101"/>
      <c r="HG101"/>
      <c r="HH101"/>
      <c r="HI101"/>
      <c r="HJ101"/>
      <c r="HK101"/>
      <c r="HL101"/>
      <c r="HM101"/>
      <c r="HN101"/>
      <c r="HO101"/>
      <c r="HP101"/>
      <c r="HQ101"/>
      <c r="HR101"/>
      <c r="HS101"/>
      <c r="HT101"/>
      <c r="HU101"/>
      <c r="HV101"/>
      <c r="HW101"/>
      <c r="HX101"/>
      <c r="HY101"/>
      <c r="HZ101"/>
      <c r="IA101"/>
      <c r="IB101"/>
      <c r="IC101"/>
      <c r="ID101"/>
      <c r="IE101"/>
      <c r="IF101"/>
      <c r="IG101"/>
      <c r="IH101"/>
      <c r="II101"/>
      <c r="IJ101"/>
      <c r="IK101"/>
      <c r="IL101"/>
      <c r="IM101"/>
      <c r="IN101"/>
      <c r="IO101"/>
      <c r="IP101"/>
      <c r="IQ101"/>
      <c r="IR101"/>
      <c r="IS101"/>
      <c r="IT101"/>
      <c r="IU101"/>
      <c r="IV101"/>
    </row>
    <row r="102" spans="1:256" s="5" customFormat="1" hidden="1" outlineLevel="2">
      <c r="A102" s="20"/>
      <c r="B102" s="45" t="str">
        <f>C114</f>
        <v>Distribution lines and cables</v>
      </c>
      <c r="C102" s="46"/>
      <c r="D102" s="47" t="s">
        <v>72</v>
      </c>
      <c r="E102" s="46"/>
      <c r="F102" s="48"/>
      <c r="G102" s="443">
        <f>IF(G$3&gt;A3remlife,A3value-SUM($F102:F102),IF(A3remlife="N/A","n/a",A3value/A3remlife))</f>
        <v>67.966151790885448</v>
      </c>
      <c r="H102" s="167">
        <f>IF(H$3&gt;A3remlife,A3value-SUM($F102:G102),IF(A3remlife="N/A","n/a",A3value/A3remlife))</f>
        <v>67.966151790885448</v>
      </c>
      <c r="I102" s="167">
        <f>IF(I$3&gt;A3remlife,A3value-SUM($F102:H102),IF(A3remlife="N/A","n/a",A3value/A3remlife))</f>
        <v>67.966151790885448</v>
      </c>
      <c r="J102" s="167">
        <f>IF(J$3&gt;A3remlife,A3value-SUM($F102:I102),IF(A3remlife="N/A","n/a",A3value/A3remlife))</f>
        <v>67.966151790885448</v>
      </c>
      <c r="K102" s="167">
        <f>IF(K$3&gt;A3remlife,A3value-SUM($F102:J102),IF(A3remlife="N/A","n/a",A3value/A3remlife))</f>
        <v>67.966151790885448</v>
      </c>
      <c r="L102" s="167">
        <f>IF(L$3&gt;A3remlife,A3value-SUM($F102:K102),IF(A3remlife="N/A","n/a",A3value/A3remlife))</f>
        <v>67.966151790885448</v>
      </c>
      <c r="M102" s="167">
        <f>IF(M$3&gt;A3remlife,A3value-SUM($F102:L102),IF(A3remlife="N/A","n/a",A3value/A3remlife))</f>
        <v>67.966151790885448</v>
      </c>
      <c r="N102" s="167">
        <f>IF(N$3&gt;A3remlife,A3value-SUM($F102:M102),IF(A3remlife="N/A","n/a",A3value/A3remlife))</f>
        <v>67.966151790885448</v>
      </c>
      <c r="O102" s="167">
        <f>IF(O$3&gt;A3remlife,A3value-SUM($F102:N102),IF(A3remlife="N/A","n/a",A3value/A3remlife))</f>
        <v>67.966151790885448</v>
      </c>
      <c r="P102" s="167">
        <f>IF(P$3&gt;A3remlife,A3value-SUM($F102:O102),IF(A3remlife="N/A","n/a",A3value/A3remlife))</f>
        <v>67.966151790885448</v>
      </c>
      <c r="Q102" s="167">
        <f>IF(Q$3&gt;A3remlife,A3value-SUM($F102:P102),IF(A3remlife="N/A","n/a",A3value/A3remlife))</f>
        <v>67.966151790885448</v>
      </c>
      <c r="R102" s="167">
        <f>IF(R$3&gt;A3remlife,A3value-SUM($F102:Q102),IF(A3remlife="N/A","n/a",A3value/A3remlife))</f>
        <v>67.966151790885448</v>
      </c>
      <c r="S102" s="167">
        <f>IF(S$3&gt;A3remlife,A3value-SUM($F102:R102),IF(A3remlife="N/A","n/a",A3value/A3remlife))</f>
        <v>67.966151790885448</v>
      </c>
      <c r="T102" s="167">
        <f>IF(T$3&gt;A3remlife,A3value-SUM($F102:S102),IF(A3remlife="N/A","n/a",A3value/A3remlife))</f>
        <v>67.966151790885448</v>
      </c>
      <c r="U102" s="167">
        <f>IF(U$3&gt;A3remlife,A3value-SUM($F102:T102),IF(A3remlife="N/A","n/a",A3value/A3remlife))</f>
        <v>67.966151790885448</v>
      </c>
      <c r="V102" s="167">
        <f>IF(V$3&gt;A3remlife,A3value-SUM($F102:U102),IF(A3remlife="N/A","n/a",A3value/A3remlife))</f>
        <v>67.966151790885448</v>
      </c>
      <c r="W102" s="167">
        <f>IF(W$3&gt;A3remlife,A3value-SUM($F102:V102),IF(A3remlife="N/A","n/a",A3value/A3remlife))</f>
        <v>67.966151790885448</v>
      </c>
      <c r="X102" s="167">
        <f>IF(X$3&gt;A3remlife,A3value-SUM($F102:W102),IF(A3remlife="N/A","n/a",A3value/A3remlife))</f>
        <v>67.966151790885448</v>
      </c>
      <c r="Y102" s="167">
        <f>IF(Y$3&gt;A3remlife,A3value-SUM($F102:X102),IF(A3remlife="N/A","n/a",A3value/A3remlife))</f>
        <v>67.966151790885448</v>
      </c>
      <c r="Z102" s="167">
        <f>IF(Z$3&gt;A3remlife,A3value-SUM($F102:Y102),IF(A3remlife="N/A","n/a",A3value/A3remlife))</f>
        <v>67.966151790885448</v>
      </c>
      <c r="AA102" s="167">
        <f>IF(AA$3&gt;A3remlife,A3value-SUM($F102:Z102),IF(A3remlife="N/A","n/a",A3value/A3remlife))</f>
        <v>67.966151790885448</v>
      </c>
      <c r="AB102" s="167">
        <f>IF(AB$3&gt;A3remlife,A3value-SUM($F102:AA102),IF(A3remlife="N/A","n/a",A3value/A3remlife))</f>
        <v>67.966151790885448</v>
      </c>
      <c r="AC102" s="167">
        <f>IF(AC$3&gt;A3remlife,A3value-SUM($F102:AB102),IF(A3remlife="N/A","n/a",A3value/A3remlife))</f>
        <v>67.966151790885448</v>
      </c>
      <c r="AD102" s="167">
        <f>IF(AD$3&gt;A3remlife,A3value-SUM($F102:AC102),IF(A3remlife="N/A","n/a",A3value/A3remlife))</f>
        <v>67.966151790885448</v>
      </c>
      <c r="AE102" s="167">
        <f>IF(AE$3&gt;A3remlife,A3value-SUM($F102:AD102),IF(A3remlife="N/A","n/a",A3value/A3remlife))</f>
        <v>67.966151790885448</v>
      </c>
      <c r="AF102" s="167">
        <f>IF(AF$3&gt;A3remlife,A3value-SUM($F102:AE102),IF(A3remlife="N/A","n/a",A3value/A3remlife))</f>
        <v>67.966151790885448</v>
      </c>
      <c r="AG102" s="167">
        <f>IF(AG$3&gt;A3remlife,A3value-SUM($F102:AF102),IF(A3remlife="N/A","n/a",A3value/A3remlife))</f>
        <v>67.966151790885448</v>
      </c>
      <c r="AH102" s="167">
        <f>IF(AH$3&gt;A3remlife,A3value-SUM($F102:AG102),IF(A3remlife="N/A","n/a",A3value/A3remlife))</f>
        <v>67.966151790885448</v>
      </c>
      <c r="AI102" s="167">
        <f>IF(AI$3&gt;A3remlife,A3value-SUM($F102:AH102),IF(A3remlife="N/A","n/a",A3value/A3remlife))</f>
        <v>67.966151790885448</v>
      </c>
      <c r="AJ102" s="167">
        <f>IF(AJ$3&gt;A3remlife,A3value-SUM($F102:AI102),IF(A3remlife="N/A","n/a",A3value/A3remlife))</f>
        <v>67.966151790885448</v>
      </c>
      <c r="AK102" s="167">
        <f>IF(AK$3&gt;A3remlife,A3value-SUM($F102:AJ102),IF(A3remlife="N/A","n/a",A3value/A3remlife))</f>
        <v>67.966151790885448</v>
      </c>
      <c r="AL102" s="167">
        <f>IF(AL$3&gt;A3remlife,A3value-SUM($F102:AK102),IF(A3remlife="N/A","n/a",A3value/A3remlife))</f>
        <v>67.966151790885448</v>
      </c>
      <c r="AM102" s="167">
        <f>IF(AM$3&gt;A3remlife,A3value-SUM($F102:AL102),IF(A3remlife="N/A","n/a",A3value/A3remlife))</f>
        <v>67.966151790885448</v>
      </c>
      <c r="AN102" s="167">
        <f>IF(AN$3&gt;A3remlife,A3value-SUM($F102:AM102),IF(A3remlife="N/A","n/a",A3value/A3remlife))</f>
        <v>67.966151790885448</v>
      </c>
      <c r="AO102" s="167">
        <f>IF(AO$3&gt;A3remlife,A3value-SUM($F102:AN102),IF(A3remlife="N/A","n/a",A3value/A3remlife))</f>
        <v>67.966151790885448</v>
      </c>
      <c r="AP102" s="167">
        <f>IF(AP$3&gt;A3remlife,A3value-SUM($F102:AO102),IF(A3remlife="N/A","n/a",A3value/A3remlife))</f>
        <v>67.966151790885448</v>
      </c>
      <c r="AQ102" s="167">
        <f>IF(AQ$3&gt;A3remlife,A3value-SUM($F102:AP102),IF(A3remlife="N/A","n/a",A3value/A3remlife))</f>
        <v>67.966151790885448</v>
      </c>
      <c r="AR102" s="167">
        <f>IF(AR$3&gt;A3remlife,A3value-SUM($F102:AQ102),IF(A3remlife="N/A","n/a",A3value/A3remlife))</f>
        <v>67.966151790885448</v>
      </c>
      <c r="AS102" s="167">
        <f>IF(AS$3&gt;A3remlife,A3value-SUM($F102:AR102),IF(A3remlife="N/A","n/a",A3value/A3remlife))</f>
        <v>67.966151790885448</v>
      </c>
      <c r="AT102" s="167">
        <f>IF(AT$3&gt;A3remlife,A3value-SUM($F102:AS102),IF(A3remlife="N/A","n/a",A3value/A3remlife))</f>
        <v>67.966151790885448</v>
      </c>
      <c r="AU102" s="167">
        <f>IF(AU$3&gt;A3remlife,A3value-SUM($F102:AT102),IF(A3remlife="N/A","n/a",A3value/A3remlife))</f>
        <v>67.966151790885448</v>
      </c>
      <c r="AV102" s="167">
        <f>IF(AV$3&gt;A3remlife,A3value-SUM($F102:AU102),IF(A3remlife="N/A","n/a",A3value/A3remlife))</f>
        <v>67.966151790885448</v>
      </c>
      <c r="AW102" s="167">
        <f>IF(AW$3&gt;A3remlife,A3value-SUM($F102:AV102),IF(A3remlife="N/A","n/a",A3value/A3remlife))</f>
        <v>67.966151790885448</v>
      </c>
      <c r="AX102" s="167">
        <f>IF(AX$3&gt;A3remlife,A3value-SUM($F102:AW102),IF(A3remlife="N/A","n/a",A3value/A3remlife))</f>
        <v>67.966151790885448</v>
      </c>
      <c r="AY102" s="167">
        <f>IF(AY$3&gt;A3remlife,A3value-SUM($F102:AX102),IF(A3remlife="N/A","n/a",A3value/A3remlife))</f>
        <v>67.966151790885448</v>
      </c>
      <c r="AZ102" s="167">
        <f>IF(AZ$3&gt;A3remlife,A3value-SUM($F102:AY102),IF(A3remlife="N/A","n/a",A3value/A3remlife))</f>
        <v>67.966151790885448</v>
      </c>
      <c r="BA102" s="167">
        <f>IF(BA$3&gt;A3remlife,A3value-SUM($F102:AZ102),IF(A3remlife="N/A","n/a",A3value/A3remlife))</f>
        <v>64.402578615246966</v>
      </c>
      <c r="BB102" s="167">
        <f>IF(BB$3&gt;A3remlife,A3value-SUM($F102:BA102),IF(A3remlife="N/A","n/a",A3value/A3remlife))</f>
        <v>0</v>
      </c>
      <c r="BC102" s="167">
        <f>IF(BC$3&gt;A3remlife,A3value-SUM($F102:BB102),IF(A3remlife="N/A","n/a",A3value/A3remlife))</f>
        <v>0</v>
      </c>
      <c r="BD102" s="167">
        <f>IF(BD$3&gt;A3remlife,A3value-SUM($F102:BC102),IF(A3remlife="N/A","n/a",A3value/A3remlife))</f>
        <v>0</v>
      </c>
      <c r="BE102" s="167">
        <f>IF(BE$3&gt;A3remlife,A3value-SUM($F102:BD102),IF(A3remlife="N/A","n/a",A3value/A3remlife))</f>
        <v>0</v>
      </c>
      <c r="BF102" s="167">
        <f>IF(BF$3&gt;A3remlife,A3value-SUM($F102:BE102),IF(A3remlife="N/A","n/a",A3value/A3remlife))</f>
        <v>0</v>
      </c>
      <c r="BG102" s="167">
        <f>IF(BG$3&gt;A3remlife,A3value-SUM($F102:BF102),IF(A3remlife="N/A","n/a",A3value/A3remlife))</f>
        <v>0</v>
      </c>
      <c r="BH102" s="167">
        <f>IF(BH$3&gt;A3remlife,A3value-SUM($F102:BG102),IF(A3remlife="N/A","n/a",A3value/A3remlife))</f>
        <v>0</v>
      </c>
      <c r="BI102" s="167">
        <f>IF(BI$3&gt;A3remlife,A3value-SUM($F102:BH102),IF(A3remlife="N/A","n/a",A3value/A3remlife))</f>
        <v>0</v>
      </c>
      <c r="BJ102" s="20"/>
      <c r="BK102" s="20"/>
      <c r="BL10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c r="FP102"/>
      <c r="FQ102"/>
      <c r="FR102"/>
      <c r="FS102"/>
      <c r="FT102"/>
      <c r="FU102"/>
      <c r="FV102"/>
      <c r="FW102"/>
      <c r="FX102"/>
      <c r="FY102"/>
      <c r="FZ102"/>
      <c r="GA102"/>
      <c r="GB102"/>
      <c r="GC102"/>
      <c r="GD102"/>
      <c r="GE102"/>
      <c r="GF102"/>
      <c r="GG102"/>
      <c r="GH102"/>
      <c r="GI102"/>
      <c r="GJ102"/>
      <c r="GK102"/>
      <c r="GL102"/>
      <c r="GM102"/>
      <c r="GN102"/>
      <c r="GO102"/>
      <c r="GP102"/>
      <c r="GQ102"/>
      <c r="GR102"/>
      <c r="GS102"/>
      <c r="GT102"/>
      <c r="GU102"/>
      <c r="GV102"/>
      <c r="GW102"/>
      <c r="GX102"/>
      <c r="GY102"/>
      <c r="GZ102"/>
      <c r="HA102"/>
      <c r="HB102"/>
      <c r="HC102"/>
      <c r="HD102"/>
      <c r="HE102"/>
      <c r="HF102"/>
      <c r="HG102"/>
      <c r="HH102"/>
      <c r="HI102"/>
      <c r="HJ102"/>
      <c r="HK102"/>
      <c r="HL102"/>
      <c r="HM102"/>
      <c r="HN102"/>
      <c r="HO102"/>
      <c r="HP102"/>
      <c r="HQ102"/>
      <c r="HR102"/>
      <c r="HS102"/>
      <c r="HT102"/>
      <c r="HU102"/>
      <c r="HV102"/>
      <c r="HW102"/>
      <c r="HX102"/>
      <c r="HY102"/>
      <c r="HZ102"/>
      <c r="IA102"/>
      <c r="IB102"/>
      <c r="IC102"/>
      <c r="ID102"/>
      <c r="IE102"/>
      <c r="IF102"/>
      <c r="IG102"/>
      <c r="IH102"/>
      <c r="II102"/>
      <c r="IJ102"/>
      <c r="IK102"/>
      <c r="IL102"/>
      <c r="IM102"/>
      <c r="IN102"/>
      <c r="IO102"/>
      <c r="IP102"/>
      <c r="IQ102"/>
      <c r="IR102"/>
      <c r="IS102"/>
      <c r="IT102"/>
      <c r="IU102"/>
      <c r="IV102"/>
    </row>
    <row r="103" spans="1:256" s="5" customFormat="1" hidden="1" outlineLevel="2">
      <c r="A103" s="20"/>
      <c r="B103" s="20"/>
      <c r="C103" s="38"/>
      <c r="D103" s="641" t="s">
        <v>71</v>
      </c>
      <c r="E103" s="287">
        <v>0</v>
      </c>
      <c r="F103" s="40"/>
      <c r="G103" s="164"/>
      <c r="H103" s="168"/>
      <c r="I103" s="168"/>
      <c r="J103" s="168"/>
      <c r="K103" s="168"/>
      <c r="L103" s="168"/>
      <c r="M103" s="168"/>
      <c r="N103" s="168"/>
      <c r="O103" s="168"/>
      <c r="P103" s="168"/>
      <c r="Q103" s="168"/>
      <c r="R103" s="168"/>
      <c r="S103" s="168"/>
      <c r="T103" s="168"/>
      <c r="U103" s="168"/>
      <c r="V103" s="168"/>
      <c r="W103" s="168"/>
      <c r="X103" s="168"/>
      <c r="Y103" s="168"/>
      <c r="Z103" s="168"/>
      <c r="AA103" s="168"/>
      <c r="AB103" s="168"/>
      <c r="AC103" s="168"/>
      <c r="AD103" s="168"/>
      <c r="AE103" s="168"/>
      <c r="AF103" s="168"/>
      <c r="AG103" s="168"/>
      <c r="AH103" s="168"/>
      <c r="AI103" s="168"/>
      <c r="AJ103" s="168"/>
      <c r="AK103" s="168"/>
      <c r="AL103" s="168"/>
      <c r="AM103" s="168"/>
      <c r="AN103" s="168"/>
      <c r="AO103" s="168"/>
      <c r="AP103" s="168"/>
      <c r="AQ103" s="168"/>
      <c r="AR103" s="168"/>
      <c r="AS103" s="168"/>
      <c r="AT103" s="168"/>
      <c r="AU103" s="168"/>
      <c r="AV103" s="168"/>
      <c r="AW103" s="168"/>
      <c r="AX103" s="168"/>
      <c r="AY103" s="168"/>
      <c r="AZ103" s="168"/>
      <c r="BA103" s="168"/>
      <c r="BB103" s="168"/>
      <c r="BC103" s="168"/>
      <c r="BD103" s="168"/>
      <c r="BE103" s="168"/>
      <c r="BF103" s="168"/>
      <c r="BG103" s="168"/>
      <c r="BH103" s="168"/>
      <c r="BI103" s="168"/>
      <c r="BJ103" s="20"/>
      <c r="BK103" s="20"/>
      <c r="BL103"/>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c r="FM103"/>
      <c r="FN103"/>
      <c r="FO103"/>
      <c r="FP103"/>
      <c r="FQ103"/>
      <c r="FR103"/>
      <c r="FS103"/>
      <c r="FT103"/>
      <c r="FU103"/>
      <c r="FV103"/>
      <c r="FW103"/>
      <c r="FX103"/>
      <c r="FY103"/>
      <c r="FZ103"/>
      <c r="GA103"/>
      <c r="GB103"/>
      <c r="GC103"/>
      <c r="GD103"/>
      <c r="GE103"/>
      <c r="GF103"/>
      <c r="GG103"/>
      <c r="GH103"/>
      <c r="GI103"/>
      <c r="GJ103"/>
      <c r="GK103"/>
      <c r="GL103"/>
      <c r="GM103"/>
      <c r="GN103"/>
      <c r="GO103"/>
      <c r="GP103"/>
      <c r="GQ103"/>
      <c r="GR103"/>
      <c r="GS103"/>
      <c r="GT103"/>
      <c r="GU103"/>
      <c r="GV103"/>
      <c r="GW103"/>
      <c r="GX103"/>
      <c r="GY103"/>
      <c r="GZ103"/>
      <c r="HA103"/>
      <c r="HB103"/>
      <c r="HC103"/>
      <c r="HD103"/>
      <c r="HE103"/>
      <c r="HF103"/>
      <c r="HG103"/>
      <c r="HH103"/>
      <c r="HI103"/>
      <c r="HJ103"/>
      <c r="HK103"/>
      <c r="HL103"/>
      <c r="HM103"/>
      <c r="HN103"/>
      <c r="HO103"/>
      <c r="HP103"/>
      <c r="HQ103"/>
      <c r="HR103"/>
      <c r="HS103"/>
      <c r="HT103"/>
      <c r="HU103"/>
      <c r="HV103"/>
      <c r="HW103"/>
      <c r="HX103"/>
      <c r="HY103"/>
      <c r="HZ103"/>
      <c r="IA103"/>
      <c r="IB103"/>
      <c r="IC103"/>
      <c r="ID103"/>
      <c r="IE103"/>
      <c r="IF103"/>
      <c r="IG103"/>
      <c r="IH103"/>
      <c r="II103"/>
      <c r="IJ103"/>
      <c r="IK103"/>
      <c r="IL103"/>
      <c r="IM103"/>
      <c r="IN103"/>
      <c r="IO103"/>
      <c r="IP103"/>
      <c r="IQ103"/>
      <c r="IR103"/>
      <c r="IS103"/>
      <c r="IT103"/>
      <c r="IU103"/>
      <c r="IV103"/>
    </row>
    <row r="104" spans="1:256" s="5" customFormat="1" hidden="1" outlineLevel="2">
      <c r="A104" s="20"/>
      <c r="B104" s="20"/>
      <c r="C104" s="38"/>
      <c r="D104" s="641"/>
      <c r="E104" s="287">
        <v>1</v>
      </c>
      <c r="F104" s="40"/>
      <c r="G104" s="444"/>
      <c r="H104" s="168">
        <f>IF(A3stdlife="n/a","n/a",IF(H$3&gt;(A3stdlife+$E104),(Input!$G$145*(1+rvanilla)^0.5)-SUM($G104:G104),(Input!$G$145*(1+rvanilla)^0.5)/A3stdlife))</f>
        <v>1.9213274977816854</v>
      </c>
      <c r="I104" s="168">
        <f>IF(A3stdlife="n/a","n/a",IF(I$3&gt;(A3stdlife+$E104),(Input!$G$145*(1+rvanilla)^0.5)-SUM($G104:H104),(Input!$G$145*(1+rvanilla)^0.5)/A3stdlife))</f>
        <v>1.9213274977816854</v>
      </c>
      <c r="J104" s="168">
        <f>IF(A3stdlife="n/a","n/a",IF(J$3&gt;(A3stdlife+$E104),(Input!$G$145*(1+rvanilla)^0.5)-SUM($G104:I104),(Input!$G$145*(1+rvanilla)^0.5)/A3stdlife))</f>
        <v>1.9213274977816854</v>
      </c>
      <c r="K104" s="168">
        <f>IF(A3stdlife="n/a","n/a",IF(K$3&gt;(A3stdlife+$E104),(Input!$G$145*(1+rvanilla)^0.5)-SUM($G104:J104),(Input!$G$145*(1+rvanilla)^0.5)/A3stdlife))</f>
        <v>1.9213274977816854</v>
      </c>
      <c r="L104" s="168">
        <f>IF(A3stdlife="n/a","n/a",IF(L$3&gt;(A3stdlife+$E104),(Input!$G$145*(1+rvanilla)^0.5)-SUM($G104:K104),(Input!$G$145*(1+rvanilla)^0.5)/A3stdlife))</f>
        <v>1.9213274977816854</v>
      </c>
      <c r="M104" s="168">
        <f>IF(A3stdlife="n/a","n/a",IF(M$3&gt;(A3stdlife+$E104),(Input!$G$145*(1+rvanilla)^0.5)-SUM($G104:L104),(Input!$G$145*(1+rvanilla)^0.5)/A3stdlife))</f>
        <v>1.9213274977816854</v>
      </c>
      <c r="N104" s="168">
        <f>IF(A3stdlife="n/a","n/a",IF(N$3&gt;(A3stdlife+$E104),(Input!$G$145*(1+rvanilla)^0.5)-SUM($G104:M104),(Input!$G$145*(1+rvanilla)^0.5)/A3stdlife))</f>
        <v>1.9213274977816854</v>
      </c>
      <c r="O104" s="168">
        <f>IF(A3stdlife="n/a","n/a",IF(O$3&gt;(A3stdlife+$E104),(Input!$G$145*(1+rvanilla)^0.5)-SUM($G104:N104),(Input!$G$145*(1+rvanilla)^0.5)/A3stdlife))</f>
        <v>1.9213274977816854</v>
      </c>
      <c r="P104" s="168">
        <f>IF(A3stdlife="n/a","n/a",IF(P$3&gt;(A3stdlife+$E104),(Input!$G$145*(1+rvanilla)^0.5)-SUM($G104:O104),(Input!$G$145*(1+rvanilla)^0.5)/A3stdlife))</f>
        <v>1.9213274977816854</v>
      </c>
      <c r="Q104" s="168">
        <f>IF(A3stdlife="n/a","n/a",IF(Q$3&gt;(A3stdlife+$E104),(Input!$G$145*(1+rvanilla)^0.5)-SUM($G104:P104),(Input!$G$145*(1+rvanilla)^0.5)/A3stdlife))</f>
        <v>1.9213274977816854</v>
      </c>
      <c r="R104" s="168">
        <f>IF(A3stdlife="n/a","n/a",IF(R$3&gt;(A3stdlife+$E104),(Input!$G$145*(1+rvanilla)^0.5)-SUM($G104:Q104),(Input!$G$145*(1+rvanilla)^0.5)/A3stdlife))</f>
        <v>1.9213274977816854</v>
      </c>
      <c r="S104" s="168">
        <f>IF(A3stdlife="n/a","n/a",IF(S$3&gt;(A3stdlife+$E104),(Input!$G$145*(1+rvanilla)^0.5)-SUM($G104:R104),(Input!$G$145*(1+rvanilla)^0.5)/A3stdlife))</f>
        <v>1.9213274977816854</v>
      </c>
      <c r="T104" s="168">
        <f>IF(A3stdlife="n/a","n/a",IF(T$3&gt;(A3stdlife+$E104),(Input!$G$145*(1+rvanilla)^0.5)-SUM($G104:S104),(Input!$G$145*(1+rvanilla)^0.5)/A3stdlife))</f>
        <v>1.9213274977816854</v>
      </c>
      <c r="U104" s="168">
        <f>IF(A3stdlife="n/a","n/a",IF(U$3&gt;(A3stdlife+$E104),(Input!$G$145*(1+rvanilla)^0.5)-SUM($G104:T104),(Input!$G$145*(1+rvanilla)^0.5)/A3stdlife))</f>
        <v>1.9213274977816854</v>
      </c>
      <c r="V104" s="168">
        <f>IF(A3stdlife="n/a","n/a",IF(V$3&gt;(A3stdlife+$E104),(Input!$G$145*(1+rvanilla)^0.5)-SUM($G104:U104),(Input!$G$145*(1+rvanilla)^0.5)/A3stdlife))</f>
        <v>1.9213274977816854</v>
      </c>
      <c r="W104" s="168">
        <f>IF(A3stdlife="n/a","n/a",IF(W$3&gt;(A3stdlife+$E104),(Input!$G$145*(1+rvanilla)^0.5)-SUM($G104:V104),(Input!$G$145*(1+rvanilla)^0.5)/A3stdlife))</f>
        <v>1.9213274977816854</v>
      </c>
      <c r="X104" s="168">
        <f>IF(A3stdlife="n/a","n/a",IF(X$3&gt;(A3stdlife+$E104),(Input!$G$145*(1+rvanilla)^0.5)-SUM($G104:W104),(Input!$G$145*(1+rvanilla)^0.5)/A3stdlife))</f>
        <v>1.9213274977816854</v>
      </c>
      <c r="Y104" s="168">
        <f>IF(A3stdlife="n/a","n/a",IF(Y$3&gt;(A3stdlife+$E104),(Input!$G$145*(1+rvanilla)^0.5)-SUM($G104:X104),(Input!$G$145*(1+rvanilla)^0.5)/A3stdlife))</f>
        <v>1.9213274977816854</v>
      </c>
      <c r="Z104" s="168">
        <f>IF(A3stdlife="n/a","n/a",IF(Z$3&gt;(A3stdlife+$E104),(Input!$G$145*(1+rvanilla)^0.5)-SUM($G104:Y104),(Input!$G$145*(1+rvanilla)^0.5)/A3stdlife))</f>
        <v>1.9213274977816854</v>
      </c>
      <c r="AA104" s="168">
        <f>IF(A3stdlife="n/a","n/a",IF(AA$3&gt;(A3stdlife+$E104),(Input!$G$145*(1+rvanilla)^0.5)-SUM($G104:Z104),(Input!$G$145*(1+rvanilla)^0.5)/A3stdlife))</f>
        <v>1.9213274977816854</v>
      </c>
      <c r="AB104" s="168">
        <f>IF(A3stdlife="n/a","n/a",IF(AB$3&gt;(A3stdlife+$E104),(Input!$G$145*(1+rvanilla)^0.5)-SUM($G104:AA104),(Input!$G$145*(1+rvanilla)^0.5)/A3stdlife))</f>
        <v>1.9213274977816854</v>
      </c>
      <c r="AC104" s="168">
        <f>IF(A3stdlife="n/a","n/a",IF(AC$3&gt;(A3stdlife+$E104),(Input!$G$145*(1+rvanilla)^0.5)-SUM($G104:AB104),(Input!$G$145*(1+rvanilla)^0.5)/A3stdlife))</f>
        <v>1.9213274977816854</v>
      </c>
      <c r="AD104" s="168">
        <f>IF(A3stdlife="n/a","n/a",IF(AD$3&gt;(A3stdlife+$E104),(Input!$G$145*(1+rvanilla)^0.5)-SUM($G104:AC104),(Input!$G$145*(1+rvanilla)^0.5)/A3stdlife))</f>
        <v>1.9213274977816854</v>
      </c>
      <c r="AE104" s="168">
        <f>IF(A3stdlife="n/a","n/a",IF(AE$3&gt;(A3stdlife+$E104),(Input!$G$145*(1+rvanilla)^0.5)-SUM($G104:AD104),(Input!$G$145*(1+rvanilla)^0.5)/A3stdlife))</f>
        <v>1.9213274977816854</v>
      </c>
      <c r="AF104" s="168">
        <f>IF(A3stdlife="n/a","n/a",IF(AF$3&gt;(A3stdlife+$E104),(Input!$G$145*(1+rvanilla)^0.5)-SUM($G104:AE104),(Input!$G$145*(1+rvanilla)^0.5)/A3stdlife))</f>
        <v>1.9213274977816854</v>
      </c>
      <c r="AG104" s="168">
        <f>IF(A3stdlife="n/a","n/a",IF(AG$3&gt;(A3stdlife+$E104),(Input!$G$145*(1+rvanilla)^0.5)-SUM($G104:AF104),(Input!$G$145*(1+rvanilla)^0.5)/A3stdlife))</f>
        <v>1.9213274977816854</v>
      </c>
      <c r="AH104" s="168">
        <f>IF(A3stdlife="n/a","n/a",IF(AH$3&gt;(A3stdlife+$E104),(Input!$G$145*(1+rvanilla)^0.5)-SUM($G104:AG104),(Input!$G$145*(1+rvanilla)^0.5)/A3stdlife))</f>
        <v>1.9213274977816854</v>
      </c>
      <c r="AI104" s="168">
        <f>IF(A3stdlife="n/a","n/a",IF(AI$3&gt;(A3stdlife+$E104),(Input!$G$145*(1+rvanilla)^0.5)-SUM($G104:AH104),(Input!$G$145*(1+rvanilla)^0.5)/A3stdlife))</f>
        <v>1.9213274977816854</v>
      </c>
      <c r="AJ104" s="168">
        <f>IF(A3stdlife="n/a","n/a",IF(AJ$3&gt;(A3stdlife+$E104),(Input!$G$145*(1+rvanilla)^0.5)-SUM($G104:AI104),(Input!$G$145*(1+rvanilla)^0.5)/A3stdlife))</f>
        <v>1.9213274977816854</v>
      </c>
      <c r="AK104" s="168">
        <f>IF(A3stdlife="n/a","n/a",IF(AK$3&gt;(A3stdlife+$E104),(Input!$G$145*(1+rvanilla)^0.5)-SUM($G104:AJ104),(Input!$G$145*(1+rvanilla)^0.5)/A3stdlife))</f>
        <v>1.9213274977816854</v>
      </c>
      <c r="AL104" s="168">
        <f>IF(A3stdlife="n/a","n/a",IF(AL$3&gt;(A3stdlife+$E104),(Input!$G$145*(1+rvanilla)^0.5)-SUM($G104:AK104),(Input!$G$145*(1+rvanilla)^0.5)/A3stdlife))</f>
        <v>1.9213274977816854</v>
      </c>
      <c r="AM104" s="168">
        <f>IF(A3stdlife="n/a","n/a",IF(AM$3&gt;(A3stdlife+$E104),(Input!$G$145*(1+rvanilla)^0.5)-SUM($G104:AL104),(Input!$G$145*(1+rvanilla)^0.5)/A3stdlife))</f>
        <v>1.9213274977816854</v>
      </c>
      <c r="AN104" s="168">
        <f>IF(A3stdlife="n/a","n/a",IF(AN$3&gt;(A3stdlife+$E104),(Input!$G$145*(1+rvanilla)^0.5)-SUM($G104:AM104),(Input!$G$145*(1+rvanilla)^0.5)/A3stdlife))</f>
        <v>1.9213274977816854</v>
      </c>
      <c r="AO104" s="168">
        <f>IF(A3stdlife="n/a","n/a",IF(AO$3&gt;(A3stdlife+$E104),(Input!$G$145*(1+rvanilla)^0.5)-SUM($G104:AN104),(Input!$G$145*(1+rvanilla)^0.5)/A3stdlife))</f>
        <v>1.9213274977816854</v>
      </c>
      <c r="AP104" s="168">
        <f>IF(A3stdlife="n/a","n/a",IF(AP$3&gt;(A3stdlife+$E104),(Input!$G$145*(1+rvanilla)^0.5)-SUM($G104:AO104),(Input!$G$145*(1+rvanilla)^0.5)/A3stdlife))</f>
        <v>1.9213274977816854</v>
      </c>
      <c r="AQ104" s="168">
        <f>IF(A3stdlife="n/a","n/a",IF(AQ$3&gt;(A3stdlife+$E104),(Input!$G$145*(1+rvanilla)^0.5)-SUM($G104:AP104),(Input!$G$145*(1+rvanilla)^0.5)/A3stdlife))</f>
        <v>1.9213274977816854</v>
      </c>
      <c r="AR104" s="168">
        <f>IF(A3stdlife="n/a","n/a",IF(AR$3&gt;(A3stdlife+$E104),(Input!$G$145*(1+rvanilla)^0.5)-SUM($G104:AQ104),(Input!$G$145*(1+rvanilla)^0.5)/A3stdlife))</f>
        <v>1.9213274977816854</v>
      </c>
      <c r="AS104" s="168">
        <f>IF(A3stdlife="n/a","n/a",IF(AS$3&gt;(A3stdlife+$E104),(Input!$G$145*(1+rvanilla)^0.5)-SUM($G104:AR104),(Input!$G$145*(1+rvanilla)^0.5)/A3stdlife))</f>
        <v>1.9213274977816854</v>
      </c>
      <c r="AT104" s="168">
        <f>IF(A3stdlife="n/a","n/a",IF(AT$3&gt;(A3stdlife+$E104),(Input!$G$145*(1+rvanilla)^0.5)-SUM($G104:AS104),(Input!$G$145*(1+rvanilla)^0.5)/A3stdlife))</f>
        <v>1.9213274977816854</v>
      </c>
      <c r="AU104" s="168">
        <f>IF(A3stdlife="n/a","n/a",IF(AU$3&gt;(A3stdlife+$E104),(Input!$G$145*(1+rvanilla)^0.5)-SUM($G104:AT104),(Input!$G$145*(1+rvanilla)^0.5)/A3stdlife))</f>
        <v>1.9213274977816854</v>
      </c>
      <c r="AV104" s="168">
        <f>IF(A3stdlife="n/a","n/a",IF(AV$3&gt;(A3stdlife+$E104),(Input!$G$145*(1+rvanilla)^0.5)-SUM($G104:AU104),(Input!$G$145*(1+rvanilla)^0.5)/A3stdlife))</f>
        <v>1.9213274977816854</v>
      </c>
      <c r="AW104" s="168">
        <f>IF(A3stdlife="n/a","n/a",IF(AW$3&gt;(A3stdlife+$E104),(Input!$G$145*(1+rvanilla)^0.5)-SUM($G104:AV104),(Input!$G$145*(1+rvanilla)^0.5)/A3stdlife))</f>
        <v>1.9213274977816854</v>
      </c>
      <c r="AX104" s="168">
        <f>IF(A3stdlife="n/a","n/a",IF(AX$3&gt;(A3stdlife+$E104),(Input!$G$145*(1+rvanilla)^0.5)-SUM($G104:AW104),(Input!$G$145*(1+rvanilla)^0.5)/A3stdlife))</f>
        <v>1.9213274977816854</v>
      </c>
      <c r="AY104" s="168">
        <f>IF(A3stdlife="n/a","n/a",IF(AY$3&gt;(A3stdlife+$E104),(Input!$G$145*(1+rvanilla)^0.5)-SUM($G104:AX104),(Input!$G$145*(1+rvanilla)^0.5)/A3stdlife))</f>
        <v>1.9213274977816854</v>
      </c>
      <c r="AZ104" s="168">
        <f>IF(A3stdlife="n/a","n/a",IF(AZ$3&gt;(A3stdlife+$E104),(Input!$G$145*(1+rvanilla)^0.5)-SUM($G104:AY104),(Input!$G$145*(1+rvanilla)^0.5)/A3stdlife))</f>
        <v>1.9213274977816854</v>
      </c>
      <c r="BA104" s="168">
        <f>IF(A3stdlife="n/a","n/a",IF(BA$3&gt;(A3stdlife+$E104),(Input!$G$145*(1+rvanilla)^0.5)-SUM($G104:AZ104),(Input!$G$145*(1+rvanilla)^0.5)/A3stdlife))</f>
        <v>1.9213274977816854</v>
      </c>
      <c r="BB104" s="168">
        <f>IF(A3stdlife="n/a","n/a",IF(BB$3&gt;(A3stdlife+$E104),(Input!$G$145*(1+rvanilla)^0.5)-SUM($G104:BA104),(Input!$G$145*(1+rvanilla)^0.5)/A3stdlife))</f>
        <v>1.9213274977816854</v>
      </c>
      <c r="BC104" s="168">
        <f>IF(A3stdlife="n/a","n/a",IF(BC$3&gt;(A3stdlife+$E104),(Input!$G$145*(1+rvanilla)^0.5)-SUM($G104:BB104),(Input!$G$145*(1+rvanilla)^0.5)/A3stdlife))</f>
        <v>1.9213274977816854</v>
      </c>
      <c r="BD104" s="168">
        <f>IF(A3stdlife="n/a","n/a",IF(BD$3&gt;(A3stdlife+$E104),(Input!$G$145*(1+rvanilla)^0.5)-SUM($G104:BC104),(Input!$G$145*(1+rvanilla)^0.5)/A3stdlife))</f>
        <v>1.9213274977816854</v>
      </c>
      <c r="BE104" s="168">
        <f>IF(A3stdlife="n/a","n/a",IF(BE$3&gt;(A3stdlife+$E104),(Input!$G$145*(1+rvanilla)^0.5)-SUM($G104:BD104),(Input!$G$145*(1+rvanilla)^0.5)/A3stdlife))</f>
        <v>1.9213274977816854</v>
      </c>
      <c r="BF104" s="168">
        <f>IF(A3stdlife="n/a","n/a",IF(BF$3&gt;(A3stdlife+$E104),(Input!$G$145*(1+rvanilla)^0.5)-SUM($G104:BE104),(Input!$G$145*(1+rvanilla)^0.5)/A3stdlife))</f>
        <v>1.9213274977816854</v>
      </c>
      <c r="BG104" s="168">
        <f>IF(A3stdlife="n/a","n/a",IF(BG$3&gt;(A3stdlife+$E104),(Input!$G$145*(1+rvanilla)^0.5)-SUM($G104:BF104),(Input!$G$145*(1+rvanilla)^0.5)/A3stdlife))</f>
        <v>1.9213274977816854</v>
      </c>
      <c r="BH104" s="168">
        <f>IF(A3stdlife="n/a","n/a",IF(BH$3&gt;(A3stdlife+$E104),(Input!$G$145*(1+rvanilla)^0.5)-SUM($G104:BG104),(Input!$G$145*(1+rvanilla)^0.5)/A3stdlife))</f>
        <v>1.9213274977816854</v>
      </c>
      <c r="BI104" s="168">
        <f>IF(A3stdlife="n/a","n/a",IF(BI$3&gt;(A3stdlife+$E104),(Input!$G$145*(1+rvanilla)^0.5)-SUM($G104:BH104),(Input!$G$145*(1+rvanilla)^0.5)/A3stdlife))</f>
        <v>1.9213274977816854</v>
      </c>
      <c r="BJ104" s="20"/>
      <c r="BK104" s="20"/>
      <c r="BL104"/>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c r="FP104"/>
      <c r="FQ104"/>
      <c r="FR104"/>
      <c r="FS104"/>
      <c r="FT104"/>
      <c r="FU104"/>
      <c r="FV104"/>
      <c r="FW104"/>
      <c r="FX104"/>
      <c r="FY104"/>
      <c r="FZ104"/>
      <c r="GA104"/>
      <c r="GB104"/>
      <c r="GC104"/>
      <c r="GD104"/>
      <c r="GE104"/>
      <c r="GF104"/>
      <c r="GG104"/>
      <c r="GH104"/>
      <c r="GI104"/>
      <c r="GJ104"/>
      <c r="GK104"/>
      <c r="GL104"/>
      <c r="GM104"/>
      <c r="GN104"/>
      <c r="GO104"/>
      <c r="GP104"/>
      <c r="GQ104"/>
      <c r="GR104"/>
      <c r="GS104"/>
      <c r="GT104"/>
      <c r="GU104"/>
      <c r="GV104"/>
      <c r="GW104"/>
      <c r="GX104"/>
      <c r="GY104"/>
      <c r="GZ104"/>
      <c r="HA104"/>
      <c r="HB104"/>
      <c r="HC104"/>
      <c r="HD104"/>
      <c r="HE104"/>
      <c r="HF104"/>
      <c r="HG104"/>
      <c r="HH104"/>
      <c r="HI104"/>
      <c r="HJ104"/>
      <c r="HK104"/>
      <c r="HL104"/>
      <c r="HM104"/>
      <c r="HN104"/>
      <c r="HO104"/>
      <c r="HP104"/>
      <c r="HQ104"/>
      <c r="HR104"/>
      <c r="HS104"/>
      <c r="HT104"/>
      <c r="HU104"/>
      <c r="HV104"/>
      <c r="HW104"/>
      <c r="HX104"/>
      <c r="HY104"/>
      <c r="HZ104"/>
      <c r="IA104"/>
      <c r="IB104"/>
      <c r="IC104"/>
      <c r="ID104"/>
      <c r="IE104"/>
      <c r="IF104"/>
      <c r="IG104"/>
      <c r="IH104"/>
      <c r="II104"/>
      <c r="IJ104"/>
      <c r="IK104"/>
      <c r="IL104"/>
      <c r="IM104"/>
      <c r="IN104"/>
      <c r="IO104"/>
      <c r="IP104"/>
      <c r="IQ104"/>
      <c r="IR104"/>
      <c r="IS104"/>
      <c r="IT104"/>
      <c r="IU104"/>
      <c r="IV104"/>
    </row>
    <row r="105" spans="1:256" s="5" customFormat="1" hidden="1" outlineLevel="2">
      <c r="A105" s="20"/>
      <c r="B105" s="20"/>
      <c r="C105" s="38"/>
      <c r="D105" s="641"/>
      <c r="E105" s="287">
        <v>2</v>
      </c>
      <c r="F105" s="40"/>
      <c r="G105" s="445"/>
      <c r="H105" s="314"/>
      <c r="I105" s="168">
        <f>IF(A3stdlife="n/a","n/a",IF(I$3&gt;(A3stdlife+$E105),(Input!$H$145*(1+rvanilla)^0.5)-SUM($H105:H105),(Input!$H$145*(1+rvanilla)^0.5)/A3stdlife))</f>
        <v>1.7740973928400086</v>
      </c>
      <c r="J105" s="168">
        <f>IF(A3stdlife="n/a","n/a",IF(J$3&gt;(A3stdlife+$E105),(Input!$H$145*(1+rvanilla)^0.5)-SUM($H105:I105),(Input!$H$145*(1+rvanilla)^0.5)/A3stdlife))</f>
        <v>1.7740973928400086</v>
      </c>
      <c r="K105" s="168">
        <f>IF(A3stdlife="n/a","n/a",IF(K$3&gt;(A3stdlife+$E105),(Input!$H$145*(1+rvanilla)^0.5)-SUM($H105:J105),(Input!$H$145*(1+rvanilla)^0.5)/A3stdlife))</f>
        <v>1.7740973928400086</v>
      </c>
      <c r="L105" s="168">
        <f>IF(A3stdlife="n/a","n/a",IF(L$3&gt;(A3stdlife+$E105),(Input!$H$145*(1+rvanilla)^0.5)-SUM($H105:K105),(Input!$H$145*(1+rvanilla)^0.5)/A3stdlife))</f>
        <v>1.7740973928400086</v>
      </c>
      <c r="M105" s="168">
        <f>IF(A3stdlife="n/a","n/a",IF(M$3&gt;(A3stdlife+$E105),(Input!$H$145*(1+rvanilla)^0.5)-SUM($H105:L105),(Input!$H$145*(1+rvanilla)^0.5)/A3stdlife))</f>
        <v>1.7740973928400086</v>
      </c>
      <c r="N105" s="168">
        <f>IF(A3stdlife="n/a","n/a",IF(N$3&gt;(A3stdlife+$E105),(Input!$H$145*(1+rvanilla)^0.5)-SUM($H105:M105),(Input!$H$145*(1+rvanilla)^0.5)/A3stdlife))</f>
        <v>1.7740973928400086</v>
      </c>
      <c r="O105" s="168">
        <f>IF(A3stdlife="n/a","n/a",IF(O$3&gt;(A3stdlife+$E105),(Input!$H$145*(1+rvanilla)^0.5)-SUM($H105:N105),(Input!$H$145*(1+rvanilla)^0.5)/A3stdlife))</f>
        <v>1.7740973928400086</v>
      </c>
      <c r="P105" s="168">
        <f>IF(A3stdlife="n/a","n/a",IF(P$3&gt;(A3stdlife+$E105),(Input!$H$145*(1+rvanilla)^0.5)-SUM($H105:O105),(Input!$H$145*(1+rvanilla)^0.5)/A3stdlife))</f>
        <v>1.7740973928400086</v>
      </c>
      <c r="Q105" s="168">
        <f>IF(A3stdlife="n/a","n/a",IF(Q$3&gt;(A3stdlife+$E105),(Input!$H$145*(1+rvanilla)^0.5)-SUM($H105:P105),(Input!$H$145*(1+rvanilla)^0.5)/A3stdlife))</f>
        <v>1.7740973928400086</v>
      </c>
      <c r="R105" s="168">
        <f>IF(A3stdlife="n/a","n/a",IF(R$3&gt;(A3stdlife+$E105),(Input!$H$145*(1+rvanilla)^0.5)-SUM($H105:Q105),(Input!$H$145*(1+rvanilla)^0.5)/A3stdlife))</f>
        <v>1.7740973928400086</v>
      </c>
      <c r="S105" s="168">
        <f>IF(A3stdlife="n/a","n/a",IF(S$3&gt;(A3stdlife+$E105),(Input!$H$145*(1+rvanilla)^0.5)-SUM($H105:R105),(Input!$H$145*(1+rvanilla)^0.5)/A3stdlife))</f>
        <v>1.7740973928400086</v>
      </c>
      <c r="T105" s="168">
        <f>IF(A3stdlife="n/a","n/a",IF(T$3&gt;(A3stdlife+$E105),(Input!$H$145*(1+rvanilla)^0.5)-SUM($H105:S105),(Input!$H$145*(1+rvanilla)^0.5)/A3stdlife))</f>
        <v>1.7740973928400086</v>
      </c>
      <c r="U105" s="168">
        <f>IF(A3stdlife="n/a","n/a",IF(U$3&gt;(A3stdlife+$E105),(Input!$H$145*(1+rvanilla)^0.5)-SUM($H105:T105),(Input!$H$145*(1+rvanilla)^0.5)/A3stdlife))</f>
        <v>1.7740973928400086</v>
      </c>
      <c r="V105" s="168">
        <f>IF(A3stdlife="n/a","n/a",IF(V$3&gt;(A3stdlife+$E105),(Input!$H$145*(1+rvanilla)^0.5)-SUM($H105:U105),(Input!$H$145*(1+rvanilla)^0.5)/A3stdlife))</f>
        <v>1.7740973928400086</v>
      </c>
      <c r="W105" s="168">
        <f>IF(A3stdlife="n/a","n/a",IF(W$3&gt;(A3stdlife+$E105),(Input!$H$145*(1+rvanilla)^0.5)-SUM($H105:V105),(Input!$H$145*(1+rvanilla)^0.5)/A3stdlife))</f>
        <v>1.7740973928400086</v>
      </c>
      <c r="X105" s="168">
        <f>IF(A3stdlife="n/a","n/a",IF(X$3&gt;(A3stdlife+$E105),(Input!$H$145*(1+rvanilla)^0.5)-SUM($H105:W105),(Input!$H$145*(1+rvanilla)^0.5)/A3stdlife))</f>
        <v>1.7740973928400086</v>
      </c>
      <c r="Y105" s="168">
        <f>IF(A3stdlife="n/a","n/a",IF(Y$3&gt;(A3stdlife+$E105),(Input!$H$145*(1+rvanilla)^0.5)-SUM($H105:X105),(Input!$H$145*(1+rvanilla)^0.5)/A3stdlife))</f>
        <v>1.7740973928400086</v>
      </c>
      <c r="Z105" s="168">
        <f>IF(A3stdlife="n/a","n/a",IF(Z$3&gt;(A3stdlife+$E105),(Input!$H$145*(1+rvanilla)^0.5)-SUM($H105:Y105),(Input!$H$145*(1+rvanilla)^0.5)/A3stdlife))</f>
        <v>1.7740973928400086</v>
      </c>
      <c r="AA105" s="168">
        <f>IF(A3stdlife="n/a","n/a",IF(AA$3&gt;(A3stdlife+$E105),(Input!$H$145*(1+rvanilla)^0.5)-SUM($H105:Z105),(Input!$H$145*(1+rvanilla)^0.5)/A3stdlife))</f>
        <v>1.7740973928400086</v>
      </c>
      <c r="AB105" s="168">
        <f>IF(A3stdlife="n/a","n/a",IF(AB$3&gt;(A3stdlife+$E105),(Input!$H$145*(1+rvanilla)^0.5)-SUM($H105:AA105),(Input!$H$145*(1+rvanilla)^0.5)/A3stdlife))</f>
        <v>1.7740973928400086</v>
      </c>
      <c r="AC105" s="168">
        <f>IF(A3stdlife="n/a","n/a",IF(AC$3&gt;(A3stdlife+$E105),(Input!$H$145*(1+rvanilla)^0.5)-SUM($H105:AB105),(Input!$H$145*(1+rvanilla)^0.5)/A3stdlife))</f>
        <v>1.7740973928400086</v>
      </c>
      <c r="AD105" s="168">
        <f>IF(A3stdlife="n/a","n/a",IF(AD$3&gt;(A3stdlife+$E105),(Input!$H$145*(1+rvanilla)^0.5)-SUM($H105:AC105),(Input!$H$145*(1+rvanilla)^0.5)/A3stdlife))</f>
        <v>1.7740973928400086</v>
      </c>
      <c r="AE105" s="168">
        <f>IF(A3stdlife="n/a","n/a",IF(AE$3&gt;(A3stdlife+$E105),(Input!$H$145*(1+rvanilla)^0.5)-SUM($H105:AD105),(Input!$H$145*(1+rvanilla)^0.5)/A3stdlife))</f>
        <v>1.7740973928400086</v>
      </c>
      <c r="AF105" s="168">
        <f>IF(A3stdlife="n/a","n/a",IF(AF$3&gt;(A3stdlife+$E105),(Input!$H$145*(1+rvanilla)^0.5)-SUM($H105:AE105),(Input!$H$145*(1+rvanilla)^0.5)/A3stdlife))</f>
        <v>1.7740973928400086</v>
      </c>
      <c r="AG105" s="168">
        <f>IF(A3stdlife="n/a","n/a",IF(AG$3&gt;(A3stdlife+$E105),(Input!$H$145*(1+rvanilla)^0.5)-SUM($H105:AF105),(Input!$H$145*(1+rvanilla)^0.5)/A3stdlife))</f>
        <v>1.7740973928400086</v>
      </c>
      <c r="AH105" s="168">
        <f>IF(A3stdlife="n/a","n/a",IF(AH$3&gt;(A3stdlife+$E105),(Input!$H$145*(1+rvanilla)^0.5)-SUM($H105:AG105),(Input!$H$145*(1+rvanilla)^0.5)/A3stdlife))</f>
        <v>1.7740973928400086</v>
      </c>
      <c r="AI105" s="168">
        <f>IF(A3stdlife="n/a","n/a",IF(AI$3&gt;(A3stdlife+$E105),(Input!$H$145*(1+rvanilla)^0.5)-SUM($H105:AH105),(Input!$H$145*(1+rvanilla)^0.5)/A3stdlife))</f>
        <v>1.7740973928400086</v>
      </c>
      <c r="AJ105" s="168">
        <f>IF(A3stdlife="n/a","n/a",IF(AJ$3&gt;(A3stdlife+$E105),(Input!$H$145*(1+rvanilla)^0.5)-SUM($H105:AI105),(Input!$H$145*(1+rvanilla)^0.5)/A3stdlife))</f>
        <v>1.7740973928400086</v>
      </c>
      <c r="AK105" s="168">
        <f>IF(A3stdlife="n/a","n/a",IF(AK$3&gt;(A3stdlife+$E105),(Input!$H$145*(1+rvanilla)^0.5)-SUM($H105:AJ105),(Input!$H$145*(1+rvanilla)^0.5)/A3stdlife))</f>
        <v>1.7740973928400086</v>
      </c>
      <c r="AL105" s="168">
        <f>IF(A3stdlife="n/a","n/a",IF(AL$3&gt;(A3stdlife+$E105),(Input!$H$145*(1+rvanilla)^0.5)-SUM($H105:AK105),(Input!$H$145*(1+rvanilla)^0.5)/A3stdlife))</f>
        <v>1.7740973928400086</v>
      </c>
      <c r="AM105" s="168">
        <f>IF(A3stdlife="n/a","n/a",IF(AM$3&gt;(A3stdlife+$E105),(Input!$H$145*(1+rvanilla)^0.5)-SUM($H105:AL105),(Input!$H$145*(1+rvanilla)^0.5)/A3stdlife))</f>
        <v>1.7740973928400086</v>
      </c>
      <c r="AN105" s="168">
        <f>IF(A3stdlife="n/a","n/a",IF(AN$3&gt;(A3stdlife+$E105),(Input!$H$145*(1+rvanilla)^0.5)-SUM($H105:AM105),(Input!$H$145*(1+rvanilla)^0.5)/A3stdlife))</f>
        <v>1.7740973928400086</v>
      </c>
      <c r="AO105" s="168">
        <f>IF(A3stdlife="n/a","n/a",IF(AO$3&gt;(A3stdlife+$E105),(Input!$H$145*(1+rvanilla)^0.5)-SUM($H105:AN105),(Input!$H$145*(1+rvanilla)^0.5)/A3stdlife))</f>
        <v>1.7740973928400086</v>
      </c>
      <c r="AP105" s="168">
        <f>IF(A3stdlife="n/a","n/a",IF(AP$3&gt;(A3stdlife+$E105),(Input!$H$145*(1+rvanilla)^0.5)-SUM($H105:AO105),(Input!$H$145*(1+rvanilla)^0.5)/A3stdlife))</f>
        <v>1.7740973928400086</v>
      </c>
      <c r="AQ105" s="168">
        <f>IF(A3stdlife="n/a","n/a",IF(AQ$3&gt;(A3stdlife+$E105),(Input!$H$145*(1+rvanilla)^0.5)-SUM($H105:AP105),(Input!$H$145*(1+rvanilla)^0.5)/A3stdlife))</f>
        <v>1.7740973928400086</v>
      </c>
      <c r="AR105" s="168">
        <f>IF(A3stdlife="n/a","n/a",IF(AR$3&gt;(A3stdlife+$E105),(Input!$H$145*(1+rvanilla)^0.5)-SUM($H105:AQ105),(Input!$H$145*(1+rvanilla)^0.5)/A3stdlife))</f>
        <v>1.7740973928400086</v>
      </c>
      <c r="AS105" s="168">
        <f>IF(A3stdlife="n/a","n/a",IF(AS$3&gt;(A3stdlife+$E105),(Input!$H$145*(1+rvanilla)^0.5)-SUM($H105:AR105),(Input!$H$145*(1+rvanilla)^0.5)/A3stdlife))</f>
        <v>1.7740973928400086</v>
      </c>
      <c r="AT105" s="168">
        <f>IF(A3stdlife="n/a","n/a",IF(AT$3&gt;(A3stdlife+$E105),(Input!$H$145*(1+rvanilla)^0.5)-SUM($H105:AS105),(Input!$H$145*(1+rvanilla)^0.5)/A3stdlife))</f>
        <v>1.7740973928400086</v>
      </c>
      <c r="AU105" s="168">
        <f>IF(A3stdlife="n/a","n/a",IF(AU$3&gt;(A3stdlife+$E105),(Input!$H$145*(1+rvanilla)^0.5)-SUM($H105:AT105),(Input!$H$145*(1+rvanilla)^0.5)/A3stdlife))</f>
        <v>1.7740973928400086</v>
      </c>
      <c r="AV105" s="168">
        <f>IF(A3stdlife="n/a","n/a",IF(AV$3&gt;(A3stdlife+$E105),(Input!$H$145*(1+rvanilla)^0.5)-SUM($H105:AU105),(Input!$H$145*(1+rvanilla)^0.5)/A3stdlife))</f>
        <v>1.7740973928400086</v>
      </c>
      <c r="AW105" s="168">
        <f>IF(A3stdlife="n/a","n/a",IF(AW$3&gt;(A3stdlife+$E105),(Input!$H$145*(1+rvanilla)^0.5)-SUM($H105:AV105),(Input!$H$145*(1+rvanilla)^0.5)/A3stdlife))</f>
        <v>1.7740973928400086</v>
      </c>
      <c r="AX105" s="168">
        <f>IF(A3stdlife="n/a","n/a",IF(AX$3&gt;(A3stdlife+$E105),(Input!$H$145*(1+rvanilla)^0.5)-SUM($H105:AW105),(Input!$H$145*(1+rvanilla)^0.5)/A3stdlife))</f>
        <v>1.7740973928400086</v>
      </c>
      <c r="AY105" s="168">
        <f>IF(A3stdlife="n/a","n/a",IF(AY$3&gt;(A3stdlife+$E105),(Input!$H$145*(1+rvanilla)^0.5)-SUM($H105:AX105),(Input!$H$145*(1+rvanilla)^0.5)/A3stdlife))</f>
        <v>1.7740973928400086</v>
      </c>
      <c r="AZ105" s="168">
        <f>IF(A3stdlife="n/a","n/a",IF(AZ$3&gt;(A3stdlife+$E105),(Input!$H$145*(1+rvanilla)^0.5)-SUM($H105:AY105),(Input!$H$145*(1+rvanilla)^0.5)/A3stdlife))</f>
        <v>1.7740973928400086</v>
      </c>
      <c r="BA105" s="168">
        <f>IF(A3stdlife="n/a","n/a",IF(BA$3&gt;(A3stdlife+$E105),(Input!$H$145*(1+rvanilla)^0.5)-SUM($H105:AZ105),(Input!$H$145*(1+rvanilla)^0.5)/A3stdlife))</f>
        <v>1.7740973928400086</v>
      </c>
      <c r="BB105" s="168">
        <f>IF(A3stdlife="n/a","n/a",IF(BB$3&gt;(A3stdlife+$E105),(Input!$H$145*(1+rvanilla)^0.5)-SUM($H105:BA105),(Input!$H$145*(1+rvanilla)^0.5)/A3stdlife))</f>
        <v>1.7740973928400086</v>
      </c>
      <c r="BC105" s="168">
        <f>IF(A3stdlife="n/a","n/a",IF(BC$3&gt;(A3stdlife+$E105),(Input!$H$145*(1+rvanilla)^0.5)-SUM($H105:BB105),(Input!$H$145*(1+rvanilla)^0.5)/A3stdlife))</f>
        <v>1.7740973928400086</v>
      </c>
      <c r="BD105" s="168">
        <f>IF(A3stdlife="n/a","n/a",IF(BD$3&gt;(A3stdlife+$E105),(Input!$H$145*(1+rvanilla)^0.5)-SUM($H105:BC105),(Input!$H$145*(1+rvanilla)^0.5)/A3stdlife))</f>
        <v>1.7740973928400086</v>
      </c>
      <c r="BE105" s="168">
        <f>IF(A3stdlife="n/a","n/a",IF(BE$3&gt;(A3stdlife+$E105),(Input!$H$145*(1+rvanilla)^0.5)-SUM($H105:BD105),(Input!$H$145*(1+rvanilla)^0.5)/A3stdlife))</f>
        <v>1.7740973928400086</v>
      </c>
      <c r="BF105" s="168">
        <f>IF(A3stdlife="n/a","n/a",IF(BF$3&gt;(A3stdlife+$E105),(Input!$H$145*(1+rvanilla)^0.5)-SUM($H105:BE105),(Input!$H$145*(1+rvanilla)^0.5)/A3stdlife))</f>
        <v>1.7740973928400086</v>
      </c>
      <c r="BG105" s="168">
        <f>IF(A3stdlife="n/a","n/a",IF(BG$3&gt;(A3stdlife+$E105),(Input!$H$145*(1+rvanilla)^0.5)-SUM($H105:BF105),(Input!$H$145*(1+rvanilla)^0.5)/A3stdlife))</f>
        <v>1.7740973928400086</v>
      </c>
      <c r="BH105" s="168">
        <f>IF(A3stdlife="n/a","n/a",IF(BH$3&gt;(A3stdlife+$E105),(Input!$H$145*(1+rvanilla)^0.5)-SUM($H105:BG105),(Input!$H$145*(1+rvanilla)^0.5)/A3stdlife))</f>
        <v>1.7740973928400086</v>
      </c>
      <c r="BI105" s="168">
        <f>IF(A3stdlife="n/a","n/a",IF(BI$3&gt;(A3stdlife+$E105),(Input!$H$145*(1+rvanilla)^0.5)-SUM($H105:BH105),(Input!$H$145*(1+rvanilla)^0.5)/A3stdlife))</f>
        <v>1.7740973928400086</v>
      </c>
      <c r="BJ105" s="20"/>
      <c r="BK105" s="20"/>
      <c r="BL105"/>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c r="FP105"/>
      <c r="FQ105"/>
      <c r="FR105"/>
      <c r="FS105"/>
      <c r="FT105"/>
      <c r="FU105"/>
      <c r="FV105"/>
      <c r="FW105"/>
      <c r="FX105"/>
      <c r="FY105"/>
      <c r="FZ105"/>
      <c r="GA105"/>
      <c r="GB105"/>
      <c r="GC105"/>
      <c r="GD105"/>
      <c r="GE105"/>
      <c r="GF105"/>
      <c r="GG105"/>
      <c r="GH105"/>
      <c r="GI105"/>
      <c r="GJ105"/>
      <c r="GK105"/>
      <c r="GL105"/>
      <c r="GM105"/>
      <c r="GN105"/>
      <c r="GO105"/>
      <c r="GP105"/>
      <c r="GQ105"/>
      <c r="GR105"/>
      <c r="GS105"/>
      <c r="GT105"/>
      <c r="GU105"/>
      <c r="GV105"/>
      <c r="GW105"/>
      <c r="GX105"/>
      <c r="GY105"/>
      <c r="GZ105"/>
      <c r="HA105"/>
      <c r="HB105"/>
      <c r="HC105"/>
      <c r="HD105"/>
      <c r="HE105"/>
      <c r="HF105"/>
      <c r="HG105"/>
      <c r="HH105"/>
      <c r="HI105"/>
      <c r="HJ105"/>
      <c r="HK105"/>
      <c r="HL105"/>
      <c r="HM105"/>
      <c r="HN105"/>
      <c r="HO105"/>
      <c r="HP105"/>
      <c r="HQ105"/>
      <c r="HR105"/>
      <c r="HS105"/>
      <c r="HT105"/>
      <c r="HU105"/>
      <c r="HV105"/>
      <c r="HW105"/>
      <c r="HX105"/>
      <c r="HY105"/>
      <c r="HZ105"/>
      <c r="IA105"/>
      <c r="IB105"/>
      <c r="IC105"/>
      <c r="ID105"/>
      <c r="IE105"/>
      <c r="IF105"/>
      <c r="IG105"/>
      <c r="IH105"/>
      <c r="II105"/>
      <c r="IJ105"/>
      <c r="IK105"/>
      <c r="IL105"/>
      <c r="IM105"/>
      <c r="IN105"/>
      <c r="IO105"/>
      <c r="IP105"/>
      <c r="IQ105"/>
      <c r="IR105"/>
      <c r="IS105"/>
      <c r="IT105"/>
      <c r="IU105"/>
      <c r="IV105"/>
    </row>
    <row r="106" spans="1:256" s="5" customFormat="1" hidden="1" outlineLevel="2">
      <c r="A106" s="20"/>
      <c r="B106" s="20"/>
      <c r="C106" s="38"/>
      <c r="D106" s="641"/>
      <c r="E106" s="287">
        <v>3</v>
      </c>
      <c r="F106" s="40"/>
      <c r="G106" s="445"/>
      <c r="H106" s="315"/>
      <c r="I106" s="314"/>
      <c r="J106" s="168">
        <f>IF(A3stdlife="n/a","n/a",IF(J$3&gt;(A3stdlife+$E106),(Input!$I$145*(1+rvanilla)^0.5)-SUM($I106:I106),(Input!$I$145*(1+rvanilla)^0.5)/A3stdlife))</f>
        <v>2.2674748188387595</v>
      </c>
      <c r="K106" s="168">
        <f>IF(A3stdlife="n/a","n/a",IF(K$3&gt;(A3stdlife+$E106),(Input!$I$145*(1+rvanilla)^0.5)-SUM($I106:J106),(Input!$I$145*(1+rvanilla)^0.5)/A3stdlife))</f>
        <v>2.2674748188387595</v>
      </c>
      <c r="L106" s="168">
        <f>IF(A3stdlife="n/a","n/a",IF(L$3&gt;(A3stdlife+$E106),(Input!$I$145*(1+rvanilla)^0.5)-SUM($I106:K106),(Input!$I$145*(1+rvanilla)^0.5)/A3stdlife))</f>
        <v>2.2674748188387595</v>
      </c>
      <c r="M106" s="168">
        <f>IF(A3stdlife="n/a","n/a",IF(M$3&gt;(A3stdlife+$E106),(Input!$I$145*(1+rvanilla)^0.5)-SUM($I106:L106),(Input!$I$145*(1+rvanilla)^0.5)/A3stdlife))</f>
        <v>2.2674748188387595</v>
      </c>
      <c r="N106" s="168">
        <f>IF(A3stdlife="n/a","n/a",IF(N$3&gt;(A3stdlife+$E106),(Input!$I$145*(1+rvanilla)^0.5)-SUM($I106:M106),(Input!$I$145*(1+rvanilla)^0.5)/A3stdlife))</f>
        <v>2.2674748188387595</v>
      </c>
      <c r="O106" s="168">
        <f>IF(A3stdlife="n/a","n/a",IF(O$3&gt;(A3stdlife+$E106),(Input!$I$145*(1+rvanilla)^0.5)-SUM($I106:N106),(Input!$I$145*(1+rvanilla)^0.5)/A3stdlife))</f>
        <v>2.2674748188387595</v>
      </c>
      <c r="P106" s="168">
        <f>IF(A3stdlife="n/a","n/a",IF(P$3&gt;(A3stdlife+$E106),(Input!$I$145*(1+rvanilla)^0.5)-SUM($I106:O106),(Input!$I$145*(1+rvanilla)^0.5)/A3stdlife))</f>
        <v>2.2674748188387595</v>
      </c>
      <c r="Q106" s="168">
        <f>IF(A3stdlife="n/a","n/a",IF(Q$3&gt;(A3stdlife+$E106),(Input!$I$145*(1+rvanilla)^0.5)-SUM($I106:P106),(Input!$I$145*(1+rvanilla)^0.5)/A3stdlife))</f>
        <v>2.2674748188387595</v>
      </c>
      <c r="R106" s="168">
        <f>IF(A3stdlife="n/a","n/a",IF(R$3&gt;(A3stdlife+$E106),(Input!$I$145*(1+rvanilla)^0.5)-SUM($I106:Q106),(Input!$I$145*(1+rvanilla)^0.5)/A3stdlife))</f>
        <v>2.2674748188387595</v>
      </c>
      <c r="S106" s="168">
        <f>IF(A3stdlife="n/a","n/a",IF(S$3&gt;(A3stdlife+$E106),(Input!$I$145*(1+rvanilla)^0.5)-SUM($I106:R106),(Input!$I$145*(1+rvanilla)^0.5)/A3stdlife))</f>
        <v>2.2674748188387595</v>
      </c>
      <c r="T106" s="168">
        <f>IF(A3stdlife="n/a","n/a",IF(T$3&gt;(A3stdlife+$E106),(Input!$I$145*(1+rvanilla)^0.5)-SUM($I106:S106),(Input!$I$145*(1+rvanilla)^0.5)/A3stdlife))</f>
        <v>2.2674748188387595</v>
      </c>
      <c r="U106" s="168">
        <f>IF(A3stdlife="n/a","n/a",IF(U$3&gt;(A3stdlife+$E106),(Input!$I$145*(1+rvanilla)^0.5)-SUM($I106:T106),(Input!$I$145*(1+rvanilla)^0.5)/A3stdlife))</f>
        <v>2.2674748188387595</v>
      </c>
      <c r="V106" s="168">
        <f>IF(A3stdlife="n/a","n/a",IF(V$3&gt;(A3stdlife+$E106),(Input!$I$145*(1+rvanilla)^0.5)-SUM($I106:U106),(Input!$I$145*(1+rvanilla)^0.5)/A3stdlife))</f>
        <v>2.2674748188387595</v>
      </c>
      <c r="W106" s="168">
        <f>IF(A3stdlife="n/a","n/a",IF(W$3&gt;(A3stdlife+$E106),(Input!$I$145*(1+rvanilla)^0.5)-SUM($I106:V106),(Input!$I$145*(1+rvanilla)^0.5)/A3stdlife))</f>
        <v>2.2674748188387595</v>
      </c>
      <c r="X106" s="168">
        <f>IF(A3stdlife="n/a","n/a",IF(X$3&gt;(A3stdlife+$E106),(Input!$I$145*(1+rvanilla)^0.5)-SUM($I106:W106),(Input!$I$145*(1+rvanilla)^0.5)/A3stdlife))</f>
        <v>2.2674748188387595</v>
      </c>
      <c r="Y106" s="168">
        <f>IF(A3stdlife="n/a","n/a",IF(Y$3&gt;(A3stdlife+$E106),(Input!$I$145*(1+rvanilla)^0.5)-SUM($I106:X106),(Input!$I$145*(1+rvanilla)^0.5)/A3stdlife))</f>
        <v>2.2674748188387595</v>
      </c>
      <c r="Z106" s="168">
        <f>IF(A3stdlife="n/a","n/a",IF(Z$3&gt;(A3stdlife+$E106),(Input!$I$145*(1+rvanilla)^0.5)-SUM($I106:Y106),(Input!$I$145*(1+rvanilla)^0.5)/A3stdlife))</f>
        <v>2.2674748188387595</v>
      </c>
      <c r="AA106" s="168">
        <f>IF(A3stdlife="n/a","n/a",IF(AA$3&gt;(A3stdlife+$E106),(Input!$I$145*(1+rvanilla)^0.5)-SUM($I106:Z106),(Input!$I$145*(1+rvanilla)^0.5)/A3stdlife))</f>
        <v>2.2674748188387595</v>
      </c>
      <c r="AB106" s="168">
        <f>IF(A3stdlife="n/a","n/a",IF(AB$3&gt;(A3stdlife+$E106),(Input!$I$145*(1+rvanilla)^0.5)-SUM($I106:AA106),(Input!$I$145*(1+rvanilla)^0.5)/A3stdlife))</f>
        <v>2.2674748188387595</v>
      </c>
      <c r="AC106" s="168">
        <f>IF(A3stdlife="n/a","n/a",IF(AC$3&gt;(A3stdlife+$E106),(Input!$I$145*(1+rvanilla)^0.5)-SUM($I106:AB106),(Input!$I$145*(1+rvanilla)^0.5)/A3stdlife))</f>
        <v>2.2674748188387595</v>
      </c>
      <c r="AD106" s="168">
        <f>IF(A3stdlife="n/a","n/a",IF(AD$3&gt;(A3stdlife+$E106),(Input!$I$145*(1+rvanilla)^0.5)-SUM($I106:AC106),(Input!$I$145*(1+rvanilla)^0.5)/A3stdlife))</f>
        <v>2.2674748188387595</v>
      </c>
      <c r="AE106" s="168">
        <f>IF(A3stdlife="n/a","n/a",IF(AE$3&gt;(A3stdlife+$E106),(Input!$I$145*(1+rvanilla)^0.5)-SUM($I106:AD106),(Input!$I$145*(1+rvanilla)^0.5)/A3stdlife))</f>
        <v>2.2674748188387595</v>
      </c>
      <c r="AF106" s="168">
        <f>IF(A3stdlife="n/a","n/a",IF(AF$3&gt;(A3stdlife+$E106),(Input!$I$145*(1+rvanilla)^0.5)-SUM($I106:AE106),(Input!$I$145*(1+rvanilla)^0.5)/A3stdlife))</f>
        <v>2.2674748188387595</v>
      </c>
      <c r="AG106" s="168">
        <f>IF(A3stdlife="n/a","n/a",IF(AG$3&gt;(A3stdlife+$E106),(Input!$I$145*(1+rvanilla)^0.5)-SUM($I106:AF106),(Input!$I$145*(1+rvanilla)^0.5)/A3stdlife))</f>
        <v>2.2674748188387595</v>
      </c>
      <c r="AH106" s="168">
        <f>IF(A3stdlife="n/a","n/a",IF(AH$3&gt;(A3stdlife+$E106),(Input!$I$145*(1+rvanilla)^0.5)-SUM($I106:AG106),(Input!$I$145*(1+rvanilla)^0.5)/A3stdlife))</f>
        <v>2.2674748188387595</v>
      </c>
      <c r="AI106" s="168">
        <f>IF(A3stdlife="n/a","n/a",IF(AI$3&gt;(A3stdlife+$E106),(Input!$I$145*(1+rvanilla)^0.5)-SUM($I106:AH106),(Input!$I$145*(1+rvanilla)^0.5)/A3stdlife))</f>
        <v>2.2674748188387595</v>
      </c>
      <c r="AJ106" s="168">
        <f>IF(A3stdlife="n/a","n/a",IF(AJ$3&gt;(A3stdlife+$E106),(Input!$I$145*(1+rvanilla)^0.5)-SUM($I106:AI106),(Input!$I$145*(1+rvanilla)^0.5)/A3stdlife))</f>
        <v>2.2674748188387595</v>
      </c>
      <c r="AK106" s="168">
        <f>IF(A3stdlife="n/a","n/a",IF(AK$3&gt;(A3stdlife+$E106),(Input!$I$145*(1+rvanilla)^0.5)-SUM($I106:AJ106),(Input!$I$145*(1+rvanilla)^0.5)/A3stdlife))</f>
        <v>2.2674748188387595</v>
      </c>
      <c r="AL106" s="168">
        <f>IF(A3stdlife="n/a","n/a",IF(AL$3&gt;(A3stdlife+$E106),(Input!$I$145*(1+rvanilla)^0.5)-SUM($I106:AK106),(Input!$I$145*(1+rvanilla)^0.5)/A3stdlife))</f>
        <v>2.2674748188387595</v>
      </c>
      <c r="AM106" s="168">
        <f>IF(A3stdlife="n/a","n/a",IF(AM$3&gt;(A3stdlife+$E106),(Input!$I$145*(1+rvanilla)^0.5)-SUM($I106:AL106),(Input!$I$145*(1+rvanilla)^0.5)/A3stdlife))</f>
        <v>2.2674748188387595</v>
      </c>
      <c r="AN106" s="168">
        <f>IF(A3stdlife="n/a","n/a",IF(AN$3&gt;(A3stdlife+$E106),(Input!$I$145*(1+rvanilla)^0.5)-SUM($I106:AM106),(Input!$I$145*(1+rvanilla)^0.5)/A3stdlife))</f>
        <v>2.2674748188387595</v>
      </c>
      <c r="AO106" s="168">
        <f>IF(A3stdlife="n/a","n/a",IF(AO$3&gt;(A3stdlife+$E106),(Input!$I$145*(1+rvanilla)^0.5)-SUM($I106:AN106),(Input!$I$145*(1+rvanilla)^0.5)/A3stdlife))</f>
        <v>2.2674748188387595</v>
      </c>
      <c r="AP106" s="168">
        <f>IF(A3stdlife="n/a","n/a",IF(AP$3&gt;(A3stdlife+$E106),(Input!$I$145*(1+rvanilla)^0.5)-SUM($I106:AO106),(Input!$I$145*(1+rvanilla)^0.5)/A3stdlife))</f>
        <v>2.2674748188387595</v>
      </c>
      <c r="AQ106" s="168">
        <f>IF(A3stdlife="n/a","n/a",IF(AQ$3&gt;(A3stdlife+$E106),(Input!$I$145*(1+rvanilla)^0.5)-SUM($I106:AP106),(Input!$I$145*(1+rvanilla)^0.5)/A3stdlife))</f>
        <v>2.2674748188387595</v>
      </c>
      <c r="AR106" s="168">
        <f>IF(A3stdlife="n/a","n/a",IF(AR$3&gt;(A3stdlife+$E106),(Input!$I$145*(1+rvanilla)^0.5)-SUM($I106:AQ106),(Input!$I$145*(1+rvanilla)^0.5)/A3stdlife))</f>
        <v>2.2674748188387595</v>
      </c>
      <c r="AS106" s="168">
        <f>IF(A3stdlife="n/a","n/a",IF(AS$3&gt;(A3stdlife+$E106),(Input!$I$145*(1+rvanilla)^0.5)-SUM($I106:AR106),(Input!$I$145*(1+rvanilla)^0.5)/A3stdlife))</f>
        <v>2.2674748188387595</v>
      </c>
      <c r="AT106" s="168">
        <f>IF(A3stdlife="n/a","n/a",IF(AT$3&gt;(A3stdlife+$E106),(Input!$I$145*(1+rvanilla)^0.5)-SUM($I106:AS106),(Input!$I$145*(1+rvanilla)^0.5)/A3stdlife))</f>
        <v>2.2674748188387595</v>
      </c>
      <c r="AU106" s="168">
        <f>IF(A3stdlife="n/a","n/a",IF(AU$3&gt;(A3stdlife+$E106),(Input!$I$145*(1+rvanilla)^0.5)-SUM($I106:AT106),(Input!$I$145*(1+rvanilla)^0.5)/A3stdlife))</f>
        <v>2.2674748188387595</v>
      </c>
      <c r="AV106" s="168">
        <f>IF(A3stdlife="n/a","n/a",IF(AV$3&gt;(A3stdlife+$E106),(Input!$I$145*(1+rvanilla)^0.5)-SUM($I106:AU106),(Input!$I$145*(1+rvanilla)^0.5)/A3stdlife))</f>
        <v>2.2674748188387595</v>
      </c>
      <c r="AW106" s="168">
        <f>IF(A3stdlife="n/a","n/a",IF(AW$3&gt;(A3stdlife+$E106),(Input!$I$145*(1+rvanilla)^0.5)-SUM($I106:AV106),(Input!$I$145*(1+rvanilla)^0.5)/A3stdlife))</f>
        <v>2.2674748188387595</v>
      </c>
      <c r="AX106" s="168">
        <f>IF(A3stdlife="n/a","n/a",IF(AX$3&gt;(A3stdlife+$E106),(Input!$I$145*(1+rvanilla)^0.5)-SUM($I106:AW106),(Input!$I$145*(1+rvanilla)^0.5)/A3stdlife))</f>
        <v>2.2674748188387595</v>
      </c>
      <c r="AY106" s="168">
        <f>IF(A3stdlife="n/a","n/a",IF(AY$3&gt;(A3stdlife+$E106),(Input!$I$145*(1+rvanilla)^0.5)-SUM($I106:AX106),(Input!$I$145*(1+rvanilla)^0.5)/A3stdlife))</f>
        <v>2.2674748188387595</v>
      </c>
      <c r="AZ106" s="168">
        <f>IF(A3stdlife="n/a","n/a",IF(AZ$3&gt;(A3stdlife+$E106),(Input!$I$145*(1+rvanilla)^0.5)-SUM($I106:AY106),(Input!$I$145*(1+rvanilla)^0.5)/A3stdlife))</f>
        <v>2.2674748188387595</v>
      </c>
      <c r="BA106" s="168">
        <f>IF(A3stdlife="n/a","n/a",IF(BA$3&gt;(A3stdlife+$E106),(Input!$I$145*(1+rvanilla)^0.5)-SUM($I106:AZ106),(Input!$I$145*(1+rvanilla)^0.5)/A3stdlife))</f>
        <v>2.2674748188387595</v>
      </c>
      <c r="BB106" s="168">
        <f>IF(A3stdlife="n/a","n/a",IF(BB$3&gt;(A3stdlife+$E106),(Input!$I$145*(1+rvanilla)^0.5)-SUM($I106:BA106),(Input!$I$145*(1+rvanilla)^0.5)/A3stdlife))</f>
        <v>2.2674748188387595</v>
      </c>
      <c r="BC106" s="168">
        <f>IF(A3stdlife="n/a","n/a",IF(BC$3&gt;(A3stdlife+$E106),(Input!$I$145*(1+rvanilla)^0.5)-SUM($I106:BB106),(Input!$I$145*(1+rvanilla)^0.5)/A3stdlife))</f>
        <v>2.2674748188387595</v>
      </c>
      <c r="BD106" s="168">
        <f>IF(A3stdlife="n/a","n/a",IF(BD$3&gt;(A3stdlife+$E106),(Input!$I$145*(1+rvanilla)^0.5)-SUM($I106:BC106),(Input!$I$145*(1+rvanilla)^0.5)/A3stdlife))</f>
        <v>2.2674748188387595</v>
      </c>
      <c r="BE106" s="168">
        <f>IF(A3stdlife="n/a","n/a",IF(BE$3&gt;(A3stdlife+$E106),(Input!$I$145*(1+rvanilla)^0.5)-SUM($I106:BD106),(Input!$I$145*(1+rvanilla)^0.5)/A3stdlife))</f>
        <v>2.2674748188387595</v>
      </c>
      <c r="BF106" s="168">
        <f>IF(A3stdlife="n/a","n/a",IF(BF$3&gt;(A3stdlife+$E106),(Input!$I$145*(1+rvanilla)^0.5)-SUM($I106:BE106),(Input!$I$145*(1+rvanilla)^0.5)/A3stdlife))</f>
        <v>2.2674748188387595</v>
      </c>
      <c r="BG106" s="168">
        <f>IF(A3stdlife="n/a","n/a",IF(BG$3&gt;(A3stdlife+$E106),(Input!$I$145*(1+rvanilla)^0.5)-SUM($I106:BF106),(Input!$I$145*(1+rvanilla)^0.5)/A3stdlife))</f>
        <v>2.2674748188387595</v>
      </c>
      <c r="BH106" s="168">
        <f>IF(A3stdlife="n/a","n/a",IF(BH$3&gt;(A3stdlife+$E106),(Input!$I$145*(1+rvanilla)^0.5)-SUM($I106:BG106),(Input!$I$145*(1+rvanilla)^0.5)/A3stdlife))</f>
        <v>2.2674748188387595</v>
      </c>
      <c r="BI106" s="168">
        <f>IF(A3stdlife="n/a","n/a",IF(BI$3&gt;(A3stdlife+$E106),(Input!$I$145*(1+rvanilla)^0.5)-SUM($I106:BH106),(Input!$I$145*(1+rvanilla)^0.5)/A3stdlife))</f>
        <v>2.2674748188387595</v>
      </c>
      <c r="BJ106" s="20"/>
      <c r="BK106" s="20"/>
      <c r="BL106"/>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c r="FM106"/>
      <c r="FN106"/>
      <c r="FO106"/>
      <c r="FP106"/>
      <c r="FQ106"/>
      <c r="FR106"/>
      <c r="FS106"/>
      <c r="FT106"/>
      <c r="FU106"/>
      <c r="FV106"/>
      <c r="FW106"/>
      <c r="FX106"/>
      <c r="FY106"/>
      <c r="FZ106"/>
      <c r="GA106"/>
      <c r="GB106"/>
      <c r="GC106"/>
      <c r="GD106"/>
      <c r="GE106"/>
      <c r="GF106"/>
      <c r="GG106"/>
      <c r="GH106"/>
      <c r="GI106"/>
      <c r="GJ106"/>
      <c r="GK106"/>
      <c r="GL106"/>
      <c r="GM106"/>
      <c r="GN106"/>
      <c r="GO106"/>
      <c r="GP106"/>
      <c r="GQ106"/>
      <c r="GR106"/>
      <c r="GS106"/>
      <c r="GT106"/>
      <c r="GU106"/>
      <c r="GV106"/>
      <c r="GW106"/>
      <c r="GX106"/>
      <c r="GY106"/>
      <c r="GZ106"/>
      <c r="HA106"/>
      <c r="HB106"/>
      <c r="HC106"/>
      <c r="HD106"/>
      <c r="HE106"/>
      <c r="HF106"/>
      <c r="HG106"/>
      <c r="HH106"/>
      <c r="HI106"/>
      <c r="HJ106"/>
      <c r="HK106"/>
      <c r="HL106"/>
      <c r="HM106"/>
      <c r="HN106"/>
      <c r="HO106"/>
      <c r="HP106"/>
      <c r="HQ106"/>
      <c r="HR106"/>
      <c r="HS106"/>
      <c r="HT106"/>
      <c r="HU106"/>
      <c r="HV106"/>
      <c r="HW106"/>
      <c r="HX106"/>
      <c r="HY106"/>
      <c r="HZ106"/>
      <c r="IA106"/>
      <c r="IB106"/>
      <c r="IC106"/>
      <c r="ID106"/>
      <c r="IE106"/>
      <c r="IF106"/>
      <c r="IG106"/>
      <c r="IH106"/>
      <c r="II106"/>
      <c r="IJ106"/>
      <c r="IK106"/>
      <c r="IL106"/>
      <c r="IM106"/>
      <c r="IN106"/>
      <c r="IO106"/>
      <c r="IP106"/>
      <c r="IQ106"/>
      <c r="IR106"/>
      <c r="IS106"/>
      <c r="IT106"/>
      <c r="IU106"/>
      <c r="IV106"/>
    </row>
    <row r="107" spans="1:256" s="5" customFormat="1" hidden="1" outlineLevel="2">
      <c r="A107" s="20"/>
      <c r="B107" s="20"/>
      <c r="C107" s="38"/>
      <c r="D107" s="641"/>
      <c r="E107" s="287">
        <v>4</v>
      </c>
      <c r="F107" s="40"/>
      <c r="G107" s="445"/>
      <c r="H107" s="315"/>
      <c r="I107" s="315"/>
      <c r="J107" s="314"/>
      <c r="K107" s="168">
        <f>IF(A3stdlife="n/a","n/a",IF(K$3&gt;(A3stdlife+$E107),(Input!$J$145*(1+rvanilla)^0.5)-SUM($J107:J107),(Input!$J$145*(1+rvanilla)^0.5)/A3stdlife))</f>
        <v>1.850550663422418</v>
      </c>
      <c r="L107" s="168">
        <f>IF(A3stdlife="n/a","n/a",IF(L$3&gt;(A3stdlife+$E107),(Input!$J$145*(1+rvanilla)^0.5)-SUM($J107:K107),(Input!$J$145*(1+rvanilla)^0.5)/A3stdlife))</f>
        <v>1.850550663422418</v>
      </c>
      <c r="M107" s="168">
        <f>IF(A3stdlife="n/a","n/a",IF(M$3&gt;(A3stdlife+$E107),(Input!$J$145*(1+rvanilla)^0.5)-SUM($J107:L107),(Input!$J$145*(1+rvanilla)^0.5)/A3stdlife))</f>
        <v>1.850550663422418</v>
      </c>
      <c r="N107" s="168">
        <f>IF(A3stdlife="n/a","n/a",IF(N$3&gt;(A3stdlife+$E107),(Input!$J$145*(1+rvanilla)^0.5)-SUM($J107:M107),(Input!$J$145*(1+rvanilla)^0.5)/A3stdlife))</f>
        <v>1.850550663422418</v>
      </c>
      <c r="O107" s="168">
        <f>IF(A3stdlife="n/a","n/a",IF(O$3&gt;(A3stdlife+$E107),(Input!$J$145*(1+rvanilla)^0.5)-SUM($J107:N107),(Input!$J$145*(1+rvanilla)^0.5)/A3stdlife))</f>
        <v>1.850550663422418</v>
      </c>
      <c r="P107" s="168">
        <f>IF(A3stdlife="n/a","n/a",IF(P$3&gt;(A3stdlife+$E107),(Input!$J$145*(1+rvanilla)^0.5)-SUM($J107:O107),(Input!$J$145*(1+rvanilla)^0.5)/A3stdlife))</f>
        <v>1.850550663422418</v>
      </c>
      <c r="Q107" s="168">
        <f>IF(A3stdlife="n/a","n/a",IF(Q$3&gt;(A3stdlife+$E107),(Input!$J$145*(1+rvanilla)^0.5)-SUM($J107:P107),(Input!$J$145*(1+rvanilla)^0.5)/A3stdlife))</f>
        <v>1.850550663422418</v>
      </c>
      <c r="R107" s="168">
        <f>IF(A3stdlife="n/a","n/a",IF(R$3&gt;(A3stdlife+$E107),(Input!$J$145*(1+rvanilla)^0.5)-SUM($J107:Q107),(Input!$J$145*(1+rvanilla)^0.5)/A3stdlife))</f>
        <v>1.850550663422418</v>
      </c>
      <c r="S107" s="168">
        <f>IF(A3stdlife="n/a","n/a",IF(S$3&gt;(A3stdlife+$E107),(Input!$J$145*(1+rvanilla)^0.5)-SUM($J107:R107),(Input!$J$145*(1+rvanilla)^0.5)/A3stdlife))</f>
        <v>1.850550663422418</v>
      </c>
      <c r="T107" s="168">
        <f>IF(A3stdlife="n/a","n/a",IF(T$3&gt;(A3stdlife+$E107),(Input!$J$145*(1+rvanilla)^0.5)-SUM($J107:S107),(Input!$J$145*(1+rvanilla)^0.5)/A3stdlife))</f>
        <v>1.850550663422418</v>
      </c>
      <c r="U107" s="168">
        <f>IF(A3stdlife="n/a","n/a",IF(U$3&gt;(A3stdlife+$E107),(Input!$J$145*(1+rvanilla)^0.5)-SUM($J107:T107),(Input!$J$145*(1+rvanilla)^0.5)/A3stdlife))</f>
        <v>1.850550663422418</v>
      </c>
      <c r="V107" s="168">
        <f>IF(A3stdlife="n/a","n/a",IF(V$3&gt;(A3stdlife+$E107),(Input!$J$145*(1+rvanilla)^0.5)-SUM($J107:U107),(Input!$J$145*(1+rvanilla)^0.5)/A3stdlife))</f>
        <v>1.850550663422418</v>
      </c>
      <c r="W107" s="168">
        <f>IF(A3stdlife="n/a","n/a",IF(W$3&gt;(A3stdlife+$E107),(Input!$J$145*(1+rvanilla)^0.5)-SUM($J107:V107),(Input!$J$145*(1+rvanilla)^0.5)/A3stdlife))</f>
        <v>1.850550663422418</v>
      </c>
      <c r="X107" s="168">
        <f>IF(A3stdlife="n/a","n/a",IF(X$3&gt;(A3stdlife+$E107),(Input!$J$145*(1+rvanilla)^0.5)-SUM($J107:W107),(Input!$J$145*(1+rvanilla)^0.5)/A3stdlife))</f>
        <v>1.850550663422418</v>
      </c>
      <c r="Y107" s="168">
        <f>IF(A3stdlife="n/a","n/a",IF(Y$3&gt;(A3stdlife+$E107),(Input!$J$145*(1+rvanilla)^0.5)-SUM($J107:X107),(Input!$J$145*(1+rvanilla)^0.5)/A3stdlife))</f>
        <v>1.850550663422418</v>
      </c>
      <c r="Z107" s="168">
        <f>IF(A3stdlife="n/a","n/a",IF(Z$3&gt;(A3stdlife+$E107),(Input!$J$145*(1+rvanilla)^0.5)-SUM($J107:Y107),(Input!$J$145*(1+rvanilla)^0.5)/A3stdlife))</f>
        <v>1.850550663422418</v>
      </c>
      <c r="AA107" s="168">
        <f>IF(A3stdlife="n/a","n/a",IF(AA$3&gt;(A3stdlife+$E107),(Input!$J$145*(1+rvanilla)^0.5)-SUM($J107:Z107),(Input!$J$145*(1+rvanilla)^0.5)/A3stdlife))</f>
        <v>1.850550663422418</v>
      </c>
      <c r="AB107" s="168">
        <f>IF(A3stdlife="n/a","n/a",IF(AB$3&gt;(A3stdlife+$E107),(Input!$J$145*(1+rvanilla)^0.5)-SUM($J107:AA107),(Input!$J$145*(1+rvanilla)^0.5)/A3stdlife))</f>
        <v>1.850550663422418</v>
      </c>
      <c r="AC107" s="168">
        <f>IF(A3stdlife="n/a","n/a",IF(AC$3&gt;(A3stdlife+$E107),(Input!$J$145*(1+rvanilla)^0.5)-SUM($J107:AB107),(Input!$J$145*(1+rvanilla)^0.5)/A3stdlife))</f>
        <v>1.850550663422418</v>
      </c>
      <c r="AD107" s="168">
        <f>IF(A3stdlife="n/a","n/a",IF(AD$3&gt;(A3stdlife+$E107),(Input!$J$145*(1+rvanilla)^0.5)-SUM($J107:AC107),(Input!$J$145*(1+rvanilla)^0.5)/A3stdlife))</f>
        <v>1.850550663422418</v>
      </c>
      <c r="AE107" s="168">
        <f>IF(A3stdlife="n/a","n/a",IF(AE$3&gt;(A3stdlife+$E107),(Input!$J$145*(1+rvanilla)^0.5)-SUM($J107:AD107),(Input!$J$145*(1+rvanilla)^0.5)/A3stdlife))</f>
        <v>1.850550663422418</v>
      </c>
      <c r="AF107" s="168">
        <f>IF(A3stdlife="n/a","n/a",IF(AF$3&gt;(A3stdlife+$E107),(Input!$J$145*(1+rvanilla)^0.5)-SUM($J107:AE107),(Input!$J$145*(1+rvanilla)^0.5)/A3stdlife))</f>
        <v>1.850550663422418</v>
      </c>
      <c r="AG107" s="168">
        <f>IF(A3stdlife="n/a","n/a",IF(AG$3&gt;(A3stdlife+$E107),(Input!$J$145*(1+rvanilla)^0.5)-SUM($J107:AF107),(Input!$J$145*(1+rvanilla)^0.5)/A3stdlife))</f>
        <v>1.850550663422418</v>
      </c>
      <c r="AH107" s="168">
        <f>IF(A3stdlife="n/a","n/a",IF(AH$3&gt;(A3stdlife+$E107),(Input!$J$145*(1+rvanilla)^0.5)-SUM($J107:AG107),(Input!$J$145*(1+rvanilla)^0.5)/A3stdlife))</f>
        <v>1.850550663422418</v>
      </c>
      <c r="AI107" s="168">
        <f>IF(A3stdlife="n/a","n/a",IF(AI$3&gt;(A3stdlife+$E107),(Input!$J$145*(1+rvanilla)^0.5)-SUM($J107:AH107),(Input!$J$145*(1+rvanilla)^0.5)/A3stdlife))</f>
        <v>1.850550663422418</v>
      </c>
      <c r="AJ107" s="168">
        <f>IF(A3stdlife="n/a","n/a",IF(AJ$3&gt;(A3stdlife+$E107),(Input!$J$145*(1+rvanilla)^0.5)-SUM($J107:AI107),(Input!$J$145*(1+rvanilla)^0.5)/A3stdlife))</f>
        <v>1.850550663422418</v>
      </c>
      <c r="AK107" s="168">
        <f>IF(A3stdlife="n/a","n/a",IF(AK$3&gt;(A3stdlife+$E107),(Input!$J$145*(1+rvanilla)^0.5)-SUM($J107:AJ107),(Input!$J$145*(1+rvanilla)^0.5)/A3stdlife))</f>
        <v>1.850550663422418</v>
      </c>
      <c r="AL107" s="168">
        <f>IF(A3stdlife="n/a","n/a",IF(AL$3&gt;(A3stdlife+$E107),(Input!$J$145*(1+rvanilla)^0.5)-SUM($J107:AK107),(Input!$J$145*(1+rvanilla)^0.5)/A3stdlife))</f>
        <v>1.850550663422418</v>
      </c>
      <c r="AM107" s="168">
        <f>IF(A3stdlife="n/a","n/a",IF(AM$3&gt;(A3stdlife+$E107),(Input!$J$145*(1+rvanilla)^0.5)-SUM($J107:AL107),(Input!$J$145*(1+rvanilla)^0.5)/A3stdlife))</f>
        <v>1.850550663422418</v>
      </c>
      <c r="AN107" s="168">
        <f>IF(A3stdlife="n/a","n/a",IF(AN$3&gt;(A3stdlife+$E107),(Input!$J$145*(1+rvanilla)^0.5)-SUM($J107:AM107),(Input!$J$145*(1+rvanilla)^0.5)/A3stdlife))</f>
        <v>1.850550663422418</v>
      </c>
      <c r="AO107" s="168">
        <f>IF(A3stdlife="n/a","n/a",IF(AO$3&gt;(A3stdlife+$E107),(Input!$J$145*(1+rvanilla)^0.5)-SUM($J107:AN107),(Input!$J$145*(1+rvanilla)^0.5)/A3stdlife))</f>
        <v>1.850550663422418</v>
      </c>
      <c r="AP107" s="168">
        <f>IF(A3stdlife="n/a","n/a",IF(AP$3&gt;(A3stdlife+$E107),(Input!$J$145*(1+rvanilla)^0.5)-SUM($J107:AO107),(Input!$J$145*(1+rvanilla)^0.5)/A3stdlife))</f>
        <v>1.850550663422418</v>
      </c>
      <c r="AQ107" s="168">
        <f>IF(A3stdlife="n/a","n/a",IF(AQ$3&gt;(A3stdlife+$E107),(Input!$J$145*(1+rvanilla)^0.5)-SUM($J107:AP107),(Input!$J$145*(1+rvanilla)^0.5)/A3stdlife))</f>
        <v>1.850550663422418</v>
      </c>
      <c r="AR107" s="168">
        <f>IF(A3stdlife="n/a","n/a",IF(AR$3&gt;(A3stdlife+$E107),(Input!$J$145*(1+rvanilla)^0.5)-SUM($J107:AQ107),(Input!$J$145*(1+rvanilla)^0.5)/A3stdlife))</f>
        <v>1.850550663422418</v>
      </c>
      <c r="AS107" s="168">
        <f>IF(A3stdlife="n/a","n/a",IF(AS$3&gt;(A3stdlife+$E107),(Input!$J$145*(1+rvanilla)^0.5)-SUM($J107:AR107),(Input!$J$145*(1+rvanilla)^0.5)/A3stdlife))</f>
        <v>1.850550663422418</v>
      </c>
      <c r="AT107" s="168">
        <f>IF(A3stdlife="n/a","n/a",IF(AT$3&gt;(A3stdlife+$E107),(Input!$J$145*(1+rvanilla)^0.5)-SUM($J107:AS107),(Input!$J$145*(1+rvanilla)^0.5)/A3stdlife))</f>
        <v>1.850550663422418</v>
      </c>
      <c r="AU107" s="168">
        <f>IF(A3stdlife="n/a","n/a",IF(AU$3&gt;(A3stdlife+$E107),(Input!$J$145*(1+rvanilla)^0.5)-SUM($J107:AT107),(Input!$J$145*(1+rvanilla)^0.5)/A3stdlife))</f>
        <v>1.850550663422418</v>
      </c>
      <c r="AV107" s="168">
        <f>IF(A3stdlife="n/a","n/a",IF(AV$3&gt;(A3stdlife+$E107),(Input!$J$145*(1+rvanilla)^0.5)-SUM($J107:AU107),(Input!$J$145*(1+rvanilla)^0.5)/A3stdlife))</f>
        <v>1.850550663422418</v>
      </c>
      <c r="AW107" s="168">
        <f>IF(A3stdlife="n/a","n/a",IF(AW$3&gt;(A3stdlife+$E107),(Input!$J$145*(1+rvanilla)^0.5)-SUM($J107:AV107),(Input!$J$145*(1+rvanilla)^0.5)/A3stdlife))</f>
        <v>1.850550663422418</v>
      </c>
      <c r="AX107" s="168">
        <f>IF(A3stdlife="n/a","n/a",IF(AX$3&gt;(A3stdlife+$E107),(Input!$J$145*(1+rvanilla)^0.5)-SUM($J107:AW107),(Input!$J$145*(1+rvanilla)^0.5)/A3stdlife))</f>
        <v>1.850550663422418</v>
      </c>
      <c r="AY107" s="168">
        <f>IF(A3stdlife="n/a","n/a",IF(AY$3&gt;(A3stdlife+$E107),(Input!$J$145*(1+rvanilla)^0.5)-SUM($J107:AX107),(Input!$J$145*(1+rvanilla)^0.5)/A3stdlife))</f>
        <v>1.850550663422418</v>
      </c>
      <c r="AZ107" s="168">
        <f>IF(A3stdlife="n/a","n/a",IF(AZ$3&gt;(A3stdlife+$E107),(Input!$J$145*(1+rvanilla)^0.5)-SUM($J107:AY107),(Input!$J$145*(1+rvanilla)^0.5)/A3stdlife))</f>
        <v>1.850550663422418</v>
      </c>
      <c r="BA107" s="168">
        <f>IF(A3stdlife="n/a","n/a",IF(BA$3&gt;(A3stdlife+$E107),(Input!$J$145*(1+rvanilla)^0.5)-SUM($J107:AZ107),(Input!$J$145*(1+rvanilla)^0.5)/A3stdlife))</f>
        <v>1.850550663422418</v>
      </c>
      <c r="BB107" s="168">
        <f>IF(A3stdlife="n/a","n/a",IF(BB$3&gt;(A3stdlife+$E107),(Input!$J$145*(1+rvanilla)^0.5)-SUM($J107:BA107),(Input!$J$145*(1+rvanilla)^0.5)/A3stdlife))</f>
        <v>1.850550663422418</v>
      </c>
      <c r="BC107" s="168">
        <f>IF(A3stdlife="n/a","n/a",IF(BC$3&gt;(A3stdlife+$E107),(Input!$J$145*(1+rvanilla)^0.5)-SUM($J107:BB107),(Input!$J$145*(1+rvanilla)^0.5)/A3stdlife))</f>
        <v>1.850550663422418</v>
      </c>
      <c r="BD107" s="168">
        <f>IF(A3stdlife="n/a","n/a",IF(BD$3&gt;(A3stdlife+$E107),(Input!$J$145*(1+rvanilla)^0.5)-SUM($J107:BC107),(Input!$J$145*(1+rvanilla)^0.5)/A3stdlife))</f>
        <v>1.850550663422418</v>
      </c>
      <c r="BE107" s="168">
        <f>IF(A3stdlife="n/a","n/a",IF(BE$3&gt;(A3stdlife+$E107),(Input!$J$145*(1+rvanilla)^0.5)-SUM($J107:BD107),(Input!$J$145*(1+rvanilla)^0.5)/A3stdlife))</f>
        <v>1.850550663422418</v>
      </c>
      <c r="BF107" s="168">
        <f>IF(A3stdlife="n/a","n/a",IF(BF$3&gt;(A3stdlife+$E107),(Input!$J$145*(1+rvanilla)^0.5)-SUM($J107:BE107),(Input!$J$145*(1+rvanilla)^0.5)/A3stdlife))</f>
        <v>1.850550663422418</v>
      </c>
      <c r="BG107" s="168">
        <f>IF(A3stdlife="n/a","n/a",IF(BG$3&gt;(A3stdlife+$E107),(Input!$J$145*(1+rvanilla)^0.5)-SUM($J107:BF107),(Input!$J$145*(1+rvanilla)^0.5)/A3stdlife))</f>
        <v>1.850550663422418</v>
      </c>
      <c r="BH107" s="168">
        <f>IF(A3stdlife="n/a","n/a",IF(BH$3&gt;(A3stdlife+$E107),(Input!$J$145*(1+rvanilla)^0.5)-SUM($J107:BG107),(Input!$J$145*(1+rvanilla)^0.5)/A3stdlife))</f>
        <v>1.850550663422418</v>
      </c>
      <c r="BI107" s="168">
        <f>IF(A3stdlife="n/a","n/a",IF(BI$3&gt;(A3stdlife+$E107),(Input!$J$145*(1+rvanilla)^0.5)-SUM($J107:BH107),(Input!$J$145*(1+rvanilla)^0.5)/A3stdlife))</f>
        <v>1.850550663422418</v>
      </c>
      <c r="BJ107" s="20"/>
      <c r="BK107" s="20"/>
      <c r="BL107"/>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c r="FG107"/>
      <c r="FH107"/>
      <c r="FI107"/>
      <c r="FJ107"/>
      <c r="FK107"/>
      <c r="FL107"/>
      <c r="FM107"/>
      <c r="FN107"/>
      <c r="FO107"/>
      <c r="FP107"/>
      <c r="FQ107"/>
      <c r="FR107"/>
      <c r="FS107"/>
      <c r="FT107"/>
      <c r="FU107"/>
      <c r="FV107"/>
      <c r="FW107"/>
      <c r="FX107"/>
      <c r="FY107"/>
      <c r="FZ107"/>
      <c r="GA107"/>
      <c r="GB107"/>
      <c r="GC107"/>
      <c r="GD107"/>
      <c r="GE107"/>
      <c r="GF107"/>
      <c r="GG107"/>
      <c r="GH107"/>
      <c r="GI107"/>
      <c r="GJ107"/>
      <c r="GK107"/>
      <c r="GL107"/>
      <c r="GM107"/>
      <c r="GN107"/>
      <c r="GO107"/>
      <c r="GP107"/>
      <c r="GQ107"/>
      <c r="GR107"/>
      <c r="GS107"/>
      <c r="GT107"/>
      <c r="GU107"/>
      <c r="GV107"/>
      <c r="GW107"/>
      <c r="GX107"/>
      <c r="GY107"/>
      <c r="GZ107"/>
      <c r="HA107"/>
      <c r="HB107"/>
      <c r="HC107"/>
      <c r="HD107"/>
      <c r="HE107"/>
      <c r="HF107"/>
      <c r="HG107"/>
      <c r="HH107"/>
      <c r="HI107"/>
      <c r="HJ107"/>
      <c r="HK107"/>
      <c r="HL107"/>
      <c r="HM107"/>
      <c r="HN107"/>
      <c r="HO107"/>
      <c r="HP107"/>
      <c r="HQ107"/>
      <c r="HR107"/>
      <c r="HS107"/>
      <c r="HT107"/>
      <c r="HU107"/>
      <c r="HV107"/>
      <c r="HW107"/>
      <c r="HX107"/>
      <c r="HY107"/>
      <c r="HZ107"/>
      <c r="IA107"/>
      <c r="IB107"/>
      <c r="IC107"/>
      <c r="ID107"/>
      <c r="IE107"/>
      <c r="IF107"/>
      <c r="IG107"/>
      <c r="IH107"/>
      <c r="II107"/>
      <c r="IJ107"/>
      <c r="IK107"/>
      <c r="IL107"/>
      <c r="IM107"/>
      <c r="IN107"/>
      <c r="IO107"/>
      <c r="IP107"/>
      <c r="IQ107"/>
      <c r="IR107"/>
      <c r="IS107"/>
      <c r="IT107"/>
      <c r="IU107"/>
      <c r="IV107"/>
    </row>
    <row r="108" spans="1:256" s="5" customFormat="1" hidden="1" outlineLevel="2">
      <c r="A108" s="20"/>
      <c r="B108" s="20"/>
      <c r="C108" s="38"/>
      <c r="D108" s="641"/>
      <c r="E108" s="287">
        <v>5</v>
      </c>
      <c r="F108" s="40"/>
      <c r="G108" s="445"/>
      <c r="H108" s="315"/>
      <c r="I108" s="315"/>
      <c r="J108" s="315"/>
      <c r="K108" s="314"/>
      <c r="L108" s="168">
        <f>IF(A3stdlife="n/a","n/a",IF(L$3&gt;(A3stdlife+$E108),(Input!$K$145*(1+rvanilla)^0.5)-SUM($K108:K108),(Input!$K$145*(1+rvanilla)^0.5)/A3stdlife))</f>
        <v>2.207464199531771</v>
      </c>
      <c r="M108" s="168">
        <f>IF(A3stdlife="n/a","n/a",IF(M$3&gt;(A3stdlife+$E108),(Input!$K$145*(1+rvanilla)^0.5)-SUM($K108:L108),(Input!$K$145*(1+rvanilla)^0.5)/A3stdlife))</f>
        <v>2.207464199531771</v>
      </c>
      <c r="N108" s="168">
        <f>IF(A3stdlife="n/a","n/a",IF(N$3&gt;(A3stdlife+$E108),(Input!$K$145*(1+rvanilla)^0.5)-SUM($K108:M108),(Input!$K$145*(1+rvanilla)^0.5)/A3stdlife))</f>
        <v>2.207464199531771</v>
      </c>
      <c r="O108" s="168">
        <f>IF(A3stdlife="n/a","n/a",IF(O$3&gt;(A3stdlife+$E108),(Input!$K$145*(1+rvanilla)^0.5)-SUM($K108:N108),(Input!$K$145*(1+rvanilla)^0.5)/A3stdlife))</f>
        <v>2.207464199531771</v>
      </c>
      <c r="P108" s="168">
        <f>IF(A3stdlife="n/a","n/a",IF(P$3&gt;(A3stdlife+$E108),(Input!$K$145*(1+rvanilla)^0.5)-SUM($K108:O108),(Input!$K$145*(1+rvanilla)^0.5)/A3stdlife))</f>
        <v>2.207464199531771</v>
      </c>
      <c r="Q108" s="168">
        <f>IF(A3stdlife="n/a","n/a",IF(Q$3&gt;(A3stdlife+$E108),(Input!$K$145*(1+rvanilla)^0.5)-SUM($K108:P108),(Input!$K$145*(1+rvanilla)^0.5)/A3stdlife))</f>
        <v>2.207464199531771</v>
      </c>
      <c r="R108" s="168">
        <f>IF(A3stdlife="n/a","n/a",IF(R$3&gt;(A3stdlife+$E108),(Input!$K$145*(1+rvanilla)^0.5)-SUM($K108:Q108),(Input!$K$145*(1+rvanilla)^0.5)/A3stdlife))</f>
        <v>2.207464199531771</v>
      </c>
      <c r="S108" s="168">
        <f>IF(A3stdlife="n/a","n/a",IF(S$3&gt;(A3stdlife+$E108),(Input!$K$145*(1+rvanilla)^0.5)-SUM($K108:R108),(Input!$K$145*(1+rvanilla)^0.5)/A3stdlife))</f>
        <v>2.207464199531771</v>
      </c>
      <c r="T108" s="168">
        <f>IF(A3stdlife="n/a","n/a",IF(T$3&gt;(A3stdlife+$E108),(Input!$K$145*(1+rvanilla)^0.5)-SUM($K108:S108),(Input!$K$145*(1+rvanilla)^0.5)/A3stdlife))</f>
        <v>2.207464199531771</v>
      </c>
      <c r="U108" s="168">
        <f>IF(A3stdlife="n/a","n/a",IF(U$3&gt;(A3stdlife+$E108),(Input!$K$145*(1+rvanilla)^0.5)-SUM($K108:T108),(Input!$K$145*(1+rvanilla)^0.5)/A3stdlife))</f>
        <v>2.207464199531771</v>
      </c>
      <c r="V108" s="168">
        <f>IF(A3stdlife="n/a","n/a",IF(V$3&gt;(A3stdlife+$E108),(Input!$K$145*(1+rvanilla)^0.5)-SUM($K108:U108),(Input!$K$145*(1+rvanilla)^0.5)/A3stdlife))</f>
        <v>2.207464199531771</v>
      </c>
      <c r="W108" s="168">
        <f>IF(A3stdlife="n/a","n/a",IF(W$3&gt;(A3stdlife+$E108),(Input!$K$145*(1+rvanilla)^0.5)-SUM($K108:V108),(Input!$K$145*(1+rvanilla)^0.5)/A3stdlife))</f>
        <v>2.207464199531771</v>
      </c>
      <c r="X108" s="168">
        <f>IF(A3stdlife="n/a","n/a",IF(X$3&gt;(A3stdlife+$E108),(Input!$K$145*(1+rvanilla)^0.5)-SUM($K108:W108),(Input!$K$145*(1+rvanilla)^0.5)/A3stdlife))</f>
        <v>2.207464199531771</v>
      </c>
      <c r="Y108" s="168">
        <f>IF(A3stdlife="n/a","n/a",IF(Y$3&gt;(A3stdlife+$E108),(Input!$K$145*(1+rvanilla)^0.5)-SUM($K108:X108),(Input!$K$145*(1+rvanilla)^0.5)/A3stdlife))</f>
        <v>2.207464199531771</v>
      </c>
      <c r="Z108" s="168">
        <f>IF(A3stdlife="n/a","n/a",IF(Z$3&gt;(A3stdlife+$E108),(Input!$K$145*(1+rvanilla)^0.5)-SUM($K108:Y108),(Input!$K$145*(1+rvanilla)^0.5)/A3stdlife))</f>
        <v>2.207464199531771</v>
      </c>
      <c r="AA108" s="168">
        <f>IF(A3stdlife="n/a","n/a",IF(AA$3&gt;(A3stdlife+$E108),(Input!$K$145*(1+rvanilla)^0.5)-SUM($K108:Z108),(Input!$K$145*(1+rvanilla)^0.5)/A3stdlife))</f>
        <v>2.207464199531771</v>
      </c>
      <c r="AB108" s="168">
        <f>IF(A3stdlife="n/a","n/a",IF(AB$3&gt;(A3stdlife+$E108),(Input!$K$145*(1+rvanilla)^0.5)-SUM($K108:AA108),(Input!$K$145*(1+rvanilla)^0.5)/A3stdlife))</f>
        <v>2.207464199531771</v>
      </c>
      <c r="AC108" s="168">
        <f>IF(A3stdlife="n/a","n/a",IF(AC$3&gt;(A3stdlife+$E108),(Input!$K$145*(1+rvanilla)^0.5)-SUM($K108:AB108),(Input!$K$145*(1+rvanilla)^0.5)/A3stdlife))</f>
        <v>2.207464199531771</v>
      </c>
      <c r="AD108" s="168">
        <f>IF(A3stdlife="n/a","n/a",IF(AD$3&gt;(A3stdlife+$E108),(Input!$K$145*(1+rvanilla)^0.5)-SUM($K108:AC108),(Input!$K$145*(1+rvanilla)^0.5)/A3stdlife))</f>
        <v>2.207464199531771</v>
      </c>
      <c r="AE108" s="168">
        <f>IF(A3stdlife="n/a","n/a",IF(AE$3&gt;(A3stdlife+$E108),(Input!$K$145*(1+rvanilla)^0.5)-SUM($K108:AD108),(Input!$K$145*(1+rvanilla)^0.5)/A3stdlife))</f>
        <v>2.207464199531771</v>
      </c>
      <c r="AF108" s="168">
        <f>IF(A3stdlife="n/a","n/a",IF(AF$3&gt;(A3stdlife+$E108),(Input!$K$145*(1+rvanilla)^0.5)-SUM($K108:AE108),(Input!$K$145*(1+rvanilla)^0.5)/A3stdlife))</f>
        <v>2.207464199531771</v>
      </c>
      <c r="AG108" s="168">
        <f>IF(A3stdlife="n/a","n/a",IF(AG$3&gt;(A3stdlife+$E108),(Input!$K$145*(1+rvanilla)^0.5)-SUM($K108:AF108),(Input!$K$145*(1+rvanilla)^0.5)/A3stdlife))</f>
        <v>2.207464199531771</v>
      </c>
      <c r="AH108" s="168">
        <f>IF(A3stdlife="n/a","n/a",IF(AH$3&gt;(A3stdlife+$E108),(Input!$K$145*(1+rvanilla)^0.5)-SUM($K108:AG108),(Input!$K$145*(1+rvanilla)^0.5)/A3stdlife))</f>
        <v>2.207464199531771</v>
      </c>
      <c r="AI108" s="168">
        <f>IF(A3stdlife="n/a","n/a",IF(AI$3&gt;(A3stdlife+$E108),(Input!$K$145*(1+rvanilla)^0.5)-SUM($K108:AH108),(Input!$K$145*(1+rvanilla)^0.5)/A3stdlife))</f>
        <v>2.207464199531771</v>
      </c>
      <c r="AJ108" s="168">
        <f>IF(A3stdlife="n/a","n/a",IF(AJ$3&gt;(A3stdlife+$E108),(Input!$K$145*(1+rvanilla)^0.5)-SUM($K108:AI108),(Input!$K$145*(1+rvanilla)^0.5)/A3stdlife))</f>
        <v>2.207464199531771</v>
      </c>
      <c r="AK108" s="168">
        <f>IF(A3stdlife="n/a","n/a",IF(AK$3&gt;(A3stdlife+$E108),(Input!$K$145*(1+rvanilla)^0.5)-SUM($K108:AJ108),(Input!$K$145*(1+rvanilla)^0.5)/A3stdlife))</f>
        <v>2.207464199531771</v>
      </c>
      <c r="AL108" s="168">
        <f>IF(A3stdlife="n/a","n/a",IF(AL$3&gt;(A3stdlife+$E108),(Input!$K$145*(1+rvanilla)^0.5)-SUM($K108:AK108),(Input!$K$145*(1+rvanilla)^0.5)/A3stdlife))</f>
        <v>2.207464199531771</v>
      </c>
      <c r="AM108" s="168">
        <f>IF(A3stdlife="n/a","n/a",IF(AM$3&gt;(A3stdlife+$E108),(Input!$K$145*(1+rvanilla)^0.5)-SUM($K108:AL108),(Input!$K$145*(1+rvanilla)^0.5)/A3stdlife))</f>
        <v>2.207464199531771</v>
      </c>
      <c r="AN108" s="168">
        <f>IF(A3stdlife="n/a","n/a",IF(AN$3&gt;(A3stdlife+$E108),(Input!$K$145*(1+rvanilla)^0.5)-SUM($K108:AM108),(Input!$K$145*(1+rvanilla)^0.5)/A3stdlife))</f>
        <v>2.207464199531771</v>
      </c>
      <c r="AO108" s="168">
        <f>IF(A3stdlife="n/a","n/a",IF(AO$3&gt;(A3stdlife+$E108),(Input!$K$145*(1+rvanilla)^0.5)-SUM($K108:AN108),(Input!$K$145*(1+rvanilla)^0.5)/A3stdlife))</f>
        <v>2.207464199531771</v>
      </c>
      <c r="AP108" s="168">
        <f>IF(A3stdlife="n/a","n/a",IF(AP$3&gt;(A3stdlife+$E108),(Input!$K$145*(1+rvanilla)^0.5)-SUM($K108:AO108),(Input!$K$145*(1+rvanilla)^0.5)/A3stdlife))</f>
        <v>2.207464199531771</v>
      </c>
      <c r="AQ108" s="168">
        <f>IF(A3stdlife="n/a","n/a",IF(AQ$3&gt;(A3stdlife+$E108),(Input!$K$145*(1+rvanilla)^0.5)-SUM($K108:AP108),(Input!$K$145*(1+rvanilla)^0.5)/A3stdlife))</f>
        <v>2.207464199531771</v>
      </c>
      <c r="AR108" s="168">
        <f>IF(A3stdlife="n/a","n/a",IF(AR$3&gt;(A3stdlife+$E108),(Input!$K$145*(1+rvanilla)^0.5)-SUM($K108:AQ108),(Input!$K$145*(1+rvanilla)^0.5)/A3stdlife))</f>
        <v>2.207464199531771</v>
      </c>
      <c r="AS108" s="168">
        <f>IF(A3stdlife="n/a","n/a",IF(AS$3&gt;(A3stdlife+$E108),(Input!$K$145*(1+rvanilla)^0.5)-SUM($K108:AR108),(Input!$K$145*(1+rvanilla)^0.5)/A3stdlife))</f>
        <v>2.207464199531771</v>
      </c>
      <c r="AT108" s="168">
        <f>IF(A3stdlife="n/a","n/a",IF(AT$3&gt;(A3stdlife+$E108),(Input!$K$145*(1+rvanilla)^0.5)-SUM($K108:AS108),(Input!$K$145*(1+rvanilla)^0.5)/A3stdlife))</f>
        <v>2.207464199531771</v>
      </c>
      <c r="AU108" s="168">
        <f>IF(A3stdlife="n/a","n/a",IF(AU$3&gt;(A3stdlife+$E108),(Input!$K$145*(1+rvanilla)^0.5)-SUM($K108:AT108),(Input!$K$145*(1+rvanilla)^0.5)/A3stdlife))</f>
        <v>2.207464199531771</v>
      </c>
      <c r="AV108" s="168">
        <f>IF(A3stdlife="n/a","n/a",IF(AV$3&gt;(A3stdlife+$E108),(Input!$K$145*(1+rvanilla)^0.5)-SUM($K108:AU108),(Input!$K$145*(1+rvanilla)^0.5)/A3stdlife))</f>
        <v>2.207464199531771</v>
      </c>
      <c r="AW108" s="168">
        <f>IF(A3stdlife="n/a","n/a",IF(AW$3&gt;(A3stdlife+$E108),(Input!$K$145*(1+rvanilla)^0.5)-SUM($K108:AV108),(Input!$K$145*(1+rvanilla)^0.5)/A3stdlife))</f>
        <v>2.207464199531771</v>
      </c>
      <c r="AX108" s="168">
        <f>IF(A3stdlife="n/a","n/a",IF(AX$3&gt;(A3stdlife+$E108),(Input!$K$145*(1+rvanilla)^0.5)-SUM($K108:AW108),(Input!$K$145*(1+rvanilla)^0.5)/A3stdlife))</f>
        <v>2.207464199531771</v>
      </c>
      <c r="AY108" s="168">
        <f>IF(A3stdlife="n/a","n/a",IF(AY$3&gt;(A3stdlife+$E108),(Input!$K$145*(1+rvanilla)^0.5)-SUM($K108:AX108),(Input!$K$145*(1+rvanilla)^0.5)/A3stdlife))</f>
        <v>2.207464199531771</v>
      </c>
      <c r="AZ108" s="168">
        <f>IF(A3stdlife="n/a","n/a",IF(AZ$3&gt;(A3stdlife+$E108),(Input!$K$145*(1+rvanilla)^0.5)-SUM($K108:AY108),(Input!$K$145*(1+rvanilla)^0.5)/A3stdlife))</f>
        <v>2.207464199531771</v>
      </c>
      <c r="BA108" s="168">
        <f>IF(A3stdlife="n/a","n/a",IF(BA$3&gt;(A3stdlife+$E108),(Input!$K$145*(1+rvanilla)^0.5)-SUM($K108:AZ108),(Input!$K$145*(1+rvanilla)^0.5)/A3stdlife))</f>
        <v>2.207464199531771</v>
      </c>
      <c r="BB108" s="168">
        <f>IF(A3stdlife="n/a","n/a",IF(BB$3&gt;(A3stdlife+$E108),(Input!$K$145*(1+rvanilla)^0.5)-SUM($K108:BA108),(Input!$K$145*(1+rvanilla)^0.5)/A3stdlife))</f>
        <v>2.207464199531771</v>
      </c>
      <c r="BC108" s="168">
        <f>IF(A3stdlife="n/a","n/a",IF(BC$3&gt;(A3stdlife+$E108),(Input!$K$145*(1+rvanilla)^0.5)-SUM($K108:BB108),(Input!$K$145*(1+rvanilla)^0.5)/A3stdlife))</f>
        <v>2.207464199531771</v>
      </c>
      <c r="BD108" s="168">
        <f>IF(A3stdlife="n/a","n/a",IF(BD$3&gt;(A3stdlife+$E108),(Input!$K$145*(1+rvanilla)^0.5)-SUM($K108:BC108),(Input!$K$145*(1+rvanilla)^0.5)/A3stdlife))</f>
        <v>2.207464199531771</v>
      </c>
      <c r="BE108" s="168">
        <f>IF(A3stdlife="n/a","n/a",IF(BE$3&gt;(A3stdlife+$E108),(Input!$K$145*(1+rvanilla)^0.5)-SUM($K108:BD108),(Input!$K$145*(1+rvanilla)^0.5)/A3stdlife))</f>
        <v>2.207464199531771</v>
      </c>
      <c r="BF108" s="168">
        <f>IF(A3stdlife="n/a","n/a",IF(BF$3&gt;(A3stdlife+$E108),(Input!$K$145*(1+rvanilla)^0.5)-SUM($K108:BE108),(Input!$K$145*(1+rvanilla)^0.5)/A3stdlife))</f>
        <v>2.207464199531771</v>
      </c>
      <c r="BG108" s="168">
        <f>IF(A3stdlife="n/a","n/a",IF(BG$3&gt;(A3stdlife+$E108),(Input!$K$145*(1+rvanilla)^0.5)-SUM($K108:BF108),(Input!$K$145*(1+rvanilla)^0.5)/A3stdlife))</f>
        <v>2.207464199531771</v>
      </c>
      <c r="BH108" s="168">
        <f>IF(A3stdlife="n/a","n/a",IF(BH$3&gt;(A3stdlife+$E108),(Input!$K$145*(1+rvanilla)^0.5)-SUM($K108:BG108),(Input!$K$145*(1+rvanilla)^0.5)/A3stdlife))</f>
        <v>2.207464199531771</v>
      </c>
      <c r="BI108" s="168">
        <f>IF(A3stdlife="n/a","n/a",IF(BI$3&gt;(A3stdlife+$E108),(Input!$K$145*(1+rvanilla)^0.5)-SUM($K108:BH108),(Input!$K$145*(1+rvanilla)^0.5)/A3stdlife))</f>
        <v>2.207464199531771</v>
      </c>
      <c r="BJ108" s="20"/>
      <c r="BK108" s="20"/>
      <c r="BL108"/>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c r="FM108"/>
      <c r="FN108"/>
      <c r="FO108"/>
      <c r="FP108"/>
      <c r="FQ108"/>
      <c r="FR108"/>
      <c r="FS108"/>
      <c r="FT108"/>
      <c r="FU108"/>
      <c r="FV108"/>
      <c r="FW108"/>
      <c r="FX108"/>
      <c r="FY108"/>
      <c r="FZ108"/>
      <c r="GA108"/>
      <c r="GB108"/>
      <c r="GC108"/>
      <c r="GD108"/>
      <c r="GE108"/>
      <c r="GF108"/>
      <c r="GG108"/>
      <c r="GH108"/>
      <c r="GI108"/>
      <c r="GJ108"/>
      <c r="GK108"/>
      <c r="GL108"/>
      <c r="GM108"/>
      <c r="GN108"/>
      <c r="GO108"/>
      <c r="GP108"/>
      <c r="GQ108"/>
      <c r="GR108"/>
      <c r="GS108"/>
      <c r="GT108"/>
      <c r="GU108"/>
      <c r="GV108"/>
      <c r="GW108"/>
      <c r="GX108"/>
      <c r="GY108"/>
      <c r="GZ108"/>
      <c r="HA108"/>
      <c r="HB108"/>
      <c r="HC108"/>
      <c r="HD108"/>
      <c r="HE108"/>
      <c r="HF108"/>
      <c r="HG108"/>
      <c r="HH108"/>
      <c r="HI108"/>
      <c r="HJ108"/>
      <c r="HK108"/>
      <c r="HL108"/>
      <c r="HM108"/>
      <c r="HN108"/>
      <c r="HO108"/>
      <c r="HP108"/>
      <c r="HQ108"/>
      <c r="HR108"/>
      <c r="HS108"/>
      <c r="HT108"/>
      <c r="HU108"/>
      <c r="HV108"/>
      <c r="HW108"/>
      <c r="HX108"/>
      <c r="HY108"/>
      <c r="HZ108"/>
      <c r="IA108"/>
      <c r="IB108"/>
      <c r="IC108"/>
      <c r="ID108"/>
      <c r="IE108"/>
      <c r="IF108"/>
      <c r="IG108"/>
      <c r="IH108"/>
      <c r="II108"/>
      <c r="IJ108"/>
      <c r="IK108"/>
      <c r="IL108"/>
      <c r="IM108"/>
      <c r="IN108"/>
      <c r="IO108"/>
      <c r="IP108"/>
      <c r="IQ108"/>
      <c r="IR108"/>
      <c r="IS108"/>
      <c r="IT108"/>
      <c r="IU108"/>
      <c r="IV108"/>
    </row>
    <row r="109" spans="1:256" s="5" customFormat="1" hidden="1" outlineLevel="2">
      <c r="A109" s="20"/>
      <c r="B109" s="20"/>
      <c r="C109" s="38"/>
      <c r="D109" s="641"/>
      <c r="E109" s="287">
        <v>6</v>
      </c>
      <c r="F109" s="40"/>
      <c r="G109" s="445"/>
      <c r="H109" s="315"/>
      <c r="I109" s="315"/>
      <c r="J109" s="315"/>
      <c r="K109" s="315"/>
      <c r="L109" s="314"/>
      <c r="M109" s="168">
        <f>IF(A3stdlife="n/a","n/a",IF(M$3&gt;(A3stdlife+$E109),(Input!$L$145*(1+rvanilla)^0.5)-SUM($L109:L109),(Input!$L$145*(1+rvanilla)^0.5)/A3stdlife))</f>
        <v>0</v>
      </c>
      <c r="N109" s="168">
        <f>IF(A3stdlife="n/a","n/a",IF(N$3&gt;(A3stdlife+$E109),(Input!$L$145*(1+rvanilla)^0.5)-SUM($L109:M109),(Input!$L$145*(1+rvanilla)^0.5)/A3stdlife))</f>
        <v>0</v>
      </c>
      <c r="O109" s="168">
        <f>IF(A3stdlife="n/a","n/a",IF(O$3&gt;(A3stdlife+$E109),(Input!$L$145*(1+rvanilla)^0.5)-SUM($L109:N109),(Input!$L$145*(1+rvanilla)^0.5)/A3stdlife))</f>
        <v>0</v>
      </c>
      <c r="P109" s="168">
        <f>IF(A3stdlife="n/a","n/a",IF(P$3&gt;(A3stdlife+$E109),(Input!$L$145*(1+rvanilla)^0.5)-SUM($L109:O109),(Input!$L$145*(1+rvanilla)^0.5)/A3stdlife))</f>
        <v>0</v>
      </c>
      <c r="Q109" s="168">
        <f>IF(A3stdlife="n/a","n/a",IF(Q$3&gt;(A3stdlife+$E109),(Input!$L$145*(1+rvanilla)^0.5)-SUM($L109:P109),(Input!$L$145*(1+rvanilla)^0.5)/A3stdlife))</f>
        <v>0</v>
      </c>
      <c r="R109" s="168">
        <f>IF(A3stdlife="n/a","n/a",IF(R$3&gt;(A3stdlife+$E109),(Input!$L$145*(1+rvanilla)^0.5)-SUM($L109:Q109),(Input!$L$145*(1+rvanilla)^0.5)/A3stdlife))</f>
        <v>0</v>
      </c>
      <c r="S109" s="168">
        <f>IF(A3stdlife="n/a","n/a",IF(S$3&gt;(A3stdlife+$E109),(Input!$L$145*(1+rvanilla)^0.5)-SUM($L109:R109),(Input!$L$145*(1+rvanilla)^0.5)/A3stdlife))</f>
        <v>0</v>
      </c>
      <c r="T109" s="168">
        <f>IF(A3stdlife="n/a","n/a",IF(T$3&gt;(A3stdlife+$E109),(Input!$L$145*(1+rvanilla)^0.5)-SUM($L109:S109),(Input!$L$145*(1+rvanilla)^0.5)/A3stdlife))</f>
        <v>0</v>
      </c>
      <c r="U109" s="168">
        <f>IF(A3stdlife="n/a","n/a",IF(U$3&gt;(A3stdlife+$E109),(Input!$L$145*(1+rvanilla)^0.5)-SUM($L109:T109),(Input!$L$145*(1+rvanilla)^0.5)/A3stdlife))</f>
        <v>0</v>
      </c>
      <c r="V109" s="168">
        <f>IF(A3stdlife="n/a","n/a",IF(V$3&gt;(A3stdlife+$E109),(Input!$L$145*(1+rvanilla)^0.5)-SUM($L109:U109),(Input!$L$145*(1+rvanilla)^0.5)/A3stdlife))</f>
        <v>0</v>
      </c>
      <c r="W109" s="168">
        <f>IF(A3stdlife="n/a","n/a",IF(W$3&gt;(A3stdlife+$E109),(Input!$L$145*(1+rvanilla)^0.5)-SUM($L109:V109),(Input!$L$145*(1+rvanilla)^0.5)/A3stdlife))</f>
        <v>0</v>
      </c>
      <c r="X109" s="168">
        <f>IF(A3stdlife="n/a","n/a",IF(X$3&gt;(A3stdlife+$E109),(Input!$L$145*(1+rvanilla)^0.5)-SUM($L109:W109),(Input!$L$145*(1+rvanilla)^0.5)/A3stdlife))</f>
        <v>0</v>
      </c>
      <c r="Y109" s="168">
        <f>IF(A3stdlife="n/a","n/a",IF(Y$3&gt;(A3stdlife+$E109),(Input!$L$145*(1+rvanilla)^0.5)-SUM($L109:X109),(Input!$L$145*(1+rvanilla)^0.5)/A3stdlife))</f>
        <v>0</v>
      </c>
      <c r="Z109" s="168">
        <f>IF(A3stdlife="n/a","n/a",IF(Z$3&gt;(A3stdlife+$E109),(Input!$L$145*(1+rvanilla)^0.5)-SUM($L109:Y109),(Input!$L$145*(1+rvanilla)^0.5)/A3stdlife))</f>
        <v>0</v>
      </c>
      <c r="AA109" s="168">
        <f>IF(A3stdlife="n/a","n/a",IF(AA$3&gt;(A3stdlife+$E109),(Input!$L$145*(1+rvanilla)^0.5)-SUM($L109:Z109),(Input!$L$145*(1+rvanilla)^0.5)/A3stdlife))</f>
        <v>0</v>
      </c>
      <c r="AB109" s="168">
        <f>IF(A3stdlife="n/a","n/a",IF(AB$3&gt;(A3stdlife+$E109),(Input!$L$145*(1+rvanilla)^0.5)-SUM($L109:AA109),(Input!$L$145*(1+rvanilla)^0.5)/A3stdlife))</f>
        <v>0</v>
      </c>
      <c r="AC109" s="168">
        <f>IF(A3stdlife="n/a","n/a",IF(AC$3&gt;(A3stdlife+$E109),(Input!$L$145*(1+rvanilla)^0.5)-SUM($L109:AB109),(Input!$L$145*(1+rvanilla)^0.5)/A3stdlife))</f>
        <v>0</v>
      </c>
      <c r="AD109" s="168">
        <f>IF(A3stdlife="n/a","n/a",IF(AD$3&gt;(A3stdlife+$E109),(Input!$L$145*(1+rvanilla)^0.5)-SUM($L109:AC109),(Input!$L$145*(1+rvanilla)^0.5)/A3stdlife))</f>
        <v>0</v>
      </c>
      <c r="AE109" s="168">
        <f>IF(A3stdlife="n/a","n/a",IF(AE$3&gt;(A3stdlife+$E109),(Input!$L$145*(1+rvanilla)^0.5)-SUM($L109:AD109),(Input!$L$145*(1+rvanilla)^0.5)/A3stdlife))</f>
        <v>0</v>
      </c>
      <c r="AF109" s="168">
        <f>IF(A3stdlife="n/a","n/a",IF(AF$3&gt;(A3stdlife+$E109),(Input!$L$145*(1+rvanilla)^0.5)-SUM($L109:AE109),(Input!$L$145*(1+rvanilla)^0.5)/A3stdlife))</f>
        <v>0</v>
      </c>
      <c r="AG109" s="168">
        <f>IF(A3stdlife="n/a","n/a",IF(AG$3&gt;(A3stdlife+$E109),(Input!$L$145*(1+rvanilla)^0.5)-SUM($L109:AF109),(Input!$L$145*(1+rvanilla)^0.5)/A3stdlife))</f>
        <v>0</v>
      </c>
      <c r="AH109" s="168">
        <f>IF(A3stdlife="n/a","n/a",IF(AH$3&gt;(A3stdlife+$E109),(Input!$L$145*(1+rvanilla)^0.5)-SUM($L109:AG109),(Input!$L$145*(1+rvanilla)^0.5)/A3stdlife))</f>
        <v>0</v>
      </c>
      <c r="AI109" s="168">
        <f>IF(A3stdlife="n/a","n/a",IF(AI$3&gt;(A3stdlife+$E109),(Input!$L$145*(1+rvanilla)^0.5)-SUM($L109:AH109),(Input!$L$145*(1+rvanilla)^0.5)/A3stdlife))</f>
        <v>0</v>
      </c>
      <c r="AJ109" s="168">
        <f>IF(A3stdlife="n/a","n/a",IF(AJ$3&gt;(A3stdlife+$E109),(Input!$L$145*(1+rvanilla)^0.5)-SUM($L109:AI109),(Input!$L$145*(1+rvanilla)^0.5)/A3stdlife))</f>
        <v>0</v>
      </c>
      <c r="AK109" s="168">
        <f>IF(A3stdlife="n/a","n/a",IF(AK$3&gt;(A3stdlife+$E109),(Input!$L$145*(1+rvanilla)^0.5)-SUM($L109:AJ109),(Input!$L$145*(1+rvanilla)^0.5)/A3stdlife))</f>
        <v>0</v>
      </c>
      <c r="AL109" s="168">
        <f>IF(A3stdlife="n/a","n/a",IF(AL$3&gt;(A3stdlife+$E109),(Input!$L$145*(1+rvanilla)^0.5)-SUM($L109:AK109),(Input!$L$145*(1+rvanilla)^0.5)/A3stdlife))</f>
        <v>0</v>
      </c>
      <c r="AM109" s="168">
        <f>IF(A3stdlife="n/a","n/a",IF(AM$3&gt;(A3stdlife+$E109),(Input!$L$145*(1+rvanilla)^0.5)-SUM($L109:AL109),(Input!$L$145*(1+rvanilla)^0.5)/A3stdlife))</f>
        <v>0</v>
      </c>
      <c r="AN109" s="168">
        <f>IF(A3stdlife="n/a","n/a",IF(AN$3&gt;(A3stdlife+$E109),(Input!$L$145*(1+rvanilla)^0.5)-SUM($L109:AM109),(Input!$L$145*(1+rvanilla)^0.5)/A3stdlife))</f>
        <v>0</v>
      </c>
      <c r="AO109" s="168">
        <f>IF(A3stdlife="n/a","n/a",IF(AO$3&gt;(A3stdlife+$E109),(Input!$L$145*(1+rvanilla)^0.5)-SUM($L109:AN109),(Input!$L$145*(1+rvanilla)^0.5)/A3stdlife))</f>
        <v>0</v>
      </c>
      <c r="AP109" s="168">
        <f>IF(A3stdlife="n/a","n/a",IF(AP$3&gt;(A3stdlife+$E109),(Input!$L$145*(1+rvanilla)^0.5)-SUM($L109:AO109),(Input!$L$145*(1+rvanilla)^0.5)/A3stdlife))</f>
        <v>0</v>
      </c>
      <c r="AQ109" s="168">
        <f>IF(A3stdlife="n/a","n/a",IF(AQ$3&gt;(A3stdlife+$E109),(Input!$L$145*(1+rvanilla)^0.5)-SUM($L109:AP109),(Input!$L$145*(1+rvanilla)^0.5)/A3stdlife))</f>
        <v>0</v>
      </c>
      <c r="AR109" s="168">
        <f>IF(A3stdlife="n/a","n/a",IF(AR$3&gt;(A3stdlife+$E109),(Input!$L$145*(1+rvanilla)^0.5)-SUM($L109:AQ109),(Input!$L$145*(1+rvanilla)^0.5)/A3stdlife))</f>
        <v>0</v>
      </c>
      <c r="AS109" s="168">
        <f>IF(A3stdlife="n/a","n/a",IF(AS$3&gt;(A3stdlife+$E109),(Input!$L$145*(1+rvanilla)^0.5)-SUM($L109:AR109),(Input!$L$145*(1+rvanilla)^0.5)/A3stdlife))</f>
        <v>0</v>
      </c>
      <c r="AT109" s="168">
        <f>IF(A3stdlife="n/a","n/a",IF(AT$3&gt;(A3stdlife+$E109),(Input!$L$145*(1+rvanilla)^0.5)-SUM($L109:AS109),(Input!$L$145*(1+rvanilla)^0.5)/A3stdlife))</f>
        <v>0</v>
      </c>
      <c r="AU109" s="168">
        <f>IF(A3stdlife="n/a","n/a",IF(AU$3&gt;(A3stdlife+$E109),(Input!$L$145*(1+rvanilla)^0.5)-SUM($L109:AT109),(Input!$L$145*(1+rvanilla)^0.5)/A3stdlife))</f>
        <v>0</v>
      </c>
      <c r="AV109" s="168">
        <f>IF(A3stdlife="n/a","n/a",IF(AV$3&gt;(A3stdlife+$E109),(Input!$L$145*(1+rvanilla)^0.5)-SUM($L109:AU109),(Input!$L$145*(1+rvanilla)^0.5)/A3stdlife))</f>
        <v>0</v>
      </c>
      <c r="AW109" s="168">
        <f>IF(A3stdlife="n/a","n/a",IF(AW$3&gt;(A3stdlife+$E109),(Input!$L$145*(1+rvanilla)^0.5)-SUM($L109:AV109),(Input!$L$145*(1+rvanilla)^0.5)/A3stdlife))</f>
        <v>0</v>
      </c>
      <c r="AX109" s="168">
        <f>IF(A3stdlife="n/a","n/a",IF(AX$3&gt;(A3stdlife+$E109),(Input!$L$145*(1+rvanilla)^0.5)-SUM($L109:AW109),(Input!$L$145*(1+rvanilla)^0.5)/A3stdlife))</f>
        <v>0</v>
      </c>
      <c r="AY109" s="168">
        <f>IF(A3stdlife="n/a","n/a",IF(AY$3&gt;(A3stdlife+$E109),(Input!$L$145*(1+rvanilla)^0.5)-SUM($L109:AX109),(Input!$L$145*(1+rvanilla)^0.5)/A3stdlife))</f>
        <v>0</v>
      </c>
      <c r="AZ109" s="168">
        <f>IF(A3stdlife="n/a","n/a",IF(AZ$3&gt;(A3stdlife+$E109),(Input!$L$145*(1+rvanilla)^0.5)-SUM($L109:AY109),(Input!$L$145*(1+rvanilla)^0.5)/A3stdlife))</f>
        <v>0</v>
      </c>
      <c r="BA109" s="168">
        <f>IF(A3stdlife="n/a","n/a",IF(BA$3&gt;(A3stdlife+$E109),(Input!$L$145*(1+rvanilla)^0.5)-SUM($L109:AZ109),(Input!$L$145*(1+rvanilla)^0.5)/A3stdlife))</f>
        <v>0</v>
      </c>
      <c r="BB109" s="168">
        <f>IF(A3stdlife="n/a","n/a",IF(BB$3&gt;(A3stdlife+$E109),(Input!$L$145*(1+rvanilla)^0.5)-SUM($L109:BA109),(Input!$L$145*(1+rvanilla)^0.5)/A3stdlife))</f>
        <v>0</v>
      </c>
      <c r="BC109" s="168">
        <f>IF(A3stdlife="n/a","n/a",IF(BC$3&gt;(A3stdlife+$E109),(Input!$L$145*(1+rvanilla)^0.5)-SUM($L109:BB109),(Input!$L$145*(1+rvanilla)^0.5)/A3stdlife))</f>
        <v>0</v>
      </c>
      <c r="BD109" s="168">
        <f>IF(A3stdlife="n/a","n/a",IF(BD$3&gt;(A3stdlife+$E109),(Input!$L$145*(1+rvanilla)^0.5)-SUM($L109:BC109),(Input!$L$145*(1+rvanilla)^0.5)/A3stdlife))</f>
        <v>0</v>
      </c>
      <c r="BE109" s="168">
        <f>IF(A3stdlife="n/a","n/a",IF(BE$3&gt;(A3stdlife+$E109),(Input!$L$145*(1+rvanilla)^0.5)-SUM($L109:BD109),(Input!$L$145*(1+rvanilla)^0.5)/A3stdlife))</f>
        <v>0</v>
      </c>
      <c r="BF109" s="168">
        <f>IF(A3stdlife="n/a","n/a",IF(BF$3&gt;(A3stdlife+$E109),(Input!$L$145*(1+rvanilla)^0.5)-SUM($L109:BE109),(Input!$L$145*(1+rvanilla)^0.5)/A3stdlife))</f>
        <v>0</v>
      </c>
      <c r="BG109" s="168">
        <f>IF(A3stdlife="n/a","n/a",IF(BG$3&gt;(A3stdlife+$E109),(Input!$L$145*(1+rvanilla)^0.5)-SUM($L109:BF109),(Input!$L$145*(1+rvanilla)^0.5)/A3stdlife))</f>
        <v>0</v>
      </c>
      <c r="BH109" s="168">
        <f>IF(A3stdlife="n/a","n/a",IF(BH$3&gt;(A3stdlife+$E109),(Input!$L$145*(1+rvanilla)^0.5)-SUM($L109:BG109),(Input!$L$145*(1+rvanilla)^0.5)/A3stdlife))</f>
        <v>0</v>
      </c>
      <c r="BI109" s="168">
        <f>IF(A3stdlife="n/a","n/a",IF(BI$3&gt;(A3stdlife+$E109),(Input!$L$145*(1+rvanilla)^0.5)-SUM($L109:BH109),(Input!$L$145*(1+rvanilla)^0.5)/A3stdlife))</f>
        <v>0</v>
      </c>
      <c r="BJ109" s="20"/>
      <c r="BK109" s="20"/>
      <c r="BL109"/>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c r="FG109"/>
      <c r="FH109"/>
      <c r="FI109"/>
      <c r="FJ109"/>
      <c r="FK109"/>
      <c r="FL109"/>
      <c r="FM109"/>
      <c r="FN109"/>
      <c r="FO109"/>
      <c r="FP109"/>
      <c r="FQ109"/>
      <c r="FR109"/>
      <c r="FS109"/>
      <c r="FT109"/>
      <c r="FU109"/>
      <c r="FV109"/>
      <c r="FW109"/>
      <c r="FX109"/>
      <c r="FY109"/>
      <c r="FZ109"/>
      <c r="GA109"/>
      <c r="GB109"/>
      <c r="GC109"/>
      <c r="GD109"/>
      <c r="GE109"/>
      <c r="GF109"/>
      <c r="GG109"/>
      <c r="GH109"/>
      <c r="GI109"/>
      <c r="GJ109"/>
      <c r="GK109"/>
      <c r="GL109"/>
      <c r="GM109"/>
      <c r="GN109"/>
      <c r="GO109"/>
      <c r="GP109"/>
      <c r="GQ109"/>
      <c r="GR109"/>
      <c r="GS109"/>
      <c r="GT109"/>
      <c r="GU109"/>
      <c r="GV109"/>
      <c r="GW109"/>
      <c r="GX109"/>
      <c r="GY109"/>
      <c r="GZ109"/>
      <c r="HA109"/>
      <c r="HB109"/>
      <c r="HC109"/>
      <c r="HD109"/>
      <c r="HE109"/>
      <c r="HF109"/>
      <c r="HG109"/>
      <c r="HH109"/>
      <c r="HI109"/>
      <c r="HJ109"/>
      <c r="HK109"/>
      <c r="HL109"/>
      <c r="HM109"/>
      <c r="HN109"/>
      <c r="HO109"/>
      <c r="HP109"/>
      <c r="HQ109"/>
      <c r="HR109"/>
      <c r="HS109"/>
      <c r="HT109"/>
      <c r="HU109"/>
      <c r="HV109"/>
      <c r="HW109"/>
      <c r="HX109"/>
      <c r="HY109"/>
      <c r="HZ109"/>
      <c r="IA109"/>
      <c r="IB109"/>
      <c r="IC109"/>
      <c r="ID109"/>
      <c r="IE109"/>
      <c r="IF109"/>
      <c r="IG109"/>
      <c r="IH109"/>
      <c r="II109"/>
      <c r="IJ109"/>
      <c r="IK109"/>
      <c r="IL109"/>
      <c r="IM109"/>
      <c r="IN109"/>
      <c r="IO109"/>
      <c r="IP109"/>
      <c r="IQ109"/>
      <c r="IR109"/>
      <c r="IS109"/>
      <c r="IT109"/>
      <c r="IU109"/>
      <c r="IV109"/>
    </row>
    <row r="110" spans="1:256" s="5" customFormat="1" hidden="1" outlineLevel="2">
      <c r="A110" s="20"/>
      <c r="B110" s="20"/>
      <c r="C110" s="38"/>
      <c r="D110" s="641"/>
      <c r="E110" s="287">
        <v>7</v>
      </c>
      <c r="F110" s="40"/>
      <c r="G110" s="445"/>
      <c r="H110" s="315"/>
      <c r="I110" s="315"/>
      <c r="J110" s="315"/>
      <c r="K110" s="315"/>
      <c r="L110" s="315"/>
      <c r="M110" s="314"/>
      <c r="N110" s="168">
        <f>IF(A3stdlife="n/a","n/a",IF(N$3&gt;(A3stdlife+$E110),(Input!$M$145*(1+rvanilla)^0.5)-SUM($M110:M110),(Input!$M$145*(1+rvanilla)^0.5)/A3stdlife))</f>
        <v>0</v>
      </c>
      <c r="O110" s="168">
        <f>IF(A3stdlife="n/a","n/a",IF(O$3&gt;(A3stdlife+$E110),(Input!$M$145*(1+rvanilla)^0.5)-SUM($M110:N110),(Input!$M$145*(1+rvanilla)^0.5)/A3stdlife))</f>
        <v>0</v>
      </c>
      <c r="P110" s="168">
        <f>IF(A3stdlife="n/a","n/a",IF(P$3&gt;(A3stdlife+$E110),(Input!$M$145*(1+rvanilla)^0.5)-SUM($M110:O110),(Input!$M$145*(1+rvanilla)^0.5)/A3stdlife))</f>
        <v>0</v>
      </c>
      <c r="Q110" s="168">
        <f>IF(A3stdlife="n/a","n/a",IF(Q$3&gt;(A3stdlife+$E110),(Input!$M$145*(1+rvanilla)^0.5)-SUM($M110:P110),(Input!$M$145*(1+rvanilla)^0.5)/A3stdlife))</f>
        <v>0</v>
      </c>
      <c r="R110" s="168">
        <f>IF(A3stdlife="n/a","n/a",IF(R$3&gt;(A3stdlife+$E110),(Input!$M$145*(1+rvanilla)^0.5)-SUM($M110:Q110),(Input!$M$145*(1+rvanilla)^0.5)/A3stdlife))</f>
        <v>0</v>
      </c>
      <c r="S110" s="168">
        <f>IF(A3stdlife="n/a","n/a",IF(S$3&gt;(A3stdlife+$E110),(Input!$M$145*(1+rvanilla)^0.5)-SUM($M110:R110),(Input!$M$145*(1+rvanilla)^0.5)/A3stdlife))</f>
        <v>0</v>
      </c>
      <c r="T110" s="168">
        <f>IF(A3stdlife="n/a","n/a",IF(T$3&gt;(A3stdlife+$E110),(Input!$M$145*(1+rvanilla)^0.5)-SUM($M110:S110),(Input!$M$145*(1+rvanilla)^0.5)/A3stdlife))</f>
        <v>0</v>
      </c>
      <c r="U110" s="168">
        <f>IF(A3stdlife="n/a","n/a",IF(U$3&gt;(A3stdlife+$E110),(Input!$M$145*(1+rvanilla)^0.5)-SUM($M110:T110),(Input!$M$145*(1+rvanilla)^0.5)/A3stdlife))</f>
        <v>0</v>
      </c>
      <c r="V110" s="168">
        <f>IF(A3stdlife="n/a","n/a",IF(V$3&gt;(A3stdlife+$E110),(Input!$M$145*(1+rvanilla)^0.5)-SUM($M110:U110),(Input!$M$145*(1+rvanilla)^0.5)/A3stdlife))</f>
        <v>0</v>
      </c>
      <c r="W110" s="168">
        <f>IF(A3stdlife="n/a","n/a",IF(W$3&gt;(A3stdlife+$E110),(Input!$M$145*(1+rvanilla)^0.5)-SUM($M110:V110),(Input!$M$145*(1+rvanilla)^0.5)/A3stdlife))</f>
        <v>0</v>
      </c>
      <c r="X110" s="168">
        <f>IF(A3stdlife="n/a","n/a",IF(X$3&gt;(A3stdlife+$E110),(Input!$M$145*(1+rvanilla)^0.5)-SUM($M110:W110),(Input!$M$145*(1+rvanilla)^0.5)/A3stdlife))</f>
        <v>0</v>
      </c>
      <c r="Y110" s="168">
        <f>IF(A3stdlife="n/a","n/a",IF(Y$3&gt;(A3stdlife+$E110),(Input!$M$145*(1+rvanilla)^0.5)-SUM($M110:X110),(Input!$M$145*(1+rvanilla)^0.5)/A3stdlife))</f>
        <v>0</v>
      </c>
      <c r="Z110" s="168">
        <f>IF(A3stdlife="n/a","n/a",IF(Z$3&gt;(A3stdlife+$E110),(Input!$M$145*(1+rvanilla)^0.5)-SUM($M110:Y110),(Input!$M$145*(1+rvanilla)^0.5)/A3stdlife))</f>
        <v>0</v>
      </c>
      <c r="AA110" s="168">
        <f>IF(A3stdlife="n/a","n/a",IF(AA$3&gt;(A3stdlife+$E110),(Input!$M$145*(1+rvanilla)^0.5)-SUM($M110:Z110),(Input!$M$145*(1+rvanilla)^0.5)/A3stdlife))</f>
        <v>0</v>
      </c>
      <c r="AB110" s="168">
        <f>IF(A3stdlife="n/a","n/a",IF(AB$3&gt;(A3stdlife+$E110),(Input!$M$145*(1+rvanilla)^0.5)-SUM($M110:AA110),(Input!$M$145*(1+rvanilla)^0.5)/A3stdlife))</f>
        <v>0</v>
      </c>
      <c r="AC110" s="168">
        <f>IF(A3stdlife="n/a","n/a",IF(AC$3&gt;(A3stdlife+$E110),(Input!$M$145*(1+rvanilla)^0.5)-SUM($M110:AB110),(Input!$M$145*(1+rvanilla)^0.5)/A3stdlife))</f>
        <v>0</v>
      </c>
      <c r="AD110" s="168">
        <f>IF(A3stdlife="n/a","n/a",IF(AD$3&gt;(A3stdlife+$E110),(Input!$M$145*(1+rvanilla)^0.5)-SUM($M110:AC110),(Input!$M$145*(1+rvanilla)^0.5)/A3stdlife))</f>
        <v>0</v>
      </c>
      <c r="AE110" s="168">
        <f>IF(A3stdlife="n/a","n/a",IF(AE$3&gt;(A3stdlife+$E110),(Input!$M$145*(1+rvanilla)^0.5)-SUM($M110:AD110),(Input!$M$145*(1+rvanilla)^0.5)/A3stdlife))</f>
        <v>0</v>
      </c>
      <c r="AF110" s="168">
        <f>IF(A3stdlife="n/a","n/a",IF(AF$3&gt;(A3stdlife+$E110),(Input!$M$145*(1+rvanilla)^0.5)-SUM($M110:AE110),(Input!$M$145*(1+rvanilla)^0.5)/A3stdlife))</f>
        <v>0</v>
      </c>
      <c r="AG110" s="168">
        <f>IF(A3stdlife="n/a","n/a",IF(AG$3&gt;(A3stdlife+$E110),(Input!$M$145*(1+rvanilla)^0.5)-SUM($M110:AF110),(Input!$M$145*(1+rvanilla)^0.5)/A3stdlife))</f>
        <v>0</v>
      </c>
      <c r="AH110" s="168">
        <f>IF(A3stdlife="n/a","n/a",IF(AH$3&gt;(A3stdlife+$E110),(Input!$M$145*(1+rvanilla)^0.5)-SUM($M110:AG110),(Input!$M$145*(1+rvanilla)^0.5)/A3stdlife))</f>
        <v>0</v>
      </c>
      <c r="AI110" s="168">
        <f>IF(A3stdlife="n/a","n/a",IF(AI$3&gt;(A3stdlife+$E110),(Input!$M$145*(1+rvanilla)^0.5)-SUM($M110:AH110),(Input!$M$145*(1+rvanilla)^0.5)/A3stdlife))</f>
        <v>0</v>
      </c>
      <c r="AJ110" s="168">
        <f>IF(A3stdlife="n/a","n/a",IF(AJ$3&gt;(A3stdlife+$E110),(Input!$M$145*(1+rvanilla)^0.5)-SUM($M110:AI110),(Input!$M$145*(1+rvanilla)^0.5)/A3stdlife))</f>
        <v>0</v>
      </c>
      <c r="AK110" s="168">
        <f>IF(A3stdlife="n/a","n/a",IF(AK$3&gt;(A3stdlife+$E110),(Input!$M$145*(1+rvanilla)^0.5)-SUM($M110:AJ110),(Input!$M$145*(1+rvanilla)^0.5)/A3stdlife))</f>
        <v>0</v>
      </c>
      <c r="AL110" s="168">
        <f>IF(A3stdlife="n/a","n/a",IF(AL$3&gt;(A3stdlife+$E110),(Input!$M$145*(1+rvanilla)^0.5)-SUM($M110:AK110),(Input!$M$145*(1+rvanilla)^0.5)/A3stdlife))</f>
        <v>0</v>
      </c>
      <c r="AM110" s="168">
        <f>IF(A3stdlife="n/a","n/a",IF(AM$3&gt;(A3stdlife+$E110),(Input!$M$145*(1+rvanilla)^0.5)-SUM($M110:AL110),(Input!$M$145*(1+rvanilla)^0.5)/A3stdlife))</f>
        <v>0</v>
      </c>
      <c r="AN110" s="168">
        <f>IF(A3stdlife="n/a","n/a",IF(AN$3&gt;(A3stdlife+$E110),(Input!$M$145*(1+rvanilla)^0.5)-SUM($M110:AM110),(Input!$M$145*(1+rvanilla)^0.5)/A3stdlife))</f>
        <v>0</v>
      </c>
      <c r="AO110" s="168">
        <f>IF(A3stdlife="n/a","n/a",IF(AO$3&gt;(A3stdlife+$E110),(Input!$M$145*(1+rvanilla)^0.5)-SUM($M110:AN110),(Input!$M$145*(1+rvanilla)^0.5)/A3stdlife))</f>
        <v>0</v>
      </c>
      <c r="AP110" s="168">
        <f>IF(A3stdlife="n/a","n/a",IF(AP$3&gt;(A3stdlife+$E110),(Input!$M$145*(1+rvanilla)^0.5)-SUM($M110:AO110),(Input!$M$145*(1+rvanilla)^0.5)/A3stdlife))</f>
        <v>0</v>
      </c>
      <c r="AQ110" s="168">
        <f>IF(A3stdlife="n/a","n/a",IF(AQ$3&gt;(A3stdlife+$E110),(Input!$M$145*(1+rvanilla)^0.5)-SUM($M110:AP110),(Input!$M$145*(1+rvanilla)^0.5)/A3stdlife))</f>
        <v>0</v>
      </c>
      <c r="AR110" s="168">
        <f>IF(A3stdlife="n/a","n/a",IF(AR$3&gt;(A3stdlife+$E110),(Input!$M$145*(1+rvanilla)^0.5)-SUM($M110:AQ110),(Input!$M$145*(1+rvanilla)^0.5)/A3stdlife))</f>
        <v>0</v>
      </c>
      <c r="AS110" s="168">
        <f>IF(A3stdlife="n/a","n/a",IF(AS$3&gt;(A3stdlife+$E110),(Input!$M$145*(1+rvanilla)^0.5)-SUM($M110:AR110),(Input!$M$145*(1+rvanilla)^0.5)/A3stdlife))</f>
        <v>0</v>
      </c>
      <c r="AT110" s="168">
        <f>IF(A3stdlife="n/a","n/a",IF(AT$3&gt;(A3stdlife+$E110),(Input!$M$145*(1+rvanilla)^0.5)-SUM($M110:AS110),(Input!$M$145*(1+rvanilla)^0.5)/A3stdlife))</f>
        <v>0</v>
      </c>
      <c r="AU110" s="168">
        <f>IF(A3stdlife="n/a","n/a",IF(AU$3&gt;(A3stdlife+$E110),(Input!$M$145*(1+rvanilla)^0.5)-SUM($M110:AT110),(Input!$M$145*(1+rvanilla)^0.5)/A3stdlife))</f>
        <v>0</v>
      </c>
      <c r="AV110" s="168">
        <f>IF(A3stdlife="n/a","n/a",IF(AV$3&gt;(A3stdlife+$E110),(Input!$M$145*(1+rvanilla)^0.5)-SUM($M110:AU110),(Input!$M$145*(1+rvanilla)^0.5)/A3stdlife))</f>
        <v>0</v>
      </c>
      <c r="AW110" s="168">
        <f>IF(A3stdlife="n/a","n/a",IF(AW$3&gt;(A3stdlife+$E110),(Input!$M$145*(1+rvanilla)^0.5)-SUM($M110:AV110),(Input!$M$145*(1+rvanilla)^0.5)/A3stdlife))</f>
        <v>0</v>
      </c>
      <c r="AX110" s="168">
        <f>IF(A3stdlife="n/a","n/a",IF(AX$3&gt;(A3stdlife+$E110),(Input!$M$145*(1+rvanilla)^0.5)-SUM($M110:AW110),(Input!$M$145*(1+rvanilla)^0.5)/A3stdlife))</f>
        <v>0</v>
      </c>
      <c r="AY110" s="168">
        <f>IF(A3stdlife="n/a","n/a",IF(AY$3&gt;(A3stdlife+$E110),(Input!$M$145*(1+rvanilla)^0.5)-SUM($M110:AX110),(Input!$M$145*(1+rvanilla)^0.5)/A3stdlife))</f>
        <v>0</v>
      </c>
      <c r="AZ110" s="168">
        <f>IF(A3stdlife="n/a","n/a",IF(AZ$3&gt;(A3stdlife+$E110),(Input!$M$145*(1+rvanilla)^0.5)-SUM($M110:AY110),(Input!$M$145*(1+rvanilla)^0.5)/A3stdlife))</f>
        <v>0</v>
      </c>
      <c r="BA110" s="168">
        <f>IF(A3stdlife="n/a","n/a",IF(BA$3&gt;(A3stdlife+$E110),(Input!$M$145*(1+rvanilla)^0.5)-SUM($M110:AZ110),(Input!$M$145*(1+rvanilla)^0.5)/A3stdlife))</f>
        <v>0</v>
      </c>
      <c r="BB110" s="168">
        <f>IF(A3stdlife="n/a","n/a",IF(BB$3&gt;(A3stdlife+$E110),(Input!$M$145*(1+rvanilla)^0.5)-SUM($M110:BA110),(Input!$M$145*(1+rvanilla)^0.5)/A3stdlife))</f>
        <v>0</v>
      </c>
      <c r="BC110" s="168">
        <f>IF(A3stdlife="n/a","n/a",IF(BC$3&gt;(A3stdlife+$E110),(Input!$M$145*(1+rvanilla)^0.5)-SUM($M110:BB110),(Input!$M$145*(1+rvanilla)^0.5)/A3stdlife))</f>
        <v>0</v>
      </c>
      <c r="BD110" s="168">
        <f>IF(A3stdlife="n/a","n/a",IF(BD$3&gt;(A3stdlife+$E110),(Input!$M$145*(1+rvanilla)^0.5)-SUM($M110:BC110),(Input!$M$145*(1+rvanilla)^0.5)/A3stdlife))</f>
        <v>0</v>
      </c>
      <c r="BE110" s="168">
        <f>IF(A3stdlife="n/a","n/a",IF(BE$3&gt;(A3stdlife+$E110),(Input!$M$145*(1+rvanilla)^0.5)-SUM($M110:BD110),(Input!$M$145*(1+rvanilla)^0.5)/A3stdlife))</f>
        <v>0</v>
      </c>
      <c r="BF110" s="168">
        <f>IF(A3stdlife="n/a","n/a",IF(BF$3&gt;(A3stdlife+$E110),(Input!$M$145*(1+rvanilla)^0.5)-SUM($M110:BE110),(Input!$M$145*(1+rvanilla)^0.5)/A3stdlife))</f>
        <v>0</v>
      </c>
      <c r="BG110" s="168">
        <f>IF(A3stdlife="n/a","n/a",IF(BG$3&gt;(A3stdlife+$E110),(Input!$M$145*(1+rvanilla)^0.5)-SUM($M110:BF110),(Input!$M$145*(1+rvanilla)^0.5)/A3stdlife))</f>
        <v>0</v>
      </c>
      <c r="BH110" s="168">
        <f>IF(A3stdlife="n/a","n/a",IF(BH$3&gt;(A3stdlife+$E110),(Input!$M$145*(1+rvanilla)^0.5)-SUM($M110:BG110),(Input!$M$145*(1+rvanilla)^0.5)/A3stdlife))</f>
        <v>0</v>
      </c>
      <c r="BI110" s="168">
        <f>IF(A3stdlife="n/a","n/a",IF(BI$3&gt;(A3stdlife+$E110),(Input!$M$145*(1+rvanilla)^0.5)-SUM($M110:BH110),(Input!$M$145*(1+rvanilla)^0.5)/A3stdlife))</f>
        <v>0</v>
      </c>
      <c r="BJ110" s="20"/>
      <c r="BK110" s="20"/>
      <c r="BL110"/>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c r="FG110"/>
      <c r="FH110"/>
      <c r="FI110"/>
      <c r="FJ110"/>
      <c r="FK110"/>
      <c r="FL110"/>
      <c r="FM110"/>
      <c r="FN110"/>
      <c r="FO110"/>
      <c r="FP110"/>
      <c r="FQ110"/>
      <c r="FR110"/>
      <c r="FS110"/>
      <c r="FT110"/>
      <c r="FU110"/>
      <c r="FV110"/>
      <c r="FW110"/>
      <c r="FX110"/>
      <c r="FY110"/>
      <c r="FZ110"/>
      <c r="GA110"/>
      <c r="GB110"/>
      <c r="GC110"/>
      <c r="GD110"/>
      <c r="GE110"/>
      <c r="GF110"/>
      <c r="GG110"/>
      <c r="GH110"/>
      <c r="GI110"/>
      <c r="GJ110"/>
      <c r="GK110"/>
      <c r="GL110"/>
      <c r="GM110"/>
      <c r="GN110"/>
      <c r="GO110"/>
      <c r="GP110"/>
      <c r="GQ110"/>
      <c r="GR110"/>
      <c r="GS110"/>
      <c r="GT110"/>
      <c r="GU110"/>
      <c r="GV110"/>
      <c r="GW110"/>
      <c r="GX110"/>
      <c r="GY110"/>
      <c r="GZ110"/>
      <c r="HA110"/>
      <c r="HB110"/>
      <c r="HC110"/>
      <c r="HD110"/>
      <c r="HE110"/>
      <c r="HF110"/>
      <c r="HG110"/>
      <c r="HH110"/>
      <c r="HI110"/>
      <c r="HJ110"/>
      <c r="HK110"/>
      <c r="HL110"/>
      <c r="HM110"/>
      <c r="HN110"/>
      <c r="HO110"/>
      <c r="HP110"/>
      <c r="HQ110"/>
      <c r="HR110"/>
      <c r="HS110"/>
      <c r="HT110"/>
      <c r="HU110"/>
      <c r="HV110"/>
      <c r="HW110"/>
      <c r="HX110"/>
      <c r="HY110"/>
      <c r="HZ110"/>
      <c r="IA110"/>
      <c r="IB110"/>
      <c r="IC110"/>
      <c r="ID110"/>
      <c r="IE110"/>
      <c r="IF110"/>
      <c r="IG110"/>
      <c r="IH110"/>
      <c r="II110"/>
      <c r="IJ110"/>
      <c r="IK110"/>
      <c r="IL110"/>
      <c r="IM110"/>
      <c r="IN110"/>
      <c r="IO110"/>
      <c r="IP110"/>
      <c r="IQ110"/>
      <c r="IR110"/>
      <c r="IS110"/>
      <c r="IT110"/>
      <c r="IU110"/>
      <c r="IV110"/>
    </row>
    <row r="111" spans="1:256" s="5" customFormat="1" hidden="1" outlineLevel="2">
      <c r="A111" s="20"/>
      <c r="B111" s="20"/>
      <c r="C111" s="38"/>
      <c r="D111" s="641"/>
      <c r="E111" s="287">
        <v>8</v>
      </c>
      <c r="F111" s="40"/>
      <c r="G111" s="445"/>
      <c r="H111" s="315"/>
      <c r="I111" s="315"/>
      <c r="J111" s="315"/>
      <c r="K111" s="315"/>
      <c r="L111" s="315"/>
      <c r="M111" s="315"/>
      <c r="N111" s="314"/>
      <c r="O111" s="168">
        <f>IF(A3stdlife="n/a","n/a",IF(O$3&gt;(A3stdlife+$E111),(Input!$N$145*(1+rvanilla)^0.5)-SUM($N111:N111),(Input!$N$145*(1+rvanilla)^0.5)/A3stdlife))</f>
        <v>0</v>
      </c>
      <c r="P111" s="168">
        <f>IF(A3stdlife="n/a","n/a",IF(P$3&gt;(A3stdlife+$E111),(Input!$N$145*(1+rvanilla)^0.5)-SUM($N111:O111),(Input!$N$145*(1+rvanilla)^0.5)/A3stdlife))</f>
        <v>0</v>
      </c>
      <c r="Q111" s="168">
        <f>IF(A3stdlife="n/a","n/a",IF(Q$3&gt;(A3stdlife+$E111),(Input!$N$145*(1+rvanilla)^0.5)-SUM($N111:P111),(Input!$N$145*(1+rvanilla)^0.5)/A3stdlife))</f>
        <v>0</v>
      </c>
      <c r="R111" s="168">
        <f>IF(A3stdlife="n/a","n/a",IF(R$3&gt;(A3stdlife+$E111),(Input!$N$145*(1+rvanilla)^0.5)-SUM($N111:Q111),(Input!$N$145*(1+rvanilla)^0.5)/A3stdlife))</f>
        <v>0</v>
      </c>
      <c r="S111" s="168">
        <f>IF(A3stdlife="n/a","n/a",IF(S$3&gt;(A3stdlife+$E111),(Input!$N$145*(1+rvanilla)^0.5)-SUM($N111:R111),(Input!$N$145*(1+rvanilla)^0.5)/A3stdlife))</f>
        <v>0</v>
      </c>
      <c r="T111" s="168">
        <f>IF(A3stdlife="n/a","n/a",IF(T$3&gt;(A3stdlife+$E111),(Input!$N$145*(1+rvanilla)^0.5)-SUM($N111:S111),(Input!$N$145*(1+rvanilla)^0.5)/A3stdlife))</f>
        <v>0</v>
      </c>
      <c r="U111" s="168">
        <f>IF(A3stdlife="n/a","n/a",IF(U$3&gt;(A3stdlife+$E111),(Input!$N$145*(1+rvanilla)^0.5)-SUM($N111:T111),(Input!$N$145*(1+rvanilla)^0.5)/A3stdlife))</f>
        <v>0</v>
      </c>
      <c r="V111" s="168">
        <f>IF(A3stdlife="n/a","n/a",IF(V$3&gt;(A3stdlife+$E111),(Input!$N$145*(1+rvanilla)^0.5)-SUM($N111:U111),(Input!$N$145*(1+rvanilla)^0.5)/A3stdlife))</f>
        <v>0</v>
      </c>
      <c r="W111" s="168">
        <f>IF(A3stdlife="n/a","n/a",IF(W$3&gt;(A3stdlife+$E111),(Input!$N$145*(1+rvanilla)^0.5)-SUM($N111:V111),(Input!$N$145*(1+rvanilla)^0.5)/A3stdlife))</f>
        <v>0</v>
      </c>
      <c r="X111" s="168">
        <f>IF(A3stdlife="n/a","n/a",IF(X$3&gt;(A3stdlife+$E111),(Input!$N$145*(1+rvanilla)^0.5)-SUM($N111:W111),(Input!$N$145*(1+rvanilla)^0.5)/A3stdlife))</f>
        <v>0</v>
      </c>
      <c r="Y111" s="168">
        <f>IF(A3stdlife="n/a","n/a",IF(Y$3&gt;(A3stdlife+$E111),(Input!$N$145*(1+rvanilla)^0.5)-SUM($N111:X111),(Input!$N$145*(1+rvanilla)^0.5)/A3stdlife))</f>
        <v>0</v>
      </c>
      <c r="Z111" s="168">
        <f>IF(A3stdlife="n/a","n/a",IF(Z$3&gt;(A3stdlife+$E111),(Input!$N$145*(1+rvanilla)^0.5)-SUM($N111:Y111),(Input!$N$145*(1+rvanilla)^0.5)/A3stdlife))</f>
        <v>0</v>
      </c>
      <c r="AA111" s="168">
        <f>IF(A3stdlife="n/a","n/a",IF(AA$3&gt;(A3stdlife+$E111),(Input!$N$145*(1+rvanilla)^0.5)-SUM($N111:Z111),(Input!$N$145*(1+rvanilla)^0.5)/A3stdlife))</f>
        <v>0</v>
      </c>
      <c r="AB111" s="168">
        <f>IF(A3stdlife="n/a","n/a",IF(AB$3&gt;(A3stdlife+$E111),(Input!$N$145*(1+rvanilla)^0.5)-SUM($N111:AA111),(Input!$N$145*(1+rvanilla)^0.5)/A3stdlife))</f>
        <v>0</v>
      </c>
      <c r="AC111" s="168">
        <f>IF(A3stdlife="n/a","n/a",IF(AC$3&gt;(A3stdlife+$E111),(Input!$N$145*(1+rvanilla)^0.5)-SUM($N111:AB111),(Input!$N$145*(1+rvanilla)^0.5)/A3stdlife))</f>
        <v>0</v>
      </c>
      <c r="AD111" s="168">
        <f>IF(A3stdlife="n/a","n/a",IF(AD$3&gt;(A3stdlife+$E111),(Input!$N$145*(1+rvanilla)^0.5)-SUM($N111:AC111),(Input!$N$145*(1+rvanilla)^0.5)/A3stdlife))</f>
        <v>0</v>
      </c>
      <c r="AE111" s="168">
        <f>IF(A3stdlife="n/a","n/a",IF(AE$3&gt;(A3stdlife+$E111),(Input!$N$145*(1+rvanilla)^0.5)-SUM($N111:AD111),(Input!$N$145*(1+rvanilla)^0.5)/A3stdlife))</f>
        <v>0</v>
      </c>
      <c r="AF111" s="168">
        <f>IF(A3stdlife="n/a","n/a",IF(AF$3&gt;(A3stdlife+$E111),(Input!$N$145*(1+rvanilla)^0.5)-SUM($N111:AE111),(Input!$N$145*(1+rvanilla)^0.5)/A3stdlife))</f>
        <v>0</v>
      </c>
      <c r="AG111" s="168">
        <f>IF(A3stdlife="n/a","n/a",IF(AG$3&gt;(A3stdlife+$E111),(Input!$N$145*(1+rvanilla)^0.5)-SUM($N111:AF111),(Input!$N$145*(1+rvanilla)^0.5)/A3stdlife))</f>
        <v>0</v>
      </c>
      <c r="AH111" s="168">
        <f>IF(A3stdlife="n/a","n/a",IF(AH$3&gt;(A3stdlife+$E111),(Input!$N$145*(1+rvanilla)^0.5)-SUM($N111:AG111),(Input!$N$145*(1+rvanilla)^0.5)/A3stdlife))</f>
        <v>0</v>
      </c>
      <c r="AI111" s="168">
        <f>IF(A3stdlife="n/a","n/a",IF(AI$3&gt;(A3stdlife+$E111),(Input!$N$145*(1+rvanilla)^0.5)-SUM($N111:AH111),(Input!$N$145*(1+rvanilla)^0.5)/A3stdlife))</f>
        <v>0</v>
      </c>
      <c r="AJ111" s="168">
        <f>IF(A3stdlife="n/a","n/a",IF(AJ$3&gt;(A3stdlife+$E111),(Input!$N$145*(1+rvanilla)^0.5)-SUM($N111:AI111),(Input!$N$145*(1+rvanilla)^0.5)/A3stdlife))</f>
        <v>0</v>
      </c>
      <c r="AK111" s="168">
        <f>IF(A3stdlife="n/a","n/a",IF(AK$3&gt;(A3stdlife+$E111),(Input!$N$145*(1+rvanilla)^0.5)-SUM($N111:AJ111),(Input!$N$145*(1+rvanilla)^0.5)/A3stdlife))</f>
        <v>0</v>
      </c>
      <c r="AL111" s="168">
        <f>IF(A3stdlife="n/a","n/a",IF(AL$3&gt;(A3stdlife+$E111),(Input!$N$145*(1+rvanilla)^0.5)-SUM($N111:AK111),(Input!$N$145*(1+rvanilla)^0.5)/A3stdlife))</f>
        <v>0</v>
      </c>
      <c r="AM111" s="168">
        <f>IF(A3stdlife="n/a","n/a",IF(AM$3&gt;(A3stdlife+$E111),(Input!$N$145*(1+rvanilla)^0.5)-SUM($N111:AL111),(Input!$N$145*(1+rvanilla)^0.5)/A3stdlife))</f>
        <v>0</v>
      </c>
      <c r="AN111" s="168">
        <f>IF(A3stdlife="n/a","n/a",IF(AN$3&gt;(A3stdlife+$E111),(Input!$N$145*(1+rvanilla)^0.5)-SUM($N111:AM111),(Input!$N$145*(1+rvanilla)^0.5)/A3stdlife))</f>
        <v>0</v>
      </c>
      <c r="AO111" s="168">
        <f>IF(A3stdlife="n/a","n/a",IF(AO$3&gt;(A3stdlife+$E111),(Input!$N$145*(1+rvanilla)^0.5)-SUM($N111:AN111),(Input!$N$145*(1+rvanilla)^0.5)/A3stdlife))</f>
        <v>0</v>
      </c>
      <c r="AP111" s="168">
        <f>IF(A3stdlife="n/a","n/a",IF(AP$3&gt;(A3stdlife+$E111),(Input!$N$145*(1+rvanilla)^0.5)-SUM($N111:AO111),(Input!$N$145*(1+rvanilla)^0.5)/A3stdlife))</f>
        <v>0</v>
      </c>
      <c r="AQ111" s="168">
        <f>IF(A3stdlife="n/a","n/a",IF(AQ$3&gt;(A3stdlife+$E111),(Input!$N$145*(1+rvanilla)^0.5)-SUM($N111:AP111),(Input!$N$145*(1+rvanilla)^0.5)/A3stdlife))</f>
        <v>0</v>
      </c>
      <c r="AR111" s="168">
        <f>IF(A3stdlife="n/a","n/a",IF(AR$3&gt;(A3stdlife+$E111),(Input!$N$145*(1+rvanilla)^0.5)-SUM($N111:AQ111),(Input!$N$145*(1+rvanilla)^0.5)/A3stdlife))</f>
        <v>0</v>
      </c>
      <c r="AS111" s="168">
        <f>IF(A3stdlife="n/a","n/a",IF(AS$3&gt;(A3stdlife+$E111),(Input!$N$145*(1+rvanilla)^0.5)-SUM($N111:AR111),(Input!$N$145*(1+rvanilla)^0.5)/A3stdlife))</f>
        <v>0</v>
      </c>
      <c r="AT111" s="168">
        <f>IF(A3stdlife="n/a","n/a",IF(AT$3&gt;(A3stdlife+$E111),(Input!$N$145*(1+rvanilla)^0.5)-SUM($N111:AS111),(Input!$N$145*(1+rvanilla)^0.5)/A3stdlife))</f>
        <v>0</v>
      </c>
      <c r="AU111" s="168">
        <f>IF(A3stdlife="n/a","n/a",IF(AU$3&gt;(A3stdlife+$E111),(Input!$N$145*(1+rvanilla)^0.5)-SUM($N111:AT111),(Input!$N$145*(1+rvanilla)^0.5)/A3stdlife))</f>
        <v>0</v>
      </c>
      <c r="AV111" s="168">
        <f>IF(A3stdlife="n/a","n/a",IF(AV$3&gt;(A3stdlife+$E111),(Input!$N$145*(1+rvanilla)^0.5)-SUM($N111:AU111),(Input!$N$145*(1+rvanilla)^0.5)/A3stdlife))</f>
        <v>0</v>
      </c>
      <c r="AW111" s="168">
        <f>IF(A3stdlife="n/a","n/a",IF(AW$3&gt;(A3stdlife+$E111),(Input!$N$145*(1+rvanilla)^0.5)-SUM($N111:AV111),(Input!$N$145*(1+rvanilla)^0.5)/A3stdlife))</f>
        <v>0</v>
      </c>
      <c r="AX111" s="168">
        <f>IF(A3stdlife="n/a","n/a",IF(AX$3&gt;(A3stdlife+$E111),(Input!$N$145*(1+rvanilla)^0.5)-SUM($N111:AW111),(Input!$N$145*(1+rvanilla)^0.5)/A3stdlife))</f>
        <v>0</v>
      </c>
      <c r="AY111" s="168">
        <f>IF(A3stdlife="n/a","n/a",IF(AY$3&gt;(A3stdlife+$E111),(Input!$N$145*(1+rvanilla)^0.5)-SUM($N111:AX111),(Input!$N$145*(1+rvanilla)^0.5)/A3stdlife))</f>
        <v>0</v>
      </c>
      <c r="AZ111" s="168">
        <f>IF(A3stdlife="n/a","n/a",IF(AZ$3&gt;(A3stdlife+$E111),(Input!$N$145*(1+rvanilla)^0.5)-SUM($N111:AY111),(Input!$N$145*(1+rvanilla)^0.5)/A3stdlife))</f>
        <v>0</v>
      </c>
      <c r="BA111" s="168">
        <f>IF(A3stdlife="n/a","n/a",IF(BA$3&gt;(A3stdlife+$E111),(Input!$N$145*(1+rvanilla)^0.5)-SUM($N111:AZ111),(Input!$N$145*(1+rvanilla)^0.5)/A3stdlife))</f>
        <v>0</v>
      </c>
      <c r="BB111" s="168">
        <f>IF(A3stdlife="n/a","n/a",IF(BB$3&gt;(A3stdlife+$E111),(Input!$N$145*(1+rvanilla)^0.5)-SUM($N111:BA111),(Input!$N$145*(1+rvanilla)^0.5)/A3stdlife))</f>
        <v>0</v>
      </c>
      <c r="BC111" s="168">
        <f>IF(A3stdlife="n/a","n/a",IF(BC$3&gt;(A3stdlife+$E111),(Input!$N$145*(1+rvanilla)^0.5)-SUM($N111:BB111),(Input!$N$145*(1+rvanilla)^0.5)/A3stdlife))</f>
        <v>0</v>
      </c>
      <c r="BD111" s="168">
        <f>IF(A3stdlife="n/a","n/a",IF(BD$3&gt;(A3stdlife+$E111),(Input!$N$145*(1+rvanilla)^0.5)-SUM($N111:BC111),(Input!$N$145*(1+rvanilla)^0.5)/A3stdlife))</f>
        <v>0</v>
      </c>
      <c r="BE111" s="168">
        <f>IF(A3stdlife="n/a","n/a",IF(BE$3&gt;(A3stdlife+$E111),(Input!$N$145*(1+rvanilla)^0.5)-SUM($N111:BD111),(Input!$N$145*(1+rvanilla)^0.5)/A3stdlife))</f>
        <v>0</v>
      </c>
      <c r="BF111" s="168">
        <f>IF(A3stdlife="n/a","n/a",IF(BF$3&gt;(A3stdlife+$E111),(Input!$N$145*(1+rvanilla)^0.5)-SUM($N111:BE111),(Input!$N$145*(1+rvanilla)^0.5)/A3stdlife))</f>
        <v>0</v>
      </c>
      <c r="BG111" s="168">
        <f>IF(A3stdlife="n/a","n/a",IF(BG$3&gt;(A3stdlife+$E111),(Input!$N$145*(1+rvanilla)^0.5)-SUM($N111:BF111),(Input!$N$145*(1+rvanilla)^0.5)/A3stdlife))</f>
        <v>0</v>
      </c>
      <c r="BH111" s="168">
        <f>IF(A3stdlife="n/a","n/a",IF(BH$3&gt;(A3stdlife+$E111),(Input!$N$145*(1+rvanilla)^0.5)-SUM($N111:BG111),(Input!$N$145*(1+rvanilla)^0.5)/A3stdlife))</f>
        <v>0</v>
      </c>
      <c r="BI111" s="168">
        <f>IF(A3stdlife="n/a","n/a",IF(BI$3&gt;(A3stdlife+$E111),(Input!$N$145*(1+rvanilla)^0.5)-SUM($N111:BH111),(Input!$N$145*(1+rvanilla)^0.5)/A3stdlife))</f>
        <v>0</v>
      </c>
      <c r="BJ111" s="20"/>
      <c r="BK111" s="20"/>
      <c r="BL111"/>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c r="ED111"/>
      <c r="EE111"/>
      <c r="EF111"/>
      <c r="EG111"/>
      <c r="EH111"/>
      <c r="EI111"/>
      <c r="EJ111"/>
      <c r="EK111"/>
      <c r="EL111"/>
      <c r="EM111"/>
      <c r="EN111"/>
      <c r="EO111"/>
      <c r="EP111"/>
      <c r="EQ111"/>
      <c r="ER111"/>
      <c r="ES111"/>
      <c r="ET111"/>
      <c r="EU111"/>
      <c r="EV111"/>
      <c r="EW111"/>
      <c r="EX111"/>
      <c r="EY111"/>
      <c r="EZ111"/>
      <c r="FA111"/>
      <c r="FB111"/>
      <c r="FC111"/>
      <c r="FD111"/>
      <c r="FE111"/>
      <c r="FF111"/>
      <c r="FG111"/>
      <c r="FH111"/>
      <c r="FI111"/>
      <c r="FJ111"/>
      <c r="FK111"/>
      <c r="FL111"/>
      <c r="FM111"/>
      <c r="FN111"/>
      <c r="FO111"/>
      <c r="FP111"/>
      <c r="FQ111"/>
      <c r="FR111"/>
      <c r="FS111"/>
      <c r="FT111"/>
      <c r="FU111"/>
      <c r="FV111"/>
      <c r="FW111"/>
      <c r="FX111"/>
      <c r="FY111"/>
      <c r="FZ111"/>
      <c r="GA111"/>
      <c r="GB111"/>
      <c r="GC111"/>
      <c r="GD111"/>
      <c r="GE111"/>
      <c r="GF111"/>
      <c r="GG111"/>
      <c r="GH111"/>
      <c r="GI111"/>
      <c r="GJ111"/>
      <c r="GK111"/>
      <c r="GL111"/>
      <c r="GM111"/>
      <c r="GN111"/>
      <c r="GO111"/>
      <c r="GP111"/>
      <c r="GQ111"/>
      <c r="GR111"/>
      <c r="GS111"/>
      <c r="GT111"/>
      <c r="GU111"/>
      <c r="GV111"/>
      <c r="GW111"/>
      <c r="GX111"/>
      <c r="GY111"/>
      <c r="GZ111"/>
      <c r="HA111"/>
      <c r="HB111"/>
      <c r="HC111"/>
      <c r="HD111"/>
      <c r="HE111"/>
      <c r="HF111"/>
      <c r="HG111"/>
      <c r="HH111"/>
      <c r="HI111"/>
      <c r="HJ111"/>
      <c r="HK111"/>
      <c r="HL111"/>
      <c r="HM111"/>
      <c r="HN111"/>
      <c r="HO111"/>
      <c r="HP111"/>
      <c r="HQ111"/>
      <c r="HR111"/>
      <c r="HS111"/>
      <c r="HT111"/>
      <c r="HU111"/>
      <c r="HV111"/>
      <c r="HW111"/>
      <c r="HX111"/>
      <c r="HY111"/>
      <c r="HZ111"/>
      <c r="IA111"/>
      <c r="IB111"/>
      <c r="IC111"/>
      <c r="ID111"/>
      <c r="IE111"/>
      <c r="IF111"/>
      <c r="IG111"/>
      <c r="IH111"/>
      <c r="II111"/>
      <c r="IJ111"/>
      <c r="IK111"/>
      <c r="IL111"/>
      <c r="IM111"/>
      <c r="IN111"/>
      <c r="IO111"/>
      <c r="IP111"/>
      <c r="IQ111"/>
      <c r="IR111"/>
      <c r="IS111"/>
      <c r="IT111"/>
      <c r="IU111"/>
      <c r="IV111"/>
    </row>
    <row r="112" spans="1:256" s="5" customFormat="1" hidden="1" outlineLevel="2">
      <c r="A112" s="20"/>
      <c r="B112" s="20"/>
      <c r="C112" s="38"/>
      <c r="D112" s="641"/>
      <c r="E112" s="287">
        <v>9</v>
      </c>
      <c r="F112" s="40"/>
      <c r="G112" s="445"/>
      <c r="H112" s="315"/>
      <c r="I112" s="315"/>
      <c r="J112" s="315"/>
      <c r="K112" s="315"/>
      <c r="L112" s="315"/>
      <c r="M112" s="315"/>
      <c r="N112" s="315"/>
      <c r="O112" s="314"/>
      <c r="P112" s="168">
        <f>IF(A3stdlife="n/a","n/a",IF(P$3&gt;(A3stdlife+$E112),(Input!$O$145*(1+rvanilla)^0.5)-SUM($O112:O112),(Input!$O$145*(1+rvanilla)^0.5)/A3stdlife))</f>
        <v>0</v>
      </c>
      <c r="Q112" s="168">
        <f>IF(A3stdlife="n/a","n/a",IF(Q$3&gt;(A3stdlife+$E112),(Input!$O$145*(1+rvanilla)^0.5)-SUM($O112:P112),(Input!$O$145*(1+rvanilla)^0.5)/A3stdlife))</f>
        <v>0</v>
      </c>
      <c r="R112" s="168">
        <f>IF(A3stdlife="n/a","n/a",IF(R$3&gt;(A3stdlife+$E112),(Input!$O$145*(1+rvanilla)^0.5)-SUM($O112:Q112),(Input!$O$145*(1+rvanilla)^0.5)/A3stdlife))</f>
        <v>0</v>
      </c>
      <c r="S112" s="168">
        <f>IF(A3stdlife="n/a","n/a",IF(S$3&gt;(A3stdlife+$E112),(Input!$O$145*(1+rvanilla)^0.5)-SUM($O112:R112),(Input!$O$145*(1+rvanilla)^0.5)/A3stdlife))</f>
        <v>0</v>
      </c>
      <c r="T112" s="168">
        <f>IF(A3stdlife="n/a","n/a",IF(T$3&gt;(A3stdlife+$E112),(Input!$O$145*(1+rvanilla)^0.5)-SUM($O112:S112),(Input!$O$145*(1+rvanilla)^0.5)/A3stdlife))</f>
        <v>0</v>
      </c>
      <c r="U112" s="168">
        <f>IF(A3stdlife="n/a","n/a",IF(U$3&gt;(A3stdlife+$E112),(Input!$O$145*(1+rvanilla)^0.5)-SUM($O112:T112),(Input!$O$145*(1+rvanilla)^0.5)/A3stdlife))</f>
        <v>0</v>
      </c>
      <c r="V112" s="168">
        <f>IF(A3stdlife="n/a","n/a",IF(V$3&gt;(A3stdlife+$E112),(Input!$O$145*(1+rvanilla)^0.5)-SUM($O112:U112),(Input!$O$145*(1+rvanilla)^0.5)/A3stdlife))</f>
        <v>0</v>
      </c>
      <c r="W112" s="168">
        <f>IF(A3stdlife="n/a","n/a",IF(W$3&gt;(A3stdlife+$E112),(Input!$O$145*(1+rvanilla)^0.5)-SUM($O112:V112),(Input!$O$145*(1+rvanilla)^0.5)/A3stdlife))</f>
        <v>0</v>
      </c>
      <c r="X112" s="168">
        <f>IF(A3stdlife="n/a","n/a",IF(X$3&gt;(A3stdlife+$E112),(Input!$O$145*(1+rvanilla)^0.5)-SUM($O112:W112),(Input!$O$145*(1+rvanilla)^0.5)/A3stdlife))</f>
        <v>0</v>
      </c>
      <c r="Y112" s="168">
        <f>IF(A3stdlife="n/a","n/a",IF(Y$3&gt;(A3stdlife+$E112),(Input!$O$145*(1+rvanilla)^0.5)-SUM($O112:X112),(Input!$O$145*(1+rvanilla)^0.5)/A3stdlife))</f>
        <v>0</v>
      </c>
      <c r="Z112" s="168">
        <f>IF(A3stdlife="n/a","n/a",IF(Z$3&gt;(A3stdlife+$E112),(Input!$O$145*(1+rvanilla)^0.5)-SUM($O112:Y112),(Input!$O$145*(1+rvanilla)^0.5)/A3stdlife))</f>
        <v>0</v>
      </c>
      <c r="AA112" s="168">
        <f>IF(A3stdlife="n/a","n/a",IF(AA$3&gt;(A3stdlife+$E112),(Input!$O$145*(1+rvanilla)^0.5)-SUM($O112:Z112),(Input!$O$145*(1+rvanilla)^0.5)/A3stdlife))</f>
        <v>0</v>
      </c>
      <c r="AB112" s="168">
        <f>IF(A3stdlife="n/a","n/a",IF(AB$3&gt;(A3stdlife+$E112),(Input!$O$145*(1+rvanilla)^0.5)-SUM($O112:AA112),(Input!$O$145*(1+rvanilla)^0.5)/A3stdlife))</f>
        <v>0</v>
      </c>
      <c r="AC112" s="168">
        <f>IF(A3stdlife="n/a","n/a",IF(AC$3&gt;(A3stdlife+$E112),(Input!$O$145*(1+rvanilla)^0.5)-SUM($O112:AB112),(Input!$O$145*(1+rvanilla)^0.5)/A3stdlife))</f>
        <v>0</v>
      </c>
      <c r="AD112" s="168">
        <f>IF(A3stdlife="n/a","n/a",IF(AD$3&gt;(A3stdlife+$E112),(Input!$O$145*(1+rvanilla)^0.5)-SUM($O112:AC112),(Input!$O$145*(1+rvanilla)^0.5)/A3stdlife))</f>
        <v>0</v>
      </c>
      <c r="AE112" s="168">
        <f>IF(A3stdlife="n/a","n/a",IF(AE$3&gt;(A3stdlife+$E112),(Input!$O$145*(1+rvanilla)^0.5)-SUM($O112:AD112),(Input!$O$145*(1+rvanilla)^0.5)/A3stdlife))</f>
        <v>0</v>
      </c>
      <c r="AF112" s="168">
        <f>IF(A3stdlife="n/a","n/a",IF(AF$3&gt;(A3stdlife+$E112),(Input!$O$145*(1+rvanilla)^0.5)-SUM($O112:AE112),(Input!$O$145*(1+rvanilla)^0.5)/A3stdlife))</f>
        <v>0</v>
      </c>
      <c r="AG112" s="168">
        <f>IF(A3stdlife="n/a","n/a",IF(AG$3&gt;(A3stdlife+$E112),(Input!$O$145*(1+rvanilla)^0.5)-SUM($O112:AF112),(Input!$O$145*(1+rvanilla)^0.5)/A3stdlife))</f>
        <v>0</v>
      </c>
      <c r="AH112" s="168">
        <f>IF(A3stdlife="n/a","n/a",IF(AH$3&gt;(A3stdlife+$E112),(Input!$O$145*(1+rvanilla)^0.5)-SUM($O112:AG112),(Input!$O$145*(1+rvanilla)^0.5)/A3stdlife))</f>
        <v>0</v>
      </c>
      <c r="AI112" s="168">
        <f>IF(A3stdlife="n/a","n/a",IF(AI$3&gt;(A3stdlife+$E112),(Input!$O$145*(1+rvanilla)^0.5)-SUM($O112:AH112),(Input!$O$145*(1+rvanilla)^0.5)/A3stdlife))</f>
        <v>0</v>
      </c>
      <c r="AJ112" s="168">
        <f>IF(A3stdlife="n/a","n/a",IF(AJ$3&gt;(A3stdlife+$E112),(Input!$O$145*(1+rvanilla)^0.5)-SUM($O112:AI112),(Input!$O$145*(1+rvanilla)^0.5)/A3stdlife))</f>
        <v>0</v>
      </c>
      <c r="AK112" s="168">
        <f>IF(A3stdlife="n/a","n/a",IF(AK$3&gt;(A3stdlife+$E112),(Input!$O$145*(1+rvanilla)^0.5)-SUM($O112:AJ112),(Input!$O$145*(1+rvanilla)^0.5)/A3stdlife))</f>
        <v>0</v>
      </c>
      <c r="AL112" s="168">
        <f>IF(A3stdlife="n/a","n/a",IF(AL$3&gt;(A3stdlife+$E112),(Input!$O$145*(1+rvanilla)^0.5)-SUM($O112:AK112),(Input!$O$145*(1+rvanilla)^0.5)/A3stdlife))</f>
        <v>0</v>
      </c>
      <c r="AM112" s="168">
        <f>IF(A3stdlife="n/a","n/a",IF(AM$3&gt;(A3stdlife+$E112),(Input!$O$145*(1+rvanilla)^0.5)-SUM($O112:AL112),(Input!$O$145*(1+rvanilla)^0.5)/A3stdlife))</f>
        <v>0</v>
      </c>
      <c r="AN112" s="168">
        <f>IF(A3stdlife="n/a","n/a",IF(AN$3&gt;(A3stdlife+$E112),(Input!$O$145*(1+rvanilla)^0.5)-SUM($O112:AM112),(Input!$O$145*(1+rvanilla)^0.5)/A3stdlife))</f>
        <v>0</v>
      </c>
      <c r="AO112" s="168">
        <f>IF(A3stdlife="n/a","n/a",IF(AO$3&gt;(A3stdlife+$E112),(Input!$O$145*(1+rvanilla)^0.5)-SUM($O112:AN112),(Input!$O$145*(1+rvanilla)^0.5)/A3stdlife))</f>
        <v>0</v>
      </c>
      <c r="AP112" s="168">
        <f>IF(A3stdlife="n/a","n/a",IF(AP$3&gt;(A3stdlife+$E112),(Input!$O$145*(1+rvanilla)^0.5)-SUM($O112:AO112),(Input!$O$145*(1+rvanilla)^0.5)/A3stdlife))</f>
        <v>0</v>
      </c>
      <c r="AQ112" s="168">
        <f>IF(A3stdlife="n/a","n/a",IF(AQ$3&gt;(A3stdlife+$E112),(Input!$O$145*(1+rvanilla)^0.5)-SUM($O112:AP112),(Input!$O$145*(1+rvanilla)^0.5)/A3stdlife))</f>
        <v>0</v>
      </c>
      <c r="AR112" s="168">
        <f>IF(A3stdlife="n/a","n/a",IF(AR$3&gt;(A3stdlife+$E112),(Input!$O$145*(1+rvanilla)^0.5)-SUM($O112:AQ112),(Input!$O$145*(1+rvanilla)^0.5)/A3stdlife))</f>
        <v>0</v>
      </c>
      <c r="AS112" s="168">
        <f>IF(A3stdlife="n/a","n/a",IF(AS$3&gt;(A3stdlife+$E112),(Input!$O$145*(1+rvanilla)^0.5)-SUM($O112:AR112),(Input!$O$145*(1+rvanilla)^0.5)/A3stdlife))</f>
        <v>0</v>
      </c>
      <c r="AT112" s="168">
        <f>IF(A3stdlife="n/a","n/a",IF(AT$3&gt;(A3stdlife+$E112),(Input!$O$145*(1+rvanilla)^0.5)-SUM($O112:AS112),(Input!$O$145*(1+rvanilla)^0.5)/A3stdlife))</f>
        <v>0</v>
      </c>
      <c r="AU112" s="168">
        <f>IF(A3stdlife="n/a","n/a",IF(AU$3&gt;(A3stdlife+$E112),(Input!$O$145*(1+rvanilla)^0.5)-SUM($O112:AT112),(Input!$O$145*(1+rvanilla)^0.5)/A3stdlife))</f>
        <v>0</v>
      </c>
      <c r="AV112" s="168">
        <f>IF(A3stdlife="n/a","n/a",IF(AV$3&gt;(A3stdlife+$E112),(Input!$O$145*(1+rvanilla)^0.5)-SUM($O112:AU112),(Input!$O$145*(1+rvanilla)^0.5)/A3stdlife))</f>
        <v>0</v>
      </c>
      <c r="AW112" s="168">
        <f>IF(A3stdlife="n/a","n/a",IF(AW$3&gt;(A3stdlife+$E112),(Input!$O$145*(1+rvanilla)^0.5)-SUM($O112:AV112),(Input!$O$145*(1+rvanilla)^0.5)/A3stdlife))</f>
        <v>0</v>
      </c>
      <c r="AX112" s="168">
        <f>IF(A3stdlife="n/a","n/a",IF(AX$3&gt;(A3stdlife+$E112),(Input!$O$145*(1+rvanilla)^0.5)-SUM($O112:AW112),(Input!$O$145*(1+rvanilla)^0.5)/A3stdlife))</f>
        <v>0</v>
      </c>
      <c r="AY112" s="168">
        <f>IF(A3stdlife="n/a","n/a",IF(AY$3&gt;(A3stdlife+$E112),(Input!$O$145*(1+rvanilla)^0.5)-SUM($O112:AX112),(Input!$O$145*(1+rvanilla)^0.5)/A3stdlife))</f>
        <v>0</v>
      </c>
      <c r="AZ112" s="168">
        <f>IF(A3stdlife="n/a","n/a",IF(AZ$3&gt;(A3stdlife+$E112),(Input!$O$145*(1+rvanilla)^0.5)-SUM($O112:AY112),(Input!$O$145*(1+rvanilla)^0.5)/A3stdlife))</f>
        <v>0</v>
      </c>
      <c r="BA112" s="168">
        <f>IF(A3stdlife="n/a","n/a",IF(BA$3&gt;(A3stdlife+$E112),(Input!$O$145*(1+rvanilla)^0.5)-SUM($O112:AZ112),(Input!$O$145*(1+rvanilla)^0.5)/A3stdlife))</f>
        <v>0</v>
      </c>
      <c r="BB112" s="168">
        <f>IF(A3stdlife="n/a","n/a",IF(BB$3&gt;(A3stdlife+$E112),(Input!$O$145*(1+rvanilla)^0.5)-SUM($O112:BA112),(Input!$O$145*(1+rvanilla)^0.5)/A3stdlife))</f>
        <v>0</v>
      </c>
      <c r="BC112" s="168">
        <f>IF(A3stdlife="n/a","n/a",IF(BC$3&gt;(A3stdlife+$E112),(Input!$O$145*(1+rvanilla)^0.5)-SUM($O112:BB112),(Input!$O$145*(1+rvanilla)^0.5)/A3stdlife))</f>
        <v>0</v>
      </c>
      <c r="BD112" s="168">
        <f>IF(A3stdlife="n/a","n/a",IF(BD$3&gt;(A3stdlife+$E112),(Input!$O$145*(1+rvanilla)^0.5)-SUM($O112:BC112),(Input!$O$145*(1+rvanilla)^0.5)/A3stdlife))</f>
        <v>0</v>
      </c>
      <c r="BE112" s="168">
        <f>IF(A3stdlife="n/a","n/a",IF(BE$3&gt;(A3stdlife+$E112),(Input!$O$145*(1+rvanilla)^0.5)-SUM($O112:BD112),(Input!$O$145*(1+rvanilla)^0.5)/A3stdlife))</f>
        <v>0</v>
      </c>
      <c r="BF112" s="168">
        <f>IF(A3stdlife="n/a","n/a",IF(BF$3&gt;(A3stdlife+$E112),(Input!$O$145*(1+rvanilla)^0.5)-SUM($O112:BE112),(Input!$O$145*(1+rvanilla)^0.5)/A3stdlife))</f>
        <v>0</v>
      </c>
      <c r="BG112" s="168">
        <f>IF(A3stdlife="n/a","n/a",IF(BG$3&gt;(A3stdlife+$E112),(Input!$O$145*(1+rvanilla)^0.5)-SUM($O112:BF112),(Input!$O$145*(1+rvanilla)^0.5)/A3stdlife))</f>
        <v>0</v>
      </c>
      <c r="BH112" s="168">
        <f>IF(A3stdlife="n/a","n/a",IF(BH$3&gt;(A3stdlife+$E112),(Input!$O$145*(1+rvanilla)^0.5)-SUM($O112:BG112),(Input!$O$145*(1+rvanilla)^0.5)/A3stdlife))</f>
        <v>0</v>
      </c>
      <c r="BI112" s="168">
        <f>IF(A3stdlife="n/a","n/a",IF(BI$3&gt;(A3stdlife+$E112),(Input!$O$145*(1+rvanilla)^0.5)-SUM($O112:BH112),(Input!$O$145*(1+rvanilla)^0.5)/A3stdlife))</f>
        <v>0</v>
      </c>
      <c r="BJ112" s="20"/>
      <c r="BK112" s="20"/>
      <c r="BL1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c r="EG112"/>
      <c r="EH112"/>
      <c r="EI112"/>
      <c r="EJ112"/>
      <c r="EK112"/>
      <c r="EL112"/>
      <c r="EM112"/>
      <c r="EN112"/>
      <c r="EO112"/>
      <c r="EP112"/>
      <c r="EQ112"/>
      <c r="ER112"/>
      <c r="ES112"/>
      <c r="ET112"/>
      <c r="EU112"/>
      <c r="EV112"/>
      <c r="EW112"/>
      <c r="EX112"/>
      <c r="EY112"/>
      <c r="EZ112"/>
      <c r="FA112"/>
      <c r="FB112"/>
      <c r="FC112"/>
      <c r="FD112"/>
      <c r="FE112"/>
      <c r="FF112"/>
      <c r="FG112"/>
      <c r="FH112"/>
      <c r="FI112"/>
      <c r="FJ112"/>
      <c r="FK112"/>
      <c r="FL112"/>
      <c r="FM112"/>
      <c r="FN112"/>
      <c r="FO112"/>
      <c r="FP112"/>
      <c r="FQ112"/>
      <c r="FR112"/>
      <c r="FS112"/>
      <c r="FT112"/>
      <c r="FU112"/>
      <c r="FV112"/>
      <c r="FW112"/>
      <c r="FX112"/>
      <c r="FY112"/>
      <c r="FZ112"/>
      <c r="GA112"/>
      <c r="GB112"/>
      <c r="GC112"/>
      <c r="GD112"/>
      <c r="GE112"/>
      <c r="GF112"/>
      <c r="GG112"/>
      <c r="GH112"/>
      <c r="GI112"/>
      <c r="GJ112"/>
      <c r="GK112"/>
      <c r="GL112"/>
      <c r="GM112"/>
      <c r="GN112"/>
      <c r="GO112"/>
      <c r="GP112"/>
      <c r="GQ112"/>
      <c r="GR112"/>
      <c r="GS112"/>
      <c r="GT112"/>
      <c r="GU112"/>
      <c r="GV112"/>
      <c r="GW112"/>
      <c r="GX112"/>
      <c r="GY112"/>
      <c r="GZ112"/>
      <c r="HA112"/>
      <c r="HB112"/>
      <c r="HC112"/>
      <c r="HD112"/>
      <c r="HE112"/>
      <c r="HF112"/>
      <c r="HG112"/>
      <c r="HH112"/>
      <c r="HI112"/>
      <c r="HJ112"/>
      <c r="HK112"/>
      <c r="HL112"/>
      <c r="HM112"/>
      <c r="HN112"/>
      <c r="HO112"/>
      <c r="HP112"/>
      <c r="HQ112"/>
      <c r="HR112"/>
      <c r="HS112"/>
      <c r="HT112"/>
      <c r="HU112"/>
      <c r="HV112"/>
      <c r="HW112"/>
      <c r="HX112"/>
      <c r="HY112"/>
      <c r="HZ112"/>
      <c r="IA112"/>
      <c r="IB112"/>
      <c r="IC112"/>
      <c r="ID112"/>
      <c r="IE112"/>
      <c r="IF112"/>
      <c r="IG112"/>
      <c r="IH112"/>
      <c r="II112"/>
      <c r="IJ112"/>
      <c r="IK112"/>
      <c r="IL112"/>
      <c r="IM112"/>
      <c r="IN112"/>
      <c r="IO112"/>
      <c r="IP112"/>
      <c r="IQ112"/>
      <c r="IR112"/>
      <c r="IS112"/>
      <c r="IT112"/>
      <c r="IU112"/>
      <c r="IV112"/>
    </row>
    <row r="113" spans="1:256" s="5" customFormat="1" hidden="1" outlineLevel="2">
      <c r="A113" s="20"/>
      <c r="B113" s="20"/>
      <c r="C113" s="38"/>
      <c r="D113" s="641"/>
      <c r="E113" s="288">
        <v>10</v>
      </c>
      <c r="F113" s="40"/>
      <c r="G113" s="445"/>
      <c r="H113" s="315"/>
      <c r="I113" s="315"/>
      <c r="J113" s="315"/>
      <c r="K113" s="315"/>
      <c r="L113" s="315"/>
      <c r="M113" s="315"/>
      <c r="N113" s="315"/>
      <c r="O113" s="315"/>
      <c r="P113" s="314"/>
      <c r="Q113" s="168">
        <f>IF(A3stdlife="n/a","n/a",IF(Q$3&gt;(A3stdlife+$E113),(Input!$P$145*(1+rvanilla)^0.5)-SUM($P113:P113),(Input!$P$145*(1+rvanilla)^0.5)/A3stdlife))</f>
        <v>0</v>
      </c>
      <c r="R113" s="168">
        <f>IF(A3stdlife="n/a","n/a",IF(R$3&gt;(A3stdlife+$E113),(Input!$P$145*(1+rvanilla)^0.5)-SUM($P113:Q113),(Input!$P$145*(1+rvanilla)^0.5)/A3stdlife))</f>
        <v>0</v>
      </c>
      <c r="S113" s="168">
        <f>IF(A3stdlife="n/a","n/a",IF(S$3&gt;(A3stdlife+$E113),(Input!$P$145*(1+rvanilla)^0.5)-SUM($P113:R113),(Input!$P$145*(1+rvanilla)^0.5)/A3stdlife))</f>
        <v>0</v>
      </c>
      <c r="T113" s="168">
        <f>IF(A3stdlife="n/a","n/a",IF(T$3&gt;(A3stdlife+$E113),(Input!$P$145*(1+rvanilla)^0.5)-SUM($P113:S113),(Input!$P$145*(1+rvanilla)^0.5)/A3stdlife))</f>
        <v>0</v>
      </c>
      <c r="U113" s="168">
        <f>IF(A3stdlife="n/a","n/a",IF(U$3&gt;(A3stdlife+$E113),(Input!$P$145*(1+rvanilla)^0.5)-SUM($P113:T113),(Input!$P$145*(1+rvanilla)^0.5)/A3stdlife))</f>
        <v>0</v>
      </c>
      <c r="V113" s="168">
        <f>IF(A3stdlife="n/a","n/a",IF(V$3&gt;(A3stdlife+$E113),(Input!$P$145*(1+rvanilla)^0.5)-SUM($P113:U113),(Input!$P$145*(1+rvanilla)^0.5)/A3stdlife))</f>
        <v>0</v>
      </c>
      <c r="W113" s="168">
        <f>IF(A3stdlife="n/a","n/a",IF(W$3&gt;(A3stdlife+$E113),(Input!$P$145*(1+rvanilla)^0.5)-SUM($P113:V113),(Input!$P$145*(1+rvanilla)^0.5)/A3stdlife))</f>
        <v>0</v>
      </c>
      <c r="X113" s="168">
        <f>IF(A3stdlife="n/a","n/a",IF(X$3&gt;(A3stdlife+$E113),(Input!$P$145*(1+rvanilla)^0.5)-SUM($P113:W113),(Input!$P$145*(1+rvanilla)^0.5)/A3stdlife))</f>
        <v>0</v>
      </c>
      <c r="Y113" s="168">
        <f>IF(A3stdlife="n/a","n/a",IF(Y$3&gt;(A3stdlife+$E113),(Input!$P$145*(1+rvanilla)^0.5)-SUM($P113:X113),(Input!$P$145*(1+rvanilla)^0.5)/A3stdlife))</f>
        <v>0</v>
      </c>
      <c r="Z113" s="168">
        <f>IF(A3stdlife="n/a","n/a",IF(Z$3&gt;(A3stdlife+$E113),(Input!$P$145*(1+rvanilla)^0.5)-SUM($P113:Y113),(Input!$P$145*(1+rvanilla)^0.5)/A3stdlife))</f>
        <v>0</v>
      </c>
      <c r="AA113" s="168">
        <f>IF(A3stdlife="n/a","n/a",IF(AA$3&gt;(A3stdlife+$E113),(Input!$P$145*(1+rvanilla)^0.5)-SUM($P113:Z113),(Input!$P$145*(1+rvanilla)^0.5)/A3stdlife))</f>
        <v>0</v>
      </c>
      <c r="AB113" s="168">
        <f>IF(A3stdlife="n/a","n/a",IF(AB$3&gt;(A3stdlife+$E113),(Input!$P$145*(1+rvanilla)^0.5)-SUM($P113:AA113),(Input!$P$145*(1+rvanilla)^0.5)/A3stdlife))</f>
        <v>0</v>
      </c>
      <c r="AC113" s="168">
        <f>IF(A3stdlife="n/a","n/a",IF(AC$3&gt;(A3stdlife+$E113),(Input!$P$145*(1+rvanilla)^0.5)-SUM($P113:AB113),(Input!$P$145*(1+rvanilla)^0.5)/A3stdlife))</f>
        <v>0</v>
      </c>
      <c r="AD113" s="168">
        <f>IF(A3stdlife="n/a","n/a",IF(AD$3&gt;(A3stdlife+$E113),(Input!$P$145*(1+rvanilla)^0.5)-SUM($P113:AC113),(Input!$P$145*(1+rvanilla)^0.5)/A3stdlife))</f>
        <v>0</v>
      </c>
      <c r="AE113" s="168">
        <f>IF(A3stdlife="n/a","n/a",IF(AE$3&gt;(A3stdlife+$E113),(Input!$P$145*(1+rvanilla)^0.5)-SUM($P113:AD113),(Input!$P$145*(1+rvanilla)^0.5)/A3stdlife))</f>
        <v>0</v>
      </c>
      <c r="AF113" s="168">
        <f>IF(A3stdlife="n/a","n/a",IF(AF$3&gt;(A3stdlife+$E113),(Input!$P$145*(1+rvanilla)^0.5)-SUM($P113:AE113),(Input!$P$145*(1+rvanilla)^0.5)/A3stdlife))</f>
        <v>0</v>
      </c>
      <c r="AG113" s="168">
        <f>IF(A3stdlife="n/a","n/a",IF(AG$3&gt;(A3stdlife+$E113),(Input!$P$145*(1+rvanilla)^0.5)-SUM($P113:AF113),(Input!$P$145*(1+rvanilla)^0.5)/A3stdlife))</f>
        <v>0</v>
      </c>
      <c r="AH113" s="168">
        <f>IF(A3stdlife="n/a","n/a",IF(AH$3&gt;(A3stdlife+$E113),(Input!$P$145*(1+rvanilla)^0.5)-SUM($P113:AG113),(Input!$P$145*(1+rvanilla)^0.5)/A3stdlife))</f>
        <v>0</v>
      </c>
      <c r="AI113" s="168">
        <f>IF(A3stdlife="n/a","n/a",IF(AI$3&gt;(A3stdlife+$E113),(Input!$P$145*(1+rvanilla)^0.5)-SUM($P113:AH113),(Input!$P$145*(1+rvanilla)^0.5)/A3stdlife))</f>
        <v>0</v>
      </c>
      <c r="AJ113" s="168">
        <f>IF(A3stdlife="n/a","n/a",IF(AJ$3&gt;(A3stdlife+$E113),(Input!$P$145*(1+rvanilla)^0.5)-SUM($P113:AI113),(Input!$P$145*(1+rvanilla)^0.5)/A3stdlife))</f>
        <v>0</v>
      </c>
      <c r="AK113" s="168">
        <f>IF(A3stdlife="n/a","n/a",IF(AK$3&gt;(A3stdlife+$E113),(Input!$P$145*(1+rvanilla)^0.5)-SUM($P113:AJ113),(Input!$P$145*(1+rvanilla)^0.5)/A3stdlife))</f>
        <v>0</v>
      </c>
      <c r="AL113" s="168">
        <f>IF(A3stdlife="n/a","n/a",IF(AL$3&gt;(A3stdlife+$E113),(Input!$P$145*(1+rvanilla)^0.5)-SUM($P113:AK113),(Input!$P$145*(1+rvanilla)^0.5)/A3stdlife))</f>
        <v>0</v>
      </c>
      <c r="AM113" s="168">
        <f>IF(A3stdlife="n/a","n/a",IF(AM$3&gt;(A3stdlife+$E113),(Input!$P$145*(1+rvanilla)^0.5)-SUM($P113:AL113),(Input!$P$145*(1+rvanilla)^0.5)/A3stdlife))</f>
        <v>0</v>
      </c>
      <c r="AN113" s="168">
        <f>IF(A3stdlife="n/a","n/a",IF(AN$3&gt;(A3stdlife+$E113),(Input!$P$145*(1+rvanilla)^0.5)-SUM($P113:AM113),(Input!$P$145*(1+rvanilla)^0.5)/A3stdlife))</f>
        <v>0</v>
      </c>
      <c r="AO113" s="168">
        <f>IF(A3stdlife="n/a","n/a",IF(AO$3&gt;(A3stdlife+$E113),(Input!$P$145*(1+rvanilla)^0.5)-SUM($P113:AN113),(Input!$P$145*(1+rvanilla)^0.5)/A3stdlife))</f>
        <v>0</v>
      </c>
      <c r="AP113" s="168">
        <f>IF(A3stdlife="n/a","n/a",IF(AP$3&gt;(A3stdlife+$E113),(Input!$P$145*(1+rvanilla)^0.5)-SUM($P113:AO113),(Input!$P$145*(1+rvanilla)^0.5)/A3stdlife))</f>
        <v>0</v>
      </c>
      <c r="AQ113" s="168">
        <f>IF(A3stdlife="n/a","n/a",IF(AQ$3&gt;(A3stdlife+$E113),(Input!$P$145*(1+rvanilla)^0.5)-SUM($P113:AP113),(Input!$P$145*(1+rvanilla)^0.5)/A3stdlife))</f>
        <v>0</v>
      </c>
      <c r="AR113" s="168">
        <f>IF(A3stdlife="n/a","n/a",IF(AR$3&gt;(A3stdlife+$E113),(Input!$P$145*(1+rvanilla)^0.5)-SUM($P113:AQ113),(Input!$P$145*(1+rvanilla)^0.5)/A3stdlife))</f>
        <v>0</v>
      </c>
      <c r="AS113" s="168">
        <f>IF(A3stdlife="n/a","n/a",IF(AS$3&gt;(A3stdlife+$E113),(Input!$P$145*(1+rvanilla)^0.5)-SUM($P113:AR113),(Input!$P$145*(1+rvanilla)^0.5)/A3stdlife))</f>
        <v>0</v>
      </c>
      <c r="AT113" s="168">
        <f>IF(A3stdlife="n/a","n/a",IF(AT$3&gt;(A3stdlife+$E113),(Input!$P$145*(1+rvanilla)^0.5)-SUM($P113:AS113),(Input!$P$145*(1+rvanilla)^0.5)/A3stdlife))</f>
        <v>0</v>
      </c>
      <c r="AU113" s="168">
        <f>IF(A3stdlife="n/a","n/a",IF(AU$3&gt;(A3stdlife+$E113),(Input!$P$145*(1+rvanilla)^0.5)-SUM($P113:AT113),(Input!$P$145*(1+rvanilla)^0.5)/A3stdlife))</f>
        <v>0</v>
      </c>
      <c r="AV113" s="168">
        <f>IF(A3stdlife="n/a","n/a",IF(AV$3&gt;(A3stdlife+$E113),(Input!$P$145*(1+rvanilla)^0.5)-SUM($P113:AU113),(Input!$P$145*(1+rvanilla)^0.5)/A3stdlife))</f>
        <v>0</v>
      </c>
      <c r="AW113" s="168">
        <f>IF(A3stdlife="n/a","n/a",IF(AW$3&gt;(A3stdlife+$E113),(Input!$P$145*(1+rvanilla)^0.5)-SUM($P113:AV113),(Input!$P$145*(1+rvanilla)^0.5)/A3stdlife))</f>
        <v>0</v>
      </c>
      <c r="AX113" s="168">
        <f>IF(A3stdlife="n/a","n/a",IF(AX$3&gt;(A3stdlife+$E113),(Input!$P$145*(1+rvanilla)^0.5)-SUM($P113:AW113),(Input!$P$145*(1+rvanilla)^0.5)/A3stdlife))</f>
        <v>0</v>
      </c>
      <c r="AY113" s="168">
        <f>IF(A3stdlife="n/a","n/a",IF(AY$3&gt;(A3stdlife+$E113),(Input!$P$145*(1+rvanilla)^0.5)-SUM($P113:AX113),(Input!$P$145*(1+rvanilla)^0.5)/A3stdlife))</f>
        <v>0</v>
      </c>
      <c r="AZ113" s="168">
        <f>IF(A3stdlife="n/a","n/a",IF(AZ$3&gt;(A3stdlife+$E113),(Input!$P$145*(1+rvanilla)^0.5)-SUM($P113:AY113),(Input!$P$145*(1+rvanilla)^0.5)/A3stdlife))</f>
        <v>0</v>
      </c>
      <c r="BA113" s="168">
        <f>IF(A3stdlife="n/a","n/a",IF(BA$3&gt;(A3stdlife+$E113),(Input!$P$145*(1+rvanilla)^0.5)-SUM($P113:AZ113),(Input!$P$145*(1+rvanilla)^0.5)/A3stdlife))</f>
        <v>0</v>
      </c>
      <c r="BB113" s="168">
        <f>IF(A3stdlife="n/a","n/a",IF(BB$3&gt;(A3stdlife+$E113),(Input!$P$145*(1+rvanilla)^0.5)-SUM($P113:BA113),(Input!$P$145*(1+rvanilla)^0.5)/A3stdlife))</f>
        <v>0</v>
      </c>
      <c r="BC113" s="168">
        <f>IF(A3stdlife="n/a","n/a",IF(BC$3&gt;(A3stdlife+$E113),(Input!$P$145*(1+rvanilla)^0.5)-SUM($P113:BB113),(Input!$P$145*(1+rvanilla)^0.5)/A3stdlife))</f>
        <v>0</v>
      </c>
      <c r="BD113" s="168">
        <f>IF(A3stdlife="n/a","n/a",IF(BD$3&gt;(A3stdlife+$E113),(Input!$P$145*(1+rvanilla)^0.5)-SUM($P113:BC113),(Input!$P$145*(1+rvanilla)^0.5)/A3stdlife))</f>
        <v>0</v>
      </c>
      <c r="BE113" s="168">
        <f>IF(A3stdlife="n/a","n/a",IF(BE$3&gt;(A3stdlife+$E113),(Input!$P$145*(1+rvanilla)^0.5)-SUM($P113:BD113),(Input!$P$145*(1+rvanilla)^0.5)/A3stdlife))</f>
        <v>0</v>
      </c>
      <c r="BF113" s="168">
        <f>IF(A3stdlife="n/a","n/a",IF(BF$3&gt;(A3stdlife+$E113),(Input!$P$145*(1+rvanilla)^0.5)-SUM($P113:BE113),(Input!$P$145*(1+rvanilla)^0.5)/A3stdlife))</f>
        <v>0</v>
      </c>
      <c r="BG113" s="168">
        <f>IF(A3stdlife="n/a","n/a",IF(BG$3&gt;(A3stdlife+$E113),(Input!$P$145*(1+rvanilla)^0.5)-SUM($P113:BF113),(Input!$P$145*(1+rvanilla)^0.5)/A3stdlife))</f>
        <v>0</v>
      </c>
      <c r="BH113" s="168">
        <f>IF(A3stdlife="n/a","n/a",IF(BH$3&gt;(A3stdlife+$E113),(Input!$P$145*(1+rvanilla)^0.5)-SUM($P113:BG113),(Input!$P$145*(1+rvanilla)^0.5)/A3stdlife))</f>
        <v>0</v>
      </c>
      <c r="BI113" s="168">
        <f>IF(A3stdlife="n/a","n/a",IF(BI$3&gt;(A3stdlife+$E113),(Input!$P$145*(1+rvanilla)^0.5)-SUM($P113:BH113),(Input!$P$145*(1+rvanilla)^0.5)/A3stdlife))</f>
        <v>0</v>
      </c>
      <c r="BJ113" s="20"/>
      <c r="BK113" s="20"/>
      <c r="BL113"/>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c r="ED113"/>
      <c r="EE113"/>
      <c r="EF113"/>
      <c r="EG113"/>
      <c r="EH113"/>
      <c r="EI113"/>
      <c r="EJ113"/>
      <c r="EK113"/>
      <c r="EL113"/>
      <c r="EM113"/>
      <c r="EN113"/>
      <c r="EO113"/>
      <c r="EP113"/>
      <c r="EQ113"/>
      <c r="ER113"/>
      <c r="ES113"/>
      <c r="ET113"/>
      <c r="EU113"/>
      <c r="EV113"/>
      <c r="EW113"/>
      <c r="EX113"/>
      <c r="EY113"/>
      <c r="EZ113"/>
      <c r="FA113"/>
      <c r="FB113"/>
      <c r="FC113"/>
      <c r="FD113"/>
      <c r="FE113"/>
      <c r="FF113"/>
      <c r="FG113"/>
      <c r="FH113"/>
      <c r="FI113"/>
      <c r="FJ113"/>
      <c r="FK113"/>
      <c r="FL113"/>
      <c r="FM113"/>
      <c r="FN113"/>
      <c r="FO113"/>
      <c r="FP113"/>
      <c r="FQ113"/>
      <c r="FR113"/>
      <c r="FS113"/>
      <c r="FT113"/>
      <c r="FU113"/>
      <c r="FV113"/>
      <c r="FW113"/>
      <c r="FX113"/>
      <c r="FY113"/>
      <c r="FZ113"/>
      <c r="GA113"/>
      <c r="GB113"/>
      <c r="GC113"/>
      <c r="GD113"/>
      <c r="GE113"/>
      <c r="GF113"/>
      <c r="GG113"/>
      <c r="GH113"/>
      <c r="GI113"/>
      <c r="GJ113"/>
      <c r="GK113"/>
      <c r="GL113"/>
      <c r="GM113"/>
      <c r="GN113"/>
      <c r="GO113"/>
      <c r="GP113"/>
      <c r="GQ113"/>
      <c r="GR113"/>
      <c r="GS113"/>
      <c r="GT113"/>
      <c r="GU113"/>
      <c r="GV113"/>
      <c r="GW113"/>
      <c r="GX113"/>
      <c r="GY113"/>
      <c r="GZ113"/>
      <c r="HA113"/>
      <c r="HB113"/>
      <c r="HC113"/>
      <c r="HD113"/>
      <c r="HE113"/>
      <c r="HF113"/>
      <c r="HG113"/>
      <c r="HH113"/>
      <c r="HI113"/>
      <c r="HJ113"/>
      <c r="HK113"/>
      <c r="HL113"/>
      <c r="HM113"/>
      <c r="HN113"/>
      <c r="HO113"/>
      <c r="HP113"/>
      <c r="HQ113"/>
      <c r="HR113"/>
      <c r="HS113"/>
      <c r="HT113"/>
      <c r="HU113"/>
      <c r="HV113"/>
      <c r="HW113"/>
      <c r="HX113"/>
      <c r="HY113"/>
      <c r="HZ113"/>
      <c r="IA113"/>
      <c r="IB113"/>
      <c r="IC113"/>
      <c r="ID113"/>
      <c r="IE113"/>
      <c r="IF113"/>
      <c r="IG113"/>
      <c r="IH113"/>
      <c r="II113"/>
      <c r="IJ113"/>
      <c r="IK113"/>
      <c r="IL113"/>
      <c r="IM113"/>
      <c r="IN113"/>
      <c r="IO113"/>
      <c r="IP113"/>
      <c r="IQ113"/>
      <c r="IR113"/>
      <c r="IS113"/>
      <c r="IT113"/>
      <c r="IU113"/>
      <c r="IV113"/>
    </row>
    <row r="114" spans="1:256" s="5" customFormat="1" outlineLevel="1" collapsed="1">
      <c r="A114" s="20"/>
      <c r="B114" s="20"/>
      <c r="C114" s="38" t="str">
        <f>Asset3</f>
        <v>Distribution lines and cables</v>
      </c>
      <c r="D114" s="20"/>
      <c r="E114" s="20"/>
      <c r="F114" s="35"/>
      <c r="G114" s="165">
        <f>SUM(G102:G113)</f>
        <v>67.966151790885448</v>
      </c>
      <c r="H114" s="165">
        <f t="shared" ref="H114:BI114" si="42">SUM(H102:H113)</f>
        <v>69.887479288667137</v>
      </c>
      <c r="I114" s="165">
        <f t="shared" si="42"/>
        <v>71.661576681507142</v>
      </c>
      <c r="J114" s="165">
        <f t="shared" si="42"/>
        <v>73.929051500345906</v>
      </c>
      <c r="K114" s="165">
        <f t="shared" si="42"/>
        <v>75.779602163768331</v>
      </c>
      <c r="L114" s="165">
        <f t="shared" si="42"/>
        <v>77.987066363300102</v>
      </c>
      <c r="M114" s="165">
        <f t="shared" si="42"/>
        <v>77.987066363300102</v>
      </c>
      <c r="N114" s="165">
        <f t="shared" si="42"/>
        <v>77.987066363300102</v>
      </c>
      <c r="O114" s="165">
        <f t="shared" si="42"/>
        <v>77.987066363300102</v>
      </c>
      <c r="P114" s="165">
        <f t="shared" si="42"/>
        <v>77.987066363300102</v>
      </c>
      <c r="Q114" s="165">
        <f t="shared" si="42"/>
        <v>77.987066363300102</v>
      </c>
      <c r="R114" s="165">
        <f t="shared" si="42"/>
        <v>77.987066363300102</v>
      </c>
      <c r="S114" s="165">
        <f t="shared" si="42"/>
        <v>77.987066363300102</v>
      </c>
      <c r="T114" s="165">
        <f t="shared" si="42"/>
        <v>77.987066363300102</v>
      </c>
      <c r="U114" s="165">
        <f t="shared" si="42"/>
        <v>77.987066363300102</v>
      </c>
      <c r="V114" s="165">
        <f t="shared" si="42"/>
        <v>77.987066363300102</v>
      </c>
      <c r="W114" s="165">
        <f t="shared" si="42"/>
        <v>77.987066363300102</v>
      </c>
      <c r="X114" s="165">
        <f t="shared" si="42"/>
        <v>77.987066363300102</v>
      </c>
      <c r="Y114" s="165">
        <f t="shared" si="42"/>
        <v>77.987066363300102</v>
      </c>
      <c r="Z114" s="165">
        <f t="shared" si="42"/>
        <v>77.987066363300102</v>
      </c>
      <c r="AA114" s="165">
        <f t="shared" si="42"/>
        <v>77.987066363300102</v>
      </c>
      <c r="AB114" s="165">
        <f t="shared" si="42"/>
        <v>77.987066363300102</v>
      </c>
      <c r="AC114" s="165">
        <f t="shared" si="42"/>
        <v>77.987066363300102</v>
      </c>
      <c r="AD114" s="165">
        <f t="shared" si="42"/>
        <v>77.987066363300102</v>
      </c>
      <c r="AE114" s="165">
        <f t="shared" si="42"/>
        <v>77.987066363300102</v>
      </c>
      <c r="AF114" s="165">
        <f t="shared" si="42"/>
        <v>77.987066363300102</v>
      </c>
      <c r="AG114" s="165">
        <f t="shared" si="42"/>
        <v>77.987066363300102</v>
      </c>
      <c r="AH114" s="165">
        <f t="shared" si="42"/>
        <v>77.987066363300102</v>
      </c>
      <c r="AI114" s="165">
        <f t="shared" si="42"/>
        <v>77.987066363300102</v>
      </c>
      <c r="AJ114" s="165">
        <f t="shared" si="42"/>
        <v>77.987066363300102</v>
      </c>
      <c r="AK114" s="165">
        <f t="shared" si="42"/>
        <v>77.987066363300102</v>
      </c>
      <c r="AL114" s="165">
        <f t="shared" si="42"/>
        <v>77.987066363300102</v>
      </c>
      <c r="AM114" s="165">
        <f t="shared" si="42"/>
        <v>77.987066363300102</v>
      </c>
      <c r="AN114" s="165">
        <f t="shared" si="42"/>
        <v>77.987066363300102</v>
      </c>
      <c r="AO114" s="165">
        <f t="shared" si="42"/>
        <v>77.987066363300102</v>
      </c>
      <c r="AP114" s="165">
        <f t="shared" si="42"/>
        <v>77.987066363300102</v>
      </c>
      <c r="AQ114" s="165">
        <f t="shared" si="42"/>
        <v>77.987066363300102</v>
      </c>
      <c r="AR114" s="165">
        <f t="shared" si="42"/>
        <v>77.987066363300102</v>
      </c>
      <c r="AS114" s="165">
        <f t="shared" si="42"/>
        <v>77.987066363300102</v>
      </c>
      <c r="AT114" s="165">
        <f t="shared" si="42"/>
        <v>77.987066363300102</v>
      </c>
      <c r="AU114" s="165">
        <f t="shared" si="42"/>
        <v>77.987066363300102</v>
      </c>
      <c r="AV114" s="165">
        <f t="shared" si="42"/>
        <v>77.987066363300102</v>
      </c>
      <c r="AW114" s="165">
        <f t="shared" si="42"/>
        <v>77.987066363300102</v>
      </c>
      <c r="AX114" s="165">
        <f t="shared" si="42"/>
        <v>77.987066363300102</v>
      </c>
      <c r="AY114" s="165">
        <f t="shared" si="42"/>
        <v>77.987066363300102</v>
      </c>
      <c r="AZ114" s="165">
        <f t="shared" si="42"/>
        <v>77.987066363300102</v>
      </c>
      <c r="BA114" s="165">
        <f t="shared" si="42"/>
        <v>74.42349318766162</v>
      </c>
      <c r="BB114" s="165">
        <f t="shared" si="42"/>
        <v>10.020914572414641</v>
      </c>
      <c r="BC114" s="165">
        <f t="shared" si="42"/>
        <v>10.020914572414641</v>
      </c>
      <c r="BD114" s="165">
        <f t="shared" si="42"/>
        <v>10.020914572414641</v>
      </c>
      <c r="BE114" s="165">
        <f t="shared" si="42"/>
        <v>10.020914572414641</v>
      </c>
      <c r="BF114" s="165">
        <f t="shared" si="42"/>
        <v>10.020914572414641</v>
      </c>
      <c r="BG114" s="165">
        <f t="shared" si="42"/>
        <v>10.020914572414641</v>
      </c>
      <c r="BH114" s="165">
        <f t="shared" si="42"/>
        <v>10.020914572414641</v>
      </c>
      <c r="BI114" s="165">
        <f t="shared" si="42"/>
        <v>10.020914572414641</v>
      </c>
      <c r="BJ114" s="20"/>
      <c r="BK114" s="20"/>
      <c r="BL114"/>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c r="ED114"/>
      <c r="EE114"/>
      <c r="EF114"/>
      <c r="EG114"/>
      <c r="EH114"/>
      <c r="EI114"/>
      <c r="EJ114"/>
      <c r="EK114"/>
      <c r="EL114"/>
      <c r="EM114"/>
      <c r="EN114"/>
      <c r="EO114"/>
      <c r="EP114"/>
      <c r="EQ114"/>
      <c r="ER114"/>
      <c r="ES114"/>
      <c r="ET114"/>
      <c r="EU114"/>
      <c r="EV114"/>
      <c r="EW114"/>
      <c r="EX114"/>
      <c r="EY114"/>
      <c r="EZ114"/>
      <c r="FA114"/>
      <c r="FB114"/>
      <c r="FC114"/>
      <c r="FD114"/>
      <c r="FE114"/>
      <c r="FF114"/>
      <c r="FG114"/>
      <c r="FH114"/>
      <c r="FI114"/>
      <c r="FJ114"/>
      <c r="FK114"/>
      <c r="FL114"/>
      <c r="FM114"/>
      <c r="FN114"/>
      <c r="FO114"/>
      <c r="FP114"/>
      <c r="FQ114"/>
      <c r="FR114"/>
      <c r="FS114"/>
      <c r="FT114"/>
      <c r="FU114"/>
      <c r="FV114"/>
      <c r="FW114"/>
      <c r="FX114"/>
      <c r="FY114"/>
      <c r="FZ114"/>
      <c r="GA114"/>
      <c r="GB114"/>
      <c r="GC114"/>
      <c r="GD114"/>
      <c r="GE114"/>
      <c r="GF114"/>
      <c r="GG114"/>
      <c r="GH114"/>
      <c r="GI114"/>
      <c r="GJ114"/>
      <c r="GK114"/>
      <c r="GL114"/>
      <c r="GM114"/>
      <c r="GN114"/>
      <c r="GO114"/>
      <c r="GP114"/>
      <c r="GQ114"/>
      <c r="GR114"/>
      <c r="GS114"/>
      <c r="GT114"/>
      <c r="GU114"/>
      <c r="GV114"/>
      <c r="GW114"/>
      <c r="GX114"/>
      <c r="GY114"/>
      <c r="GZ114"/>
      <c r="HA114"/>
      <c r="HB114"/>
      <c r="HC114"/>
      <c r="HD114"/>
      <c r="HE114"/>
      <c r="HF114"/>
      <c r="HG114"/>
      <c r="HH114"/>
      <c r="HI114"/>
      <c r="HJ114"/>
      <c r="HK114"/>
      <c r="HL114"/>
      <c r="HM114"/>
      <c r="HN114"/>
      <c r="HO114"/>
      <c r="HP114"/>
      <c r="HQ114"/>
      <c r="HR114"/>
      <c r="HS114"/>
      <c r="HT114"/>
      <c r="HU114"/>
      <c r="HV114"/>
      <c r="HW114"/>
      <c r="HX114"/>
      <c r="HY114"/>
      <c r="HZ114"/>
      <c r="IA114"/>
      <c r="IB114"/>
      <c r="IC114"/>
      <c r="ID114"/>
      <c r="IE114"/>
      <c r="IF114"/>
      <c r="IG114"/>
      <c r="IH114"/>
      <c r="II114"/>
      <c r="IJ114"/>
      <c r="IK114"/>
      <c r="IL114"/>
      <c r="IM114"/>
      <c r="IN114"/>
      <c r="IO114"/>
      <c r="IP114"/>
      <c r="IQ114"/>
      <c r="IR114"/>
      <c r="IS114"/>
      <c r="IT114"/>
      <c r="IU114"/>
      <c r="IV114"/>
    </row>
    <row r="115" spans="1:256" s="5" customFormat="1" hidden="1" outlineLevel="2">
      <c r="A115" s="20"/>
      <c r="B115" s="45" t="str">
        <f>C127</f>
        <v>Substations</v>
      </c>
      <c r="C115" s="46"/>
      <c r="D115" s="47" t="s">
        <v>72</v>
      </c>
      <c r="E115" s="46"/>
      <c r="F115" s="48"/>
      <c r="G115" s="443">
        <f>IF(G$3&gt;A4remlife,A4value-SUM($F115:F115),IF(A4remlife="N/A","n/a",A4value/A4remlife))</f>
        <v>98.668588267105278</v>
      </c>
      <c r="H115" s="167">
        <f>IF(H$3&gt;A4remlife,A4value-SUM($F115:G115),IF(A4remlife="N/A","n/a",A4value/A4remlife))</f>
        <v>98.668588267105278</v>
      </c>
      <c r="I115" s="167">
        <f>IF(I$3&gt;A4remlife,A4value-SUM($F115:H115),IF(A4remlife="N/A","n/a",A4value/A4remlife))</f>
        <v>98.668588267105278</v>
      </c>
      <c r="J115" s="167">
        <f>IF(J$3&gt;A4remlife,A4value-SUM($F115:I115),IF(A4remlife="N/A","n/a",A4value/A4remlife))</f>
        <v>98.668588267105278</v>
      </c>
      <c r="K115" s="167">
        <f>IF(K$3&gt;A4remlife,A4value-SUM($F115:J115),IF(A4remlife="N/A","n/a",A4value/A4remlife))</f>
        <v>98.668588267105278</v>
      </c>
      <c r="L115" s="167">
        <f>IF(L$3&gt;A4remlife,A4value-SUM($F115:K115),IF(A4remlife="N/A","n/a",A4value/A4remlife))</f>
        <v>98.668588267105278</v>
      </c>
      <c r="M115" s="167">
        <f>IF(M$3&gt;A4remlife,A4value-SUM($F115:L115),IF(A4remlife="N/A","n/a",A4value/A4remlife))</f>
        <v>98.668588267105278</v>
      </c>
      <c r="N115" s="167">
        <f>IF(N$3&gt;A4remlife,A4value-SUM($F115:M115),IF(A4remlife="N/A","n/a",A4value/A4remlife))</f>
        <v>98.668588267105278</v>
      </c>
      <c r="O115" s="167">
        <f>IF(O$3&gt;A4remlife,A4value-SUM($F115:N115),IF(A4remlife="N/A","n/a",A4value/A4remlife))</f>
        <v>98.668588267105278</v>
      </c>
      <c r="P115" s="167">
        <f>IF(P$3&gt;A4remlife,A4value-SUM($F115:O115),IF(A4remlife="N/A","n/a",A4value/A4remlife))</f>
        <v>98.668588267105278</v>
      </c>
      <c r="Q115" s="167">
        <f>IF(Q$3&gt;A4remlife,A4value-SUM($F115:P115),IF(A4remlife="N/A","n/a",A4value/A4remlife))</f>
        <v>98.668588267105278</v>
      </c>
      <c r="R115" s="167">
        <f>IF(R$3&gt;A4remlife,A4value-SUM($F115:Q115),IF(A4remlife="N/A","n/a",A4value/A4remlife))</f>
        <v>98.668588267105278</v>
      </c>
      <c r="S115" s="167">
        <f>IF(S$3&gt;A4remlife,A4value-SUM($F115:R115),IF(A4remlife="N/A","n/a",A4value/A4remlife))</f>
        <v>98.668588267105278</v>
      </c>
      <c r="T115" s="167">
        <f>IF(T$3&gt;A4remlife,A4value-SUM($F115:S115),IF(A4remlife="N/A","n/a",A4value/A4remlife))</f>
        <v>98.668588267105278</v>
      </c>
      <c r="U115" s="167">
        <f>IF(U$3&gt;A4remlife,A4value-SUM($F115:T115),IF(A4remlife="N/A","n/a",A4value/A4remlife))</f>
        <v>98.668588267105278</v>
      </c>
      <c r="V115" s="167">
        <f>IF(V$3&gt;A4remlife,A4value-SUM($F115:U115),IF(A4remlife="N/A","n/a",A4value/A4remlife))</f>
        <v>98.668588267105278</v>
      </c>
      <c r="W115" s="167">
        <f>IF(W$3&gt;A4remlife,A4value-SUM($F115:V115),IF(A4remlife="N/A","n/a",A4value/A4remlife))</f>
        <v>98.668588267105278</v>
      </c>
      <c r="X115" s="167">
        <f>IF(X$3&gt;A4remlife,A4value-SUM($F115:W115),IF(A4remlife="N/A","n/a",A4value/A4remlife))</f>
        <v>98.668588267105278</v>
      </c>
      <c r="Y115" s="167">
        <f>IF(Y$3&gt;A4remlife,A4value-SUM($F115:X115),IF(A4remlife="N/A","n/a",A4value/A4remlife))</f>
        <v>98.668588267105278</v>
      </c>
      <c r="Z115" s="167">
        <f>IF(Z$3&gt;A4remlife,A4value-SUM($F115:Y115),IF(A4remlife="N/A","n/a",A4value/A4remlife))</f>
        <v>98.668588267105278</v>
      </c>
      <c r="AA115" s="167">
        <f>IF(AA$3&gt;A4remlife,A4value-SUM($F115:Z115),IF(A4remlife="N/A","n/a",A4value/A4remlife))</f>
        <v>98.668588267105278</v>
      </c>
      <c r="AB115" s="167">
        <f>IF(AB$3&gt;A4remlife,A4value-SUM($F115:AA115),IF(A4remlife="N/A","n/a",A4value/A4remlife))</f>
        <v>98.668588267105278</v>
      </c>
      <c r="AC115" s="167">
        <f>IF(AC$3&gt;A4remlife,A4value-SUM($F115:AB115),IF(A4remlife="N/A","n/a",A4value/A4remlife))</f>
        <v>98.668588267105278</v>
      </c>
      <c r="AD115" s="167">
        <f>IF(AD$3&gt;A4remlife,A4value-SUM($F115:AC115),IF(A4remlife="N/A","n/a",A4value/A4remlife))</f>
        <v>98.668588267105278</v>
      </c>
      <c r="AE115" s="167">
        <f>IF(AE$3&gt;A4remlife,A4value-SUM($F115:AD115),IF(A4remlife="N/A","n/a",A4value/A4remlife))</f>
        <v>98.668588267105278</v>
      </c>
      <c r="AF115" s="167">
        <f>IF(AF$3&gt;A4remlife,A4value-SUM($F115:AE115),IF(A4remlife="N/A","n/a",A4value/A4remlife))</f>
        <v>98.668588267105278</v>
      </c>
      <c r="AG115" s="167">
        <f>IF(AG$3&gt;A4remlife,A4value-SUM($F115:AF115),IF(A4remlife="N/A","n/a",A4value/A4remlife))</f>
        <v>98.668588267105278</v>
      </c>
      <c r="AH115" s="167">
        <f>IF(AH$3&gt;A4remlife,A4value-SUM($F115:AG115),IF(A4remlife="N/A","n/a",A4value/A4remlife))</f>
        <v>98.668588267105278</v>
      </c>
      <c r="AI115" s="167">
        <f>IF(AI$3&gt;A4remlife,A4value-SUM($F115:AH115),IF(A4remlife="N/A","n/a",A4value/A4remlife))</f>
        <v>98.668588267105278</v>
      </c>
      <c r="AJ115" s="167">
        <f>IF(AJ$3&gt;A4remlife,A4value-SUM($F115:AI115),IF(A4remlife="N/A","n/a",A4value/A4remlife))</f>
        <v>98.668588267105278</v>
      </c>
      <c r="AK115" s="167">
        <f>IF(AK$3&gt;A4remlife,A4value-SUM($F115:AJ115),IF(A4remlife="N/A","n/a",A4value/A4remlife))</f>
        <v>98.668588267105278</v>
      </c>
      <c r="AL115" s="167">
        <f>IF(AL$3&gt;A4remlife,A4value-SUM($F115:AK115),IF(A4remlife="N/A","n/a",A4value/A4remlife))</f>
        <v>98.668588267105278</v>
      </c>
      <c r="AM115" s="167">
        <f>IF(AM$3&gt;A4remlife,A4value-SUM($F115:AL115),IF(A4remlife="N/A","n/a",A4value/A4remlife))</f>
        <v>98.668588267105278</v>
      </c>
      <c r="AN115" s="167">
        <f>IF(AN$3&gt;A4remlife,A4value-SUM($F115:AM115),IF(A4remlife="N/A","n/a",A4value/A4remlife))</f>
        <v>98.668588267105278</v>
      </c>
      <c r="AO115" s="167">
        <f>IF(AO$3&gt;A4remlife,A4value-SUM($F115:AN115),IF(A4remlife="N/A","n/a",A4value/A4remlife))</f>
        <v>96.431468173615031</v>
      </c>
      <c r="AP115" s="167">
        <f>IF(AP$3&gt;A4remlife,A4value-SUM($F115:AO115),IF(A4remlife="N/A","n/a",A4value/A4remlife))</f>
        <v>0</v>
      </c>
      <c r="AQ115" s="167">
        <f>IF(AQ$3&gt;A4remlife,A4value-SUM($F115:AP115),IF(A4remlife="N/A","n/a",A4value/A4remlife))</f>
        <v>0</v>
      </c>
      <c r="AR115" s="167">
        <f>IF(AR$3&gt;A4remlife,A4value-SUM($F115:AQ115),IF(A4remlife="N/A","n/a",A4value/A4remlife))</f>
        <v>0</v>
      </c>
      <c r="AS115" s="167">
        <f>IF(AS$3&gt;A4remlife,A4value-SUM($F115:AR115),IF(A4remlife="N/A","n/a",A4value/A4remlife))</f>
        <v>0</v>
      </c>
      <c r="AT115" s="167">
        <f>IF(AT$3&gt;A4remlife,A4value-SUM($F115:AS115),IF(A4remlife="N/A","n/a",A4value/A4remlife))</f>
        <v>0</v>
      </c>
      <c r="AU115" s="167">
        <f>IF(AU$3&gt;A4remlife,A4value-SUM($F115:AT115),IF(A4remlife="N/A","n/a",A4value/A4remlife))</f>
        <v>0</v>
      </c>
      <c r="AV115" s="167">
        <f>IF(AV$3&gt;A4remlife,A4value-SUM($F115:AU115),IF(A4remlife="N/A","n/a",A4value/A4remlife))</f>
        <v>0</v>
      </c>
      <c r="AW115" s="167">
        <f>IF(AW$3&gt;A4remlife,A4value-SUM($F115:AV115),IF(A4remlife="N/A","n/a",A4value/A4remlife))</f>
        <v>0</v>
      </c>
      <c r="AX115" s="167">
        <f>IF(AX$3&gt;A4remlife,A4value-SUM($F115:AW115),IF(A4remlife="N/A","n/a",A4value/A4remlife))</f>
        <v>0</v>
      </c>
      <c r="AY115" s="167">
        <f>IF(AY$3&gt;A4remlife,A4value-SUM($F115:AX115),IF(A4remlife="N/A","n/a",A4value/A4remlife))</f>
        <v>0</v>
      </c>
      <c r="AZ115" s="167">
        <f>IF(AZ$3&gt;A4remlife,A4value-SUM($F115:AY115),IF(A4remlife="N/A","n/a",A4value/A4remlife))</f>
        <v>0</v>
      </c>
      <c r="BA115" s="167">
        <f>IF(BA$3&gt;A4remlife,A4value-SUM($F115:AZ115),IF(A4remlife="N/A","n/a",A4value/A4remlife))</f>
        <v>0</v>
      </c>
      <c r="BB115" s="167">
        <f>IF(BB$3&gt;A4remlife,A4value-SUM($F115:BA115),IF(A4remlife="N/A","n/a",A4value/A4remlife))</f>
        <v>0</v>
      </c>
      <c r="BC115" s="167">
        <f>IF(BC$3&gt;A4remlife,A4value-SUM($F115:BB115),IF(A4remlife="N/A","n/a",A4value/A4remlife))</f>
        <v>0</v>
      </c>
      <c r="BD115" s="167">
        <f>IF(BD$3&gt;A4remlife,A4value-SUM($F115:BC115),IF(A4remlife="N/A","n/a",A4value/A4remlife))</f>
        <v>0</v>
      </c>
      <c r="BE115" s="167">
        <f>IF(BE$3&gt;A4remlife,A4value-SUM($F115:BD115),IF(A4remlife="N/A","n/a",A4value/A4remlife))</f>
        <v>0</v>
      </c>
      <c r="BF115" s="167">
        <f>IF(BF$3&gt;A4remlife,A4value-SUM($F115:BE115),IF(A4remlife="N/A","n/a",A4value/A4remlife))</f>
        <v>0</v>
      </c>
      <c r="BG115" s="167">
        <f>IF(BG$3&gt;A4remlife,A4value-SUM($F115:BF115),IF(A4remlife="N/A","n/a",A4value/A4remlife))</f>
        <v>0</v>
      </c>
      <c r="BH115" s="167">
        <f>IF(BH$3&gt;A4remlife,A4value-SUM($F115:BG115),IF(A4remlife="N/A","n/a",A4value/A4remlife))</f>
        <v>0</v>
      </c>
      <c r="BI115" s="167">
        <f>IF(BI$3&gt;A4remlife,A4value-SUM($F115:BH115),IF(A4remlife="N/A","n/a",A4value/A4remlife))</f>
        <v>0</v>
      </c>
      <c r="BJ115" s="20"/>
      <c r="BK115" s="20"/>
      <c r="BL115"/>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c r="ED115"/>
      <c r="EE115"/>
      <c r="EF115"/>
      <c r="EG115"/>
      <c r="EH115"/>
      <c r="EI115"/>
      <c r="EJ115"/>
      <c r="EK115"/>
      <c r="EL115"/>
      <c r="EM115"/>
      <c r="EN115"/>
      <c r="EO115"/>
      <c r="EP115"/>
      <c r="EQ115"/>
      <c r="ER115"/>
      <c r="ES115"/>
      <c r="ET115"/>
      <c r="EU115"/>
      <c r="EV115"/>
      <c r="EW115"/>
      <c r="EX115"/>
      <c r="EY115"/>
      <c r="EZ115"/>
      <c r="FA115"/>
      <c r="FB115"/>
      <c r="FC115"/>
      <c r="FD115"/>
      <c r="FE115"/>
      <c r="FF115"/>
      <c r="FG115"/>
      <c r="FH115"/>
      <c r="FI115"/>
      <c r="FJ115"/>
      <c r="FK115"/>
      <c r="FL115"/>
      <c r="FM115"/>
      <c r="FN115"/>
      <c r="FO115"/>
      <c r="FP115"/>
      <c r="FQ115"/>
      <c r="FR115"/>
      <c r="FS115"/>
      <c r="FT115"/>
      <c r="FU115"/>
      <c r="FV115"/>
      <c r="FW115"/>
      <c r="FX115"/>
      <c r="FY115"/>
      <c r="FZ115"/>
      <c r="GA115"/>
      <c r="GB115"/>
      <c r="GC115"/>
      <c r="GD115"/>
      <c r="GE115"/>
      <c r="GF115"/>
      <c r="GG115"/>
      <c r="GH115"/>
      <c r="GI115"/>
      <c r="GJ115"/>
      <c r="GK115"/>
      <c r="GL115"/>
      <c r="GM115"/>
      <c r="GN115"/>
      <c r="GO115"/>
      <c r="GP115"/>
      <c r="GQ115"/>
      <c r="GR115"/>
      <c r="GS115"/>
      <c r="GT115"/>
      <c r="GU115"/>
      <c r="GV115"/>
      <c r="GW115"/>
      <c r="GX115"/>
      <c r="GY115"/>
      <c r="GZ115"/>
      <c r="HA115"/>
      <c r="HB115"/>
      <c r="HC115"/>
      <c r="HD115"/>
      <c r="HE115"/>
      <c r="HF115"/>
      <c r="HG115"/>
      <c r="HH115"/>
      <c r="HI115"/>
      <c r="HJ115"/>
      <c r="HK115"/>
      <c r="HL115"/>
      <c r="HM115"/>
      <c r="HN115"/>
      <c r="HO115"/>
      <c r="HP115"/>
      <c r="HQ115"/>
      <c r="HR115"/>
      <c r="HS115"/>
      <c r="HT115"/>
      <c r="HU115"/>
      <c r="HV115"/>
      <c r="HW115"/>
      <c r="HX115"/>
      <c r="HY115"/>
      <c r="HZ115"/>
      <c r="IA115"/>
      <c r="IB115"/>
      <c r="IC115"/>
      <c r="ID115"/>
      <c r="IE115"/>
      <c r="IF115"/>
      <c r="IG115"/>
      <c r="IH115"/>
      <c r="II115"/>
      <c r="IJ115"/>
      <c r="IK115"/>
      <c r="IL115"/>
      <c r="IM115"/>
      <c r="IN115"/>
      <c r="IO115"/>
      <c r="IP115"/>
      <c r="IQ115"/>
      <c r="IR115"/>
      <c r="IS115"/>
      <c r="IT115"/>
      <c r="IU115"/>
      <c r="IV115"/>
    </row>
    <row r="116" spans="1:256" s="5" customFormat="1" hidden="1" outlineLevel="2">
      <c r="A116" s="20"/>
      <c r="B116" s="20"/>
      <c r="C116" s="38"/>
      <c r="D116" s="641" t="s">
        <v>71</v>
      </c>
      <c r="E116" s="287">
        <v>0</v>
      </c>
      <c r="F116" s="40"/>
      <c r="G116" s="164"/>
      <c r="H116" s="168"/>
      <c r="I116" s="168"/>
      <c r="J116" s="168"/>
      <c r="K116" s="168"/>
      <c r="L116" s="168"/>
      <c r="M116" s="168"/>
      <c r="N116" s="168"/>
      <c r="O116" s="168"/>
      <c r="P116" s="168"/>
      <c r="Q116" s="168"/>
      <c r="R116" s="168"/>
      <c r="S116" s="168"/>
      <c r="T116" s="168"/>
      <c r="U116" s="168"/>
      <c r="V116" s="168"/>
      <c r="W116" s="168"/>
      <c r="X116" s="168"/>
      <c r="Y116" s="168"/>
      <c r="Z116" s="168"/>
      <c r="AA116" s="168"/>
      <c r="AB116" s="168"/>
      <c r="AC116" s="168"/>
      <c r="AD116" s="168"/>
      <c r="AE116" s="168"/>
      <c r="AF116" s="168"/>
      <c r="AG116" s="168"/>
      <c r="AH116" s="168"/>
      <c r="AI116" s="168"/>
      <c r="AJ116" s="168"/>
      <c r="AK116" s="168"/>
      <c r="AL116" s="168"/>
      <c r="AM116" s="168"/>
      <c r="AN116" s="168"/>
      <c r="AO116" s="168"/>
      <c r="AP116" s="168"/>
      <c r="AQ116" s="168"/>
      <c r="AR116" s="168"/>
      <c r="AS116" s="168"/>
      <c r="AT116" s="168"/>
      <c r="AU116" s="168"/>
      <c r="AV116" s="168"/>
      <c r="AW116" s="168"/>
      <c r="AX116" s="168"/>
      <c r="AY116" s="168"/>
      <c r="AZ116" s="168"/>
      <c r="BA116" s="168"/>
      <c r="BB116" s="168"/>
      <c r="BC116" s="168"/>
      <c r="BD116" s="168"/>
      <c r="BE116" s="168"/>
      <c r="BF116" s="168"/>
      <c r="BG116" s="168"/>
      <c r="BH116" s="168"/>
      <c r="BI116" s="168"/>
      <c r="BJ116" s="20"/>
      <c r="BK116" s="20"/>
      <c r="BL116"/>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c r="FG116"/>
      <c r="FH116"/>
      <c r="FI116"/>
      <c r="FJ116"/>
      <c r="FK116"/>
      <c r="FL116"/>
      <c r="FM116"/>
      <c r="FN116"/>
      <c r="FO116"/>
      <c r="FP116"/>
      <c r="FQ116"/>
      <c r="FR116"/>
      <c r="FS116"/>
      <c r="FT116"/>
      <c r="FU116"/>
      <c r="FV116"/>
      <c r="FW116"/>
      <c r="FX116"/>
      <c r="FY116"/>
      <c r="FZ116"/>
      <c r="GA116"/>
      <c r="GB116"/>
      <c r="GC116"/>
      <c r="GD116"/>
      <c r="GE116"/>
      <c r="GF116"/>
      <c r="GG116"/>
      <c r="GH116"/>
      <c r="GI116"/>
      <c r="GJ116"/>
      <c r="GK116"/>
      <c r="GL116"/>
      <c r="GM116"/>
      <c r="GN116"/>
      <c r="GO116"/>
      <c r="GP116"/>
      <c r="GQ116"/>
      <c r="GR116"/>
      <c r="GS116"/>
      <c r="GT116"/>
      <c r="GU116"/>
      <c r="GV116"/>
      <c r="GW116"/>
      <c r="GX116"/>
      <c r="GY116"/>
      <c r="GZ116"/>
      <c r="HA116"/>
      <c r="HB116"/>
      <c r="HC116"/>
      <c r="HD116"/>
      <c r="HE116"/>
      <c r="HF116"/>
      <c r="HG116"/>
      <c r="HH116"/>
      <c r="HI116"/>
      <c r="HJ116"/>
      <c r="HK116"/>
      <c r="HL116"/>
      <c r="HM116"/>
      <c r="HN116"/>
      <c r="HO116"/>
      <c r="HP116"/>
      <c r="HQ116"/>
      <c r="HR116"/>
      <c r="HS116"/>
      <c r="HT116"/>
      <c r="HU116"/>
      <c r="HV116"/>
      <c r="HW116"/>
      <c r="HX116"/>
      <c r="HY116"/>
      <c r="HZ116"/>
      <c r="IA116"/>
      <c r="IB116"/>
      <c r="IC116"/>
      <c r="ID116"/>
      <c r="IE116"/>
      <c r="IF116"/>
      <c r="IG116"/>
      <c r="IH116"/>
      <c r="II116"/>
      <c r="IJ116"/>
      <c r="IK116"/>
      <c r="IL116"/>
      <c r="IM116"/>
      <c r="IN116"/>
      <c r="IO116"/>
      <c r="IP116"/>
      <c r="IQ116"/>
      <c r="IR116"/>
      <c r="IS116"/>
      <c r="IT116"/>
      <c r="IU116"/>
      <c r="IV116"/>
    </row>
    <row r="117" spans="1:256" s="5" customFormat="1" hidden="1" outlineLevel="2">
      <c r="A117" s="20"/>
      <c r="B117" s="20"/>
      <c r="C117" s="38"/>
      <c r="D117" s="641"/>
      <c r="E117" s="287">
        <v>1</v>
      </c>
      <c r="F117" s="40"/>
      <c r="G117" s="444"/>
      <c r="H117" s="168">
        <f>IF(A4stdlife="n/a","n/a",IF(H$3&gt;(A4stdlife+$E117),(Input!$G$146*(1+rvanilla)^0.5)-SUM($G117:G117),(Input!$G$146*(1+rvanilla)^0.5)/A4stdlife))</f>
        <v>5.7741915010919964</v>
      </c>
      <c r="I117" s="168">
        <f>IF(A4stdlife="n/a","n/a",IF(I$3&gt;(A4stdlife+$E117),(Input!$G$146*(1+rvanilla)^0.5)-SUM($G117:H117),(Input!$G$146*(1+rvanilla)^0.5)/A4stdlife))</f>
        <v>5.7741915010919964</v>
      </c>
      <c r="J117" s="168">
        <f>IF(A4stdlife="n/a","n/a",IF(J$3&gt;(A4stdlife+$E117),(Input!$G$146*(1+rvanilla)^0.5)-SUM($G117:I117),(Input!$G$146*(1+rvanilla)^0.5)/A4stdlife))</f>
        <v>5.7741915010919964</v>
      </c>
      <c r="K117" s="168">
        <f>IF(A4stdlife="n/a","n/a",IF(K$3&gt;(A4stdlife+$E117),(Input!$G$146*(1+rvanilla)^0.5)-SUM($G117:J117),(Input!$G$146*(1+rvanilla)^0.5)/A4stdlife))</f>
        <v>5.7741915010919964</v>
      </c>
      <c r="L117" s="168">
        <f>IF(A4stdlife="n/a","n/a",IF(L$3&gt;(A4stdlife+$E117),(Input!$G$146*(1+rvanilla)^0.5)-SUM($G117:K117),(Input!$G$146*(1+rvanilla)^0.5)/A4stdlife))</f>
        <v>5.7741915010919964</v>
      </c>
      <c r="M117" s="168">
        <f>IF(A4stdlife="n/a","n/a",IF(M$3&gt;(A4stdlife+$E117),(Input!$G$146*(1+rvanilla)^0.5)-SUM($G117:L117),(Input!$G$146*(1+rvanilla)^0.5)/A4stdlife))</f>
        <v>5.7741915010919964</v>
      </c>
      <c r="N117" s="168">
        <f>IF(A4stdlife="n/a","n/a",IF(N$3&gt;(A4stdlife+$E117),(Input!$G$146*(1+rvanilla)^0.5)-SUM($G117:M117),(Input!$G$146*(1+rvanilla)^0.5)/A4stdlife))</f>
        <v>5.7741915010919964</v>
      </c>
      <c r="O117" s="168">
        <f>IF(A4stdlife="n/a","n/a",IF(O$3&gt;(A4stdlife+$E117),(Input!$G$146*(1+rvanilla)^0.5)-SUM($G117:N117),(Input!$G$146*(1+rvanilla)^0.5)/A4stdlife))</f>
        <v>5.7741915010919964</v>
      </c>
      <c r="P117" s="168">
        <f>IF(A4stdlife="n/a","n/a",IF(P$3&gt;(A4stdlife+$E117),(Input!$G$146*(1+rvanilla)^0.5)-SUM($G117:O117),(Input!$G$146*(1+rvanilla)^0.5)/A4stdlife))</f>
        <v>5.7741915010919964</v>
      </c>
      <c r="Q117" s="168">
        <f>IF(A4stdlife="n/a","n/a",IF(Q$3&gt;(A4stdlife+$E117),(Input!$G$146*(1+rvanilla)^0.5)-SUM($G117:P117),(Input!$G$146*(1+rvanilla)^0.5)/A4stdlife))</f>
        <v>5.7741915010919964</v>
      </c>
      <c r="R117" s="168">
        <f>IF(A4stdlife="n/a","n/a",IF(R$3&gt;(A4stdlife+$E117),(Input!$G$146*(1+rvanilla)^0.5)-SUM($G117:Q117),(Input!$G$146*(1+rvanilla)^0.5)/A4stdlife))</f>
        <v>5.7741915010919964</v>
      </c>
      <c r="S117" s="168">
        <f>IF(A4stdlife="n/a","n/a",IF(S$3&gt;(A4stdlife+$E117),(Input!$G$146*(1+rvanilla)^0.5)-SUM($G117:R117),(Input!$G$146*(1+rvanilla)^0.5)/A4stdlife))</f>
        <v>5.7741915010919964</v>
      </c>
      <c r="T117" s="168">
        <f>IF(A4stdlife="n/a","n/a",IF(T$3&gt;(A4stdlife+$E117),(Input!$G$146*(1+rvanilla)^0.5)-SUM($G117:S117),(Input!$G$146*(1+rvanilla)^0.5)/A4stdlife))</f>
        <v>5.7741915010919964</v>
      </c>
      <c r="U117" s="168">
        <f>IF(A4stdlife="n/a","n/a",IF(U$3&gt;(A4stdlife+$E117),(Input!$G$146*(1+rvanilla)^0.5)-SUM($G117:T117),(Input!$G$146*(1+rvanilla)^0.5)/A4stdlife))</f>
        <v>5.7741915010919964</v>
      </c>
      <c r="V117" s="168">
        <f>IF(A4stdlife="n/a","n/a",IF(V$3&gt;(A4stdlife+$E117),(Input!$G$146*(1+rvanilla)^0.5)-SUM($G117:U117),(Input!$G$146*(1+rvanilla)^0.5)/A4stdlife))</f>
        <v>5.7741915010919964</v>
      </c>
      <c r="W117" s="168">
        <f>IF(A4stdlife="n/a","n/a",IF(W$3&gt;(A4stdlife+$E117),(Input!$G$146*(1+rvanilla)^0.5)-SUM($G117:V117),(Input!$G$146*(1+rvanilla)^0.5)/A4stdlife))</f>
        <v>5.7741915010919964</v>
      </c>
      <c r="X117" s="168">
        <f>IF(A4stdlife="n/a","n/a",IF(X$3&gt;(A4stdlife+$E117),(Input!$G$146*(1+rvanilla)^0.5)-SUM($G117:W117),(Input!$G$146*(1+rvanilla)^0.5)/A4stdlife))</f>
        <v>5.7741915010919964</v>
      </c>
      <c r="Y117" s="168">
        <f>IF(A4stdlife="n/a","n/a",IF(Y$3&gt;(A4stdlife+$E117),(Input!$G$146*(1+rvanilla)^0.5)-SUM($G117:X117),(Input!$G$146*(1+rvanilla)^0.5)/A4stdlife))</f>
        <v>5.7741915010919964</v>
      </c>
      <c r="Z117" s="168">
        <f>IF(A4stdlife="n/a","n/a",IF(Z$3&gt;(A4stdlife+$E117),(Input!$G$146*(1+rvanilla)^0.5)-SUM($G117:Y117),(Input!$G$146*(1+rvanilla)^0.5)/A4stdlife))</f>
        <v>5.7741915010919964</v>
      </c>
      <c r="AA117" s="168">
        <f>IF(A4stdlife="n/a","n/a",IF(AA$3&gt;(A4stdlife+$E117),(Input!$G$146*(1+rvanilla)^0.5)-SUM($G117:Z117),(Input!$G$146*(1+rvanilla)^0.5)/A4stdlife))</f>
        <v>5.7741915010919964</v>
      </c>
      <c r="AB117" s="168">
        <f>IF(A4stdlife="n/a","n/a",IF(AB$3&gt;(A4stdlife+$E117),(Input!$G$146*(1+rvanilla)^0.5)-SUM($G117:AA117),(Input!$G$146*(1+rvanilla)^0.5)/A4stdlife))</f>
        <v>5.7741915010919964</v>
      </c>
      <c r="AC117" s="168">
        <f>IF(A4stdlife="n/a","n/a",IF(AC$3&gt;(A4stdlife+$E117),(Input!$G$146*(1+rvanilla)^0.5)-SUM($G117:AB117),(Input!$G$146*(1+rvanilla)^0.5)/A4stdlife))</f>
        <v>5.7741915010919964</v>
      </c>
      <c r="AD117" s="168">
        <f>IF(A4stdlife="n/a","n/a",IF(AD$3&gt;(A4stdlife+$E117),(Input!$G$146*(1+rvanilla)^0.5)-SUM($G117:AC117),(Input!$G$146*(1+rvanilla)^0.5)/A4stdlife))</f>
        <v>5.7741915010919964</v>
      </c>
      <c r="AE117" s="168">
        <f>IF(A4stdlife="n/a","n/a",IF(AE$3&gt;(A4stdlife+$E117),(Input!$G$146*(1+rvanilla)^0.5)-SUM($G117:AD117),(Input!$G$146*(1+rvanilla)^0.5)/A4stdlife))</f>
        <v>5.7741915010919964</v>
      </c>
      <c r="AF117" s="168">
        <f>IF(A4stdlife="n/a","n/a",IF(AF$3&gt;(A4stdlife+$E117),(Input!$G$146*(1+rvanilla)^0.5)-SUM($G117:AE117),(Input!$G$146*(1+rvanilla)^0.5)/A4stdlife))</f>
        <v>5.7741915010919964</v>
      </c>
      <c r="AG117" s="168">
        <f>IF(A4stdlife="n/a","n/a",IF(AG$3&gt;(A4stdlife+$E117),(Input!$G$146*(1+rvanilla)^0.5)-SUM($G117:AF117),(Input!$G$146*(1+rvanilla)^0.5)/A4stdlife))</f>
        <v>5.7741915010919964</v>
      </c>
      <c r="AH117" s="168">
        <f>IF(A4stdlife="n/a","n/a",IF(AH$3&gt;(A4stdlife+$E117),(Input!$G$146*(1+rvanilla)^0.5)-SUM($G117:AG117),(Input!$G$146*(1+rvanilla)^0.5)/A4stdlife))</f>
        <v>5.7741915010919964</v>
      </c>
      <c r="AI117" s="168">
        <f>IF(A4stdlife="n/a","n/a",IF(AI$3&gt;(A4stdlife+$E117),(Input!$G$146*(1+rvanilla)^0.5)-SUM($G117:AH117),(Input!$G$146*(1+rvanilla)^0.5)/A4stdlife))</f>
        <v>5.7741915010919964</v>
      </c>
      <c r="AJ117" s="168">
        <f>IF(A4stdlife="n/a","n/a",IF(AJ$3&gt;(A4stdlife+$E117),(Input!$G$146*(1+rvanilla)^0.5)-SUM($G117:AI117),(Input!$G$146*(1+rvanilla)^0.5)/A4stdlife))</f>
        <v>5.7741915010919964</v>
      </c>
      <c r="AK117" s="168">
        <f>IF(A4stdlife="n/a","n/a",IF(AK$3&gt;(A4stdlife+$E117),(Input!$G$146*(1+rvanilla)^0.5)-SUM($G117:AJ117),(Input!$G$146*(1+rvanilla)^0.5)/A4stdlife))</f>
        <v>5.7741915010919964</v>
      </c>
      <c r="AL117" s="168">
        <f>IF(A4stdlife="n/a","n/a",IF(AL$3&gt;(A4stdlife+$E117),(Input!$G$146*(1+rvanilla)^0.5)-SUM($G117:AK117),(Input!$G$146*(1+rvanilla)^0.5)/A4stdlife))</f>
        <v>5.7741915010919964</v>
      </c>
      <c r="AM117" s="168">
        <f>IF(A4stdlife="n/a","n/a",IF(AM$3&gt;(A4stdlife+$E117),(Input!$G$146*(1+rvanilla)^0.5)-SUM($G117:AL117),(Input!$G$146*(1+rvanilla)^0.5)/A4stdlife))</f>
        <v>5.7741915010919964</v>
      </c>
      <c r="AN117" s="168">
        <f>IF(A4stdlife="n/a","n/a",IF(AN$3&gt;(A4stdlife+$E117),(Input!$G$146*(1+rvanilla)^0.5)-SUM($G117:AM117),(Input!$G$146*(1+rvanilla)^0.5)/A4stdlife))</f>
        <v>5.7741915010919964</v>
      </c>
      <c r="AO117" s="168">
        <f>IF(A4stdlife="n/a","n/a",IF(AO$3&gt;(A4stdlife+$E117),(Input!$G$146*(1+rvanilla)^0.5)-SUM($G117:AN117),(Input!$G$146*(1+rvanilla)^0.5)/A4stdlife))</f>
        <v>5.7741915010919964</v>
      </c>
      <c r="AP117" s="168">
        <f>IF(A4stdlife="n/a","n/a",IF(AP$3&gt;(A4stdlife+$E117),(Input!$G$146*(1+rvanilla)^0.5)-SUM($G117:AO117),(Input!$G$146*(1+rvanilla)^0.5)/A4stdlife))</f>
        <v>5.7741915010919964</v>
      </c>
      <c r="AQ117" s="168">
        <f>IF(A4stdlife="n/a","n/a",IF(AQ$3&gt;(A4stdlife+$E117),(Input!$G$146*(1+rvanilla)^0.5)-SUM($G117:AP117),(Input!$G$146*(1+rvanilla)^0.5)/A4stdlife))</f>
        <v>5.7741915010919964</v>
      </c>
      <c r="AR117" s="168">
        <f>IF(A4stdlife="n/a","n/a",IF(AR$3&gt;(A4stdlife+$E117),(Input!$G$146*(1+rvanilla)^0.5)-SUM($G117:AQ117),(Input!$G$146*(1+rvanilla)^0.5)/A4stdlife))</f>
        <v>5.7741915010919964</v>
      </c>
      <c r="AS117" s="168">
        <f>IF(A4stdlife="n/a","n/a",IF(AS$3&gt;(A4stdlife+$E117),(Input!$G$146*(1+rvanilla)^0.5)-SUM($G117:AR117),(Input!$G$146*(1+rvanilla)^0.5)/A4stdlife))</f>
        <v>5.7741915010919964</v>
      </c>
      <c r="AT117" s="168">
        <f>IF(A4stdlife="n/a","n/a",IF(AT$3&gt;(A4stdlife+$E117),(Input!$G$146*(1+rvanilla)^0.5)-SUM($G117:AS117),(Input!$G$146*(1+rvanilla)^0.5)/A4stdlife))</f>
        <v>5.7741915010919964</v>
      </c>
      <c r="AU117" s="168">
        <f>IF(A4stdlife="n/a","n/a",IF(AU$3&gt;(A4stdlife+$E117),(Input!$G$146*(1+rvanilla)^0.5)-SUM($G117:AT117),(Input!$G$146*(1+rvanilla)^0.5)/A4stdlife))</f>
        <v>5.7741915010919964</v>
      </c>
      <c r="AV117" s="168">
        <f>IF(A4stdlife="n/a","n/a",IF(AV$3&gt;(A4stdlife+$E117),(Input!$G$146*(1+rvanilla)^0.5)-SUM($G117:AU117),(Input!$G$146*(1+rvanilla)^0.5)/A4stdlife))</f>
        <v>5.7741915010919964</v>
      </c>
      <c r="AW117" s="168">
        <f>IF(A4stdlife="n/a","n/a",IF(AW$3&gt;(A4stdlife+$E117),(Input!$G$146*(1+rvanilla)^0.5)-SUM($G117:AV117),(Input!$G$146*(1+rvanilla)^0.5)/A4stdlife))</f>
        <v>5.7741915010919964</v>
      </c>
      <c r="AX117" s="168">
        <f>IF(A4stdlife="n/a","n/a",IF(AX$3&gt;(A4stdlife+$E117),(Input!$G$146*(1+rvanilla)^0.5)-SUM($G117:AW117),(Input!$G$146*(1+rvanilla)^0.5)/A4stdlife))</f>
        <v>5.7741915010919964</v>
      </c>
      <c r="AY117" s="168">
        <f>IF(A4stdlife="n/a","n/a",IF(AY$3&gt;(A4stdlife+$E117),(Input!$G$146*(1+rvanilla)^0.5)-SUM($G117:AX117),(Input!$G$146*(1+rvanilla)^0.5)/A4stdlife))</f>
        <v>5.7741915010919964</v>
      </c>
      <c r="AZ117" s="168">
        <f>IF(A4stdlife="n/a","n/a",IF(AZ$3&gt;(A4stdlife+$E117),(Input!$G$146*(1+rvanilla)^0.5)-SUM($G117:AY117),(Input!$G$146*(1+rvanilla)^0.5)/A4stdlife))</f>
        <v>5.7741915010919964</v>
      </c>
      <c r="BA117" s="168">
        <f>IF(A4stdlife="n/a","n/a",IF(BA$3&gt;(A4stdlife+$E117),(Input!$G$146*(1+rvanilla)^0.5)-SUM($G117:AZ117),(Input!$G$146*(1+rvanilla)^0.5)/A4stdlife))</f>
        <v>5.7741915010919964</v>
      </c>
      <c r="BB117" s="168">
        <f>IF(A4stdlife="n/a","n/a",IF(BB$3&gt;(A4stdlife+$E117),(Input!$G$146*(1+rvanilla)^0.5)-SUM($G117:BA117),(Input!$G$146*(1+rvanilla)^0.5)/A4stdlife))</f>
        <v>4.8666729342692179</v>
      </c>
      <c r="BC117" s="168">
        <f>IF(A4stdlife="n/a","n/a",IF(BC$3&gt;(A4stdlife+$E117),(Input!$G$146*(1+rvanilla)^0.5)-SUM($G117:BB117),(Input!$G$146*(1+rvanilla)^0.5)/A4stdlife))</f>
        <v>0</v>
      </c>
      <c r="BD117" s="168">
        <f>IF(A4stdlife="n/a","n/a",IF(BD$3&gt;(A4stdlife+$E117),(Input!$G$146*(1+rvanilla)^0.5)-SUM($G117:BC117),(Input!$G$146*(1+rvanilla)^0.5)/A4stdlife))</f>
        <v>0</v>
      </c>
      <c r="BE117" s="168">
        <f>IF(A4stdlife="n/a","n/a",IF(BE$3&gt;(A4stdlife+$E117),(Input!$G$146*(1+rvanilla)^0.5)-SUM($G117:BD117),(Input!$G$146*(1+rvanilla)^0.5)/A4stdlife))</f>
        <v>0</v>
      </c>
      <c r="BF117" s="168">
        <f>IF(A4stdlife="n/a","n/a",IF(BF$3&gt;(A4stdlife+$E117),(Input!$G$146*(1+rvanilla)^0.5)-SUM($G117:BE117),(Input!$G$146*(1+rvanilla)^0.5)/A4stdlife))</f>
        <v>0</v>
      </c>
      <c r="BG117" s="168">
        <f>IF(A4stdlife="n/a","n/a",IF(BG$3&gt;(A4stdlife+$E117),(Input!$G$146*(1+rvanilla)^0.5)-SUM($G117:BF117),(Input!$G$146*(1+rvanilla)^0.5)/A4stdlife))</f>
        <v>0</v>
      </c>
      <c r="BH117" s="168">
        <f>IF(A4stdlife="n/a","n/a",IF(BH$3&gt;(A4stdlife+$E117),(Input!$G$146*(1+rvanilla)^0.5)-SUM($G117:BG117),(Input!$G$146*(1+rvanilla)^0.5)/A4stdlife))</f>
        <v>0</v>
      </c>
      <c r="BI117" s="168">
        <f>IF(A4stdlife="n/a","n/a",IF(BI$3&gt;(A4stdlife+$E117),(Input!$G$146*(1+rvanilla)^0.5)-SUM($G117:BH117),(Input!$G$146*(1+rvanilla)^0.5)/A4stdlife))</f>
        <v>0</v>
      </c>
      <c r="BJ117" s="20"/>
      <c r="BK117" s="20"/>
      <c r="BL117"/>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c r="EB117"/>
      <c r="EC117"/>
      <c r="ED117"/>
      <c r="EE117"/>
      <c r="EF117"/>
      <c r="EG117"/>
      <c r="EH117"/>
      <c r="EI117"/>
      <c r="EJ117"/>
      <c r="EK117"/>
      <c r="EL117"/>
      <c r="EM117"/>
      <c r="EN117"/>
      <c r="EO117"/>
      <c r="EP117"/>
      <c r="EQ117"/>
      <c r="ER117"/>
      <c r="ES117"/>
      <c r="ET117"/>
      <c r="EU117"/>
      <c r="EV117"/>
      <c r="EW117"/>
      <c r="EX117"/>
      <c r="EY117"/>
      <c r="EZ117"/>
      <c r="FA117"/>
      <c r="FB117"/>
      <c r="FC117"/>
      <c r="FD117"/>
      <c r="FE117"/>
      <c r="FF117"/>
      <c r="FG117"/>
      <c r="FH117"/>
      <c r="FI117"/>
      <c r="FJ117"/>
      <c r="FK117"/>
      <c r="FL117"/>
      <c r="FM117"/>
      <c r="FN117"/>
      <c r="FO117"/>
      <c r="FP117"/>
      <c r="FQ117"/>
      <c r="FR117"/>
      <c r="FS117"/>
      <c r="FT117"/>
      <c r="FU117"/>
      <c r="FV117"/>
      <c r="FW117"/>
      <c r="FX117"/>
      <c r="FY117"/>
      <c r="FZ117"/>
      <c r="GA117"/>
      <c r="GB117"/>
      <c r="GC117"/>
      <c r="GD117"/>
      <c r="GE117"/>
      <c r="GF117"/>
      <c r="GG117"/>
      <c r="GH117"/>
      <c r="GI117"/>
      <c r="GJ117"/>
      <c r="GK117"/>
      <c r="GL117"/>
      <c r="GM117"/>
      <c r="GN117"/>
      <c r="GO117"/>
      <c r="GP117"/>
      <c r="GQ117"/>
      <c r="GR117"/>
      <c r="GS117"/>
      <c r="GT117"/>
      <c r="GU117"/>
      <c r="GV117"/>
      <c r="GW117"/>
      <c r="GX117"/>
      <c r="GY117"/>
      <c r="GZ117"/>
      <c r="HA117"/>
      <c r="HB117"/>
      <c r="HC117"/>
      <c r="HD117"/>
      <c r="HE117"/>
      <c r="HF117"/>
      <c r="HG117"/>
      <c r="HH117"/>
      <c r="HI117"/>
      <c r="HJ117"/>
      <c r="HK117"/>
      <c r="HL117"/>
      <c r="HM117"/>
      <c r="HN117"/>
      <c r="HO117"/>
      <c r="HP117"/>
      <c r="HQ117"/>
      <c r="HR117"/>
      <c r="HS117"/>
      <c r="HT117"/>
      <c r="HU117"/>
      <c r="HV117"/>
      <c r="HW117"/>
      <c r="HX117"/>
      <c r="HY117"/>
      <c r="HZ117"/>
      <c r="IA117"/>
      <c r="IB117"/>
      <c r="IC117"/>
      <c r="ID117"/>
      <c r="IE117"/>
      <c r="IF117"/>
      <c r="IG117"/>
      <c r="IH117"/>
      <c r="II117"/>
      <c r="IJ117"/>
      <c r="IK117"/>
      <c r="IL117"/>
      <c r="IM117"/>
      <c r="IN117"/>
      <c r="IO117"/>
      <c r="IP117"/>
      <c r="IQ117"/>
      <c r="IR117"/>
      <c r="IS117"/>
      <c r="IT117"/>
      <c r="IU117"/>
      <c r="IV117"/>
    </row>
    <row r="118" spans="1:256" s="5" customFormat="1" hidden="1" outlineLevel="2">
      <c r="A118" s="20"/>
      <c r="B118" s="20"/>
      <c r="C118" s="38"/>
      <c r="D118" s="641"/>
      <c r="E118" s="287">
        <v>2</v>
      </c>
      <c r="F118" s="40"/>
      <c r="G118" s="445"/>
      <c r="H118" s="314"/>
      <c r="I118" s="168">
        <f>IF(A4stdlife="n/a","n/a",IF(I$3&gt;(A4stdlife+$E118),(Input!$H$146*(1+rvanilla)^0.5)-SUM($H118:H118),(Input!$H$146*(1+rvanilla)^0.5)/A4stdlife))</f>
        <v>5.4812452189386782</v>
      </c>
      <c r="J118" s="168">
        <f>IF(A4stdlife="n/a","n/a",IF(J$3&gt;(A4stdlife+$E118),(Input!$H$146*(1+rvanilla)^0.5)-SUM($H118:I118),(Input!$H$146*(1+rvanilla)^0.5)/A4stdlife))</f>
        <v>5.4812452189386782</v>
      </c>
      <c r="K118" s="168">
        <f>IF(A4stdlife="n/a","n/a",IF(K$3&gt;(A4stdlife+$E118),(Input!$H$146*(1+rvanilla)^0.5)-SUM($H118:J118),(Input!$H$146*(1+rvanilla)^0.5)/A4stdlife))</f>
        <v>5.4812452189386782</v>
      </c>
      <c r="L118" s="168">
        <f>IF(A4stdlife="n/a","n/a",IF(L$3&gt;(A4stdlife+$E118),(Input!$H$146*(1+rvanilla)^0.5)-SUM($H118:K118),(Input!$H$146*(1+rvanilla)^0.5)/A4stdlife))</f>
        <v>5.4812452189386782</v>
      </c>
      <c r="M118" s="168">
        <f>IF(A4stdlife="n/a","n/a",IF(M$3&gt;(A4stdlife+$E118),(Input!$H$146*(1+rvanilla)^0.5)-SUM($H118:L118),(Input!$H$146*(1+rvanilla)^0.5)/A4stdlife))</f>
        <v>5.4812452189386782</v>
      </c>
      <c r="N118" s="168">
        <f>IF(A4stdlife="n/a","n/a",IF(N$3&gt;(A4stdlife+$E118),(Input!$H$146*(1+rvanilla)^0.5)-SUM($H118:M118),(Input!$H$146*(1+rvanilla)^0.5)/A4stdlife))</f>
        <v>5.4812452189386782</v>
      </c>
      <c r="O118" s="168">
        <f>IF(A4stdlife="n/a","n/a",IF(O$3&gt;(A4stdlife+$E118),(Input!$H$146*(1+rvanilla)^0.5)-SUM($H118:N118),(Input!$H$146*(1+rvanilla)^0.5)/A4stdlife))</f>
        <v>5.4812452189386782</v>
      </c>
      <c r="P118" s="168">
        <f>IF(A4stdlife="n/a","n/a",IF(P$3&gt;(A4stdlife+$E118),(Input!$H$146*(1+rvanilla)^0.5)-SUM($H118:O118),(Input!$H$146*(1+rvanilla)^0.5)/A4stdlife))</f>
        <v>5.4812452189386782</v>
      </c>
      <c r="Q118" s="168">
        <f>IF(A4stdlife="n/a","n/a",IF(Q$3&gt;(A4stdlife+$E118),(Input!$H$146*(1+rvanilla)^0.5)-SUM($H118:P118),(Input!$H$146*(1+rvanilla)^0.5)/A4stdlife))</f>
        <v>5.4812452189386782</v>
      </c>
      <c r="R118" s="168">
        <f>IF(A4stdlife="n/a","n/a",IF(R$3&gt;(A4stdlife+$E118),(Input!$H$146*(1+rvanilla)^0.5)-SUM($H118:Q118),(Input!$H$146*(1+rvanilla)^0.5)/A4stdlife))</f>
        <v>5.4812452189386782</v>
      </c>
      <c r="S118" s="168">
        <f>IF(A4stdlife="n/a","n/a",IF(S$3&gt;(A4stdlife+$E118),(Input!$H$146*(1+rvanilla)^0.5)-SUM($H118:R118),(Input!$H$146*(1+rvanilla)^0.5)/A4stdlife))</f>
        <v>5.4812452189386782</v>
      </c>
      <c r="T118" s="168">
        <f>IF(A4stdlife="n/a","n/a",IF(T$3&gt;(A4stdlife+$E118),(Input!$H$146*(1+rvanilla)^0.5)-SUM($H118:S118),(Input!$H$146*(1+rvanilla)^0.5)/A4stdlife))</f>
        <v>5.4812452189386782</v>
      </c>
      <c r="U118" s="168">
        <f>IF(A4stdlife="n/a","n/a",IF(U$3&gt;(A4stdlife+$E118),(Input!$H$146*(1+rvanilla)^0.5)-SUM($H118:T118),(Input!$H$146*(1+rvanilla)^0.5)/A4stdlife))</f>
        <v>5.4812452189386782</v>
      </c>
      <c r="V118" s="168">
        <f>IF(A4stdlife="n/a","n/a",IF(V$3&gt;(A4stdlife+$E118),(Input!$H$146*(1+rvanilla)^0.5)-SUM($H118:U118),(Input!$H$146*(1+rvanilla)^0.5)/A4stdlife))</f>
        <v>5.4812452189386782</v>
      </c>
      <c r="W118" s="168">
        <f>IF(A4stdlife="n/a","n/a",IF(W$3&gt;(A4stdlife+$E118),(Input!$H$146*(1+rvanilla)^0.5)-SUM($H118:V118),(Input!$H$146*(1+rvanilla)^0.5)/A4stdlife))</f>
        <v>5.4812452189386782</v>
      </c>
      <c r="X118" s="168">
        <f>IF(A4stdlife="n/a","n/a",IF(X$3&gt;(A4stdlife+$E118),(Input!$H$146*(1+rvanilla)^0.5)-SUM($H118:W118),(Input!$H$146*(1+rvanilla)^0.5)/A4stdlife))</f>
        <v>5.4812452189386782</v>
      </c>
      <c r="Y118" s="168">
        <f>IF(A4stdlife="n/a","n/a",IF(Y$3&gt;(A4stdlife+$E118),(Input!$H$146*(1+rvanilla)^0.5)-SUM($H118:X118),(Input!$H$146*(1+rvanilla)^0.5)/A4stdlife))</f>
        <v>5.4812452189386782</v>
      </c>
      <c r="Z118" s="168">
        <f>IF(A4stdlife="n/a","n/a",IF(Z$3&gt;(A4stdlife+$E118),(Input!$H$146*(1+rvanilla)^0.5)-SUM($H118:Y118),(Input!$H$146*(1+rvanilla)^0.5)/A4stdlife))</f>
        <v>5.4812452189386782</v>
      </c>
      <c r="AA118" s="168">
        <f>IF(A4stdlife="n/a","n/a",IF(AA$3&gt;(A4stdlife+$E118),(Input!$H$146*(1+rvanilla)^0.5)-SUM($H118:Z118),(Input!$H$146*(1+rvanilla)^0.5)/A4stdlife))</f>
        <v>5.4812452189386782</v>
      </c>
      <c r="AB118" s="168">
        <f>IF(A4stdlife="n/a","n/a",IF(AB$3&gt;(A4stdlife+$E118),(Input!$H$146*(1+rvanilla)^0.5)-SUM($H118:AA118),(Input!$H$146*(1+rvanilla)^0.5)/A4stdlife))</f>
        <v>5.4812452189386782</v>
      </c>
      <c r="AC118" s="168">
        <f>IF(A4stdlife="n/a","n/a",IF(AC$3&gt;(A4stdlife+$E118),(Input!$H$146*(1+rvanilla)^0.5)-SUM($H118:AB118),(Input!$H$146*(1+rvanilla)^0.5)/A4stdlife))</f>
        <v>5.4812452189386782</v>
      </c>
      <c r="AD118" s="168">
        <f>IF(A4stdlife="n/a","n/a",IF(AD$3&gt;(A4stdlife+$E118),(Input!$H$146*(1+rvanilla)^0.5)-SUM($H118:AC118),(Input!$H$146*(1+rvanilla)^0.5)/A4stdlife))</f>
        <v>5.4812452189386782</v>
      </c>
      <c r="AE118" s="168">
        <f>IF(A4stdlife="n/a","n/a",IF(AE$3&gt;(A4stdlife+$E118),(Input!$H$146*(1+rvanilla)^0.5)-SUM($H118:AD118),(Input!$H$146*(1+rvanilla)^0.5)/A4stdlife))</f>
        <v>5.4812452189386782</v>
      </c>
      <c r="AF118" s="168">
        <f>IF(A4stdlife="n/a","n/a",IF(AF$3&gt;(A4stdlife+$E118),(Input!$H$146*(1+rvanilla)^0.5)-SUM($H118:AE118),(Input!$H$146*(1+rvanilla)^0.5)/A4stdlife))</f>
        <v>5.4812452189386782</v>
      </c>
      <c r="AG118" s="168">
        <f>IF(A4stdlife="n/a","n/a",IF(AG$3&gt;(A4stdlife+$E118),(Input!$H$146*(1+rvanilla)^0.5)-SUM($H118:AF118),(Input!$H$146*(1+rvanilla)^0.5)/A4stdlife))</f>
        <v>5.4812452189386782</v>
      </c>
      <c r="AH118" s="168">
        <f>IF(A4stdlife="n/a","n/a",IF(AH$3&gt;(A4stdlife+$E118),(Input!$H$146*(1+rvanilla)^0.5)-SUM($H118:AG118),(Input!$H$146*(1+rvanilla)^0.5)/A4stdlife))</f>
        <v>5.4812452189386782</v>
      </c>
      <c r="AI118" s="168">
        <f>IF(A4stdlife="n/a","n/a",IF(AI$3&gt;(A4stdlife+$E118),(Input!$H$146*(1+rvanilla)^0.5)-SUM($H118:AH118),(Input!$H$146*(1+rvanilla)^0.5)/A4stdlife))</f>
        <v>5.4812452189386782</v>
      </c>
      <c r="AJ118" s="168">
        <f>IF(A4stdlife="n/a","n/a",IF(AJ$3&gt;(A4stdlife+$E118),(Input!$H$146*(1+rvanilla)^0.5)-SUM($H118:AI118),(Input!$H$146*(1+rvanilla)^0.5)/A4stdlife))</f>
        <v>5.4812452189386782</v>
      </c>
      <c r="AK118" s="168">
        <f>IF(A4stdlife="n/a","n/a",IF(AK$3&gt;(A4stdlife+$E118),(Input!$H$146*(1+rvanilla)^0.5)-SUM($H118:AJ118),(Input!$H$146*(1+rvanilla)^0.5)/A4stdlife))</f>
        <v>5.4812452189386782</v>
      </c>
      <c r="AL118" s="168">
        <f>IF(A4stdlife="n/a","n/a",IF(AL$3&gt;(A4stdlife+$E118),(Input!$H$146*(1+rvanilla)^0.5)-SUM($H118:AK118),(Input!$H$146*(1+rvanilla)^0.5)/A4stdlife))</f>
        <v>5.4812452189386782</v>
      </c>
      <c r="AM118" s="168">
        <f>IF(A4stdlife="n/a","n/a",IF(AM$3&gt;(A4stdlife+$E118),(Input!$H$146*(1+rvanilla)^0.5)-SUM($H118:AL118),(Input!$H$146*(1+rvanilla)^0.5)/A4stdlife))</f>
        <v>5.4812452189386782</v>
      </c>
      <c r="AN118" s="168">
        <f>IF(A4stdlife="n/a","n/a",IF(AN$3&gt;(A4stdlife+$E118),(Input!$H$146*(1+rvanilla)^0.5)-SUM($H118:AM118),(Input!$H$146*(1+rvanilla)^0.5)/A4stdlife))</f>
        <v>5.4812452189386782</v>
      </c>
      <c r="AO118" s="168">
        <f>IF(A4stdlife="n/a","n/a",IF(AO$3&gt;(A4stdlife+$E118),(Input!$H$146*(1+rvanilla)^0.5)-SUM($H118:AN118),(Input!$H$146*(1+rvanilla)^0.5)/A4stdlife))</f>
        <v>5.4812452189386782</v>
      </c>
      <c r="AP118" s="168">
        <f>IF(A4stdlife="n/a","n/a",IF(AP$3&gt;(A4stdlife+$E118),(Input!$H$146*(1+rvanilla)^0.5)-SUM($H118:AO118),(Input!$H$146*(1+rvanilla)^0.5)/A4stdlife))</f>
        <v>5.4812452189386782</v>
      </c>
      <c r="AQ118" s="168">
        <f>IF(A4stdlife="n/a","n/a",IF(AQ$3&gt;(A4stdlife+$E118),(Input!$H$146*(1+rvanilla)^0.5)-SUM($H118:AP118),(Input!$H$146*(1+rvanilla)^0.5)/A4stdlife))</f>
        <v>5.4812452189386782</v>
      </c>
      <c r="AR118" s="168">
        <f>IF(A4stdlife="n/a","n/a",IF(AR$3&gt;(A4stdlife+$E118),(Input!$H$146*(1+rvanilla)^0.5)-SUM($H118:AQ118),(Input!$H$146*(1+rvanilla)^0.5)/A4stdlife))</f>
        <v>5.4812452189386782</v>
      </c>
      <c r="AS118" s="168">
        <f>IF(A4stdlife="n/a","n/a",IF(AS$3&gt;(A4stdlife+$E118),(Input!$H$146*(1+rvanilla)^0.5)-SUM($H118:AR118),(Input!$H$146*(1+rvanilla)^0.5)/A4stdlife))</f>
        <v>5.4812452189386782</v>
      </c>
      <c r="AT118" s="168">
        <f>IF(A4stdlife="n/a","n/a",IF(AT$3&gt;(A4stdlife+$E118),(Input!$H$146*(1+rvanilla)^0.5)-SUM($H118:AS118),(Input!$H$146*(1+rvanilla)^0.5)/A4stdlife))</f>
        <v>5.4812452189386782</v>
      </c>
      <c r="AU118" s="168">
        <f>IF(A4stdlife="n/a","n/a",IF(AU$3&gt;(A4stdlife+$E118),(Input!$H$146*(1+rvanilla)^0.5)-SUM($H118:AT118),(Input!$H$146*(1+rvanilla)^0.5)/A4stdlife))</f>
        <v>5.4812452189386782</v>
      </c>
      <c r="AV118" s="168">
        <f>IF(A4stdlife="n/a","n/a",IF(AV$3&gt;(A4stdlife+$E118),(Input!$H$146*(1+rvanilla)^0.5)-SUM($H118:AU118),(Input!$H$146*(1+rvanilla)^0.5)/A4stdlife))</f>
        <v>5.4812452189386782</v>
      </c>
      <c r="AW118" s="168">
        <f>IF(A4stdlife="n/a","n/a",IF(AW$3&gt;(A4stdlife+$E118),(Input!$H$146*(1+rvanilla)^0.5)-SUM($H118:AV118),(Input!$H$146*(1+rvanilla)^0.5)/A4stdlife))</f>
        <v>5.4812452189386782</v>
      </c>
      <c r="AX118" s="168">
        <f>IF(A4stdlife="n/a","n/a",IF(AX$3&gt;(A4stdlife+$E118),(Input!$H$146*(1+rvanilla)^0.5)-SUM($H118:AW118),(Input!$H$146*(1+rvanilla)^0.5)/A4stdlife))</f>
        <v>5.4812452189386782</v>
      </c>
      <c r="AY118" s="168">
        <f>IF(A4stdlife="n/a","n/a",IF(AY$3&gt;(A4stdlife+$E118),(Input!$H$146*(1+rvanilla)^0.5)-SUM($H118:AX118),(Input!$H$146*(1+rvanilla)^0.5)/A4stdlife))</f>
        <v>5.4812452189386782</v>
      </c>
      <c r="AZ118" s="168">
        <f>IF(A4stdlife="n/a","n/a",IF(AZ$3&gt;(A4stdlife+$E118),(Input!$H$146*(1+rvanilla)^0.5)-SUM($H118:AY118),(Input!$H$146*(1+rvanilla)^0.5)/A4stdlife))</f>
        <v>5.4812452189386782</v>
      </c>
      <c r="BA118" s="168">
        <f>IF(A4stdlife="n/a","n/a",IF(BA$3&gt;(A4stdlife+$E118),(Input!$H$146*(1+rvanilla)^0.5)-SUM($H118:AZ118),(Input!$H$146*(1+rvanilla)^0.5)/A4stdlife))</f>
        <v>5.4812452189386782</v>
      </c>
      <c r="BB118" s="168">
        <f>IF(A4stdlife="n/a","n/a",IF(BB$3&gt;(A4stdlife+$E118),(Input!$H$146*(1+rvanilla)^0.5)-SUM($H118:BA118),(Input!$H$146*(1+rvanilla)^0.5)/A4stdlife))</f>
        <v>5.4812452189386782</v>
      </c>
      <c r="BC118" s="168">
        <f>IF(A4stdlife="n/a","n/a",IF(BC$3&gt;(A4stdlife+$E118),(Input!$H$146*(1+rvanilla)^0.5)-SUM($H118:BB118),(Input!$H$146*(1+rvanilla)^0.5)/A4stdlife))</f>
        <v>4.6197684555587273</v>
      </c>
      <c r="BD118" s="168">
        <f>IF(A4stdlife="n/a","n/a",IF(BD$3&gt;(A4stdlife+$E118),(Input!$H$146*(1+rvanilla)^0.5)-SUM($H118:BC118),(Input!$H$146*(1+rvanilla)^0.5)/A4stdlife))</f>
        <v>0</v>
      </c>
      <c r="BE118" s="168">
        <f>IF(A4stdlife="n/a","n/a",IF(BE$3&gt;(A4stdlife+$E118),(Input!$H$146*(1+rvanilla)^0.5)-SUM($H118:BD118),(Input!$H$146*(1+rvanilla)^0.5)/A4stdlife))</f>
        <v>0</v>
      </c>
      <c r="BF118" s="168">
        <f>IF(A4stdlife="n/a","n/a",IF(BF$3&gt;(A4stdlife+$E118),(Input!$H$146*(1+rvanilla)^0.5)-SUM($H118:BE118),(Input!$H$146*(1+rvanilla)^0.5)/A4stdlife))</f>
        <v>0</v>
      </c>
      <c r="BG118" s="168">
        <f>IF(A4stdlife="n/a","n/a",IF(BG$3&gt;(A4stdlife+$E118),(Input!$H$146*(1+rvanilla)^0.5)-SUM($H118:BF118),(Input!$H$146*(1+rvanilla)^0.5)/A4stdlife))</f>
        <v>0</v>
      </c>
      <c r="BH118" s="168">
        <f>IF(A4stdlife="n/a","n/a",IF(BH$3&gt;(A4stdlife+$E118),(Input!$H$146*(1+rvanilla)^0.5)-SUM($H118:BG118),(Input!$H$146*(1+rvanilla)^0.5)/A4stdlife))</f>
        <v>0</v>
      </c>
      <c r="BI118" s="168">
        <f>IF(A4stdlife="n/a","n/a",IF(BI$3&gt;(A4stdlife+$E118),(Input!$H$146*(1+rvanilla)^0.5)-SUM($H118:BH118),(Input!$H$146*(1+rvanilla)^0.5)/A4stdlife))</f>
        <v>0</v>
      </c>
      <c r="BJ118" s="20"/>
      <c r="BK118" s="20"/>
      <c r="BL118"/>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c r="ED118"/>
      <c r="EE118"/>
      <c r="EF118"/>
      <c r="EG118"/>
      <c r="EH118"/>
      <c r="EI118"/>
      <c r="EJ118"/>
      <c r="EK118"/>
      <c r="EL118"/>
      <c r="EM118"/>
      <c r="EN118"/>
      <c r="EO118"/>
      <c r="EP118"/>
      <c r="EQ118"/>
      <c r="ER118"/>
      <c r="ES118"/>
      <c r="ET118"/>
      <c r="EU118"/>
      <c r="EV118"/>
      <c r="EW118"/>
      <c r="EX118"/>
      <c r="EY118"/>
      <c r="EZ118"/>
      <c r="FA118"/>
      <c r="FB118"/>
      <c r="FC118"/>
      <c r="FD118"/>
      <c r="FE118"/>
      <c r="FF118"/>
      <c r="FG118"/>
      <c r="FH118"/>
      <c r="FI118"/>
      <c r="FJ118"/>
      <c r="FK118"/>
      <c r="FL118"/>
      <c r="FM118"/>
      <c r="FN118"/>
      <c r="FO118"/>
      <c r="FP118"/>
      <c r="FQ118"/>
      <c r="FR118"/>
      <c r="FS118"/>
      <c r="FT118"/>
      <c r="FU118"/>
      <c r="FV118"/>
      <c r="FW118"/>
      <c r="FX118"/>
      <c r="FY118"/>
      <c r="FZ118"/>
      <c r="GA118"/>
      <c r="GB118"/>
      <c r="GC118"/>
      <c r="GD118"/>
      <c r="GE118"/>
      <c r="GF118"/>
      <c r="GG118"/>
      <c r="GH118"/>
      <c r="GI118"/>
      <c r="GJ118"/>
      <c r="GK118"/>
      <c r="GL118"/>
      <c r="GM118"/>
      <c r="GN118"/>
      <c r="GO118"/>
      <c r="GP118"/>
      <c r="GQ118"/>
      <c r="GR118"/>
      <c r="GS118"/>
      <c r="GT118"/>
      <c r="GU118"/>
      <c r="GV118"/>
      <c r="GW118"/>
      <c r="GX118"/>
      <c r="GY118"/>
      <c r="GZ118"/>
      <c r="HA118"/>
      <c r="HB118"/>
      <c r="HC118"/>
      <c r="HD118"/>
      <c r="HE118"/>
      <c r="HF118"/>
      <c r="HG118"/>
      <c r="HH118"/>
      <c r="HI118"/>
      <c r="HJ118"/>
      <c r="HK118"/>
      <c r="HL118"/>
      <c r="HM118"/>
      <c r="HN118"/>
      <c r="HO118"/>
      <c r="HP118"/>
      <c r="HQ118"/>
      <c r="HR118"/>
      <c r="HS118"/>
      <c r="HT118"/>
      <c r="HU118"/>
      <c r="HV118"/>
      <c r="HW118"/>
      <c r="HX118"/>
      <c r="HY118"/>
      <c r="HZ118"/>
      <c r="IA118"/>
      <c r="IB118"/>
      <c r="IC118"/>
      <c r="ID118"/>
      <c r="IE118"/>
      <c r="IF118"/>
      <c r="IG118"/>
      <c r="IH118"/>
      <c r="II118"/>
      <c r="IJ118"/>
      <c r="IK118"/>
      <c r="IL118"/>
      <c r="IM118"/>
      <c r="IN118"/>
      <c r="IO118"/>
      <c r="IP118"/>
      <c r="IQ118"/>
      <c r="IR118"/>
      <c r="IS118"/>
      <c r="IT118"/>
      <c r="IU118"/>
      <c r="IV118"/>
    </row>
    <row r="119" spans="1:256" s="5" customFormat="1" hidden="1" outlineLevel="2">
      <c r="A119" s="20"/>
      <c r="B119" s="20"/>
      <c r="C119" s="38"/>
      <c r="D119" s="641"/>
      <c r="E119" s="287">
        <v>3</v>
      </c>
      <c r="F119" s="40"/>
      <c r="G119" s="445"/>
      <c r="H119" s="315"/>
      <c r="I119" s="314"/>
      <c r="J119" s="168">
        <f>IF(A4stdlife="n/a","n/a",IF(J$3&gt;(A4stdlife+$E119),(Input!$I$146*(1+rvanilla)^0.5)-SUM($I119:I119),(Input!$I$146*(1+rvanilla)^0.5)/A4stdlife))</f>
        <v>4.7802029358687719</v>
      </c>
      <c r="K119" s="168">
        <f>IF(A4stdlife="n/a","n/a",IF(K$3&gt;(A4stdlife+$E119),(Input!$I$146*(1+rvanilla)^0.5)-SUM($I119:J119),(Input!$I$146*(1+rvanilla)^0.5)/A4stdlife))</f>
        <v>4.7802029358687719</v>
      </c>
      <c r="L119" s="168">
        <f>IF(A4stdlife="n/a","n/a",IF(L$3&gt;(A4stdlife+$E119),(Input!$I$146*(1+rvanilla)^0.5)-SUM($I119:K119),(Input!$I$146*(1+rvanilla)^0.5)/A4stdlife))</f>
        <v>4.7802029358687719</v>
      </c>
      <c r="M119" s="168">
        <f>IF(A4stdlife="n/a","n/a",IF(M$3&gt;(A4stdlife+$E119),(Input!$I$146*(1+rvanilla)^0.5)-SUM($I119:L119),(Input!$I$146*(1+rvanilla)^0.5)/A4stdlife))</f>
        <v>4.7802029358687719</v>
      </c>
      <c r="N119" s="168">
        <f>IF(A4stdlife="n/a","n/a",IF(N$3&gt;(A4stdlife+$E119),(Input!$I$146*(1+rvanilla)^0.5)-SUM($I119:M119),(Input!$I$146*(1+rvanilla)^0.5)/A4stdlife))</f>
        <v>4.7802029358687719</v>
      </c>
      <c r="O119" s="168">
        <f>IF(A4stdlife="n/a","n/a",IF(O$3&gt;(A4stdlife+$E119),(Input!$I$146*(1+rvanilla)^0.5)-SUM($I119:N119),(Input!$I$146*(1+rvanilla)^0.5)/A4stdlife))</f>
        <v>4.7802029358687719</v>
      </c>
      <c r="P119" s="168">
        <f>IF(A4stdlife="n/a","n/a",IF(P$3&gt;(A4stdlife+$E119),(Input!$I$146*(1+rvanilla)^0.5)-SUM($I119:O119),(Input!$I$146*(1+rvanilla)^0.5)/A4stdlife))</f>
        <v>4.7802029358687719</v>
      </c>
      <c r="Q119" s="168">
        <f>IF(A4stdlife="n/a","n/a",IF(Q$3&gt;(A4stdlife+$E119),(Input!$I$146*(1+rvanilla)^0.5)-SUM($I119:P119),(Input!$I$146*(1+rvanilla)^0.5)/A4stdlife))</f>
        <v>4.7802029358687719</v>
      </c>
      <c r="R119" s="168">
        <f>IF(A4stdlife="n/a","n/a",IF(R$3&gt;(A4stdlife+$E119),(Input!$I$146*(1+rvanilla)^0.5)-SUM($I119:Q119),(Input!$I$146*(1+rvanilla)^0.5)/A4stdlife))</f>
        <v>4.7802029358687719</v>
      </c>
      <c r="S119" s="168">
        <f>IF(A4stdlife="n/a","n/a",IF(S$3&gt;(A4stdlife+$E119),(Input!$I$146*(1+rvanilla)^0.5)-SUM($I119:R119),(Input!$I$146*(1+rvanilla)^0.5)/A4stdlife))</f>
        <v>4.7802029358687719</v>
      </c>
      <c r="T119" s="168">
        <f>IF(A4stdlife="n/a","n/a",IF(T$3&gt;(A4stdlife+$E119),(Input!$I$146*(1+rvanilla)^0.5)-SUM($I119:S119),(Input!$I$146*(1+rvanilla)^0.5)/A4stdlife))</f>
        <v>4.7802029358687719</v>
      </c>
      <c r="U119" s="168">
        <f>IF(A4stdlife="n/a","n/a",IF(U$3&gt;(A4stdlife+$E119),(Input!$I$146*(1+rvanilla)^0.5)-SUM($I119:T119),(Input!$I$146*(1+rvanilla)^0.5)/A4stdlife))</f>
        <v>4.7802029358687719</v>
      </c>
      <c r="V119" s="168">
        <f>IF(A4stdlife="n/a","n/a",IF(V$3&gt;(A4stdlife+$E119),(Input!$I$146*(1+rvanilla)^0.5)-SUM($I119:U119),(Input!$I$146*(1+rvanilla)^0.5)/A4stdlife))</f>
        <v>4.7802029358687719</v>
      </c>
      <c r="W119" s="168">
        <f>IF(A4stdlife="n/a","n/a",IF(W$3&gt;(A4stdlife+$E119),(Input!$I$146*(1+rvanilla)^0.5)-SUM($I119:V119),(Input!$I$146*(1+rvanilla)^0.5)/A4stdlife))</f>
        <v>4.7802029358687719</v>
      </c>
      <c r="X119" s="168">
        <f>IF(A4stdlife="n/a","n/a",IF(X$3&gt;(A4stdlife+$E119),(Input!$I$146*(1+rvanilla)^0.5)-SUM($I119:W119),(Input!$I$146*(1+rvanilla)^0.5)/A4stdlife))</f>
        <v>4.7802029358687719</v>
      </c>
      <c r="Y119" s="168">
        <f>IF(A4stdlife="n/a","n/a",IF(Y$3&gt;(A4stdlife+$E119),(Input!$I$146*(1+rvanilla)^0.5)-SUM($I119:X119),(Input!$I$146*(1+rvanilla)^0.5)/A4stdlife))</f>
        <v>4.7802029358687719</v>
      </c>
      <c r="Z119" s="168">
        <f>IF(A4stdlife="n/a","n/a",IF(Z$3&gt;(A4stdlife+$E119),(Input!$I$146*(1+rvanilla)^0.5)-SUM($I119:Y119),(Input!$I$146*(1+rvanilla)^0.5)/A4stdlife))</f>
        <v>4.7802029358687719</v>
      </c>
      <c r="AA119" s="168">
        <f>IF(A4stdlife="n/a","n/a",IF(AA$3&gt;(A4stdlife+$E119),(Input!$I$146*(1+rvanilla)^0.5)-SUM($I119:Z119),(Input!$I$146*(1+rvanilla)^0.5)/A4stdlife))</f>
        <v>4.7802029358687719</v>
      </c>
      <c r="AB119" s="168">
        <f>IF(A4stdlife="n/a","n/a",IF(AB$3&gt;(A4stdlife+$E119),(Input!$I$146*(1+rvanilla)^0.5)-SUM($I119:AA119),(Input!$I$146*(1+rvanilla)^0.5)/A4stdlife))</f>
        <v>4.7802029358687719</v>
      </c>
      <c r="AC119" s="168">
        <f>IF(A4stdlife="n/a","n/a",IF(AC$3&gt;(A4stdlife+$E119),(Input!$I$146*(1+rvanilla)^0.5)-SUM($I119:AB119),(Input!$I$146*(1+rvanilla)^0.5)/A4stdlife))</f>
        <v>4.7802029358687719</v>
      </c>
      <c r="AD119" s="168">
        <f>IF(A4stdlife="n/a","n/a",IF(AD$3&gt;(A4stdlife+$E119),(Input!$I$146*(1+rvanilla)^0.5)-SUM($I119:AC119),(Input!$I$146*(1+rvanilla)^0.5)/A4stdlife))</f>
        <v>4.7802029358687719</v>
      </c>
      <c r="AE119" s="168">
        <f>IF(A4stdlife="n/a","n/a",IF(AE$3&gt;(A4stdlife+$E119),(Input!$I$146*(1+rvanilla)^0.5)-SUM($I119:AD119),(Input!$I$146*(1+rvanilla)^0.5)/A4stdlife))</f>
        <v>4.7802029358687719</v>
      </c>
      <c r="AF119" s="168">
        <f>IF(A4stdlife="n/a","n/a",IF(AF$3&gt;(A4stdlife+$E119),(Input!$I$146*(1+rvanilla)^0.5)-SUM($I119:AE119),(Input!$I$146*(1+rvanilla)^0.5)/A4stdlife))</f>
        <v>4.7802029358687719</v>
      </c>
      <c r="AG119" s="168">
        <f>IF(A4stdlife="n/a","n/a",IF(AG$3&gt;(A4stdlife+$E119),(Input!$I$146*(1+rvanilla)^0.5)-SUM($I119:AF119),(Input!$I$146*(1+rvanilla)^0.5)/A4stdlife))</f>
        <v>4.7802029358687719</v>
      </c>
      <c r="AH119" s="168">
        <f>IF(A4stdlife="n/a","n/a",IF(AH$3&gt;(A4stdlife+$E119),(Input!$I$146*(1+rvanilla)^0.5)-SUM($I119:AG119),(Input!$I$146*(1+rvanilla)^0.5)/A4stdlife))</f>
        <v>4.7802029358687719</v>
      </c>
      <c r="AI119" s="168">
        <f>IF(A4stdlife="n/a","n/a",IF(AI$3&gt;(A4stdlife+$E119),(Input!$I$146*(1+rvanilla)^0.5)-SUM($I119:AH119),(Input!$I$146*(1+rvanilla)^0.5)/A4stdlife))</f>
        <v>4.7802029358687719</v>
      </c>
      <c r="AJ119" s="168">
        <f>IF(A4stdlife="n/a","n/a",IF(AJ$3&gt;(A4stdlife+$E119),(Input!$I$146*(1+rvanilla)^0.5)-SUM($I119:AI119),(Input!$I$146*(1+rvanilla)^0.5)/A4stdlife))</f>
        <v>4.7802029358687719</v>
      </c>
      <c r="AK119" s="168">
        <f>IF(A4stdlife="n/a","n/a",IF(AK$3&gt;(A4stdlife+$E119),(Input!$I$146*(1+rvanilla)^0.5)-SUM($I119:AJ119),(Input!$I$146*(1+rvanilla)^0.5)/A4stdlife))</f>
        <v>4.7802029358687719</v>
      </c>
      <c r="AL119" s="168">
        <f>IF(A4stdlife="n/a","n/a",IF(AL$3&gt;(A4stdlife+$E119),(Input!$I$146*(1+rvanilla)^0.5)-SUM($I119:AK119),(Input!$I$146*(1+rvanilla)^0.5)/A4stdlife))</f>
        <v>4.7802029358687719</v>
      </c>
      <c r="AM119" s="168">
        <f>IF(A4stdlife="n/a","n/a",IF(AM$3&gt;(A4stdlife+$E119),(Input!$I$146*(1+rvanilla)^0.5)-SUM($I119:AL119),(Input!$I$146*(1+rvanilla)^0.5)/A4stdlife))</f>
        <v>4.7802029358687719</v>
      </c>
      <c r="AN119" s="168">
        <f>IF(A4stdlife="n/a","n/a",IF(AN$3&gt;(A4stdlife+$E119),(Input!$I$146*(1+rvanilla)^0.5)-SUM($I119:AM119),(Input!$I$146*(1+rvanilla)^0.5)/A4stdlife))</f>
        <v>4.7802029358687719</v>
      </c>
      <c r="AO119" s="168">
        <f>IF(A4stdlife="n/a","n/a",IF(AO$3&gt;(A4stdlife+$E119),(Input!$I$146*(1+rvanilla)^0.5)-SUM($I119:AN119),(Input!$I$146*(1+rvanilla)^0.5)/A4stdlife))</f>
        <v>4.7802029358687719</v>
      </c>
      <c r="AP119" s="168">
        <f>IF(A4stdlife="n/a","n/a",IF(AP$3&gt;(A4stdlife+$E119),(Input!$I$146*(1+rvanilla)^0.5)-SUM($I119:AO119),(Input!$I$146*(1+rvanilla)^0.5)/A4stdlife))</f>
        <v>4.7802029358687719</v>
      </c>
      <c r="AQ119" s="168">
        <f>IF(A4stdlife="n/a","n/a",IF(AQ$3&gt;(A4stdlife+$E119),(Input!$I$146*(1+rvanilla)^0.5)-SUM($I119:AP119),(Input!$I$146*(1+rvanilla)^0.5)/A4stdlife))</f>
        <v>4.7802029358687719</v>
      </c>
      <c r="AR119" s="168">
        <f>IF(A4stdlife="n/a","n/a",IF(AR$3&gt;(A4stdlife+$E119),(Input!$I$146*(1+rvanilla)^0.5)-SUM($I119:AQ119),(Input!$I$146*(1+rvanilla)^0.5)/A4stdlife))</f>
        <v>4.7802029358687719</v>
      </c>
      <c r="AS119" s="168">
        <f>IF(A4stdlife="n/a","n/a",IF(AS$3&gt;(A4stdlife+$E119),(Input!$I$146*(1+rvanilla)^0.5)-SUM($I119:AR119),(Input!$I$146*(1+rvanilla)^0.5)/A4stdlife))</f>
        <v>4.7802029358687719</v>
      </c>
      <c r="AT119" s="168">
        <f>IF(A4stdlife="n/a","n/a",IF(AT$3&gt;(A4stdlife+$E119),(Input!$I$146*(1+rvanilla)^0.5)-SUM($I119:AS119),(Input!$I$146*(1+rvanilla)^0.5)/A4stdlife))</f>
        <v>4.7802029358687719</v>
      </c>
      <c r="AU119" s="168">
        <f>IF(A4stdlife="n/a","n/a",IF(AU$3&gt;(A4stdlife+$E119),(Input!$I$146*(1+rvanilla)^0.5)-SUM($I119:AT119),(Input!$I$146*(1+rvanilla)^0.5)/A4stdlife))</f>
        <v>4.7802029358687719</v>
      </c>
      <c r="AV119" s="168">
        <f>IF(A4stdlife="n/a","n/a",IF(AV$3&gt;(A4stdlife+$E119),(Input!$I$146*(1+rvanilla)^0.5)-SUM($I119:AU119),(Input!$I$146*(1+rvanilla)^0.5)/A4stdlife))</f>
        <v>4.7802029358687719</v>
      </c>
      <c r="AW119" s="168">
        <f>IF(A4stdlife="n/a","n/a",IF(AW$3&gt;(A4stdlife+$E119),(Input!$I$146*(1+rvanilla)^0.5)-SUM($I119:AV119),(Input!$I$146*(1+rvanilla)^0.5)/A4stdlife))</f>
        <v>4.7802029358687719</v>
      </c>
      <c r="AX119" s="168">
        <f>IF(A4stdlife="n/a","n/a",IF(AX$3&gt;(A4stdlife+$E119),(Input!$I$146*(1+rvanilla)^0.5)-SUM($I119:AW119),(Input!$I$146*(1+rvanilla)^0.5)/A4stdlife))</f>
        <v>4.7802029358687719</v>
      </c>
      <c r="AY119" s="168">
        <f>IF(A4stdlife="n/a","n/a",IF(AY$3&gt;(A4stdlife+$E119),(Input!$I$146*(1+rvanilla)^0.5)-SUM($I119:AX119),(Input!$I$146*(1+rvanilla)^0.5)/A4stdlife))</f>
        <v>4.7802029358687719</v>
      </c>
      <c r="AZ119" s="168">
        <f>IF(A4stdlife="n/a","n/a",IF(AZ$3&gt;(A4stdlife+$E119),(Input!$I$146*(1+rvanilla)^0.5)-SUM($I119:AY119),(Input!$I$146*(1+rvanilla)^0.5)/A4stdlife))</f>
        <v>4.7802029358687719</v>
      </c>
      <c r="BA119" s="168">
        <f>IF(A4stdlife="n/a","n/a",IF(BA$3&gt;(A4stdlife+$E119),(Input!$I$146*(1+rvanilla)^0.5)-SUM($I119:AZ119),(Input!$I$146*(1+rvanilla)^0.5)/A4stdlife))</f>
        <v>4.7802029358687719</v>
      </c>
      <c r="BB119" s="168">
        <f>IF(A4stdlife="n/a","n/a",IF(BB$3&gt;(A4stdlife+$E119),(Input!$I$146*(1+rvanilla)^0.5)-SUM($I119:BA119),(Input!$I$146*(1+rvanilla)^0.5)/A4stdlife))</f>
        <v>4.7802029358687719</v>
      </c>
      <c r="BC119" s="168">
        <f>IF(A4stdlife="n/a","n/a",IF(BC$3&gt;(A4stdlife+$E119),(Input!$I$146*(1+rvanilla)^0.5)-SUM($I119:BB119),(Input!$I$146*(1+rvanilla)^0.5)/A4stdlife))</f>
        <v>4.7802029358687719</v>
      </c>
      <c r="BD119" s="168">
        <f>IF(A4stdlife="n/a","n/a",IF(BD$3&gt;(A4stdlife+$E119),(Input!$I$146*(1+rvanilla)^0.5)-SUM($I119:BC119),(Input!$I$146*(1+rvanilla)^0.5)/A4stdlife))</f>
        <v>4.0289076390879472</v>
      </c>
      <c r="BE119" s="168">
        <f>IF(A4stdlife="n/a","n/a",IF(BE$3&gt;(A4stdlife+$E119),(Input!$I$146*(1+rvanilla)^0.5)-SUM($I119:BD119),(Input!$I$146*(1+rvanilla)^0.5)/A4stdlife))</f>
        <v>0</v>
      </c>
      <c r="BF119" s="168">
        <f>IF(A4stdlife="n/a","n/a",IF(BF$3&gt;(A4stdlife+$E119),(Input!$I$146*(1+rvanilla)^0.5)-SUM($I119:BE119),(Input!$I$146*(1+rvanilla)^0.5)/A4stdlife))</f>
        <v>0</v>
      </c>
      <c r="BG119" s="168">
        <f>IF(A4stdlife="n/a","n/a",IF(BG$3&gt;(A4stdlife+$E119),(Input!$I$146*(1+rvanilla)^0.5)-SUM($I119:BF119),(Input!$I$146*(1+rvanilla)^0.5)/A4stdlife))</f>
        <v>0</v>
      </c>
      <c r="BH119" s="168">
        <f>IF(A4stdlife="n/a","n/a",IF(BH$3&gt;(A4stdlife+$E119),(Input!$I$146*(1+rvanilla)^0.5)-SUM($I119:BG119),(Input!$I$146*(1+rvanilla)^0.5)/A4stdlife))</f>
        <v>0</v>
      </c>
      <c r="BI119" s="168">
        <f>IF(A4stdlife="n/a","n/a",IF(BI$3&gt;(A4stdlife+$E119),(Input!$I$146*(1+rvanilla)^0.5)-SUM($I119:BH119),(Input!$I$146*(1+rvanilla)^0.5)/A4stdlife))</f>
        <v>0</v>
      </c>
      <c r="BJ119" s="20"/>
      <c r="BK119" s="20"/>
      <c r="BL119"/>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c r="DQ119"/>
      <c r="DR119"/>
      <c r="DS119"/>
      <c r="DT119"/>
      <c r="DU119"/>
      <c r="DV119"/>
      <c r="DW119"/>
      <c r="DX119"/>
      <c r="DY119"/>
      <c r="DZ119"/>
      <c r="EA119"/>
      <c r="EB119"/>
      <c r="EC119"/>
      <c r="ED119"/>
      <c r="EE119"/>
      <c r="EF119"/>
      <c r="EG119"/>
      <c r="EH119"/>
      <c r="EI119"/>
      <c r="EJ119"/>
      <c r="EK119"/>
      <c r="EL119"/>
      <c r="EM119"/>
      <c r="EN119"/>
      <c r="EO119"/>
      <c r="EP119"/>
      <c r="EQ119"/>
      <c r="ER119"/>
      <c r="ES119"/>
      <c r="ET119"/>
      <c r="EU119"/>
      <c r="EV119"/>
      <c r="EW119"/>
      <c r="EX119"/>
      <c r="EY119"/>
      <c r="EZ119"/>
      <c r="FA119"/>
      <c r="FB119"/>
      <c r="FC119"/>
      <c r="FD119"/>
      <c r="FE119"/>
      <c r="FF119"/>
      <c r="FG119"/>
      <c r="FH119"/>
      <c r="FI119"/>
      <c r="FJ119"/>
      <c r="FK119"/>
      <c r="FL119"/>
      <c r="FM119"/>
      <c r="FN119"/>
      <c r="FO119"/>
      <c r="FP119"/>
      <c r="FQ119"/>
      <c r="FR119"/>
      <c r="FS119"/>
      <c r="FT119"/>
      <c r="FU119"/>
      <c r="FV119"/>
      <c r="FW119"/>
      <c r="FX119"/>
      <c r="FY119"/>
      <c r="FZ119"/>
      <c r="GA119"/>
      <c r="GB119"/>
      <c r="GC119"/>
      <c r="GD119"/>
      <c r="GE119"/>
      <c r="GF119"/>
      <c r="GG119"/>
      <c r="GH119"/>
      <c r="GI119"/>
      <c r="GJ119"/>
      <c r="GK119"/>
      <c r="GL119"/>
      <c r="GM119"/>
      <c r="GN119"/>
      <c r="GO119"/>
      <c r="GP119"/>
      <c r="GQ119"/>
      <c r="GR119"/>
      <c r="GS119"/>
      <c r="GT119"/>
      <c r="GU119"/>
      <c r="GV119"/>
      <c r="GW119"/>
      <c r="GX119"/>
      <c r="GY119"/>
      <c r="GZ119"/>
      <c r="HA119"/>
      <c r="HB119"/>
      <c r="HC119"/>
      <c r="HD119"/>
      <c r="HE119"/>
      <c r="HF119"/>
      <c r="HG119"/>
      <c r="HH119"/>
      <c r="HI119"/>
      <c r="HJ119"/>
      <c r="HK119"/>
      <c r="HL119"/>
      <c r="HM119"/>
      <c r="HN119"/>
      <c r="HO119"/>
      <c r="HP119"/>
      <c r="HQ119"/>
      <c r="HR119"/>
      <c r="HS119"/>
      <c r="HT119"/>
      <c r="HU119"/>
      <c r="HV119"/>
      <c r="HW119"/>
      <c r="HX119"/>
      <c r="HY119"/>
      <c r="HZ119"/>
      <c r="IA119"/>
      <c r="IB119"/>
      <c r="IC119"/>
      <c r="ID119"/>
      <c r="IE119"/>
      <c r="IF119"/>
      <c r="IG119"/>
      <c r="IH119"/>
      <c r="II119"/>
      <c r="IJ119"/>
      <c r="IK119"/>
      <c r="IL119"/>
      <c r="IM119"/>
      <c r="IN119"/>
      <c r="IO119"/>
      <c r="IP119"/>
      <c r="IQ119"/>
      <c r="IR119"/>
      <c r="IS119"/>
      <c r="IT119"/>
      <c r="IU119"/>
      <c r="IV119"/>
    </row>
    <row r="120" spans="1:256" s="5" customFormat="1" hidden="1" outlineLevel="2">
      <c r="A120" s="20"/>
      <c r="B120" s="20"/>
      <c r="C120" s="38"/>
      <c r="D120" s="641"/>
      <c r="E120" s="287">
        <v>4</v>
      </c>
      <c r="F120" s="40"/>
      <c r="G120" s="445"/>
      <c r="H120" s="315"/>
      <c r="I120" s="315"/>
      <c r="J120" s="314"/>
      <c r="K120" s="168">
        <f>IF(A4stdlife="n/a","n/a",IF(K$3&gt;(A4stdlife+$E120),(Input!$J$146*(1+rvanilla)^0.5)-SUM($J120:J120),(Input!$J$146*(1+rvanilla)^0.5)/A4stdlife))</f>
        <v>4.8950426352833318</v>
      </c>
      <c r="L120" s="168">
        <f>IF(A4stdlife="n/a","n/a",IF(L$3&gt;(A4stdlife+$E120),(Input!$J$146*(1+rvanilla)^0.5)-SUM($J120:K120),(Input!$J$146*(1+rvanilla)^0.5)/A4stdlife))</f>
        <v>4.8950426352833318</v>
      </c>
      <c r="M120" s="168">
        <f>IF(A4stdlife="n/a","n/a",IF(M$3&gt;(A4stdlife+$E120),(Input!$J$146*(1+rvanilla)^0.5)-SUM($J120:L120),(Input!$J$146*(1+rvanilla)^0.5)/A4stdlife))</f>
        <v>4.8950426352833318</v>
      </c>
      <c r="N120" s="168">
        <f>IF(A4stdlife="n/a","n/a",IF(N$3&gt;(A4stdlife+$E120),(Input!$J$146*(1+rvanilla)^0.5)-SUM($J120:M120),(Input!$J$146*(1+rvanilla)^0.5)/A4stdlife))</f>
        <v>4.8950426352833318</v>
      </c>
      <c r="O120" s="168">
        <f>IF(A4stdlife="n/a","n/a",IF(O$3&gt;(A4stdlife+$E120),(Input!$J$146*(1+rvanilla)^0.5)-SUM($J120:N120),(Input!$J$146*(1+rvanilla)^0.5)/A4stdlife))</f>
        <v>4.8950426352833318</v>
      </c>
      <c r="P120" s="168">
        <f>IF(A4stdlife="n/a","n/a",IF(P$3&gt;(A4stdlife+$E120),(Input!$J$146*(1+rvanilla)^0.5)-SUM($J120:O120),(Input!$J$146*(1+rvanilla)^0.5)/A4stdlife))</f>
        <v>4.8950426352833318</v>
      </c>
      <c r="Q120" s="168">
        <f>IF(A4stdlife="n/a","n/a",IF(Q$3&gt;(A4stdlife+$E120),(Input!$J$146*(1+rvanilla)^0.5)-SUM($J120:P120),(Input!$J$146*(1+rvanilla)^0.5)/A4stdlife))</f>
        <v>4.8950426352833318</v>
      </c>
      <c r="R120" s="168">
        <f>IF(A4stdlife="n/a","n/a",IF(R$3&gt;(A4stdlife+$E120),(Input!$J$146*(1+rvanilla)^0.5)-SUM($J120:Q120),(Input!$J$146*(1+rvanilla)^0.5)/A4stdlife))</f>
        <v>4.8950426352833318</v>
      </c>
      <c r="S120" s="168">
        <f>IF(A4stdlife="n/a","n/a",IF(S$3&gt;(A4stdlife+$E120),(Input!$J$146*(1+rvanilla)^0.5)-SUM($J120:R120),(Input!$J$146*(1+rvanilla)^0.5)/A4stdlife))</f>
        <v>4.8950426352833318</v>
      </c>
      <c r="T120" s="168">
        <f>IF(A4stdlife="n/a","n/a",IF(T$3&gt;(A4stdlife+$E120),(Input!$J$146*(1+rvanilla)^0.5)-SUM($J120:S120),(Input!$J$146*(1+rvanilla)^0.5)/A4stdlife))</f>
        <v>4.8950426352833318</v>
      </c>
      <c r="U120" s="168">
        <f>IF(A4stdlife="n/a","n/a",IF(U$3&gt;(A4stdlife+$E120),(Input!$J$146*(1+rvanilla)^0.5)-SUM($J120:T120),(Input!$J$146*(1+rvanilla)^0.5)/A4stdlife))</f>
        <v>4.8950426352833318</v>
      </c>
      <c r="V120" s="168">
        <f>IF(A4stdlife="n/a","n/a",IF(V$3&gt;(A4stdlife+$E120),(Input!$J$146*(1+rvanilla)^0.5)-SUM($J120:U120),(Input!$J$146*(1+rvanilla)^0.5)/A4stdlife))</f>
        <v>4.8950426352833318</v>
      </c>
      <c r="W120" s="168">
        <f>IF(A4stdlife="n/a","n/a",IF(W$3&gt;(A4stdlife+$E120),(Input!$J$146*(1+rvanilla)^0.5)-SUM($J120:V120),(Input!$J$146*(1+rvanilla)^0.5)/A4stdlife))</f>
        <v>4.8950426352833318</v>
      </c>
      <c r="X120" s="168">
        <f>IF(A4stdlife="n/a","n/a",IF(X$3&gt;(A4stdlife+$E120),(Input!$J$146*(1+rvanilla)^0.5)-SUM($J120:W120),(Input!$J$146*(1+rvanilla)^0.5)/A4stdlife))</f>
        <v>4.8950426352833318</v>
      </c>
      <c r="Y120" s="168">
        <f>IF(A4stdlife="n/a","n/a",IF(Y$3&gt;(A4stdlife+$E120),(Input!$J$146*(1+rvanilla)^0.5)-SUM($J120:X120),(Input!$J$146*(1+rvanilla)^0.5)/A4stdlife))</f>
        <v>4.8950426352833318</v>
      </c>
      <c r="Z120" s="168">
        <f>IF(A4stdlife="n/a","n/a",IF(Z$3&gt;(A4stdlife+$E120),(Input!$J$146*(1+rvanilla)^0.5)-SUM($J120:Y120),(Input!$J$146*(1+rvanilla)^0.5)/A4stdlife))</f>
        <v>4.8950426352833318</v>
      </c>
      <c r="AA120" s="168">
        <f>IF(A4stdlife="n/a","n/a",IF(AA$3&gt;(A4stdlife+$E120),(Input!$J$146*(1+rvanilla)^0.5)-SUM($J120:Z120),(Input!$J$146*(1+rvanilla)^0.5)/A4stdlife))</f>
        <v>4.8950426352833318</v>
      </c>
      <c r="AB120" s="168">
        <f>IF(A4stdlife="n/a","n/a",IF(AB$3&gt;(A4stdlife+$E120),(Input!$J$146*(1+rvanilla)^0.5)-SUM($J120:AA120),(Input!$J$146*(1+rvanilla)^0.5)/A4stdlife))</f>
        <v>4.8950426352833318</v>
      </c>
      <c r="AC120" s="168">
        <f>IF(A4stdlife="n/a","n/a",IF(AC$3&gt;(A4stdlife+$E120),(Input!$J$146*(1+rvanilla)^0.5)-SUM($J120:AB120),(Input!$J$146*(1+rvanilla)^0.5)/A4stdlife))</f>
        <v>4.8950426352833318</v>
      </c>
      <c r="AD120" s="168">
        <f>IF(A4stdlife="n/a","n/a",IF(AD$3&gt;(A4stdlife+$E120),(Input!$J$146*(1+rvanilla)^0.5)-SUM($J120:AC120),(Input!$J$146*(1+rvanilla)^0.5)/A4stdlife))</f>
        <v>4.8950426352833318</v>
      </c>
      <c r="AE120" s="168">
        <f>IF(A4stdlife="n/a","n/a",IF(AE$3&gt;(A4stdlife+$E120),(Input!$J$146*(1+rvanilla)^0.5)-SUM($J120:AD120),(Input!$J$146*(1+rvanilla)^0.5)/A4stdlife))</f>
        <v>4.8950426352833318</v>
      </c>
      <c r="AF120" s="168">
        <f>IF(A4stdlife="n/a","n/a",IF(AF$3&gt;(A4stdlife+$E120),(Input!$J$146*(1+rvanilla)^0.5)-SUM($J120:AE120),(Input!$J$146*(1+rvanilla)^0.5)/A4stdlife))</f>
        <v>4.8950426352833318</v>
      </c>
      <c r="AG120" s="168">
        <f>IF(A4stdlife="n/a","n/a",IF(AG$3&gt;(A4stdlife+$E120),(Input!$J$146*(1+rvanilla)^0.5)-SUM($J120:AF120),(Input!$J$146*(1+rvanilla)^0.5)/A4stdlife))</f>
        <v>4.8950426352833318</v>
      </c>
      <c r="AH120" s="168">
        <f>IF(A4stdlife="n/a","n/a",IF(AH$3&gt;(A4stdlife+$E120),(Input!$J$146*(1+rvanilla)^0.5)-SUM($J120:AG120),(Input!$J$146*(1+rvanilla)^0.5)/A4stdlife))</f>
        <v>4.8950426352833318</v>
      </c>
      <c r="AI120" s="168">
        <f>IF(A4stdlife="n/a","n/a",IF(AI$3&gt;(A4stdlife+$E120),(Input!$J$146*(1+rvanilla)^0.5)-SUM($J120:AH120),(Input!$J$146*(1+rvanilla)^0.5)/A4stdlife))</f>
        <v>4.8950426352833318</v>
      </c>
      <c r="AJ120" s="168">
        <f>IF(A4stdlife="n/a","n/a",IF(AJ$3&gt;(A4stdlife+$E120),(Input!$J$146*(1+rvanilla)^0.5)-SUM($J120:AI120),(Input!$J$146*(1+rvanilla)^0.5)/A4stdlife))</f>
        <v>4.8950426352833318</v>
      </c>
      <c r="AK120" s="168">
        <f>IF(A4stdlife="n/a","n/a",IF(AK$3&gt;(A4stdlife+$E120),(Input!$J$146*(1+rvanilla)^0.5)-SUM($J120:AJ120),(Input!$J$146*(1+rvanilla)^0.5)/A4stdlife))</f>
        <v>4.8950426352833318</v>
      </c>
      <c r="AL120" s="168">
        <f>IF(A4stdlife="n/a","n/a",IF(AL$3&gt;(A4stdlife+$E120),(Input!$J$146*(1+rvanilla)^0.5)-SUM($J120:AK120),(Input!$J$146*(1+rvanilla)^0.5)/A4stdlife))</f>
        <v>4.8950426352833318</v>
      </c>
      <c r="AM120" s="168">
        <f>IF(A4stdlife="n/a","n/a",IF(AM$3&gt;(A4stdlife+$E120),(Input!$J$146*(1+rvanilla)^0.5)-SUM($J120:AL120),(Input!$J$146*(1+rvanilla)^0.5)/A4stdlife))</f>
        <v>4.8950426352833318</v>
      </c>
      <c r="AN120" s="168">
        <f>IF(A4stdlife="n/a","n/a",IF(AN$3&gt;(A4stdlife+$E120),(Input!$J$146*(1+rvanilla)^0.5)-SUM($J120:AM120),(Input!$J$146*(1+rvanilla)^0.5)/A4stdlife))</f>
        <v>4.8950426352833318</v>
      </c>
      <c r="AO120" s="168">
        <f>IF(A4stdlife="n/a","n/a",IF(AO$3&gt;(A4stdlife+$E120),(Input!$J$146*(1+rvanilla)^0.5)-SUM($J120:AN120),(Input!$J$146*(1+rvanilla)^0.5)/A4stdlife))</f>
        <v>4.8950426352833318</v>
      </c>
      <c r="AP120" s="168">
        <f>IF(A4stdlife="n/a","n/a",IF(AP$3&gt;(A4stdlife+$E120),(Input!$J$146*(1+rvanilla)^0.5)-SUM($J120:AO120),(Input!$J$146*(1+rvanilla)^0.5)/A4stdlife))</f>
        <v>4.8950426352833318</v>
      </c>
      <c r="AQ120" s="168">
        <f>IF(A4stdlife="n/a","n/a",IF(AQ$3&gt;(A4stdlife+$E120),(Input!$J$146*(1+rvanilla)^0.5)-SUM($J120:AP120),(Input!$J$146*(1+rvanilla)^0.5)/A4stdlife))</f>
        <v>4.8950426352833318</v>
      </c>
      <c r="AR120" s="168">
        <f>IF(A4stdlife="n/a","n/a",IF(AR$3&gt;(A4stdlife+$E120),(Input!$J$146*(1+rvanilla)^0.5)-SUM($J120:AQ120),(Input!$J$146*(1+rvanilla)^0.5)/A4stdlife))</f>
        <v>4.8950426352833318</v>
      </c>
      <c r="AS120" s="168">
        <f>IF(A4stdlife="n/a","n/a",IF(AS$3&gt;(A4stdlife+$E120),(Input!$J$146*(1+rvanilla)^0.5)-SUM($J120:AR120),(Input!$J$146*(1+rvanilla)^0.5)/A4stdlife))</f>
        <v>4.8950426352833318</v>
      </c>
      <c r="AT120" s="168">
        <f>IF(A4stdlife="n/a","n/a",IF(AT$3&gt;(A4stdlife+$E120),(Input!$J$146*(1+rvanilla)^0.5)-SUM($J120:AS120),(Input!$J$146*(1+rvanilla)^0.5)/A4stdlife))</f>
        <v>4.8950426352833318</v>
      </c>
      <c r="AU120" s="168">
        <f>IF(A4stdlife="n/a","n/a",IF(AU$3&gt;(A4stdlife+$E120),(Input!$J$146*(1+rvanilla)^0.5)-SUM($J120:AT120),(Input!$J$146*(1+rvanilla)^0.5)/A4stdlife))</f>
        <v>4.8950426352833318</v>
      </c>
      <c r="AV120" s="168">
        <f>IF(A4stdlife="n/a","n/a",IF(AV$3&gt;(A4stdlife+$E120),(Input!$J$146*(1+rvanilla)^0.5)-SUM($J120:AU120),(Input!$J$146*(1+rvanilla)^0.5)/A4stdlife))</f>
        <v>4.8950426352833318</v>
      </c>
      <c r="AW120" s="168">
        <f>IF(A4stdlife="n/a","n/a",IF(AW$3&gt;(A4stdlife+$E120),(Input!$J$146*(1+rvanilla)^0.5)-SUM($J120:AV120),(Input!$J$146*(1+rvanilla)^0.5)/A4stdlife))</f>
        <v>4.8950426352833318</v>
      </c>
      <c r="AX120" s="168">
        <f>IF(A4stdlife="n/a","n/a",IF(AX$3&gt;(A4stdlife+$E120),(Input!$J$146*(1+rvanilla)^0.5)-SUM($J120:AW120),(Input!$J$146*(1+rvanilla)^0.5)/A4stdlife))</f>
        <v>4.8950426352833318</v>
      </c>
      <c r="AY120" s="168">
        <f>IF(A4stdlife="n/a","n/a",IF(AY$3&gt;(A4stdlife+$E120),(Input!$J$146*(1+rvanilla)^0.5)-SUM($J120:AX120),(Input!$J$146*(1+rvanilla)^0.5)/A4stdlife))</f>
        <v>4.8950426352833318</v>
      </c>
      <c r="AZ120" s="168">
        <f>IF(A4stdlife="n/a","n/a",IF(AZ$3&gt;(A4stdlife+$E120),(Input!$J$146*(1+rvanilla)^0.5)-SUM($J120:AY120),(Input!$J$146*(1+rvanilla)^0.5)/A4stdlife))</f>
        <v>4.8950426352833318</v>
      </c>
      <c r="BA120" s="168">
        <f>IF(A4stdlife="n/a","n/a",IF(BA$3&gt;(A4stdlife+$E120),(Input!$J$146*(1+rvanilla)^0.5)-SUM($J120:AZ120),(Input!$J$146*(1+rvanilla)^0.5)/A4stdlife))</f>
        <v>4.8950426352833318</v>
      </c>
      <c r="BB120" s="168">
        <f>IF(A4stdlife="n/a","n/a",IF(BB$3&gt;(A4stdlife+$E120),(Input!$J$146*(1+rvanilla)^0.5)-SUM($J120:BA120),(Input!$J$146*(1+rvanilla)^0.5)/A4stdlife))</f>
        <v>4.8950426352833318</v>
      </c>
      <c r="BC120" s="168">
        <f>IF(A4stdlife="n/a","n/a",IF(BC$3&gt;(A4stdlife+$E120),(Input!$J$146*(1+rvanilla)^0.5)-SUM($J120:BB120),(Input!$J$146*(1+rvanilla)^0.5)/A4stdlife))</f>
        <v>4.8950426352833318</v>
      </c>
      <c r="BD120" s="168">
        <f>IF(A4stdlife="n/a","n/a",IF(BD$3&gt;(A4stdlife+$E120),(Input!$J$146*(1+rvanilla)^0.5)-SUM($J120:BC120),(Input!$J$146*(1+rvanilla)^0.5)/A4stdlife))</f>
        <v>4.8950426352833318</v>
      </c>
      <c r="BE120" s="168">
        <f>IF(A4stdlife="n/a","n/a",IF(BE$3&gt;(A4stdlife+$E120),(Input!$J$146*(1+rvanilla)^0.5)-SUM($J120:BD120),(Input!$J$146*(1+rvanilla)^0.5)/A4stdlife))</f>
        <v>4.1256982039338084</v>
      </c>
      <c r="BF120" s="168">
        <f>IF(A4stdlife="n/a","n/a",IF(BF$3&gt;(A4stdlife+$E120),(Input!$J$146*(1+rvanilla)^0.5)-SUM($J120:BE120),(Input!$J$146*(1+rvanilla)^0.5)/A4stdlife))</f>
        <v>0</v>
      </c>
      <c r="BG120" s="168">
        <f>IF(A4stdlife="n/a","n/a",IF(BG$3&gt;(A4stdlife+$E120),(Input!$J$146*(1+rvanilla)^0.5)-SUM($J120:BF120),(Input!$J$146*(1+rvanilla)^0.5)/A4stdlife))</f>
        <v>0</v>
      </c>
      <c r="BH120" s="168">
        <f>IF(A4stdlife="n/a","n/a",IF(BH$3&gt;(A4stdlife+$E120),(Input!$J$146*(1+rvanilla)^0.5)-SUM($J120:BG120),(Input!$J$146*(1+rvanilla)^0.5)/A4stdlife))</f>
        <v>0</v>
      </c>
      <c r="BI120" s="168">
        <f>IF(A4stdlife="n/a","n/a",IF(BI$3&gt;(A4stdlife+$E120),(Input!$J$146*(1+rvanilla)^0.5)-SUM($J120:BH120),(Input!$J$146*(1+rvanilla)^0.5)/A4stdlife))</f>
        <v>0</v>
      </c>
      <c r="BJ120" s="20"/>
      <c r="BK120" s="20"/>
      <c r="BL120"/>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c r="DK120"/>
      <c r="DL120"/>
      <c r="DM120"/>
      <c r="DN120"/>
      <c r="DO120"/>
      <c r="DP120"/>
      <c r="DQ120"/>
      <c r="DR120"/>
      <c r="DS120"/>
      <c r="DT120"/>
      <c r="DU120"/>
      <c r="DV120"/>
      <c r="DW120"/>
      <c r="DX120"/>
      <c r="DY120"/>
      <c r="DZ120"/>
      <c r="EA120"/>
      <c r="EB120"/>
      <c r="EC120"/>
      <c r="ED120"/>
      <c r="EE120"/>
      <c r="EF120"/>
      <c r="EG120"/>
      <c r="EH120"/>
      <c r="EI120"/>
      <c r="EJ120"/>
      <c r="EK120"/>
      <c r="EL120"/>
      <c r="EM120"/>
      <c r="EN120"/>
      <c r="EO120"/>
      <c r="EP120"/>
      <c r="EQ120"/>
      <c r="ER120"/>
      <c r="ES120"/>
      <c r="ET120"/>
      <c r="EU120"/>
      <c r="EV120"/>
      <c r="EW120"/>
      <c r="EX120"/>
      <c r="EY120"/>
      <c r="EZ120"/>
      <c r="FA120"/>
      <c r="FB120"/>
      <c r="FC120"/>
      <c r="FD120"/>
      <c r="FE120"/>
      <c r="FF120"/>
      <c r="FG120"/>
      <c r="FH120"/>
      <c r="FI120"/>
      <c r="FJ120"/>
      <c r="FK120"/>
      <c r="FL120"/>
      <c r="FM120"/>
      <c r="FN120"/>
      <c r="FO120"/>
      <c r="FP120"/>
      <c r="FQ120"/>
      <c r="FR120"/>
      <c r="FS120"/>
      <c r="FT120"/>
      <c r="FU120"/>
      <c r="FV120"/>
      <c r="FW120"/>
      <c r="FX120"/>
      <c r="FY120"/>
      <c r="FZ120"/>
      <c r="GA120"/>
      <c r="GB120"/>
      <c r="GC120"/>
      <c r="GD120"/>
      <c r="GE120"/>
      <c r="GF120"/>
      <c r="GG120"/>
      <c r="GH120"/>
      <c r="GI120"/>
      <c r="GJ120"/>
      <c r="GK120"/>
      <c r="GL120"/>
      <c r="GM120"/>
      <c r="GN120"/>
      <c r="GO120"/>
      <c r="GP120"/>
      <c r="GQ120"/>
      <c r="GR120"/>
      <c r="GS120"/>
      <c r="GT120"/>
      <c r="GU120"/>
      <c r="GV120"/>
      <c r="GW120"/>
      <c r="GX120"/>
      <c r="GY120"/>
      <c r="GZ120"/>
      <c r="HA120"/>
      <c r="HB120"/>
      <c r="HC120"/>
      <c r="HD120"/>
      <c r="HE120"/>
      <c r="HF120"/>
      <c r="HG120"/>
      <c r="HH120"/>
      <c r="HI120"/>
      <c r="HJ120"/>
      <c r="HK120"/>
      <c r="HL120"/>
      <c r="HM120"/>
      <c r="HN120"/>
      <c r="HO120"/>
      <c r="HP120"/>
      <c r="HQ120"/>
      <c r="HR120"/>
      <c r="HS120"/>
      <c r="HT120"/>
      <c r="HU120"/>
      <c r="HV120"/>
      <c r="HW120"/>
      <c r="HX120"/>
      <c r="HY120"/>
      <c r="HZ120"/>
      <c r="IA120"/>
      <c r="IB120"/>
      <c r="IC120"/>
      <c r="ID120"/>
      <c r="IE120"/>
      <c r="IF120"/>
      <c r="IG120"/>
      <c r="IH120"/>
      <c r="II120"/>
      <c r="IJ120"/>
      <c r="IK120"/>
      <c r="IL120"/>
      <c r="IM120"/>
      <c r="IN120"/>
      <c r="IO120"/>
      <c r="IP120"/>
      <c r="IQ120"/>
      <c r="IR120"/>
      <c r="IS120"/>
      <c r="IT120"/>
      <c r="IU120"/>
      <c r="IV120"/>
    </row>
    <row r="121" spans="1:256" s="5" customFormat="1" hidden="1" outlineLevel="2">
      <c r="A121" s="20"/>
      <c r="B121" s="20"/>
      <c r="C121" s="38"/>
      <c r="D121" s="641"/>
      <c r="E121" s="287">
        <v>5</v>
      </c>
      <c r="F121" s="40"/>
      <c r="G121" s="445"/>
      <c r="H121" s="315"/>
      <c r="I121" s="315"/>
      <c r="J121" s="315"/>
      <c r="K121" s="314"/>
      <c r="L121" s="168">
        <f>IF(A4stdlife="n/a","n/a",IF(L$3&gt;(A4stdlife+$E121),(Input!$K$146*(1+rvanilla)^0.5)-SUM($K121:K121),(Input!$K$146*(1+rvanilla)^0.5)/A4stdlife))</f>
        <v>3.9039468510837092</v>
      </c>
      <c r="M121" s="168">
        <f>IF(A4stdlife="n/a","n/a",IF(M$3&gt;(A4stdlife+$E121),(Input!$K$146*(1+rvanilla)^0.5)-SUM($K121:L121),(Input!$K$146*(1+rvanilla)^0.5)/A4stdlife))</f>
        <v>3.9039468510837092</v>
      </c>
      <c r="N121" s="168">
        <f>IF(A4stdlife="n/a","n/a",IF(N$3&gt;(A4stdlife+$E121),(Input!$K$146*(1+rvanilla)^0.5)-SUM($K121:M121),(Input!$K$146*(1+rvanilla)^0.5)/A4stdlife))</f>
        <v>3.9039468510837092</v>
      </c>
      <c r="O121" s="168">
        <f>IF(A4stdlife="n/a","n/a",IF(O$3&gt;(A4stdlife+$E121),(Input!$K$146*(1+rvanilla)^0.5)-SUM($K121:N121),(Input!$K$146*(1+rvanilla)^0.5)/A4stdlife))</f>
        <v>3.9039468510837092</v>
      </c>
      <c r="P121" s="168">
        <f>IF(A4stdlife="n/a","n/a",IF(P$3&gt;(A4stdlife+$E121),(Input!$K$146*(1+rvanilla)^0.5)-SUM($K121:O121),(Input!$K$146*(1+rvanilla)^0.5)/A4stdlife))</f>
        <v>3.9039468510837092</v>
      </c>
      <c r="Q121" s="168">
        <f>IF(A4stdlife="n/a","n/a",IF(Q$3&gt;(A4stdlife+$E121),(Input!$K$146*(1+rvanilla)^0.5)-SUM($K121:P121),(Input!$K$146*(1+rvanilla)^0.5)/A4stdlife))</f>
        <v>3.9039468510837092</v>
      </c>
      <c r="R121" s="168">
        <f>IF(A4stdlife="n/a","n/a",IF(R$3&gt;(A4stdlife+$E121),(Input!$K$146*(1+rvanilla)^0.5)-SUM($K121:Q121),(Input!$K$146*(1+rvanilla)^0.5)/A4stdlife))</f>
        <v>3.9039468510837092</v>
      </c>
      <c r="S121" s="168">
        <f>IF(A4stdlife="n/a","n/a",IF(S$3&gt;(A4stdlife+$E121),(Input!$K$146*(1+rvanilla)^0.5)-SUM($K121:R121),(Input!$K$146*(1+rvanilla)^0.5)/A4stdlife))</f>
        <v>3.9039468510837092</v>
      </c>
      <c r="T121" s="168">
        <f>IF(A4stdlife="n/a","n/a",IF(T$3&gt;(A4stdlife+$E121),(Input!$K$146*(1+rvanilla)^0.5)-SUM($K121:S121),(Input!$K$146*(1+rvanilla)^0.5)/A4stdlife))</f>
        <v>3.9039468510837092</v>
      </c>
      <c r="U121" s="168">
        <f>IF(A4stdlife="n/a","n/a",IF(U$3&gt;(A4stdlife+$E121),(Input!$K$146*(1+rvanilla)^0.5)-SUM($K121:T121),(Input!$K$146*(1+rvanilla)^0.5)/A4stdlife))</f>
        <v>3.9039468510837092</v>
      </c>
      <c r="V121" s="168">
        <f>IF(A4stdlife="n/a","n/a",IF(V$3&gt;(A4stdlife+$E121),(Input!$K$146*(1+rvanilla)^0.5)-SUM($K121:U121),(Input!$K$146*(1+rvanilla)^0.5)/A4stdlife))</f>
        <v>3.9039468510837092</v>
      </c>
      <c r="W121" s="168">
        <f>IF(A4stdlife="n/a","n/a",IF(W$3&gt;(A4stdlife+$E121),(Input!$K$146*(1+rvanilla)^0.5)-SUM($K121:V121),(Input!$K$146*(1+rvanilla)^0.5)/A4stdlife))</f>
        <v>3.9039468510837092</v>
      </c>
      <c r="X121" s="168">
        <f>IF(A4stdlife="n/a","n/a",IF(X$3&gt;(A4stdlife+$E121),(Input!$K$146*(1+rvanilla)^0.5)-SUM($K121:W121),(Input!$K$146*(1+rvanilla)^0.5)/A4stdlife))</f>
        <v>3.9039468510837092</v>
      </c>
      <c r="Y121" s="168">
        <f>IF(A4stdlife="n/a","n/a",IF(Y$3&gt;(A4stdlife+$E121),(Input!$K$146*(1+rvanilla)^0.5)-SUM($K121:X121),(Input!$K$146*(1+rvanilla)^0.5)/A4stdlife))</f>
        <v>3.9039468510837092</v>
      </c>
      <c r="Z121" s="168">
        <f>IF(A4stdlife="n/a","n/a",IF(Z$3&gt;(A4stdlife+$E121),(Input!$K$146*(1+rvanilla)^0.5)-SUM($K121:Y121),(Input!$K$146*(1+rvanilla)^0.5)/A4stdlife))</f>
        <v>3.9039468510837092</v>
      </c>
      <c r="AA121" s="168">
        <f>IF(A4stdlife="n/a","n/a",IF(AA$3&gt;(A4stdlife+$E121),(Input!$K$146*(1+rvanilla)^0.5)-SUM($K121:Z121),(Input!$K$146*(1+rvanilla)^0.5)/A4stdlife))</f>
        <v>3.9039468510837092</v>
      </c>
      <c r="AB121" s="168">
        <f>IF(A4stdlife="n/a","n/a",IF(AB$3&gt;(A4stdlife+$E121),(Input!$K$146*(1+rvanilla)^0.5)-SUM($K121:AA121),(Input!$K$146*(1+rvanilla)^0.5)/A4stdlife))</f>
        <v>3.9039468510837092</v>
      </c>
      <c r="AC121" s="168">
        <f>IF(A4stdlife="n/a","n/a",IF(AC$3&gt;(A4stdlife+$E121),(Input!$K$146*(1+rvanilla)^0.5)-SUM($K121:AB121),(Input!$K$146*(1+rvanilla)^0.5)/A4stdlife))</f>
        <v>3.9039468510837092</v>
      </c>
      <c r="AD121" s="168">
        <f>IF(A4stdlife="n/a","n/a",IF(AD$3&gt;(A4stdlife+$E121),(Input!$K$146*(1+rvanilla)^0.5)-SUM($K121:AC121),(Input!$K$146*(1+rvanilla)^0.5)/A4stdlife))</f>
        <v>3.9039468510837092</v>
      </c>
      <c r="AE121" s="168">
        <f>IF(A4stdlife="n/a","n/a",IF(AE$3&gt;(A4stdlife+$E121),(Input!$K$146*(1+rvanilla)^0.5)-SUM($K121:AD121),(Input!$K$146*(1+rvanilla)^0.5)/A4stdlife))</f>
        <v>3.9039468510837092</v>
      </c>
      <c r="AF121" s="168">
        <f>IF(A4stdlife="n/a","n/a",IF(AF$3&gt;(A4stdlife+$E121),(Input!$K$146*(1+rvanilla)^0.5)-SUM($K121:AE121),(Input!$K$146*(1+rvanilla)^0.5)/A4stdlife))</f>
        <v>3.9039468510837092</v>
      </c>
      <c r="AG121" s="168">
        <f>IF(A4stdlife="n/a","n/a",IF(AG$3&gt;(A4stdlife+$E121),(Input!$K$146*(1+rvanilla)^0.5)-SUM($K121:AF121),(Input!$K$146*(1+rvanilla)^0.5)/A4stdlife))</f>
        <v>3.9039468510837092</v>
      </c>
      <c r="AH121" s="168">
        <f>IF(A4stdlife="n/a","n/a",IF(AH$3&gt;(A4stdlife+$E121),(Input!$K$146*(1+rvanilla)^0.5)-SUM($K121:AG121),(Input!$K$146*(1+rvanilla)^0.5)/A4stdlife))</f>
        <v>3.9039468510837092</v>
      </c>
      <c r="AI121" s="168">
        <f>IF(A4stdlife="n/a","n/a",IF(AI$3&gt;(A4stdlife+$E121),(Input!$K$146*(1+rvanilla)^0.5)-SUM($K121:AH121),(Input!$K$146*(1+rvanilla)^0.5)/A4stdlife))</f>
        <v>3.9039468510837092</v>
      </c>
      <c r="AJ121" s="168">
        <f>IF(A4stdlife="n/a","n/a",IF(AJ$3&gt;(A4stdlife+$E121),(Input!$K$146*(1+rvanilla)^0.5)-SUM($K121:AI121),(Input!$K$146*(1+rvanilla)^0.5)/A4stdlife))</f>
        <v>3.9039468510837092</v>
      </c>
      <c r="AK121" s="168">
        <f>IF(A4stdlife="n/a","n/a",IF(AK$3&gt;(A4stdlife+$E121),(Input!$K$146*(1+rvanilla)^0.5)-SUM($K121:AJ121),(Input!$K$146*(1+rvanilla)^0.5)/A4stdlife))</f>
        <v>3.9039468510837092</v>
      </c>
      <c r="AL121" s="168">
        <f>IF(A4stdlife="n/a","n/a",IF(AL$3&gt;(A4stdlife+$E121),(Input!$K$146*(1+rvanilla)^0.5)-SUM($K121:AK121),(Input!$K$146*(1+rvanilla)^0.5)/A4stdlife))</f>
        <v>3.9039468510837092</v>
      </c>
      <c r="AM121" s="168">
        <f>IF(A4stdlife="n/a","n/a",IF(AM$3&gt;(A4stdlife+$E121),(Input!$K$146*(1+rvanilla)^0.5)-SUM($K121:AL121),(Input!$K$146*(1+rvanilla)^0.5)/A4stdlife))</f>
        <v>3.9039468510837092</v>
      </c>
      <c r="AN121" s="168">
        <f>IF(A4stdlife="n/a","n/a",IF(AN$3&gt;(A4stdlife+$E121),(Input!$K$146*(1+rvanilla)^0.5)-SUM($K121:AM121),(Input!$K$146*(1+rvanilla)^0.5)/A4stdlife))</f>
        <v>3.9039468510837092</v>
      </c>
      <c r="AO121" s="168">
        <f>IF(A4stdlife="n/a","n/a",IF(AO$3&gt;(A4stdlife+$E121),(Input!$K$146*(1+rvanilla)^0.5)-SUM($K121:AN121),(Input!$K$146*(1+rvanilla)^0.5)/A4stdlife))</f>
        <v>3.9039468510837092</v>
      </c>
      <c r="AP121" s="168">
        <f>IF(A4stdlife="n/a","n/a",IF(AP$3&gt;(A4stdlife+$E121),(Input!$K$146*(1+rvanilla)^0.5)-SUM($K121:AO121),(Input!$K$146*(1+rvanilla)^0.5)/A4stdlife))</f>
        <v>3.9039468510837092</v>
      </c>
      <c r="AQ121" s="168">
        <f>IF(A4stdlife="n/a","n/a",IF(AQ$3&gt;(A4stdlife+$E121),(Input!$K$146*(1+rvanilla)^0.5)-SUM($K121:AP121),(Input!$K$146*(1+rvanilla)^0.5)/A4stdlife))</f>
        <v>3.9039468510837092</v>
      </c>
      <c r="AR121" s="168">
        <f>IF(A4stdlife="n/a","n/a",IF(AR$3&gt;(A4stdlife+$E121),(Input!$K$146*(1+rvanilla)^0.5)-SUM($K121:AQ121),(Input!$K$146*(1+rvanilla)^0.5)/A4stdlife))</f>
        <v>3.9039468510837092</v>
      </c>
      <c r="AS121" s="168">
        <f>IF(A4stdlife="n/a","n/a",IF(AS$3&gt;(A4stdlife+$E121),(Input!$K$146*(1+rvanilla)^0.5)-SUM($K121:AR121),(Input!$K$146*(1+rvanilla)^0.5)/A4stdlife))</f>
        <v>3.9039468510837092</v>
      </c>
      <c r="AT121" s="168">
        <f>IF(A4stdlife="n/a","n/a",IF(AT$3&gt;(A4stdlife+$E121),(Input!$K$146*(1+rvanilla)^0.5)-SUM($K121:AS121),(Input!$K$146*(1+rvanilla)^0.5)/A4stdlife))</f>
        <v>3.9039468510837092</v>
      </c>
      <c r="AU121" s="168">
        <f>IF(A4stdlife="n/a","n/a",IF(AU$3&gt;(A4stdlife+$E121),(Input!$K$146*(1+rvanilla)^0.5)-SUM($K121:AT121),(Input!$K$146*(1+rvanilla)^0.5)/A4stdlife))</f>
        <v>3.9039468510837092</v>
      </c>
      <c r="AV121" s="168">
        <f>IF(A4stdlife="n/a","n/a",IF(AV$3&gt;(A4stdlife+$E121),(Input!$K$146*(1+rvanilla)^0.5)-SUM($K121:AU121),(Input!$K$146*(1+rvanilla)^0.5)/A4stdlife))</f>
        <v>3.9039468510837092</v>
      </c>
      <c r="AW121" s="168">
        <f>IF(A4stdlife="n/a","n/a",IF(AW$3&gt;(A4stdlife+$E121),(Input!$K$146*(1+rvanilla)^0.5)-SUM($K121:AV121),(Input!$K$146*(1+rvanilla)^0.5)/A4stdlife))</f>
        <v>3.9039468510837092</v>
      </c>
      <c r="AX121" s="168">
        <f>IF(A4stdlife="n/a","n/a",IF(AX$3&gt;(A4stdlife+$E121),(Input!$K$146*(1+rvanilla)^0.5)-SUM($K121:AW121),(Input!$K$146*(1+rvanilla)^0.5)/A4stdlife))</f>
        <v>3.9039468510837092</v>
      </c>
      <c r="AY121" s="168">
        <f>IF(A4stdlife="n/a","n/a",IF(AY$3&gt;(A4stdlife+$E121),(Input!$K$146*(1+rvanilla)^0.5)-SUM($K121:AX121),(Input!$K$146*(1+rvanilla)^0.5)/A4stdlife))</f>
        <v>3.9039468510837092</v>
      </c>
      <c r="AZ121" s="168">
        <f>IF(A4stdlife="n/a","n/a",IF(AZ$3&gt;(A4stdlife+$E121),(Input!$K$146*(1+rvanilla)^0.5)-SUM($K121:AY121),(Input!$K$146*(1+rvanilla)^0.5)/A4stdlife))</f>
        <v>3.9039468510837092</v>
      </c>
      <c r="BA121" s="168">
        <f>IF(A4stdlife="n/a","n/a",IF(BA$3&gt;(A4stdlife+$E121),(Input!$K$146*(1+rvanilla)^0.5)-SUM($K121:AZ121),(Input!$K$146*(1+rvanilla)^0.5)/A4stdlife))</f>
        <v>3.9039468510837092</v>
      </c>
      <c r="BB121" s="168">
        <f>IF(A4stdlife="n/a","n/a",IF(BB$3&gt;(A4stdlife+$E121),(Input!$K$146*(1+rvanilla)^0.5)-SUM($K121:BA121),(Input!$K$146*(1+rvanilla)^0.5)/A4stdlife))</f>
        <v>3.9039468510837092</v>
      </c>
      <c r="BC121" s="168">
        <f>IF(A4stdlife="n/a","n/a",IF(BC$3&gt;(A4stdlife+$E121),(Input!$K$146*(1+rvanilla)^0.5)-SUM($K121:BB121),(Input!$K$146*(1+rvanilla)^0.5)/A4stdlife))</f>
        <v>3.9039468510837092</v>
      </c>
      <c r="BD121" s="168">
        <f>IF(A4stdlife="n/a","n/a",IF(BD$3&gt;(A4stdlife+$E121),(Input!$K$146*(1+rvanilla)^0.5)-SUM($K121:BC121),(Input!$K$146*(1+rvanilla)^0.5)/A4stdlife))</f>
        <v>3.9039468510837092</v>
      </c>
      <c r="BE121" s="168">
        <f>IF(A4stdlife="n/a","n/a",IF(BE$3&gt;(A4stdlife+$E121),(Input!$K$146*(1+rvanilla)^0.5)-SUM($K121:BD121),(Input!$K$146*(1+rvanilla)^0.5)/A4stdlife))</f>
        <v>3.9039468510837092</v>
      </c>
      <c r="BF121" s="168">
        <f>IF(A4stdlife="n/a","n/a",IF(BF$3&gt;(A4stdlife+$E121),(Input!$K$146*(1+rvanilla)^0.5)-SUM($K121:BE121),(Input!$K$146*(1+rvanilla)^0.5)/A4stdlife))</f>
        <v>3.2903710369498924</v>
      </c>
      <c r="BG121" s="168">
        <f>IF(A4stdlife="n/a","n/a",IF(BG$3&gt;(A4stdlife+$E121),(Input!$K$146*(1+rvanilla)^0.5)-SUM($K121:BF121),(Input!$K$146*(1+rvanilla)^0.5)/A4stdlife))</f>
        <v>0</v>
      </c>
      <c r="BH121" s="168">
        <f>IF(A4stdlife="n/a","n/a",IF(BH$3&gt;(A4stdlife+$E121),(Input!$K$146*(1+rvanilla)^0.5)-SUM($K121:BG121),(Input!$K$146*(1+rvanilla)^0.5)/A4stdlife))</f>
        <v>0</v>
      </c>
      <c r="BI121" s="168">
        <f>IF(A4stdlife="n/a","n/a",IF(BI$3&gt;(A4stdlife+$E121),(Input!$K$146*(1+rvanilla)^0.5)-SUM($K121:BH121),(Input!$K$146*(1+rvanilla)^0.5)/A4stdlife))</f>
        <v>0</v>
      </c>
      <c r="BJ121" s="20"/>
      <c r="BK121" s="20"/>
      <c r="BL121"/>
      <c r="BM121"/>
      <c r="BN121"/>
      <c r="BO121"/>
      <c r="BP121"/>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c r="DK121"/>
      <c r="DL121"/>
      <c r="DM121"/>
      <c r="DN121"/>
      <c r="DO121"/>
      <c r="DP121"/>
      <c r="DQ121"/>
      <c r="DR121"/>
      <c r="DS121"/>
      <c r="DT121"/>
      <c r="DU121"/>
      <c r="DV121"/>
      <c r="DW121"/>
      <c r="DX121"/>
      <c r="DY121"/>
      <c r="DZ121"/>
      <c r="EA121"/>
      <c r="EB121"/>
      <c r="EC121"/>
      <c r="ED121"/>
      <c r="EE121"/>
      <c r="EF121"/>
      <c r="EG121"/>
      <c r="EH121"/>
      <c r="EI121"/>
      <c r="EJ121"/>
      <c r="EK121"/>
      <c r="EL121"/>
      <c r="EM121"/>
      <c r="EN121"/>
      <c r="EO121"/>
      <c r="EP121"/>
      <c r="EQ121"/>
      <c r="ER121"/>
      <c r="ES121"/>
      <c r="ET121"/>
      <c r="EU121"/>
      <c r="EV121"/>
      <c r="EW121"/>
      <c r="EX121"/>
      <c r="EY121"/>
      <c r="EZ121"/>
      <c r="FA121"/>
      <c r="FB121"/>
      <c r="FC121"/>
      <c r="FD121"/>
      <c r="FE121"/>
      <c r="FF121"/>
      <c r="FG121"/>
      <c r="FH121"/>
      <c r="FI121"/>
      <c r="FJ121"/>
      <c r="FK121"/>
      <c r="FL121"/>
      <c r="FM121"/>
      <c r="FN121"/>
      <c r="FO121"/>
      <c r="FP121"/>
      <c r="FQ121"/>
      <c r="FR121"/>
      <c r="FS121"/>
      <c r="FT121"/>
      <c r="FU121"/>
      <c r="FV121"/>
      <c r="FW121"/>
      <c r="FX121"/>
      <c r="FY121"/>
      <c r="FZ121"/>
      <c r="GA121"/>
      <c r="GB121"/>
      <c r="GC121"/>
      <c r="GD121"/>
      <c r="GE121"/>
      <c r="GF121"/>
      <c r="GG121"/>
      <c r="GH121"/>
      <c r="GI121"/>
      <c r="GJ121"/>
      <c r="GK121"/>
      <c r="GL121"/>
      <c r="GM121"/>
      <c r="GN121"/>
      <c r="GO121"/>
      <c r="GP121"/>
      <c r="GQ121"/>
      <c r="GR121"/>
      <c r="GS121"/>
      <c r="GT121"/>
      <c r="GU121"/>
      <c r="GV121"/>
      <c r="GW121"/>
      <c r="GX121"/>
      <c r="GY121"/>
      <c r="GZ121"/>
      <c r="HA121"/>
      <c r="HB121"/>
      <c r="HC121"/>
      <c r="HD121"/>
      <c r="HE121"/>
      <c r="HF121"/>
      <c r="HG121"/>
      <c r="HH121"/>
      <c r="HI121"/>
      <c r="HJ121"/>
      <c r="HK121"/>
      <c r="HL121"/>
      <c r="HM121"/>
      <c r="HN121"/>
      <c r="HO121"/>
      <c r="HP121"/>
      <c r="HQ121"/>
      <c r="HR121"/>
      <c r="HS121"/>
      <c r="HT121"/>
      <c r="HU121"/>
      <c r="HV121"/>
      <c r="HW121"/>
      <c r="HX121"/>
      <c r="HY121"/>
      <c r="HZ121"/>
      <c r="IA121"/>
      <c r="IB121"/>
      <c r="IC121"/>
      <c r="ID121"/>
      <c r="IE121"/>
      <c r="IF121"/>
      <c r="IG121"/>
      <c r="IH121"/>
      <c r="II121"/>
      <c r="IJ121"/>
      <c r="IK121"/>
      <c r="IL121"/>
      <c r="IM121"/>
      <c r="IN121"/>
      <c r="IO121"/>
      <c r="IP121"/>
      <c r="IQ121"/>
      <c r="IR121"/>
      <c r="IS121"/>
      <c r="IT121"/>
      <c r="IU121"/>
      <c r="IV121"/>
    </row>
    <row r="122" spans="1:256" s="5" customFormat="1" hidden="1" outlineLevel="2">
      <c r="A122" s="20"/>
      <c r="B122" s="20"/>
      <c r="C122" s="38"/>
      <c r="D122" s="641"/>
      <c r="E122" s="287">
        <v>6</v>
      </c>
      <c r="F122" s="40"/>
      <c r="G122" s="445"/>
      <c r="H122" s="315"/>
      <c r="I122" s="315"/>
      <c r="J122" s="315"/>
      <c r="K122" s="315"/>
      <c r="L122" s="314"/>
      <c r="M122" s="168">
        <f>IF(A4stdlife="n/a","n/a",IF(M$3&gt;(A4stdlife+$E122),(Input!$L$146*(1+rvanilla)^0.5)-SUM($L122:L122),(Input!$L$146*(1+rvanilla)^0.5)/A4stdlife))</f>
        <v>0</v>
      </c>
      <c r="N122" s="168">
        <f>IF(A4stdlife="n/a","n/a",IF(N$3&gt;(A4stdlife+$E122),(Input!$L$146*(1+rvanilla)^0.5)-SUM($L122:M122),(Input!$L$146*(1+rvanilla)^0.5)/A4stdlife))</f>
        <v>0</v>
      </c>
      <c r="O122" s="168">
        <f>IF(A4stdlife="n/a","n/a",IF(O$3&gt;(A4stdlife+$E122),(Input!$L$146*(1+rvanilla)^0.5)-SUM($L122:N122),(Input!$L$146*(1+rvanilla)^0.5)/A4stdlife))</f>
        <v>0</v>
      </c>
      <c r="P122" s="168">
        <f>IF(A4stdlife="n/a","n/a",IF(P$3&gt;(A4stdlife+$E122),(Input!$L$146*(1+rvanilla)^0.5)-SUM($L122:O122),(Input!$L$146*(1+rvanilla)^0.5)/A4stdlife))</f>
        <v>0</v>
      </c>
      <c r="Q122" s="168">
        <f>IF(A4stdlife="n/a","n/a",IF(Q$3&gt;(A4stdlife+$E122),(Input!$L$146*(1+rvanilla)^0.5)-SUM($L122:P122),(Input!$L$146*(1+rvanilla)^0.5)/A4stdlife))</f>
        <v>0</v>
      </c>
      <c r="R122" s="168">
        <f>IF(A4stdlife="n/a","n/a",IF(R$3&gt;(A4stdlife+$E122),(Input!$L$146*(1+rvanilla)^0.5)-SUM($L122:Q122),(Input!$L$146*(1+rvanilla)^0.5)/A4stdlife))</f>
        <v>0</v>
      </c>
      <c r="S122" s="168">
        <f>IF(A4stdlife="n/a","n/a",IF(S$3&gt;(A4stdlife+$E122),(Input!$L$146*(1+rvanilla)^0.5)-SUM($L122:R122),(Input!$L$146*(1+rvanilla)^0.5)/A4stdlife))</f>
        <v>0</v>
      </c>
      <c r="T122" s="168">
        <f>IF(A4stdlife="n/a","n/a",IF(T$3&gt;(A4stdlife+$E122),(Input!$L$146*(1+rvanilla)^0.5)-SUM($L122:S122),(Input!$L$146*(1+rvanilla)^0.5)/A4stdlife))</f>
        <v>0</v>
      </c>
      <c r="U122" s="168">
        <f>IF(A4stdlife="n/a","n/a",IF(U$3&gt;(A4stdlife+$E122),(Input!$L$146*(1+rvanilla)^0.5)-SUM($L122:T122),(Input!$L$146*(1+rvanilla)^0.5)/A4stdlife))</f>
        <v>0</v>
      </c>
      <c r="V122" s="168">
        <f>IF(A4stdlife="n/a","n/a",IF(V$3&gt;(A4stdlife+$E122),(Input!$L$146*(1+rvanilla)^0.5)-SUM($L122:U122),(Input!$L$146*(1+rvanilla)^0.5)/A4stdlife))</f>
        <v>0</v>
      </c>
      <c r="W122" s="168">
        <f>IF(A4stdlife="n/a","n/a",IF(W$3&gt;(A4stdlife+$E122),(Input!$L$146*(1+rvanilla)^0.5)-SUM($L122:V122),(Input!$L$146*(1+rvanilla)^0.5)/A4stdlife))</f>
        <v>0</v>
      </c>
      <c r="X122" s="168">
        <f>IF(A4stdlife="n/a","n/a",IF(X$3&gt;(A4stdlife+$E122),(Input!$L$146*(1+rvanilla)^0.5)-SUM($L122:W122),(Input!$L$146*(1+rvanilla)^0.5)/A4stdlife))</f>
        <v>0</v>
      </c>
      <c r="Y122" s="168">
        <f>IF(A4stdlife="n/a","n/a",IF(Y$3&gt;(A4stdlife+$E122),(Input!$L$146*(1+rvanilla)^0.5)-SUM($L122:X122),(Input!$L$146*(1+rvanilla)^0.5)/A4stdlife))</f>
        <v>0</v>
      </c>
      <c r="Z122" s="168">
        <f>IF(A4stdlife="n/a","n/a",IF(Z$3&gt;(A4stdlife+$E122),(Input!$L$146*(1+rvanilla)^0.5)-SUM($L122:Y122),(Input!$L$146*(1+rvanilla)^0.5)/A4stdlife))</f>
        <v>0</v>
      </c>
      <c r="AA122" s="168">
        <f>IF(A4stdlife="n/a","n/a",IF(AA$3&gt;(A4stdlife+$E122),(Input!$L$146*(1+rvanilla)^0.5)-SUM($L122:Z122),(Input!$L$146*(1+rvanilla)^0.5)/A4stdlife))</f>
        <v>0</v>
      </c>
      <c r="AB122" s="168">
        <f>IF(A4stdlife="n/a","n/a",IF(AB$3&gt;(A4stdlife+$E122),(Input!$L$146*(1+rvanilla)^0.5)-SUM($L122:AA122),(Input!$L$146*(1+rvanilla)^0.5)/A4stdlife))</f>
        <v>0</v>
      </c>
      <c r="AC122" s="168">
        <f>IF(A4stdlife="n/a","n/a",IF(AC$3&gt;(A4stdlife+$E122),(Input!$L$146*(1+rvanilla)^0.5)-SUM($L122:AB122),(Input!$L$146*(1+rvanilla)^0.5)/A4stdlife))</f>
        <v>0</v>
      </c>
      <c r="AD122" s="168">
        <f>IF(A4stdlife="n/a","n/a",IF(AD$3&gt;(A4stdlife+$E122),(Input!$L$146*(1+rvanilla)^0.5)-SUM($L122:AC122),(Input!$L$146*(1+rvanilla)^0.5)/A4stdlife))</f>
        <v>0</v>
      </c>
      <c r="AE122" s="168">
        <f>IF(A4stdlife="n/a","n/a",IF(AE$3&gt;(A4stdlife+$E122),(Input!$L$146*(1+rvanilla)^0.5)-SUM($L122:AD122),(Input!$L$146*(1+rvanilla)^0.5)/A4stdlife))</f>
        <v>0</v>
      </c>
      <c r="AF122" s="168">
        <f>IF(A4stdlife="n/a","n/a",IF(AF$3&gt;(A4stdlife+$E122),(Input!$L$146*(1+rvanilla)^0.5)-SUM($L122:AE122),(Input!$L$146*(1+rvanilla)^0.5)/A4stdlife))</f>
        <v>0</v>
      </c>
      <c r="AG122" s="168">
        <f>IF(A4stdlife="n/a","n/a",IF(AG$3&gt;(A4stdlife+$E122),(Input!$L$146*(1+rvanilla)^0.5)-SUM($L122:AF122),(Input!$L$146*(1+rvanilla)^0.5)/A4stdlife))</f>
        <v>0</v>
      </c>
      <c r="AH122" s="168">
        <f>IF(A4stdlife="n/a","n/a",IF(AH$3&gt;(A4stdlife+$E122),(Input!$L$146*(1+rvanilla)^0.5)-SUM($L122:AG122),(Input!$L$146*(1+rvanilla)^0.5)/A4stdlife))</f>
        <v>0</v>
      </c>
      <c r="AI122" s="168">
        <f>IF(A4stdlife="n/a","n/a",IF(AI$3&gt;(A4stdlife+$E122),(Input!$L$146*(1+rvanilla)^0.5)-SUM($L122:AH122),(Input!$L$146*(1+rvanilla)^0.5)/A4stdlife))</f>
        <v>0</v>
      </c>
      <c r="AJ122" s="168">
        <f>IF(A4stdlife="n/a","n/a",IF(AJ$3&gt;(A4stdlife+$E122),(Input!$L$146*(1+rvanilla)^0.5)-SUM($L122:AI122),(Input!$L$146*(1+rvanilla)^0.5)/A4stdlife))</f>
        <v>0</v>
      </c>
      <c r="AK122" s="168">
        <f>IF(A4stdlife="n/a","n/a",IF(AK$3&gt;(A4stdlife+$E122),(Input!$L$146*(1+rvanilla)^0.5)-SUM($L122:AJ122),(Input!$L$146*(1+rvanilla)^0.5)/A4stdlife))</f>
        <v>0</v>
      </c>
      <c r="AL122" s="168">
        <f>IF(A4stdlife="n/a","n/a",IF(AL$3&gt;(A4stdlife+$E122),(Input!$L$146*(1+rvanilla)^0.5)-SUM($L122:AK122),(Input!$L$146*(1+rvanilla)^0.5)/A4stdlife))</f>
        <v>0</v>
      </c>
      <c r="AM122" s="168">
        <f>IF(A4stdlife="n/a","n/a",IF(AM$3&gt;(A4stdlife+$E122),(Input!$L$146*(1+rvanilla)^0.5)-SUM($L122:AL122),(Input!$L$146*(1+rvanilla)^0.5)/A4stdlife))</f>
        <v>0</v>
      </c>
      <c r="AN122" s="168">
        <f>IF(A4stdlife="n/a","n/a",IF(AN$3&gt;(A4stdlife+$E122),(Input!$L$146*(1+rvanilla)^0.5)-SUM($L122:AM122),(Input!$L$146*(1+rvanilla)^0.5)/A4stdlife))</f>
        <v>0</v>
      </c>
      <c r="AO122" s="168">
        <f>IF(A4stdlife="n/a","n/a",IF(AO$3&gt;(A4stdlife+$E122),(Input!$L$146*(1+rvanilla)^0.5)-SUM($L122:AN122),(Input!$L$146*(1+rvanilla)^0.5)/A4stdlife))</f>
        <v>0</v>
      </c>
      <c r="AP122" s="168">
        <f>IF(A4stdlife="n/a","n/a",IF(AP$3&gt;(A4stdlife+$E122),(Input!$L$146*(1+rvanilla)^0.5)-SUM($L122:AO122),(Input!$L$146*(1+rvanilla)^0.5)/A4stdlife))</f>
        <v>0</v>
      </c>
      <c r="AQ122" s="168">
        <f>IF(A4stdlife="n/a","n/a",IF(AQ$3&gt;(A4stdlife+$E122),(Input!$L$146*(1+rvanilla)^0.5)-SUM($L122:AP122),(Input!$L$146*(1+rvanilla)^0.5)/A4stdlife))</f>
        <v>0</v>
      </c>
      <c r="AR122" s="168">
        <f>IF(A4stdlife="n/a","n/a",IF(AR$3&gt;(A4stdlife+$E122),(Input!$L$146*(1+rvanilla)^0.5)-SUM($L122:AQ122),(Input!$L$146*(1+rvanilla)^0.5)/A4stdlife))</f>
        <v>0</v>
      </c>
      <c r="AS122" s="168">
        <f>IF(A4stdlife="n/a","n/a",IF(AS$3&gt;(A4stdlife+$E122),(Input!$L$146*(1+rvanilla)^0.5)-SUM($L122:AR122),(Input!$L$146*(1+rvanilla)^0.5)/A4stdlife))</f>
        <v>0</v>
      </c>
      <c r="AT122" s="168">
        <f>IF(A4stdlife="n/a","n/a",IF(AT$3&gt;(A4stdlife+$E122),(Input!$L$146*(1+rvanilla)^0.5)-SUM($L122:AS122),(Input!$L$146*(1+rvanilla)^0.5)/A4stdlife))</f>
        <v>0</v>
      </c>
      <c r="AU122" s="168">
        <f>IF(A4stdlife="n/a","n/a",IF(AU$3&gt;(A4stdlife+$E122),(Input!$L$146*(1+rvanilla)^0.5)-SUM($L122:AT122),(Input!$L$146*(1+rvanilla)^0.5)/A4stdlife))</f>
        <v>0</v>
      </c>
      <c r="AV122" s="168">
        <f>IF(A4stdlife="n/a","n/a",IF(AV$3&gt;(A4stdlife+$E122),(Input!$L$146*(1+rvanilla)^0.5)-SUM($L122:AU122),(Input!$L$146*(1+rvanilla)^0.5)/A4stdlife))</f>
        <v>0</v>
      </c>
      <c r="AW122" s="168">
        <f>IF(A4stdlife="n/a","n/a",IF(AW$3&gt;(A4stdlife+$E122),(Input!$L$146*(1+rvanilla)^0.5)-SUM($L122:AV122),(Input!$L$146*(1+rvanilla)^0.5)/A4stdlife))</f>
        <v>0</v>
      </c>
      <c r="AX122" s="168">
        <f>IF(A4stdlife="n/a","n/a",IF(AX$3&gt;(A4stdlife+$E122),(Input!$L$146*(1+rvanilla)^0.5)-SUM($L122:AW122),(Input!$L$146*(1+rvanilla)^0.5)/A4stdlife))</f>
        <v>0</v>
      </c>
      <c r="AY122" s="168">
        <f>IF(A4stdlife="n/a","n/a",IF(AY$3&gt;(A4stdlife+$E122),(Input!$L$146*(1+rvanilla)^0.5)-SUM($L122:AX122),(Input!$L$146*(1+rvanilla)^0.5)/A4stdlife))</f>
        <v>0</v>
      </c>
      <c r="AZ122" s="168">
        <f>IF(A4stdlife="n/a","n/a",IF(AZ$3&gt;(A4stdlife+$E122),(Input!$L$146*(1+rvanilla)^0.5)-SUM($L122:AY122),(Input!$L$146*(1+rvanilla)^0.5)/A4stdlife))</f>
        <v>0</v>
      </c>
      <c r="BA122" s="168">
        <f>IF(A4stdlife="n/a","n/a",IF(BA$3&gt;(A4stdlife+$E122),(Input!$L$146*(1+rvanilla)^0.5)-SUM($L122:AZ122),(Input!$L$146*(1+rvanilla)^0.5)/A4stdlife))</f>
        <v>0</v>
      </c>
      <c r="BB122" s="168">
        <f>IF(A4stdlife="n/a","n/a",IF(BB$3&gt;(A4stdlife+$E122),(Input!$L$146*(1+rvanilla)^0.5)-SUM($L122:BA122),(Input!$L$146*(1+rvanilla)^0.5)/A4stdlife))</f>
        <v>0</v>
      </c>
      <c r="BC122" s="168">
        <f>IF(A4stdlife="n/a","n/a",IF(BC$3&gt;(A4stdlife+$E122),(Input!$L$146*(1+rvanilla)^0.5)-SUM($L122:BB122),(Input!$L$146*(1+rvanilla)^0.5)/A4stdlife))</f>
        <v>0</v>
      </c>
      <c r="BD122" s="168">
        <f>IF(A4stdlife="n/a","n/a",IF(BD$3&gt;(A4stdlife+$E122),(Input!$L$146*(1+rvanilla)^0.5)-SUM($L122:BC122),(Input!$L$146*(1+rvanilla)^0.5)/A4stdlife))</f>
        <v>0</v>
      </c>
      <c r="BE122" s="168">
        <f>IF(A4stdlife="n/a","n/a",IF(BE$3&gt;(A4stdlife+$E122),(Input!$L$146*(1+rvanilla)^0.5)-SUM($L122:BD122),(Input!$L$146*(1+rvanilla)^0.5)/A4stdlife))</f>
        <v>0</v>
      </c>
      <c r="BF122" s="168">
        <f>IF(A4stdlife="n/a","n/a",IF(BF$3&gt;(A4stdlife+$E122),(Input!$L$146*(1+rvanilla)^0.5)-SUM($L122:BE122),(Input!$L$146*(1+rvanilla)^0.5)/A4stdlife))</f>
        <v>0</v>
      </c>
      <c r="BG122" s="168">
        <f>IF(A4stdlife="n/a","n/a",IF(BG$3&gt;(A4stdlife+$E122),(Input!$L$146*(1+rvanilla)^0.5)-SUM($L122:BF122),(Input!$L$146*(1+rvanilla)^0.5)/A4stdlife))</f>
        <v>0</v>
      </c>
      <c r="BH122" s="168">
        <f>IF(A4stdlife="n/a","n/a",IF(BH$3&gt;(A4stdlife+$E122),(Input!$L$146*(1+rvanilla)^0.5)-SUM($L122:BG122),(Input!$L$146*(1+rvanilla)^0.5)/A4stdlife))</f>
        <v>0</v>
      </c>
      <c r="BI122" s="168">
        <f>IF(A4stdlife="n/a","n/a",IF(BI$3&gt;(A4stdlife+$E122),(Input!$L$146*(1+rvanilla)^0.5)-SUM($L122:BH122),(Input!$L$146*(1+rvanilla)^0.5)/A4stdlife))</f>
        <v>0</v>
      </c>
      <c r="BJ122" s="20"/>
      <c r="BK122" s="20"/>
      <c r="BL122"/>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c r="DK122"/>
      <c r="DL122"/>
      <c r="DM122"/>
      <c r="DN122"/>
      <c r="DO122"/>
      <c r="DP122"/>
      <c r="DQ122"/>
      <c r="DR122"/>
      <c r="DS122"/>
      <c r="DT122"/>
      <c r="DU122"/>
      <c r="DV122"/>
      <c r="DW122"/>
      <c r="DX122"/>
      <c r="DY122"/>
      <c r="DZ122"/>
      <c r="EA122"/>
      <c r="EB122"/>
      <c r="EC122"/>
      <c r="ED122"/>
      <c r="EE122"/>
      <c r="EF122"/>
      <c r="EG122"/>
      <c r="EH122"/>
      <c r="EI122"/>
      <c r="EJ122"/>
      <c r="EK122"/>
      <c r="EL122"/>
      <c r="EM122"/>
      <c r="EN122"/>
      <c r="EO122"/>
      <c r="EP122"/>
      <c r="EQ122"/>
      <c r="ER122"/>
      <c r="ES122"/>
      <c r="ET122"/>
      <c r="EU122"/>
      <c r="EV122"/>
      <c r="EW122"/>
      <c r="EX122"/>
      <c r="EY122"/>
      <c r="EZ122"/>
      <c r="FA122"/>
      <c r="FB122"/>
      <c r="FC122"/>
      <c r="FD122"/>
      <c r="FE122"/>
      <c r="FF122"/>
      <c r="FG122"/>
      <c r="FH122"/>
      <c r="FI122"/>
      <c r="FJ122"/>
      <c r="FK122"/>
      <c r="FL122"/>
      <c r="FM122"/>
      <c r="FN122"/>
      <c r="FO122"/>
      <c r="FP122"/>
      <c r="FQ122"/>
      <c r="FR122"/>
      <c r="FS122"/>
      <c r="FT122"/>
      <c r="FU122"/>
      <c r="FV122"/>
      <c r="FW122"/>
      <c r="FX122"/>
      <c r="FY122"/>
      <c r="FZ122"/>
      <c r="GA122"/>
      <c r="GB122"/>
      <c r="GC122"/>
      <c r="GD122"/>
      <c r="GE122"/>
      <c r="GF122"/>
      <c r="GG122"/>
      <c r="GH122"/>
      <c r="GI122"/>
      <c r="GJ122"/>
      <c r="GK122"/>
      <c r="GL122"/>
      <c r="GM122"/>
      <c r="GN122"/>
      <c r="GO122"/>
      <c r="GP122"/>
      <c r="GQ122"/>
      <c r="GR122"/>
      <c r="GS122"/>
      <c r="GT122"/>
      <c r="GU122"/>
      <c r="GV122"/>
      <c r="GW122"/>
      <c r="GX122"/>
      <c r="GY122"/>
      <c r="GZ122"/>
      <c r="HA122"/>
      <c r="HB122"/>
      <c r="HC122"/>
      <c r="HD122"/>
      <c r="HE122"/>
      <c r="HF122"/>
      <c r="HG122"/>
      <c r="HH122"/>
      <c r="HI122"/>
      <c r="HJ122"/>
      <c r="HK122"/>
      <c r="HL122"/>
      <c r="HM122"/>
      <c r="HN122"/>
      <c r="HO122"/>
      <c r="HP122"/>
      <c r="HQ122"/>
      <c r="HR122"/>
      <c r="HS122"/>
      <c r="HT122"/>
      <c r="HU122"/>
      <c r="HV122"/>
      <c r="HW122"/>
      <c r="HX122"/>
      <c r="HY122"/>
      <c r="HZ122"/>
      <c r="IA122"/>
      <c r="IB122"/>
      <c r="IC122"/>
      <c r="ID122"/>
      <c r="IE122"/>
      <c r="IF122"/>
      <c r="IG122"/>
      <c r="IH122"/>
      <c r="II122"/>
      <c r="IJ122"/>
      <c r="IK122"/>
      <c r="IL122"/>
      <c r="IM122"/>
      <c r="IN122"/>
      <c r="IO122"/>
      <c r="IP122"/>
      <c r="IQ122"/>
      <c r="IR122"/>
      <c r="IS122"/>
      <c r="IT122"/>
      <c r="IU122"/>
      <c r="IV122"/>
    </row>
    <row r="123" spans="1:256" s="5" customFormat="1" hidden="1" outlineLevel="2">
      <c r="A123" s="20"/>
      <c r="B123" s="20"/>
      <c r="C123" s="38"/>
      <c r="D123" s="641"/>
      <c r="E123" s="287">
        <v>7</v>
      </c>
      <c r="F123" s="40"/>
      <c r="G123" s="445"/>
      <c r="H123" s="315"/>
      <c r="I123" s="315"/>
      <c r="J123" s="315"/>
      <c r="K123" s="315"/>
      <c r="L123" s="315"/>
      <c r="M123" s="314"/>
      <c r="N123" s="168">
        <f>IF(A4stdlife="n/a","n/a",IF(N$3&gt;(A4stdlife+$E123),(Input!$M$146*(1+rvanilla)^0.5)-SUM($M123:M123),(Input!$M$146*(1+rvanilla)^0.5)/A4stdlife))</f>
        <v>0</v>
      </c>
      <c r="O123" s="168">
        <f>IF(A4stdlife="n/a","n/a",IF(O$3&gt;(A4stdlife+$E123),(Input!$M$146*(1+rvanilla)^0.5)-SUM($M123:N123),(Input!$M$146*(1+rvanilla)^0.5)/A4stdlife))</f>
        <v>0</v>
      </c>
      <c r="P123" s="168">
        <f>IF(A4stdlife="n/a","n/a",IF(P$3&gt;(A4stdlife+$E123),(Input!$M$146*(1+rvanilla)^0.5)-SUM($M123:O123),(Input!$M$146*(1+rvanilla)^0.5)/A4stdlife))</f>
        <v>0</v>
      </c>
      <c r="Q123" s="168">
        <f>IF(A4stdlife="n/a","n/a",IF(Q$3&gt;(A4stdlife+$E123),(Input!$M$146*(1+rvanilla)^0.5)-SUM($M123:P123),(Input!$M$146*(1+rvanilla)^0.5)/A4stdlife))</f>
        <v>0</v>
      </c>
      <c r="R123" s="168">
        <f>IF(A4stdlife="n/a","n/a",IF(R$3&gt;(A4stdlife+$E123),(Input!$M$146*(1+rvanilla)^0.5)-SUM($M123:Q123),(Input!$M$146*(1+rvanilla)^0.5)/A4stdlife))</f>
        <v>0</v>
      </c>
      <c r="S123" s="168">
        <f>IF(A4stdlife="n/a","n/a",IF(S$3&gt;(A4stdlife+$E123),(Input!$M$146*(1+rvanilla)^0.5)-SUM($M123:R123),(Input!$M$146*(1+rvanilla)^0.5)/A4stdlife))</f>
        <v>0</v>
      </c>
      <c r="T123" s="168">
        <f>IF(A4stdlife="n/a","n/a",IF(T$3&gt;(A4stdlife+$E123),(Input!$M$146*(1+rvanilla)^0.5)-SUM($M123:S123),(Input!$M$146*(1+rvanilla)^0.5)/A4stdlife))</f>
        <v>0</v>
      </c>
      <c r="U123" s="168">
        <f>IF(A4stdlife="n/a","n/a",IF(U$3&gt;(A4stdlife+$E123),(Input!$M$146*(1+rvanilla)^0.5)-SUM($M123:T123),(Input!$M$146*(1+rvanilla)^0.5)/A4stdlife))</f>
        <v>0</v>
      </c>
      <c r="V123" s="168">
        <f>IF(A4stdlife="n/a","n/a",IF(V$3&gt;(A4stdlife+$E123),(Input!$M$146*(1+rvanilla)^0.5)-SUM($M123:U123),(Input!$M$146*(1+rvanilla)^0.5)/A4stdlife))</f>
        <v>0</v>
      </c>
      <c r="W123" s="168">
        <f>IF(A4stdlife="n/a","n/a",IF(W$3&gt;(A4stdlife+$E123),(Input!$M$146*(1+rvanilla)^0.5)-SUM($M123:V123),(Input!$M$146*(1+rvanilla)^0.5)/A4stdlife))</f>
        <v>0</v>
      </c>
      <c r="X123" s="168">
        <f>IF(A4stdlife="n/a","n/a",IF(X$3&gt;(A4stdlife+$E123),(Input!$M$146*(1+rvanilla)^0.5)-SUM($M123:W123),(Input!$M$146*(1+rvanilla)^0.5)/A4stdlife))</f>
        <v>0</v>
      </c>
      <c r="Y123" s="168">
        <f>IF(A4stdlife="n/a","n/a",IF(Y$3&gt;(A4stdlife+$E123),(Input!$M$146*(1+rvanilla)^0.5)-SUM($M123:X123),(Input!$M$146*(1+rvanilla)^0.5)/A4stdlife))</f>
        <v>0</v>
      </c>
      <c r="Z123" s="168">
        <f>IF(A4stdlife="n/a","n/a",IF(Z$3&gt;(A4stdlife+$E123),(Input!$M$146*(1+rvanilla)^0.5)-SUM($M123:Y123),(Input!$M$146*(1+rvanilla)^0.5)/A4stdlife))</f>
        <v>0</v>
      </c>
      <c r="AA123" s="168">
        <f>IF(A4stdlife="n/a","n/a",IF(AA$3&gt;(A4stdlife+$E123),(Input!$M$146*(1+rvanilla)^0.5)-SUM($M123:Z123),(Input!$M$146*(1+rvanilla)^0.5)/A4stdlife))</f>
        <v>0</v>
      </c>
      <c r="AB123" s="168">
        <f>IF(A4stdlife="n/a","n/a",IF(AB$3&gt;(A4stdlife+$E123),(Input!$M$146*(1+rvanilla)^0.5)-SUM($M123:AA123),(Input!$M$146*(1+rvanilla)^0.5)/A4stdlife))</f>
        <v>0</v>
      </c>
      <c r="AC123" s="168">
        <f>IF(A4stdlife="n/a","n/a",IF(AC$3&gt;(A4stdlife+$E123),(Input!$M$146*(1+rvanilla)^0.5)-SUM($M123:AB123),(Input!$M$146*(1+rvanilla)^0.5)/A4stdlife))</f>
        <v>0</v>
      </c>
      <c r="AD123" s="168">
        <f>IF(A4stdlife="n/a","n/a",IF(AD$3&gt;(A4stdlife+$E123),(Input!$M$146*(1+rvanilla)^0.5)-SUM($M123:AC123),(Input!$M$146*(1+rvanilla)^0.5)/A4stdlife))</f>
        <v>0</v>
      </c>
      <c r="AE123" s="168">
        <f>IF(A4stdlife="n/a","n/a",IF(AE$3&gt;(A4stdlife+$E123),(Input!$M$146*(1+rvanilla)^0.5)-SUM($M123:AD123),(Input!$M$146*(1+rvanilla)^0.5)/A4stdlife))</f>
        <v>0</v>
      </c>
      <c r="AF123" s="168">
        <f>IF(A4stdlife="n/a","n/a",IF(AF$3&gt;(A4stdlife+$E123),(Input!$M$146*(1+rvanilla)^0.5)-SUM($M123:AE123),(Input!$M$146*(1+rvanilla)^0.5)/A4stdlife))</f>
        <v>0</v>
      </c>
      <c r="AG123" s="168">
        <f>IF(A4stdlife="n/a","n/a",IF(AG$3&gt;(A4stdlife+$E123),(Input!$M$146*(1+rvanilla)^0.5)-SUM($M123:AF123),(Input!$M$146*(1+rvanilla)^0.5)/A4stdlife))</f>
        <v>0</v>
      </c>
      <c r="AH123" s="168">
        <f>IF(A4stdlife="n/a","n/a",IF(AH$3&gt;(A4stdlife+$E123),(Input!$M$146*(1+rvanilla)^0.5)-SUM($M123:AG123),(Input!$M$146*(1+rvanilla)^0.5)/A4stdlife))</f>
        <v>0</v>
      </c>
      <c r="AI123" s="168">
        <f>IF(A4stdlife="n/a","n/a",IF(AI$3&gt;(A4stdlife+$E123),(Input!$M$146*(1+rvanilla)^0.5)-SUM($M123:AH123),(Input!$M$146*(1+rvanilla)^0.5)/A4stdlife))</f>
        <v>0</v>
      </c>
      <c r="AJ123" s="168">
        <f>IF(A4stdlife="n/a","n/a",IF(AJ$3&gt;(A4stdlife+$E123),(Input!$M$146*(1+rvanilla)^0.5)-SUM($M123:AI123),(Input!$M$146*(1+rvanilla)^0.5)/A4stdlife))</f>
        <v>0</v>
      </c>
      <c r="AK123" s="168">
        <f>IF(A4stdlife="n/a","n/a",IF(AK$3&gt;(A4stdlife+$E123),(Input!$M$146*(1+rvanilla)^0.5)-SUM($M123:AJ123),(Input!$M$146*(1+rvanilla)^0.5)/A4stdlife))</f>
        <v>0</v>
      </c>
      <c r="AL123" s="168">
        <f>IF(A4stdlife="n/a","n/a",IF(AL$3&gt;(A4stdlife+$E123),(Input!$M$146*(1+rvanilla)^0.5)-SUM($M123:AK123),(Input!$M$146*(1+rvanilla)^0.5)/A4stdlife))</f>
        <v>0</v>
      </c>
      <c r="AM123" s="168">
        <f>IF(A4stdlife="n/a","n/a",IF(AM$3&gt;(A4stdlife+$E123),(Input!$M$146*(1+rvanilla)^0.5)-SUM($M123:AL123),(Input!$M$146*(1+rvanilla)^0.5)/A4stdlife))</f>
        <v>0</v>
      </c>
      <c r="AN123" s="168">
        <f>IF(A4stdlife="n/a","n/a",IF(AN$3&gt;(A4stdlife+$E123),(Input!$M$146*(1+rvanilla)^0.5)-SUM($M123:AM123),(Input!$M$146*(1+rvanilla)^0.5)/A4stdlife))</f>
        <v>0</v>
      </c>
      <c r="AO123" s="168">
        <f>IF(A4stdlife="n/a","n/a",IF(AO$3&gt;(A4stdlife+$E123),(Input!$M$146*(1+rvanilla)^0.5)-SUM($M123:AN123),(Input!$M$146*(1+rvanilla)^0.5)/A4stdlife))</f>
        <v>0</v>
      </c>
      <c r="AP123" s="168">
        <f>IF(A4stdlife="n/a","n/a",IF(AP$3&gt;(A4stdlife+$E123),(Input!$M$146*(1+rvanilla)^0.5)-SUM($M123:AO123),(Input!$M$146*(1+rvanilla)^0.5)/A4stdlife))</f>
        <v>0</v>
      </c>
      <c r="AQ123" s="168">
        <f>IF(A4stdlife="n/a","n/a",IF(AQ$3&gt;(A4stdlife+$E123),(Input!$M$146*(1+rvanilla)^0.5)-SUM($M123:AP123),(Input!$M$146*(1+rvanilla)^0.5)/A4stdlife))</f>
        <v>0</v>
      </c>
      <c r="AR123" s="168">
        <f>IF(A4stdlife="n/a","n/a",IF(AR$3&gt;(A4stdlife+$E123),(Input!$M$146*(1+rvanilla)^0.5)-SUM($M123:AQ123),(Input!$M$146*(1+rvanilla)^0.5)/A4stdlife))</f>
        <v>0</v>
      </c>
      <c r="AS123" s="168">
        <f>IF(A4stdlife="n/a","n/a",IF(AS$3&gt;(A4stdlife+$E123),(Input!$M$146*(1+rvanilla)^0.5)-SUM($M123:AR123),(Input!$M$146*(1+rvanilla)^0.5)/A4stdlife))</f>
        <v>0</v>
      </c>
      <c r="AT123" s="168">
        <f>IF(A4stdlife="n/a","n/a",IF(AT$3&gt;(A4stdlife+$E123),(Input!$M$146*(1+rvanilla)^0.5)-SUM($M123:AS123),(Input!$M$146*(1+rvanilla)^0.5)/A4stdlife))</f>
        <v>0</v>
      </c>
      <c r="AU123" s="168">
        <f>IF(A4stdlife="n/a","n/a",IF(AU$3&gt;(A4stdlife+$E123),(Input!$M$146*(1+rvanilla)^0.5)-SUM($M123:AT123),(Input!$M$146*(1+rvanilla)^0.5)/A4stdlife))</f>
        <v>0</v>
      </c>
      <c r="AV123" s="168">
        <f>IF(A4stdlife="n/a","n/a",IF(AV$3&gt;(A4stdlife+$E123),(Input!$M$146*(1+rvanilla)^0.5)-SUM($M123:AU123),(Input!$M$146*(1+rvanilla)^0.5)/A4stdlife))</f>
        <v>0</v>
      </c>
      <c r="AW123" s="168">
        <f>IF(A4stdlife="n/a","n/a",IF(AW$3&gt;(A4stdlife+$E123),(Input!$M$146*(1+rvanilla)^0.5)-SUM($M123:AV123),(Input!$M$146*(1+rvanilla)^0.5)/A4stdlife))</f>
        <v>0</v>
      </c>
      <c r="AX123" s="168">
        <f>IF(A4stdlife="n/a","n/a",IF(AX$3&gt;(A4stdlife+$E123),(Input!$M$146*(1+rvanilla)^0.5)-SUM($M123:AW123),(Input!$M$146*(1+rvanilla)^0.5)/A4stdlife))</f>
        <v>0</v>
      </c>
      <c r="AY123" s="168">
        <f>IF(A4stdlife="n/a","n/a",IF(AY$3&gt;(A4stdlife+$E123),(Input!$M$146*(1+rvanilla)^0.5)-SUM($M123:AX123),(Input!$M$146*(1+rvanilla)^0.5)/A4stdlife))</f>
        <v>0</v>
      </c>
      <c r="AZ123" s="168">
        <f>IF(A4stdlife="n/a","n/a",IF(AZ$3&gt;(A4stdlife+$E123),(Input!$M$146*(1+rvanilla)^0.5)-SUM($M123:AY123),(Input!$M$146*(1+rvanilla)^0.5)/A4stdlife))</f>
        <v>0</v>
      </c>
      <c r="BA123" s="168">
        <f>IF(A4stdlife="n/a","n/a",IF(BA$3&gt;(A4stdlife+$E123),(Input!$M$146*(1+rvanilla)^0.5)-SUM($M123:AZ123),(Input!$M$146*(1+rvanilla)^0.5)/A4stdlife))</f>
        <v>0</v>
      </c>
      <c r="BB123" s="168">
        <f>IF(A4stdlife="n/a","n/a",IF(BB$3&gt;(A4stdlife+$E123),(Input!$M$146*(1+rvanilla)^0.5)-SUM($M123:BA123),(Input!$M$146*(1+rvanilla)^0.5)/A4stdlife))</f>
        <v>0</v>
      </c>
      <c r="BC123" s="168">
        <f>IF(A4stdlife="n/a","n/a",IF(BC$3&gt;(A4stdlife+$E123),(Input!$M$146*(1+rvanilla)^0.5)-SUM($M123:BB123),(Input!$M$146*(1+rvanilla)^0.5)/A4stdlife))</f>
        <v>0</v>
      </c>
      <c r="BD123" s="168">
        <f>IF(A4stdlife="n/a","n/a",IF(BD$3&gt;(A4stdlife+$E123),(Input!$M$146*(1+rvanilla)^0.5)-SUM($M123:BC123),(Input!$M$146*(1+rvanilla)^0.5)/A4stdlife))</f>
        <v>0</v>
      </c>
      <c r="BE123" s="168">
        <f>IF(A4stdlife="n/a","n/a",IF(BE$3&gt;(A4stdlife+$E123),(Input!$M$146*(1+rvanilla)^0.5)-SUM($M123:BD123),(Input!$M$146*(1+rvanilla)^0.5)/A4stdlife))</f>
        <v>0</v>
      </c>
      <c r="BF123" s="168">
        <f>IF(A4stdlife="n/a","n/a",IF(BF$3&gt;(A4stdlife+$E123),(Input!$M$146*(1+rvanilla)^0.5)-SUM($M123:BE123),(Input!$M$146*(1+rvanilla)^0.5)/A4stdlife))</f>
        <v>0</v>
      </c>
      <c r="BG123" s="168">
        <f>IF(A4stdlife="n/a","n/a",IF(BG$3&gt;(A4stdlife+$E123),(Input!$M$146*(1+rvanilla)^0.5)-SUM($M123:BF123),(Input!$M$146*(1+rvanilla)^0.5)/A4stdlife))</f>
        <v>0</v>
      </c>
      <c r="BH123" s="168">
        <f>IF(A4stdlife="n/a","n/a",IF(BH$3&gt;(A4stdlife+$E123),(Input!$M$146*(1+rvanilla)^0.5)-SUM($M123:BG123),(Input!$M$146*(1+rvanilla)^0.5)/A4stdlife))</f>
        <v>0</v>
      </c>
      <c r="BI123" s="168">
        <f>IF(A4stdlife="n/a","n/a",IF(BI$3&gt;(A4stdlife+$E123),(Input!$M$146*(1+rvanilla)^0.5)-SUM($M123:BH123),(Input!$M$146*(1+rvanilla)^0.5)/A4stdlife))</f>
        <v>0</v>
      </c>
      <c r="BJ123" s="20"/>
      <c r="BK123" s="20"/>
      <c r="BL123"/>
      <c r="BM123"/>
      <c r="BN123"/>
      <c r="BO123"/>
      <c r="BP123"/>
      <c r="BQ123"/>
      <c r="BR123"/>
      <c r="BS123"/>
      <c r="BT123"/>
      <c r="BU123"/>
      <c r="BV123"/>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c r="DK123"/>
      <c r="DL123"/>
      <c r="DM123"/>
      <c r="DN123"/>
      <c r="DO123"/>
      <c r="DP123"/>
      <c r="DQ123"/>
      <c r="DR123"/>
      <c r="DS123"/>
      <c r="DT123"/>
      <c r="DU123"/>
      <c r="DV123"/>
      <c r="DW123"/>
      <c r="DX123"/>
      <c r="DY123"/>
      <c r="DZ123"/>
      <c r="EA123"/>
      <c r="EB123"/>
      <c r="EC123"/>
      <c r="ED123"/>
      <c r="EE123"/>
      <c r="EF123"/>
      <c r="EG123"/>
      <c r="EH123"/>
      <c r="EI123"/>
      <c r="EJ123"/>
      <c r="EK123"/>
      <c r="EL123"/>
      <c r="EM123"/>
      <c r="EN123"/>
      <c r="EO123"/>
      <c r="EP123"/>
      <c r="EQ123"/>
      <c r="ER123"/>
      <c r="ES123"/>
      <c r="ET123"/>
      <c r="EU123"/>
      <c r="EV123"/>
      <c r="EW123"/>
      <c r="EX123"/>
      <c r="EY123"/>
      <c r="EZ123"/>
      <c r="FA123"/>
      <c r="FB123"/>
      <c r="FC123"/>
      <c r="FD123"/>
      <c r="FE123"/>
      <c r="FF123"/>
      <c r="FG123"/>
      <c r="FH123"/>
      <c r="FI123"/>
      <c r="FJ123"/>
      <c r="FK123"/>
      <c r="FL123"/>
      <c r="FM123"/>
      <c r="FN123"/>
      <c r="FO123"/>
      <c r="FP123"/>
      <c r="FQ123"/>
      <c r="FR123"/>
      <c r="FS123"/>
      <c r="FT123"/>
      <c r="FU123"/>
      <c r="FV123"/>
      <c r="FW123"/>
      <c r="FX123"/>
      <c r="FY123"/>
      <c r="FZ123"/>
      <c r="GA123"/>
      <c r="GB123"/>
      <c r="GC123"/>
      <c r="GD123"/>
      <c r="GE123"/>
      <c r="GF123"/>
      <c r="GG123"/>
      <c r="GH123"/>
      <c r="GI123"/>
      <c r="GJ123"/>
      <c r="GK123"/>
      <c r="GL123"/>
      <c r="GM123"/>
      <c r="GN123"/>
      <c r="GO123"/>
      <c r="GP123"/>
      <c r="GQ123"/>
      <c r="GR123"/>
      <c r="GS123"/>
      <c r="GT123"/>
      <c r="GU123"/>
      <c r="GV123"/>
      <c r="GW123"/>
      <c r="GX123"/>
      <c r="GY123"/>
      <c r="GZ123"/>
      <c r="HA123"/>
      <c r="HB123"/>
      <c r="HC123"/>
      <c r="HD123"/>
      <c r="HE123"/>
      <c r="HF123"/>
      <c r="HG123"/>
      <c r="HH123"/>
      <c r="HI123"/>
      <c r="HJ123"/>
      <c r="HK123"/>
      <c r="HL123"/>
      <c r="HM123"/>
      <c r="HN123"/>
      <c r="HO123"/>
      <c r="HP123"/>
      <c r="HQ123"/>
      <c r="HR123"/>
      <c r="HS123"/>
      <c r="HT123"/>
      <c r="HU123"/>
      <c r="HV123"/>
      <c r="HW123"/>
      <c r="HX123"/>
      <c r="HY123"/>
      <c r="HZ123"/>
      <c r="IA123"/>
      <c r="IB123"/>
      <c r="IC123"/>
      <c r="ID123"/>
      <c r="IE123"/>
      <c r="IF123"/>
      <c r="IG123"/>
      <c r="IH123"/>
      <c r="II123"/>
      <c r="IJ123"/>
      <c r="IK123"/>
      <c r="IL123"/>
      <c r="IM123"/>
      <c r="IN123"/>
      <c r="IO123"/>
      <c r="IP123"/>
      <c r="IQ123"/>
      <c r="IR123"/>
      <c r="IS123"/>
      <c r="IT123"/>
      <c r="IU123"/>
      <c r="IV123"/>
    </row>
    <row r="124" spans="1:256" s="5" customFormat="1" hidden="1" outlineLevel="2">
      <c r="A124" s="20"/>
      <c r="B124" s="20"/>
      <c r="C124" s="38"/>
      <c r="D124" s="641"/>
      <c r="E124" s="287">
        <v>8</v>
      </c>
      <c r="F124" s="40"/>
      <c r="G124" s="445"/>
      <c r="H124" s="315"/>
      <c r="I124" s="315"/>
      <c r="J124" s="315"/>
      <c r="K124" s="315"/>
      <c r="L124" s="315"/>
      <c r="M124" s="315"/>
      <c r="N124" s="314"/>
      <c r="O124" s="168">
        <f>IF(A4stdlife="n/a","n/a",IF(O$3&gt;(A4stdlife+$E124),(Input!$N$146*(1+rvanilla)^0.5)-SUM($N124:N124),(Input!$N$146*(1+rvanilla)^0.5)/A4stdlife))</f>
        <v>0</v>
      </c>
      <c r="P124" s="168">
        <f>IF(A4stdlife="n/a","n/a",IF(P$3&gt;(A4stdlife+$E124),(Input!$N$146*(1+rvanilla)^0.5)-SUM($N124:O124),(Input!$N$146*(1+rvanilla)^0.5)/A4stdlife))</f>
        <v>0</v>
      </c>
      <c r="Q124" s="168">
        <f>IF(A4stdlife="n/a","n/a",IF(Q$3&gt;(A4stdlife+$E124),(Input!$N$146*(1+rvanilla)^0.5)-SUM($N124:P124),(Input!$N$146*(1+rvanilla)^0.5)/A4stdlife))</f>
        <v>0</v>
      </c>
      <c r="R124" s="168">
        <f>IF(A4stdlife="n/a","n/a",IF(R$3&gt;(A4stdlife+$E124),(Input!$N$146*(1+rvanilla)^0.5)-SUM($N124:Q124),(Input!$N$146*(1+rvanilla)^0.5)/A4stdlife))</f>
        <v>0</v>
      </c>
      <c r="S124" s="168">
        <f>IF(A4stdlife="n/a","n/a",IF(S$3&gt;(A4stdlife+$E124),(Input!$N$146*(1+rvanilla)^0.5)-SUM($N124:R124),(Input!$N$146*(1+rvanilla)^0.5)/A4stdlife))</f>
        <v>0</v>
      </c>
      <c r="T124" s="168">
        <f>IF(A4stdlife="n/a","n/a",IF(T$3&gt;(A4stdlife+$E124),(Input!$N$146*(1+rvanilla)^0.5)-SUM($N124:S124),(Input!$N$146*(1+rvanilla)^0.5)/A4stdlife))</f>
        <v>0</v>
      </c>
      <c r="U124" s="168">
        <f>IF(A4stdlife="n/a","n/a",IF(U$3&gt;(A4stdlife+$E124),(Input!$N$146*(1+rvanilla)^0.5)-SUM($N124:T124),(Input!$N$146*(1+rvanilla)^0.5)/A4stdlife))</f>
        <v>0</v>
      </c>
      <c r="V124" s="168">
        <f>IF(A4stdlife="n/a","n/a",IF(V$3&gt;(A4stdlife+$E124),(Input!$N$146*(1+rvanilla)^0.5)-SUM($N124:U124),(Input!$N$146*(1+rvanilla)^0.5)/A4stdlife))</f>
        <v>0</v>
      </c>
      <c r="W124" s="168">
        <f>IF(A4stdlife="n/a","n/a",IF(W$3&gt;(A4stdlife+$E124),(Input!$N$146*(1+rvanilla)^0.5)-SUM($N124:V124),(Input!$N$146*(1+rvanilla)^0.5)/A4stdlife))</f>
        <v>0</v>
      </c>
      <c r="X124" s="168">
        <f>IF(A4stdlife="n/a","n/a",IF(X$3&gt;(A4stdlife+$E124),(Input!$N$146*(1+rvanilla)^0.5)-SUM($N124:W124),(Input!$N$146*(1+rvanilla)^0.5)/A4stdlife))</f>
        <v>0</v>
      </c>
      <c r="Y124" s="168">
        <f>IF(A4stdlife="n/a","n/a",IF(Y$3&gt;(A4stdlife+$E124),(Input!$N$146*(1+rvanilla)^0.5)-SUM($N124:X124),(Input!$N$146*(1+rvanilla)^0.5)/A4stdlife))</f>
        <v>0</v>
      </c>
      <c r="Z124" s="168">
        <f>IF(A4stdlife="n/a","n/a",IF(Z$3&gt;(A4stdlife+$E124),(Input!$N$146*(1+rvanilla)^0.5)-SUM($N124:Y124),(Input!$N$146*(1+rvanilla)^0.5)/A4stdlife))</f>
        <v>0</v>
      </c>
      <c r="AA124" s="168">
        <f>IF(A4stdlife="n/a","n/a",IF(AA$3&gt;(A4stdlife+$E124),(Input!$N$146*(1+rvanilla)^0.5)-SUM($N124:Z124),(Input!$N$146*(1+rvanilla)^0.5)/A4stdlife))</f>
        <v>0</v>
      </c>
      <c r="AB124" s="168">
        <f>IF(A4stdlife="n/a","n/a",IF(AB$3&gt;(A4stdlife+$E124),(Input!$N$146*(1+rvanilla)^0.5)-SUM($N124:AA124),(Input!$N$146*(1+rvanilla)^0.5)/A4stdlife))</f>
        <v>0</v>
      </c>
      <c r="AC124" s="168">
        <f>IF(A4stdlife="n/a","n/a",IF(AC$3&gt;(A4stdlife+$E124),(Input!$N$146*(1+rvanilla)^0.5)-SUM($N124:AB124),(Input!$N$146*(1+rvanilla)^0.5)/A4stdlife))</f>
        <v>0</v>
      </c>
      <c r="AD124" s="168">
        <f>IF(A4stdlife="n/a","n/a",IF(AD$3&gt;(A4stdlife+$E124),(Input!$N$146*(1+rvanilla)^0.5)-SUM($N124:AC124),(Input!$N$146*(1+rvanilla)^0.5)/A4stdlife))</f>
        <v>0</v>
      </c>
      <c r="AE124" s="168">
        <f>IF(A4stdlife="n/a","n/a",IF(AE$3&gt;(A4stdlife+$E124),(Input!$N$146*(1+rvanilla)^0.5)-SUM($N124:AD124),(Input!$N$146*(1+rvanilla)^0.5)/A4stdlife))</f>
        <v>0</v>
      </c>
      <c r="AF124" s="168">
        <f>IF(A4stdlife="n/a","n/a",IF(AF$3&gt;(A4stdlife+$E124),(Input!$N$146*(1+rvanilla)^0.5)-SUM($N124:AE124),(Input!$N$146*(1+rvanilla)^0.5)/A4stdlife))</f>
        <v>0</v>
      </c>
      <c r="AG124" s="168">
        <f>IF(A4stdlife="n/a","n/a",IF(AG$3&gt;(A4stdlife+$E124),(Input!$N$146*(1+rvanilla)^0.5)-SUM($N124:AF124),(Input!$N$146*(1+rvanilla)^0.5)/A4stdlife))</f>
        <v>0</v>
      </c>
      <c r="AH124" s="168">
        <f>IF(A4stdlife="n/a","n/a",IF(AH$3&gt;(A4stdlife+$E124),(Input!$N$146*(1+rvanilla)^0.5)-SUM($N124:AG124),(Input!$N$146*(1+rvanilla)^0.5)/A4stdlife))</f>
        <v>0</v>
      </c>
      <c r="AI124" s="168">
        <f>IF(A4stdlife="n/a","n/a",IF(AI$3&gt;(A4stdlife+$E124),(Input!$N$146*(1+rvanilla)^0.5)-SUM($N124:AH124),(Input!$N$146*(1+rvanilla)^0.5)/A4stdlife))</f>
        <v>0</v>
      </c>
      <c r="AJ124" s="168">
        <f>IF(A4stdlife="n/a","n/a",IF(AJ$3&gt;(A4stdlife+$E124),(Input!$N$146*(1+rvanilla)^0.5)-SUM($N124:AI124),(Input!$N$146*(1+rvanilla)^0.5)/A4stdlife))</f>
        <v>0</v>
      </c>
      <c r="AK124" s="168">
        <f>IF(A4stdlife="n/a","n/a",IF(AK$3&gt;(A4stdlife+$E124),(Input!$N$146*(1+rvanilla)^0.5)-SUM($N124:AJ124),(Input!$N$146*(1+rvanilla)^0.5)/A4stdlife))</f>
        <v>0</v>
      </c>
      <c r="AL124" s="168">
        <f>IF(A4stdlife="n/a","n/a",IF(AL$3&gt;(A4stdlife+$E124),(Input!$N$146*(1+rvanilla)^0.5)-SUM($N124:AK124),(Input!$N$146*(1+rvanilla)^0.5)/A4stdlife))</f>
        <v>0</v>
      </c>
      <c r="AM124" s="168">
        <f>IF(A4stdlife="n/a","n/a",IF(AM$3&gt;(A4stdlife+$E124),(Input!$N$146*(1+rvanilla)^0.5)-SUM($N124:AL124),(Input!$N$146*(1+rvanilla)^0.5)/A4stdlife))</f>
        <v>0</v>
      </c>
      <c r="AN124" s="168">
        <f>IF(A4stdlife="n/a","n/a",IF(AN$3&gt;(A4stdlife+$E124),(Input!$N$146*(1+rvanilla)^0.5)-SUM($N124:AM124),(Input!$N$146*(1+rvanilla)^0.5)/A4stdlife))</f>
        <v>0</v>
      </c>
      <c r="AO124" s="168">
        <f>IF(A4stdlife="n/a","n/a",IF(AO$3&gt;(A4stdlife+$E124),(Input!$N$146*(1+rvanilla)^0.5)-SUM($N124:AN124),(Input!$N$146*(1+rvanilla)^0.5)/A4stdlife))</f>
        <v>0</v>
      </c>
      <c r="AP124" s="168">
        <f>IF(A4stdlife="n/a","n/a",IF(AP$3&gt;(A4stdlife+$E124),(Input!$N$146*(1+rvanilla)^0.5)-SUM($N124:AO124),(Input!$N$146*(1+rvanilla)^0.5)/A4stdlife))</f>
        <v>0</v>
      </c>
      <c r="AQ124" s="168">
        <f>IF(A4stdlife="n/a","n/a",IF(AQ$3&gt;(A4stdlife+$E124),(Input!$N$146*(1+rvanilla)^0.5)-SUM($N124:AP124),(Input!$N$146*(1+rvanilla)^0.5)/A4stdlife))</f>
        <v>0</v>
      </c>
      <c r="AR124" s="168">
        <f>IF(A4stdlife="n/a","n/a",IF(AR$3&gt;(A4stdlife+$E124),(Input!$N$146*(1+rvanilla)^0.5)-SUM($N124:AQ124),(Input!$N$146*(1+rvanilla)^0.5)/A4stdlife))</f>
        <v>0</v>
      </c>
      <c r="AS124" s="168">
        <f>IF(A4stdlife="n/a","n/a",IF(AS$3&gt;(A4stdlife+$E124),(Input!$N$146*(1+rvanilla)^0.5)-SUM($N124:AR124),(Input!$N$146*(1+rvanilla)^0.5)/A4stdlife))</f>
        <v>0</v>
      </c>
      <c r="AT124" s="168">
        <f>IF(A4stdlife="n/a","n/a",IF(AT$3&gt;(A4stdlife+$E124),(Input!$N$146*(1+rvanilla)^0.5)-SUM($N124:AS124),(Input!$N$146*(1+rvanilla)^0.5)/A4stdlife))</f>
        <v>0</v>
      </c>
      <c r="AU124" s="168">
        <f>IF(A4stdlife="n/a","n/a",IF(AU$3&gt;(A4stdlife+$E124),(Input!$N$146*(1+rvanilla)^0.5)-SUM($N124:AT124),(Input!$N$146*(1+rvanilla)^0.5)/A4stdlife))</f>
        <v>0</v>
      </c>
      <c r="AV124" s="168">
        <f>IF(A4stdlife="n/a","n/a",IF(AV$3&gt;(A4stdlife+$E124),(Input!$N$146*(1+rvanilla)^0.5)-SUM($N124:AU124),(Input!$N$146*(1+rvanilla)^0.5)/A4stdlife))</f>
        <v>0</v>
      </c>
      <c r="AW124" s="168">
        <f>IF(A4stdlife="n/a","n/a",IF(AW$3&gt;(A4stdlife+$E124),(Input!$N$146*(1+rvanilla)^0.5)-SUM($N124:AV124),(Input!$N$146*(1+rvanilla)^0.5)/A4stdlife))</f>
        <v>0</v>
      </c>
      <c r="AX124" s="168">
        <f>IF(A4stdlife="n/a","n/a",IF(AX$3&gt;(A4stdlife+$E124),(Input!$N$146*(1+rvanilla)^0.5)-SUM($N124:AW124),(Input!$N$146*(1+rvanilla)^0.5)/A4stdlife))</f>
        <v>0</v>
      </c>
      <c r="AY124" s="168">
        <f>IF(A4stdlife="n/a","n/a",IF(AY$3&gt;(A4stdlife+$E124),(Input!$N$146*(1+rvanilla)^0.5)-SUM($N124:AX124),(Input!$N$146*(1+rvanilla)^0.5)/A4stdlife))</f>
        <v>0</v>
      </c>
      <c r="AZ124" s="168">
        <f>IF(A4stdlife="n/a","n/a",IF(AZ$3&gt;(A4stdlife+$E124),(Input!$N$146*(1+rvanilla)^0.5)-SUM($N124:AY124),(Input!$N$146*(1+rvanilla)^0.5)/A4stdlife))</f>
        <v>0</v>
      </c>
      <c r="BA124" s="168">
        <f>IF(A4stdlife="n/a","n/a",IF(BA$3&gt;(A4stdlife+$E124),(Input!$N$146*(1+rvanilla)^0.5)-SUM($N124:AZ124),(Input!$N$146*(1+rvanilla)^0.5)/A4stdlife))</f>
        <v>0</v>
      </c>
      <c r="BB124" s="168">
        <f>IF(A4stdlife="n/a","n/a",IF(BB$3&gt;(A4stdlife+$E124),(Input!$N$146*(1+rvanilla)^0.5)-SUM($N124:BA124),(Input!$N$146*(1+rvanilla)^0.5)/A4stdlife))</f>
        <v>0</v>
      </c>
      <c r="BC124" s="168">
        <f>IF(A4stdlife="n/a","n/a",IF(BC$3&gt;(A4stdlife+$E124),(Input!$N$146*(1+rvanilla)^0.5)-SUM($N124:BB124),(Input!$N$146*(1+rvanilla)^0.5)/A4stdlife))</f>
        <v>0</v>
      </c>
      <c r="BD124" s="168">
        <f>IF(A4stdlife="n/a","n/a",IF(BD$3&gt;(A4stdlife+$E124),(Input!$N$146*(1+rvanilla)^0.5)-SUM($N124:BC124),(Input!$N$146*(1+rvanilla)^0.5)/A4stdlife))</f>
        <v>0</v>
      </c>
      <c r="BE124" s="168">
        <f>IF(A4stdlife="n/a","n/a",IF(BE$3&gt;(A4stdlife+$E124),(Input!$N$146*(1+rvanilla)^0.5)-SUM($N124:BD124),(Input!$N$146*(1+rvanilla)^0.5)/A4stdlife))</f>
        <v>0</v>
      </c>
      <c r="BF124" s="168">
        <f>IF(A4stdlife="n/a","n/a",IF(BF$3&gt;(A4stdlife+$E124),(Input!$N$146*(1+rvanilla)^0.5)-SUM($N124:BE124),(Input!$N$146*(1+rvanilla)^0.5)/A4stdlife))</f>
        <v>0</v>
      </c>
      <c r="BG124" s="168">
        <f>IF(A4stdlife="n/a","n/a",IF(BG$3&gt;(A4stdlife+$E124),(Input!$N$146*(1+rvanilla)^0.5)-SUM($N124:BF124),(Input!$N$146*(1+rvanilla)^0.5)/A4stdlife))</f>
        <v>0</v>
      </c>
      <c r="BH124" s="168">
        <f>IF(A4stdlife="n/a","n/a",IF(BH$3&gt;(A4stdlife+$E124),(Input!$N$146*(1+rvanilla)^0.5)-SUM($N124:BG124),(Input!$N$146*(1+rvanilla)^0.5)/A4stdlife))</f>
        <v>0</v>
      </c>
      <c r="BI124" s="168">
        <f>IF(A4stdlife="n/a","n/a",IF(BI$3&gt;(A4stdlife+$E124),(Input!$N$146*(1+rvanilla)^0.5)-SUM($N124:BH124),(Input!$N$146*(1+rvanilla)^0.5)/A4stdlife))</f>
        <v>0</v>
      </c>
      <c r="BJ124" s="20"/>
      <c r="BK124" s="20"/>
      <c r="BL124"/>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c r="DQ124"/>
      <c r="DR124"/>
      <c r="DS124"/>
      <c r="DT124"/>
      <c r="DU124"/>
      <c r="DV124"/>
      <c r="DW124"/>
      <c r="DX124"/>
      <c r="DY124"/>
      <c r="DZ124"/>
      <c r="EA124"/>
      <c r="EB124"/>
      <c r="EC124"/>
      <c r="ED124"/>
      <c r="EE124"/>
      <c r="EF124"/>
      <c r="EG124"/>
      <c r="EH124"/>
      <c r="EI124"/>
      <c r="EJ124"/>
      <c r="EK124"/>
      <c r="EL124"/>
      <c r="EM124"/>
      <c r="EN124"/>
      <c r="EO124"/>
      <c r="EP124"/>
      <c r="EQ124"/>
      <c r="ER124"/>
      <c r="ES124"/>
      <c r="ET124"/>
      <c r="EU124"/>
      <c r="EV124"/>
      <c r="EW124"/>
      <c r="EX124"/>
      <c r="EY124"/>
      <c r="EZ124"/>
      <c r="FA124"/>
      <c r="FB124"/>
      <c r="FC124"/>
      <c r="FD124"/>
      <c r="FE124"/>
      <c r="FF124"/>
      <c r="FG124"/>
      <c r="FH124"/>
      <c r="FI124"/>
      <c r="FJ124"/>
      <c r="FK124"/>
      <c r="FL124"/>
      <c r="FM124"/>
      <c r="FN124"/>
      <c r="FO124"/>
      <c r="FP124"/>
      <c r="FQ124"/>
      <c r="FR124"/>
      <c r="FS124"/>
      <c r="FT124"/>
      <c r="FU124"/>
      <c r="FV124"/>
      <c r="FW124"/>
      <c r="FX124"/>
      <c r="FY124"/>
      <c r="FZ124"/>
      <c r="GA124"/>
      <c r="GB124"/>
      <c r="GC124"/>
      <c r="GD124"/>
      <c r="GE124"/>
      <c r="GF124"/>
      <c r="GG124"/>
      <c r="GH124"/>
      <c r="GI124"/>
      <c r="GJ124"/>
      <c r="GK124"/>
      <c r="GL124"/>
      <c r="GM124"/>
      <c r="GN124"/>
      <c r="GO124"/>
      <c r="GP124"/>
      <c r="GQ124"/>
      <c r="GR124"/>
      <c r="GS124"/>
      <c r="GT124"/>
      <c r="GU124"/>
      <c r="GV124"/>
      <c r="GW124"/>
      <c r="GX124"/>
      <c r="GY124"/>
      <c r="GZ124"/>
      <c r="HA124"/>
      <c r="HB124"/>
      <c r="HC124"/>
      <c r="HD124"/>
      <c r="HE124"/>
      <c r="HF124"/>
      <c r="HG124"/>
      <c r="HH124"/>
      <c r="HI124"/>
      <c r="HJ124"/>
      <c r="HK124"/>
      <c r="HL124"/>
      <c r="HM124"/>
      <c r="HN124"/>
      <c r="HO124"/>
      <c r="HP124"/>
      <c r="HQ124"/>
      <c r="HR124"/>
      <c r="HS124"/>
      <c r="HT124"/>
      <c r="HU124"/>
      <c r="HV124"/>
      <c r="HW124"/>
      <c r="HX124"/>
      <c r="HY124"/>
      <c r="HZ124"/>
      <c r="IA124"/>
      <c r="IB124"/>
      <c r="IC124"/>
      <c r="ID124"/>
      <c r="IE124"/>
      <c r="IF124"/>
      <c r="IG124"/>
      <c r="IH124"/>
      <c r="II124"/>
      <c r="IJ124"/>
      <c r="IK124"/>
      <c r="IL124"/>
      <c r="IM124"/>
      <c r="IN124"/>
      <c r="IO124"/>
      <c r="IP124"/>
      <c r="IQ124"/>
      <c r="IR124"/>
      <c r="IS124"/>
      <c r="IT124"/>
      <c r="IU124"/>
      <c r="IV124"/>
    </row>
    <row r="125" spans="1:256" s="5" customFormat="1" hidden="1" outlineLevel="2">
      <c r="A125" s="20"/>
      <c r="B125" s="20"/>
      <c r="C125" s="38"/>
      <c r="D125" s="641"/>
      <c r="E125" s="287">
        <v>9</v>
      </c>
      <c r="F125" s="40"/>
      <c r="G125" s="445"/>
      <c r="H125" s="315"/>
      <c r="I125" s="315"/>
      <c r="J125" s="315"/>
      <c r="K125" s="315"/>
      <c r="L125" s="315"/>
      <c r="M125" s="315"/>
      <c r="N125" s="315"/>
      <c r="O125" s="314"/>
      <c r="P125" s="168">
        <f>IF(A4stdlife="n/a","n/a",IF(P$3&gt;(A4stdlife+$E125),(Input!$O$146*(1+rvanilla)^0.5)-SUM($O221:O221),(Input!$O$146*(1+rvanilla)^0.5)/A4stdlife))</f>
        <v>0</v>
      </c>
      <c r="Q125" s="168">
        <f>IF(A4stdlife="n/a","n/a",IF(Q$3&gt;(A4stdlife+$E125),(Input!$O$146*(1+rvanilla)^0.5)-SUM($O221:P221),(Input!$O$146*(1+rvanilla)^0.5)/A4stdlife))</f>
        <v>0</v>
      </c>
      <c r="R125" s="168">
        <f>IF(A4stdlife="n/a","n/a",IF(R$3&gt;(A4stdlife+$E125),(Input!$O$146*(1+rvanilla)^0.5)-SUM($O221:Q221),(Input!$O$146*(1+rvanilla)^0.5)/A4stdlife))</f>
        <v>0</v>
      </c>
      <c r="S125" s="168">
        <f>IF(A4stdlife="n/a","n/a",IF(S$3&gt;(A4stdlife+$E125),(Input!$O$146*(1+rvanilla)^0.5)-SUM($O221:R221),(Input!$O$146*(1+rvanilla)^0.5)/A4stdlife))</f>
        <v>0</v>
      </c>
      <c r="T125" s="168">
        <f>IF(A4stdlife="n/a","n/a",IF(T$3&gt;(A4stdlife+$E125),(Input!$O$146*(1+rvanilla)^0.5)-SUM($O221:S221),(Input!$O$146*(1+rvanilla)^0.5)/A4stdlife))</f>
        <v>0</v>
      </c>
      <c r="U125" s="168">
        <f>IF(A4stdlife="n/a","n/a",IF(U$3&gt;(A4stdlife+$E125),(Input!$O$146*(1+rvanilla)^0.5)-SUM($O221:T221),(Input!$O$146*(1+rvanilla)^0.5)/A4stdlife))</f>
        <v>0</v>
      </c>
      <c r="V125" s="168">
        <f>IF(A4stdlife="n/a","n/a",IF(V$3&gt;(A4stdlife+$E125),(Input!$O$146*(1+rvanilla)^0.5)-SUM($O221:U221),(Input!$O$146*(1+rvanilla)^0.5)/A4stdlife))</f>
        <v>0</v>
      </c>
      <c r="W125" s="168">
        <f>IF(A4stdlife="n/a","n/a",IF(W$3&gt;(A4stdlife+$E125),(Input!$O$146*(1+rvanilla)^0.5)-SUM($O221:V221),(Input!$O$146*(1+rvanilla)^0.5)/A4stdlife))</f>
        <v>0</v>
      </c>
      <c r="X125" s="168">
        <f>IF(A4stdlife="n/a","n/a",IF(X$3&gt;(A4stdlife+$E125),(Input!$O$146*(1+rvanilla)^0.5)-SUM($O221:W221),(Input!$O$146*(1+rvanilla)^0.5)/A4stdlife))</f>
        <v>0</v>
      </c>
      <c r="Y125" s="168">
        <f>IF(A4stdlife="n/a","n/a",IF(Y$3&gt;(A4stdlife+$E125),(Input!$O$146*(1+rvanilla)^0.5)-SUM($O221:X221),(Input!$O$146*(1+rvanilla)^0.5)/A4stdlife))</f>
        <v>0</v>
      </c>
      <c r="Z125" s="168">
        <f>IF(A4stdlife="n/a","n/a",IF(Z$3&gt;(A4stdlife+$E125),(Input!$O$146*(1+rvanilla)^0.5)-SUM($O221:Y221),(Input!$O$146*(1+rvanilla)^0.5)/A4stdlife))</f>
        <v>0</v>
      </c>
      <c r="AA125" s="168">
        <f>IF(A4stdlife="n/a","n/a",IF(AA$3&gt;(A4stdlife+$E125),(Input!$O$146*(1+rvanilla)^0.5)-SUM($O221:Z221),(Input!$O$146*(1+rvanilla)^0.5)/A4stdlife))</f>
        <v>0</v>
      </c>
      <c r="AB125" s="168">
        <f>IF(A4stdlife="n/a","n/a",IF(AB$3&gt;(A4stdlife+$E125),(Input!$O$146*(1+rvanilla)^0.5)-SUM($O221:AA221),(Input!$O$146*(1+rvanilla)^0.5)/A4stdlife))</f>
        <v>0</v>
      </c>
      <c r="AC125" s="168">
        <f>IF(A4stdlife="n/a","n/a",IF(AC$3&gt;(A4stdlife+$E125),(Input!$O$146*(1+rvanilla)^0.5)-SUM($O221:AB221),(Input!$O$146*(1+rvanilla)^0.5)/A4stdlife))</f>
        <v>0</v>
      </c>
      <c r="AD125" s="168">
        <f>IF(A4stdlife="n/a","n/a",IF(AD$3&gt;(A4stdlife+$E125),(Input!$O$146*(1+rvanilla)^0.5)-SUM($O221:AC221),(Input!$O$146*(1+rvanilla)^0.5)/A4stdlife))</f>
        <v>0</v>
      </c>
      <c r="AE125" s="168">
        <f>IF(A4stdlife="n/a","n/a",IF(AE$3&gt;(A4stdlife+$E125),(Input!$O$146*(1+rvanilla)^0.5)-SUM($O221:AD221),(Input!$O$146*(1+rvanilla)^0.5)/A4stdlife))</f>
        <v>0</v>
      </c>
      <c r="AF125" s="168">
        <f>IF(A4stdlife="n/a","n/a",IF(AF$3&gt;(A4stdlife+$E125),(Input!$O$146*(1+rvanilla)^0.5)-SUM($O221:AE221),(Input!$O$146*(1+rvanilla)^0.5)/A4stdlife))</f>
        <v>0</v>
      </c>
      <c r="AG125" s="168">
        <f>IF(A4stdlife="n/a","n/a",IF(AG$3&gt;(A4stdlife+$E125),(Input!$O$146*(1+rvanilla)^0.5)-SUM($O221:AF221),(Input!$O$146*(1+rvanilla)^0.5)/A4stdlife))</f>
        <v>0</v>
      </c>
      <c r="AH125" s="168">
        <f>IF(A4stdlife="n/a","n/a",IF(AH$3&gt;(A4stdlife+$E125),(Input!$O$146*(1+rvanilla)^0.5)-SUM($O221:AG221),(Input!$O$146*(1+rvanilla)^0.5)/A4stdlife))</f>
        <v>0</v>
      </c>
      <c r="AI125" s="168">
        <f>IF(A4stdlife="n/a","n/a",IF(AI$3&gt;(A4stdlife+$E125),(Input!$O$146*(1+rvanilla)^0.5)-SUM($O221:AH221),(Input!$O$146*(1+rvanilla)^0.5)/A4stdlife))</f>
        <v>0</v>
      </c>
      <c r="AJ125" s="168">
        <f>IF(A4stdlife="n/a","n/a",IF(AJ$3&gt;(A4stdlife+$E125),(Input!$O$146*(1+rvanilla)^0.5)-SUM($O221:AI221),(Input!$O$146*(1+rvanilla)^0.5)/A4stdlife))</f>
        <v>0</v>
      </c>
      <c r="AK125" s="168">
        <f>IF(A4stdlife="n/a","n/a",IF(AK$3&gt;(A4stdlife+$E125),(Input!$O$146*(1+rvanilla)^0.5)-SUM($O221:AJ221),(Input!$O$146*(1+rvanilla)^0.5)/A4stdlife))</f>
        <v>0</v>
      </c>
      <c r="AL125" s="168">
        <f>IF(A4stdlife="n/a","n/a",IF(AL$3&gt;(A4stdlife+$E125),(Input!$O$146*(1+rvanilla)^0.5)-SUM($O221:AK221),(Input!$O$146*(1+rvanilla)^0.5)/A4stdlife))</f>
        <v>0</v>
      </c>
      <c r="AM125" s="168">
        <f>IF(A4stdlife="n/a","n/a",IF(AM$3&gt;(A4stdlife+$E125),(Input!$O$146*(1+rvanilla)^0.5)-SUM($O221:AL221),(Input!$O$146*(1+rvanilla)^0.5)/A4stdlife))</f>
        <v>0</v>
      </c>
      <c r="AN125" s="168">
        <f>IF(A4stdlife="n/a","n/a",IF(AN$3&gt;(A4stdlife+$E125),(Input!$O$146*(1+rvanilla)^0.5)-SUM($O221:AM221),(Input!$O$146*(1+rvanilla)^0.5)/A4stdlife))</f>
        <v>0</v>
      </c>
      <c r="AO125" s="168">
        <f>IF(A4stdlife="n/a","n/a",IF(AO$3&gt;(A4stdlife+$E125),(Input!$O$146*(1+rvanilla)^0.5)-SUM($O221:AN221),(Input!$O$146*(1+rvanilla)^0.5)/A4stdlife))</f>
        <v>0</v>
      </c>
      <c r="AP125" s="168">
        <f>IF(A4stdlife="n/a","n/a",IF(AP$3&gt;(A4stdlife+$E125),(Input!$O$146*(1+rvanilla)^0.5)-SUM($O221:AO221),(Input!$O$146*(1+rvanilla)^0.5)/A4stdlife))</f>
        <v>0</v>
      </c>
      <c r="AQ125" s="168">
        <f>IF(A4stdlife="n/a","n/a",IF(AQ$3&gt;(A4stdlife+$E125),(Input!$O$146*(1+rvanilla)^0.5)-SUM($O221:AP221),(Input!$O$146*(1+rvanilla)^0.5)/A4stdlife))</f>
        <v>0</v>
      </c>
      <c r="AR125" s="168">
        <f>IF(A4stdlife="n/a","n/a",IF(AR$3&gt;(A4stdlife+$E125),(Input!$O$146*(1+rvanilla)^0.5)-SUM($O221:AQ221),(Input!$O$146*(1+rvanilla)^0.5)/A4stdlife))</f>
        <v>0</v>
      </c>
      <c r="AS125" s="168">
        <f>IF(A4stdlife="n/a","n/a",IF(AS$3&gt;(A4stdlife+$E125),(Input!$O$146*(1+rvanilla)^0.5)-SUM($O221:AR221),(Input!$O$146*(1+rvanilla)^0.5)/A4stdlife))</f>
        <v>0</v>
      </c>
      <c r="AT125" s="168">
        <f>IF(A4stdlife="n/a","n/a",IF(AT$3&gt;(A4stdlife+$E125),(Input!$O$146*(1+rvanilla)^0.5)-SUM($O221:AS221),(Input!$O$146*(1+rvanilla)^0.5)/A4stdlife))</f>
        <v>0</v>
      </c>
      <c r="AU125" s="168">
        <f>IF(A4stdlife="n/a","n/a",IF(AU$3&gt;(A4stdlife+$E125),(Input!$O$146*(1+rvanilla)^0.5)-SUM($O221:AT221),(Input!$O$146*(1+rvanilla)^0.5)/A4stdlife))</f>
        <v>0</v>
      </c>
      <c r="AV125" s="168">
        <f>IF(A4stdlife="n/a","n/a",IF(AV$3&gt;(A4stdlife+$E125),(Input!$O$146*(1+rvanilla)^0.5)-SUM($O221:AU221),(Input!$O$146*(1+rvanilla)^0.5)/A4stdlife))</f>
        <v>0</v>
      </c>
      <c r="AW125" s="168">
        <f>IF(A4stdlife="n/a","n/a",IF(AW$3&gt;(A4stdlife+$E125),(Input!$O$146*(1+rvanilla)^0.5)-SUM($O221:AV221),(Input!$O$146*(1+rvanilla)^0.5)/A4stdlife))</f>
        <v>0</v>
      </c>
      <c r="AX125" s="168">
        <f>IF(A4stdlife="n/a","n/a",IF(AX$3&gt;(A4stdlife+$E125),(Input!$O$146*(1+rvanilla)^0.5)-SUM($O221:AW221),(Input!$O$146*(1+rvanilla)^0.5)/A4stdlife))</f>
        <v>0</v>
      </c>
      <c r="AY125" s="168">
        <f>IF(A4stdlife="n/a","n/a",IF(AY$3&gt;(A4stdlife+$E125),(Input!$O$146*(1+rvanilla)^0.5)-SUM($O221:AX221),(Input!$O$146*(1+rvanilla)^0.5)/A4stdlife))</f>
        <v>0</v>
      </c>
      <c r="AZ125" s="168">
        <f>IF(A4stdlife="n/a","n/a",IF(AZ$3&gt;(A4stdlife+$E125),(Input!$O$146*(1+rvanilla)^0.5)-SUM($O221:AY221),(Input!$O$146*(1+rvanilla)^0.5)/A4stdlife))</f>
        <v>0</v>
      </c>
      <c r="BA125" s="168">
        <f>IF(A4stdlife="n/a","n/a",IF(BA$3&gt;(A4stdlife+$E125),(Input!$O$146*(1+rvanilla)^0.5)-SUM($O221:AZ221),(Input!$O$146*(1+rvanilla)^0.5)/A4stdlife))</f>
        <v>0</v>
      </c>
      <c r="BB125" s="168">
        <f>IF(A4stdlife="n/a","n/a",IF(BB$3&gt;(A4stdlife+$E125),(Input!$O$146*(1+rvanilla)^0.5)-SUM($O221:BA221),(Input!$O$146*(1+rvanilla)^0.5)/A4stdlife))</f>
        <v>0</v>
      </c>
      <c r="BC125" s="168">
        <f>IF(A4stdlife="n/a","n/a",IF(BC$3&gt;(A4stdlife+$E125),(Input!$O$146*(1+rvanilla)^0.5)-SUM($O221:BB221),(Input!$O$146*(1+rvanilla)^0.5)/A4stdlife))</f>
        <v>0</v>
      </c>
      <c r="BD125" s="168">
        <f>IF(A4stdlife="n/a","n/a",IF(BD$3&gt;(A4stdlife+$E125),(Input!$O$146*(1+rvanilla)^0.5)-SUM($O221:BC221),(Input!$O$146*(1+rvanilla)^0.5)/A4stdlife))</f>
        <v>0</v>
      </c>
      <c r="BE125" s="168">
        <f>IF(A4stdlife="n/a","n/a",IF(BE$3&gt;(A4stdlife+$E125),(Input!$O$146*(1+rvanilla)^0.5)-SUM($O221:BD221),(Input!$O$146*(1+rvanilla)^0.5)/A4stdlife))</f>
        <v>0</v>
      </c>
      <c r="BF125" s="168">
        <f>IF(A4stdlife="n/a","n/a",IF(BF$3&gt;(A4stdlife+$E125),(Input!$O$146*(1+rvanilla)^0.5)-SUM($O221:BE221),(Input!$O$146*(1+rvanilla)^0.5)/A4stdlife))</f>
        <v>0</v>
      </c>
      <c r="BG125" s="168">
        <f>IF(A4stdlife="n/a","n/a",IF(BG$3&gt;(A4stdlife+$E125),(Input!$O$146*(1+rvanilla)^0.5)-SUM($O221:BF221),(Input!$O$146*(1+rvanilla)^0.5)/A4stdlife))</f>
        <v>0</v>
      </c>
      <c r="BH125" s="168">
        <f>IF(A4stdlife="n/a","n/a",IF(BH$3&gt;(A4stdlife+$E125),(Input!$O$146*(1+rvanilla)^0.5)-SUM($O221:BG221),(Input!$O$146*(1+rvanilla)^0.5)/A4stdlife))</f>
        <v>0</v>
      </c>
      <c r="BI125" s="168">
        <f>IF(A4stdlife="n/a","n/a",IF(BI$3&gt;(A4stdlife+$E125),(Input!$O$146*(1+rvanilla)^0.5)-SUM($O221:BH221),(Input!$O$146*(1+rvanilla)^0.5)/A4stdlife))</f>
        <v>0</v>
      </c>
      <c r="BJ125" s="20"/>
      <c r="BK125" s="20"/>
      <c r="BL125"/>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c r="DO125"/>
      <c r="DP125"/>
      <c r="DQ125"/>
      <c r="DR125"/>
      <c r="DS125"/>
      <c r="DT125"/>
      <c r="DU125"/>
      <c r="DV125"/>
      <c r="DW125"/>
      <c r="DX125"/>
      <c r="DY125"/>
      <c r="DZ125"/>
      <c r="EA125"/>
      <c r="EB125"/>
      <c r="EC125"/>
      <c r="ED125"/>
      <c r="EE125"/>
      <c r="EF125"/>
      <c r="EG125"/>
      <c r="EH125"/>
      <c r="EI125"/>
      <c r="EJ125"/>
      <c r="EK125"/>
      <c r="EL125"/>
      <c r="EM125"/>
      <c r="EN125"/>
      <c r="EO125"/>
      <c r="EP125"/>
      <c r="EQ125"/>
      <c r="ER125"/>
      <c r="ES125"/>
      <c r="ET125"/>
      <c r="EU125"/>
      <c r="EV125"/>
      <c r="EW125"/>
      <c r="EX125"/>
      <c r="EY125"/>
      <c r="EZ125"/>
      <c r="FA125"/>
      <c r="FB125"/>
      <c r="FC125"/>
      <c r="FD125"/>
      <c r="FE125"/>
      <c r="FF125"/>
      <c r="FG125"/>
      <c r="FH125"/>
      <c r="FI125"/>
      <c r="FJ125"/>
      <c r="FK125"/>
      <c r="FL125"/>
      <c r="FM125"/>
      <c r="FN125"/>
      <c r="FO125"/>
      <c r="FP125"/>
      <c r="FQ125"/>
      <c r="FR125"/>
      <c r="FS125"/>
      <c r="FT125"/>
      <c r="FU125"/>
      <c r="FV125"/>
      <c r="FW125"/>
      <c r="FX125"/>
      <c r="FY125"/>
      <c r="FZ125"/>
      <c r="GA125"/>
      <c r="GB125"/>
      <c r="GC125"/>
      <c r="GD125"/>
      <c r="GE125"/>
      <c r="GF125"/>
      <c r="GG125"/>
      <c r="GH125"/>
      <c r="GI125"/>
      <c r="GJ125"/>
      <c r="GK125"/>
      <c r="GL125"/>
      <c r="GM125"/>
      <c r="GN125"/>
      <c r="GO125"/>
      <c r="GP125"/>
      <c r="GQ125"/>
      <c r="GR125"/>
      <c r="GS125"/>
      <c r="GT125"/>
      <c r="GU125"/>
      <c r="GV125"/>
      <c r="GW125"/>
      <c r="GX125"/>
      <c r="GY125"/>
      <c r="GZ125"/>
      <c r="HA125"/>
      <c r="HB125"/>
      <c r="HC125"/>
      <c r="HD125"/>
      <c r="HE125"/>
      <c r="HF125"/>
      <c r="HG125"/>
      <c r="HH125"/>
      <c r="HI125"/>
      <c r="HJ125"/>
      <c r="HK125"/>
      <c r="HL125"/>
      <c r="HM125"/>
      <c r="HN125"/>
      <c r="HO125"/>
      <c r="HP125"/>
      <c r="HQ125"/>
      <c r="HR125"/>
      <c r="HS125"/>
      <c r="HT125"/>
      <c r="HU125"/>
      <c r="HV125"/>
      <c r="HW125"/>
      <c r="HX125"/>
      <c r="HY125"/>
      <c r="HZ125"/>
      <c r="IA125"/>
      <c r="IB125"/>
      <c r="IC125"/>
      <c r="ID125"/>
      <c r="IE125"/>
      <c r="IF125"/>
      <c r="IG125"/>
      <c r="IH125"/>
      <c r="II125"/>
      <c r="IJ125"/>
      <c r="IK125"/>
      <c r="IL125"/>
      <c r="IM125"/>
      <c r="IN125"/>
      <c r="IO125"/>
      <c r="IP125"/>
      <c r="IQ125"/>
      <c r="IR125"/>
      <c r="IS125"/>
      <c r="IT125"/>
      <c r="IU125"/>
      <c r="IV125"/>
    </row>
    <row r="126" spans="1:256" s="5" customFormat="1" hidden="1" outlineLevel="2">
      <c r="A126" s="20"/>
      <c r="B126" s="20"/>
      <c r="C126" s="38"/>
      <c r="D126" s="641"/>
      <c r="E126" s="288">
        <v>10</v>
      </c>
      <c r="F126" s="40"/>
      <c r="G126" s="445"/>
      <c r="H126" s="315"/>
      <c r="I126" s="315"/>
      <c r="J126" s="315"/>
      <c r="K126" s="315"/>
      <c r="L126" s="315"/>
      <c r="M126" s="315"/>
      <c r="N126" s="315"/>
      <c r="O126" s="315"/>
      <c r="P126" s="314"/>
      <c r="Q126" s="168">
        <f>IF(A4stdlife="n/a","n/a",IF(Q$3&gt;(A4stdlife+$E126),(Input!$P$146*(1+rvanilla)^0.5)-SUM($P126:P126),(Input!$P$146*(1+rvanilla)^0.5)/A4stdlife))</f>
        <v>0</v>
      </c>
      <c r="R126" s="168">
        <f>IF(A4stdlife="n/a","n/a",IF(R$3&gt;(A4stdlife+$E126),(Input!$P$146*(1+rvanilla)^0.5)-SUM($P126:Q126),(Input!$P$146*(1+rvanilla)^0.5)/A4stdlife))</f>
        <v>0</v>
      </c>
      <c r="S126" s="168">
        <f>IF(A4stdlife="n/a","n/a",IF(S$3&gt;(A4stdlife+$E126),(Input!$P$146*(1+rvanilla)^0.5)-SUM($P126:R126),(Input!$P$146*(1+rvanilla)^0.5)/A4stdlife))</f>
        <v>0</v>
      </c>
      <c r="T126" s="168">
        <f>IF(A4stdlife="n/a","n/a",IF(T$3&gt;(A4stdlife+$E126),(Input!$P$146*(1+rvanilla)^0.5)-SUM($P126:S126),(Input!$P$146*(1+rvanilla)^0.5)/A4stdlife))</f>
        <v>0</v>
      </c>
      <c r="U126" s="168">
        <f>IF(A4stdlife="n/a","n/a",IF(U$3&gt;(A4stdlife+$E126),(Input!$P$146*(1+rvanilla)^0.5)-SUM($P126:T126),(Input!$P$146*(1+rvanilla)^0.5)/A4stdlife))</f>
        <v>0</v>
      </c>
      <c r="V126" s="168">
        <f>IF(A4stdlife="n/a","n/a",IF(V$3&gt;(A4stdlife+$E126),(Input!$P$146*(1+rvanilla)^0.5)-SUM($P126:U126),(Input!$P$146*(1+rvanilla)^0.5)/A4stdlife))</f>
        <v>0</v>
      </c>
      <c r="W126" s="168">
        <f>IF(A4stdlife="n/a","n/a",IF(W$3&gt;(A4stdlife+$E126),(Input!$P$146*(1+rvanilla)^0.5)-SUM($P126:V126),(Input!$P$146*(1+rvanilla)^0.5)/A4stdlife))</f>
        <v>0</v>
      </c>
      <c r="X126" s="168">
        <f>IF(A4stdlife="n/a","n/a",IF(X$3&gt;(A4stdlife+$E126),(Input!$P$146*(1+rvanilla)^0.5)-SUM($P126:W126),(Input!$P$146*(1+rvanilla)^0.5)/A4stdlife))</f>
        <v>0</v>
      </c>
      <c r="Y126" s="168">
        <f>IF(A4stdlife="n/a","n/a",IF(Y$3&gt;(A4stdlife+$E126),(Input!$P$146*(1+rvanilla)^0.5)-SUM($P126:X126),(Input!$P$146*(1+rvanilla)^0.5)/A4stdlife))</f>
        <v>0</v>
      </c>
      <c r="Z126" s="168">
        <f>IF(A4stdlife="n/a","n/a",IF(Z$3&gt;(A4stdlife+$E126),(Input!$P$146*(1+rvanilla)^0.5)-SUM($P126:Y126),(Input!$P$146*(1+rvanilla)^0.5)/A4stdlife))</f>
        <v>0</v>
      </c>
      <c r="AA126" s="168">
        <f>IF(A4stdlife="n/a","n/a",IF(AA$3&gt;(A4stdlife+$E126),(Input!$P$146*(1+rvanilla)^0.5)-SUM($P126:Z126),(Input!$P$146*(1+rvanilla)^0.5)/A4stdlife))</f>
        <v>0</v>
      </c>
      <c r="AB126" s="168">
        <f>IF(A4stdlife="n/a","n/a",IF(AB$3&gt;(A4stdlife+$E126),(Input!$P$146*(1+rvanilla)^0.5)-SUM($P126:AA126),(Input!$P$146*(1+rvanilla)^0.5)/A4stdlife))</f>
        <v>0</v>
      </c>
      <c r="AC126" s="168">
        <f>IF(A4stdlife="n/a","n/a",IF(AC$3&gt;(A4stdlife+$E126),(Input!$P$146*(1+rvanilla)^0.5)-SUM($P126:AB126),(Input!$P$146*(1+rvanilla)^0.5)/A4stdlife))</f>
        <v>0</v>
      </c>
      <c r="AD126" s="168">
        <f>IF(A4stdlife="n/a","n/a",IF(AD$3&gt;(A4stdlife+$E126),(Input!$P$146*(1+rvanilla)^0.5)-SUM($P126:AC126),(Input!$P$146*(1+rvanilla)^0.5)/A4stdlife))</f>
        <v>0</v>
      </c>
      <c r="AE126" s="168">
        <f>IF(A4stdlife="n/a","n/a",IF(AE$3&gt;(A4stdlife+$E126),(Input!$P$146*(1+rvanilla)^0.5)-SUM($P126:AD126),(Input!$P$146*(1+rvanilla)^0.5)/A4stdlife))</f>
        <v>0</v>
      </c>
      <c r="AF126" s="168">
        <f>IF(A4stdlife="n/a","n/a",IF(AF$3&gt;(A4stdlife+$E126),(Input!$P$146*(1+rvanilla)^0.5)-SUM($P126:AE126),(Input!$P$146*(1+rvanilla)^0.5)/A4stdlife))</f>
        <v>0</v>
      </c>
      <c r="AG126" s="168">
        <f>IF(A4stdlife="n/a","n/a",IF(AG$3&gt;(A4stdlife+$E126),(Input!$P$146*(1+rvanilla)^0.5)-SUM($P126:AF126),(Input!$P$146*(1+rvanilla)^0.5)/A4stdlife))</f>
        <v>0</v>
      </c>
      <c r="AH126" s="168">
        <f>IF(A4stdlife="n/a","n/a",IF(AH$3&gt;(A4stdlife+$E126),(Input!$P$146*(1+rvanilla)^0.5)-SUM($P126:AG126),(Input!$P$146*(1+rvanilla)^0.5)/A4stdlife))</f>
        <v>0</v>
      </c>
      <c r="AI126" s="168">
        <f>IF(A4stdlife="n/a","n/a",IF(AI$3&gt;(A4stdlife+$E126),(Input!$P$146*(1+rvanilla)^0.5)-SUM($P126:AH126),(Input!$P$146*(1+rvanilla)^0.5)/A4stdlife))</f>
        <v>0</v>
      </c>
      <c r="AJ126" s="168">
        <f>IF(A4stdlife="n/a","n/a",IF(AJ$3&gt;(A4stdlife+$E126),(Input!$P$146*(1+rvanilla)^0.5)-SUM($P126:AI126),(Input!$P$146*(1+rvanilla)^0.5)/A4stdlife))</f>
        <v>0</v>
      </c>
      <c r="AK126" s="168">
        <f>IF(A4stdlife="n/a","n/a",IF(AK$3&gt;(A4stdlife+$E126),(Input!$P$146*(1+rvanilla)^0.5)-SUM($P126:AJ126),(Input!$P$146*(1+rvanilla)^0.5)/A4stdlife))</f>
        <v>0</v>
      </c>
      <c r="AL126" s="168">
        <f>IF(A4stdlife="n/a","n/a",IF(AL$3&gt;(A4stdlife+$E126),(Input!$P$146*(1+rvanilla)^0.5)-SUM($P126:AK126),(Input!$P$146*(1+rvanilla)^0.5)/A4stdlife))</f>
        <v>0</v>
      </c>
      <c r="AM126" s="168">
        <f>IF(A4stdlife="n/a","n/a",IF(AM$3&gt;(A4stdlife+$E126),(Input!$P$146*(1+rvanilla)^0.5)-SUM($P126:AL126),(Input!$P$146*(1+rvanilla)^0.5)/A4stdlife))</f>
        <v>0</v>
      </c>
      <c r="AN126" s="168">
        <f>IF(A4stdlife="n/a","n/a",IF(AN$3&gt;(A4stdlife+$E126),(Input!$P$146*(1+rvanilla)^0.5)-SUM($P126:AM126),(Input!$P$146*(1+rvanilla)^0.5)/A4stdlife))</f>
        <v>0</v>
      </c>
      <c r="AO126" s="168">
        <f>IF(A4stdlife="n/a","n/a",IF(AO$3&gt;(A4stdlife+$E126),(Input!$P$146*(1+rvanilla)^0.5)-SUM($P126:AN126),(Input!$P$146*(1+rvanilla)^0.5)/A4stdlife))</f>
        <v>0</v>
      </c>
      <c r="AP126" s="168">
        <f>IF(A4stdlife="n/a","n/a",IF(AP$3&gt;(A4stdlife+$E126),(Input!$P$146*(1+rvanilla)^0.5)-SUM($P126:AO126),(Input!$P$146*(1+rvanilla)^0.5)/A4stdlife))</f>
        <v>0</v>
      </c>
      <c r="AQ126" s="168">
        <f>IF(A4stdlife="n/a","n/a",IF(AQ$3&gt;(A4stdlife+$E126),(Input!$P$146*(1+rvanilla)^0.5)-SUM($P126:AP126),(Input!$P$146*(1+rvanilla)^0.5)/A4stdlife))</f>
        <v>0</v>
      </c>
      <c r="AR126" s="168">
        <f>IF(A4stdlife="n/a","n/a",IF(AR$3&gt;(A4stdlife+$E126),(Input!$P$146*(1+rvanilla)^0.5)-SUM($P126:AQ126),(Input!$P$146*(1+rvanilla)^0.5)/A4stdlife))</f>
        <v>0</v>
      </c>
      <c r="AS126" s="168">
        <f>IF(A4stdlife="n/a","n/a",IF(AS$3&gt;(A4stdlife+$E126),(Input!$P$146*(1+rvanilla)^0.5)-SUM($P126:AR126),(Input!$P$146*(1+rvanilla)^0.5)/A4stdlife))</f>
        <v>0</v>
      </c>
      <c r="AT126" s="168">
        <f>IF(A4stdlife="n/a","n/a",IF(AT$3&gt;(A4stdlife+$E126),(Input!$P$146*(1+rvanilla)^0.5)-SUM($P126:AS126),(Input!$P$146*(1+rvanilla)^0.5)/A4stdlife))</f>
        <v>0</v>
      </c>
      <c r="AU126" s="168">
        <f>IF(A4stdlife="n/a","n/a",IF(AU$3&gt;(A4stdlife+$E126),(Input!$P$146*(1+rvanilla)^0.5)-SUM($P126:AT126),(Input!$P$146*(1+rvanilla)^0.5)/A4stdlife))</f>
        <v>0</v>
      </c>
      <c r="AV126" s="168">
        <f>IF(A4stdlife="n/a","n/a",IF(AV$3&gt;(A4stdlife+$E126),(Input!$P$146*(1+rvanilla)^0.5)-SUM($P126:AU126),(Input!$P$146*(1+rvanilla)^0.5)/A4stdlife))</f>
        <v>0</v>
      </c>
      <c r="AW126" s="168">
        <f>IF(A4stdlife="n/a","n/a",IF(AW$3&gt;(A4stdlife+$E126),(Input!$P$146*(1+rvanilla)^0.5)-SUM($P126:AV126),(Input!$P$146*(1+rvanilla)^0.5)/A4stdlife))</f>
        <v>0</v>
      </c>
      <c r="AX126" s="168">
        <f>IF(A4stdlife="n/a","n/a",IF(AX$3&gt;(A4stdlife+$E126),(Input!$P$146*(1+rvanilla)^0.5)-SUM($P126:AW126),(Input!$P$146*(1+rvanilla)^0.5)/A4stdlife))</f>
        <v>0</v>
      </c>
      <c r="AY126" s="168">
        <f>IF(A4stdlife="n/a","n/a",IF(AY$3&gt;(A4stdlife+$E126),(Input!$P$146*(1+rvanilla)^0.5)-SUM($P126:AX126),(Input!$P$146*(1+rvanilla)^0.5)/A4stdlife))</f>
        <v>0</v>
      </c>
      <c r="AZ126" s="168">
        <f>IF(A4stdlife="n/a","n/a",IF(AZ$3&gt;(A4stdlife+$E126),(Input!$P$146*(1+rvanilla)^0.5)-SUM($P126:AY126),(Input!$P$146*(1+rvanilla)^0.5)/A4stdlife))</f>
        <v>0</v>
      </c>
      <c r="BA126" s="168">
        <f>IF(A4stdlife="n/a","n/a",IF(BA$3&gt;(A4stdlife+$E126),(Input!$P$146*(1+rvanilla)^0.5)-SUM($P126:AZ126),(Input!$P$146*(1+rvanilla)^0.5)/A4stdlife))</f>
        <v>0</v>
      </c>
      <c r="BB126" s="168">
        <f>IF(A4stdlife="n/a","n/a",IF(BB$3&gt;(A4stdlife+$E126),(Input!$P$146*(1+rvanilla)^0.5)-SUM($P126:BA126),(Input!$P$146*(1+rvanilla)^0.5)/A4stdlife))</f>
        <v>0</v>
      </c>
      <c r="BC126" s="168">
        <f>IF(A4stdlife="n/a","n/a",IF(BC$3&gt;(A4stdlife+$E126),(Input!$P$146*(1+rvanilla)^0.5)-SUM($P126:BB126),(Input!$P$146*(1+rvanilla)^0.5)/A4stdlife))</f>
        <v>0</v>
      </c>
      <c r="BD126" s="168">
        <f>IF(A4stdlife="n/a","n/a",IF(BD$3&gt;(A4stdlife+$E126),(Input!$P$146*(1+rvanilla)^0.5)-SUM($P126:BC126),(Input!$P$146*(1+rvanilla)^0.5)/A4stdlife))</f>
        <v>0</v>
      </c>
      <c r="BE126" s="168">
        <f>IF(A4stdlife="n/a","n/a",IF(BE$3&gt;(A4stdlife+$E126),(Input!$P$146*(1+rvanilla)^0.5)-SUM($P126:BD126),(Input!$P$146*(1+rvanilla)^0.5)/A4stdlife))</f>
        <v>0</v>
      </c>
      <c r="BF126" s="168">
        <f>IF(A4stdlife="n/a","n/a",IF(BF$3&gt;(A4stdlife+$E126),(Input!$P$146*(1+rvanilla)^0.5)-SUM($P126:BE126),(Input!$P$146*(1+rvanilla)^0.5)/A4stdlife))</f>
        <v>0</v>
      </c>
      <c r="BG126" s="168">
        <f>IF(A4stdlife="n/a","n/a",IF(BG$3&gt;(A4stdlife+$E126),(Input!$P$146*(1+rvanilla)^0.5)-SUM($P126:BF126),(Input!$P$146*(1+rvanilla)^0.5)/A4stdlife))</f>
        <v>0</v>
      </c>
      <c r="BH126" s="168">
        <f>IF(A4stdlife="n/a","n/a",IF(BH$3&gt;(A4stdlife+$E126),(Input!$P$146*(1+rvanilla)^0.5)-SUM($P126:BG126),(Input!$P$146*(1+rvanilla)^0.5)/A4stdlife))</f>
        <v>0</v>
      </c>
      <c r="BI126" s="168">
        <f>IF(A4stdlife="n/a","n/a",IF(BI$3&gt;(A4stdlife+$E126),(Input!$P$146*(1+rvanilla)^0.5)-SUM($P126:BH126),(Input!$P$146*(1+rvanilla)^0.5)/A4stdlife))</f>
        <v>0</v>
      </c>
      <c r="BJ126" s="20"/>
      <c r="BK126" s="20"/>
      <c r="BL126"/>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c r="DQ126"/>
      <c r="DR126"/>
      <c r="DS126"/>
      <c r="DT126"/>
      <c r="DU126"/>
      <c r="DV126"/>
      <c r="DW126"/>
      <c r="DX126"/>
      <c r="DY126"/>
      <c r="DZ126"/>
      <c r="EA126"/>
      <c r="EB126"/>
      <c r="EC126"/>
      <c r="ED126"/>
      <c r="EE126"/>
      <c r="EF126"/>
      <c r="EG126"/>
      <c r="EH126"/>
      <c r="EI126"/>
      <c r="EJ126"/>
      <c r="EK126"/>
      <c r="EL126"/>
      <c r="EM126"/>
      <c r="EN126"/>
      <c r="EO126"/>
      <c r="EP126"/>
      <c r="EQ126"/>
      <c r="ER126"/>
      <c r="ES126"/>
      <c r="ET126"/>
      <c r="EU126"/>
      <c r="EV126"/>
      <c r="EW126"/>
      <c r="EX126"/>
      <c r="EY126"/>
      <c r="EZ126"/>
      <c r="FA126"/>
      <c r="FB126"/>
      <c r="FC126"/>
      <c r="FD126"/>
      <c r="FE126"/>
      <c r="FF126"/>
      <c r="FG126"/>
      <c r="FH126"/>
      <c r="FI126"/>
      <c r="FJ126"/>
      <c r="FK126"/>
      <c r="FL126"/>
      <c r="FM126"/>
      <c r="FN126"/>
      <c r="FO126"/>
      <c r="FP126"/>
      <c r="FQ126"/>
      <c r="FR126"/>
      <c r="FS126"/>
      <c r="FT126"/>
      <c r="FU126"/>
      <c r="FV126"/>
      <c r="FW126"/>
      <c r="FX126"/>
      <c r="FY126"/>
      <c r="FZ126"/>
      <c r="GA126"/>
      <c r="GB126"/>
      <c r="GC126"/>
      <c r="GD126"/>
      <c r="GE126"/>
      <c r="GF126"/>
      <c r="GG126"/>
      <c r="GH126"/>
      <c r="GI126"/>
      <c r="GJ126"/>
      <c r="GK126"/>
      <c r="GL126"/>
      <c r="GM126"/>
      <c r="GN126"/>
      <c r="GO126"/>
      <c r="GP126"/>
      <c r="GQ126"/>
      <c r="GR126"/>
      <c r="GS126"/>
      <c r="GT126"/>
      <c r="GU126"/>
      <c r="GV126"/>
      <c r="GW126"/>
      <c r="GX126"/>
      <c r="GY126"/>
      <c r="GZ126"/>
      <c r="HA126"/>
      <c r="HB126"/>
      <c r="HC126"/>
      <c r="HD126"/>
      <c r="HE126"/>
      <c r="HF126"/>
      <c r="HG126"/>
      <c r="HH126"/>
      <c r="HI126"/>
      <c r="HJ126"/>
      <c r="HK126"/>
      <c r="HL126"/>
      <c r="HM126"/>
      <c r="HN126"/>
      <c r="HO126"/>
      <c r="HP126"/>
      <c r="HQ126"/>
      <c r="HR126"/>
      <c r="HS126"/>
      <c r="HT126"/>
      <c r="HU126"/>
      <c r="HV126"/>
      <c r="HW126"/>
      <c r="HX126"/>
      <c r="HY126"/>
      <c r="HZ126"/>
      <c r="IA126"/>
      <c r="IB126"/>
      <c r="IC126"/>
      <c r="ID126"/>
      <c r="IE126"/>
      <c r="IF126"/>
      <c r="IG126"/>
      <c r="IH126"/>
      <c r="II126"/>
      <c r="IJ126"/>
      <c r="IK126"/>
      <c r="IL126"/>
      <c r="IM126"/>
      <c r="IN126"/>
      <c r="IO126"/>
      <c r="IP126"/>
      <c r="IQ126"/>
      <c r="IR126"/>
      <c r="IS126"/>
      <c r="IT126"/>
      <c r="IU126"/>
      <c r="IV126"/>
    </row>
    <row r="127" spans="1:256" s="5" customFormat="1" outlineLevel="1" collapsed="1">
      <c r="A127" s="20"/>
      <c r="B127" s="20"/>
      <c r="C127" s="38" t="str">
        <f>Asset4</f>
        <v>Substations</v>
      </c>
      <c r="D127" s="20"/>
      <c r="E127" s="20"/>
      <c r="F127" s="35"/>
      <c r="G127" s="165">
        <f t="shared" ref="G127:AL127" si="43">SUM(G115:G126)</f>
        <v>98.668588267105278</v>
      </c>
      <c r="H127" s="165">
        <f t="shared" si="43"/>
        <v>104.44277976819727</v>
      </c>
      <c r="I127" s="165">
        <f t="shared" si="43"/>
        <v>109.92402498713595</v>
      </c>
      <c r="J127" s="165">
        <f t="shared" si="43"/>
        <v>114.70422792300472</v>
      </c>
      <c r="K127" s="165">
        <f t="shared" si="43"/>
        <v>119.59927055828805</v>
      </c>
      <c r="L127" s="165">
        <f t="shared" si="43"/>
        <v>123.50321740937176</v>
      </c>
      <c r="M127" s="165">
        <f t="shared" si="43"/>
        <v>123.50321740937176</v>
      </c>
      <c r="N127" s="165">
        <f t="shared" si="43"/>
        <v>123.50321740937176</v>
      </c>
      <c r="O127" s="165">
        <f t="shared" si="43"/>
        <v>123.50321740937176</v>
      </c>
      <c r="P127" s="165">
        <f t="shared" si="43"/>
        <v>123.50321740937176</v>
      </c>
      <c r="Q127" s="165">
        <f t="shared" si="43"/>
        <v>123.50321740937176</v>
      </c>
      <c r="R127" s="165">
        <f t="shared" si="43"/>
        <v>123.50321740937176</v>
      </c>
      <c r="S127" s="165">
        <f t="shared" si="43"/>
        <v>123.50321740937176</v>
      </c>
      <c r="T127" s="165">
        <f t="shared" si="43"/>
        <v>123.50321740937176</v>
      </c>
      <c r="U127" s="165">
        <f t="shared" si="43"/>
        <v>123.50321740937176</v>
      </c>
      <c r="V127" s="165">
        <f t="shared" si="43"/>
        <v>123.50321740937176</v>
      </c>
      <c r="W127" s="165">
        <f t="shared" si="43"/>
        <v>123.50321740937176</v>
      </c>
      <c r="X127" s="165">
        <f t="shared" si="43"/>
        <v>123.50321740937176</v>
      </c>
      <c r="Y127" s="165">
        <f t="shared" si="43"/>
        <v>123.50321740937176</v>
      </c>
      <c r="Z127" s="165">
        <f t="shared" si="43"/>
        <v>123.50321740937176</v>
      </c>
      <c r="AA127" s="165">
        <f t="shared" si="43"/>
        <v>123.50321740937176</v>
      </c>
      <c r="AB127" s="165">
        <f t="shared" si="43"/>
        <v>123.50321740937176</v>
      </c>
      <c r="AC127" s="165">
        <f t="shared" si="43"/>
        <v>123.50321740937176</v>
      </c>
      <c r="AD127" s="165">
        <f t="shared" si="43"/>
        <v>123.50321740937176</v>
      </c>
      <c r="AE127" s="165">
        <f t="shared" si="43"/>
        <v>123.50321740937176</v>
      </c>
      <c r="AF127" s="165">
        <f t="shared" si="43"/>
        <v>123.50321740937176</v>
      </c>
      <c r="AG127" s="165">
        <f t="shared" si="43"/>
        <v>123.50321740937176</v>
      </c>
      <c r="AH127" s="165">
        <f t="shared" si="43"/>
        <v>123.50321740937176</v>
      </c>
      <c r="AI127" s="165">
        <f t="shared" si="43"/>
        <v>123.50321740937176</v>
      </c>
      <c r="AJ127" s="165">
        <f t="shared" si="43"/>
        <v>123.50321740937176</v>
      </c>
      <c r="AK127" s="165">
        <f t="shared" si="43"/>
        <v>123.50321740937176</v>
      </c>
      <c r="AL127" s="165">
        <f t="shared" si="43"/>
        <v>123.50321740937176</v>
      </c>
      <c r="AM127" s="165">
        <f t="shared" ref="AM127:BI127" si="44">SUM(AM115:AM126)</f>
        <v>123.50321740937176</v>
      </c>
      <c r="AN127" s="165">
        <f t="shared" si="44"/>
        <v>123.50321740937176</v>
      </c>
      <c r="AO127" s="165">
        <f t="shared" si="44"/>
        <v>121.26609731588151</v>
      </c>
      <c r="AP127" s="165">
        <f t="shared" si="44"/>
        <v>24.834629142266486</v>
      </c>
      <c r="AQ127" s="165">
        <f t="shared" si="44"/>
        <v>24.834629142266486</v>
      </c>
      <c r="AR127" s="165">
        <f t="shared" si="44"/>
        <v>24.834629142266486</v>
      </c>
      <c r="AS127" s="165">
        <f t="shared" si="44"/>
        <v>24.834629142266486</v>
      </c>
      <c r="AT127" s="165">
        <f t="shared" si="44"/>
        <v>24.834629142266486</v>
      </c>
      <c r="AU127" s="165">
        <f t="shared" si="44"/>
        <v>24.834629142266486</v>
      </c>
      <c r="AV127" s="165">
        <f t="shared" si="44"/>
        <v>24.834629142266486</v>
      </c>
      <c r="AW127" s="165">
        <f t="shared" si="44"/>
        <v>24.834629142266486</v>
      </c>
      <c r="AX127" s="165">
        <f t="shared" si="44"/>
        <v>24.834629142266486</v>
      </c>
      <c r="AY127" s="165">
        <f t="shared" si="44"/>
        <v>24.834629142266486</v>
      </c>
      <c r="AZ127" s="165">
        <f t="shared" si="44"/>
        <v>24.834629142266486</v>
      </c>
      <c r="BA127" s="165">
        <f t="shared" si="44"/>
        <v>24.834629142266486</v>
      </c>
      <c r="BB127" s="165">
        <f t="shared" si="44"/>
        <v>23.927110575443709</v>
      </c>
      <c r="BC127" s="165">
        <f t="shared" si="44"/>
        <v>18.198960877794541</v>
      </c>
      <c r="BD127" s="165">
        <f t="shared" si="44"/>
        <v>12.827897125454989</v>
      </c>
      <c r="BE127" s="165">
        <f t="shared" si="44"/>
        <v>8.029645055017518</v>
      </c>
      <c r="BF127" s="165">
        <f t="shared" si="44"/>
        <v>3.2903710369498924</v>
      </c>
      <c r="BG127" s="165">
        <f t="shared" si="44"/>
        <v>0</v>
      </c>
      <c r="BH127" s="165">
        <f t="shared" si="44"/>
        <v>0</v>
      </c>
      <c r="BI127" s="165">
        <f t="shared" si="44"/>
        <v>0</v>
      </c>
      <c r="BJ127" s="20"/>
      <c r="BK127" s="20"/>
      <c r="BL127"/>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c r="ED127"/>
      <c r="EE127"/>
      <c r="EF127"/>
      <c r="EG127"/>
      <c r="EH127"/>
      <c r="EI127"/>
      <c r="EJ127"/>
      <c r="EK127"/>
      <c r="EL127"/>
      <c r="EM127"/>
      <c r="EN127"/>
      <c r="EO127"/>
      <c r="EP127"/>
      <c r="EQ127"/>
      <c r="ER127"/>
      <c r="ES127"/>
      <c r="ET127"/>
      <c r="EU127"/>
      <c r="EV127"/>
      <c r="EW127"/>
      <c r="EX127"/>
      <c r="EY127"/>
      <c r="EZ127"/>
      <c r="FA127"/>
      <c r="FB127"/>
      <c r="FC127"/>
      <c r="FD127"/>
      <c r="FE127"/>
      <c r="FF127"/>
      <c r="FG127"/>
      <c r="FH127"/>
      <c r="FI127"/>
      <c r="FJ127"/>
      <c r="FK127"/>
      <c r="FL127"/>
      <c r="FM127"/>
      <c r="FN127"/>
      <c r="FO127"/>
      <c r="FP127"/>
      <c r="FQ127"/>
      <c r="FR127"/>
      <c r="FS127"/>
      <c r="FT127"/>
      <c r="FU127"/>
      <c r="FV127"/>
      <c r="FW127"/>
      <c r="FX127"/>
      <c r="FY127"/>
      <c r="FZ127"/>
      <c r="GA127"/>
      <c r="GB127"/>
      <c r="GC127"/>
      <c r="GD127"/>
      <c r="GE127"/>
      <c r="GF127"/>
      <c r="GG127"/>
      <c r="GH127"/>
      <c r="GI127"/>
      <c r="GJ127"/>
      <c r="GK127"/>
      <c r="GL127"/>
      <c r="GM127"/>
      <c r="GN127"/>
      <c r="GO127"/>
      <c r="GP127"/>
      <c r="GQ127"/>
      <c r="GR127"/>
      <c r="GS127"/>
      <c r="GT127"/>
      <c r="GU127"/>
      <c r="GV127"/>
      <c r="GW127"/>
      <c r="GX127"/>
      <c r="GY127"/>
      <c r="GZ127"/>
      <c r="HA127"/>
      <c r="HB127"/>
      <c r="HC127"/>
      <c r="HD127"/>
      <c r="HE127"/>
      <c r="HF127"/>
      <c r="HG127"/>
      <c r="HH127"/>
      <c r="HI127"/>
      <c r="HJ127"/>
      <c r="HK127"/>
      <c r="HL127"/>
      <c r="HM127"/>
      <c r="HN127"/>
      <c r="HO127"/>
      <c r="HP127"/>
      <c r="HQ127"/>
      <c r="HR127"/>
      <c r="HS127"/>
      <c r="HT127"/>
      <c r="HU127"/>
      <c r="HV127"/>
      <c r="HW127"/>
      <c r="HX127"/>
      <c r="HY127"/>
      <c r="HZ127"/>
      <c r="IA127"/>
      <c r="IB127"/>
      <c r="IC127"/>
      <c r="ID127"/>
      <c r="IE127"/>
      <c r="IF127"/>
      <c r="IG127"/>
      <c r="IH127"/>
      <c r="II127"/>
      <c r="IJ127"/>
      <c r="IK127"/>
      <c r="IL127"/>
      <c r="IM127"/>
      <c r="IN127"/>
      <c r="IO127"/>
      <c r="IP127"/>
      <c r="IQ127"/>
      <c r="IR127"/>
      <c r="IS127"/>
      <c r="IT127"/>
      <c r="IU127"/>
      <c r="IV127"/>
    </row>
    <row r="128" spans="1:256" s="5" customFormat="1" hidden="1" outlineLevel="2">
      <c r="A128" s="20"/>
      <c r="B128" s="45" t="str">
        <f>C140</f>
        <v>Transformers</v>
      </c>
      <c r="C128" s="46"/>
      <c r="D128" s="47" t="s">
        <v>72</v>
      </c>
      <c r="E128" s="46"/>
      <c r="F128" s="48"/>
      <c r="G128" s="443">
        <f>IF(G$3&gt;A5remlife,A5value-SUM($F128:F128),IF(A5remlife="N/A","n/a",A5value/A5remlife))</f>
        <v>22.39436516665889</v>
      </c>
      <c r="H128" s="167">
        <f>IF(H$3&gt;A5remlife,A5value-SUM($F128:G128),IF(A5remlife="N/A","n/a",A5value/A5remlife))</f>
        <v>22.39436516665889</v>
      </c>
      <c r="I128" s="167">
        <f>IF(I$3&gt;A5remlife,A5value-SUM($F128:H128),IF(A5remlife="N/A","n/a",A5value/A5remlife))</f>
        <v>22.39436516665889</v>
      </c>
      <c r="J128" s="167">
        <f>IF(J$3&gt;A5remlife,A5value-SUM($F128:I128),IF(A5remlife="N/A","n/a",A5value/A5remlife))</f>
        <v>22.39436516665889</v>
      </c>
      <c r="K128" s="167">
        <f>IF(K$3&gt;A5remlife,A5value-SUM($F128:J128),IF(A5remlife="N/A","n/a",A5value/A5remlife))</f>
        <v>22.39436516665889</v>
      </c>
      <c r="L128" s="167">
        <f>IF(L$3&gt;A5remlife,A5value-SUM($F128:K128),IF(A5remlife="N/A","n/a",A5value/A5remlife))</f>
        <v>22.39436516665889</v>
      </c>
      <c r="M128" s="167">
        <f>IF(M$3&gt;A5remlife,A5value-SUM($F128:L128),IF(A5remlife="N/A","n/a",A5value/A5remlife))</f>
        <v>22.39436516665889</v>
      </c>
      <c r="N128" s="167">
        <f>IF(N$3&gt;A5remlife,A5value-SUM($F128:M128),IF(A5remlife="N/A","n/a",A5value/A5remlife))</f>
        <v>22.39436516665889</v>
      </c>
      <c r="O128" s="167">
        <f>IF(O$3&gt;A5remlife,A5value-SUM($F128:N128),IF(A5remlife="N/A","n/a",A5value/A5remlife))</f>
        <v>22.39436516665889</v>
      </c>
      <c r="P128" s="167">
        <f>IF(P$3&gt;A5remlife,A5value-SUM($F128:O128),IF(A5remlife="N/A","n/a",A5value/A5remlife))</f>
        <v>22.39436516665889</v>
      </c>
      <c r="Q128" s="167">
        <f>IF(Q$3&gt;A5remlife,A5value-SUM($F128:P128),IF(A5remlife="N/A","n/a",A5value/A5remlife))</f>
        <v>22.39436516665889</v>
      </c>
      <c r="R128" s="167">
        <f>IF(R$3&gt;A5remlife,A5value-SUM($F128:Q128),IF(A5remlife="N/A","n/a",A5value/A5remlife))</f>
        <v>22.39436516665889</v>
      </c>
      <c r="S128" s="167">
        <f>IF(S$3&gt;A5remlife,A5value-SUM($F128:R128),IF(A5remlife="N/A","n/a",A5value/A5remlife))</f>
        <v>22.39436516665889</v>
      </c>
      <c r="T128" s="167">
        <f>IF(T$3&gt;A5remlife,A5value-SUM($F128:S128),IF(A5remlife="N/A","n/a",A5value/A5remlife))</f>
        <v>22.39436516665889</v>
      </c>
      <c r="U128" s="167">
        <f>IF(U$3&gt;A5remlife,A5value-SUM($F128:T128),IF(A5remlife="N/A","n/a",A5value/A5remlife))</f>
        <v>22.39436516665889</v>
      </c>
      <c r="V128" s="167">
        <f>IF(V$3&gt;A5remlife,A5value-SUM($F128:U128),IF(A5remlife="N/A","n/a",A5value/A5remlife))</f>
        <v>22.39436516665889</v>
      </c>
      <c r="W128" s="167">
        <f>IF(W$3&gt;A5remlife,A5value-SUM($F128:V128),IF(A5remlife="N/A","n/a",A5value/A5remlife))</f>
        <v>22.39436516665889</v>
      </c>
      <c r="X128" s="167">
        <f>IF(X$3&gt;A5remlife,A5value-SUM($F128:W128),IF(A5remlife="N/A","n/a",A5value/A5remlife))</f>
        <v>22.39436516665889</v>
      </c>
      <c r="Y128" s="167">
        <f>IF(Y$3&gt;A5remlife,A5value-SUM($F128:X128),IF(A5remlife="N/A","n/a",A5value/A5remlife))</f>
        <v>22.39436516665889</v>
      </c>
      <c r="Z128" s="167">
        <f>IF(Z$3&gt;A5remlife,A5value-SUM($F128:Y128),IF(A5remlife="N/A","n/a",A5value/A5remlife))</f>
        <v>22.39436516665889</v>
      </c>
      <c r="AA128" s="167">
        <f>IF(AA$3&gt;A5remlife,A5value-SUM($F128:Z128),IF(A5remlife="N/A","n/a",A5value/A5remlife))</f>
        <v>22.39436516665889</v>
      </c>
      <c r="AB128" s="167">
        <f>IF(AB$3&gt;A5remlife,A5value-SUM($F128:AA128),IF(A5remlife="N/A","n/a",A5value/A5remlife))</f>
        <v>22.39436516665889</v>
      </c>
      <c r="AC128" s="167">
        <f>IF(AC$3&gt;A5remlife,A5value-SUM($F128:AB128),IF(A5remlife="N/A","n/a",A5value/A5remlife))</f>
        <v>22.39436516665889</v>
      </c>
      <c r="AD128" s="167">
        <f>IF(AD$3&gt;A5remlife,A5value-SUM($F128:AC128),IF(A5remlife="N/A","n/a",A5value/A5remlife))</f>
        <v>22.39436516665889</v>
      </c>
      <c r="AE128" s="167">
        <f>IF(AE$3&gt;A5remlife,A5value-SUM($F128:AD128),IF(A5remlife="N/A","n/a",A5value/A5remlife))</f>
        <v>22.39436516665889</v>
      </c>
      <c r="AF128" s="167">
        <f>IF(AF$3&gt;A5remlife,A5value-SUM($F128:AE128),IF(A5remlife="N/A","n/a",A5value/A5remlife))</f>
        <v>22.39436516665889</v>
      </c>
      <c r="AG128" s="167">
        <f>IF(AG$3&gt;A5remlife,A5value-SUM($F128:AF128),IF(A5remlife="N/A","n/a",A5value/A5remlife))</f>
        <v>22.39436516665889</v>
      </c>
      <c r="AH128" s="167">
        <f>IF(AH$3&gt;A5remlife,A5value-SUM($F128:AG128),IF(A5remlife="N/A","n/a",A5value/A5remlife))</f>
        <v>22.39436516665889</v>
      </c>
      <c r="AI128" s="167">
        <f>IF(AI$3&gt;A5remlife,A5value-SUM($F128:AH128),IF(A5remlife="N/A","n/a",A5value/A5remlife))</f>
        <v>22.39436516665889</v>
      </c>
      <c r="AJ128" s="167">
        <f>IF(AJ$3&gt;A5remlife,A5value-SUM($F128:AI128),IF(A5remlife="N/A","n/a",A5value/A5remlife))</f>
        <v>22.39436516665889</v>
      </c>
      <c r="AK128" s="167">
        <f>IF(AK$3&gt;A5remlife,A5value-SUM($F128:AJ128),IF(A5remlife="N/A","n/a",A5value/A5remlife))</f>
        <v>10.762214571092386</v>
      </c>
      <c r="AL128" s="167">
        <f>IF(AL$3&gt;A5remlife,A5value-SUM($F128:AK128),IF(A5remlife="N/A","n/a",A5value/A5remlife))</f>
        <v>0</v>
      </c>
      <c r="AM128" s="167">
        <f>IF(AM$3&gt;A5remlife,A5value-SUM($F128:AL128),IF(A5remlife="N/A","n/a",A5value/A5remlife))</f>
        <v>0</v>
      </c>
      <c r="AN128" s="167">
        <f>IF(AN$3&gt;A5remlife,A5value-SUM($F128:AM128),IF(A5remlife="N/A","n/a",A5value/A5remlife))</f>
        <v>0</v>
      </c>
      <c r="AO128" s="167">
        <f>IF(AO$3&gt;A5remlife,A5value-SUM($F128:AN128),IF(A5remlife="N/A","n/a",A5value/A5remlife))</f>
        <v>0</v>
      </c>
      <c r="AP128" s="167">
        <f>IF(AP$3&gt;A5remlife,A5value-SUM($F128:AO128),IF(A5remlife="N/A","n/a",A5value/A5remlife))</f>
        <v>0</v>
      </c>
      <c r="AQ128" s="167">
        <f>IF(AQ$3&gt;A5remlife,A5value-SUM($F128:AP128),IF(A5remlife="N/A","n/a",A5value/A5remlife))</f>
        <v>0</v>
      </c>
      <c r="AR128" s="167">
        <f>IF(AR$3&gt;A5remlife,A5value-SUM($F128:AQ128),IF(A5remlife="N/A","n/a",A5value/A5remlife))</f>
        <v>0</v>
      </c>
      <c r="AS128" s="167">
        <f>IF(AS$3&gt;A5remlife,A5value-SUM($F128:AR128),IF(A5remlife="N/A","n/a",A5value/A5remlife))</f>
        <v>0</v>
      </c>
      <c r="AT128" s="167">
        <f>IF(AT$3&gt;A5remlife,A5value-SUM($F128:AS128),IF(A5remlife="N/A","n/a",A5value/A5remlife))</f>
        <v>0</v>
      </c>
      <c r="AU128" s="167">
        <f>IF(AU$3&gt;A5remlife,A5value-SUM($F128:AT128),IF(A5remlife="N/A","n/a",A5value/A5remlife))</f>
        <v>0</v>
      </c>
      <c r="AV128" s="167">
        <f>IF(AV$3&gt;A5remlife,A5value-SUM($F128:AU128),IF(A5remlife="N/A","n/a",A5value/A5remlife))</f>
        <v>0</v>
      </c>
      <c r="AW128" s="167">
        <f>IF(AW$3&gt;A5remlife,A5value-SUM($F128:AV128),IF(A5remlife="N/A","n/a",A5value/A5remlife))</f>
        <v>0</v>
      </c>
      <c r="AX128" s="167">
        <f>IF(AX$3&gt;A5remlife,A5value-SUM($F128:AW128),IF(A5remlife="N/A","n/a",A5value/A5remlife))</f>
        <v>0</v>
      </c>
      <c r="AY128" s="167">
        <f>IF(AY$3&gt;A5remlife,A5value-SUM($F128:AX128),IF(A5remlife="N/A","n/a",A5value/A5remlife))</f>
        <v>0</v>
      </c>
      <c r="AZ128" s="167">
        <f>IF(AZ$3&gt;A5remlife,A5value-SUM($F128:AY128),IF(A5remlife="N/A","n/a",A5value/A5remlife))</f>
        <v>0</v>
      </c>
      <c r="BA128" s="167">
        <f>IF(BA$3&gt;A5remlife,A5value-SUM($F128:AZ128),IF(A5remlife="N/A","n/a",A5value/A5remlife))</f>
        <v>0</v>
      </c>
      <c r="BB128" s="167">
        <f>IF(BB$3&gt;A5remlife,A5value-SUM($F128:BA128),IF(A5remlife="N/A","n/a",A5value/A5remlife))</f>
        <v>0</v>
      </c>
      <c r="BC128" s="167">
        <f>IF(BC$3&gt;A5remlife,A5value-SUM($F128:BB128),IF(A5remlife="N/A","n/a",A5value/A5remlife))</f>
        <v>0</v>
      </c>
      <c r="BD128" s="167">
        <f>IF(BD$3&gt;A5remlife,A5value-SUM($F128:BC128),IF(A5remlife="N/A","n/a",A5value/A5remlife))</f>
        <v>0</v>
      </c>
      <c r="BE128" s="167">
        <f>IF(BE$3&gt;A5remlife,A5value-SUM($F128:BD128),IF(A5remlife="N/A","n/a",A5value/A5remlife))</f>
        <v>0</v>
      </c>
      <c r="BF128" s="167">
        <f>IF(BF$3&gt;A5remlife,A5value-SUM($F128:BE128),IF(A5remlife="N/A","n/a",A5value/A5remlife))</f>
        <v>0</v>
      </c>
      <c r="BG128" s="167">
        <f>IF(BG$3&gt;A5remlife,A5value-SUM($F128:BF128),IF(A5remlife="N/A","n/a",A5value/A5remlife))</f>
        <v>0</v>
      </c>
      <c r="BH128" s="167">
        <f>IF(BH$3&gt;A5remlife,A5value-SUM($F128:BG128),IF(A5remlife="N/A","n/a",A5value/A5remlife))</f>
        <v>0</v>
      </c>
      <c r="BI128" s="167">
        <f>IF(BI$3&gt;A5remlife,A5value-SUM($F128:BH128),IF(A5remlife="N/A","n/a",A5value/A5remlife))</f>
        <v>0</v>
      </c>
      <c r="BJ128" s="20"/>
      <c r="BK128" s="20"/>
      <c r="BL128"/>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c r="EB128"/>
      <c r="EC128"/>
      <c r="ED128"/>
      <c r="EE128"/>
      <c r="EF128"/>
      <c r="EG128"/>
      <c r="EH128"/>
      <c r="EI128"/>
      <c r="EJ128"/>
      <c r="EK128"/>
      <c r="EL128"/>
      <c r="EM128"/>
      <c r="EN128"/>
      <c r="EO128"/>
      <c r="EP128"/>
      <c r="EQ128"/>
      <c r="ER128"/>
      <c r="ES128"/>
      <c r="ET128"/>
      <c r="EU128"/>
      <c r="EV128"/>
      <c r="EW128"/>
      <c r="EX128"/>
      <c r="EY128"/>
      <c r="EZ128"/>
      <c r="FA128"/>
      <c r="FB128"/>
      <c r="FC128"/>
      <c r="FD128"/>
      <c r="FE128"/>
      <c r="FF128"/>
      <c r="FG128"/>
      <c r="FH128"/>
      <c r="FI128"/>
      <c r="FJ128"/>
      <c r="FK128"/>
      <c r="FL128"/>
      <c r="FM128"/>
      <c r="FN128"/>
      <c r="FO128"/>
      <c r="FP128"/>
      <c r="FQ128"/>
      <c r="FR128"/>
      <c r="FS128"/>
      <c r="FT128"/>
      <c r="FU128"/>
      <c r="FV128"/>
      <c r="FW128"/>
      <c r="FX128"/>
      <c r="FY128"/>
      <c r="FZ128"/>
      <c r="GA128"/>
      <c r="GB128"/>
      <c r="GC128"/>
      <c r="GD128"/>
      <c r="GE128"/>
      <c r="GF128"/>
      <c r="GG128"/>
      <c r="GH128"/>
      <c r="GI128"/>
      <c r="GJ128"/>
      <c r="GK128"/>
      <c r="GL128"/>
      <c r="GM128"/>
      <c r="GN128"/>
      <c r="GO128"/>
      <c r="GP128"/>
      <c r="GQ128"/>
      <c r="GR128"/>
      <c r="GS128"/>
      <c r="GT128"/>
      <c r="GU128"/>
      <c r="GV128"/>
      <c r="GW128"/>
      <c r="GX128"/>
      <c r="GY128"/>
      <c r="GZ128"/>
      <c r="HA128"/>
      <c r="HB128"/>
      <c r="HC128"/>
      <c r="HD128"/>
      <c r="HE128"/>
      <c r="HF128"/>
      <c r="HG128"/>
      <c r="HH128"/>
      <c r="HI128"/>
      <c r="HJ128"/>
      <c r="HK128"/>
      <c r="HL128"/>
      <c r="HM128"/>
      <c r="HN128"/>
      <c r="HO128"/>
      <c r="HP128"/>
      <c r="HQ128"/>
      <c r="HR128"/>
      <c r="HS128"/>
      <c r="HT128"/>
      <c r="HU128"/>
      <c r="HV128"/>
      <c r="HW128"/>
      <c r="HX128"/>
      <c r="HY128"/>
      <c r="HZ128"/>
      <c r="IA128"/>
      <c r="IB128"/>
      <c r="IC128"/>
      <c r="ID128"/>
      <c r="IE128"/>
      <c r="IF128"/>
      <c r="IG128"/>
      <c r="IH128"/>
      <c r="II128"/>
      <c r="IJ128"/>
      <c r="IK128"/>
      <c r="IL128"/>
      <c r="IM128"/>
      <c r="IN128"/>
      <c r="IO128"/>
      <c r="IP128"/>
      <c r="IQ128"/>
      <c r="IR128"/>
      <c r="IS128"/>
      <c r="IT128"/>
      <c r="IU128"/>
      <c r="IV128"/>
    </row>
    <row r="129" spans="1:256" s="5" customFormat="1" hidden="1" outlineLevel="2">
      <c r="A129" s="20"/>
      <c r="B129" s="20"/>
      <c r="C129" s="38"/>
      <c r="D129" s="641" t="s">
        <v>71</v>
      </c>
      <c r="E129" s="287">
        <v>0</v>
      </c>
      <c r="F129" s="40"/>
      <c r="G129" s="164"/>
      <c r="H129" s="168"/>
      <c r="I129" s="168"/>
      <c r="J129" s="168"/>
      <c r="K129" s="168"/>
      <c r="L129" s="168"/>
      <c r="M129" s="168"/>
      <c r="N129" s="168"/>
      <c r="O129" s="168"/>
      <c r="P129" s="168"/>
      <c r="Q129" s="168"/>
      <c r="R129" s="168"/>
      <c r="S129" s="168"/>
      <c r="T129" s="168"/>
      <c r="U129" s="168"/>
      <c r="V129" s="168"/>
      <c r="W129" s="168"/>
      <c r="X129" s="168"/>
      <c r="Y129" s="168"/>
      <c r="Z129" s="168"/>
      <c r="AA129" s="168"/>
      <c r="AB129" s="168"/>
      <c r="AC129" s="168"/>
      <c r="AD129" s="168"/>
      <c r="AE129" s="168"/>
      <c r="AF129" s="168"/>
      <c r="AG129" s="168"/>
      <c r="AH129" s="168"/>
      <c r="AI129" s="168"/>
      <c r="AJ129" s="168"/>
      <c r="AK129" s="168"/>
      <c r="AL129" s="168"/>
      <c r="AM129" s="168"/>
      <c r="AN129" s="168"/>
      <c r="AO129" s="168"/>
      <c r="AP129" s="168"/>
      <c r="AQ129" s="168"/>
      <c r="AR129" s="168"/>
      <c r="AS129" s="168"/>
      <c r="AT129" s="168"/>
      <c r="AU129" s="168"/>
      <c r="AV129" s="168"/>
      <c r="AW129" s="168"/>
      <c r="AX129" s="168"/>
      <c r="AY129" s="168"/>
      <c r="AZ129" s="168"/>
      <c r="BA129" s="168"/>
      <c r="BB129" s="168"/>
      <c r="BC129" s="168"/>
      <c r="BD129" s="168"/>
      <c r="BE129" s="168"/>
      <c r="BF129" s="168"/>
      <c r="BG129" s="168"/>
      <c r="BH129" s="168"/>
      <c r="BI129" s="168"/>
      <c r="BJ129" s="20"/>
      <c r="BK129" s="20"/>
      <c r="BL129"/>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c r="DQ129"/>
      <c r="DR129"/>
      <c r="DS129"/>
      <c r="DT129"/>
      <c r="DU129"/>
      <c r="DV129"/>
      <c r="DW129"/>
      <c r="DX129"/>
      <c r="DY129"/>
      <c r="DZ129"/>
      <c r="EA129"/>
      <c r="EB129"/>
      <c r="EC129"/>
      <c r="ED129"/>
      <c r="EE129"/>
      <c r="EF129"/>
      <c r="EG129"/>
      <c r="EH129"/>
      <c r="EI129"/>
      <c r="EJ129"/>
      <c r="EK129"/>
      <c r="EL129"/>
      <c r="EM129"/>
      <c r="EN129"/>
      <c r="EO129"/>
      <c r="EP129"/>
      <c r="EQ129"/>
      <c r="ER129"/>
      <c r="ES129"/>
      <c r="ET129"/>
      <c r="EU129"/>
      <c r="EV129"/>
      <c r="EW129"/>
      <c r="EX129"/>
      <c r="EY129"/>
      <c r="EZ129"/>
      <c r="FA129"/>
      <c r="FB129"/>
      <c r="FC129"/>
      <c r="FD129"/>
      <c r="FE129"/>
      <c r="FF129"/>
      <c r="FG129"/>
      <c r="FH129"/>
      <c r="FI129"/>
      <c r="FJ129"/>
      <c r="FK129"/>
      <c r="FL129"/>
      <c r="FM129"/>
      <c r="FN129"/>
      <c r="FO129"/>
      <c r="FP129"/>
      <c r="FQ129"/>
      <c r="FR129"/>
      <c r="FS129"/>
      <c r="FT129"/>
      <c r="FU129"/>
      <c r="FV129"/>
      <c r="FW129"/>
      <c r="FX129"/>
      <c r="FY129"/>
      <c r="FZ129"/>
      <c r="GA129"/>
      <c r="GB129"/>
      <c r="GC129"/>
      <c r="GD129"/>
      <c r="GE129"/>
      <c r="GF129"/>
      <c r="GG129"/>
      <c r="GH129"/>
      <c r="GI129"/>
      <c r="GJ129"/>
      <c r="GK129"/>
      <c r="GL129"/>
      <c r="GM129"/>
      <c r="GN129"/>
      <c r="GO129"/>
      <c r="GP129"/>
      <c r="GQ129"/>
      <c r="GR129"/>
      <c r="GS129"/>
      <c r="GT129"/>
      <c r="GU129"/>
      <c r="GV129"/>
      <c r="GW129"/>
      <c r="GX129"/>
      <c r="GY129"/>
      <c r="GZ129"/>
      <c r="HA129"/>
      <c r="HB129"/>
      <c r="HC129"/>
      <c r="HD129"/>
      <c r="HE129"/>
      <c r="HF129"/>
      <c r="HG129"/>
      <c r="HH129"/>
      <c r="HI129"/>
      <c r="HJ129"/>
      <c r="HK129"/>
      <c r="HL129"/>
      <c r="HM129"/>
      <c r="HN129"/>
      <c r="HO129"/>
      <c r="HP129"/>
      <c r="HQ129"/>
      <c r="HR129"/>
      <c r="HS129"/>
      <c r="HT129"/>
      <c r="HU129"/>
      <c r="HV129"/>
      <c r="HW129"/>
      <c r="HX129"/>
      <c r="HY129"/>
      <c r="HZ129"/>
      <c r="IA129"/>
      <c r="IB129"/>
      <c r="IC129"/>
      <c r="ID129"/>
      <c r="IE129"/>
      <c r="IF129"/>
      <c r="IG129"/>
      <c r="IH129"/>
      <c r="II129"/>
      <c r="IJ129"/>
      <c r="IK129"/>
      <c r="IL129"/>
      <c r="IM129"/>
      <c r="IN129"/>
      <c r="IO129"/>
      <c r="IP129"/>
      <c r="IQ129"/>
      <c r="IR129"/>
      <c r="IS129"/>
      <c r="IT129"/>
      <c r="IU129"/>
      <c r="IV129"/>
    </row>
    <row r="130" spans="1:256" s="5" customFormat="1" hidden="1" outlineLevel="2">
      <c r="A130" s="20"/>
      <c r="B130" s="20"/>
      <c r="C130" s="38"/>
      <c r="D130" s="641"/>
      <c r="E130" s="287">
        <v>1</v>
      </c>
      <c r="F130" s="40"/>
      <c r="G130" s="444"/>
      <c r="H130" s="168">
        <f>IF(A5stdlife="n/a","n/a",IF(H$3&gt;(A5stdlife+$E130),(Input!$G$147*(1+rvanilla)^0.5)-SUM($G130:G130),(Input!$G$147*(1+rvanilla)^0.5)/A5stdlife))</f>
        <v>1.1592337483190376</v>
      </c>
      <c r="I130" s="168">
        <f>IF(A5stdlife="n/a","n/a",IF(I$3&gt;(A5stdlife+$E130),(Input!$G$147*(1+rvanilla)^0.5)-SUM($G130:H130),(Input!$G$147*(1+rvanilla)^0.5)/A5stdlife))</f>
        <v>1.1592337483190376</v>
      </c>
      <c r="J130" s="168">
        <f>IF(A5stdlife="n/a","n/a",IF(J$3&gt;(A5stdlife+$E130),(Input!$G$147*(1+rvanilla)^0.5)-SUM($G130:I130),(Input!$G$147*(1+rvanilla)^0.5)/A5stdlife))</f>
        <v>1.1592337483190376</v>
      </c>
      <c r="K130" s="168">
        <f>IF(A5stdlife="n/a","n/a",IF(K$3&gt;(A5stdlife+$E130),(Input!$G$147*(1+rvanilla)^0.5)-SUM($G130:J130),(Input!$G$147*(1+rvanilla)^0.5)/A5stdlife))</f>
        <v>1.1592337483190376</v>
      </c>
      <c r="L130" s="168">
        <f>IF(A5stdlife="n/a","n/a",IF(L$3&gt;(A5stdlife+$E130),(Input!$G$147*(1+rvanilla)^0.5)-SUM($G130:K130),(Input!$G$147*(1+rvanilla)^0.5)/A5stdlife))</f>
        <v>1.1592337483190376</v>
      </c>
      <c r="M130" s="168">
        <f>IF(A5stdlife="n/a","n/a",IF(M$3&gt;(A5stdlife+$E130),(Input!$G$147*(1+rvanilla)^0.5)-SUM($G130:L130),(Input!$G$147*(1+rvanilla)^0.5)/A5stdlife))</f>
        <v>1.1592337483190376</v>
      </c>
      <c r="N130" s="168">
        <f>IF(A5stdlife="n/a","n/a",IF(N$3&gt;(A5stdlife+$E130),(Input!$G$147*(1+rvanilla)^0.5)-SUM($G130:M130),(Input!$G$147*(1+rvanilla)^0.5)/A5stdlife))</f>
        <v>1.1592337483190376</v>
      </c>
      <c r="O130" s="168">
        <f>IF(A5stdlife="n/a","n/a",IF(O$3&gt;(A5stdlife+$E130),(Input!$G$147*(1+rvanilla)^0.5)-SUM($G130:N130),(Input!$G$147*(1+rvanilla)^0.5)/A5stdlife))</f>
        <v>1.1592337483190376</v>
      </c>
      <c r="P130" s="168">
        <f>IF(A5stdlife="n/a","n/a",IF(P$3&gt;(A5stdlife+$E130),(Input!$G$147*(1+rvanilla)^0.5)-SUM($G130:O130),(Input!$G$147*(1+rvanilla)^0.5)/A5stdlife))</f>
        <v>1.1592337483190376</v>
      </c>
      <c r="Q130" s="168">
        <f>IF(A5stdlife="n/a","n/a",IF(Q$3&gt;(A5stdlife+$E130),(Input!$G$147*(1+rvanilla)^0.5)-SUM($G130:P130),(Input!$G$147*(1+rvanilla)^0.5)/A5stdlife))</f>
        <v>1.1592337483190376</v>
      </c>
      <c r="R130" s="168">
        <f>IF(A5stdlife="n/a","n/a",IF(R$3&gt;(A5stdlife+$E130),(Input!$G$147*(1+rvanilla)^0.5)-SUM($G130:Q130),(Input!$G$147*(1+rvanilla)^0.5)/A5stdlife))</f>
        <v>1.1592337483190376</v>
      </c>
      <c r="S130" s="168">
        <f>IF(A5stdlife="n/a","n/a",IF(S$3&gt;(A5stdlife+$E130),(Input!$G$147*(1+rvanilla)^0.5)-SUM($G130:R130),(Input!$G$147*(1+rvanilla)^0.5)/A5stdlife))</f>
        <v>1.1592337483190376</v>
      </c>
      <c r="T130" s="168">
        <f>IF(A5stdlife="n/a","n/a",IF(T$3&gt;(A5stdlife+$E130),(Input!$G$147*(1+rvanilla)^0.5)-SUM($G130:S130),(Input!$G$147*(1+rvanilla)^0.5)/A5stdlife))</f>
        <v>1.1592337483190376</v>
      </c>
      <c r="U130" s="168">
        <f>IF(A5stdlife="n/a","n/a",IF(U$3&gt;(A5stdlife+$E130),(Input!$G$147*(1+rvanilla)^0.5)-SUM($G130:T130),(Input!$G$147*(1+rvanilla)^0.5)/A5stdlife))</f>
        <v>1.1592337483190376</v>
      </c>
      <c r="V130" s="168">
        <f>IF(A5stdlife="n/a","n/a",IF(V$3&gt;(A5stdlife+$E130),(Input!$G$147*(1+rvanilla)^0.5)-SUM($G130:U130),(Input!$G$147*(1+rvanilla)^0.5)/A5stdlife))</f>
        <v>1.1592337483190376</v>
      </c>
      <c r="W130" s="168">
        <f>IF(A5stdlife="n/a","n/a",IF(W$3&gt;(A5stdlife+$E130),(Input!$G$147*(1+rvanilla)^0.5)-SUM($G130:V130),(Input!$G$147*(1+rvanilla)^0.5)/A5stdlife))</f>
        <v>1.1592337483190376</v>
      </c>
      <c r="X130" s="168">
        <f>IF(A5stdlife="n/a","n/a",IF(X$3&gt;(A5stdlife+$E130),(Input!$G$147*(1+rvanilla)^0.5)-SUM($G130:W130),(Input!$G$147*(1+rvanilla)^0.5)/A5stdlife))</f>
        <v>1.1592337483190376</v>
      </c>
      <c r="Y130" s="168">
        <f>IF(A5stdlife="n/a","n/a",IF(Y$3&gt;(A5stdlife+$E130),(Input!$G$147*(1+rvanilla)^0.5)-SUM($G130:X130),(Input!$G$147*(1+rvanilla)^0.5)/A5stdlife))</f>
        <v>1.1592337483190376</v>
      </c>
      <c r="Z130" s="168">
        <f>IF(A5stdlife="n/a","n/a",IF(Z$3&gt;(A5stdlife+$E130),(Input!$G$147*(1+rvanilla)^0.5)-SUM($G130:Y130),(Input!$G$147*(1+rvanilla)^0.5)/A5stdlife))</f>
        <v>1.1592337483190376</v>
      </c>
      <c r="AA130" s="168">
        <f>IF(A5stdlife="n/a","n/a",IF(AA$3&gt;(A5stdlife+$E130),(Input!$G$147*(1+rvanilla)^0.5)-SUM($G130:Z130),(Input!$G$147*(1+rvanilla)^0.5)/A5stdlife))</f>
        <v>1.1592337483190376</v>
      </c>
      <c r="AB130" s="168">
        <f>IF(A5stdlife="n/a","n/a",IF(AB$3&gt;(A5stdlife+$E130),(Input!$G$147*(1+rvanilla)^0.5)-SUM($G130:AA130),(Input!$G$147*(1+rvanilla)^0.5)/A5stdlife))</f>
        <v>1.1592337483190376</v>
      </c>
      <c r="AC130" s="168">
        <f>IF(A5stdlife="n/a","n/a",IF(AC$3&gt;(A5stdlife+$E130),(Input!$G$147*(1+rvanilla)^0.5)-SUM($G130:AB130),(Input!$G$147*(1+rvanilla)^0.5)/A5stdlife))</f>
        <v>1.1592337483190376</v>
      </c>
      <c r="AD130" s="168">
        <f>IF(A5stdlife="n/a","n/a",IF(AD$3&gt;(A5stdlife+$E130),(Input!$G$147*(1+rvanilla)^0.5)-SUM($G130:AC130),(Input!$G$147*(1+rvanilla)^0.5)/A5stdlife))</f>
        <v>1.1592337483190376</v>
      </c>
      <c r="AE130" s="168">
        <f>IF(A5stdlife="n/a","n/a",IF(AE$3&gt;(A5stdlife+$E130),(Input!$G$147*(1+rvanilla)^0.5)-SUM($G130:AD130),(Input!$G$147*(1+rvanilla)^0.5)/A5stdlife))</f>
        <v>1.1592337483190376</v>
      </c>
      <c r="AF130" s="168">
        <f>IF(A5stdlife="n/a","n/a",IF(AF$3&gt;(A5stdlife+$E130),(Input!$G$147*(1+rvanilla)^0.5)-SUM($G130:AE130),(Input!$G$147*(1+rvanilla)^0.5)/A5stdlife))</f>
        <v>1.1592337483190376</v>
      </c>
      <c r="AG130" s="168">
        <f>IF(A5stdlife="n/a","n/a",IF(AG$3&gt;(A5stdlife+$E130),(Input!$G$147*(1+rvanilla)^0.5)-SUM($G130:AF130),(Input!$G$147*(1+rvanilla)^0.5)/A5stdlife))</f>
        <v>1.1592337483190376</v>
      </c>
      <c r="AH130" s="168">
        <f>IF(A5stdlife="n/a","n/a",IF(AH$3&gt;(A5stdlife+$E130),(Input!$G$147*(1+rvanilla)^0.5)-SUM($G130:AG130),(Input!$G$147*(1+rvanilla)^0.5)/A5stdlife))</f>
        <v>1.1592337483190376</v>
      </c>
      <c r="AI130" s="168">
        <f>IF(A5stdlife="n/a","n/a",IF(AI$3&gt;(A5stdlife+$E130),(Input!$G$147*(1+rvanilla)^0.5)-SUM($G130:AH130),(Input!$G$147*(1+rvanilla)^0.5)/A5stdlife))</f>
        <v>1.1592337483190376</v>
      </c>
      <c r="AJ130" s="168">
        <f>IF(A5stdlife="n/a","n/a",IF(AJ$3&gt;(A5stdlife+$E130),(Input!$G$147*(1+rvanilla)^0.5)-SUM($G130:AI130),(Input!$G$147*(1+rvanilla)^0.5)/A5stdlife))</f>
        <v>1.1592337483190376</v>
      </c>
      <c r="AK130" s="168">
        <f>IF(A5stdlife="n/a","n/a",IF(AK$3&gt;(A5stdlife+$E130),(Input!$G$147*(1+rvanilla)^0.5)-SUM($G130:AJ130),(Input!$G$147*(1+rvanilla)^0.5)/A5stdlife))</f>
        <v>1.1592337483190376</v>
      </c>
      <c r="AL130" s="168">
        <f>IF(A5stdlife="n/a","n/a",IF(AL$3&gt;(A5stdlife+$E130),(Input!$G$147*(1+rvanilla)^0.5)-SUM($G130:AK130),(Input!$G$147*(1+rvanilla)^0.5)/A5stdlife))</f>
        <v>1.1592337483190376</v>
      </c>
      <c r="AM130" s="168">
        <f>IF(A5stdlife="n/a","n/a",IF(AM$3&gt;(A5stdlife+$E130),(Input!$G$147*(1+rvanilla)^0.5)-SUM($G130:AL130),(Input!$G$147*(1+rvanilla)^0.5)/A5stdlife))</f>
        <v>1.1592337483190376</v>
      </c>
      <c r="AN130" s="168">
        <f>IF(A5stdlife="n/a","n/a",IF(AN$3&gt;(A5stdlife+$E130),(Input!$G$147*(1+rvanilla)^0.5)-SUM($G130:AM130),(Input!$G$147*(1+rvanilla)^0.5)/A5stdlife))</f>
        <v>1.1592337483190376</v>
      </c>
      <c r="AO130" s="168">
        <f>IF(A5stdlife="n/a","n/a",IF(AO$3&gt;(A5stdlife+$E130),(Input!$G$147*(1+rvanilla)^0.5)-SUM($G130:AN130),(Input!$G$147*(1+rvanilla)^0.5)/A5stdlife))</f>
        <v>1.1592337483190376</v>
      </c>
      <c r="AP130" s="168">
        <f>IF(A5stdlife="n/a","n/a",IF(AP$3&gt;(A5stdlife+$E130),(Input!$G$147*(1+rvanilla)^0.5)-SUM($G130:AO130),(Input!$G$147*(1+rvanilla)^0.5)/A5stdlife))</f>
        <v>1.1592337483190376</v>
      </c>
      <c r="AQ130" s="168">
        <f>IF(A5stdlife="n/a","n/a",IF(AQ$3&gt;(A5stdlife+$E130),(Input!$G$147*(1+rvanilla)^0.5)-SUM($G130:AP130),(Input!$G$147*(1+rvanilla)^0.5)/A5stdlife))</f>
        <v>1.1592337483190376</v>
      </c>
      <c r="AR130" s="168">
        <f>IF(A5stdlife="n/a","n/a",IF(AR$3&gt;(A5stdlife+$E130),(Input!$G$147*(1+rvanilla)^0.5)-SUM($G130:AQ130),(Input!$G$147*(1+rvanilla)^0.5)/A5stdlife))</f>
        <v>1.1592337483190376</v>
      </c>
      <c r="AS130" s="168">
        <f>IF(A5stdlife="n/a","n/a",IF(AS$3&gt;(A5stdlife+$E130),(Input!$G$147*(1+rvanilla)^0.5)-SUM($G130:AR130),(Input!$G$147*(1+rvanilla)^0.5)/A5stdlife))</f>
        <v>1.1592337483190376</v>
      </c>
      <c r="AT130" s="168">
        <f>IF(A5stdlife="n/a","n/a",IF(AT$3&gt;(A5stdlife+$E130),(Input!$G$147*(1+rvanilla)^0.5)-SUM($G130:AS130),(Input!$G$147*(1+rvanilla)^0.5)/A5stdlife))</f>
        <v>1.1592337483190376</v>
      </c>
      <c r="AU130" s="168">
        <f>IF(A5stdlife="n/a","n/a",IF(AU$3&gt;(A5stdlife+$E130),(Input!$G$147*(1+rvanilla)^0.5)-SUM($G130:AT130),(Input!$G$147*(1+rvanilla)^0.5)/A5stdlife))</f>
        <v>1.1592337483190376</v>
      </c>
      <c r="AV130" s="168">
        <f>IF(A5stdlife="n/a","n/a",IF(AV$3&gt;(A5stdlife+$E130),(Input!$G$147*(1+rvanilla)^0.5)-SUM($G130:AU130),(Input!$G$147*(1+rvanilla)^0.5)/A5stdlife))</f>
        <v>1.1592337483190376</v>
      </c>
      <c r="AW130" s="168">
        <f>IF(A5stdlife="n/a","n/a",IF(AW$3&gt;(A5stdlife+$E130),(Input!$G$147*(1+rvanilla)^0.5)-SUM($G130:AV130),(Input!$G$147*(1+rvanilla)^0.5)/A5stdlife))</f>
        <v>1.1592337483190376</v>
      </c>
      <c r="AX130" s="168">
        <f>IF(A5stdlife="n/a","n/a",IF(AX$3&gt;(A5stdlife+$E130),(Input!$G$147*(1+rvanilla)^0.5)-SUM($G130:AW130),(Input!$G$147*(1+rvanilla)^0.5)/A5stdlife))</f>
        <v>1.1592337483190376</v>
      </c>
      <c r="AY130" s="168">
        <f>IF(A5stdlife="n/a","n/a",IF(AY$3&gt;(A5stdlife+$E130),(Input!$G$147*(1+rvanilla)^0.5)-SUM($G130:AX130),(Input!$G$147*(1+rvanilla)^0.5)/A5stdlife))</f>
        <v>1.1592337483190376</v>
      </c>
      <c r="AZ130" s="168">
        <f>IF(A5stdlife="n/a","n/a",IF(AZ$3&gt;(A5stdlife+$E130),(Input!$G$147*(1+rvanilla)^0.5)-SUM($G130:AY130),(Input!$G$147*(1+rvanilla)^0.5)/A5stdlife))</f>
        <v>1.1592337483190376</v>
      </c>
      <c r="BA130" s="168">
        <f>IF(A5stdlife="n/a","n/a",IF(BA$3&gt;(A5stdlife+$E130),(Input!$G$147*(1+rvanilla)^0.5)-SUM($G130:AZ130),(Input!$G$147*(1+rvanilla)^0.5)/A5stdlife))</f>
        <v>1.0284888612782908</v>
      </c>
      <c r="BB130" s="168">
        <f>IF(A5stdlife="n/a","n/a",IF(BB$3&gt;(A5stdlife+$E130),(Input!$G$147*(1+rvanilla)^0.5)-SUM($G130:BA130),(Input!$G$147*(1+rvanilla)^0.5)/A5stdlife))</f>
        <v>0</v>
      </c>
      <c r="BC130" s="168">
        <f>IF(A5stdlife="n/a","n/a",IF(BC$3&gt;(A5stdlife+$E130),(Input!$G$147*(1+rvanilla)^0.5)-SUM($G130:BB130),(Input!$G$147*(1+rvanilla)^0.5)/A5stdlife))</f>
        <v>0</v>
      </c>
      <c r="BD130" s="168">
        <f>IF(A5stdlife="n/a","n/a",IF(BD$3&gt;(A5stdlife+$E130),(Input!$G$147*(1+rvanilla)^0.5)-SUM($G130:BC130),(Input!$G$147*(1+rvanilla)^0.5)/A5stdlife))</f>
        <v>0</v>
      </c>
      <c r="BE130" s="168">
        <f>IF(A5stdlife="n/a","n/a",IF(BE$3&gt;(A5stdlife+$E130),(Input!$G$147*(1+rvanilla)^0.5)-SUM($G130:BD130),(Input!$G$147*(1+rvanilla)^0.5)/A5stdlife))</f>
        <v>0</v>
      </c>
      <c r="BF130" s="168">
        <f>IF(A5stdlife="n/a","n/a",IF(BF$3&gt;(A5stdlife+$E130),(Input!$G$147*(1+rvanilla)^0.5)-SUM($G130:BE130),(Input!$G$147*(1+rvanilla)^0.5)/A5stdlife))</f>
        <v>0</v>
      </c>
      <c r="BG130" s="168">
        <f>IF(A5stdlife="n/a","n/a",IF(BG$3&gt;(A5stdlife+$E130),(Input!$G$147*(1+rvanilla)^0.5)-SUM($G130:BF130),(Input!$G$147*(1+rvanilla)^0.5)/A5stdlife))</f>
        <v>0</v>
      </c>
      <c r="BH130" s="168">
        <f>IF(A5stdlife="n/a","n/a",IF(BH$3&gt;(A5stdlife+$E130),(Input!$G$147*(1+rvanilla)^0.5)-SUM($G130:BG130),(Input!$G$147*(1+rvanilla)^0.5)/A5stdlife))</f>
        <v>0</v>
      </c>
      <c r="BI130" s="168">
        <f>IF(A5stdlife="n/a","n/a",IF(BI$3&gt;(A5stdlife+$E130),(Input!$G$147*(1+rvanilla)^0.5)-SUM($G130:BH130),(Input!$G$147*(1+rvanilla)^0.5)/A5stdlife))</f>
        <v>0</v>
      </c>
      <c r="BJ130" s="20"/>
      <c r="BK130" s="20"/>
      <c r="BL130"/>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c r="DQ130"/>
      <c r="DR130"/>
      <c r="DS130"/>
      <c r="DT130"/>
      <c r="DU130"/>
      <c r="DV130"/>
      <c r="DW130"/>
      <c r="DX130"/>
      <c r="DY130"/>
      <c r="DZ130"/>
      <c r="EA130"/>
      <c r="EB130"/>
      <c r="EC130"/>
      <c r="ED130"/>
      <c r="EE130"/>
      <c r="EF130"/>
      <c r="EG130"/>
      <c r="EH130"/>
      <c r="EI130"/>
      <c r="EJ130"/>
      <c r="EK130"/>
      <c r="EL130"/>
      <c r="EM130"/>
      <c r="EN130"/>
      <c r="EO130"/>
      <c r="EP130"/>
      <c r="EQ130"/>
      <c r="ER130"/>
      <c r="ES130"/>
      <c r="ET130"/>
      <c r="EU130"/>
      <c r="EV130"/>
      <c r="EW130"/>
      <c r="EX130"/>
      <c r="EY130"/>
      <c r="EZ130"/>
      <c r="FA130"/>
      <c r="FB130"/>
      <c r="FC130"/>
      <c r="FD130"/>
      <c r="FE130"/>
      <c r="FF130"/>
      <c r="FG130"/>
      <c r="FH130"/>
      <c r="FI130"/>
      <c r="FJ130"/>
      <c r="FK130"/>
      <c r="FL130"/>
      <c r="FM130"/>
      <c r="FN130"/>
      <c r="FO130"/>
      <c r="FP130"/>
      <c r="FQ130"/>
      <c r="FR130"/>
      <c r="FS130"/>
      <c r="FT130"/>
      <c r="FU130"/>
      <c r="FV130"/>
      <c r="FW130"/>
      <c r="FX130"/>
      <c r="FY130"/>
      <c r="FZ130"/>
      <c r="GA130"/>
      <c r="GB130"/>
      <c r="GC130"/>
      <c r="GD130"/>
      <c r="GE130"/>
      <c r="GF130"/>
      <c r="GG130"/>
      <c r="GH130"/>
      <c r="GI130"/>
      <c r="GJ130"/>
      <c r="GK130"/>
      <c r="GL130"/>
      <c r="GM130"/>
      <c r="GN130"/>
      <c r="GO130"/>
      <c r="GP130"/>
      <c r="GQ130"/>
      <c r="GR130"/>
      <c r="GS130"/>
      <c r="GT130"/>
      <c r="GU130"/>
      <c r="GV130"/>
      <c r="GW130"/>
      <c r="GX130"/>
      <c r="GY130"/>
      <c r="GZ130"/>
      <c r="HA130"/>
      <c r="HB130"/>
      <c r="HC130"/>
      <c r="HD130"/>
      <c r="HE130"/>
      <c r="HF130"/>
      <c r="HG130"/>
      <c r="HH130"/>
      <c r="HI130"/>
      <c r="HJ130"/>
      <c r="HK130"/>
      <c r="HL130"/>
      <c r="HM130"/>
      <c r="HN130"/>
      <c r="HO130"/>
      <c r="HP130"/>
      <c r="HQ130"/>
      <c r="HR130"/>
      <c r="HS130"/>
      <c r="HT130"/>
      <c r="HU130"/>
      <c r="HV130"/>
      <c r="HW130"/>
      <c r="HX130"/>
      <c r="HY130"/>
      <c r="HZ130"/>
      <c r="IA130"/>
      <c r="IB130"/>
      <c r="IC130"/>
      <c r="ID130"/>
      <c r="IE130"/>
      <c r="IF130"/>
      <c r="IG130"/>
      <c r="IH130"/>
      <c r="II130"/>
      <c r="IJ130"/>
      <c r="IK130"/>
      <c r="IL130"/>
      <c r="IM130"/>
      <c r="IN130"/>
      <c r="IO130"/>
      <c r="IP130"/>
      <c r="IQ130"/>
      <c r="IR130"/>
      <c r="IS130"/>
      <c r="IT130"/>
      <c r="IU130"/>
      <c r="IV130"/>
    </row>
    <row r="131" spans="1:256" s="5" customFormat="1" hidden="1" outlineLevel="2">
      <c r="A131" s="20"/>
      <c r="B131" s="20"/>
      <c r="C131" s="38"/>
      <c r="D131" s="641"/>
      <c r="E131" s="287">
        <v>2</v>
      </c>
      <c r="F131" s="40"/>
      <c r="G131" s="445"/>
      <c r="H131" s="314"/>
      <c r="I131" s="168">
        <f>IF(A5stdlife="n/a","n/a",IF(I$3&gt;(A5stdlife+$E131),(Input!$H$147*(1+rvanilla)^0.5)-SUM($H131:H131),(Input!$H$147*(1+rvanilla)^0.5)/A5stdlife))</f>
        <v>1.2786776694230582</v>
      </c>
      <c r="J131" s="168">
        <f>IF(A5stdlife="n/a","n/a",IF(J$3&gt;(A5stdlife+$E131),(Input!$H$147*(1+rvanilla)^0.5)-SUM($H131:I131),(Input!$H$147*(1+rvanilla)^0.5)/A5stdlife))</f>
        <v>1.2786776694230582</v>
      </c>
      <c r="K131" s="168">
        <f>IF(A5stdlife="n/a","n/a",IF(K$3&gt;(A5stdlife+$E131),(Input!$H$147*(1+rvanilla)^0.5)-SUM($H131:J131),(Input!$H$147*(1+rvanilla)^0.5)/A5stdlife))</f>
        <v>1.2786776694230582</v>
      </c>
      <c r="L131" s="168">
        <f>IF(A5stdlife="n/a","n/a",IF(L$3&gt;(A5stdlife+$E131),(Input!$H$147*(1+rvanilla)^0.5)-SUM($H131:K131),(Input!$H$147*(1+rvanilla)^0.5)/A5stdlife))</f>
        <v>1.2786776694230582</v>
      </c>
      <c r="M131" s="168">
        <f>IF(A5stdlife="n/a","n/a",IF(M$3&gt;(A5stdlife+$E131),(Input!$H$147*(1+rvanilla)^0.5)-SUM($H131:L131),(Input!$H$147*(1+rvanilla)^0.5)/A5stdlife))</f>
        <v>1.2786776694230582</v>
      </c>
      <c r="N131" s="168">
        <f>IF(A5stdlife="n/a","n/a",IF(N$3&gt;(A5stdlife+$E131),(Input!$H$147*(1+rvanilla)^0.5)-SUM($H131:M131),(Input!$H$147*(1+rvanilla)^0.5)/A5stdlife))</f>
        <v>1.2786776694230582</v>
      </c>
      <c r="O131" s="168">
        <f>IF(A5stdlife="n/a","n/a",IF(O$3&gt;(A5stdlife+$E131),(Input!$H$147*(1+rvanilla)^0.5)-SUM($H131:N131),(Input!$H$147*(1+rvanilla)^0.5)/A5stdlife))</f>
        <v>1.2786776694230582</v>
      </c>
      <c r="P131" s="168">
        <f>IF(A5stdlife="n/a","n/a",IF(P$3&gt;(A5stdlife+$E131),(Input!$H$147*(1+rvanilla)^0.5)-SUM($H131:O131),(Input!$H$147*(1+rvanilla)^0.5)/A5stdlife))</f>
        <v>1.2786776694230582</v>
      </c>
      <c r="Q131" s="168">
        <f>IF(A5stdlife="n/a","n/a",IF(Q$3&gt;(A5stdlife+$E131),(Input!$H$147*(1+rvanilla)^0.5)-SUM($H131:P131),(Input!$H$147*(1+rvanilla)^0.5)/A5stdlife))</f>
        <v>1.2786776694230582</v>
      </c>
      <c r="R131" s="168">
        <f>IF(A5stdlife="n/a","n/a",IF(R$3&gt;(A5stdlife+$E131),(Input!$H$147*(1+rvanilla)^0.5)-SUM($H131:Q131),(Input!$H$147*(1+rvanilla)^0.5)/A5stdlife))</f>
        <v>1.2786776694230582</v>
      </c>
      <c r="S131" s="168">
        <f>IF(A5stdlife="n/a","n/a",IF(S$3&gt;(A5stdlife+$E131),(Input!$H$147*(1+rvanilla)^0.5)-SUM($H131:R131),(Input!$H$147*(1+rvanilla)^0.5)/A5stdlife))</f>
        <v>1.2786776694230582</v>
      </c>
      <c r="T131" s="168">
        <f>IF(A5stdlife="n/a","n/a",IF(T$3&gt;(A5stdlife+$E131),(Input!$H$147*(1+rvanilla)^0.5)-SUM($H131:S131),(Input!$H$147*(1+rvanilla)^0.5)/A5stdlife))</f>
        <v>1.2786776694230582</v>
      </c>
      <c r="U131" s="168">
        <f>IF(A5stdlife="n/a","n/a",IF(U$3&gt;(A5stdlife+$E131),(Input!$H$147*(1+rvanilla)^0.5)-SUM($H131:T131),(Input!$H$147*(1+rvanilla)^0.5)/A5stdlife))</f>
        <v>1.2786776694230582</v>
      </c>
      <c r="V131" s="168">
        <f>IF(A5stdlife="n/a","n/a",IF(V$3&gt;(A5stdlife+$E131),(Input!$H$147*(1+rvanilla)^0.5)-SUM($H131:U131),(Input!$H$147*(1+rvanilla)^0.5)/A5stdlife))</f>
        <v>1.2786776694230582</v>
      </c>
      <c r="W131" s="168">
        <f>IF(A5stdlife="n/a","n/a",IF(W$3&gt;(A5stdlife+$E131),(Input!$H$147*(1+rvanilla)^0.5)-SUM($H131:V131),(Input!$H$147*(1+rvanilla)^0.5)/A5stdlife))</f>
        <v>1.2786776694230582</v>
      </c>
      <c r="X131" s="168">
        <f>IF(A5stdlife="n/a","n/a",IF(X$3&gt;(A5stdlife+$E131),(Input!$H$147*(1+rvanilla)^0.5)-SUM($H131:W131),(Input!$H$147*(1+rvanilla)^0.5)/A5stdlife))</f>
        <v>1.2786776694230582</v>
      </c>
      <c r="Y131" s="168">
        <f>IF(A5stdlife="n/a","n/a",IF(Y$3&gt;(A5stdlife+$E131),(Input!$H$147*(1+rvanilla)^0.5)-SUM($H131:X131),(Input!$H$147*(1+rvanilla)^0.5)/A5stdlife))</f>
        <v>1.2786776694230582</v>
      </c>
      <c r="Z131" s="168">
        <f>IF(A5stdlife="n/a","n/a",IF(Z$3&gt;(A5stdlife+$E131),(Input!$H$147*(1+rvanilla)^0.5)-SUM($H131:Y131),(Input!$H$147*(1+rvanilla)^0.5)/A5stdlife))</f>
        <v>1.2786776694230582</v>
      </c>
      <c r="AA131" s="168">
        <f>IF(A5stdlife="n/a","n/a",IF(AA$3&gt;(A5stdlife+$E131),(Input!$H$147*(1+rvanilla)^0.5)-SUM($H131:Z131),(Input!$H$147*(1+rvanilla)^0.5)/A5stdlife))</f>
        <v>1.2786776694230582</v>
      </c>
      <c r="AB131" s="168">
        <f>IF(A5stdlife="n/a","n/a",IF(AB$3&gt;(A5stdlife+$E131),(Input!$H$147*(1+rvanilla)^0.5)-SUM($H131:AA131),(Input!$H$147*(1+rvanilla)^0.5)/A5stdlife))</f>
        <v>1.2786776694230582</v>
      </c>
      <c r="AC131" s="168">
        <f>IF(A5stdlife="n/a","n/a",IF(AC$3&gt;(A5stdlife+$E131),(Input!$H$147*(1+rvanilla)^0.5)-SUM($H131:AB131),(Input!$H$147*(1+rvanilla)^0.5)/A5stdlife))</f>
        <v>1.2786776694230582</v>
      </c>
      <c r="AD131" s="168">
        <f>IF(A5stdlife="n/a","n/a",IF(AD$3&gt;(A5stdlife+$E131),(Input!$H$147*(1+rvanilla)^0.5)-SUM($H131:AC131),(Input!$H$147*(1+rvanilla)^0.5)/A5stdlife))</f>
        <v>1.2786776694230582</v>
      </c>
      <c r="AE131" s="168">
        <f>IF(A5stdlife="n/a","n/a",IF(AE$3&gt;(A5stdlife+$E131),(Input!$H$147*(1+rvanilla)^0.5)-SUM($H131:AD131),(Input!$H$147*(1+rvanilla)^0.5)/A5stdlife))</f>
        <v>1.2786776694230582</v>
      </c>
      <c r="AF131" s="168">
        <f>IF(A5stdlife="n/a","n/a",IF(AF$3&gt;(A5stdlife+$E131),(Input!$H$147*(1+rvanilla)^0.5)-SUM($H131:AE131),(Input!$H$147*(1+rvanilla)^0.5)/A5stdlife))</f>
        <v>1.2786776694230582</v>
      </c>
      <c r="AG131" s="168">
        <f>IF(A5stdlife="n/a","n/a",IF(AG$3&gt;(A5stdlife+$E131),(Input!$H$147*(1+rvanilla)^0.5)-SUM($H131:AF131),(Input!$H$147*(1+rvanilla)^0.5)/A5stdlife))</f>
        <v>1.2786776694230582</v>
      </c>
      <c r="AH131" s="168">
        <f>IF(A5stdlife="n/a","n/a",IF(AH$3&gt;(A5stdlife+$E131),(Input!$H$147*(1+rvanilla)^0.5)-SUM($H131:AG131),(Input!$H$147*(1+rvanilla)^0.5)/A5stdlife))</f>
        <v>1.2786776694230582</v>
      </c>
      <c r="AI131" s="168">
        <f>IF(A5stdlife="n/a","n/a",IF(AI$3&gt;(A5stdlife+$E131),(Input!$H$147*(1+rvanilla)^0.5)-SUM($H131:AH131),(Input!$H$147*(1+rvanilla)^0.5)/A5stdlife))</f>
        <v>1.2786776694230582</v>
      </c>
      <c r="AJ131" s="168">
        <f>IF(A5stdlife="n/a","n/a",IF(AJ$3&gt;(A5stdlife+$E131),(Input!$H$147*(1+rvanilla)^0.5)-SUM($H131:AI131),(Input!$H$147*(1+rvanilla)^0.5)/A5stdlife))</f>
        <v>1.2786776694230582</v>
      </c>
      <c r="AK131" s="168">
        <f>IF(A5stdlife="n/a","n/a",IF(AK$3&gt;(A5stdlife+$E131),(Input!$H$147*(1+rvanilla)^0.5)-SUM($H131:AJ131),(Input!$H$147*(1+rvanilla)^0.5)/A5stdlife))</f>
        <v>1.2786776694230582</v>
      </c>
      <c r="AL131" s="168">
        <f>IF(A5stdlife="n/a","n/a",IF(AL$3&gt;(A5stdlife+$E131),(Input!$H$147*(1+rvanilla)^0.5)-SUM($H131:AK131),(Input!$H$147*(1+rvanilla)^0.5)/A5stdlife))</f>
        <v>1.2786776694230582</v>
      </c>
      <c r="AM131" s="168">
        <f>IF(A5stdlife="n/a","n/a",IF(AM$3&gt;(A5stdlife+$E131),(Input!$H$147*(1+rvanilla)^0.5)-SUM($H131:AL131),(Input!$H$147*(1+rvanilla)^0.5)/A5stdlife))</f>
        <v>1.2786776694230582</v>
      </c>
      <c r="AN131" s="168">
        <f>IF(A5stdlife="n/a","n/a",IF(AN$3&gt;(A5stdlife+$E131),(Input!$H$147*(1+rvanilla)^0.5)-SUM($H131:AM131),(Input!$H$147*(1+rvanilla)^0.5)/A5stdlife))</f>
        <v>1.2786776694230582</v>
      </c>
      <c r="AO131" s="168">
        <f>IF(A5stdlife="n/a","n/a",IF(AO$3&gt;(A5stdlife+$E131),(Input!$H$147*(1+rvanilla)^0.5)-SUM($H131:AN131),(Input!$H$147*(1+rvanilla)^0.5)/A5stdlife))</f>
        <v>1.2786776694230582</v>
      </c>
      <c r="AP131" s="168">
        <f>IF(A5stdlife="n/a","n/a",IF(AP$3&gt;(A5stdlife+$E131),(Input!$H$147*(1+rvanilla)^0.5)-SUM($H131:AO131),(Input!$H$147*(1+rvanilla)^0.5)/A5stdlife))</f>
        <v>1.2786776694230582</v>
      </c>
      <c r="AQ131" s="168">
        <f>IF(A5stdlife="n/a","n/a",IF(AQ$3&gt;(A5stdlife+$E131),(Input!$H$147*(1+rvanilla)^0.5)-SUM($H131:AP131),(Input!$H$147*(1+rvanilla)^0.5)/A5stdlife))</f>
        <v>1.2786776694230582</v>
      </c>
      <c r="AR131" s="168">
        <f>IF(A5stdlife="n/a","n/a",IF(AR$3&gt;(A5stdlife+$E131),(Input!$H$147*(1+rvanilla)^0.5)-SUM($H131:AQ131),(Input!$H$147*(1+rvanilla)^0.5)/A5stdlife))</f>
        <v>1.2786776694230582</v>
      </c>
      <c r="AS131" s="168">
        <f>IF(A5stdlife="n/a","n/a",IF(AS$3&gt;(A5stdlife+$E131),(Input!$H$147*(1+rvanilla)^0.5)-SUM($H131:AR131),(Input!$H$147*(1+rvanilla)^0.5)/A5stdlife))</f>
        <v>1.2786776694230582</v>
      </c>
      <c r="AT131" s="168">
        <f>IF(A5stdlife="n/a","n/a",IF(AT$3&gt;(A5stdlife+$E131),(Input!$H$147*(1+rvanilla)^0.5)-SUM($H131:AS131),(Input!$H$147*(1+rvanilla)^0.5)/A5stdlife))</f>
        <v>1.2786776694230582</v>
      </c>
      <c r="AU131" s="168">
        <f>IF(A5stdlife="n/a","n/a",IF(AU$3&gt;(A5stdlife+$E131),(Input!$H$147*(1+rvanilla)^0.5)-SUM($H131:AT131),(Input!$H$147*(1+rvanilla)^0.5)/A5stdlife))</f>
        <v>1.2786776694230582</v>
      </c>
      <c r="AV131" s="168">
        <f>IF(A5stdlife="n/a","n/a",IF(AV$3&gt;(A5stdlife+$E131),(Input!$H$147*(1+rvanilla)^0.5)-SUM($H131:AU131),(Input!$H$147*(1+rvanilla)^0.5)/A5stdlife))</f>
        <v>1.2786776694230582</v>
      </c>
      <c r="AW131" s="168">
        <f>IF(A5stdlife="n/a","n/a",IF(AW$3&gt;(A5stdlife+$E131),(Input!$H$147*(1+rvanilla)^0.5)-SUM($H131:AV131),(Input!$H$147*(1+rvanilla)^0.5)/A5stdlife))</f>
        <v>1.2786776694230582</v>
      </c>
      <c r="AX131" s="168">
        <f>IF(A5stdlife="n/a","n/a",IF(AX$3&gt;(A5stdlife+$E131),(Input!$H$147*(1+rvanilla)^0.5)-SUM($H131:AW131),(Input!$H$147*(1+rvanilla)^0.5)/A5stdlife))</f>
        <v>1.2786776694230582</v>
      </c>
      <c r="AY131" s="168">
        <f>IF(A5stdlife="n/a","n/a",IF(AY$3&gt;(A5stdlife+$E131),(Input!$H$147*(1+rvanilla)^0.5)-SUM($H131:AX131),(Input!$H$147*(1+rvanilla)^0.5)/A5stdlife))</f>
        <v>1.2786776694230582</v>
      </c>
      <c r="AZ131" s="168">
        <f>IF(A5stdlife="n/a","n/a",IF(AZ$3&gt;(A5stdlife+$E131),(Input!$H$147*(1+rvanilla)^0.5)-SUM($H131:AY131),(Input!$H$147*(1+rvanilla)^0.5)/A5stdlife))</f>
        <v>1.2786776694230582</v>
      </c>
      <c r="BA131" s="168">
        <f>IF(A5stdlife="n/a","n/a",IF(BA$3&gt;(A5stdlife+$E131),(Input!$H$147*(1+rvanilla)^0.5)-SUM($H131:AZ131),(Input!$H$147*(1+rvanilla)^0.5)/A5stdlife))</f>
        <v>1.2786776694230582</v>
      </c>
      <c r="BB131" s="168">
        <f>IF(A5stdlife="n/a","n/a",IF(BB$3&gt;(A5stdlife+$E131),(Input!$H$147*(1+rvanilla)^0.5)-SUM($H131:BA131),(Input!$H$147*(1+rvanilla)^0.5)/A5stdlife))</f>
        <v>1.1344612267145422</v>
      </c>
      <c r="BC131" s="168">
        <f>IF(A5stdlife="n/a","n/a",IF(BC$3&gt;(A5stdlife+$E131),(Input!$H$147*(1+rvanilla)^0.5)-SUM($H131:BB131),(Input!$H$147*(1+rvanilla)^0.5)/A5stdlife))</f>
        <v>0</v>
      </c>
      <c r="BD131" s="168">
        <f>IF(A5stdlife="n/a","n/a",IF(BD$3&gt;(A5stdlife+$E131),(Input!$H$147*(1+rvanilla)^0.5)-SUM($H131:BC131),(Input!$H$147*(1+rvanilla)^0.5)/A5stdlife))</f>
        <v>0</v>
      </c>
      <c r="BE131" s="168">
        <f>IF(A5stdlife="n/a","n/a",IF(BE$3&gt;(A5stdlife+$E131),(Input!$H$147*(1+rvanilla)^0.5)-SUM($H131:BD131),(Input!$H$147*(1+rvanilla)^0.5)/A5stdlife))</f>
        <v>0</v>
      </c>
      <c r="BF131" s="168">
        <f>IF(A5stdlife="n/a","n/a",IF(BF$3&gt;(A5stdlife+$E131),(Input!$H$147*(1+rvanilla)^0.5)-SUM($H131:BE131),(Input!$H$147*(1+rvanilla)^0.5)/A5stdlife))</f>
        <v>0</v>
      </c>
      <c r="BG131" s="168">
        <f>IF(A5stdlife="n/a","n/a",IF(BG$3&gt;(A5stdlife+$E131),(Input!$H$147*(1+rvanilla)^0.5)-SUM($H131:BF131),(Input!$H$147*(1+rvanilla)^0.5)/A5stdlife))</f>
        <v>0</v>
      </c>
      <c r="BH131" s="168">
        <f>IF(A5stdlife="n/a","n/a",IF(BH$3&gt;(A5stdlife+$E131),(Input!$H$147*(1+rvanilla)^0.5)-SUM($H131:BG131),(Input!$H$147*(1+rvanilla)^0.5)/A5stdlife))</f>
        <v>0</v>
      </c>
      <c r="BI131" s="168">
        <f>IF(A5stdlife="n/a","n/a",IF(BI$3&gt;(A5stdlife+$E131),(Input!$H$147*(1+rvanilla)^0.5)-SUM($H131:BH131),(Input!$H$147*(1+rvanilla)^0.5)/A5stdlife))</f>
        <v>0</v>
      </c>
      <c r="BJ131" s="20"/>
      <c r="BK131" s="20"/>
      <c r="BL131"/>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c r="EB131"/>
      <c r="EC131"/>
      <c r="ED131"/>
      <c r="EE131"/>
      <c r="EF131"/>
      <c r="EG131"/>
      <c r="EH131"/>
      <c r="EI131"/>
      <c r="EJ131"/>
      <c r="EK131"/>
      <c r="EL131"/>
      <c r="EM131"/>
      <c r="EN131"/>
      <c r="EO131"/>
      <c r="EP131"/>
      <c r="EQ131"/>
      <c r="ER131"/>
      <c r="ES131"/>
      <c r="ET131"/>
      <c r="EU131"/>
      <c r="EV131"/>
      <c r="EW131"/>
      <c r="EX131"/>
      <c r="EY131"/>
      <c r="EZ131"/>
      <c r="FA131"/>
      <c r="FB131"/>
      <c r="FC131"/>
      <c r="FD131"/>
      <c r="FE131"/>
      <c r="FF131"/>
      <c r="FG131"/>
      <c r="FH131"/>
      <c r="FI131"/>
      <c r="FJ131"/>
      <c r="FK131"/>
      <c r="FL131"/>
      <c r="FM131"/>
      <c r="FN131"/>
      <c r="FO131"/>
      <c r="FP131"/>
      <c r="FQ131"/>
      <c r="FR131"/>
      <c r="FS131"/>
      <c r="FT131"/>
      <c r="FU131"/>
      <c r="FV131"/>
      <c r="FW131"/>
      <c r="FX131"/>
      <c r="FY131"/>
      <c r="FZ131"/>
      <c r="GA131"/>
      <c r="GB131"/>
      <c r="GC131"/>
      <c r="GD131"/>
      <c r="GE131"/>
      <c r="GF131"/>
      <c r="GG131"/>
      <c r="GH131"/>
      <c r="GI131"/>
      <c r="GJ131"/>
      <c r="GK131"/>
      <c r="GL131"/>
      <c r="GM131"/>
      <c r="GN131"/>
      <c r="GO131"/>
      <c r="GP131"/>
      <c r="GQ131"/>
      <c r="GR131"/>
      <c r="GS131"/>
      <c r="GT131"/>
      <c r="GU131"/>
      <c r="GV131"/>
      <c r="GW131"/>
      <c r="GX131"/>
      <c r="GY131"/>
      <c r="GZ131"/>
      <c r="HA131"/>
      <c r="HB131"/>
      <c r="HC131"/>
      <c r="HD131"/>
      <c r="HE131"/>
      <c r="HF131"/>
      <c r="HG131"/>
      <c r="HH131"/>
      <c r="HI131"/>
      <c r="HJ131"/>
      <c r="HK131"/>
      <c r="HL131"/>
      <c r="HM131"/>
      <c r="HN131"/>
      <c r="HO131"/>
      <c r="HP131"/>
      <c r="HQ131"/>
      <c r="HR131"/>
      <c r="HS131"/>
      <c r="HT131"/>
      <c r="HU131"/>
      <c r="HV131"/>
      <c r="HW131"/>
      <c r="HX131"/>
      <c r="HY131"/>
      <c r="HZ131"/>
      <c r="IA131"/>
      <c r="IB131"/>
      <c r="IC131"/>
      <c r="ID131"/>
      <c r="IE131"/>
      <c r="IF131"/>
      <c r="IG131"/>
      <c r="IH131"/>
      <c r="II131"/>
      <c r="IJ131"/>
      <c r="IK131"/>
      <c r="IL131"/>
      <c r="IM131"/>
      <c r="IN131"/>
      <c r="IO131"/>
      <c r="IP131"/>
      <c r="IQ131"/>
      <c r="IR131"/>
      <c r="IS131"/>
      <c r="IT131"/>
      <c r="IU131"/>
      <c r="IV131"/>
    </row>
    <row r="132" spans="1:256" s="5" customFormat="1" hidden="1" outlineLevel="2">
      <c r="A132" s="20"/>
      <c r="B132" s="20"/>
      <c r="C132" s="38"/>
      <c r="D132" s="641"/>
      <c r="E132" s="287">
        <v>3</v>
      </c>
      <c r="F132" s="40"/>
      <c r="G132" s="445"/>
      <c r="H132" s="315"/>
      <c r="I132" s="314"/>
      <c r="J132" s="168">
        <f>IF(A5stdlife="n/a","n/a",IF(J$3&gt;(A5stdlife+$E132),(Input!$I$147*(1+rvanilla)^0.5)-SUM($I132:I132),(Input!$I$147*(1+rvanilla)^0.5)/A5stdlife))</f>
        <v>1.1120730446121465</v>
      </c>
      <c r="K132" s="168">
        <f>IF(A5stdlife="n/a","n/a",IF(K$3&gt;(A5stdlife+$E132),(Input!$I$147*(1+rvanilla)^0.5)-SUM($I132:J132),(Input!$I$147*(1+rvanilla)^0.5)/A5stdlife))</f>
        <v>1.1120730446121465</v>
      </c>
      <c r="L132" s="168">
        <f>IF(A5stdlife="n/a","n/a",IF(L$3&gt;(A5stdlife+$E132),(Input!$I$147*(1+rvanilla)^0.5)-SUM($I132:K132),(Input!$I$147*(1+rvanilla)^0.5)/A5stdlife))</f>
        <v>1.1120730446121465</v>
      </c>
      <c r="M132" s="168">
        <f>IF(A5stdlife="n/a","n/a",IF(M$3&gt;(A5stdlife+$E132),(Input!$I$147*(1+rvanilla)^0.5)-SUM($I132:L132),(Input!$I$147*(1+rvanilla)^0.5)/A5stdlife))</f>
        <v>1.1120730446121465</v>
      </c>
      <c r="N132" s="168">
        <f>IF(A5stdlife="n/a","n/a",IF(N$3&gt;(A5stdlife+$E132),(Input!$I$147*(1+rvanilla)^0.5)-SUM($I132:M132),(Input!$I$147*(1+rvanilla)^0.5)/A5stdlife))</f>
        <v>1.1120730446121465</v>
      </c>
      <c r="O132" s="168">
        <f>IF(A5stdlife="n/a","n/a",IF(O$3&gt;(A5stdlife+$E132),(Input!$I$147*(1+rvanilla)^0.5)-SUM($I132:N132),(Input!$I$147*(1+rvanilla)^0.5)/A5stdlife))</f>
        <v>1.1120730446121465</v>
      </c>
      <c r="P132" s="168">
        <f>IF(A5stdlife="n/a","n/a",IF(P$3&gt;(A5stdlife+$E132),(Input!$I$147*(1+rvanilla)^0.5)-SUM($I132:O132),(Input!$I$147*(1+rvanilla)^0.5)/A5stdlife))</f>
        <v>1.1120730446121465</v>
      </c>
      <c r="Q132" s="168">
        <f>IF(A5stdlife="n/a","n/a",IF(Q$3&gt;(A5stdlife+$E132),(Input!$I$147*(1+rvanilla)^0.5)-SUM($I132:P132),(Input!$I$147*(1+rvanilla)^0.5)/A5stdlife))</f>
        <v>1.1120730446121465</v>
      </c>
      <c r="R132" s="168">
        <f>IF(A5stdlife="n/a","n/a",IF(R$3&gt;(A5stdlife+$E132),(Input!$I$147*(1+rvanilla)^0.5)-SUM($I132:Q132),(Input!$I$147*(1+rvanilla)^0.5)/A5stdlife))</f>
        <v>1.1120730446121465</v>
      </c>
      <c r="S132" s="168">
        <f>IF(A5stdlife="n/a","n/a",IF(S$3&gt;(A5stdlife+$E132),(Input!$I$147*(1+rvanilla)^0.5)-SUM($I132:R132),(Input!$I$147*(1+rvanilla)^0.5)/A5stdlife))</f>
        <v>1.1120730446121465</v>
      </c>
      <c r="T132" s="168">
        <f>IF(A5stdlife="n/a","n/a",IF(T$3&gt;(A5stdlife+$E132),(Input!$I$147*(1+rvanilla)^0.5)-SUM($I132:S132),(Input!$I$147*(1+rvanilla)^0.5)/A5stdlife))</f>
        <v>1.1120730446121465</v>
      </c>
      <c r="U132" s="168">
        <f>IF(A5stdlife="n/a","n/a",IF(U$3&gt;(A5stdlife+$E132),(Input!$I$147*(1+rvanilla)^0.5)-SUM($I132:T132),(Input!$I$147*(1+rvanilla)^0.5)/A5stdlife))</f>
        <v>1.1120730446121465</v>
      </c>
      <c r="V132" s="168">
        <f>IF(A5stdlife="n/a","n/a",IF(V$3&gt;(A5stdlife+$E132),(Input!$I$147*(1+rvanilla)^0.5)-SUM($I132:U132),(Input!$I$147*(1+rvanilla)^0.5)/A5stdlife))</f>
        <v>1.1120730446121465</v>
      </c>
      <c r="W132" s="168">
        <f>IF(A5stdlife="n/a","n/a",IF(W$3&gt;(A5stdlife+$E132),(Input!$I$147*(1+rvanilla)^0.5)-SUM($I132:V132),(Input!$I$147*(1+rvanilla)^0.5)/A5stdlife))</f>
        <v>1.1120730446121465</v>
      </c>
      <c r="X132" s="168">
        <f>IF(A5stdlife="n/a","n/a",IF(X$3&gt;(A5stdlife+$E132),(Input!$I$147*(1+rvanilla)^0.5)-SUM($I132:W132),(Input!$I$147*(1+rvanilla)^0.5)/A5stdlife))</f>
        <v>1.1120730446121465</v>
      </c>
      <c r="Y132" s="168">
        <f>IF(A5stdlife="n/a","n/a",IF(Y$3&gt;(A5stdlife+$E132),(Input!$I$147*(1+rvanilla)^0.5)-SUM($I132:X132),(Input!$I$147*(1+rvanilla)^0.5)/A5stdlife))</f>
        <v>1.1120730446121465</v>
      </c>
      <c r="Z132" s="168">
        <f>IF(A5stdlife="n/a","n/a",IF(Z$3&gt;(A5stdlife+$E132),(Input!$I$147*(1+rvanilla)^0.5)-SUM($I132:Y132),(Input!$I$147*(1+rvanilla)^0.5)/A5stdlife))</f>
        <v>1.1120730446121465</v>
      </c>
      <c r="AA132" s="168">
        <f>IF(A5stdlife="n/a","n/a",IF(AA$3&gt;(A5stdlife+$E132),(Input!$I$147*(1+rvanilla)^0.5)-SUM($I132:Z132),(Input!$I$147*(1+rvanilla)^0.5)/A5stdlife))</f>
        <v>1.1120730446121465</v>
      </c>
      <c r="AB132" s="168">
        <f>IF(A5stdlife="n/a","n/a",IF(AB$3&gt;(A5stdlife+$E132),(Input!$I$147*(1+rvanilla)^0.5)-SUM($I132:AA132),(Input!$I$147*(1+rvanilla)^0.5)/A5stdlife))</f>
        <v>1.1120730446121465</v>
      </c>
      <c r="AC132" s="168">
        <f>IF(A5stdlife="n/a","n/a",IF(AC$3&gt;(A5stdlife+$E132),(Input!$I$147*(1+rvanilla)^0.5)-SUM($I132:AB132),(Input!$I$147*(1+rvanilla)^0.5)/A5stdlife))</f>
        <v>1.1120730446121465</v>
      </c>
      <c r="AD132" s="168">
        <f>IF(A5stdlife="n/a","n/a",IF(AD$3&gt;(A5stdlife+$E132),(Input!$I$147*(1+rvanilla)^0.5)-SUM($I132:AC132),(Input!$I$147*(1+rvanilla)^0.5)/A5stdlife))</f>
        <v>1.1120730446121465</v>
      </c>
      <c r="AE132" s="168">
        <f>IF(A5stdlife="n/a","n/a",IF(AE$3&gt;(A5stdlife+$E132),(Input!$I$147*(1+rvanilla)^0.5)-SUM($I132:AD132),(Input!$I$147*(1+rvanilla)^0.5)/A5stdlife))</f>
        <v>1.1120730446121465</v>
      </c>
      <c r="AF132" s="168">
        <f>IF(A5stdlife="n/a","n/a",IF(AF$3&gt;(A5stdlife+$E132),(Input!$I$147*(1+rvanilla)^0.5)-SUM($I132:AE132),(Input!$I$147*(1+rvanilla)^0.5)/A5stdlife))</f>
        <v>1.1120730446121465</v>
      </c>
      <c r="AG132" s="168">
        <f>IF(A5stdlife="n/a","n/a",IF(AG$3&gt;(A5stdlife+$E132),(Input!$I$147*(1+rvanilla)^0.5)-SUM($I132:AF132),(Input!$I$147*(1+rvanilla)^0.5)/A5stdlife))</f>
        <v>1.1120730446121465</v>
      </c>
      <c r="AH132" s="168">
        <f>IF(A5stdlife="n/a","n/a",IF(AH$3&gt;(A5stdlife+$E132),(Input!$I$147*(1+rvanilla)^0.5)-SUM($I132:AG132),(Input!$I$147*(1+rvanilla)^0.5)/A5stdlife))</f>
        <v>1.1120730446121465</v>
      </c>
      <c r="AI132" s="168">
        <f>IF(A5stdlife="n/a","n/a",IF(AI$3&gt;(A5stdlife+$E132),(Input!$I$147*(1+rvanilla)^0.5)-SUM($I132:AH132),(Input!$I$147*(1+rvanilla)^0.5)/A5stdlife))</f>
        <v>1.1120730446121465</v>
      </c>
      <c r="AJ132" s="168">
        <f>IF(A5stdlife="n/a","n/a",IF(AJ$3&gt;(A5stdlife+$E132),(Input!$I$147*(1+rvanilla)^0.5)-SUM($I132:AI132),(Input!$I$147*(1+rvanilla)^0.5)/A5stdlife))</f>
        <v>1.1120730446121465</v>
      </c>
      <c r="AK132" s="168">
        <f>IF(A5stdlife="n/a","n/a",IF(AK$3&gt;(A5stdlife+$E132),(Input!$I$147*(1+rvanilla)^0.5)-SUM($I132:AJ132),(Input!$I$147*(1+rvanilla)^0.5)/A5stdlife))</f>
        <v>1.1120730446121465</v>
      </c>
      <c r="AL132" s="168">
        <f>IF(A5stdlife="n/a","n/a",IF(AL$3&gt;(A5stdlife+$E132),(Input!$I$147*(1+rvanilla)^0.5)-SUM($I132:AK132),(Input!$I$147*(1+rvanilla)^0.5)/A5stdlife))</f>
        <v>1.1120730446121465</v>
      </c>
      <c r="AM132" s="168">
        <f>IF(A5stdlife="n/a","n/a",IF(AM$3&gt;(A5stdlife+$E132),(Input!$I$147*(1+rvanilla)^0.5)-SUM($I132:AL132),(Input!$I$147*(1+rvanilla)^0.5)/A5stdlife))</f>
        <v>1.1120730446121465</v>
      </c>
      <c r="AN132" s="168">
        <f>IF(A5stdlife="n/a","n/a",IF(AN$3&gt;(A5stdlife+$E132),(Input!$I$147*(1+rvanilla)^0.5)-SUM($I132:AM132),(Input!$I$147*(1+rvanilla)^0.5)/A5stdlife))</f>
        <v>1.1120730446121465</v>
      </c>
      <c r="AO132" s="168">
        <f>IF(A5stdlife="n/a","n/a",IF(AO$3&gt;(A5stdlife+$E132),(Input!$I$147*(1+rvanilla)^0.5)-SUM($I132:AN132),(Input!$I$147*(1+rvanilla)^0.5)/A5stdlife))</f>
        <v>1.1120730446121465</v>
      </c>
      <c r="AP132" s="168">
        <f>IF(A5stdlife="n/a","n/a",IF(AP$3&gt;(A5stdlife+$E132),(Input!$I$147*(1+rvanilla)^0.5)-SUM($I132:AO132),(Input!$I$147*(1+rvanilla)^0.5)/A5stdlife))</f>
        <v>1.1120730446121465</v>
      </c>
      <c r="AQ132" s="168">
        <f>IF(A5stdlife="n/a","n/a",IF(AQ$3&gt;(A5stdlife+$E132),(Input!$I$147*(1+rvanilla)^0.5)-SUM($I132:AP132),(Input!$I$147*(1+rvanilla)^0.5)/A5stdlife))</f>
        <v>1.1120730446121465</v>
      </c>
      <c r="AR132" s="168">
        <f>IF(A5stdlife="n/a","n/a",IF(AR$3&gt;(A5stdlife+$E132),(Input!$I$147*(1+rvanilla)^0.5)-SUM($I132:AQ132),(Input!$I$147*(1+rvanilla)^0.5)/A5stdlife))</f>
        <v>1.1120730446121465</v>
      </c>
      <c r="AS132" s="168">
        <f>IF(A5stdlife="n/a","n/a",IF(AS$3&gt;(A5stdlife+$E132),(Input!$I$147*(1+rvanilla)^0.5)-SUM($I132:AR132),(Input!$I$147*(1+rvanilla)^0.5)/A5stdlife))</f>
        <v>1.1120730446121465</v>
      </c>
      <c r="AT132" s="168">
        <f>IF(A5stdlife="n/a","n/a",IF(AT$3&gt;(A5stdlife+$E132),(Input!$I$147*(1+rvanilla)^0.5)-SUM($I132:AS132),(Input!$I$147*(1+rvanilla)^0.5)/A5stdlife))</f>
        <v>1.1120730446121465</v>
      </c>
      <c r="AU132" s="168">
        <f>IF(A5stdlife="n/a","n/a",IF(AU$3&gt;(A5stdlife+$E132),(Input!$I$147*(1+rvanilla)^0.5)-SUM($I132:AT132),(Input!$I$147*(1+rvanilla)^0.5)/A5stdlife))</f>
        <v>1.1120730446121465</v>
      </c>
      <c r="AV132" s="168">
        <f>IF(A5stdlife="n/a","n/a",IF(AV$3&gt;(A5stdlife+$E132),(Input!$I$147*(1+rvanilla)^0.5)-SUM($I132:AU132),(Input!$I$147*(1+rvanilla)^0.5)/A5stdlife))</f>
        <v>1.1120730446121465</v>
      </c>
      <c r="AW132" s="168">
        <f>IF(A5stdlife="n/a","n/a",IF(AW$3&gt;(A5stdlife+$E132),(Input!$I$147*(1+rvanilla)^0.5)-SUM($I132:AV132),(Input!$I$147*(1+rvanilla)^0.5)/A5stdlife))</f>
        <v>1.1120730446121465</v>
      </c>
      <c r="AX132" s="168">
        <f>IF(A5stdlife="n/a","n/a",IF(AX$3&gt;(A5stdlife+$E132),(Input!$I$147*(1+rvanilla)^0.5)-SUM($I132:AW132),(Input!$I$147*(1+rvanilla)^0.5)/A5stdlife))</f>
        <v>1.1120730446121465</v>
      </c>
      <c r="AY132" s="168">
        <f>IF(A5stdlife="n/a","n/a",IF(AY$3&gt;(A5stdlife+$E132),(Input!$I$147*(1+rvanilla)^0.5)-SUM($I132:AX132),(Input!$I$147*(1+rvanilla)^0.5)/A5stdlife))</f>
        <v>1.1120730446121465</v>
      </c>
      <c r="AZ132" s="168">
        <f>IF(A5stdlife="n/a","n/a",IF(AZ$3&gt;(A5stdlife+$E132),(Input!$I$147*(1+rvanilla)^0.5)-SUM($I132:AY132),(Input!$I$147*(1+rvanilla)^0.5)/A5stdlife))</f>
        <v>1.1120730446121465</v>
      </c>
      <c r="BA132" s="168">
        <f>IF(A5stdlife="n/a","n/a",IF(BA$3&gt;(A5stdlife+$E132),(Input!$I$147*(1+rvanilla)^0.5)-SUM($I132:AZ132),(Input!$I$147*(1+rvanilla)^0.5)/A5stdlife))</f>
        <v>1.1120730446121465</v>
      </c>
      <c r="BB132" s="168">
        <f>IF(A5stdlife="n/a","n/a",IF(BB$3&gt;(A5stdlife+$E132),(Input!$I$147*(1+rvanilla)^0.5)-SUM($I132:BA132),(Input!$I$147*(1+rvanilla)^0.5)/A5stdlife))</f>
        <v>1.1120730446121465</v>
      </c>
      <c r="BC132" s="168">
        <f>IF(A5stdlife="n/a","n/a",IF(BC$3&gt;(A5stdlife+$E132),(Input!$I$147*(1+rvanilla)^0.5)-SUM($I132:BB132),(Input!$I$147*(1+rvanilla)^0.5)/A5stdlife))</f>
        <v>0.98664720637234637</v>
      </c>
      <c r="BD132" s="168">
        <f>IF(A5stdlife="n/a","n/a",IF(BD$3&gt;(A5stdlife+$E132),(Input!$I$147*(1+rvanilla)^0.5)-SUM($I132:BC132),(Input!$I$147*(1+rvanilla)^0.5)/A5stdlife))</f>
        <v>0</v>
      </c>
      <c r="BE132" s="168">
        <f>IF(A5stdlife="n/a","n/a",IF(BE$3&gt;(A5stdlife+$E132),(Input!$I$147*(1+rvanilla)^0.5)-SUM($I132:BD132),(Input!$I$147*(1+rvanilla)^0.5)/A5stdlife))</f>
        <v>0</v>
      </c>
      <c r="BF132" s="168">
        <f>IF(A5stdlife="n/a","n/a",IF(BF$3&gt;(A5stdlife+$E132),(Input!$I$147*(1+rvanilla)^0.5)-SUM($I132:BE132),(Input!$I$147*(1+rvanilla)^0.5)/A5stdlife))</f>
        <v>0</v>
      </c>
      <c r="BG132" s="168">
        <f>IF(A5stdlife="n/a","n/a",IF(BG$3&gt;(A5stdlife+$E132),(Input!$I$147*(1+rvanilla)^0.5)-SUM($I132:BF132),(Input!$I$147*(1+rvanilla)^0.5)/A5stdlife))</f>
        <v>0</v>
      </c>
      <c r="BH132" s="168">
        <f>IF(A5stdlife="n/a","n/a",IF(BH$3&gt;(A5stdlife+$E132),(Input!$I$147*(1+rvanilla)^0.5)-SUM($I132:BG132),(Input!$I$147*(1+rvanilla)^0.5)/A5stdlife))</f>
        <v>0</v>
      </c>
      <c r="BI132" s="168">
        <f>IF(A5stdlife="n/a","n/a",IF(BI$3&gt;(A5stdlife+$E132),(Input!$I$147*(1+rvanilla)^0.5)-SUM($I132:BH132),(Input!$I$147*(1+rvanilla)^0.5)/A5stdlife))</f>
        <v>0</v>
      </c>
      <c r="BJ132" s="20"/>
      <c r="BK132" s="20"/>
      <c r="BL132"/>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c r="DQ132"/>
      <c r="DR132"/>
      <c r="DS132"/>
      <c r="DT132"/>
      <c r="DU132"/>
      <c r="DV132"/>
      <c r="DW132"/>
      <c r="DX132"/>
      <c r="DY132"/>
      <c r="DZ132"/>
      <c r="EA132"/>
      <c r="EB132"/>
      <c r="EC132"/>
      <c r="ED132"/>
      <c r="EE132"/>
      <c r="EF132"/>
      <c r="EG132"/>
      <c r="EH132"/>
      <c r="EI132"/>
      <c r="EJ132"/>
      <c r="EK132"/>
      <c r="EL132"/>
      <c r="EM132"/>
      <c r="EN132"/>
      <c r="EO132"/>
      <c r="EP132"/>
      <c r="EQ132"/>
      <c r="ER132"/>
      <c r="ES132"/>
      <c r="ET132"/>
      <c r="EU132"/>
      <c r="EV132"/>
      <c r="EW132"/>
      <c r="EX132"/>
      <c r="EY132"/>
      <c r="EZ132"/>
      <c r="FA132"/>
      <c r="FB132"/>
      <c r="FC132"/>
      <c r="FD132"/>
      <c r="FE132"/>
      <c r="FF132"/>
      <c r="FG132"/>
      <c r="FH132"/>
      <c r="FI132"/>
      <c r="FJ132"/>
      <c r="FK132"/>
      <c r="FL132"/>
      <c r="FM132"/>
      <c r="FN132"/>
      <c r="FO132"/>
      <c r="FP132"/>
      <c r="FQ132"/>
      <c r="FR132"/>
      <c r="FS132"/>
      <c r="FT132"/>
      <c r="FU132"/>
      <c r="FV132"/>
      <c r="FW132"/>
      <c r="FX132"/>
      <c r="FY132"/>
      <c r="FZ132"/>
      <c r="GA132"/>
      <c r="GB132"/>
      <c r="GC132"/>
      <c r="GD132"/>
      <c r="GE132"/>
      <c r="GF132"/>
      <c r="GG132"/>
      <c r="GH132"/>
      <c r="GI132"/>
      <c r="GJ132"/>
      <c r="GK132"/>
      <c r="GL132"/>
      <c r="GM132"/>
      <c r="GN132"/>
      <c r="GO132"/>
      <c r="GP132"/>
      <c r="GQ132"/>
      <c r="GR132"/>
      <c r="GS132"/>
      <c r="GT132"/>
      <c r="GU132"/>
      <c r="GV132"/>
      <c r="GW132"/>
      <c r="GX132"/>
      <c r="GY132"/>
      <c r="GZ132"/>
      <c r="HA132"/>
      <c r="HB132"/>
      <c r="HC132"/>
      <c r="HD132"/>
      <c r="HE132"/>
      <c r="HF132"/>
      <c r="HG132"/>
      <c r="HH132"/>
      <c r="HI132"/>
      <c r="HJ132"/>
      <c r="HK132"/>
      <c r="HL132"/>
      <c r="HM132"/>
      <c r="HN132"/>
      <c r="HO132"/>
      <c r="HP132"/>
      <c r="HQ132"/>
      <c r="HR132"/>
      <c r="HS132"/>
      <c r="HT132"/>
      <c r="HU132"/>
      <c r="HV132"/>
      <c r="HW132"/>
      <c r="HX132"/>
      <c r="HY132"/>
      <c r="HZ132"/>
      <c r="IA132"/>
      <c r="IB132"/>
      <c r="IC132"/>
      <c r="ID132"/>
      <c r="IE132"/>
      <c r="IF132"/>
      <c r="IG132"/>
      <c r="IH132"/>
      <c r="II132"/>
      <c r="IJ132"/>
      <c r="IK132"/>
      <c r="IL132"/>
      <c r="IM132"/>
      <c r="IN132"/>
      <c r="IO132"/>
      <c r="IP132"/>
      <c r="IQ132"/>
      <c r="IR132"/>
      <c r="IS132"/>
      <c r="IT132"/>
      <c r="IU132"/>
      <c r="IV132"/>
    </row>
    <row r="133" spans="1:256" s="5" customFormat="1" hidden="1" outlineLevel="2">
      <c r="A133" s="20"/>
      <c r="B133" s="20"/>
      <c r="C133" s="38"/>
      <c r="D133" s="641"/>
      <c r="E133" s="287">
        <v>4</v>
      </c>
      <c r="F133" s="40"/>
      <c r="G133" s="445"/>
      <c r="H133" s="315"/>
      <c r="I133" s="315"/>
      <c r="J133" s="314"/>
      <c r="K133" s="168">
        <f>IF(A5stdlife="n/a","n/a",IF(K$3&gt;(A5stdlife+$E133),(Input!$J$147*(1+rvanilla)^0.5)-SUM($J133:J133),(Input!$J$147*(1+rvanilla)^0.5)/A5stdlife))</f>
        <v>1.0012206057211996</v>
      </c>
      <c r="L133" s="168">
        <f>IF(A5stdlife="n/a","n/a",IF(L$3&gt;(A5stdlife+$E133),(Input!$J$147*(1+rvanilla)^0.5)-SUM($J133:K133),(Input!$J$147*(1+rvanilla)^0.5)/A5stdlife))</f>
        <v>1.0012206057211996</v>
      </c>
      <c r="M133" s="168">
        <f>IF(A5stdlife="n/a","n/a",IF(M$3&gt;(A5stdlife+$E133),(Input!$J$147*(1+rvanilla)^0.5)-SUM($J133:L133),(Input!$J$147*(1+rvanilla)^0.5)/A5stdlife))</f>
        <v>1.0012206057211996</v>
      </c>
      <c r="N133" s="168">
        <f>IF(A5stdlife="n/a","n/a",IF(N$3&gt;(A5stdlife+$E133),(Input!$J$147*(1+rvanilla)^0.5)-SUM($J133:M133),(Input!$J$147*(1+rvanilla)^0.5)/A5stdlife))</f>
        <v>1.0012206057211996</v>
      </c>
      <c r="O133" s="168">
        <f>IF(A5stdlife="n/a","n/a",IF(O$3&gt;(A5stdlife+$E133),(Input!$J$147*(1+rvanilla)^0.5)-SUM($J133:N133),(Input!$J$147*(1+rvanilla)^0.5)/A5stdlife))</f>
        <v>1.0012206057211996</v>
      </c>
      <c r="P133" s="168">
        <f>IF(A5stdlife="n/a","n/a",IF(P$3&gt;(A5stdlife+$E133),(Input!$J$147*(1+rvanilla)^0.5)-SUM($J133:O133),(Input!$J$147*(1+rvanilla)^0.5)/A5stdlife))</f>
        <v>1.0012206057211996</v>
      </c>
      <c r="Q133" s="168">
        <f>IF(A5stdlife="n/a","n/a",IF(Q$3&gt;(A5stdlife+$E133),(Input!$J$147*(1+rvanilla)^0.5)-SUM($J133:P133),(Input!$J$147*(1+rvanilla)^0.5)/A5stdlife))</f>
        <v>1.0012206057211996</v>
      </c>
      <c r="R133" s="168">
        <f>IF(A5stdlife="n/a","n/a",IF(R$3&gt;(A5stdlife+$E133),(Input!$J$147*(1+rvanilla)^0.5)-SUM($J133:Q133),(Input!$J$147*(1+rvanilla)^0.5)/A5stdlife))</f>
        <v>1.0012206057211996</v>
      </c>
      <c r="S133" s="168">
        <f>IF(A5stdlife="n/a","n/a",IF(S$3&gt;(A5stdlife+$E133),(Input!$J$147*(1+rvanilla)^0.5)-SUM($J133:R133),(Input!$J$147*(1+rvanilla)^0.5)/A5stdlife))</f>
        <v>1.0012206057211996</v>
      </c>
      <c r="T133" s="168">
        <f>IF(A5stdlife="n/a","n/a",IF(T$3&gt;(A5stdlife+$E133),(Input!$J$147*(1+rvanilla)^0.5)-SUM($J133:S133),(Input!$J$147*(1+rvanilla)^0.5)/A5stdlife))</f>
        <v>1.0012206057211996</v>
      </c>
      <c r="U133" s="168">
        <f>IF(A5stdlife="n/a","n/a",IF(U$3&gt;(A5stdlife+$E133),(Input!$J$147*(1+rvanilla)^0.5)-SUM($J133:T133),(Input!$J$147*(1+rvanilla)^0.5)/A5stdlife))</f>
        <v>1.0012206057211996</v>
      </c>
      <c r="V133" s="168">
        <f>IF(A5stdlife="n/a","n/a",IF(V$3&gt;(A5stdlife+$E133),(Input!$J$147*(1+rvanilla)^0.5)-SUM($J133:U133),(Input!$J$147*(1+rvanilla)^0.5)/A5stdlife))</f>
        <v>1.0012206057211996</v>
      </c>
      <c r="W133" s="168">
        <f>IF(A5stdlife="n/a","n/a",IF(W$3&gt;(A5stdlife+$E133),(Input!$J$147*(1+rvanilla)^0.5)-SUM($J133:V133),(Input!$J$147*(1+rvanilla)^0.5)/A5stdlife))</f>
        <v>1.0012206057211996</v>
      </c>
      <c r="X133" s="168">
        <f>IF(A5stdlife="n/a","n/a",IF(X$3&gt;(A5stdlife+$E133),(Input!$J$147*(1+rvanilla)^0.5)-SUM($J133:W133),(Input!$J$147*(1+rvanilla)^0.5)/A5stdlife))</f>
        <v>1.0012206057211996</v>
      </c>
      <c r="Y133" s="168">
        <f>IF(A5stdlife="n/a","n/a",IF(Y$3&gt;(A5stdlife+$E133),(Input!$J$147*(1+rvanilla)^0.5)-SUM($J133:X133),(Input!$J$147*(1+rvanilla)^0.5)/A5stdlife))</f>
        <v>1.0012206057211996</v>
      </c>
      <c r="Z133" s="168">
        <f>IF(A5stdlife="n/a","n/a",IF(Z$3&gt;(A5stdlife+$E133),(Input!$J$147*(1+rvanilla)^0.5)-SUM($J133:Y133),(Input!$J$147*(1+rvanilla)^0.5)/A5stdlife))</f>
        <v>1.0012206057211996</v>
      </c>
      <c r="AA133" s="168">
        <f>IF(A5stdlife="n/a","n/a",IF(AA$3&gt;(A5stdlife+$E133),(Input!$J$147*(1+rvanilla)^0.5)-SUM($J133:Z133),(Input!$J$147*(1+rvanilla)^0.5)/A5stdlife))</f>
        <v>1.0012206057211996</v>
      </c>
      <c r="AB133" s="168">
        <f>IF(A5stdlife="n/a","n/a",IF(AB$3&gt;(A5stdlife+$E133),(Input!$J$147*(1+rvanilla)^0.5)-SUM($J133:AA133),(Input!$J$147*(1+rvanilla)^0.5)/A5stdlife))</f>
        <v>1.0012206057211996</v>
      </c>
      <c r="AC133" s="168">
        <f>IF(A5stdlife="n/a","n/a",IF(AC$3&gt;(A5stdlife+$E133),(Input!$J$147*(1+rvanilla)^0.5)-SUM($J133:AB133),(Input!$J$147*(1+rvanilla)^0.5)/A5stdlife))</f>
        <v>1.0012206057211996</v>
      </c>
      <c r="AD133" s="168">
        <f>IF(A5stdlife="n/a","n/a",IF(AD$3&gt;(A5stdlife+$E133),(Input!$J$147*(1+rvanilla)^0.5)-SUM($J133:AC133),(Input!$J$147*(1+rvanilla)^0.5)/A5stdlife))</f>
        <v>1.0012206057211996</v>
      </c>
      <c r="AE133" s="168">
        <f>IF(A5stdlife="n/a","n/a",IF(AE$3&gt;(A5stdlife+$E133),(Input!$J$147*(1+rvanilla)^0.5)-SUM($J133:AD133),(Input!$J$147*(1+rvanilla)^0.5)/A5stdlife))</f>
        <v>1.0012206057211996</v>
      </c>
      <c r="AF133" s="168">
        <f>IF(A5stdlife="n/a","n/a",IF(AF$3&gt;(A5stdlife+$E133),(Input!$J$147*(1+rvanilla)^0.5)-SUM($J133:AE133),(Input!$J$147*(1+rvanilla)^0.5)/A5stdlife))</f>
        <v>1.0012206057211996</v>
      </c>
      <c r="AG133" s="168">
        <f>IF(A5stdlife="n/a","n/a",IF(AG$3&gt;(A5stdlife+$E133),(Input!$J$147*(1+rvanilla)^0.5)-SUM($J133:AF133),(Input!$J$147*(1+rvanilla)^0.5)/A5stdlife))</f>
        <v>1.0012206057211996</v>
      </c>
      <c r="AH133" s="168">
        <f>IF(A5stdlife="n/a","n/a",IF(AH$3&gt;(A5stdlife+$E133),(Input!$J$147*(1+rvanilla)^0.5)-SUM($J133:AG133),(Input!$J$147*(1+rvanilla)^0.5)/A5stdlife))</f>
        <v>1.0012206057211996</v>
      </c>
      <c r="AI133" s="168">
        <f>IF(A5stdlife="n/a","n/a",IF(AI$3&gt;(A5stdlife+$E133),(Input!$J$147*(1+rvanilla)^0.5)-SUM($J133:AH133),(Input!$J$147*(1+rvanilla)^0.5)/A5stdlife))</f>
        <v>1.0012206057211996</v>
      </c>
      <c r="AJ133" s="168">
        <f>IF(A5stdlife="n/a","n/a",IF(AJ$3&gt;(A5stdlife+$E133),(Input!$J$147*(1+rvanilla)^0.5)-SUM($J133:AI133),(Input!$J$147*(1+rvanilla)^0.5)/A5stdlife))</f>
        <v>1.0012206057211996</v>
      </c>
      <c r="AK133" s="168">
        <f>IF(A5stdlife="n/a","n/a",IF(AK$3&gt;(A5stdlife+$E133),(Input!$J$147*(1+rvanilla)^0.5)-SUM($J133:AJ133),(Input!$J$147*(1+rvanilla)^0.5)/A5stdlife))</f>
        <v>1.0012206057211996</v>
      </c>
      <c r="AL133" s="168">
        <f>IF(A5stdlife="n/a","n/a",IF(AL$3&gt;(A5stdlife+$E133),(Input!$J$147*(1+rvanilla)^0.5)-SUM($J133:AK133),(Input!$J$147*(1+rvanilla)^0.5)/A5stdlife))</f>
        <v>1.0012206057211996</v>
      </c>
      <c r="AM133" s="168">
        <f>IF(A5stdlife="n/a","n/a",IF(AM$3&gt;(A5stdlife+$E133),(Input!$J$147*(1+rvanilla)^0.5)-SUM($J133:AL133),(Input!$J$147*(1+rvanilla)^0.5)/A5stdlife))</f>
        <v>1.0012206057211996</v>
      </c>
      <c r="AN133" s="168">
        <f>IF(A5stdlife="n/a","n/a",IF(AN$3&gt;(A5stdlife+$E133),(Input!$J$147*(1+rvanilla)^0.5)-SUM($J133:AM133),(Input!$J$147*(1+rvanilla)^0.5)/A5stdlife))</f>
        <v>1.0012206057211996</v>
      </c>
      <c r="AO133" s="168">
        <f>IF(A5stdlife="n/a","n/a",IF(AO$3&gt;(A5stdlife+$E133),(Input!$J$147*(1+rvanilla)^0.5)-SUM($J133:AN133),(Input!$J$147*(1+rvanilla)^0.5)/A5stdlife))</f>
        <v>1.0012206057211996</v>
      </c>
      <c r="AP133" s="168">
        <f>IF(A5stdlife="n/a","n/a",IF(AP$3&gt;(A5stdlife+$E133),(Input!$J$147*(1+rvanilla)^0.5)-SUM($J133:AO133),(Input!$J$147*(1+rvanilla)^0.5)/A5stdlife))</f>
        <v>1.0012206057211996</v>
      </c>
      <c r="AQ133" s="168">
        <f>IF(A5stdlife="n/a","n/a",IF(AQ$3&gt;(A5stdlife+$E133),(Input!$J$147*(1+rvanilla)^0.5)-SUM($J133:AP133),(Input!$J$147*(1+rvanilla)^0.5)/A5stdlife))</f>
        <v>1.0012206057211996</v>
      </c>
      <c r="AR133" s="168">
        <f>IF(A5stdlife="n/a","n/a",IF(AR$3&gt;(A5stdlife+$E133),(Input!$J$147*(1+rvanilla)^0.5)-SUM($J133:AQ133),(Input!$J$147*(1+rvanilla)^0.5)/A5stdlife))</f>
        <v>1.0012206057211996</v>
      </c>
      <c r="AS133" s="168">
        <f>IF(A5stdlife="n/a","n/a",IF(AS$3&gt;(A5stdlife+$E133),(Input!$J$147*(1+rvanilla)^0.5)-SUM($J133:AR133),(Input!$J$147*(1+rvanilla)^0.5)/A5stdlife))</f>
        <v>1.0012206057211996</v>
      </c>
      <c r="AT133" s="168">
        <f>IF(A5stdlife="n/a","n/a",IF(AT$3&gt;(A5stdlife+$E133),(Input!$J$147*(1+rvanilla)^0.5)-SUM($J133:AS133),(Input!$J$147*(1+rvanilla)^0.5)/A5stdlife))</f>
        <v>1.0012206057211996</v>
      </c>
      <c r="AU133" s="168">
        <f>IF(A5stdlife="n/a","n/a",IF(AU$3&gt;(A5stdlife+$E133),(Input!$J$147*(1+rvanilla)^0.5)-SUM($J133:AT133),(Input!$J$147*(1+rvanilla)^0.5)/A5stdlife))</f>
        <v>1.0012206057211996</v>
      </c>
      <c r="AV133" s="168">
        <f>IF(A5stdlife="n/a","n/a",IF(AV$3&gt;(A5stdlife+$E133),(Input!$J$147*(1+rvanilla)^0.5)-SUM($J133:AU133),(Input!$J$147*(1+rvanilla)^0.5)/A5stdlife))</f>
        <v>1.0012206057211996</v>
      </c>
      <c r="AW133" s="168">
        <f>IF(A5stdlife="n/a","n/a",IF(AW$3&gt;(A5stdlife+$E133),(Input!$J$147*(1+rvanilla)^0.5)-SUM($J133:AV133),(Input!$J$147*(1+rvanilla)^0.5)/A5stdlife))</f>
        <v>1.0012206057211996</v>
      </c>
      <c r="AX133" s="168">
        <f>IF(A5stdlife="n/a","n/a",IF(AX$3&gt;(A5stdlife+$E133),(Input!$J$147*(1+rvanilla)^0.5)-SUM($J133:AW133),(Input!$J$147*(1+rvanilla)^0.5)/A5stdlife))</f>
        <v>1.0012206057211996</v>
      </c>
      <c r="AY133" s="168">
        <f>IF(A5stdlife="n/a","n/a",IF(AY$3&gt;(A5stdlife+$E133),(Input!$J$147*(1+rvanilla)^0.5)-SUM($J133:AX133),(Input!$J$147*(1+rvanilla)^0.5)/A5stdlife))</f>
        <v>1.0012206057211996</v>
      </c>
      <c r="AZ133" s="168">
        <f>IF(A5stdlife="n/a","n/a",IF(AZ$3&gt;(A5stdlife+$E133),(Input!$J$147*(1+rvanilla)^0.5)-SUM($J133:AY133),(Input!$J$147*(1+rvanilla)^0.5)/A5stdlife))</f>
        <v>1.0012206057211996</v>
      </c>
      <c r="BA133" s="168">
        <f>IF(A5stdlife="n/a","n/a",IF(BA$3&gt;(A5stdlife+$E133),(Input!$J$147*(1+rvanilla)^0.5)-SUM($J133:AZ133),(Input!$J$147*(1+rvanilla)^0.5)/A5stdlife))</f>
        <v>1.0012206057211996</v>
      </c>
      <c r="BB133" s="168">
        <f>IF(A5stdlife="n/a","n/a",IF(BB$3&gt;(A5stdlife+$E133),(Input!$J$147*(1+rvanilla)^0.5)-SUM($J133:BA133),(Input!$J$147*(1+rvanilla)^0.5)/A5stdlife))</f>
        <v>1.0012206057211996</v>
      </c>
      <c r="BC133" s="168">
        <f>IF(A5stdlife="n/a","n/a",IF(BC$3&gt;(A5stdlife+$E133),(Input!$J$147*(1+rvanilla)^0.5)-SUM($J133:BB133),(Input!$J$147*(1+rvanilla)^0.5)/A5stdlife))</f>
        <v>1.0012206057211996</v>
      </c>
      <c r="BD133" s="168">
        <f>IF(A5stdlife="n/a","n/a",IF(BD$3&gt;(A5stdlife+$E133),(Input!$J$147*(1+rvanilla)^0.5)-SUM($J133:BC133),(Input!$J$147*(1+rvanilla)^0.5)/A5stdlife))</f>
        <v>0.88829732757500324</v>
      </c>
      <c r="BE133" s="168">
        <f>IF(A5stdlife="n/a","n/a",IF(BE$3&gt;(A5stdlife+$E133),(Input!$J$147*(1+rvanilla)^0.5)-SUM($J133:BD133),(Input!$J$147*(1+rvanilla)^0.5)/A5stdlife))</f>
        <v>0</v>
      </c>
      <c r="BF133" s="168">
        <f>IF(A5stdlife="n/a","n/a",IF(BF$3&gt;(A5stdlife+$E133),(Input!$J$147*(1+rvanilla)^0.5)-SUM($J133:BE133),(Input!$J$147*(1+rvanilla)^0.5)/A5stdlife))</f>
        <v>0</v>
      </c>
      <c r="BG133" s="168">
        <f>IF(A5stdlife="n/a","n/a",IF(BG$3&gt;(A5stdlife+$E133),(Input!$J$147*(1+rvanilla)^0.5)-SUM($J133:BF133),(Input!$J$147*(1+rvanilla)^0.5)/A5stdlife))</f>
        <v>0</v>
      </c>
      <c r="BH133" s="168">
        <f>IF(A5stdlife="n/a","n/a",IF(BH$3&gt;(A5stdlife+$E133),(Input!$J$147*(1+rvanilla)^0.5)-SUM($J133:BG133),(Input!$J$147*(1+rvanilla)^0.5)/A5stdlife))</f>
        <v>0</v>
      </c>
      <c r="BI133" s="168">
        <f>IF(A5stdlife="n/a","n/a",IF(BI$3&gt;(A5stdlife+$E133),(Input!$J$147*(1+rvanilla)^0.5)-SUM($J133:BH133),(Input!$J$147*(1+rvanilla)^0.5)/A5stdlife))</f>
        <v>0</v>
      </c>
      <c r="BJ133" s="20"/>
      <c r="BK133" s="20"/>
      <c r="BL133"/>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c r="EU133"/>
      <c r="EV133"/>
      <c r="EW133"/>
      <c r="EX133"/>
      <c r="EY133"/>
      <c r="EZ133"/>
      <c r="FA133"/>
      <c r="FB133"/>
      <c r="FC133"/>
      <c r="FD133"/>
      <c r="FE133"/>
      <c r="FF133"/>
      <c r="FG133"/>
      <c r="FH133"/>
      <c r="FI133"/>
      <c r="FJ133"/>
      <c r="FK133"/>
      <c r="FL133"/>
      <c r="FM133"/>
      <c r="FN133"/>
      <c r="FO133"/>
      <c r="FP133"/>
      <c r="FQ133"/>
      <c r="FR133"/>
      <c r="FS133"/>
      <c r="FT133"/>
      <c r="FU133"/>
      <c r="FV133"/>
      <c r="FW133"/>
      <c r="FX133"/>
      <c r="FY133"/>
      <c r="FZ133"/>
      <c r="GA133"/>
      <c r="GB133"/>
      <c r="GC133"/>
      <c r="GD133"/>
      <c r="GE133"/>
      <c r="GF133"/>
      <c r="GG133"/>
      <c r="GH133"/>
      <c r="GI133"/>
      <c r="GJ133"/>
      <c r="GK133"/>
      <c r="GL133"/>
      <c r="GM133"/>
      <c r="GN133"/>
      <c r="GO133"/>
      <c r="GP133"/>
      <c r="GQ133"/>
      <c r="GR133"/>
      <c r="GS133"/>
      <c r="GT133"/>
      <c r="GU133"/>
      <c r="GV133"/>
      <c r="GW133"/>
      <c r="GX133"/>
      <c r="GY133"/>
      <c r="GZ133"/>
      <c r="HA133"/>
      <c r="HB133"/>
      <c r="HC133"/>
      <c r="HD133"/>
      <c r="HE133"/>
      <c r="HF133"/>
      <c r="HG133"/>
      <c r="HH133"/>
      <c r="HI133"/>
      <c r="HJ133"/>
      <c r="HK133"/>
      <c r="HL133"/>
      <c r="HM133"/>
      <c r="HN133"/>
      <c r="HO133"/>
      <c r="HP133"/>
      <c r="HQ133"/>
      <c r="HR133"/>
      <c r="HS133"/>
      <c r="HT133"/>
      <c r="HU133"/>
      <c r="HV133"/>
      <c r="HW133"/>
      <c r="HX133"/>
      <c r="HY133"/>
      <c r="HZ133"/>
      <c r="IA133"/>
      <c r="IB133"/>
      <c r="IC133"/>
      <c r="ID133"/>
      <c r="IE133"/>
      <c r="IF133"/>
      <c r="IG133"/>
      <c r="IH133"/>
      <c r="II133"/>
      <c r="IJ133"/>
      <c r="IK133"/>
      <c r="IL133"/>
      <c r="IM133"/>
      <c r="IN133"/>
      <c r="IO133"/>
      <c r="IP133"/>
      <c r="IQ133"/>
      <c r="IR133"/>
      <c r="IS133"/>
      <c r="IT133"/>
      <c r="IU133"/>
      <c r="IV133"/>
    </row>
    <row r="134" spans="1:256" s="5" customFormat="1" hidden="1" outlineLevel="2">
      <c r="A134" s="20"/>
      <c r="B134" s="20"/>
      <c r="C134" s="38"/>
      <c r="D134" s="641"/>
      <c r="E134" s="287">
        <v>5</v>
      </c>
      <c r="F134" s="40"/>
      <c r="G134" s="445"/>
      <c r="H134" s="315"/>
      <c r="I134" s="315"/>
      <c r="J134" s="315"/>
      <c r="K134" s="314"/>
      <c r="L134" s="168">
        <f>IF(A5stdlife="n/a","n/a",IF(L$3&gt;(A5stdlife+$E134),(Input!$K$147*(1+rvanilla)^0.5)-SUM($K134:K134),(Input!$K$147*(1+rvanilla)^0.5)/A5stdlife))</f>
        <v>0.96250709930229983</v>
      </c>
      <c r="M134" s="168">
        <f>IF(A5stdlife="n/a","n/a",IF(M$3&gt;(A5stdlife+$E134),(Input!$K$147*(1+rvanilla)^0.5)-SUM($K134:L134),(Input!$K$147*(1+rvanilla)^0.5)/A5stdlife))</f>
        <v>0.96250709930229983</v>
      </c>
      <c r="N134" s="168">
        <f>IF(A5stdlife="n/a","n/a",IF(N$3&gt;(A5stdlife+$E134),(Input!$K$147*(1+rvanilla)^0.5)-SUM($K134:M134),(Input!$K$147*(1+rvanilla)^0.5)/A5stdlife))</f>
        <v>0.96250709930229983</v>
      </c>
      <c r="O134" s="168">
        <f>IF(A5stdlife="n/a","n/a",IF(O$3&gt;(A5stdlife+$E134),(Input!$K$147*(1+rvanilla)^0.5)-SUM($K134:N134),(Input!$K$147*(1+rvanilla)^0.5)/A5stdlife))</f>
        <v>0.96250709930229983</v>
      </c>
      <c r="P134" s="168">
        <f>IF(A5stdlife="n/a","n/a",IF(P$3&gt;(A5stdlife+$E134),(Input!$K$147*(1+rvanilla)^0.5)-SUM($K134:O134),(Input!$K$147*(1+rvanilla)^0.5)/A5stdlife))</f>
        <v>0.96250709930229983</v>
      </c>
      <c r="Q134" s="168">
        <f>IF(A5stdlife="n/a","n/a",IF(Q$3&gt;(A5stdlife+$E134),(Input!$K$147*(1+rvanilla)^0.5)-SUM($K134:P134),(Input!$K$147*(1+rvanilla)^0.5)/A5stdlife))</f>
        <v>0.96250709930229983</v>
      </c>
      <c r="R134" s="168">
        <f>IF(A5stdlife="n/a","n/a",IF(R$3&gt;(A5stdlife+$E134),(Input!$K$147*(1+rvanilla)^0.5)-SUM($K134:Q134),(Input!$K$147*(1+rvanilla)^0.5)/A5stdlife))</f>
        <v>0.96250709930229983</v>
      </c>
      <c r="S134" s="168">
        <f>IF(A5stdlife="n/a","n/a",IF(S$3&gt;(A5stdlife+$E134),(Input!$K$147*(1+rvanilla)^0.5)-SUM($K134:R134),(Input!$K$147*(1+rvanilla)^0.5)/A5stdlife))</f>
        <v>0.96250709930229983</v>
      </c>
      <c r="T134" s="168">
        <f>IF(A5stdlife="n/a","n/a",IF(T$3&gt;(A5stdlife+$E134),(Input!$K$147*(1+rvanilla)^0.5)-SUM($K134:S134),(Input!$K$147*(1+rvanilla)^0.5)/A5stdlife))</f>
        <v>0.96250709930229983</v>
      </c>
      <c r="U134" s="168">
        <f>IF(A5stdlife="n/a","n/a",IF(U$3&gt;(A5stdlife+$E134),(Input!$K$147*(1+rvanilla)^0.5)-SUM($K134:T134),(Input!$K$147*(1+rvanilla)^0.5)/A5stdlife))</f>
        <v>0.96250709930229983</v>
      </c>
      <c r="V134" s="168">
        <f>IF(A5stdlife="n/a","n/a",IF(V$3&gt;(A5stdlife+$E134),(Input!$K$147*(1+rvanilla)^0.5)-SUM($K134:U134),(Input!$K$147*(1+rvanilla)^0.5)/A5stdlife))</f>
        <v>0.96250709930229983</v>
      </c>
      <c r="W134" s="168">
        <f>IF(A5stdlife="n/a","n/a",IF(W$3&gt;(A5stdlife+$E134),(Input!$K$147*(1+rvanilla)^0.5)-SUM($K134:V134),(Input!$K$147*(1+rvanilla)^0.5)/A5stdlife))</f>
        <v>0.96250709930229983</v>
      </c>
      <c r="X134" s="168">
        <f>IF(A5stdlife="n/a","n/a",IF(X$3&gt;(A5stdlife+$E134),(Input!$K$147*(1+rvanilla)^0.5)-SUM($K134:W134),(Input!$K$147*(1+rvanilla)^0.5)/A5stdlife))</f>
        <v>0.96250709930229983</v>
      </c>
      <c r="Y134" s="168">
        <f>IF(A5stdlife="n/a","n/a",IF(Y$3&gt;(A5stdlife+$E134),(Input!$K$147*(1+rvanilla)^0.5)-SUM($K134:X134),(Input!$K$147*(1+rvanilla)^0.5)/A5stdlife))</f>
        <v>0.96250709930229983</v>
      </c>
      <c r="Z134" s="168">
        <f>IF(A5stdlife="n/a","n/a",IF(Z$3&gt;(A5stdlife+$E134),(Input!$K$147*(1+rvanilla)^0.5)-SUM($K134:Y134),(Input!$K$147*(1+rvanilla)^0.5)/A5stdlife))</f>
        <v>0.96250709930229983</v>
      </c>
      <c r="AA134" s="168">
        <f>IF(A5stdlife="n/a","n/a",IF(AA$3&gt;(A5stdlife+$E134),(Input!$K$147*(1+rvanilla)^0.5)-SUM($K134:Z134),(Input!$K$147*(1+rvanilla)^0.5)/A5stdlife))</f>
        <v>0.96250709930229983</v>
      </c>
      <c r="AB134" s="168">
        <f>IF(A5stdlife="n/a","n/a",IF(AB$3&gt;(A5stdlife+$E134),(Input!$K$147*(1+rvanilla)^0.5)-SUM($K134:AA134),(Input!$K$147*(1+rvanilla)^0.5)/A5stdlife))</f>
        <v>0.96250709930229983</v>
      </c>
      <c r="AC134" s="168">
        <f>IF(A5stdlife="n/a","n/a",IF(AC$3&gt;(A5stdlife+$E134),(Input!$K$147*(1+rvanilla)^0.5)-SUM($K134:AB134),(Input!$K$147*(1+rvanilla)^0.5)/A5stdlife))</f>
        <v>0.96250709930229983</v>
      </c>
      <c r="AD134" s="168">
        <f>IF(A5stdlife="n/a","n/a",IF(AD$3&gt;(A5stdlife+$E134),(Input!$K$147*(1+rvanilla)^0.5)-SUM($K134:AC134),(Input!$K$147*(1+rvanilla)^0.5)/A5stdlife))</f>
        <v>0.96250709930229983</v>
      </c>
      <c r="AE134" s="168">
        <f>IF(A5stdlife="n/a","n/a",IF(AE$3&gt;(A5stdlife+$E134),(Input!$K$147*(1+rvanilla)^0.5)-SUM($K134:AD134),(Input!$K$147*(1+rvanilla)^0.5)/A5stdlife))</f>
        <v>0.96250709930229983</v>
      </c>
      <c r="AF134" s="168">
        <f>IF(A5stdlife="n/a","n/a",IF(AF$3&gt;(A5stdlife+$E134),(Input!$K$147*(1+rvanilla)^0.5)-SUM($K134:AE134),(Input!$K$147*(1+rvanilla)^0.5)/A5stdlife))</f>
        <v>0.96250709930229983</v>
      </c>
      <c r="AG134" s="168">
        <f>IF(A5stdlife="n/a","n/a",IF(AG$3&gt;(A5stdlife+$E134),(Input!$K$147*(1+rvanilla)^0.5)-SUM($K134:AF134),(Input!$K$147*(1+rvanilla)^0.5)/A5stdlife))</f>
        <v>0.96250709930229983</v>
      </c>
      <c r="AH134" s="168">
        <f>IF(A5stdlife="n/a","n/a",IF(AH$3&gt;(A5stdlife+$E134),(Input!$K$147*(1+rvanilla)^0.5)-SUM($K134:AG134),(Input!$K$147*(1+rvanilla)^0.5)/A5stdlife))</f>
        <v>0.96250709930229983</v>
      </c>
      <c r="AI134" s="168">
        <f>IF(A5stdlife="n/a","n/a",IF(AI$3&gt;(A5stdlife+$E134),(Input!$K$147*(1+rvanilla)^0.5)-SUM($K134:AH134),(Input!$K$147*(1+rvanilla)^0.5)/A5stdlife))</f>
        <v>0.96250709930229983</v>
      </c>
      <c r="AJ134" s="168">
        <f>IF(A5stdlife="n/a","n/a",IF(AJ$3&gt;(A5stdlife+$E134),(Input!$K$147*(1+rvanilla)^0.5)-SUM($K134:AI134),(Input!$K$147*(1+rvanilla)^0.5)/A5stdlife))</f>
        <v>0.96250709930229983</v>
      </c>
      <c r="AK134" s="168">
        <f>IF(A5stdlife="n/a","n/a",IF(AK$3&gt;(A5stdlife+$E134),(Input!$K$147*(1+rvanilla)^0.5)-SUM($K134:AJ134),(Input!$K$147*(1+rvanilla)^0.5)/A5stdlife))</f>
        <v>0.96250709930229983</v>
      </c>
      <c r="AL134" s="168">
        <f>IF(A5stdlife="n/a","n/a",IF(AL$3&gt;(A5stdlife+$E134),(Input!$K$147*(1+rvanilla)^0.5)-SUM($K134:AK134),(Input!$K$147*(1+rvanilla)^0.5)/A5stdlife))</f>
        <v>0.96250709930229983</v>
      </c>
      <c r="AM134" s="168">
        <f>IF(A5stdlife="n/a","n/a",IF(AM$3&gt;(A5stdlife+$E134),(Input!$K$147*(1+rvanilla)^0.5)-SUM($K134:AL134),(Input!$K$147*(1+rvanilla)^0.5)/A5stdlife))</f>
        <v>0.96250709930229983</v>
      </c>
      <c r="AN134" s="168">
        <f>IF(A5stdlife="n/a","n/a",IF(AN$3&gt;(A5stdlife+$E134),(Input!$K$147*(1+rvanilla)^0.5)-SUM($K134:AM134),(Input!$K$147*(1+rvanilla)^0.5)/A5stdlife))</f>
        <v>0.96250709930229983</v>
      </c>
      <c r="AO134" s="168">
        <f>IF(A5stdlife="n/a","n/a",IF(AO$3&gt;(A5stdlife+$E134),(Input!$K$147*(1+rvanilla)^0.5)-SUM($K134:AN134),(Input!$K$147*(1+rvanilla)^0.5)/A5stdlife))</f>
        <v>0.96250709930229983</v>
      </c>
      <c r="AP134" s="168">
        <f>IF(A5stdlife="n/a","n/a",IF(AP$3&gt;(A5stdlife+$E134),(Input!$K$147*(1+rvanilla)^0.5)-SUM($K134:AO134),(Input!$K$147*(1+rvanilla)^0.5)/A5stdlife))</f>
        <v>0.96250709930229983</v>
      </c>
      <c r="AQ134" s="168">
        <f>IF(A5stdlife="n/a","n/a",IF(AQ$3&gt;(A5stdlife+$E134),(Input!$K$147*(1+rvanilla)^0.5)-SUM($K134:AP134),(Input!$K$147*(1+rvanilla)^0.5)/A5stdlife))</f>
        <v>0.96250709930229983</v>
      </c>
      <c r="AR134" s="168">
        <f>IF(A5stdlife="n/a","n/a",IF(AR$3&gt;(A5stdlife+$E134),(Input!$K$147*(1+rvanilla)^0.5)-SUM($K134:AQ134),(Input!$K$147*(1+rvanilla)^0.5)/A5stdlife))</f>
        <v>0.96250709930229983</v>
      </c>
      <c r="AS134" s="168">
        <f>IF(A5stdlife="n/a","n/a",IF(AS$3&gt;(A5stdlife+$E134),(Input!$K$147*(1+rvanilla)^0.5)-SUM($K134:AR134),(Input!$K$147*(1+rvanilla)^0.5)/A5stdlife))</f>
        <v>0.96250709930229983</v>
      </c>
      <c r="AT134" s="168">
        <f>IF(A5stdlife="n/a","n/a",IF(AT$3&gt;(A5stdlife+$E134),(Input!$K$147*(1+rvanilla)^0.5)-SUM($K134:AS134),(Input!$K$147*(1+rvanilla)^0.5)/A5stdlife))</f>
        <v>0.96250709930229983</v>
      </c>
      <c r="AU134" s="168">
        <f>IF(A5stdlife="n/a","n/a",IF(AU$3&gt;(A5stdlife+$E134),(Input!$K$147*(1+rvanilla)^0.5)-SUM($K134:AT134),(Input!$K$147*(1+rvanilla)^0.5)/A5stdlife))</f>
        <v>0.96250709930229983</v>
      </c>
      <c r="AV134" s="168">
        <f>IF(A5stdlife="n/a","n/a",IF(AV$3&gt;(A5stdlife+$E134),(Input!$K$147*(1+rvanilla)^0.5)-SUM($K134:AU134),(Input!$K$147*(1+rvanilla)^0.5)/A5stdlife))</f>
        <v>0.96250709930229983</v>
      </c>
      <c r="AW134" s="168">
        <f>IF(A5stdlife="n/a","n/a",IF(AW$3&gt;(A5stdlife+$E134),(Input!$K$147*(1+rvanilla)^0.5)-SUM($K134:AV134),(Input!$K$147*(1+rvanilla)^0.5)/A5stdlife))</f>
        <v>0.96250709930229983</v>
      </c>
      <c r="AX134" s="168">
        <f>IF(A5stdlife="n/a","n/a",IF(AX$3&gt;(A5stdlife+$E134),(Input!$K$147*(1+rvanilla)^0.5)-SUM($K134:AW134),(Input!$K$147*(1+rvanilla)^0.5)/A5stdlife))</f>
        <v>0.96250709930229983</v>
      </c>
      <c r="AY134" s="168">
        <f>IF(A5stdlife="n/a","n/a",IF(AY$3&gt;(A5stdlife+$E134),(Input!$K$147*(1+rvanilla)^0.5)-SUM($K134:AX134),(Input!$K$147*(1+rvanilla)^0.5)/A5stdlife))</f>
        <v>0.96250709930229983</v>
      </c>
      <c r="AZ134" s="168">
        <f>IF(A5stdlife="n/a","n/a",IF(AZ$3&gt;(A5stdlife+$E134),(Input!$K$147*(1+rvanilla)^0.5)-SUM($K134:AY134),(Input!$K$147*(1+rvanilla)^0.5)/A5stdlife))</f>
        <v>0.96250709930229983</v>
      </c>
      <c r="BA134" s="168">
        <f>IF(A5stdlife="n/a","n/a",IF(BA$3&gt;(A5stdlife+$E134),(Input!$K$147*(1+rvanilla)^0.5)-SUM($K134:AZ134),(Input!$K$147*(1+rvanilla)^0.5)/A5stdlife))</f>
        <v>0.96250709930229983</v>
      </c>
      <c r="BB134" s="168">
        <f>IF(A5stdlife="n/a","n/a",IF(BB$3&gt;(A5stdlife+$E134),(Input!$K$147*(1+rvanilla)^0.5)-SUM($K134:BA134),(Input!$K$147*(1+rvanilla)^0.5)/A5stdlife))</f>
        <v>0.96250709930229983</v>
      </c>
      <c r="BC134" s="168">
        <f>IF(A5stdlife="n/a","n/a",IF(BC$3&gt;(A5stdlife+$E134),(Input!$K$147*(1+rvanilla)^0.5)-SUM($K134:BB134),(Input!$K$147*(1+rvanilla)^0.5)/A5stdlife))</f>
        <v>0.96250709930229983</v>
      </c>
      <c r="BD134" s="168">
        <f>IF(A5stdlife="n/a","n/a",IF(BD$3&gt;(A5stdlife+$E134),(Input!$K$147*(1+rvanilla)^0.5)-SUM($K134:BC134),(Input!$K$147*(1+rvanilla)^0.5)/A5stdlife))</f>
        <v>0.96250709930229983</v>
      </c>
      <c r="BE134" s="168">
        <f>IF(A5stdlife="n/a","n/a",IF(BE$3&gt;(A5stdlife+$E134),(Input!$K$147*(1+rvanilla)^0.5)-SUM($K134:BD134),(Input!$K$147*(1+rvanilla)^0.5)/A5stdlife))</f>
        <v>0.85395014764640109</v>
      </c>
      <c r="BF134" s="168">
        <f>IF(A5stdlife="n/a","n/a",IF(BF$3&gt;(A5stdlife+$E134),(Input!$K$147*(1+rvanilla)^0.5)-SUM($K134:BE134),(Input!$K$147*(1+rvanilla)^0.5)/A5stdlife))</f>
        <v>0</v>
      </c>
      <c r="BG134" s="168">
        <f>IF(A5stdlife="n/a","n/a",IF(BG$3&gt;(A5stdlife+$E134),(Input!$K$147*(1+rvanilla)^0.5)-SUM($K134:BF134),(Input!$K$147*(1+rvanilla)^0.5)/A5stdlife))</f>
        <v>0</v>
      </c>
      <c r="BH134" s="168">
        <f>IF(A5stdlife="n/a","n/a",IF(BH$3&gt;(A5stdlife+$E134),(Input!$K$147*(1+rvanilla)^0.5)-SUM($K134:BG134),(Input!$K$147*(1+rvanilla)^0.5)/A5stdlife))</f>
        <v>0</v>
      </c>
      <c r="BI134" s="168">
        <f>IF(A5stdlife="n/a","n/a",IF(BI$3&gt;(A5stdlife+$E134),(Input!$K$147*(1+rvanilla)^0.5)-SUM($K134:BH134),(Input!$K$147*(1+rvanilla)^0.5)/A5stdlife))</f>
        <v>0</v>
      </c>
      <c r="BJ134" s="20"/>
      <c r="BK134" s="20"/>
      <c r="BL134"/>
      <c r="BM134"/>
      <c r="BN134"/>
      <c r="BO134"/>
      <c r="BP134"/>
      <c r="BQ134"/>
      <c r="BR134"/>
      <c r="BS134"/>
      <c r="BT134"/>
      <c r="BU134"/>
      <c r="BV13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c r="DK134"/>
      <c r="DL134"/>
      <c r="DM134"/>
      <c r="DN134"/>
      <c r="DO134"/>
      <c r="DP134"/>
      <c r="DQ134"/>
      <c r="DR134"/>
      <c r="DS134"/>
      <c r="DT134"/>
      <c r="DU134"/>
      <c r="DV134"/>
      <c r="DW134"/>
      <c r="DX134"/>
      <c r="DY134"/>
      <c r="DZ134"/>
      <c r="EA134"/>
      <c r="EB134"/>
      <c r="EC134"/>
      <c r="ED134"/>
      <c r="EE134"/>
      <c r="EF134"/>
      <c r="EG134"/>
      <c r="EH134"/>
      <c r="EI134"/>
      <c r="EJ134"/>
      <c r="EK134"/>
      <c r="EL134"/>
      <c r="EM134"/>
      <c r="EN134"/>
      <c r="EO134"/>
      <c r="EP134"/>
      <c r="EQ134"/>
      <c r="ER134"/>
      <c r="ES134"/>
      <c r="ET134"/>
      <c r="EU134"/>
      <c r="EV134"/>
      <c r="EW134"/>
      <c r="EX134"/>
      <c r="EY134"/>
      <c r="EZ134"/>
      <c r="FA134"/>
      <c r="FB134"/>
      <c r="FC134"/>
      <c r="FD134"/>
      <c r="FE134"/>
      <c r="FF134"/>
      <c r="FG134"/>
      <c r="FH134"/>
      <c r="FI134"/>
      <c r="FJ134"/>
      <c r="FK134"/>
      <c r="FL134"/>
      <c r="FM134"/>
      <c r="FN134"/>
      <c r="FO134"/>
      <c r="FP134"/>
      <c r="FQ134"/>
      <c r="FR134"/>
      <c r="FS134"/>
      <c r="FT134"/>
      <c r="FU134"/>
      <c r="FV134"/>
      <c r="FW134"/>
      <c r="FX134"/>
      <c r="FY134"/>
      <c r="FZ134"/>
      <c r="GA134"/>
      <c r="GB134"/>
      <c r="GC134"/>
      <c r="GD134"/>
      <c r="GE134"/>
      <c r="GF134"/>
      <c r="GG134"/>
      <c r="GH134"/>
      <c r="GI134"/>
      <c r="GJ134"/>
      <c r="GK134"/>
      <c r="GL134"/>
      <c r="GM134"/>
      <c r="GN134"/>
      <c r="GO134"/>
      <c r="GP134"/>
      <c r="GQ134"/>
      <c r="GR134"/>
      <c r="GS134"/>
      <c r="GT134"/>
      <c r="GU134"/>
      <c r="GV134"/>
      <c r="GW134"/>
      <c r="GX134"/>
      <c r="GY134"/>
      <c r="GZ134"/>
      <c r="HA134"/>
      <c r="HB134"/>
      <c r="HC134"/>
      <c r="HD134"/>
      <c r="HE134"/>
      <c r="HF134"/>
      <c r="HG134"/>
      <c r="HH134"/>
      <c r="HI134"/>
      <c r="HJ134"/>
      <c r="HK134"/>
      <c r="HL134"/>
      <c r="HM134"/>
      <c r="HN134"/>
      <c r="HO134"/>
      <c r="HP134"/>
      <c r="HQ134"/>
      <c r="HR134"/>
      <c r="HS134"/>
      <c r="HT134"/>
      <c r="HU134"/>
      <c r="HV134"/>
      <c r="HW134"/>
      <c r="HX134"/>
      <c r="HY134"/>
      <c r="HZ134"/>
      <c r="IA134"/>
      <c r="IB134"/>
      <c r="IC134"/>
      <c r="ID134"/>
      <c r="IE134"/>
      <c r="IF134"/>
      <c r="IG134"/>
      <c r="IH134"/>
      <c r="II134"/>
      <c r="IJ134"/>
      <c r="IK134"/>
      <c r="IL134"/>
      <c r="IM134"/>
      <c r="IN134"/>
      <c r="IO134"/>
      <c r="IP134"/>
      <c r="IQ134"/>
      <c r="IR134"/>
      <c r="IS134"/>
      <c r="IT134"/>
      <c r="IU134"/>
      <c r="IV134"/>
    </row>
    <row r="135" spans="1:256" s="5" customFormat="1" hidden="1" outlineLevel="2">
      <c r="A135" s="20"/>
      <c r="B135" s="20"/>
      <c r="C135" s="38"/>
      <c r="D135" s="641"/>
      <c r="E135" s="287">
        <v>6</v>
      </c>
      <c r="F135" s="40"/>
      <c r="G135" s="445"/>
      <c r="H135" s="315"/>
      <c r="I135" s="315"/>
      <c r="J135" s="315"/>
      <c r="K135" s="315"/>
      <c r="L135" s="314"/>
      <c r="M135" s="168">
        <f>IF(A5stdlife="n/a","n/a",IF(M$3&gt;(A5stdlife+$E135),(Input!$L$147*(1+rvanilla)^0.5)-SUM($L135:L135),(Input!$L$147*(1+rvanilla)^0.5)/A5stdlife))</f>
        <v>0</v>
      </c>
      <c r="N135" s="168">
        <f>IF(A5stdlife="n/a","n/a",IF(N$3&gt;(A5stdlife+$E135),(Input!$L$147*(1+rvanilla)^0.5)-SUM($L135:M135),(Input!$L$147*(1+rvanilla)^0.5)/A5stdlife))</f>
        <v>0</v>
      </c>
      <c r="O135" s="168">
        <f>IF(A5stdlife="n/a","n/a",IF(O$3&gt;(A5stdlife+$E135),(Input!$L$147*(1+rvanilla)^0.5)-SUM($L135:N135),(Input!$L$147*(1+rvanilla)^0.5)/A5stdlife))</f>
        <v>0</v>
      </c>
      <c r="P135" s="168">
        <f>IF(A5stdlife="n/a","n/a",IF(P$3&gt;(A5stdlife+$E135),(Input!$L$147*(1+rvanilla)^0.5)-SUM($L135:O135),(Input!$L$147*(1+rvanilla)^0.5)/A5stdlife))</f>
        <v>0</v>
      </c>
      <c r="Q135" s="168">
        <f>IF(A5stdlife="n/a","n/a",IF(Q$3&gt;(A5stdlife+$E135),(Input!$L$147*(1+rvanilla)^0.5)-SUM($L135:P135),(Input!$L$147*(1+rvanilla)^0.5)/A5stdlife))</f>
        <v>0</v>
      </c>
      <c r="R135" s="168">
        <f>IF(A5stdlife="n/a","n/a",IF(R$3&gt;(A5stdlife+$E135),(Input!$L$147*(1+rvanilla)^0.5)-SUM($L135:Q135),(Input!$L$147*(1+rvanilla)^0.5)/A5stdlife))</f>
        <v>0</v>
      </c>
      <c r="S135" s="168">
        <f>IF(A5stdlife="n/a","n/a",IF(S$3&gt;(A5stdlife+$E135),(Input!$L$147*(1+rvanilla)^0.5)-SUM($L135:R135),(Input!$L$147*(1+rvanilla)^0.5)/A5stdlife))</f>
        <v>0</v>
      </c>
      <c r="T135" s="168">
        <f>IF(A5stdlife="n/a","n/a",IF(T$3&gt;(A5stdlife+$E135),(Input!$L$147*(1+rvanilla)^0.5)-SUM($L135:S135),(Input!$L$147*(1+rvanilla)^0.5)/A5stdlife))</f>
        <v>0</v>
      </c>
      <c r="U135" s="168">
        <f>IF(A5stdlife="n/a","n/a",IF(U$3&gt;(A5stdlife+$E135),(Input!$L$147*(1+rvanilla)^0.5)-SUM($L135:T135),(Input!$L$147*(1+rvanilla)^0.5)/A5stdlife))</f>
        <v>0</v>
      </c>
      <c r="V135" s="168">
        <f>IF(A5stdlife="n/a","n/a",IF(V$3&gt;(A5stdlife+$E135),(Input!$L$147*(1+rvanilla)^0.5)-SUM($L135:U135),(Input!$L$147*(1+rvanilla)^0.5)/A5stdlife))</f>
        <v>0</v>
      </c>
      <c r="W135" s="168">
        <f>IF(A5stdlife="n/a","n/a",IF(W$3&gt;(A5stdlife+$E135),(Input!$L$147*(1+rvanilla)^0.5)-SUM($L135:V135),(Input!$L$147*(1+rvanilla)^0.5)/A5stdlife))</f>
        <v>0</v>
      </c>
      <c r="X135" s="168">
        <f>IF(A5stdlife="n/a","n/a",IF(X$3&gt;(A5stdlife+$E135),(Input!$L$147*(1+rvanilla)^0.5)-SUM($L135:W135),(Input!$L$147*(1+rvanilla)^0.5)/A5stdlife))</f>
        <v>0</v>
      </c>
      <c r="Y135" s="168">
        <f>IF(A5stdlife="n/a","n/a",IF(Y$3&gt;(A5stdlife+$E135),(Input!$L$147*(1+rvanilla)^0.5)-SUM($L135:X135),(Input!$L$147*(1+rvanilla)^0.5)/A5stdlife))</f>
        <v>0</v>
      </c>
      <c r="Z135" s="168">
        <f>IF(A5stdlife="n/a","n/a",IF(Z$3&gt;(A5stdlife+$E135),(Input!$L$147*(1+rvanilla)^0.5)-SUM($L135:Y135),(Input!$L$147*(1+rvanilla)^0.5)/A5stdlife))</f>
        <v>0</v>
      </c>
      <c r="AA135" s="168">
        <f>IF(A5stdlife="n/a","n/a",IF(AA$3&gt;(A5stdlife+$E135),(Input!$L$147*(1+rvanilla)^0.5)-SUM($L135:Z135),(Input!$L$147*(1+rvanilla)^0.5)/A5stdlife))</f>
        <v>0</v>
      </c>
      <c r="AB135" s="168">
        <f>IF(A5stdlife="n/a","n/a",IF(AB$3&gt;(A5stdlife+$E135),(Input!$L$147*(1+rvanilla)^0.5)-SUM($L135:AA135),(Input!$L$147*(1+rvanilla)^0.5)/A5stdlife))</f>
        <v>0</v>
      </c>
      <c r="AC135" s="168">
        <f>IF(A5stdlife="n/a","n/a",IF(AC$3&gt;(A5stdlife+$E135),(Input!$L$147*(1+rvanilla)^0.5)-SUM($L135:AB135),(Input!$L$147*(1+rvanilla)^0.5)/A5stdlife))</f>
        <v>0</v>
      </c>
      <c r="AD135" s="168">
        <f>IF(A5stdlife="n/a","n/a",IF(AD$3&gt;(A5stdlife+$E135),(Input!$L$147*(1+rvanilla)^0.5)-SUM($L135:AC135),(Input!$L$147*(1+rvanilla)^0.5)/A5stdlife))</f>
        <v>0</v>
      </c>
      <c r="AE135" s="168">
        <f>IF(A5stdlife="n/a","n/a",IF(AE$3&gt;(A5stdlife+$E135),(Input!$L$147*(1+rvanilla)^0.5)-SUM($L135:AD135),(Input!$L$147*(1+rvanilla)^0.5)/A5stdlife))</f>
        <v>0</v>
      </c>
      <c r="AF135" s="168">
        <f>IF(A5stdlife="n/a","n/a",IF(AF$3&gt;(A5stdlife+$E135),(Input!$L$147*(1+rvanilla)^0.5)-SUM($L135:AE135),(Input!$L$147*(1+rvanilla)^0.5)/A5stdlife))</f>
        <v>0</v>
      </c>
      <c r="AG135" s="168">
        <f>IF(A5stdlife="n/a","n/a",IF(AG$3&gt;(A5stdlife+$E135),(Input!$L$147*(1+rvanilla)^0.5)-SUM($L135:AF135),(Input!$L$147*(1+rvanilla)^0.5)/A5stdlife))</f>
        <v>0</v>
      </c>
      <c r="AH135" s="168">
        <f>IF(A5stdlife="n/a","n/a",IF(AH$3&gt;(A5stdlife+$E135),(Input!$L$147*(1+rvanilla)^0.5)-SUM($L135:AG135),(Input!$L$147*(1+rvanilla)^0.5)/A5stdlife))</f>
        <v>0</v>
      </c>
      <c r="AI135" s="168">
        <f>IF(A5stdlife="n/a","n/a",IF(AI$3&gt;(A5stdlife+$E135),(Input!$L$147*(1+rvanilla)^0.5)-SUM($L135:AH135),(Input!$L$147*(1+rvanilla)^0.5)/A5stdlife))</f>
        <v>0</v>
      </c>
      <c r="AJ135" s="168">
        <f>IF(A5stdlife="n/a","n/a",IF(AJ$3&gt;(A5stdlife+$E135),(Input!$L$147*(1+rvanilla)^0.5)-SUM($L135:AI135),(Input!$L$147*(1+rvanilla)^0.5)/A5stdlife))</f>
        <v>0</v>
      </c>
      <c r="AK135" s="168">
        <f>IF(A5stdlife="n/a","n/a",IF(AK$3&gt;(A5stdlife+$E135),(Input!$L$147*(1+rvanilla)^0.5)-SUM($L135:AJ135),(Input!$L$147*(1+rvanilla)^0.5)/A5stdlife))</f>
        <v>0</v>
      </c>
      <c r="AL135" s="168">
        <f>IF(A5stdlife="n/a","n/a",IF(AL$3&gt;(A5stdlife+$E135),(Input!$L$147*(1+rvanilla)^0.5)-SUM($L135:AK135),(Input!$L$147*(1+rvanilla)^0.5)/A5stdlife))</f>
        <v>0</v>
      </c>
      <c r="AM135" s="168">
        <f>IF(A5stdlife="n/a","n/a",IF(AM$3&gt;(A5stdlife+$E135),(Input!$L$147*(1+rvanilla)^0.5)-SUM($L135:AL135),(Input!$L$147*(1+rvanilla)^0.5)/A5stdlife))</f>
        <v>0</v>
      </c>
      <c r="AN135" s="168">
        <f>IF(A5stdlife="n/a","n/a",IF(AN$3&gt;(A5stdlife+$E135),(Input!$L$147*(1+rvanilla)^0.5)-SUM($L135:AM135),(Input!$L$147*(1+rvanilla)^0.5)/A5stdlife))</f>
        <v>0</v>
      </c>
      <c r="AO135" s="168">
        <f>IF(A5stdlife="n/a","n/a",IF(AO$3&gt;(A5stdlife+$E135),(Input!$L$147*(1+rvanilla)^0.5)-SUM($L135:AN135),(Input!$L$147*(1+rvanilla)^0.5)/A5stdlife))</f>
        <v>0</v>
      </c>
      <c r="AP135" s="168">
        <f>IF(A5stdlife="n/a","n/a",IF(AP$3&gt;(A5stdlife+$E135),(Input!$L$147*(1+rvanilla)^0.5)-SUM($L135:AO135),(Input!$L$147*(1+rvanilla)^0.5)/A5stdlife))</f>
        <v>0</v>
      </c>
      <c r="AQ135" s="168">
        <f>IF(A5stdlife="n/a","n/a",IF(AQ$3&gt;(A5stdlife+$E135),(Input!$L$147*(1+rvanilla)^0.5)-SUM($L135:AP135),(Input!$L$147*(1+rvanilla)^0.5)/A5stdlife))</f>
        <v>0</v>
      </c>
      <c r="AR135" s="168">
        <f>IF(A5stdlife="n/a","n/a",IF(AR$3&gt;(A5stdlife+$E135),(Input!$L$147*(1+rvanilla)^0.5)-SUM($L135:AQ135),(Input!$L$147*(1+rvanilla)^0.5)/A5stdlife))</f>
        <v>0</v>
      </c>
      <c r="AS135" s="168">
        <f>IF(A5stdlife="n/a","n/a",IF(AS$3&gt;(A5stdlife+$E135),(Input!$L$147*(1+rvanilla)^0.5)-SUM($L135:AR135),(Input!$L$147*(1+rvanilla)^0.5)/A5stdlife))</f>
        <v>0</v>
      </c>
      <c r="AT135" s="168">
        <f>IF(A5stdlife="n/a","n/a",IF(AT$3&gt;(A5stdlife+$E135),(Input!$L$147*(1+rvanilla)^0.5)-SUM($L135:AS135),(Input!$L$147*(1+rvanilla)^0.5)/A5stdlife))</f>
        <v>0</v>
      </c>
      <c r="AU135" s="168">
        <f>IF(A5stdlife="n/a","n/a",IF(AU$3&gt;(A5stdlife+$E135),(Input!$L$147*(1+rvanilla)^0.5)-SUM($L135:AT135),(Input!$L$147*(1+rvanilla)^0.5)/A5stdlife))</f>
        <v>0</v>
      </c>
      <c r="AV135" s="168">
        <f>IF(A5stdlife="n/a","n/a",IF(AV$3&gt;(A5stdlife+$E135),(Input!$L$147*(1+rvanilla)^0.5)-SUM($L135:AU135),(Input!$L$147*(1+rvanilla)^0.5)/A5stdlife))</f>
        <v>0</v>
      </c>
      <c r="AW135" s="168">
        <f>IF(A5stdlife="n/a","n/a",IF(AW$3&gt;(A5stdlife+$E135),(Input!$L$147*(1+rvanilla)^0.5)-SUM($L135:AV135),(Input!$L$147*(1+rvanilla)^0.5)/A5stdlife))</f>
        <v>0</v>
      </c>
      <c r="AX135" s="168">
        <f>IF(A5stdlife="n/a","n/a",IF(AX$3&gt;(A5stdlife+$E135),(Input!$L$147*(1+rvanilla)^0.5)-SUM($L135:AW135),(Input!$L$147*(1+rvanilla)^0.5)/A5stdlife))</f>
        <v>0</v>
      </c>
      <c r="AY135" s="168">
        <f>IF(A5stdlife="n/a","n/a",IF(AY$3&gt;(A5stdlife+$E135),(Input!$L$147*(1+rvanilla)^0.5)-SUM($L135:AX135),(Input!$L$147*(1+rvanilla)^0.5)/A5stdlife))</f>
        <v>0</v>
      </c>
      <c r="AZ135" s="168">
        <f>IF(A5stdlife="n/a","n/a",IF(AZ$3&gt;(A5stdlife+$E135),(Input!$L$147*(1+rvanilla)^0.5)-SUM($L135:AY135),(Input!$L$147*(1+rvanilla)^0.5)/A5stdlife))</f>
        <v>0</v>
      </c>
      <c r="BA135" s="168">
        <f>IF(A5stdlife="n/a","n/a",IF(BA$3&gt;(A5stdlife+$E135),(Input!$L$147*(1+rvanilla)^0.5)-SUM($L135:AZ135),(Input!$L$147*(1+rvanilla)^0.5)/A5stdlife))</f>
        <v>0</v>
      </c>
      <c r="BB135" s="168">
        <f>IF(A5stdlife="n/a","n/a",IF(BB$3&gt;(A5stdlife+$E135),(Input!$L$147*(1+rvanilla)^0.5)-SUM($L135:BA135),(Input!$L$147*(1+rvanilla)^0.5)/A5stdlife))</f>
        <v>0</v>
      </c>
      <c r="BC135" s="168">
        <f>IF(A5stdlife="n/a","n/a",IF(BC$3&gt;(A5stdlife+$E135),(Input!$L$147*(1+rvanilla)^0.5)-SUM($L135:BB135),(Input!$L$147*(1+rvanilla)^0.5)/A5stdlife))</f>
        <v>0</v>
      </c>
      <c r="BD135" s="168">
        <f>IF(A5stdlife="n/a","n/a",IF(BD$3&gt;(A5stdlife+$E135),(Input!$L$147*(1+rvanilla)^0.5)-SUM($L135:BC135),(Input!$L$147*(1+rvanilla)^0.5)/A5stdlife))</f>
        <v>0</v>
      </c>
      <c r="BE135" s="168">
        <f>IF(A5stdlife="n/a","n/a",IF(BE$3&gt;(A5stdlife+$E135),(Input!$L$147*(1+rvanilla)^0.5)-SUM($L135:BD135),(Input!$L$147*(1+rvanilla)^0.5)/A5stdlife))</f>
        <v>0</v>
      </c>
      <c r="BF135" s="168">
        <f>IF(A5stdlife="n/a","n/a",IF(BF$3&gt;(A5stdlife+$E135),(Input!$L$147*(1+rvanilla)^0.5)-SUM($L135:BE135),(Input!$L$147*(1+rvanilla)^0.5)/A5stdlife))</f>
        <v>0</v>
      </c>
      <c r="BG135" s="168">
        <f>IF(A5stdlife="n/a","n/a",IF(BG$3&gt;(A5stdlife+$E135),(Input!$L$147*(1+rvanilla)^0.5)-SUM($L135:BF135),(Input!$L$147*(1+rvanilla)^0.5)/A5stdlife))</f>
        <v>0</v>
      </c>
      <c r="BH135" s="168">
        <f>IF(A5stdlife="n/a","n/a",IF(BH$3&gt;(A5stdlife+$E135),(Input!$L$147*(1+rvanilla)^0.5)-SUM($L135:BG135),(Input!$L$147*(1+rvanilla)^0.5)/A5stdlife))</f>
        <v>0</v>
      </c>
      <c r="BI135" s="168">
        <f>IF(A5stdlife="n/a","n/a",IF(BI$3&gt;(A5stdlife+$E135),(Input!$L$147*(1+rvanilla)^0.5)-SUM($L135:BH135),(Input!$L$147*(1+rvanilla)^0.5)/A5stdlife))</f>
        <v>0</v>
      </c>
      <c r="BJ135" s="20"/>
      <c r="BK135" s="20"/>
      <c r="BL135"/>
      <c r="BM135"/>
      <c r="BN135"/>
      <c r="BO135"/>
      <c r="BP135"/>
      <c r="BQ135"/>
      <c r="BR135"/>
      <c r="BS135"/>
      <c r="BT135"/>
      <c r="BU135"/>
      <c r="BV135"/>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c r="DK135"/>
      <c r="DL135"/>
      <c r="DM135"/>
      <c r="DN135"/>
      <c r="DO135"/>
      <c r="DP135"/>
      <c r="DQ135"/>
      <c r="DR135"/>
      <c r="DS135"/>
      <c r="DT135"/>
      <c r="DU135"/>
      <c r="DV135"/>
      <c r="DW135"/>
      <c r="DX135"/>
      <c r="DY135"/>
      <c r="DZ135"/>
      <c r="EA135"/>
      <c r="EB135"/>
      <c r="EC135"/>
      <c r="ED135"/>
      <c r="EE135"/>
      <c r="EF135"/>
      <c r="EG135"/>
      <c r="EH135"/>
      <c r="EI135"/>
      <c r="EJ135"/>
      <c r="EK135"/>
      <c r="EL135"/>
      <c r="EM135"/>
      <c r="EN135"/>
      <c r="EO135"/>
      <c r="EP135"/>
      <c r="EQ135"/>
      <c r="ER135"/>
      <c r="ES135"/>
      <c r="ET135"/>
      <c r="EU135"/>
      <c r="EV135"/>
      <c r="EW135"/>
      <c r="EX135"/>
      <c r="EY135"/>
      <c r="EZ135"/>
      <c r="FA135"/>
      <c r="FB135"/>
      <c r="FC135"/>
      <c r="FD135"/>
      <c r="FE135"/>
      <c r="FF135"/>
      <c r="FG135"/>
      <c r="FH135"/>
      <c r="FI135"/>
      <c r="FJ135"/>
      <c r="FK135"/>
      <c r="FL135"/>
      <c r="FM135"/>
      <c r="FN135"/>
      <c r="FO135"/>
      <c r="FP135"/>
      <c r="FQ135"/>
      <c r="FR135"/>
      <c r="FS135"/>
      <c r="FT135"/>
      <c r="FU135"/>
      <c r="FV135"/>
      <c r="FW135"/>
      <c r="FX135"/>
      <c r="FY135"/>
      <c r="FZ135"/>
      <c r="GA135"/>
      <c r="GB135"/>
      <c r="GC135"/>
      <c r="GD135"/>
      <c r="GE135"/>
      <c r="GF135"/>
      <c r="GG135"/>
      <c r="GH135"/>
      <c r="GI135"/>
      <c r="GJ135"/>
      <c r="GK135"/>
      <c r="GL135"/>
      <c r="GM135"/>
      <c r="GN135"/>
      <c r="GO135"/>
      <c r="GP135"/>
      <c r="GQ135"/>
      <c r="GR135"/>
      <c r="GS135"/>
      <c r="GT135"/>
      <c r="GU135"/>
      <c r="GV135"/>
      <c r="GW135"/>
      <c r="GX135"/>
      <c r="GY135"/>
      <c r="GZ135"/>
      <c r="HA135"/>
      <c r="HB135"/>
      <c r="HC135"/>
      <c r="HD135"/>
      <c r="HE135"/>
      <c r="HF135"/>
      <c r="HG135"/>
      <c r="HH135"/>
      <c r="HI135"/>
      <c r="HJ135"/>
      <c r="HK135"/>
      <c r="HL135"/>
      <c r="HM135"/>
      <c r="HN135"/>
      <c r="HO135"/>
      <c r="HP135"/>
      <c r="HQ135"/>
      <c r="HR135"/>
      <c r="HS135"/>
      <c r="HT135"/>
      <c r="HU135"/>
      <c r="HV135"/>
      <c r="HW135"/>
      <c r="HX135"/>
      <c r="HY135"/>
      <c r="HZ135"/>
      <c r="IA135"/>
      <c r="IB135"/>
      <c r="IC135"/>
      <c r="ID135"/>
      <c r="IE135"/>
      <c r="IF135"/>
      <c r="IG135"/>
      <c r="IH135"/>
      <c r="II135"/>
      <c r="IJ135"/>
      <c r="IK135"/>
      <c r="IL135"/>
      <c r="IM135"/>
      <c r="IN135"/>
      <c r="IO135"/>
      <c r="IP135"/>
      <c r="IQ135"/>
      <c r="IR135"/>
      <c r="IS135"/>
      <c r="IT135"/>
      <c r="IU135"/>
      <c r="IV135"/>
    </row>
    <row r="136" spans="1:256" s="5" customFormat="1" hidden="1" outlineLevel="2">
      <c r="A136" s="20"/>
      <c r="B136" s="20"/>
      <c r="C136" s="38"/>
      <c r="D136" s="641"/>
      <c r="E136" s="287">
        <v>7</v>
      </c>
      <c r="F136" s="40"/>
      <c r="G136" s="445"/>
      <c r="H136" s="315"/>
      <c r="I136" s="315"/>
      <c r="J136" s="315"/>
      <c r="K136" s="315"/>
      <c r="L136" s="315"/>
      <c r="M136" s="314"/>
      <c r="N136" s="168">
        <f>IF(A5stdlife="n/a","n/a",IF(N$3&gt;(A5stdlife+$E136),(Input!$M$147*(1+rvanilla)^0.5)-SUM($M136:M136),(Input!$M$147*(1+rvanilla)^0.5)/A5stdlife))</f>
        <v>0</v>
      </c>
      <c r="O136" s="168">
        <f>IF(A5stdlife="n/a","n/a",IF(O$3&gt;(A5stdlife+$E136),(Input!$M$147*(1+rvanilla)^0.5)-SUM($M136:N136),(Input!$M$147*(1+rvanilla)^0.5)/A5stdlife))</f>
        <v>0</v>
      </c>
      <c r="P136" s="168">
        <f>IF(A5stdlife="n/a","n/a",IF(P$3&gt;(A5stdlife+$E136),(Input!$M$147*(1+rvanilla)^0.5)-SUM($M136:O136),(Input!$M$147*(1+rvanilla)^0.5)/A5stdlife))</f>
        <v>0</v>
      </c>
      <c r="Q136" s="168">
        <f>IF(A5stdlife="n/a","n/a",IF(Q$3&gt;(A5stdlife+$E136),(Input!$M$147*(1+rvanilla)^0.5)-SUM($M136:P136),(Input!$M$147*(1+rvanilla)^0.5)/A5stdlife))</f>
        <v>0</v>
      </c>
      <c r="R136" s="168">
        <f>IF(A5stdlife="n/a","n/a",IF(R$3&gt;(A5stdlife+$E136),(Input!$M$147*(1+rvanilla)^0.5)-SUM($M136:Q136),(Input!$M$147*(1+rvanilla)^0.5)/A5stdlife))</f>
        <v>0</v>
      </c>
      <c r="S136" s="168">
        <f>IF(A5stdlife="n/a","n/a",IF(S$3&gt;(A5stdlife+$E136),(Input!$M$147*(1+rvanilla)^0.5)-SUM($M136:R136),(Input!$M$147*(1+rvanilla)^0.5)/A5stdlife))</f>
        <v>0</v>
      </c>
      <c r="T136" s="168">
        <f>IF(A5stdlife="n/a","n/a",IF(T$3&gt;(A5stdlife+$E136),(Input!$M$147*(1+rvanilla)^0.5)-SUM($M136:S136),(Input!$M$147*(1+rvanilla)^0.5)/A5stdlife))</f>
        <v>0</v>
      </c>
      <c r="U136" s="168">
        <f>IF(A5stdlife="n/a","n/a",IF(U$3&gt;(A5stdlife+$E136),(Input!$M$147*(1+rvanilla)^0.5)-SUM($M136:T136),(Input!$M$147*(1+rvanilla)^0.5)/A5stdlife))</f>
        <v>0</v>
      </c>
      <c r="V136" s="168">
        <f>IF(A5stdlife="n/a","n/a",IF(V$3&gt;(A5stdlife+$E136),(Input!$M$147*(1+rvanilla)^0.5)-SUM($M136:U136),(Input!$M$147*(1+rvanilla)^0.5)/A5stdlife))</f>
        <v>0</v>
      </c>
      <c r="W136" s="168">
        <f>IF(A5stdlife="n/a","n/a",IF(W$3&gt;(A5stdlife+$E136),(Input!$M$147*(1+rvanilla)^0.5)-SUM($M136:V136),(Input!$M$147*(1+rvanilla)^0.5)/A5stdlife))</f>
        <v>0</v>
      </c>
      <c r="X136" s="168">
        <f>IF(A5stdlife="n/a","n/a",IF(X$3&gt;(A5stdlife+$E136),(Input!$M$147*(1+rvanilla)^0.5)-SUM($M136:W136),(Input!$M$147*(1+rvanilla)^0.5)/A5stdlife))</f>
        <v>0</v>
      </c>
      <c r="Y136" s="168">
        <f>IF(A5stdlife="n/a","n/a",IF(Y$3&gt;(A5stdlife+$E136),(Input!$M$147*(1+rvanilla)^0.5)-SUM($M136:X136),(Input!$M$147*(1+rvanilla)^0.5)/A5stdlife))</f>
        <v>0</v>
      </c>
      <c r="Z136" s="168">
        <f>IF(A5stdlife="n/a","n/a",IF(Z$3&gt;(A5stdlife+$E136),(Input!$M$147*(1+rvanilla)^0.5)-SUM($M136:Y136),(Input!$M$147*(1+rvanilla)^0.5)/A5stdlife))</f>
        <v>0</v>
      </c>
      <c r="AA136" s="168">
        <f>IF(A5stdlife="n/a","n/a",IF(AA$3&gt;(A5stdlife+$E136),(Input!$M$147*(1+rvanilla)^0.5)-SUM($M136:Z136),(Input!$M$147*(1+rvanilla)^0.5)/A5stdlife))</f>
        <v>0</v>
      </c>
      <c r="AB136" s="168">
        <f>IF(A5stdlife="n/a","n/a",IF(AB$3&gt;(A5stdlife+$E136),(Input!$M$147*(1+rvanilla)^0.5)-SUM($M136:AA136),(Input!$M$147*(1+rvanilla)^0.5)/A5stdlife))</f>
        <v>0</v>
      </c>
      <c r="AC136" s="168">
        <f>IF(A5stdlife="n/a","n/a",IF(AC$3&gt;(A5stdlife+$E136),(Input!$M$147*(1+rvanilla)^0.5)-SUM($M136:AB136),(Input!$M$147*(1+rvanilla)^0.5)/A5stdlife))</f>
        <v>0</v>
      </c>
      <c r="AD136" s="168">
        <f>IF(A5stdlife="n/a","n/a",IF(AD$3&gt;(A5stdlife+$E136),(Input!$M$147*(1+rvanilla)^0.5)-SUM($M136:AC136),(Input!$M$147*(1+rvanilla)^0.5)/A5stdlife))</f>
        <v>0</v>
      </c>
      <c r="AE136" s="168">
        <f>IF(A5stdlife="n/a","n/a",IF(AE$3&gt;(A5stdlife+$E136),(Input!$M$147*(1+rvanilla)^0.5)-SUM($M136:AD136),(Input!$M$147*(1+rvanilla)^0.5)/A5stdlife))</f>
        <v>0</v>
      </c>
      <c r="AF136" s="168">
        <f>IF(A5stdlife="n/a","n/a",IF(AF$3&gt;(A5stdlife+$E136),(Input!$M$147*(1+rvanilla)^0.5)-SUM($M136:AE136),(Input!$M$147*(1+rvanilla)^0.5)/A5stdlife))</f>
        <v>0</v>
      </c>
      <c r="AG136" s="168">
        <f>IF(A5stdlife="n/a","n/a",IF(AG$3&gt;(A5stdlife+$E136),(Input!$M$147*(1+rvanilla)^0.5)-SUM($M136:AF136),(Input!$M$147*(1+rvanilla)^0.5)/A5stdlife))</f>
        <v>0</v>
      </c>
      <c r="AH136" s="168">
        <f>IF(A5stdlife="n/a","n/a",IF(AH$3&gt;(A5stdlife+$E136),(Input!$M$147*(1+rvanilla)^0.5)-SUM($M136:AG136),(Input!$M$147*(1+rvanilla)^0.5)/A5stdlife))</f>
        <v>0</v>
      </c>
      <c r="AI136" s="168">
        <f>IF(A5stdlife="n/a","n/a",IF(AI$3&gt;(A5stdlife+$E136),(Input!$M$147*(1+rvanilla)^0.5)-SUM($M136:AH136),(Input!$M$147*(1+rvanilla)^0.5)/A5stdlife))</f>
        <v>0</v>
      </c>
      <c r="AJ136" s="168">
        <f>IF(A5stdlife="n/a","n/a",IF(AJ$3&gt;(A5stdlife+$E136),(Input!$M$147*(1+rvanilla)^0.5)-SUM($M136:AI136),(Input!$M$147*(1+rvanilla)^0.5)/A5stdlife))</f>
        <v>0</v>
      </c>
      <c r="AK136" s="168">
        <f>IF(A5stdlife="n/a","n/a",IF(AK$3&gt;(A5stdlife+$E136),(Input!$M$147*(1+rvanilla)^0.5)-SUM($M136:AJ136),(Input!$M$147*(1+rvanilla)^0.5)/A5stdlife))</f>
        <v>0</v>
      </c>
      <c r="AL136" s="168">
        <f>IF(A5stdlife="n/a","n/a",IF(AL$3&gt;(A5stdlife+$E136),(Input!$M$147*(1+rvanilla)^0.5)-SUM($M136:AK136),(Input!$M$147*(1+rvanilla)^0.5)/A5stdlife))</f>
        <v>0</v>
      </c>
      <c r="AM136" s="168">
        <f>IF(A5stdlife="n/a","n/a",IF(AM$3&gt;(A5stdlife+$E136),(Input!$M$147*(1+rvanilla)^0.5)-SUM($M136:AL136),(Input!$M$147*(1+rvanilla)^0.5)/A5stdlife))</f>
        <v>0</v>
      </c>
      <c r="AN136" s="168">
        <f>IF(A5stdlife="n/a","n/a",IF(AN$3&gt;(A5stdlife+$E136),(Input!$M$147*(1+rvanilla)^0.5)-SUM($M136:AM136),(Input!$M$147*(1+rvanilla)^0.5)/A5stdlife))</f>
        <v>0</v>
      </c>
      <c r="AO136" s="168">
        <f>IF(A5stdlife="n/a","n/a",IF(AO$3&gt;(A5stdlife+$E136),(Input!$M$147*(1+rvanilla)^0.5)-SUM($M136:AN136),(Input!$M$147*(1+rvanilla)^0.5)/A5stdlife))</f>
        <v>0</v>
      </c>
      <c r="AP136" s="168">
        <f>IF(A5stdlife="n/a","n/a",IF(AP$3&gt;(A5stdlife+$E136),(Input!$M$147*(1+rvanilla)^0.5)-SUM($M136:AO136),(Input!$M$147*(1+rvanilla)^0.5)/A5stdlife))</f>
        <v>0</v>
      </c>
      <c r="AQ136" s="168">
        <f>IF(A5stdlife="n/a","n/a",IF(AQ$3&gt;(A5stdlife+$E136),(Input!$M$147*(1+rvanilla)^0.5)-SUM($M136:AP136),(Input!$M$147*(1+rvanilla)^0.5)/A5stdlife))</f>
        <v>0</v>
      </c>
      <c r="AR136" s="168">
        <f>IF(A5stdlife="n/a","n/a",IF(AR$3&gt;(A5stdlife+$E136),(Input!$M$147*(1+rvanilla)^0.5)-SUM($M136:AQ136),(Input!$M$147*(1+rvanilla)^0.5)/A5stdlife))</f>
        <v>0</v>
      </c>
      <c r="AS136" s="168">
        <f>IF(A5stdlife="n/a","n/a",IF(AS$3&gt;(A5stdlife+$E136),(Input!$M$147*(1+rvanilla)^0.5)-SUM($M136:AR136),(Input!$M$147*(1+rvanilla)^0.5)/A5stdlife))</f>
        <v>0</v>
      </c>
      <c r="AT136" s="168">
        <f>IF(A5stdlife="n/a","n/a",IF(AT$3&gt;(A5stdlife+$E136),(Input!$M$147*(1+rvanilla)^0.5)-SUM($M136:AS136),(Input!$M$147*(1+rvanilla)^0.5)/A5stdlife))</f>
        <v>0</v>
      </c>
      <c r="AU136" s="168">
        <f>IF(A5stdlife="n/a","n/a",IF(AU$3&gt;(A5stdlife+$E136),(Input!$M$147*(1+rvanilla)^0.5)-SUM($M136:AT136),(Input!$M$147*(1+rvanilla)^0.5)/A5stdlife))</f>
        <v>0</v>
      </c>
      <c r="AV136" s="168">
        <f>IF(A5stdlife="n/a","n/a",IF(AV$3&gt;(A5stdlife+$E136),(Input!$M$147*(1+rvanilla)^0.5)-SUM($M136:AU136),(Input!$M$147*(1+rvanilla)^0.5)/A5stdlife))</f>
        <v>0</v>
      </c>
      <c r="AW136" s="168">
        <f>IF(A5stdlife="n/a","n/a",IF(AW$3&gt;(A5stdlife+$E136),(Input!$M$147*(1+rvanilla)^0.5)-SUM($M136:AV136),(Input!$M$147*(1+rvanilla)^0.5)/A5stdlife))</f>
        <v>0</v>
      </c>
      <c r="AX136" s="168">
        <f>IF(A5stdlife="n/a","n/a",IF(AX$3&gt;(A5stdlife+$E136),(Input!$M$147*(1+rvanilla)^0.5)-SUM($M136:AW136),(Input!$M$147*(1+rvanilla)^0.5)/A5stdlife))</f>
        <v>0</v>
      </c>
      <c r="AY136" s="168">
        <f>IF(A5stdlife="n/a","n/a",IF(AY$3&gt;(A5stdlife+$E136),(Input!$M$147*(1+rvanilla)^0.5)-SUM($M136:AX136),(Input!$M$147*(1+rvanilla)^0.5)/A5stdlife))</f>
        <v>0</v>
      </c>
      <c r="AZ136" s="168">
        <f>IF(A5stdlife="n/a","n/a",IF(AZ$3&gt;(A5stdlife+$E136),(Input!$M$147*(1+rvanilla)^0.5)-SUM($M136:AY136),(Input!$M$147*(1+rvanilla)^0.5)/A5stdlife))</f>
        <v>0</v>
      </c>
      <c r="BA136" s="168">
        <f>IF(A5stdlife="n/a","n/a",IF(BA$3&gt;(A5stdlife+$E136),(Input!$M$147*(1+rvanilla)^0.5)-SUM($M136:AZ136),(Input!$M$147*(1+rvanilla)^0.5)/A5stdlife))</f>
        <v>0</v>
      </c>
      <c r="BB136" s="168">
        <f>IF(A5stdlife="n/a","n/a",IF(BB$3&gt;(A5stdlife+$E136),(Input!$M$147*(1+rvanilla)^0.5)-SUM($M136:BA136),(Input!$M$147*(1+rvanilla)^0.5)/A5stdlife))</f>
        <v>0</v>
      </c>
      <c r="BC136" s="168">
        <f>IF(A5stdlife="n/a","n/a",IF(BC$3&gt;(A5stdlife+$E136),(Input!$M$147*(1+rvanilla)^0.5)-SUM($M136:BB136),(Input!$M$147*(1+rvanilla)^0.5)/A5stdlife))</f>
        <v>0</v>
      </c>
      <c r="BD136" s="168">
        <f>IF(A5stdlife="n/a","n/a",IF(BD$3&gt;(A5stdlife+$E136),(Input!$M$147*(1+rvanilla)^0.5)-SUM($M136:BC136),(Input!$M$147*(1+rvanilla)^0.5)/A5stdlife))</f>
        <v>0</v>
      </c>
      <c r="BE136" s="168">
        <f>IF(A5stdlife="n/a","n/a",IF(BE$3&gt;(A5stdlife+$E136),(Input!$M$147*(1+rvanilla)^0.5)-SUM($M136:BD136),(Input!$M$147*(1+rvanilla)^0.5)/A5stdlife))</f>
        <v>0</v>
      </c>
      <c r="BF136" s="168">
        <f>IF(A5stdlife="n/a","n/a",IF(BF$3&gt;(A5stdlife+$E136),(Input!$M$147*(1+rvanilla)^0.5)-SUM($M136:BE136),(Input!$M$147*(1+rvanilla)^0.5)/A5stdlife))</f>
        <v>0</v>
      </c>
      <c r="BG136" s="168">
        <f>IF(A5stdlife="n/a","n/a",IF(BG$3&gt;(A5stdlife+$E136),(Input!$M$147*(1+rvanilla)^0.5)-SUM($M136:BF136),(Input!$M$147*(1+rvanilla)^0.5)/A5stdlife))</f>
        <v>0</v>
      </c>
      <c r="BH136" s="168">
        <f>IF(A5stdlife="n/a","n/a",IF(BH$3&gt;(A5stdlife+$E136),(Input!$M$147*(1+rvanilla)^0.5)-SUM($M136:BG136),(Input!$M$147*(1+rvanilla)^0.5)/A5stdlife))</f>
        <v>0</v>
      </c>
      <c r="BI136" s="168">
        <f>IF(A5stdlife="n/a","n/a",IF(BI$3&gt;(A5stdlife+$E136),(Input!$M$147*(1+rvanilla)^0.5)-SUM($M136:BH136),(Input!$M$147*(1+rvanilla)^0.5)/A5stdlife))</f>
        <v>0</v>
      </c>
      <c r="BJ136" s="20"/>
      <c r="BK136" s="20"/>
      <c r="BL136"/>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c r="EB136"/>
      <c r="EC136"/>
      <c r="ED136"/>
      <c r="EE136"/>
      <c r="EF136"/>
      <c r="EG136"/>
      <c r="EH136"/>
      <c r="EI136"/>
      <c r="EJ136"/>
      <c r="EK136"/>
      <c r="EL136"/>
      <c r="EM136"/>
      <c r="EN136"/>
      <c r="EO136"/>
      <c r="EP136"/>
      <c r="EQ136"/>
      <c r="ER136"/>
      <c r="ES136"/>
      <c r="ET136"/>
      <c r="EU136"/>
      <c r="EV136"/>
      <c r="EW136"/>
      <c r="EX136"/>
      <c r="EY136"/>
      <c r="EZ136"/>
      <c r="FA136"/>
      <c r="FB136"/>
      <c r="FC136"/>
      <c r="FD136"/>
      <c r="FE136"/>
      <c r="FF136"/>
      <c r="FG136"/>
      <c r="FH136"/>
      <c r="FI136"/>
      <c r="FJ136"/>
      <c r="FK136"/>
      <c r="FL136"/>
      <c r="FM136"/>
      <c r="FN136"/>
      <c r="FO136"/>
      <c r="FP136"/>
      <c r="FQ136"/>
      <c r="FR136"/>
      <c r="FS136"/>
      <c r="FT136"/>
      <c r="FU136"/>
      <c r="FV136"/>
      <c r="FW136"/>
      <c r="FX136"/>
      <c r="FY136"/>
      <c r="FZ136"/>
      <c r="GA136"/>
      <c r="GB136"/>
      <c r="GC136"/>
      <c r="GD136"/>
      <c r="GE136"/>
      <c r="GF136"/>
      <c r="GG136"/>
      <c r="GH136"/>
      <c r="GI136"/>
      <c r="GJ136"/>
      <c r="GK136"/>
      <c r="GL136"/>
      <c r="GM136"/>
      <c r="GN136"/>
      <c r="GO136"/>
      <c r="GP136"/>
      <c r="GQ136"/>
      <c r="GR136"/>
      <c r="GS136"/>
      <c r="GT136"/>
      <c r="GU136"/>
      <c r="GV136"/>
      <c r="GW136"/>
      <c r="GX136"/>
      <c r="GY136"/>
      <c r="GZ136"/>
      <c r="HA136"/>
      <c r="HB136"/>
      <c r="HC136"/>
      <c r="HD136"/>
      <c r="HE136"/>
      <c r="HF136"/>
      <c r="HG136"/>
      <c r="HH136"/>
      <c r="HI136"/>
      <c r="HJ136"/>
      <c r="HK136"/>
      <c r="HL136"/>
      <c r="HM136"/>
      <c r="HN136"/>
      <c r="HO136"/>
      <c r="HP136"/>
      <c r="HQ136"/>
      <c r="HR136"/>
      <c r="HS136"/>
      <c r="HT136"/>
      <c r="HU136"/>
      <c r="HV136"/>
      <c r="HW136"/>
      <c r="HX136"/>
      <c r="HY136"/>
      <c r="HZ136"/>
      <c r="IA136"/>
      <c r="IB136"/>
      <c r="IC136"/>
      <c r="ID136"/>
      <c r="IE136"/>
      <c r="IF136"/>
      <c r="IG136"/>
      <c r="IH136"/>
      <c r="II136"/>
      <c r="IJ136"/>
      <c r="IK136"/>
      <c r="IL136"/>
      <c r="IM136"/>
      <c r="IN136"/>
      <c r="IO136"/>
      <c r="IP136"/>
      <c r="IQ136"/>
      <c r="IR136"/>
      <c r="IS136"/>
      <c r="IT136"/>
      <c r="IU136"/>
      <c r="IV136"/>
    </row>
    <row r="137" spans="1:256" s="5" customFormat="1" hidden="1" outlineLevel="2">
      <c r="A137" s="20"/>
      <c r="B137" s="20"/>
      <c r="C137" s="38"/>
      <c r="D137" s="641"/>
      <c r="E137" s="287">
        <v>8</v>
      </c>
      <c r="F137" s="40"/>
      <c r="G137" s="445"/>
      <c r="H137" s="315"/>
      <c r="I137" s="315"/>
      <c r="J137" s="315"/>
      <c r="K137" s="315"/>
      <c r="L137" s="315"/>
      <c r="M137" s="315"/>
      <c r="N137" s="314"/>
      <c r="O137" s="168">
        <f>IF(A5stdlife="n/a","n/a",IF(O$3&gt;(A5stdlife+$E137),(Input!$N$147*(1+rvanilla)^0.5)-SUM($N137:N137),(Input!$N$147*(1+rvanilla)^0.5)/A5stdlife))</f>
        <v>0</v>
      </c>
      <c r="P137" s="168">
        <f>IF(A5stdlife="n/a","n/a",IF(P$3&gt;(A5stdlife+$E137),(Input!$N$147*(1+rvanilla)^0.5)-SUM($N137:O137),(Input!$N$147*(1+rvanilla)^0.5)/A5stdlife))</f>
        <v>0</v>
      </c>
      <c r="Q137" s="168">
        <f>IF(A5stdlife="n/a","n/a",IF(Q$3&gt;(A5stdlife+$E137),(Input!$N$147*(1+rvanilla)^0.5)-SUM($N137:P137),(Input!$N$147*(1+rvanilla)^0.5)/A5stdlife))</f>
        <v>0</v>
      </c>
      <c r="R137" s="168">
        <f>IF(A5stdlife="n/a","n/a",IF(R$3&gt;(A5stdlife+$E137),(Input!$N$147*(1+rvanilla)^0.5)-SUM($N137:Q137),(Input!$N$147*(1+rvanilla)^0.5)/A5stdlife))</f>
        <v>0</v>
      </c>
      <c r="S137" s="168">
        <f>IF(A5stdlife="n/a","n/a",IF(S$3&gt;(A5stdlife+$E137),(Input!$N$147*(1+rvanilla)^0.5)-SUM($N137:R137),(Input!$N$147*(1+rvanilla)^0.5)/A5stdlife))</f>
        <v>0</v>
      </c>
      <c r="T137" s="168">
        <f>IF(A5stdlife="n/a","n/a",IF(T$3&gt;(A5stdlife+$E137),(Input!$N$147*(1+rvanilla)^0.5)-SUM($N137:S137),(Input!$N$147*(1+rvanilla)^0.5)/A5stdlife))</f>
        <v>0</v>
      </c>
      <c r="U137" s="168">
        <f>IF(A5stdlife="n/a","n/a",IF(U$3&gt;(A5stdlife+$E137),(Input!$N$147*(1+rvanilla)^0.5)-SUM($N137:T137),(Input!$N$147*(1+rvanilla)^0.5)/A5stdlife))</f>
        <v>0</v>
      </c>
      <c r="V137" s="168">
        <f>IF(A5stdlife="n/a","n/a",IF(V$3&gt;(A5stdlife+$E137),(Input!$N$147*(1+rvanilla)^0.5)-SUM($N137:U137),(Input!$N$147*(1+rvanilla)^0.5)/A5stdlife))</f>
        <v>0</v>
      </c>
      <c r="W137" s="168">
        <f>IF(A5stdlife="n/a","n/a",IF(W$3&gt;(A5stdlife+$E137),(Input!$N$147*(1+rvanilla)^0.5)-SUM($N137:V137),(Input!$N$147*(1+rvanilla)^0.5)/A5stdlife))</f>
        <v>0</v>
      </c>
      <c r="X137" s="168">
        <f>IF(A5stdlife="n/a","n/a",IF(X$3&gt;(A5stdlife+$E137),(Input!$N$147*(1+rvanilla)^0.5)-SUM($N137:W137),(Input!$N$147*(1+rvanilla)^0.5)/A5stdlife))</f>
        <v>0</v>
      </c>
      <c r="Y137" s="168">
        <f>IF(A5stdlife="n/a","n/a",IF(Y$3&gt;(A5stdlife+$E137),(Input!$N$147*(1+rvanilla)^0.5)-SUM($N137:X137),(Input!$N$147*(1+rvanilla)^0.5)/A5stdlife))</f>
        <v>0</v>
      </c>
      <c r="Z137" s="168">
        <f>IF(A5stdlife="n/a","n/a",IF(Z$3&gt;(A5stdlife+$E137),(Input!$N$147*(1+rvanilla)^0.5)-SUM($N137:Y137),(Input!$N$147*(1+rvanilla)^0.5)/A5stdlife))</f>
        <v>0</v>
      </c>
      <c r="AA137" s="168">
        <f>IF(A5stdlife="n/a","n/a",IF(AA$3&gt;(A5stdlife+$E137),(Input!$N$147*(1+rvanilla)^0.5)-SUM($N137:Z137),(Input!$N$147*(1+rvanilla)^0.5)/A5stdlife))</f>
        <v>0</v>
      </c>
      <c r="AB137" s="168">
        <f>IF(A5stdlife="n/a","n/a",IF(AB$3&gt;(A5stdlife+$E137),(Input!$N$147*(1+rvanilla)^0.5)-SUM($N137:AA137),(Input!$N$147*(1+rvanilla)^0.5)/A5stdlife))</f>
        <v>0</v>
      </c>
      <c r="AC137" s="168">
        <f>IF(A5stdlife="n/a","n/a",IF(AC$3&gt;(A5stdlife+$E137),(Input!$N$147*(1+rvanilla)^0.5)-SUM($N137:AB137),(Input!$N$147*(1+rvanilla)^0.5)/A5stdlife))</f>
        <v>0</v>
      </c>
      <c r="AD137" s="168">
        <f>IF(A5stdlife="n/a","n/a",IF(AD$3&gt;(A5stdlife+$E137),(Input!$N$147*(1+rvanilla)^0.5)-SUM($N137:AC137),(Input!$N$147*(1+rvanilla)^0.5)/A5stdlife))</f>
        <v>0</v>
      </c>
      <c r="AE137" s="168">
        <f>IF(A5stdlife="n/a","n/a",IF(AE$3&gt;(A5stdlife+$E137),(Input!$N$147*(1+rvanilla)^0.5)-SUM($N137:AD137),(Input!$N$147*(1+rvanilla)^0.5)/A5stdlife))</f>
        <v>0</v>
      </c>
      <c r="AF137" s="168">
        <f>IF(A5stdlife="n/a","n/a",IF(AF$3&gt;(A5stdlife+$E137),(Input!$N$147*(1+rvanilla)^0.5)-SUM($N137:AE137),(Input!$N$147*(1+rvanilla)^0.5)/A5stdlife))</f>
        <v>0</v>
      </c>
      <c r="AG137" s="168">
        <f>IF(A5stdlife="n/a","n/a",IF(AG$3&gt;(A5stdlife+$E137),(Input!$N$147*(1+rvanilla)^0.5)-SUM($N137:AF137),(Input!$N$147*(1+rvanilla)^0.5)/A5stdlife))</f>
        <v>0</v>
      </c>
      <c r="AH137" s="168">
        <f>IF(A5stdlife="n/a","n/a",IF(AH$3&gt;(A5stdlife+$E137),(Input!$N$147*(1+rvanilla)^0.5)-SUM($N137:AG137),(Input!$N$147*(1+rvanilla)^0.5)/A5stdlife))</f>
        <v>0</v>
      </c>
      <c r="AI137" s="168">
        <f>IF(A5stdlife="n/a","n/a",IF(AI$3&gt;(A5stdlife+$E137),(Input!$N$147*(1+rvanilla)^0.5)-SUM($N137:AH137),(Input!$N$147*(1+rvanilla)^0.5)/A5stdlife))</f>
        <v>0</v>
      </c>
      <c r="AJ137" s="168">
        <f>IF(A5stdlife="n/a","n/a",IF(AJ$3&gt;(A5stdlife+$E137),(Input!$N$147*(1+rvanilla)^0.5)-SUM($N137:AI137),(Input!$N$147*(1+rvanilla)^0.5)/A5stdlife))</f>
        <v>0</v>
      </c>
      <c r="AK137" s="168">
        <f>IF(A5stdlife="n/a","n/a",IF(AK$3&gt;(A5stdlife+$E137),(Input!$N$147*(1+rvanilla)^0.5)-SUM($N137:AJ137),(Input!$N$147*(1+rvanilla)^0.5)/A5stdlife))</f>
        <v>0</v>
      </c>
      <c r="AL137" s="168">
        <f>IF(A5stdlife="n/a","n/a",IF(AL$3&gt;(A5stdlife+$E137),(Input!$N$147*(1+rvanilla)^0.5)-SUM($N137:AK137),(Input!$N$147*(1+rvanilla)^0.5)/A5stdlife))</f>
        <v>0</v>
      </c>
      <c r="AM137" s="168">
        <f>IF(A5stdlife="n/a","n/a",IF(AM$3&gt;(A5stdlife+$E137),(Input!$N$147*(1+rvanilla)^0.5)-SUM($N137:AL137),(Input!$N$147*(1+rvanilla)^0.5)/A5stdlife))</f>
        <v>0</v>
      </c>
      <c r="AN137" s="168">
        <f>IF(A5stdlife="n/a","n/a",IF(AN$3&gt;(A5stdlife+$E137),(Input!$N$147*(1+rvanilla)^0.5)-SUM($N137:AM137),(Input!$N$147*(1+rvanilla)^0.5)/A5stdlife))</f>
        <v>0</v>
      </c>
      <c r="AO137" s="168">
        <f>IF(A5stdlife="n/a","n/a",IF(AO$3&gt;(A5stdlife+$E137),(Input!$N$147*(1+rvanilla)^0.5)-SUM($N137:AN137),(Input!$N$147*(1+rvanilla)^0.5)/A5stdlife))</f>
        <v>0</v>
      </c>
      <c r="AP137" s="168">
        <f>IF(A5stdlife="n/a","n/a",IF(AP$3&gt;(A5stdlife+$E137),(Input!$N$147*(1+rvanilla)^0.5)-SUM($N137:AO137),(Input!$N$147*(1+rvanilla)^0.5)/A5stdlife))</f>
        <v>0</v>
      </c>
      <c r="AQ137" s="168">
        <f>IF(A5stdlife="n/a","n/a",IF(AQ$3&gt;(A5stdlife+$E137),(Input!$N$147*(1+rvanilla)^0.5)-SUM($N137:AP137),(Input!$N$147*(1+rvanilla)^0.5)/A5stdlife))</f>
        <v>0</v>
      </c>
      <c r="AR137" s="168">
        <f>IF(A5stdlife="n/a","n/a",IF(AR$3&gt;(A5stdlife+$E137),(Input!$N$147*(1+rvanilla)^0.5)-SUM($N137:AQ137),(Input!$N$147*(1+rvanilla)^0.5)/A5stdlife))</f>
        <v>0</v>
      </c>
      <c r="AS137" s="168">
        <f>IF(A5stdlife="n/a","n/a",IF(AS$3&gt;(A5stdlife+$E137),(Input!$N$147*(1+rvanilla)^0.5)-SUM($N137:AR137),(Input!$N$147*(1+rvanilla)^0.5)/A5stdlife))</f>
        <v>0</v>
      </c>
      <c r="AT137" s="168">
        <f>IF(A5stdlife="n/a","n/a",IF(AT$3&gt;(A5stdlife+$E137),(Input!$N$147*(1+rvanilla)^0.5)-SUM($N137:AS137),(Input!$N$147*(1+rvanilla)^0.5)/A5stdlife))</f>
        <v>0</v>
      </c>
      <c r="AU137" s="168">
        <f>IF(A5stdlife="n/a","n/a",IF(AU$3&gt;(A5stdlife+$E137),(Input!$N$147*(1+rvanilla)^0.5)-SUM($N137:AT137),(Input!$N$147*(1+rvanilla)^0.5)/A5stdlife))</f>
        <v>0</v>
      </c>
      <c r="AV137" s="168">
        <f>IF(A5stdlife="n/a","n/a",IF(AV$3&gt;(A5stdlife+$E137),(Input!$N$147*(1+rvanilla)^0.5)-SUM($N137:AU137),(Input!$N$147*(1+rvanilla)^0.5)/A5stdlife))</f>
        <v>0</v>
      </c>
      <c r="AW137" s="168">
        <f>IF(A5stdlife="n/a","n/a",IF(AW$3&gt;(A5stdlife+$E137),(Input!$N$147*(1+rvanilla)^0.5)-SUM($N137:AV137),(Input!$N$147*(1+rvanilla)^0.5)/A5stdlife))</f>
        <v>0</v>
      </c>
      <c r="AX137" s="168">
        <f>IF(A5stdlife="n/a","n/a",IF(AX$3&gt;(A5stdlife+$E137),(Input!$N$147*(1+rvanilla)^0.5)-SUM($N137:AW137),(Input!$N$147*(1+rvanilla)^0.5)/A5stdlife))</f>
        <v>0</v>
      </c>
      <c r="AY137" s="168">
        <f>IF(A5stdlife="n/a","n/a",IF(AY$3&gt;(A5stdlife+$E137),(Input!$N$147*(1+rvanilla)^0.5)-SUM($N137:AX137),(Input!$N$147*(1+rvanilla)^0.5)/A5stdlife))</f>
        <v>0</v>
      </c>
      <c r="AZ137" s="168">
        <f>IF(A5stdlife="n/a","n/a",IF(AZ$3&gt;(A5stdlife+$E137),(Input!$N$147*(1+rvanilla)^0.5)-SUM($N137:AY137),(Input!$N$147*(1+rvanilla)^0.5)/A5stdlife))</f>
        <v>0</v>
      </c>
      <c r="BA137" s="168">
        <f>IF(A5stdlife="n/a","n/a",IF(BA$3&gt;(A5stdlife+$E137),(Input!$N$147*(1+rvanilla)^0.5)-SUM($N137:AZ137),(Input!$N$147*(1+rvanilla)^0.5)/A5stdlife))</f>
        <v>0</v>
      </c>
      <c r="BB137" s="168">
        <f>IF(A5stdlife="n/a","n/a",IF(BB$3&gt;(A5stdlife+$E137),(Input!$N$147*(1+rvanilla)^0.5)-SUM($N137:BA137),(Input!$N$147*(1+rvanilla)^0.5)/A5stdlife))</f>
        <v>0</v>
      </c>
      <c r="BC137" s="168">
        <f>IF(A5stdlife="n/a","n/a",IF(BC$3&gt;(A5stdlife+$E137),(Input!$N$147*(1+rvanilla)^0.5)-SUM($N137:BB137),(Input!$N$147*(1+rvanilla)^0.5)/A5stdlife))</f>
        <v>0</v>
      </c>
      <c r="BD137" s="168">
        <f>IF(A5stdlife="n/a","n/a",IF(BD$3&gt;(A5stdlife+$E137),(Input!$N$147*(1+rvanilla)^0.5)-SUM($N137:BC137),(Input!$N$147*(1+rvanilla)^0.5)/A5stdlife))</f>
        <v>0</v>
      </c>
      <c r="BE137" s="168">
        <f>IF(A5stdlife="n/a","n/a",IF(BE$3&gt;(A5stdlife+$E137),(Input!$N$147*(1+rvanilla)^0.5)-SUM($N137:BD137),(Input!$N$147*(1+rvanilla)^0.5)/A5stdlife))</f>
        <v>0</v>
      </c>
      <c r="BF137" s="168">
        <f>IF(A5stdlife="n/a","n/a",IF(BF$3&gt;(A5stdlife+$E137),(Input!$N$147*(1+rvanilla)^0.5)-SUM($N137:BE137),(Input!$N$147*(1+rvanilla)^0.5)/A5stdlife))</f>
        <v>0</v>
      </c>
      <c r="BG137" s="168">
        <f>IF(A5stdlife="n/a","n/a",IF(BG$3&gt;(A5stdlife+$E137),(Input!$N$147*(1+rvanilla)^0.5)-SUM($N137:BF137),(Input!$N$147*(1+rvanilla)^0.5)/A5stdlife))</f>
        <v>0</v>
      </c>
      <c r="BH137" s="168">
        <f>IF(A5stdlife="n/a","n/a",IF(BH$3&gt;(A5stdlife+$E137),(Input!$N$147*(1+rvanilla)^0.5)-SUM($N137:BG137),(Input!$N$147*(1+rvanilla)^0.5)/A5stdlife))</f>
        <v>0</v>
      </c>
      <c r="BI137" s="168">
        <f>IF(A5stdlife="n/a","n/a",IF(BI$3&gt;(A5stdlife+$E137),(Input!$N$147*(1+rvanilla)^0.5)-SUM($N137:BH137),(Input!$N$147*(1+rvanilla)^0.5)/A5stdlife))</f>
        <v>0</v>
      </c>
      <c r="BJ137" s="20"/>
      <c r="BK137" s="20"/>
      <c r="BL137"/>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c r="FM137"/>
      <c r="FN137"/>
      <c r="FO137"/>
      <c r="FP137"/>
      <c r="FQ137"/>
      <c r="FR137"/>
      <c r="FS137"/>
      <c r="FT137"/>
      <c r="FU137"/>
      <c r="FV137"/>
      <c r="FW137"/>
      <c r="FX137"/>
      <c r="FY137"/>
      <c r="FZ137"/>
      <c r="GA137"/>
      <c r="GB137"/>
      <c r="GC137"/>
      <c r="GD137"/>
      <c r="GE137"/>
      <c r="GF137"/>
      <c r="GG137"/>
      <c r="GH137"/>
      <c r="GI137"/>
      <c r="GJ137"/>
      <c r="GK137"/>
      <c r="GL137"/>
      <c r="GM137"/>
      <c r="GN137"/>
      <c r="GO137"/>
      <c r="GP137"/>
      <c r="GQ137"/>
      <c r="GR137"/>
      <c r="GS137"/>
      <c r="GT137"/>
      <c r="GU137"/>
      <c r="GV137"/>
      <c r="GW137"/>
      <c r="GX137"/>
      <c r="GY137"/>
      <c r="GZ137"/>
      <c r="HA137"/>
      <c r="HB137"/>
      <c r="HC137"/>
      <c r="HD137"/>
      <c r="HE137"/>
      <c r="HF137"/>
      <c r="HG137"/>
      <c r="HH137"/>
      <c r="HI137"/>
      <c r="HJ137"/>
      <c r="HK137"/>
      <c r="HL137"/>
      <c r="HM137"/>
      <c r="HN137"/>
      <c r="HO137"/>
      <c r="HP137"/>
      <c r="HQ137"/>
      <c r="HR137"/>
      <c r="HS137"/>
      <c r="HT137"/>
      <c r="HU137"/>
      <c r="HV137"/>
      <c r="HW137"/>
      <c r="HX137"/>
      <c r="HY137"/>
      <c r="HZ137"/>
      <c r="IA137"/>
      <c r="IB137"/>
      <c r="IC137"/>
      <c r="ID137"/>
      <c r="IE137"/>
      <c r="IF137"/>
      <c r="IG137"/>
      <c r="IH137"/>
      <c r="II137"/>
      <c r="IJ137"/>
      <c r="IK137"/>
      <c r="IL137"/>
      <c r="IM137"/>
      <c r="IN137"/>
      <c r="IO137"/>
      <c r="IP137"/>
      <c r="IQ137"/>
      <c r="IR137"/>
      <c r="IS137"/>
      <c r="IT137"/>
      <c r="IU137"/>
      <c r="IV137"/>
    </row>
    <row r="138" spans="1:256" s="5" customFormat="1" hidden="1" outlineLevel="2">
      <c r="A138" s="20"/>
      <c r="B138" s="20"/>
      <c r="C138" s="38"/>
      <c r="D138" s="641"/>
      <c r="E138" s="287">
        <v>9</v>
      </c>
      <c r="F138" s="40"/>
      <c r="G138" s="445"/>
      <c r="H138" s="315"/>
      <c r="I138" s="315"/>
      <c r="J138" s="315"/>
      <c r="K138" s="315"/>
      <c r="L138" s="315"/>
      <c r="M138" s="315"/>
      <c r="N138" s="315"/>
      <c r="O138" s="314"/>
      <c r="P138" s="168">
        <f>IF(A5stdlife="n/a","n/a",IF(P$3&gt;(A5stdlife+$E138),(Input!$O$147*(1+rvanilla)^0.5)-SUM($O138:O138),(Input!$O$147*(1+rvanilla)^0.5)/A5stdlife))</f>
        <v>0</v>
      </c>
      <c r="Q138" s="168">
        <f>IF(A5stdlife="n/a","n/a",IF(Q$3&gt;(A5stdlife+$E138),(Input!$O$147*(1+rvanilla)^0.5)-SUM($O138:P138),(Input!$O$147*(1+rvanilla)^0.5)/A5stdlife))</f>
        <v>0</v>
      </c>
      <c r="R138" s="168">
        <f>IF(A5stdlife="n/a","n/a",IF(R$3&gt;(A5stdlife+$E138),(Input!$O$147*(1+rvanilla)^0.5)-SUM($O138:Q138),(Input!$O$147*(1+rvanilla)^0.5)/A5stdlife))</f>
        <v>0</v>
      </c>
      <c r="S138" s="168">
        <f>IF(A5stdlife="n/a","n/a",IF(S$3&gt;(A5stdlife+$E138),(Input!$O$147*(1+rvanilla)^0.5)-SUM($O138:R138),(Input!$O$147*(1+rvanilla)^0.5)/A5stdlife))</f>
        <v>0</v>
      </c>
      <c r="T138" s="168">
        <f>IF(A5stdlife="n/a","n/a",IF(T$3&gt;(A5stdlife+$E138),(Input!$O$147*(1+rvanilla)^0.5)-SUM($O138:S138),(Input!$O$147*(1+rvanilla)^0.5)/A5stdlife))</f>
        <v>0</v>
      </c>
      <c r="U138" s="168">
        <f>IF(A5stdlife="n/a","n/a",IF(U$3&gt;(A5stdlife+$E138),(Input!$O$147*(1+rvanilla)^0.5)-SUM($O138:T138),(Input!$O$147*(1+rvanilla)^0.5)/A5stdlife))</f>
        <v>0</v>
      </c>
      <c r="V138" s="168">
        <f>IF(A5stdlife="n/a","n/a",IF(V$3&gt;(A5stdlife+$E138),(Input!$O$147*(1+rvanilla)^0.5)-SUM($O138:U138),(Input!$O$147*(1+rvanilla)^0.5)/A5stdlife))</f>
        <v>0</v>
      </c>
      <c r="W138" s="168">
        <f>IF(A5stdlife="n/a","n/a",IF(W$3&gt;(A5stdlife+$E138),(Input!$O$147*(1+rvanilla)^0.5)-SUM($O138:V138),(Input!$O$147*(1+rvanilla)^0.5)/A5stdlife))</f>
        <v>0</v>
      </c>
      <c r="X138" s="168">
        <f>IF(A5stdlife="n/a","n/a",IF(X$3&gt;(A5stdlife+$E138),(Input!$O$147*(1+rvanilla)^0.5)-SUM($O138:W138),(Input!$O$147*(1+rvanilla)^0.5)/A5stdlife))</f>
        <v>0</v>
      </c>
      <c r="Y138" s="168">
        <f>IF(A5stdlife="n/a","n/a",IF(Y$3&gt;(A5stdlife+$E138),(Input!$O$147*(1+rvanilla)^0.5)-SUM($O138:X138),(Input!$O$147*(1+rvanilla)^0.5)/A5stdlife))</f>
        <v>0</v>
      </c>
      <c r="Z138" s="168">
        <f>IF(A5stdlife="n/a","n/a",IF(Z$3&gt;(A5stdlife+$E138),(Input!$O$147*(1+rvanilla)^0.5)-SUM($O138:Y138),(Input!$O$147*(1+rvanilla)^0.5)/A5stdlife))</f>
        <v>0</v>
      </c>
      <c r="AA138" s="168">
        <f>IF(A5stdlife="n/a","n/a",IF(AA$3&gt;(A5stdlife+$E138),(Input!$O$147*(1+rvanilla)^0.5)-SUM($O138:Z138),(Input!$O$147*(1+rvanilla)^0.5)/A5stdlife))</f>
        <v>0</v>
      </c>
      <c r="AB138" s="168">
        <f>IF(A5stdlife="n/a","n/a",IF(AB$3&gt;(A5stdlife+$E138),(Input!$O$147*(1+rvanilla)^0.5)-SUM($O138:AA138),(Input!$O$147*(1+rvanilla)^0.5)/A5stdlife))</f>
        <v>0</v>
      </c>
      <c r="AC138" s="168">
        <f>IF(A5stdlife="n/a","n/a",IF(AC$3&gt;(A5stdlife+$E138),(Input!$O$147*(1+rvanilla)^0.5)-SUM($O138:AB138),(Input!$O$147*(1+rvanilla)^0.5)/A5stdlife))</f>
        <v>0</v>
      </c>
      <c r="AD138" s="168">
        <f>IF(A5stdlife="n/a","n/a",IF(AD$3&gt;(A5stdlife+$E138),(Input!$O$147*(1+rvanilla)^0.5)-SUM($O138:AC138),(Input!$O$147*(1+rvanilla)^0.5)/A5stdlife))</f>
        <v>0</v>
      </c>
      <c r="AE138" s="168">
        <f>IF(A5stdlife="n/a","n/a",IF(AE$3&gt;(A5stdlife+$E138),(Input!$O$147*(1+rvanilla)^0.5)-SUM($O138:AD138),(Input!$O$147*(1+rvanilla)^0.5)/A5stdlife))</f>
        <v>0</v>
      </c>
      <c r="AF138" s="168">
        <f>IF(A5stdlife="n/a","n/a",IF(AF$3&gt;(A5stdlife+$E138),(Input!$O$147*(1+rvanilla)^0.5)-SUM($O138:AE138),(Input!$O$147*(1+rvanilla)^0.5)/A5stdlife))</f>
        <v>0</v>
      </c>
      <c r="AG138" s="168">
        <f>IF(A5stdlife="n/a","n/a",IF(AG$3&gt;(A5stdlife+$E138),(Input!$O$147*(1+rvanilla)^0.5)-SUM($O138:AF138),(Input!$O$147*(1+rvanilla)^0.5)/A5stdlife))</f>
        <v>0</v>
      </c>
      <c r="AH138" s="168">
        <f>IF(A5stdlife="n/a","n/a",IF(AH$3&gt;(A5stdlife+$E138),(Input!$O$147*(1+rvanilla)^0.5)-SUM($O138:AG138),(Input!$O$147*(1+rvanilla)^0.5)/A5stdlife))</f>
        <v>0</v>
      </c>
      <c r="AI138" s="168">
        <f>IF(A5stdlife="n/a","n/a",IF(AI$3&gt;(A5stdlife+$E138),(Input!$O$147*(1+rvanilla)^0.5)-SUM($O138:AH138),(Input!$O$147*(1+rvanilla)^0.5)/A5stdlife))</f>
        <v>0</v>
      </c>
      <c r="AJ138" s="168">
        <f>IF(A5stdlife="n/a","n/a",IF(AJ$3&gt;(A5stdlife+$E138),(Input!$O$147*(1+rvanilla)^0.5)-SUM($O138:AI138),(Input!$O$147*(1+rvanilla)^0.5)/A5stdlife))</f>
        <v>0</v>
      </c>
      <c r="AK138" s="168">
        <f>IF(A5stdlife="n/a","n/a",IF(AK$3&gt;(A5stdlife+$E138),(Input!$O$147*(1+rvanilla)^0.5)-SUM($O138:AJ138),(Input!$O$147*(1+rvanilla)^0.5)/A5stdlife))</f>
        <v>0</v>
      </c>
      <c r="AL138" s="168">
        <f>IF(A5stdlife="n/a","n/a",IF(AL$3&gt;(A5stdlife+$E138),(Input!$O$147*(1+rvanilla)^0.5)-SUM($O138:AK138),(Input!$O$147*(1+rvanilla)^0.5)/A5stdlife))</f>
        <v>0</v>
      </c>
      <c r="AM138" s="168">
        <f>IF(A5stdlife="n/a","n/a",IF(AM$3&gt;(A5stdlife+$E138),(Input!$O$147*(1+rvanilla)^0.5)-SUM($O138:AL138),(Input!$O$147*(1+rvanilla)^0.5)/A5stdlife))</f>
        <v>0</v>
      </c>
      <c r="AN138" s="168">
        <f>IF(A5stdlife="n/a","n/a",IF(AN$3&gt;(A5stdlife+$E138),(Input!$O$147*(1+rvanilla)^0.5)-SUM($O138:AM138),(Input!$O$147*(1+rvanilla)^0.5)/A5stdlife))</f>
        <v>0</v>
      </c>
      <c r="AO138" s="168">
        <f>IF(A5stdlife="n/a","n/a",IF(AO$3&gt;(A5stdlife+$E138),(Input!$O$147*(1+rvanilla)^0.5)-SUM($O138:AN138),(Input!$O$147*(1+rvanilla)^0.5)/A5stdlife))</f>
        <v>0</v>
      </c>
      <c r="AP138" s="168">
        <f>IF(A5stdlife="n/a","n/a",IF(AP$3&gt;(A5stdlife+$E138),(Input!$O$147*(1+rvanilla)^0.5)-SUM($O138:AO138),(Input!$O$147*(1+rvanilla)^0.5)/A5stdlife))</f>
        <v>0</v>
      </c>
      <c r="AQ138" s="168">
        <f>IF(A5stdlife="n/a","n/a",IF(AQ$3&gt;(A5stdlife+$E138),(Input!$O$147*(1+rvanilla)^0.5)-SUM($O138:AP138),(Input!$O$147*(1+rvanilla)^0.5)/A5stdlife))</f>
        <v>0</v>
      </c>
      <c r="AR138" s="168">
        <f>IF(A5stdlife="n/a","n/a",IF(AR$3&gt;(A5stdlife+$E138),(Input!$O$147*(1+rvanilla)^0.5)-SUM($O138:AQ138),(Input!$O$147*(1+rvanilla)^0.5)/A5stdlife))</f>
        <v>0</v>
      </c>
      <c r="AS138" s="168">
        <f>IF(A5stdlife="n/a","n/a",IF(AS$3&gt;(A5stdlife+$E138),(Input!$O$147*(1+rvanilla)^0.5)-SUM($O138:AR138),(Input!$O$147*(1+rvanilla)^0.5)/A5stdlife))</f>
        <v>0</v>
      </c>
      <c r="AT138" s="168">
        <f>IF(A5stdlife="n/a","n/a",IF(AT$3&gt;(A5stdlife+$E138),(Input!$O$147*(1+rvanilla)^0.5)-SUM($O138:AS138),(Input!$O$147*(1+rvanilla)^0.5)/A5stdlife))</f>
        <v>0</v>
      </c>
      <c r="AU138" s="168">
        <f>IF(A5stdlife="n/a","n/a",IF(AU$3&gt;(A5stdlife+$E138),(Input!$O$147*(1+rvanilla)^0.5)-SUM($O138:AT138),(Input!$O$147*(1+rvanilla)^0.5)/A5stdlife))</f>
        <v>0</v>
      </c>
      <c r="AV138" s="168">
        <f>IF(A5stdlife="n/a","n/a",IF(AV$3&gt;(A5stdlife+$E138),(Input!$O$147*(1+rvanilla)^0.5)-SUM($O138:AU138),(Input!$O$147*(1+rvanilla)^0.5)/A5stdlife))</f>
        <v>0</v>
      </c>
      <c r="AW138" s="168">
        <f>IF(A5stdlife="n/a","n/a",IF(AW$3&gt;(A5stdlife+$E138),(Input!$O$147*(1+rvanilla)^0.5)-SUM($O138:AV138),(Input!$O$147*(1+rvanilla)^0.5)/A5stdlife))</f>
        <v>0</v>
      </c>
      <c r="AX138" s="168">
        <f>IF(A5stdlife="n/a","n/a",IF(AX$3&gt;(A5stdlife+$E138),(Input!$O$147*(1+rvanilla)^0.5)-SUM($O138:AW138),(Input!$O$147*(1+rvanilla)^0.5)/A5stdlife))</f>
        <v>0</v>
      </c>
      <c r="AY138" s="168">
        <f>IF(A5stdlife="n/a","n/a",IF(AY$3&gt;(A5stdlife+$E138),(Input!$O$147*(1+rvanilla)^0.5)-SUM($O138:AX138),(Input!$O$147*(1+rvanilla)^0.5)/A5stdlife))</f>
        <v>0</v>
      </c>
      <c r="AZ138" s="168">
        <f>IF(A5stdlife="n/a","n/a",IF(AZ$3&gt;(A5stdlife+$E138),(Input!$O$147*(1+rvanilla)^0.5)-SUM($O138:AY138),(Input!$O$147*(1+rvanilla)^0.5)/A5stdlife))</f>
        <v>0</v>
      </c>
      <c r="BA138" s="168">
        <f>IF(A5stdlife="n/a","n/a",IF(BA$3&gt;(A5stdlife+$E138),(Input!$O$147*(1+rvanilla)^0.5)-SUM($O138:AZ138),(Input!$O$147*(1+rvanilla)^0.5)/A5stdlife))</f>
        <v>0</v>
      </c>
      <c r="BB138" s="168">
        <f>IF(A5stdlife="n/a","n/a",IF(BB$3&gt;(A5stdlife+$E138),(Input!$O$147*(1+rvanilla)^0.5)-SUM($O138:BA138),(Input!$O$147*(1+rvanilla)^0.5)/A5stdlife))</f>
        <v>0</v>
      </c>
      <c r="BC138" s="168">
        <f>IF(A5stdlife="n/a","n/a",IF(BC$3&gt;(A5stdlife+$E138),(Input!$O$147*(1+rvanilla)^0.5)-SUM($O138:BB138),(Input!$O$147*(1+rvanilla)^0.5)/A5stdlife))</f>
        <v>0</v>
      </c>
      <c r="BD138" s="168">
        <f>IF(A5stdlife="n/a","n/a",IF(BD$3&gt;(A5stdlife+$E138),(Input!$O$147*(1+rvanilla)^0.5)-SUM($O138:BC138),(Input!$O$147*(1+rvanilla)^0.5)/A5stdlife))</f>
        <v>0</v>
      </c>
      <c r="BE138" s="168">
        <f>IF(A5stdlife="n/a","n/a",IF(BE$3&gt;(A5stdlife+$E138),(Input!$O$147*(1+rvanilla)^0.5)-SUM($O138:BD138),(Input!$O$147*(1+rvanilla)^0.5)/A5stdlife))</f>
        <v>0</v>
      </c>
      <c r="BF138" s="168">
        <f>IF(A5stdlife="n/a","n/a",IF(BF$3&gt;(A5stdlife+$E138),(Input!$O$147*(1+rvanilla)^0.5)-SUM($O138:BE138),(Input!$O$147*(1+rvanilla)^0.5)/A5stdlife))</f>
        <v>0</v>
      </c>
      <c r="BG138" s="168">
        <f>IF(A5stdlife="n/a","n/a",IF(BG$3&gt;(A5stdlife+$E138),(Input!$O$147*(1+rvanilla)^0.5)-SUM($O138:BF138),(Input!$O$147*(1+rvanilla)^0.5)/A5stdlife))</f>
        <v>0</v>
      </c>
      <c r="BH138" s="168">
        <f>IF(A5stdlife="n/a","n/a",IF(BH$3&gt;(A5stdlife+$E138),(Input!$O$147*(1+rvanilla)^0.5)-SUM($O138:BG138),(Input!$O$147*(1+rvanilla)^0.5)/A5stdlife))</f>
        <v>0</v>
      </c>
      <c r="BI138" s="168">
        <f>IF(A5stdlife="n/a","n/a",IF(BI$3&gt;(A5stdlife+$E138),(Input!$O$147*(1+rvanilla)^0.5)-SUM($O138:BH138),(Input!$O$147*(1+rvanilla)^0.5)/A5stdlife))</f>
        <v>0</v>
      </c>
      <c r="BJ138" s="20"/>
      <c r="BK138" s="20"/>
      <c r="BL138"/>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c r="EX138"/>
      <c r="EY138"/>
      <c r="EZ138"/>
      <c r="FA138"/>
      <c r="FB138"/>
      <c r="FC138"/>
      <c r="FD138"/>
      <c r="FE138"/>
      <c r="FF138"/>
      <c r="FG138"/>
      <c r="FH138"/>
      <c r="FI138"/>
      <c r="FJ138"/>
      <c r="FK138"/>
      <c r="FL138"/>
      <c r="FM138"/>
      <c r="FN138"/>
      <c r="FO138"/>
      <c r="FP138"/>
      <c r="FQ138"/>
      <c r="FR138"/>
      <c r="FS138"/>
      <c r="FT138"/>
      <c r="FU138"/>
      <c r="FV138"/>
      <c r="FW138"/>
      <c r="FX138"/>
      <c r="FY138"/>
      <c r="FZ138"/>
      <c r="GA138"/>
      <c r="GB138"/>
      <c r="GC138"/>
      <c r="GD138"/>
      <c r="GE138"/>
      <c r="GF138"/>
      <c r="GG138"/>
      <c r="GH138"/>
      <c r="GI138"/>
      <c r="GJ138"/>
      <c r="GK138"/>
      <c r="GL138"/>
      <c r="GM138"/>
      <c r="GN138"/>
      <c r="GO138"/>
      <c r="GP138"/>
      <c r="GQ138"/>
      <c r="GR138"/>
      <c r="GS138"/>
      <c r="GT138"/>
      <c r="GU138"/>
      <c r="GV138"/>
      <c r="GW138"/>
      <c r="GX138"/>
      <c r="GY138"/>
      <c r="GZ138"/>
      <c r="HA138"/>
      <c r="HB138"/>
      <c r="HC138"/>
      <c r="HD138"/>
      <c r="HE138"/>
      <c r="HF138"/>
      <c r="HG138"/>
      <c r="HH138"/>
      <c r="HI138"/>
      <c r="HJ138"/>
      <c r="HK138"/>
      <c r="HL138"/>
      <c r="HM138"/>
      <c r="HN138"/>
      <c r="HO138"/>
      <c r="HP138"/>
      <c r="HQ138"/>
      <c r="HR138"/>
      <c r="HS138"/>
      <c r="HT138"/>
      <c r="HU138"/>
      <c r="HV138"/>
      <c r="HW138"/>
      <c r="HX138"/>
      <c r="HY138"/>
      <c r="HZ138"/>
      <c r="IA138"/>
      <c r="IB138"/>
      <c r="IC138"/>
      <c r="ID138"/>
      <c r="IE138"/>
      <c r="IF138"/>
      <c r="IG138"/>
      <c r="IH138"/>
      <c r="II138"/>
      <c r="IJ138"/>
      <c r="IK138"/>
      <c r="IL138"/>
      <c r="IM138"/>
      <c r="IN138"/>
      <c r="IO138"/>
      <c r="IP138"/>
      <c r="IQ138"/>
      <c r="IR138"/>
      <c r="IS138"/>
      <c r="IT138"/>
      <c r="IU138"/>
      <c r="IV138"/>
    </row>
    <row r="139" spans="1:256" s="5" customFormat="1" hidden="1" outlineLevel="2">
      <c r="A139" s="20"/>
      <c r="B139" s="20"/>
      <c r="C139" s="38"/>
      <c r="D139" s="641"/>
      <c r="E139" s="288">
        <v>10</v>
      </c>
      <c r="F139" s="40"/>
      <c r="G139" s="445"/>
      <c r="H139" s="315"/>
      <c r="I139" s="315"/>
      <c r="J139" s="315"/>
      <c r="K139" s="315"/>
      <c r="L139" s="315"/>
      <c r="M139" s="315"/>
      <c r="N139" s="315"/>
      <c r="O139" s="315"/>
      <c r="P139" s="314"/>
      <c r="Q139" s="168">
        <f>IF(A5stdlife="n/a","n/a",IF(Q$3&gt;(A5stdlife+$E139),(Input!$P$147*(1+rvanilla)^0.5)-SUM($P139:P139),(Input!$P$147*(1+rvanilla)^0.5)/A5stdlife))</f>
        <v>0</v>
      </c>
      <c r="R139" s="168">
        <f>IF(A5stdlife="n/a","n/a",IF(R$3&gt;(A5stdlife+$E139),(Input!$P$147*(1+rvanilla)^0.5)-SUM($P139:Q139),(Input!$P$147*(1+rvanilla)^0.5)/A5stdlife))</f>
        <v>0</v>
      </c>
      <c r="S139" s="168">
        <f>IF(A5stdlife="n/a","n/a",IF(S$3&gt;(A5stdlife+$E139),(Input!$P$147*(1+rvanilla)^0.5)-SUM($P139:R139),(Input!$P$147*(1+rvanilla)^0.5)/A5stdlife))</f>
        <v>0</v>
      </c>
      <c r="T139" s="168">
        <f>IF(A5stdlife="n/a","n/a",IF(T$3&gt;(A5stdlife+$E139),(Input!$P$147*(1+rvanilla)^0.5)-SUM($P139:S139),(Input!$P$147*(1+rvanilla)^0.5)/A5stdlife))</f>
        <v>0</v>
      </c>
      <c r="U139" s="168">
        <f>IF(A5stdlife="n/a","n/a",IF(U$3&gt;(A5stdlife+$E139),(Input!$P$147*(1+rvanilla)^0.5)-SUM($P139:T139),(Input!$P$147*(1+rvanilla)^0.5)/A5stdlife))</f>
        <v>0</v>
      </c>
      <c r="V139" s="168">
        <f>IF(A5stdlife="n/a","n/a",IF(V$3&gt;(A5stdlife+$E139),(Input!$P$147*(1+rvanilla)^0.5)-SUM($P139:U139),(Input!$P$147*(1+rvanilla)^0.5)/A5stdlife))</f>
        <v>0</v>
      </c>
      <c r="W139" s="168">
        <f>IF(A5stdlife="n/a","n/a",IF(W$3&gt;(A5stdlife+$E139),(Input!$P$147*(1+rvanilla)^0.5)-SUM($P139:V139),(Input!$P$147*(1+rvanilla)^0.5)/A5stdlife))</f>
        <v>0</v>
      </c>
      <c r="X139" s="168">
        <f>IF(A5stdlife="n/a","n/a",IF(X$3&gt;(A5stdlife+$E139),(Input!$P$147*(1+rvanilla)^0.5)-SUM($P139:W139),(Input!$P$147*(1+rvanilla)^0.5)/A5stdlife))</f>
        <v>0</v>
      </c>
      <c r="Y139" s="168">
        <f>IF(A5stdlife="n/a","n/a",IF(Y$3&gt;(A5stdlife+$E139),(Input!$P$147*(1+rvanilla)^0.5)-SUM($P139:X139),(Input!$P$147*(1+rvanilla)^0.5)/A5stdlife))</f>
        <v>0</v>
      </c>
      <c r="Z139" s="168">
        <f>IF(A5stdlife="n/a","n/a",IF(Z$3&gt;(A5stdlife+$E139),(Input!$P$147*(1+rvanilla)^0.5)-SUM($P139:Y139),(Input!$P$147*(1+rvanilla)^0.5)/A5stdlife))</f>
        <v>0</v>
      </c>
      <c r="AA139" s="168">
        <f>IF(A5stdlife="n/a","n/a",IF(AA$3&gt;(A5stdlife+$E139),(Input!$P$147*(1+rvanilla)^0.5)-SUM($P139:Z139),(Input!$P$147*(1+rvanilla)^0.5)/A5stdlife))</f>
        <v>0</v>
      </c>
      <c r="AB139" s="168">
        <f>IF(A5stdlife="n/a","n/a",IF(AB$3&gt;(A5stdlife+$E139),(Input!$P$147*(1+rvanilla)^0.5)-SUM($P139:AA139),(Input!$P$147*(1+rvanilla)^0.5)/A5stdlife))</f>
        <v>0</v>
      </c>
      <c r="AC139" s="168">
        <f>IF(A5stdlife="n/a","n/a",IF(AC$3&gt;(A5stdlife+$E139),(Input!$P$147*(1+rvanilla)^0.5)-SUM($P139:AB139),(Input!$P$147*(1+rvanilla)^0.5)/A5stdlife))</f>
        <v>0</v>
      </c>
      <c r="AD139" s="168">
        <f>IF(A5stdlife="n/a","n/a",IF(AD$3&gt;(A5stdlife+$E139),(Input!$P$147*(1+rvanilla)^0.5)-SUM($P139:AC139),(Input!$P$147*(1+rvanilla)^0.5)/A5stdlife))</f>
        <v>0</v>
      </c>
      <c r="AE139" s="168">
        <f>IF(A5stdlife="n/a","n/a",IF(AE$3&gt;(A5stdlife+$E139),(Input!$P$147*(1+rvanilla)^0.5)-SUM($P139:AD139),(Input!$P$147*(1+rvanilla)^0.5)/A5stdlife))</f>
        <v>0</v>
      </c>
      <c r="AF139" s="168">
        <f>IF(A5stdlife="n/a","n/a",IF(AF$3&gt;(A5stdlife+$E139),(Input!$P$147*(1+rvanilla)^0.5)-SUM($P139:AE139),(Input!$P$147*(1+rvanilla)^0.5)/A5stdlife))</f>
        <v>0</v>
      </c>
      <c r="AG139" s="168">
        <f>IF(A5stdlife="n/a","n/a",IF(AG$3&gt;(A5stdlife+$E139),(Input!$P$147*(1+rvanilla)^0.5)-SUM($P139:AF139),(Input!$P$147*(1+rvanilla)^0.5)/A5stdlife))</f>
        <v>0</v>
      </c>
      <c r="AH139" s="168">
        <f>IF(A5stdlife="n/a","n/a",IF(AH$3&gt;(A5stdlife+$E139),(Input!$P$147*(1+rvanilla)^0.5)-SUM($P139:AG139),(Input!$P$147*(1+rvanilla)^0.5)/A5stdlife))</f>
        <v>0</v>
      </c>
      <c r="AI139" s="168">
        <f>IF(A5stdlife="n/a","n/a",IF(AI$3&gt;(A5stdlife+$E139),(Input!$P$147*(1+rvanilla)^0.5)-SUM($P139:AH139),(Input!$P$147*(1+rvanilla)^0.5)/A5stdlife))</f>
        <v>0</v>
      </c>
      <c r="AJ139" s="168">
        <f>IF(A5stdlife="n/a","n/a",IF(AJ$3&gt;(A5stdlife+$E139),(Input!$P$147*(1+rvanilla)^0.5)-SUM($P139:AI139),(Input!$P$147*(1+rvanilla)^0.5)/A5stdlife))</f>
        <v>0</v>
      </c>
      <c r="AK139" s="168">
        <f>IF(A5stdlife="n/a","n/a",IF(AK$3&gt;(A5stdlife+$E139),(Input!$P$147*(1+rvanilla)^0.5)-SUM($P139:AJ139),(Input!$P$147*(1+rvanilla)^0.5)/A5stdlife))</f>
        <v>0</v>
      </c>
      <c r="AL139" s="168">
        <f>IF(A5stdlife="n/a","n/a",IF(AL$3&gt;(A5stdlife+$E139),(Input!$P$147*(1+rvanilla)^0.5)-SUM($P139:AK139),(Input!$P$147*(1+rvanilla)^0.5)/A5stdlife))</f>
        <v>0</v>
      </c>
      <c r="AM139" s="168">
        <f>IF(A5stdlife="n/a","n/a",IF(AM$3&gt;(A5stdlife+$E139),(Input!$P$147*(1+rvanilla)^0.5)-SUM($P139:AL139),(Input!$P$147*(1+rvanilla)^0.5)/A5stdlife))</f>
        <v>0</v>
      </c>
      <c r="AN139" s="168">
        <f>IF(A5stdlife="n/a","n/a",IF(AN$3&gt;(A5stdlife+$E139),(Input!$P$147*(1+rvanilla)^0.5)-SUM($P139:AM139),(Input!$P$147*(1+rvanilla)^0.5)/A5stdlife))</f>
        <v>0</v>
      </c>
      <c r="AO139" s="168">
        <f>IF(A5stdlife="n/a","n/a",IF(AO$3&gt;(A5stdlife+$E139),(Input!$P$147*(1+rvanilla)^0.5)-SUM($P139:AN139),(Input!$P$147*(1+rvanilla)^0.5)/A5stdlife))</f>
        <v>0</v>
      </c>
      <c r="AP139" s="168">
        <f>IF(A5stdlife="n/a","n/a",IF(AP$3&gt;(A5stdlife+$E139),(Input!$P$147*(1+rvanilla)^0.5)-SUM($P139:AO139),(Input!$P$147*(1+rvanilla)^0.5)/A5stdlife))</f>
        <v>0</v>
      </c>
      <c r="AQ139" s="168">
        <f>IF(A5stdlife="n/a","n/a",IF(AQ$3&gt;(A5stdlife+$E139),(Input!$P$147*(1+rvanilla)^0.5)-SUM($P139:AP139),(Input!$P$147*(1+rvanilla)^0.5)/A5stdlife))</f>
        <v>0</v>
      </c>
      <c r="AR139" s="168">
        <f>IF(A5stdlife="n/a","n/a",IF(AR$3&gt;(A5stdlife+$E139),(Input!$P$147*(1+rvanilla)^0.5)-SUM($P139:AQ139),(Input!$P$147*(1+rvanilla)^0.5)/A5stdlife))</f>
        <v>0</v>
      </c>
      <c r="AS139" s="168">
        <f>IF(A5stdlife="n/a","n/a",IF(AS$3&gt;(A5stdlife+$E139),(Input!$P$147*(1+rvanilla)^0.5)-SUM($P139:AR139),(Input!$P$147*(1+rvanilla)^0.5)/A5stdlife))</f>
        <v>0</v>
      </c>
      <c r="AT139" s="168">
        <f>IF(A5stdlife="n/a","n/a",IF(AT$3&gt;(A5stdlife+$E139),(Input!$P$147*(1+rvanilla)^0.5)-SUM($P139:AS139),(Input!$P$147*(1+rvanilla)^0.5)/A5stdlife))</f>
        <v>0</v>
      </c>
      <c r="AU139" s="168">
        <f>IF(A5stdlife="n/a","n/a",IF(AU$3&gt;(A5stdlife+$E139),(Input!$P$147*(1+rvanilla)^0.5)-SUM($P139:AT139),(Input!$P$147*(1+rvanilla)^0.5)/A5stdlife))</f>
        <v>0</v>
      </c>
      <c r="AV139" s="168">
        <f>IF(A5stdlife="n/a","n/a",IF(AV$3&gt;(A5stdlife+$E139),(Input!$P$147*(1+rvanilla)^0.5)-SUM($P139:AU139),(Input!$P$147*(1+rvanilla)^0.5)/A5stdlife))</f>
        <v>0</v>
      </c>
      <c r="AW139" s="168">
        <f>IF(A5stdlife="n/a","n/a",IF(AW$3&gt;(A5stdlife+$E139),(Input!$P$147*(1+rvanilla)^0.5)-SUM($P139:AV139),(Input!$P$147*(1+rvanilla)^0.5)/A5stdlife))</f>
        <v>0</v>
      </c>
      <c r="AX139" s="168">
        <f>IF(A5stdlife="n/a","n/a",IF(AX$3&gt;(A5stdlife+$E139),(Input!$P$147*(1+rvanilla)^0.5)-SUM($P139:AW139),(Input!$P$147*(1+rvanilla)^0.5)/A5stdlife))</f>
        <v>0</v>
      </c>
      <c r="AY139" s="168">
        <f>IF(A5stdlife="n/a","n/a",IF(AY$3&gt;(A5stdlife+$E139),(Input!$P$147*(1+rvanilla)^0.5)-SUM($P139:AX139),(Input!$P$147*(1+rvanilla)^0.5)/A5stdlife))</f>
        <v>0</v>
      </c>
      <c r="AZ139" s="168">
        <f>IF(A5stdlife="n/a","n/a",IF(AZ$3&gt;(A5stdlife+$E139),(Input!$P$147*(1+rvanilla)^0.5)-SUM($P139:AY139),(Input!$P$147*(1+rvanilla)^0.5)/A5stdlife))</f>
        <v>0</v>
      </c>
      <c r="BA139" s="168">
        <f>IF(A5stdlife="n/a","n/a",IF(BA$3&gt;(A5stdlife+$E139),(Input!$P$147*(1+rvanilla)^0.5)-SUM($P139:AZ139),(Input!$P$147*(1+rvanilla)^0.5)/A5stdlife))</f>
        <v>0</v>
      </c>
      <c r="BB139" s="168">
        <f>IF(A5stdlife="n/a","n/a",IF(BB$3&gt;(A5stdlife+$E139),(Input!$P$147*(1+rvanilla)^0.5)-SUM($P139:BA139),(Input!$P$147*(1+rvanilla)^0.5)/A5stdlife))</f>
        <v>0</v>
      </c>
      <c r="BC139" s="168">
        <f>IF(A5stdlife="n/a","n/a",IF(BC$3&gt;(A5stdlife+$E139),(Input!$P$147*(1+rvanilla)^0.5)-SUM($P139:BB139),(Input!$P$147*(1+rvanilla)^0.5)/A5stdlife))</f>
        <v>0</v>
      </c>
      <c r="BD139" s="168">
        <f>IF(A5stdlife="n/a","n/a",IF(BD$3&gt;(A5stdlife+$E139),(Input!$P$147*(1+rvanilla)^0.5)-SUM($P139:BC139),(Input!$P$147*(1+rvanilla)^0.5)/A5stdlife))</f>
        <v>0</v>
      </c>
      <c r="BE139" s="168">
        <f>IF(A5stdlife="n/a","n/a",IF(BE$3&gt;(A5stdlife+$E139),(Input!$P$147*(1+rvanilla)^0.5)-SUM($P139:BD139),(Input!$P$147*(1+rvanilla)^0.5)/A5stdlife))</f>
        <v>0</v>
      </c>
      <c r="BF139" s="168">
        <f>IF(A5stdlife="n/a","n/a",IF(BF$3&gt;(A5stdlife+$E139),(Input!$P$147*(1+rvanilla)^0.5)-SUM($P139:BE139),(Input!$P$147*(1+rvanilla)^0.5)/A5stdlife))</f>
        <v>0</v>
      </c>
      <c r="BG139" s="168">
        <f>IF(A5stdlife="n/a","n/a",IF(BG$3&gt;(A5stdlife+$E139),(Input!$P$147*(1+rvanilla)^0.5)-SUM($P139:BF139),(Input!$P$147*(1+rvanilla)^0.5)/A5stdlife))</f>
        <v>0</v>
      </c>
      <c r="BH139" s="168">
        <f>IF(A5stdlife="n/a","n/a",IF(BH$3&gt;(A5stdlife+$E139),(Input!$P$147*(1+rvanilla)^0.5)-SUM($P139:BG139),(Input!$P$147*(1+rvanilla)^0.5)/A5stdlife))</f>
        <v>0</v>
      </c>
      <c r="BI139" s="168">
        <f>IF(A5stdlife="n/a","n/a",IF(BI$3&gt;(A5stdlife+$E139),(Input!$P$147*(1+rvanilla)^0.5)-SUM($P139:BH139),(Input!$P$147*(1+rvanilla)^0.5)/A5stdlife))</f>
        <v>0</v>
      </c>
      <c r="BJ139" s="20"/>
      <c r="BK139" s="20"/>
      <c r="BL139"/>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c r="FG139"/>
      <c r="FH139"/>
      <c r="FI139"/>
      <c r="FJ139"/>
      <c r="FK139"/>
      <c r="FL139"/>
      <c r="FM139"/>
      <c r="FN139"/>
      <c r="FO139"/>
      <c r="FP139"/>
      <c r="FQ139"/>
      <c r="FR139"/>
      <c r="FS139"/>
      <c r="FT139"/>
      <c r="FU139"/>
      <c r="FV139"/>
      <c r="FW139"/>
      <c r="FX139"/>
      <c r="FY139"/>
      <c r="FZ139"/>
      <c r="GA139"/>
      <c r="GB139"/>
      <c r="GC139"/>
      <c r="GD139"/>
      <c r="GE139"/>
      <c r="GF139"/>
      <c r="GG139"/>
      <c r="GH139"/>
      <c r="GI139"/>
      <c r="GJ139"/>
      <c r="GK139"/>
      <c r="GL139"/>
      <c r="GM139"/>
      <c r="GN139"/>
      <c r="GO139"/>
      <c r="GP139"/>
      <c r="GQ139"/>
      <c r="GR139"/>
      <c r="GS139"/>
      <c r="GT139"/>
      <c r="GU139"/>
      <c r="GV139"/>
      <c r="GW139"/>
      <c r="GX139"/>
      <c r="GY139"/>
      <c r="GZ139"/>
      <c r="HA139"/>
      <c r="HB139"/>
      <c r="HC139"/>
      <c r="HD139"/>
      <c r="HE139"/>
      <c r="HF139"/>
      <c r="HG139"/>
      <c r="HH139"/>
      <c r="HI139"/>
      <c r="HJ139"/>
      <c r="HK139"/>
      <c r="HL139"/>
      <c r="HM139"/>
      <c r="HN139"/>
      <c r="HO139"/>
      <c r="HP139"/>
      <c r="HQ139"/>
      <c r="HR139"/>
      <c r="HS139"/>
      <c r="HT139"/>
      <c r="HU139"/>
      <c r="HV139"/>
      <c r="HW139"/>
      <c r="HX139"/>
      <c r="HY139"/>
      <c r="HZ139"/>
      <c r="IA139"/>
      <c r="IB139"/>
      <c r="IC139"/>
      <c r="ID139"/>
      <c r="IE139"/>
      <c r="IF139"/>
      <c r="IG139"/>
      <c r="IH139"/>
      <c r="II139"/>
      <c r="IJ139"/>
      <c r="IK139"/>
      <c r="IL139"/>
      <c r="IM139"/>
      <c r="IN139"/>
      <c r="IO139"/>
      <c r="IP139"/>
      <c r="IQ139"/>
      <c r="IR139"/>
      <c r="IS139"/>
      <c r="IT139"/>
      <c r="IU139"/>
      <c r="IV139"/>
    </row>
    <row r="140" spans="1:256" s="5" customFormat="1" outlineLevel="1" collapsed="1">
      <c r="A140" s="20"/>
      <c r="B140" s="20"/>
      <c r="C140" s="38" t="str">
        <f>Asset5</f>
        <v>Transformers</v>
      </c>
      <c r="D140" s="20"/>
      <c r="E140" s="20"/>
      <c r="F140" s="35"/>
      <c r="G140" s="165">
        <f t="shared" ref="G140:AL140" si="45">SUM(G128:G139)</f>
        <v>22.39436516665889</v>
      </c>
      <c r="H140" s="165">
        <f t="shared" si="45"/>
        <v>23.553598914977929</v>
      </c>
      <c r="I140" s="165">
        <f t="shared" si="45"/>
        <v>24.832276584400987</v>
      </c>
      <c r="J140" s="165">
        <f t="shared" si="45"/>
        <v>25.944349629013132</v>
      </c>
      <c r="K140" s="165">
        <f t="shared" si="45"/>
        <v>26.945570234734333</v>
      </c>
      <c r="L140" s="165">
        <f t="shared" si="45"/>
        <v>27.908077334036633</v>
      </c>
      <c r="M140" s="165">
        <f t="shared" si="45"/>
        <v>27.908077334036633</v>
      </c>
      <c r="N140" s="165">
        <f t="shared" si="45"/>
        <v>27.908077334036633</v>
      </c>
      <c r="O140" s="165">
        <f t="shared" si="45"/>
        <v>27.908077334036633</v>
      </c>
      <c r="P140" s="165">
        <f t="shared" si="45"/>
        <v>27.908077334036633</v>
      </c>
      <c r="Q140" s="165">
        <f t="shared" si="45"/>
        <v>27.908077334036633</v>
      </c>
      <c r="R140" s="165">
        <f t="shared" si="45"/>
        <v>27.908077334036633</v>
      </c>
      <c r="S140" s="165">
        <f t="shared" si="45"/>
        <v>27.908077334036633</v>
      </c>
      <c r="T140" s="165">
        <f t="shared" si="45"/>
        <v>27.908077334036633</v>
      </c>
      <c r="U140" s="165">
        <f t="shared" si="45"/>
        <v>27.908077334036633</v>
      </c>
      <c r="V140" s="165">
        <f t="shared" si="45"/>
        <v>27.908077334036633</v>
      </c>
      <c r="W140" s="165">
        <f t="shared" si="45"/>
        <v>27.908077334036633</v>
      </c>
      <c r="X140" s="165">
        <f t="shared" si="45"/>
        <v>27.908077334036633</v>
      </c>
      <c r="Y140" s="165">
        <f t="shared" si="45"/>
        <v>27.908077334036633</v>
      </c>
      <c r="Z140" s="165">
        <f t="shared" si="45"/>
        <v>27.908077334036633</v>
      </c>
      <c r="AA140" s="165">
        <f t="shared" si="45"/>
        <v>27.908077334036633</v>
      </c>
      <c r="AB140" s="165">
        <f t="shared" si="45"/>
        <v>27.908077334036633</v>
      </c>
      <c r="AC140" s="165">
        <f t="shared" si="45"/>
        <v>27.908077334036633</v>
      </c>
      <c r="AD140" s="165">
        <f t="shared" si="45"/>
        <v>27.908077334036633</v>
      </c>
      <c r="AE140" s="165">
        <f t="shared" si="45"/>
        <v>27.908077334036633</v>
      </c>
      <c r="AF140" s="165">
        <f t="shared" si="45"/>
        <v>27.908077334036633</v>
      </c>
      <c r="AG140" s="165">
        <f t="shared" si="45"/>
        <v>27.908077334036633</v>
      </c>
      <c r="AH140" s="165">
        <f t="shared" si="45"/>
        <v>27.908077334036633</v>
      </c>
      <c r="AI140" s="165">
        <f t="shared" si="45"/>
        <v>27.908077334036633</v>
      </c>
      <c r="AJ140" s="165">
        <f t="shared" si="45"/>
        <v>27.908077334036633</v>
      </c>
      <c r="AK140" s="165">
        <f t="shared" si="45"/>
        <v>16.275926738470126</v>
      </c>
      <c r="AL140" s="165">
        <f t="shared" si="45"/>
        <v>5.5137121673777418</v>
      </c>
      <c r="AM140" s="165">
        <f t="shared" ref="AM140:BI140" si="46">SUM(AM128:AM139)</f>
        <v>5.5137121673777418</v>
      </c>
      <c r="AN140" s="165">
        <f t="shared" si="46"/>
        <v>5.5137121673777418</v>
      </c>
      <c r="AO140" s="165">
        <f t="shared" si="46"/>
        <v>5.5137121673777418</v>
      </c>
      <c r="AP140" s="165">
        <f t="shared" si="46"/>
        <v>5.5137121673777418</v>
      </c>
      <c r="AQ140" s="165">
        <f t="shared" si="46"/>
        <v>5.5137121673777418</v>
      </c>
      <c r="AR140" s="165">
        <f t="shared" si="46"/>
        <v>5.5137121673777418</v>
      </c>
      <c r="AS140" s="165">
        <f t="shared" si="46"/>
        <v>5.5137121673777418</v>
      </c>
      <c r="AT140" s="165">
        <f t="shared" si="46"/>
        <v>5.5137121673777418</v>
      </c>
      <c r="AU140" s="165">
        <f t="shared" si="46"/>
        <v>5.5137121673777418</v>
      </c>
      <c r="AV140" s="165">
        <f t="shared" si="46"/>
        <v>5.5137121673777418</v>
      </c>
      <c r="AW140" s="165">
        <f t="shared" si="46"/>
        <v>5.5137121673777418</v>
      </c>
      <c r="AX140" s="165">
        <f t="shared" si="46"/>
        <v>5.5137121673777418</v>
      </c>
      <c r="AY140" s="165">
        <f t="shared" si="46"/>
        <v>5.5137121673777418</v>
      </c>
      <c r="AZ140" s="165">
        <f t="shared" si="46"/>
        <v>5.5137121673777418</v>
      </c>
      <c r="BA140" s="165">
        <f t="shared" si="46"/>
        <v>5.3829672803369952</v>
      </c>
      <c r="BB140" s="165">
        <f t="shared" si="46"/>
        <v>4.2102619763501883</v>
      </c>
      <c r="BC140" s="165">
        <f t="shared" si="46"/>
        <v>2.950374911395846</v>
      </c>
      <c r="BD140" s="165">
        <f t="shared" si="46"/>
        <v>1.850804426877303</v>
      </c>
      <c r="BE140" s="165">
        <f t="shared" si="46"/>
        <v>0.85395014764640109</v>
      </c>
      <c r="BF140" s="165">
        <f t="shared" si="46"/>
        <v>0</v>
      </c>
      <c r="BG140" s="165">
        <f t="shared" si="46"/>
        <v>0</v>
      </c>
      <c r="BH140" s="165">
        <f t="shared" si="46"/>
        <v>0</v>
      </c>
      <c r="BI140" s="165">
        <f t="shared" si="46"/>
        <v>0</v>
      </c>
      <c r="BJ140" s="20"/>
      <c r="BK140" s="20"/>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c r="GE140"/>
      <c r="GF140"/>
      <c r="GG140"/>
      <c r="GH140"/>
      <c r="GI140"/>
      <c r="GJ140"/>
      <c r="GK140"/>
      <c r="GL140"/>
      <c r="GM140"/>
      <c r="GN140"/>
      <c r="GO140"/>
      <c r="GP140"/>
      <c r="GQ140"/>
      <c r="GR140"/>
      <c r="GS140"/>
      <c r="GT140"/>
      <c r="GU140"/>
      <c r="GV140"/>
      <c r="GW140"/>
      <c r="GX140"/>
      <c r="GY140"/>
      <c r="GZ140"/>
      <c r="HA140"/>
      <c r="HB140"/>
      <c r="HC140"/>
      <c r="HD140"/>
      <c r="HE140"/>
      <c r="HF140"/>
      <c r="HG140"/>
      <c r="HH140"/>
      <c r="HI140"/>
      <c r="HJ140"/>
      <c r="HK140"/>
      <c r="HL140"/>
      <c r="HM140"/>
      <c r="HN140"/>
      <c r="HO140"/>
      <c r="HP140"/>
      <c r="HQ140"/>
      <c r="HR140"/>
      <c r="HS140"/>
      <c r="HT140"/>
      <c r="HU140"/>
      <c r="HV140"/>
      <c r="HW140"/>
      <c r="HX140"/>
      <c r="HY140"/>
      <c r="HZ140"/>
      <c r="IA140"/>
      <c r="IB140"/>
      <c r="IC140"/>
      <c r="ID140"/>
      <c r="IE140"/>
      <c r="IF140"/>
      <c r="IG140"/>
      <c r="IH140"/>
      <c r="II140"/>
      <c r="IJ140"/>
      <c r="IK140"/>
      <c r="IL140"/>
      <c r="IM140"/>
      <c r="IN140"/>
      <c r="IO140"/>
      <c r="IP140"/>
      <c r="IQ140"/>
      <c r="IR140"/>
      <c r="IS140"/>
      <c r="IT140"/>
      <c r="IU140"/>
      <c r="IV140"/>
    </row>
    <row r="141" spans="1:256" s="5" customFormat="1" hidden="1" outlineLevel="2">
      <c r="A141" s="20"/>
      <c r="B141" s="45" t="str">
        <f>C153</f>
        <v>Low Voltage Lines and Cables</v>
      </c>
      <c r="C141" s="46"/>
      <c r="D141" s="47" t="s">
        <v>72</v>
      </c>
      <c r="E141" s="46"/>
      <c r="F141" s="48"/>
      <c r="G141" s="443">
        <f>IF(G$3&gt;A6remlife,A6value-SUM($F141:F141),IF(A6remlife="N/A","n/a",A6value/A6remlife))</f>
        <v>39.815371367818997</v>
      </c>
      <c r="H141" s="167">
        <f>IF(H$3&gt;A6remlife,A6value-SUM($F141:G141),IF(A6remlife="N/A","n/a",A6value/A6remlife))</f>
        <v>39.815371367818997</v>
      </c>
      <c r="I141" s="167">
        <f>IF(I$3&gt;A6remlife,A6value-SUM($F141:H141),IF(A6remlife="N/A","n/a",A6value/A6remlife))</f>
        <v>39.815371367818997</v>
      </c>
      <c r="J141" s="167">
        <f>IF(J$3&gt;A6remlife,A6value-SUM($F141:I141),IF(A6remlife="N/A","n/a",A6value/A6remlife))</f>
        <v>39.815371367818997</v>
      </c>
      <c r="K141" s="167">
        <f>IF(K$3&gt;A6remlife,A6value-SUM($F141:J141),IF(A6remlife="N/A","n/a",A6value/A6remlife))</f>
        <v>39.815371367818997</v>
      </c>
      <c r="L141" s="167">
        <f>IF(L$3&gt;A6remlife,A6value-SUM($F141:K141),IF(A6remlife="N/A","n/a",A6value/A6remlife))</f>
        <v>39.815371367818997</v>
      </c>
      <c r="M141" s="167">
        <f>IF(M$3&gt;A6remlife,A6value-SUM($F141:L141),IF(A6remlife="N/A","n/a",A6value/A6remlife))</f>
        <v>39.815371367818997</v>
      </c>
      <c r="N141" s="167">
        <f>IF(N$3&gt;A6remlife,A6value-SUM($F141:M141),IF(A6remlife="N/A","n/a",A6value/A6remlife))</f>
        <v>39.815371367818997</v>
      </c>
      <c r="O141" s="167">
        <f>IF(O$3&gt;A6remlife,A6value-SUM($F141:N141),IF(A6remlife="N/A","n/a",A6value/A6remlife))</f>
        <v>39.815371367818997</v>
      </c>
      <c r="P141" s="167">
        <f>IF(P$3&gt;A6remlife,A6value-SUM($F141:O141),IF(A6remlife="N/A","n/a",A6value/A6remlife))</f>
        <v>39.815371367818997</v>
      </c>
      <c r="Q141" s="167">
        <f>IF(Q$3&gt;A6remlife,A6value-SUM($F141:P141),IF(A6remlife="N/A","n/a",A6value/A6remlife))</f>
        <v>39.815371367818997</v>
      </c>
      <c r="R141" s="167">
        <f>IF(R$3&gt;A6remlife,A6value-SUM($F141:Q141),IF(A6remlife="N/A","n/a",A6value/A6remlife))</f>
        <v>39.815371367818997</v>
      </c>
      <c r="S141" s="167">
        <f>IF(S$3&gt;A6remlife,A6value-SUM($F141:R141),IF(A6remlife="N/A","n/a",A6value/A6remlife))</f>
        <v>39.815371367818997</v>
      </c>
      <c r="T141" s="167">
        <f>IF(T$3&gt;A6remlife,A6value-SUM($F141:S141),IF(A6remlife="N/A","n/a",A6value/A6remlife))</f>
        <v>39.815371367818997</v>
      </c>
      <c r="U141" s="167">
        <f>IF(U$3&gt;A6remlife,A6value-SUM($F141:T141),IF(A6remlife="N/A","n/a",A6value/A6remlife))</f>
        <v>39.815371367818997</v>
      </c>
      <c r="V141" s="167">
        <f>IF(V$3&gt;A6remlife,A6value-SUM($F141:U141),IF(A6remlife="N/A","n/a",A6value/A6remlife))</f>
        <v>39.815371367818997</v>
      </c>
      <c r="W141" s="167">
        <f>IF(W$3&gt;A6remlife,A6value-SUM($F141:V141),IF(A6remlife="N/A","n/a",A6value/A6remlife))</f>
        <v>39.815371367818997</v>
      </c>
      <c r="X141" s="167">
        <f>IF(X$3&gt;A6remlife,A6value-SUM($F141:W141),IF(A6remlife="N/A","n/a",A6value/A6remlife))</f>
        <v>39.815371367818997</v>
      </c>
      <c r="Y141" s="167">
        <f>IF(Y$3&gt;A6remlife,A6value-SUM($F141:X141),IF(A6remlife="N/A","n/a",A6value/A6remlife))</f>
        <v>39.815371367818997</v>
      </c>
      <c r="Z141" s="167">
        <f>IF(Z$3&gt;A6remlife,A6value-SUM($F141:Y141),IF(A6remlife="N/A","n/a",A6value/A6remlife))</f>
        <v>39.815371367818997</v>
      </c>
      <c r="AA141" s="167">
        <f>IF(AA$3&gt;A6remlife,A6value-SUM($F141:Z141),IF(A6remlife="N/A","n/a",A6value/A6remlife))</f>
        <v>39.815371367818997</v>
      </c>
      <c r="AB141" s="167">
        <f>IF(AB$3&gt;A6remlife,A6value-SUM($F141:AA141),IF(A6remlife="N/A","n/a",A6value/A6remlife))</f>
        <v>39.815371367818997</v>
      </c>
      <c r="AC141" s="167">
        <f>IF(AC$3&gt;A6remlife,A6value-SUM($F141:AB141),IF(A6remlife="N/A","n/a",A6value/A6remlife))</f>
        <v>39.815371367818997</v>
      </c>
      <c r="AD141" s="167">
        <f>IF(AD$3&gt;A6remlife,A6value-SUM($F141:AC141),IF(A6remlife="N/A","n/a",A6value/A6remlife))</f>
        <v>39.815371367818997</v>
      </c>
      <c r="AE141" s="167">
        <f>IF(AE$3&gt;A6remlife,A6value-SUM($F141:AD141),IF(A6remlife="N/A","n/a",A6value/A6remlife))</f>
        <v>39.815371367818997</v>
      </c>
      <c r="AF141" s="167">
        <f>IF(AF$3&gt;A6remlife,A6value-SUM($F141:AE141),IF(A6remlife="N/A","n/a",A6value/A6remlife))</f>
        <v>39.815371367818997</v>
      </c>
      <c r="AG141" s="167">
        <f>IF(AG$3&gt;A6remlife,A6value-SUM($F141:AF141),IF(A6remlife="N/A","n/a",A6value/A6remlife))</f>
        <v>39.815371367818997</v>
      </c>
      <c r="AH141" s="167">
        <f>IF(AH$3&gt;A6remlife,A6value-SUM($F141:AG141),IF(A6remlife="N/A","n/a",A6value/A6remlife))</f>
        <v>39.815371367818997</v>
      </c>
      <c r="AI141" s="167">
        <f>IF(AI$3&gt;A6remlife,A6value-SUM($F141:AH141),IF(A6remlife="N/A","n/a",A6value/A6remlife))</f>
        <v>39.815371367818997</v>
      </c>
      <c r="AJ141" s="167">
        <f>IF(AJ$3&gt;A6remlife,A6value-SUM($F141:AI141),IF(A6remlife="N/A","n/a",A6value/A6remlife))</f>
        <v>39.815371367818997</v>
      </c>
      <c r="AK141" s="167">
        <f>IF(AK$3&gt;A6remlife,A6value-SUM($F141:AJ141),IF(A6remlife="N/A","n/a",A6value/A6remlife))</f>
        <v>39.815371367818997</v>
      </c>
      <c r="AL141" s="167">
        <f>IF(AL$3&gt;A6remlife,A6value-SUM($F141:AK141),IF(A6remlife="N/A","n/a",A6value/A6remlife))</f>
        <v>39.815371367818997</v>
      </c>
      <c r="AM141" s="167">
        <f>IF(AM$3&gt;A6remlife,A6value-SUM($F141:AL141),IF(A6remlife="N/A","n/a",A6value/A6remlife))</f>
        <v>39.815371367818997</v>
      </c>
      <c r="AN141" s="167">
        <f>IF(AN$3&gt;A6remlife,A6value-SUM($F141:AM141),IF(A6remlife="N/A","n/a",A6value/A6remlife))</f>
        <v>39.815371367818997</v>
      </c>
      <c r="AO141" s="167">
        <f>IF(AO$3&gt;A6remlife,A6value-SUM($F141:AN141),IF(A6remlife="N/A","n/a",A6value/A6remlife))</f>
        <v>39.815371367818997</v>
      </c>
      <c r="AP141" s="167">
        <f>IF(AP$3&gt;A6remlife,A6value-SUM($F141:AO141),IF(A6remlife="N/A","n/a",A6value/A6remlife))</f>
        <v>39.815371367818997</v>
      </c>
      <c r="AQ141" s="167">
        <f>IF(AQ$3&gt;A6remlife,A6value-SUM($F141:AP141),IF(A6remlife="N/A","n/a",A6value/A6remlife))</f>
        <v>39.815371367818997</v>
      </c>
      <c r="AR141" s="167">
        <f>IF(AR$3&gt;A6remlife,A6value-SUM($F141:AQ141),IF(A6remlife="N/A","n/a",A6value/A6remlife))</f>
        <v>39.815371367818997</v>
      </c>
      <c r="AS141" s="167">
        <f>IF(AS$3&gt;A6remlife,A6value-SUM($F141:AR141),IF(A6remlife="N/A","n/a",A6value/A6remlife))</f>
        <v>39.815371367818997</v>
      </c>
      <c r="AT141" s="167">
        <f>IF(AT$3&gt;A6remlife,A6value-SUM($F141:AS141),IF(A6remlife="N/A","n/a",A6value/A6remlife))</f>
        <v>35.735039358287395</v>
      </c>
      <c r="AU141" s="167">
        <f>IF(AU$3&gt;A6remlife,A6value-SUM($F141:AT141),IF(A6remlife="N/A","n/a",A6value/A6remlife))</f>
        <v>0</v>
      </c>
      <c r="AV141" s="167">
        <f>IF(AV$3&gt;A6remlife,A6value-SUM($F141:AU141),IF(A6remlife="N/A","n/a",A6value/A6remlife))</f>
        <v>0</v>
      </c>
      <c r="AW141" s="167">
        <f>IF(AW$3&gt;A6remlife,A6value-SUM($F141:AV141),IF(A6remlife="N/A","n/a",A6value/A6remlife))</f>
        <v>0</v>
      </c>
      <c r="AX141" s="167">
        <f>IF(AX$3&gt;A6remlife,A6value-SUM($F141:AW141),IF(A6remlife="N/A","n/a",A6value/A6remlife))</f>
        <v>0</v>
      </c>
      <c r="AY141" s="167">
        <f>IF(AY$3&gt;A6remlife,A6value-SUM($F141:AX141),IF(A6remlife="N/A","n/a",A6value/A6remlife))</f>
        <v>0</v>
      </c>
      <c r="AZ141" s="167">
        <f>IF(AZ$3&gt;A6remlife,A6value-SUM($F141:AY141),IF(A6remlife="N/A","n/a",A6value/A6remlife))</f>
        <v>0</v>
      </c>
      <c r="BA141" s="167">
        <f>IF(BA$3&gt;A6remlife,A6value-SUM($F141:AZ141),IF(A6remlife="N/A","n/a",A6value/A6remlife))</f>
        <v>0</v>
      </c>
      <c r="BB141" s="167">
        <f>IF(BB$3&gt;A6remlife,A6value-SUM($F141:BA141),IF(A6remlife="N/A","n/a",A6value/A6remlife))</f>
        <v>0</v>
      </c>
      <c r="BC141" s="167">
        <f>IF(BC$3&gt;A6remlife,A6value-SUM($F141:BB141),IF(A6remlife="N/A","n/a",A6value/A6remlife))</f>
        <v>0</v>
      </c>
      <c r="BD141" s="167">
        <f>IF(BD$3&gt;A6remlife,A6value-SUM($F141:BC141),IF(A6remlife="N/A","n/a",A6value/A6remlife))</f>
        <v>0</v>
      </c>
      <c r="BE141" s="167">
        <f>IF(BE$3&gt;A6remlife,A6value-SUM($F141:BD141),IF(A6remlife="N/A","n/a",A6value/A6remlife))</f>
        <v>0</v>
      </c>
      <c r="BF141" s="167">
        <f>IF(BF$3&gt;A6remlife,A6value-SUM($F141:BE141),IF(A6remlife="N/A","n/a",A6value/A6remlife))</f>
        <v>0</v>
      </c>
      <c r="BG141" s="167">
        <f>IF(BG$3&gt;A6remlife,A6value-SUM($F141:BF141),IF(A6remlife="N/A","n/a",A6value/A6remlife))</f>
        <v>0</v>
      </c>
      <c r="BH141" s="167">
        <f>IF(BH$3&gt;A6remlife,A6value-SUM($F141:BG141),IF(A6remlife="N/A","n/a",A6value/A6remlife))</f>
        <v>0</v>
      </c>
      <c r="BI141" s="167">
        <f>IF(BI$3&gt;A6remlife,A6value-SUM($F141:BH141),IF(A6remlife="N/A","n/a",A6value/A6remlife))</f>
        <v>0</v>
      </c>
      <c r="BJ141" s="20"/>
      <c r="BK141" s="20"/>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c r="GF141"/>
      <c r="GG141"/>
      <c r="GH141"/>
      <c r="GI141"/>
      <c r="GJ141"/>
      <c r="GK141"/>
      <c r="GL141"/>
      <c r="GM141"/>
      <c r="GN141"/>
      <c r="GO141"/>
      <c r="GP141"/>
      <c r="GQ141"/>
      <c r="GR141"/>
      <c r="GS141"/>
      <c r="GT141"/>
      <c r="GU141"/>
      <c r="GV141"/>
      <c r="GW141"/>
      <c r="GX141"/>
      <c r="GY141"/>
      <c r="GZ141"/>
      <c r="HA141"/>
      <c r="HB141"/>
      <c r="HC141"/>
      <c r="HD141"/>
      <c r="HE141"/>
      <c r="HF141"/>
      <c r="HG141"/>
      <c r="HH141"/>
      <c r="HI141"/>
      <c r="HJ141"/>
      <c r="HK141"/>
      <c r="HL141"/>
      <c r="HM141"/>
      <c r="HN141"/>
      <c r="HO141"/>
      <c r="HP141"/>
      <c r="HQ141"/>
      <c r="HR141"/>
      <c r="HS141"/>
      <c r="HT141"/>
      <c r="HU141"/>
      <c r="HV141"/>
      <c r="HW141"/>
      <c r="HX141"/>
      <c r="HY141"/>
      <c r="HZ141"/>
      <c r="IA141"/>
      <c r="IB141"/>
      <c r="IC141"/>
      <c r="ID141"/>
      <c r="IE141"/>
      <c r="IF141"/>
      <c r="IG141"/>
      <c r="IH141"/>
      <c r="II141"/>
      <c r="IJ141"/>
      <c r="IK141"/>
      <c r="IL141"/>
      <c r="IM141"/>
      <c r="IN141"/>
      <c r="IO141"/>
      <c r="IP141"/>
      <c r="IQ141"/>
      <c r="IR141"/>
      <c r="IS141"/>
      <c r="IT141"/>
      <c r="IU141"/>
      <c r="IV141"/>
    </row>
    <row r="142" spans="1:256" s="5" customFormat="1" hidden="1" outlineLevel="2">
      <c r="A142" s="20"/>
      <c r="B142" s="20"/>
      <c r="C142" s="38"/>
      <c r="D142" s="641" t="s">
        <v>71</v>
      </c>
      <c r="E142" s="287">
        <v>0</v>
      </c>
      <c r="F142" s="40"/>
      <c r="G142" s="164"/>
      <c r="H142" s="168"/>
      <c r="I142" s="168"/>
      <c r="J142" s="168"/>
      <c r="K142" s="168"/>
      <c r="L142" s="168"/>
      <c r="M142" s="168"/>
      <c r="N142" s="168"/>
      <c r="O142" s="168"/>
      <c r="P142" s="168"/>
      <c r="Q142" s="168"/>
      <c r="R142" s="168"/>
      <c r="S142" s="168"/>
      <c r="T142" s="168"/>
      <c r="U142" s="168"/>
      <c r="V142" s="168"/>
      <c r="W142" s="168"/>
      <c r="X142" s="168"/>
      <c r="Y142" s="168"/>
      <c r="Z142" s="168"/>
      <c r="AA142" s="168"/>
      <c r="AB142" s="168"/>
      <c r="AC142" s="168"/>
      <c r="AD142" s="168"/>
      <c r="AE142" s="168"/>
      <c r="AF142" s="168"/>
      <c r="AG142" s="168"/>
      <c r="AH142" s="168"/>
      <c r="AI142" s="168"/>
      <c r="AJ142" s="168"/>
      <c r="AK142" s="168"/>
      <c r="AL142" s="168"/>
      <c r="AM142" s="168"/>
      <c r="AN142" s="168"/>
      <c r="AO142" s="168"/>
      <c r="AP142" s="168"/>
      <c r="AQ142" s="168"/>
      <c r="AR142" s="168"/>
      <c r="AS142" s="168"/>
      <c r="AT142" s="168"/>
      <c r="AU142" s="168"/>
      <c r="AV142" s="168"/>
      <c r="AW142" s="168"/>
      <c r="AX142" s="168"/>
      <c r="AY142" s="168"/>
      <c r="AZ142" s="168"/>
      <c r="BA142" s="168"/>
      <c r="BB142" s="168"/>
      <c r="BC142" s="168"/>
      <c r="BD142" s="168"/>
      <c r="BE142" s="168"/>
      <c r="BF142" s="168"/>
      <c r="BG142" s="168"/>
      <c r="BH142" s="168"/>
      <c r="BI142" s="168"/>
      <c r="BJ142" s="20"/>
      <c r="BK142" s="20"/>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c r="GR142"/>
      <c r="GS142"/>
      <c r="GT142"/>
      <c r="GU142"/>
      <c r="GV142"/>
      <c r="GW142"/>
      <c r="GX142"/>
      <c r="GY142"/>
      <c r="GZ142"/>
      <c r="HA142"/>
      <c r="HB142"/>
      <c r="HC142"/>
      <c r="HD142"/>
      <c r="HE142"/>
      <c r="HF142"/>
      <c r="HG142"/>
      <c r="HH142"/>
      <c r="HI142"/>
      <c r="HJ142"/>
      <c r="HK142"/>
      <c r="HL142"/>
      <c r="HM142"/>
      <c r="HN142"/>
      <c r="HO142"/>
      <c r="HP142"/>
      <c r="HQ142"/>
      <c r="HR142"/>
      <c r="HS142"/>
      <c r="HT142"/>
      <c r="HU142"/>
      <c r="HV142"/>
      <c r="HW142"/>
      <c r="HX142"/>
      <c r="HY142"/>
      <c r="HZ142"/>
      <c r="IA142"/>
      <c r="IB142"/>
      <c r="IC142"/>
      <c r="ID142"/>
      <c r="IE142"/>
      <c r="IF142"/>
      <c r="IG142"/>
      <c r="IH142"/>
      <c r="II142"/>
      <c r="IJ142"/>
      <c r="IK142"/>
      <c r="IL142"/>
      <c r="IM142"/>
      <c r="IN142"/>
      <c r="IO142"/>
      <c r="IP142"/>
      <c r="IQ142"/>
      <c r="IR142"/>
      <c r="IS142"/>
      <c r="IT142"/>
      <c r="IU142"/>
      <c r="IV142"/>
    </row>
    <row r="143" spans="1:256" s="5" customFormat="1" hidden="1" outlineLevel="2">
      <c r="A143" s="20"/>
      <c r="B143" s="20"/>
      <c r="C143" s="38"/>
      <c r="D143" s="641"/>
      <c r="E143" s="287">
        <v>1</v>
      </c>
      <c r="F143" s="40"/>
      <c r="G143" s="444"/>
      <c r="H143" s="168">
        <f>IF(A6stdlife="n/a","n/a",IF(H$3&gt;(A6stdlife+$E143),(Input!$G$148*(1+rvanilla)^0.5)-SUM($G143:G143),(Input!$G$148*(1+rvanilla)^0.5)/A6stdlife))</f>
        <v>2.6868889599355272</v>
      </c>
      <c r="I143" s="168">
        <f>IF(A6stdlife="n/a","n/a",IF(I$3&gt;(A6stdlife+$E143),(Input!$G$148*(1+rvanilla)^0.5)-SUM($G143:H143),(Input!$G$148*(1+rvanilla)^0.5)/A6stdlife))</f>
        <v>2.6868889599355272</v>
      </c>
      <c r="J143" s="168">
        <f>IF(A6stdlife="n/a","n/a",IF(J$3&gt;(A6stdlife+$E143),(Input!$G$148*(1+rvanilla)^0.5)-SUM($G143:I143),(Input!$G$148*(1+rvanilla)^0.5)/A6stdlife))</f>
        <v>2.6868889599355272</v>
      </c>
      <c r="K143" s="168">
        <f>IF(A6stdlife="n/a","n/a",IF(K$3&gt;(A6stdlife+$E143),(Input!$G$148*(1+rvanilla)^0.5)-SUM($G143:J143),(Input!$G$148*(1+rvanilla)^0.5)/A6stdlife))</f>
        <v>2.6868889599355272</v>
      </c>
      <c r="L143" s="168">
        <f>IF(A6stdlife="n/a","n/a",IF(L$3&gt;(A6stdlife+$E143),(Input!$G$148*(1+rvanilla)^0.5)-SUM($G143:K143),(Input!$G$148*(1+rvanilla)^0.5)/A6stdlife))</f>
        <v>2.6868889599355272</v>
      </c>
      <c r="M143" s="168">
        <f>IF(A6stdlife="n/a","n/a",IF(M$3&gt;(A6stdlife+$E143),(Input!$G$148*(1+rvanilla)^0.5)-SUM($G143:L143),(Input!$G$148*(1+rvanilla)^0.5)/A6stdlife))</f>
        <v>2.6868889599355272</v>
      </c>
      <c r="N143" s="168">
        <f>IF(A6stdlife="n/a","n/a",IF(N$3&gt;(A6stdlife+$E143),(Input!$G$148*(1+rvanilla)^0.5)-SUM($G143:M143),(Input!$G$148*(1+rvanilla)^0.5)/A6stdlife))</f>
        <v>2.6868889599355272</v>
      </c>
      <c r="O143" s="168">
        <f>IF(A6stdlife="n/a","n/a",IF(O$3&gt;(A6stdlife+$E143),(Input!$G$148*(1+rvanilla)^0.5)-SUM($G143:N143),(Input!$G$148*(1+rvanilla)^0.5)/A6stdlife))</f>
        <v>2.6868889599355272</v>
      </c>
      <c r="P143" s="168">
        <f>IF(A6stdlife="n/a","n/a",IF(P$3&gt;(A6stdlife+$E143),(Input!$G$148*(1+rvanilla)^0.5)-SUM($G143:O143),(Input!$G$148*(1+rvanilla)^0.5)/A6stdlife))</f>
        <v>2.6868889599355272</v>
      </c>
      <c r="Q143" s="168">
        <f>IF(A6stdlife="n/a","n/a",IF(Q$3&gt;(A6stdlife+$E143),(Input!$G$148*(1+rvanilla)^0.5)-SUM($G143:P143),(Input!$G$148*(1+rvanilla)^0.5)/A6stdlife))</f>
        <v>2.6868889599355272</v>
      </c>
      <c r="R143" s="168">
        <f>IF(A6stdlife="n/a","n/a",IF(R$3&gt;(A6stdlife+$E143),(Input!$G$148*(1+rvanilla)^0.5)-SUM($G143:Q143),(Input!$G$148*(1+rvanilla)^0.5)/A6stdlife))</f>
        <v>2.6868889599355272</v>
      </c>
      <c r="S143" s="168">
        <f>IF(A6stdlife="n/a","n/a",IF(S$3&gt;(A6stdlife+$E143),(Input!$G$148*(1+rvanilla)^0.5)-SUM($G143:R143),(Input!$G$148*(1+rvanilla)^0.5)/A6stdlife))</f>
        <v>2.6868889599355272</v>
      </c>
      <c r="T143" s="168">
        <f>IF(A6stdlife="n/a","n/a",IF(T$3&gt;(A6stdlife+$E143),(Input!$G$148*(1+rvanilla)^0.5)-SUM($G143:S143),(Input!$G$148*(1+rvanilla)^0.5)/A6stdlife))</f>
        <v>2.6868889599355272</v>
      </c>
      <c r="U143" s="168">
        <f>IF(A6stdlife="n/a","n/a",IF(U$3&gt;(A6stdlife+$E143),(Input!$G$148*(1+rvanilla)^0.5)-SUM($G143:T143),(Input!$G$148*(1+rvanilla)^0.5)/A6stdlife))</f>
        <v>2.6868889599355272</v>
      </c>
      <c r="V143" s="168">
        <f>IF(A6stdlife="n/a","n/a",IF(V$3&gt;(A6stdlife+$E143),(Input!$G$148*(1+rvanilla)^0.5)-SUM($G143:U143),(Input!$G$148*(1+rvanilla)^0.5)/A6stdlife))</f>
        <v>2.6868889599355272</v>
      </c>
      <c r="W143" s="168">
        <f>IF(A6stdlife="n/a","n/a",IF(W$3&gt;(A6stdlife+$E143),(Input!$G$148*(1+rvanilla)^0.5)-SUM($G143:V143),(Input!$G$148*(1+rvanilla)^0.5)/A6stdlife))</f>
        <v>2.6868889599355272</v>
      </c>
      <c r="X143" s="168">
        <f>IF(A6stdlife="n/a","n/a",IF(X$3&gt;(A6stdlife+$E143),(Input!$G$148*(1+rvanilla)^0.5)-SUM($G143:W143),(Input!$G$148*(1+rvanilla)^0.5)/A6stdlife))</f>
        <v>2.6868889599355272</v>
      </c>
      <c r="Y143" s="168">
        <f>IF(A6stdlife="n/a","n/a",IF(Y$3&gt;(A6stdlife+$E143),(Input!$G$148*(1+rvanilla)^0.5)-SUM($G143:X143),(Input!$G$148*(1+rvanilla)^0.5)/A6stdlife))</f>
        <v>2.6868889599355272</v>
      </c>
      <c r="Z143" s="168">
        <f>IF(A6stdlife="n/a","n/a",IF(Z$3&gt;(A6stdlife+$E143),(Input!$G$148*(1+rvanilla)^0.5)-SUM($G143:Y143),(Input!$G$148*(1+rvanilla)^0.5)/A6stdlife))</f>
        <v>2.6868889599355272</v>
      </c>
      <c r="AA143" s="168">
        <f>IF(A6stdlife="n/a","n/a",IF(AA$3&gt;(A6stdlife+$E143),(Input!$G$148*(1+rvanilla)^0.5)-SUM($G143:Z143),(Input!$G$148*(1+rvanilla)^0.5)/A6stdlife))</f>
        <v>2.6868889599355272</v>
      </c>
      <c r="AB143" s="168">
        <f>IF(A6stdlife="n/a","n/a",IF(AB$3&gt;(A6stdlife+$E143),(Input!$G$148*(1+rvanilla)^0.5)-SUM($G143:AA143),(Input!$G$148*(1+rvanilla)^0.5)/A6stdlife))</f>
        <v>2.6868889599355272</v>
      </c>
      <c r="AC143" s="168">
        <f>IF(A6stdlife="n/a","n/a",IF(AC$3&gt;(A6stdlife+$E143),(Input!$G$148*(1+rvanilla)^0.5)-SUM($G143:AB143),(Input!$G$148*(1+rvanilla)^0.5)/A6stdlife))</f>
        <v>2.6868889599355272</v>
      </c>
      <c r="AD143" s="168">
        <f>IF(A6stdlife="n/a","n/a",IF(AD$3&gt;(A6stdlife+$E143),(Input!$G$148*(1+rvanilla)^0.5)-SUM($G143:AC143),(Input!$G$148*(1+rvanilla)^0.5)/A6stdlife))</f>
        <v>2.6868889599355272</v>
      </c>
      <c r="AE143" s="168">
        <f>IF(A6stdlife="n/a","n/a",IF(AE$3&gt;(A6stdlife+$E143),(Input!$G$148*(1+rvanilla)^0.5)-SUM($G143:AD143),(Input!$G$148*(1+rvanilla)^0.5)/A6stdlife))</f>
        <v>2.6868889599355272</v>
      </c>
      <c r="AF143" s="168">
        <f>IF(A6stdlife="n/a","n/a",IF(AF$3&gt;(A6stdlife+$E143),(Input!$G$148*(1+rvanilla)^0.5)-SUM($G143:AE143),(Input!$G$148*(1+rvanilla)^0.5)/A6stdlife))</f>
        <v>2.6868889599355272</v>
      </c>
      <c r="AG143" s="168">
        <f>IF(A6stdlife="n/a","n/a",IF(AG$3&gt;(A6stdlife+$E143),(Input!$G$148*(1+rvanilla)^0.5)-SUM($G143:AF143),(Input!$G$148*(1+rvanilla)^0.5)/A6stdlife))</f>
        <v>2.6868889599355272</v>
      </c>
      <c r="AH143" s="168">
        <f>IF(A6stdlife="n/a","n/a",IF(AH$3&gt;(A6stdlife+$E143),(Input!$G$148*(1+rvanilla)^0.5)-SUM($G143:AG143),(Input!$G$148*(1+rvanilla)^0.5)/A6stdlife))</f>
        <v>2.6868889599355272</v>
      </c>
      <c r="AI143" s="168">
        <f>IF(A6stdlife="n/a","n/a",IF(AI$3&gt;(A6stdlife+$E143),(Input!$G$148*(1+rvanilla)^0.5)-SUM($G143:AH143),(Input!$G$148*(1+rvanilla)^0.5)/A6stdlife))</f>
        <v>2.6868889599355272</v>
      </c>
      <c r="AJ143" s="168">
        <f>IF(A6stdlife="n/a","n/a",IF(AJ$3&gt;(A6stdlife+$E143),(Input!$G$148*(1+rvanilla)^0.5)-SUM($G143:AI143),(Input!$G$148*(1+rvanilla)^0.5)/A6stdlife))</f>
        <v>2.6868889599355272</v>
      </c>
      <c r="AK143" s="168">
        <f>IF(A6stdlife="n/a","n/a",IF(AK$3&gt;(A6stdlife+$E143),(Input!$G$148*(1+rvanilla)^0.5)-SUM($G143:AJ143),(Input!$G$148*(1+rvanilla)^0.5)/A6stdlife))</f>
        <v>2.6868889599355272</v>
      </c>
      <c r="AL143" s="168">
        <f>IF(A6stdlife="n/a","n/a",IF(AL$3&gt;(A6stdlife+$E143),(Input!$G$148*(1+rvanilla)^0.5)-SUM($G143:AK143),(Input!$G$148*(1+rvanilla)^0.5)/A6stdlife))</f>
        <v>2.6868889599355272</v>
      </c>
      <c r="AM143" s="168">
        <f>IF(A6stdlife="n/a","n/a",IF(AM$3&gt;(A6stdlife+$E143),(Input!$G$148*(1+rvanilla)^0.5)-SUM($G143:AL143),(Input!$G$148*(1+rvanilla)^0.5)/A6stdlife))</f>
        <v>2.6868889599355272</v>
      </c>
      <c r="AN143" s="168">
        <f>IF(A6stdlife="n/a","n/a",IF(AN$3&gt;(A6stdlife+$E143),(Input!$G$148*(1+rvanilla)^0.5)-SUM($G143:AM143),(Input!$G$148*(1+rvanilla)^0.5)/A6stdlife))</f>
        <v>2.6868889599355272</v>
      </c>
      <c r="AO143" s="168">
        <f>IF(A6stdlife="n/a","n/a",IF(AO$3&gt;(A6stdlife+$E143),(Input!$G$148*(1+rvanilla)^0.5)-SUM($G143:AN143),(Input!$G$148*(1+rvanilla)^0.5)/A6stdlife))</f>
        <v>2.6868889599355272</v>
      </c>
      <c r="AP143" s="168">
        <f>IF(A6stdlife="n/a","n/a",IF(AP$3&gt;(A6stdlife+$E143),(Input!$G$148*(1+rvanilla)^0.5)-SUM($G143:AO143),(Input!$G$148*(1+rvanilla)^0.5)/A6stdlife))</f>
        <v>2.6868889599355272</v>
      </c>
      <c r="AQ143" s="168">
        <f>IF(A6stdlife="n/a","n/a",IF(AQ$3&gt;(A6stdlife+$E143),(Input!$G$148*(1+rvanilla)^0.5)-SUM($G143:AP143),(Input!$G$148*(1+rvanilla)^0.5)/A6stdlife))</f>
        <v>2.6868889599355272</v>
      </c>
      <c r="AR143" s="168">
        <f>IF(A6stdlife="n/a","n/a",IF(AR$3&gt;(A6stdlife+$E143),(Input!$G$148*(1+rvanilla)^0.5)-SUM($G143:AQ143),(Input!$G$148*(1+rvanilla)^0.5)/A6stdlife))</f>
        <v>2.6868889599355272</v>
      </c>
      <c r="AS143" s="168">
        <f>IF(A6stdlife="n/a","n/a",IF(AS$3&gt;(A6stdlife+$E143),(Input!$G$148*(1+rvanilla)^0.5)-SUM($G143:AR143),(Input!$G$148*(1+rvanilla)^0.5)/A6stdlife))</f>
        <v>2.6868889599355272</v>
      </c>
      <c r="AT143" s="168">
        <f>IF(A6stdlife="n/a","n/a",IF(AT$3&gt;(A6stdlife+$E143),(Input!$G$148*(1+rvanilla)^0.5)-SUM($G143:AS143),(Input!$G$148*(1+rvanilla)^0.5)/A6stdlife))</f>
        <v>2.6868889599355272</v>
      </c>
      <c r="AU143" s="168">
        <f>IF(A6stdlife="n/a","n/a",IF(AU$3&gt;(A6stdlife+$E143),(Input!$G$148*(1+rvanilla)^0.5)-SUM($G143:AT143),(Input!$G$148*(1+rvanilla)^0.5)/A6stdlife))</f>
        <v>2.6868889599355272</v>
      </c>
      <c r="AV143" s="168">
        <f>IF(A6stdlife="n/a","n/a",IF(AV$3&gt;(A6stdlife+$E143),(Input!$G$148*(1+rvanilla)^0.5)-SUM($G143:AU143),(Input!$G$148*(1+rvanilla)^0.5)/A6stdlife))</f>
        <v>2.6868889599355272</v>
      </c>
      <c r="AW143" s="168">
        <f>IF(A6stdlife="n/a","n/a",IF(AW$3&gt;(A6stdlife+$E143),(Input!$G$148*(1+rvanilla)^0.5)-SUM($G143:AV143),(Input!$G$148*(1+rvanilla)^0.5)/A6stdlife))</f>
        <v>2.6868889599355272</v>
      </c>
      <c r="AX143" s="168">
        <f>IF(A6stdlife="n/a","n/a",IF(AX$3&gt;(A6stdlife+$E143),(Input!$G$148*(1+rvanilla)^0.5)-SUM($G143:AW143),(Input!$G$148*(1+rvanilla)^0.5)/A6stdlife))</f>
        <v>2.6868889599355272</v>
      </c>
      <c r="AY143" s="168">
        <f>IF(A6stdlife="n/a","n/a",IF(AY$3&gt;(A6stdlife+$E143),(Input!$G$148*(1+rvanilla)^0.5)-SUM($G143:AX143),(Input!$G$148*(1+rvanilla)^0.5)/A6stdlife))</f>
        <v>2.6868889599355272</v>
      </c>
      <c r="AZ143" s="168">
        <f>IF(A6stdlife="n/a","n/a",IF(AZ$3&gt;(A6stdlife+$E143),(Input!$G$148*(1+rvanilla)^0.5)-SUM($G143:AY143),(Input!$G$148*(1+rvanilla)^0.5)/A6stdlife))</f>
        <v>2.6868889599355272</v>
      </c>
      <c r="BA143" s="168">
        <f>IF(A6stdlife="n/a","n/a",IF(BA$3&gt;(A6stdlife+$E143),(Input!$G$148*(1+rvanilla)^0.5)-SUM($G143:AZ143),(Input!$G$148*(1+rvanilla)^0.5)/A6stdlife))</f>
        <v>2.6868889599355272</v>
      </c>
      <c r="BB143" s="168">
        <f>IF(A6stdlife="n/a","n/a",IF(BB$3&gt;(A6stdlife+$E143),(Input!$G$148*(1+rvanilla)^0.5)-SUM($G143:BA143),(Input!$G$148*(1+rvanilla)^0.5)/A6stdlife))</f>
        <v>2.6868889599355272</v>
      </c>
      <c r="BC143" s="168">
        <f>IF(A6stdlife="n/a","n/a",IF(BC$3&gt;(A6stdlife+$E143),(Input!$G$148*(1+rvanilla)^0.5)-SUM($G143:BB143),(Input!$G$148*(1+rvanilla)^0.5)/A6stdlife))</f>
        <v>2.6868889599355272</v>
      </c>
      <c r="BD143" s="168">
        <f>IF(A6stdlife="n/a","n/a",IF(BD$3&gt;(A6stdlife+$E143),(Input!$G$148*(1+rvanilla)^0.5)-SUM($G143:BC143),(Input!$G$148*(1+rvanilla)^0.5)/A6stdlife))</f>
        <v>2.6868889599355272</v>
      </c>
      <c r="BE143" s="168">
        <f>IF(A6stdlife="n/a","n/a",IF(BE$3&gt;(A6stdlife+$E143),(Input!$G$148*(1+rvanilla)^0.5)-SUM($G143:BD143),(Input!$G$148*(1+rvanilla)^0.5)/A6stdlife))</f>
        <v>2.6868889599355272</v>
      </c>
      <c r="BF143" s="168">
        <f>IF(A6stdlife="n/a","n/a",IF(BF$3&gt;(A6stdlife+$E143),(Input!$G$148*(1+rvanilla)^0.5)-SUM($G143:BE143),(Input!$G$148*(1+rvanilla)^0.5)/A6stdlife))</f>
        <v>2.6868889599355272</v>
      </c>
      <c r="BG143" s="168">
        <f>IF(A6stdlife="n/a","n/a",IF(BG$3&gt;(A6stdlife+$E143),(Input!$G$148*(1+rvanilla)^0.5)-SUM($G143:BF143),(Input!$G$148*(1+rvanilla)^0.5)/A6stdlife))</f>
        <v>2.6868889599355272</v>
      </c>
      <c r="BH143" s="168">
        <f>IF(A6stdlife="n/a","n/a",IF(BH$3&gt;(A6stdlife+$E143),(Input!$G$148*(1+rvanilla)^0.5)-SUM($G143:BG143),(Input!$G$148*(1+rvanilla)^0.5)/A6stdlife))</f>
        <v>0.19680046392343797</v>
      </c>
      <c r="BI143" s="168">
        <f>IF(A6stdlife="n/a","n/a",IF(BI$3&gt;(A6stdlife+$E143),(Input!$G$148*(1+rvanilla)^0.5)-SUM($G143:BH143),(Input!$G$148*(1+rvanilla)^0.5)/A6stdlife))</f>
        <v>0</v>
      </c>
      <c r="BJ143" s="20"/>
      <c r="BK143" s="20"/>
      <c r="BL143"/>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c r="GR143"/>
      <c r="GS143"/>
      <c r="GT143"/>
      <c r="GU143"/>
      <c r="GV143"/>
      <c r="GW143"/>
      <c r="GX143"/>
      <c r="GY143"/>
      <c r="GZ143"/>
      <c r="HA143"/>
      <c r="HB143"/>
      <c r="HC143"/>
      <c r="HD143"/>
      <c r="HE143"/>
      <c r="HF143"/>
      <c r="HG143"/>
      <c r="HH143"/>
      <c r="HI143"/>
      <c r="HJ143"/>
      <c r="HK143"/>
      <c r="HL143"/>
      <c r="HM143"/>
      <c r="HN143"/>
      <c r="HO143"/>
      <c r="HP143"/>
      <c r="HQ143"/>
      <c r="HR143"/>
      <c r="HS143"/>
      <c r="HT143"/>
      <c r="HU143"/>
      <c r="HV143"/>
      <c r="HW143"/>
      <c r="HX143"/>
      <c r="HY143"/>
      <c r="HZ143"/>
      <c r="IA143"/>
      <c r="IB143"/>
      <c r="IC143"/>
      <c r="ID143"/>
      <c r="IE143"/>
      <c r="IF143"/>
      <c r="IG143"/>
      <c r="IH143"/>
      <c r="II143"/>
      <c r="IJ143"/>
      <c r="IK143"/>
      <c r="IL143"/>
      <c r="IM143"/>
      <c r="IN143"/>
      <c r="IO143"/>
      <c r="IP143"/>
      <c r="IQ143"/>
      <c r="IR143"/>
      <c r="IS143"/>
      <c r="IT143"/>
      <c r="IU143"/>
      <c r="IV143"/>
    </row>
    <row r="144" spans="1:256" s="5" customFormat="1" hidden="1" outlineLevel="2">
      <c r="A144" s="20"/>
      <c r="B144" s="20"/>
      <c r="C144" s="38"/>
      <c r="D144" s="641"/>
      <c r="E144" s="287">
        <v>2</v>
      </c>
      <c r="F144" s="40"/>
      <c r="G144" s="445"/>
      <c r="H144" s="314"/>
      <c r="I144" s="168">
        <f>IF(A6stdlife="n/a","n/a",IF(I$3&gt;(A6stdlife+$E144),(Input!$H$148*(1+rvanilla)^0.5)-SUM($H144:H144),(Input!$H$148*(1+rvanilla)^0.5)/A6stdlife))</f>
        <v>2.9477003135624287</v>
      </c>
      <c r="J144" s="168">
        <f>IF(A6stdlife="n/a","n/a",IF(J$3&gt;(A6stdlife+$E144),(Input!$H$148*(1+rvanilla)^0.5)-SUM($H144:I144),(Input!$H$148*(1+rvanilla)^0.5)/A6stdlife))</f>
        <v>2.9477003135624287</v>
      </c>
      <c r="K144" s="168">
        <f>IF(A6stdlife="n/a","n/a",IF(K$3&gt;(A6stdlife+$E144),(Input!$H$148*(1+rvanilla)^0.5)-SUM($H144:J144),(Input!$H$148*(1+rvanilla)^0.5)/A6stdlife))</f>
        <v>2.9477003135624287</v>
      </c>
      <c r="L144" s="168">
        <f>IF(A6stdlife="n/a","n/a",IF(L$3&gt;(A6stdlife+$E144),(Input!$H$148*(1+rvanilla)^0.5)-SUM($H144:K144),(Input!$H$148*(1+rvanilla)^0.5)/A6stdlife))</f>
        <v>2.9477003135624287</v>
      </c>
      <c r="M144" s="168">
        <f>IF(A6stdlife="n/a","n/a",IF(M$3&gt;(A6stdlife+$E144),(Input!$H$148*(1+rvanilla)^0.5)-SUM($H144:L144),(Input!$H$148*(1+rvanilla)^0.5)/A6stdlife))</f>
        <v>2.9477003135624287</v>
      </c>
      <c r="N144" s="168">
        <f>IF(A6stdlife="n/a","n/a",IF(N$3&gt;(A6stdlife+$E144),(Input!$H$148*(1+rvanilla)^0.5)-SUM($H144:M144),(Input!$H$148*(1+rvanilla)^0.5)/A6stdlife))</f>
        <v>2.9477003135624287</v>
      </c>
      <c r="O144" s="168">
        <f>IF(A6stdlife="n/a","n/a",IF(O$3&gt;(A6stdlife+$E144),(Input!$H$148*(1+rvanilla)^0.5)-SUM($H144:N144),(Input!$H$148*(1+rvanilla)^0.5)/A6stdlife))</f>
        <v>2.9477003135624287</v>
      </c>
      <c r="P144" s="168">
        <f>IF(A6stdlife="n/a","n/a",IF(P$3&gt;(A6stdlife+$E144),(Input!$H$148*(1+rvanilla)^0.5)-SUM($H144:O144),(Input!$H$148*(1+rvanilla)^0.5)/A6stdlife))</f>
        <v>2.9477003135624287</v>
      </c>
      <c r="Q144" s="168">
        <f>IF(A6stdlife="n/a","n/a",IF(Q$3&gt;(A6stdlife+$E144),(Input!$H$148*(1+rvanilla)^0.5)-SUM($H144:P144),(Input!$H$148*(1+rvanilla)^0.5)/A6stdlife))</f>
        <v>2.9477003135624287</v>
      </c>
      <c r="R144" s="168">
        <f>IF(A6stdlife="n/a","n/a",IF(R$3&gt;(A6stdlife+$E144),(Input!$H$148*(1+rvanilla)^0.5)-SUM($H144:Q144),(Input!$H$148*(1+rvanilla)^0.5)/A6stdlife))</f>
        <v>2.9477003135624287</v>
      </c>
      <c r="S144" s="168">
        <f>IF(A6stdlife="n/a","n/a",IF(S$3&gt;(A6stdlife+$E144),(Input!$H$148*(1+rvanilla)^0.5)-SUM($H144:R144),(Input!$H$148*(1+rvanilla)^0.5)/A6stdlife))</f>
        <v>2.9477003135624287</v>
      </c>
      <c r="T144" s="168">
        <f>IF(A6stdlife="n/a","n/a",IF(T$3&gt;(A6stdlife+$E144),(Input!$H$148*(1+rvanilla)^0.5)-SUM($H144:S144),(Input!$H$148*(1+rvanilla)^0.5)/A6stdlife))</f>
        <v>2.9477003135624287</v>
      </c>
      <c r="U144" s="168">
        <f>IF(A6stdlife="n/a","n/a",IF(U$3&gt;(A6stdlife+$E144),(Input!$H$148*(1+rvanilla)^0.5)-SUM($H144:T144),(Input!$H$148*(1+rvanilla)^0.5)/A6stdlife))</f>
        <v>2.9477003135624287</v>
      </c>
      <c r="V144" s="168">
        <f>IF(A6stdlife="n/a","n/a",IF(V$3&gt;(A6stdlife+$E144),(Input!$H$148*(1+rvanilla)^0.5)-SUM($H144:U144),(Input!$H$148*(1+rvanilla)^0.5)/A6stdlife))</f>
        <v>2.9477003135624287</v>
      </c>
      <c r="W144" s="168">
        <f>IF(A6stdlife="n/a","n/a",IF(W$3&gt;(A6stdlife+$E144),(Input!$H$148*(1+rvanilla)^0.5)-SUM($H144:V144),(Input!$H$148*(1+rvanilla)^0.5)/A6stdlife))</f>
        <v>2.9477003135624287</v>
      </c>
      <c r="X144" s="168">
        <f>IF(A6stdlife="n/a","n/a",IF(X$3&gt;(A6stdlife+$E144),(Input!$H$148*(1+rvanilla)^0.5)-SUM($H144:W144),(Input!$H$148*(1+rvanilla)^0.5)/A6stdlife))</f>
        <v>2.9477003135624287</v>
      </c>
      <c r="Y144" s="168">
        <f>IF(A6stdlife="n/a","n/a",IF(Y$3&gt;(A6stdlife+$E144),(Input!$H$148*(1+rvanilla)^0.5)-SUM($H144:X144),(Input!$H$148*(1+rvanilla)^0.5)/A6stdlife))</f>
        <v>2.9477003135624287</v>
      </c>
      <c r="Z144" s="168">
        <f>IF(A6stdlife="n/a","n/a",IF(Z$3&gt;(A6stdlife+$E144),(Input!$H$148*(1+rvanilla)^0.5)-SUM($H144:Y144),(Input!$H$148*(1+rvanilla)^0.5)/A6stdlife))</f>
        <v>2.9477003135624287</v>
      </c>
      <c r="AA144" s="168">
        <f>IF(A6stdlife="n/a","n/a",IF(AA$3&gt;(A6stdlife+$E144),(Input!$H$148*(1+rvanilla)^0.5)-SUM($H144:Z144),(Input!$H$148*(1+rvanilla)^0.5)/A6stdlife))</f>
        <v>2.9477003135624287</v>
      </c>
      <c r="AB144" s="168">
        <f>IF(A6stdlife="n/a","n/a",IF(AB$3&gt;(A6stdlife+$E144),(Input!$H$148*(1+rvanilla)^0.5)-SUM($H144:AA144),(Input!$H$148*(1+rvanilla)^0.5)/A6stdlife))</f>
        <v>2.9477003135624287</v>
      </c>
      <c r="AC144" s="168">
        <f>IF(A6stdlife="n/a","n/a",IF(AC$3&gt;(A6stdlife+$E144),(Input!$H$148*(1+rvanilla)^0.5)-SUM($H144:AB144),(Input!$H$148*(1+rvanilla)^0.5)/A6stdlife))</f>
        <v>2.9477003135624287</v>
      </c>
      <c r="AD144" s="168">
        <f>IF(A6stdlife="n/a","n/a",IF(AD$3&gt;(A6stdlife+$E144),(Input!$H$148*(1+rvanilla)^0.5)-SUM($H144:AC144),(Input!$H$148*(1+rvanilla)^0.5)/A6stdlife))</f>
        <v>2.9477003135624287</v>
      </c>
      <c r="AE144" s="168">
        <f>IF(A6stdlife="n/a","n/a",IF(AE$3&gt;(A6stdlife+$E144),(Input!$H$148*(1+rvanilla)^0.5)-SUM($H144:AD144),(Input!$H$148*(1+rvanilla)^0.5)/A6stdlife))</f>
        <v>2.9477003135624287</v>
      </c>
      <c r="AF144" s="168">
        <f>IF(A6stdlife="n/a","n/a",IF(AF$3&gt;(A6stdlife+$E144),(Input!$H$148*(1+rvanilla)^0.5)-SUM($H144:AE144),(Input!$H$148*(1+rvanilla)^0.5)/A6stdlife))</f>
        <v>2.9477003135624287</v>
      </c>
      <c r="AG144" s="168">
        <f>IF(A6stdlife="n/a","n/a",IF(AG$3&gt;(A6stdlife+$E144),(Input!$H$148*(1+rvanilla)^0.5)-SUM($H144:AF144),(Input!$H$148*(1+rvanilla)^0.5)/A6stdlife))</f>
        <v>2.9477003135624287</v>
      </c>
      <c r="AH144" s="168">
        <f>IF(A6stdlife="n/a","n/a",IF(AH$3&gt;(A6stdlife+$E144),(Input!$H$148*(1+rvanilla)^0.5)-SUM($H144:AG144),(Input!$H$148*(1+rvanilla)^0.5)/A6stdlife))</f>
        <v>2.9477003135624287</v>
      </c>
      <c r="AI144" s="168">
        <f>IF(A6stdlife="n/a","n/a",IF(AI$3&gt;(A6stdlife+$E144),(Input!$H$148*(1+rvanilla)^0.5)-SUM($H144:AH144),(Input!$H$148*(1+rvanilla)^0.5)/A6stdlife))</f>
        <v>2.9477003135624287</v>
      </c>
      <c r="AJ144" s="168">
        <f>IF(A6stdlife="n/a","n/a",IF(AJ$3&gt;(A6stdlife+$E144),(Input!$H$148*(1+rvanilla)^0.5)-SUM($H144:AI144),(Input!$H$148*(1+rvanilla)^0.5)/A6stdlife))</f>
        <v>2.9477003135624287</v>
      </c>
      <c r="AK144" s="168">
        <f>IF(A6stdlife="n/a","n/a",IF(AK$3&gt;(A6stdlife+$E144),(Input!$H$148*(1+rvanilla)^0.5)-SUM($H144:AJ144),(Input!$H$148*(1+rvanilla)^0.5)/A6stdlife))</f>
        <v>2.9477003135624287</v>
      </c>
      <c r="AL144" s="168">
        <f>IF(A6stdlife="n/a","n/a",IF(AL$3&gt;(A6stdlife+$E144),(Input!$H$148*(1+rvanilla)^0.5)-SUM($H144:AK144),(Input!$H$148*(1+rvanilla)^0.5)/A6stdlife))</f>
        <v>2.9477003135624287</v>
      </c>
      <c r="AM144" s="168">
        <f>IF(A6stdlife="n/a","n/a",IF(AM$3&gt;(A6stdlife+$E144),(Input!$H$148*(1+rvanilla)^0.5)-SUM($H144:AL144),(Input!$H$148*(1+rvanilla)^0.5)/A6stdlife))</f>
        <v>2.9477003135624287</v>
      </c>
      <c r="AN144" s="168">
        <f>IF(A6stdlife="n/a","n/a",IF(AN$3&gt;(A6stdlife+$E144),(Input!$H$148*(1+rvanilla)^0.5)-SUM($H144:AM144),(Input!$H$148*(1+rvanilla)^0.5)/A6stdlife))</f>
        <v>2.9477003135624287</v>
      </c>
      <c r="AO144" s="168">
        <f>IF(A6stdlife="n/a","n/a",IF(AO$3&gt;(A6stdlife+$E144),(Input!$H$148*(1+rvanilla)^0.5)-SUM($H144:AN144),(Input!$H$148*(1+rvanilla)^0.5)/A6stdlife))</f>
        <v>2.9477003135624287</v>
      </c>
      <c r="AP144" s="168">
        <f>IF(A6stdlife="n/a","n/a",IF(AP$3&gt;(A6stdlife+$E144),(Input!$H$148*(1+rvanilla)^0.5)-SUM($H144:AO144),(Input!$H$148*(1+rvanilla)^0.5)/A6stdlife))</f>
        <v>2.9477003135624287</v>
      </c>
      <c r="AQ144" s="168">
        <f>IF(A6stdlife="n/a","n/a",IF(AQ$3&gt;(A6stdlife+$E144),(Input!$H$148*(1+rvanilla)^0.5)-SUM($H144:AP144),(Input!$H$148*(1+rvanilla)^0.5)/A6stdlife))</f>
        <v>2.9477003135624287</v>
      </c>
      <c r="AR144" s="168">
        <f>IF(A6stdlife="n/a","n/a",IF(AR$3&gt;(A6stdlife+$E144),(Input!$H$148*(1+rvanilla)^0.5)-SUM($H144:AQ144),(Input!$H$148*(1+rvanilla)^0.5)/A6stdlife))</f>
        <v>2.9477003135624287</v>
      </c>
      <c r="AS144" s="168">
        <f>IF(A6stdlife="n/a","n/a",IF(AS$3&gt;(A6stdlife+$E144),(Input!$H$148*(1+rvanilla)^0.5)-SUM($H144:AR144),(Input!$H$148*(1+rvanilla)^0.5)/A6stdlife))</f>
        <v>2.9477003135624287</v>
      </c>
      <c r="AT144" s="168">
        <f>IF(A6stdlife="n/a","n/a",IF(AT$3&gt;(A6stdlife+$E144),(Input!$H$148*(1+rvanilla)^0.5)-SUM($H144:AS144),(Input!$H$148*(1+rvanilla)^0.5)/A6stdlife))</f>
        <v>2.9477003135624287</v>
      </c>
      <c r="AU144" s="168">
        <f>IF(A6stdlife="n/a","n/a",IF(AU$3&gt;(A6stdlife+$E144),(Input!$H$148*(1+rvanilla)^0.5)-SUM($H144:AT144),(Input!$H$148*(1+rvanilla)^0.5)/A6stdlife))</f>
        <v>2.9477003135624287</v>
      </c>
      <c r="AV144" s="168">
        <f>IF(A6stdlife="n/a","n/a",IF(AV$3&gt;(A6stdlife+$E144),(Input!$H$148*(1+rvanilla)^0.5)-SUM($H144:AU144),(Input!$H$148*(1+rvanilla)^0.5)/A6stdlife))</f>
        <v>2.9477003135624287</v>
      </c>
      <c r="AW144" s="168">
        <f>IF(A6stdlife="n/a","n/a",IF(AW$3&gt;(A6stdlife+$E144),(Input!$H$148*(1+rvanilla)^0.5)-SUM($H144:AV144),(Input!$H$148*(1+rvanilla)^0.5)/A6stdlife))</f>
        <v>2.9477003135624287</v>
      </c>
      <c r="AX144" s="168">
        <f>IF(A6stdlife="n/a","n/a",IF(AX$3&gt;(A6stdlife+$E144),(Input!$H$148*(1+rvanilla)^0.5)-SUM($H144:AW144),(Input!$H$148*(1+rvanilla)^0.5)/A6stdlife))</f>
        <v>2.9477003135624287</v>
      </c>
      <c r="AY144" s="168">
        <f>IF(A6stdlife="n/a","n/a",IF(AY$3&gt;(A6stdlife+$E144),(Input!$H$148*(1+rvanilla)^0.5)-SUM($H144:AX144),(Input!$H$148*(1+rvanilla)^0.5)/A6stdlife))</f>
        <v>2.9477003135624287</v>
      </c>
      <c r="AZ144" s="168">
        <f>IF(A6stdlife="n/a","n/a",IF(AZ$3&gt;(A6stdlife+$E144),(Input!$H$148*(1+rvanilla)^0.5)-SUM($H144:AY144),(Input!$H$148*(1+rvanilla)^0.5)/A6stdlife))</f>
        <v>2.9477003135624287</v>
      </c>
      <c r="BA144" s="168">
        <f>IF(A6stdlife="n/a","n/a",IF(BA$3&gt;(A6stdlife+$E144),(Input!$H$148*(1+rvanilla)^0.5)-SUM($H144:AZ144),(Input!$H$148*(1+rvanilla)^0.5)/A6stdlife))</f>
        <v>2.9477003135624287</v>
      </c>
      <c r="BB144" s="168">
        <f>IF(A6stdlife="n/a","n/a",IF(BB$3&gt;(A6stdlife+$E144),(Input!$H$148*(1+rvanilla)^0.5)-SUM($H144:BA144),(Input!$H$148*(1+rvanilla)^0.5)/A6stdlife))</f>
        <v>2.9477003135624287</v>
      </c>
      <c r="BC144" s="168">
        <f>IF(A6stdlife="n/a","n/a",IF(BC$3&gt;(A6stdlife+$E144),(Input!$H$148*(1+rvanilla)^0.5)-SUM($H144:BB144),(Input!$H$148*(1+rvanilla)^0.5)/A6stdlife))</f>
        <v>2.9477003135624287</v>
      </c>
      <c r="BD144" s="168">
        <f>IF(A6stdlife="n/a","n/a",IF(BD$3&gt;(A6stdlife+$E144),(Input!$H$148*(1+rvanilla)^0.5)-SUM($H144:BC144),(Input!$H$148*(1+rvanilla)^0.5)/A6stdlife))</f>
        <v>2.9477003135624287</v>
      </c>
      <c r="BE144" s="168">
        <f>IF(A6stdlife="n/a","n/a",IF(BE$3&gt;(A6stdlife+$E144),(Input!$H$148*(1+rvanilla)^0.5)-SUM($H144:BD144),(Input!$H$148*(1+rvanilla)^0.5)/A6stdlife))</f>
        <v>2.9477003135624287</v>
      </c>
      <c r="BF144" s="168">
        <f>IF(A6stdlife="n/a","n/a",IF(BF$3&gt;(A6stdlife+$E144),(Input!$H$148*(1+rvanilla)^0.5)-SUM($H144:BE144),(Input!$H$148*(1+rvanilla)^0.5)/A6stdlife))</f>
        <v>2.9477003135624287</v>
      </c>
      <c r="BG144" s="168">
        <f>IF(A6stdlife="n/a","n/a",IF(BG$3&gt;(A6stdlife+$E144),(Input!$H$148*(1+rvanilla)^0.5)-SUM($H144:BF144),(Input!$H$148*(1+rvanilla)^0.5)/A6stdlife))</f>
        <v>2.9477003135624287</v>
      </c>
      <c r="BH144" s="168">
        <f>IF(A6stdlife="n/a","n/a",IF(BH$3&gt;(A6stdlife+$E144),(Input!$H$148*(1+rvanilla)^0.5)-SUM($H144:BG144),(Input!$H$148*(1+rvanilla)^0.5)/A6stdlife))</f>
        <v>2.9477003135624287</v>
      </c>
      <c r="BI144" s="168">
        <f>IF(A6stdlife="n/a","n/a",IF(BI$3&gt;(A6stdlife+$E144),(Input!$H$148*(1+rvanilla)^0.5)-SUM($H144:BH144),(Input!$H$148*(1+rvanilla)^0.5)/A6stdlife))</f>
        <v>0.2159035218302563</v>
      </c>
      <c r="BJ144" s="20"/>
      <c r="BK144" s="20"/>
      <c r="BL144"/>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c r="GQ144"/>
      <c r="GR144"/>
      <c r="GS144"/>
      <c r="GT144"/>
      <c r="GU144"/>
      <c r="GV144"/>
      <c r="GW144"/>
      <c r="GX144"/>
      <c r="GY144"/>
      <c r="GZ144"/>
      <c r="HA144"/>
      <c r="HB144"/>
      <c r="HC144"/>
      <c r="HD144"/>
      <c r="HE144"/>
      <c r="HF144"/>
      <c r="HG144"/>
      <c r="HH144"/>
      <c r="HI144"/>
      <c r="HJ144"/>
      <c r="HK144"/>
      <c r="HL144"/>
      <c r="HM144"/>
      <c r="HN144"/>
      <c r="HO144"/>
      <c r="HP144"/>
      <c r="HQ144"/>
      <c r="HR144"/>
      <c r="HS144"/>
      <c r="HT144"/>
      <c r="HU144"/>
      <c r="HV144"/>
      <c r="HW144"/>
      <c r="HX144"/>
      <c r="HY144"/>
      <c r="HZ144"/>
      <c r="IA144"/>
      <c r="IB144"/>
      <c r="IC144"/>
      <c r="ID144"/>
      <c r="IE144"/>
      <c r="IF144"/>
      <c r="IG144"/>
      <c r="IH144"/>
      <c r="II144"/>
      <c r="IJ144"/>
      <c r="IK144"/>
      <c r="IL144"/>
      <c r="IM144"/>
      <c r="IN144"/>
      <c r="IO144"/>
      <c r="IP144"/>
      <c r="IQ144"/>
      <c r="IR144"/>
      <c r="IS144"/>
      <c r="IT144"/>
      <c r="IU144"/>
      <c r="IV144"/>
    </row>
    <row r="145" spans="1:256" s="5" customFormat="1" hidden="1" outlineLevel="2">
      <c r="A145" s="20"/>
      <c r="B145" s="20"/>
      <c r="C145" s="38"/>
      <c r="D145" s="641"/>
      <c r="E145" s="287">
        <v>3</v>
      </c>
      <c r="F145" s="40"/>
      <c r="G145" s="445"/>
      <c r="H145" s="315"/>
      <c r="I145" s="314"/>
      <c r="J145" s="168">
        <f>IF(A6stdlife="n/a","n/a",IF(J$3&gt;(A6stdlife+$E145),(Input!$I$148*(1+rvanilla)^0.5)-SUM($I145:I145),(Input!$I$148*(1+rvanilla)^0.5)/A6stdlife))</f>
        <v>3.0316985630689706</v>
      </c>
      <c r="K145" s="168">
        <f>IF(A6stdlife="n/a","n/a",IF(K$3&gt;(A6stdlife+$E145),(Input!$I$148*(1+rvanilla)^0.5)-SUM($I145:J145),(Input!$I$148*(1+rvanilla)^0.5)/A6stdlife))</f>
        <v>3.0316985630689706</v>
      </c>
      <c r="L145" s="168">
        <f>IF(A6stdlife="n/a","n/a",IF(L$3&gt;(A6stdlife+$E145),(Input!$I$148*(1+rvanilla)^0.5)-SUM($I145:K145),(Input!$I$148*(1+rvanilla)^0.5)/A6stdlife))</f>
        <v>3.0316985630689706</v>
      </c>
      <c r="M145" s="168">
        <f>IF(A6stdlife="n/a","n/a",IF(M$3&gt;(A6stdlife+$E145),(Input!$I$148*(1+rvanilla)^0.5)-SUM($I145:L145),(Input!$I$148*(1+rvanilla)^0.5)/A6stdlife))</f>
        <v>3.0316985630689706</v>
      </c>
      <c r="N145" s="168">
        <f>IF(A6stdlife="n/a","n/a",IF(N$3&gt;(A6stdlife+$E145),(Input!$I$148*(1+rvanilla)^0.5)-SUM($I145:M145),(Input!$I$148*(1+rvanilla)^0.5)/A6stdlife))</f>
        <v>3.0316985630689706</v>
      </c>
      <c r="O145" s="168">
        <f>IF(A6stdlife="n/a","n/a",IF(O$3&gt;(A6stdlife+$E145),(Input!$I$148*(1+rvanilla)^0.5)-SUM($I145:N145),(Input!$I$148*(1+rvanilla)^0.5)/A6stdlife))</f>
        <v>3.0316985630689706</v>
      </c>
      <c r="P145" s="168">
        <f>IF(A6stdlife="n/a","n/a",IF(P$3&gt;(A6stdlife+$E145),(Input!$I$148*(1+rvanilla)^0.5)-SUM($I145:O145),(Input!$I$148*(1+rvanilla)^0.5)/A6stdlife))</f>
        <v>3.0316985630689706</v>
      </c>
      <c r="Q145" s="168">
        <f>IF(A6stdlife="n/a","n/a",IF(Q$3&gt;(A6stdlife+$E145),(Input!$I$148*(1+rvanilla)^0.5)-SUM($I145:P145),(Input!$I$148*(1+rvanilla)^0.5)/A6stdlife))</f>
        <v>3.0316985630689706</v>
      </c>
      <c r="R145" s="168">
        <f>IF(A6stdlife="n/a","n/a",IF(R$3&gt;(A6stdlife+$E145),(Input!$I$148*(1+rvanilla)^0.5)-SUM($I145:Q145),(Input!$I$148*(1+rvanilla)^0.5)/A6stdlife))</f>
        <v>3.0316985630689706</v>
      </c>
      <c r="S145" s="168">
        <f>IF(A6stdlife="n/a","n/a",IF(S$3&gt;(A6stdlife+$E145),(Input!$I$148*(1+rvanilla)^0.5)-SUM($I145:R145),(Input!$I$148*(1+rvanilla)^0.5)/A6stdlife))</f>
        <v>3.0316985630689706</v>
      </c>
      <c r="T145" s="168">
        <f>IF(A6stdlife="n/a","n/a",IF(T$3&gt;(A6stdlife+$E145),(Input!$I$148*(1+rvanilla)^0.5)-SUM($I145:S145),(Input!$I$148*(1+rvanilla)^0.5)/A6stdlife))</f>
        <v>3.0316985630689706</v>
      </c>
      <c r="U145" s="168">
        <f>IF(A6stdlife="n/a","n/a",IF(U$3&gt;(A6stdlife+$E145),(Input!$I$148*(1+rvanilla)^0.5)-SUM($I145:T145),(Input!$I$148*(1+rvanilla)^0.5)/A6stdlife))</f>
        <v>3.0316985630689706</v>
      </c>
      <c r="V145" s="168">
        <f>IF(A6stdlife="n/a","n/a",IF(V$3&gt;(A6stdlife+$E145),(Input!$I$148*(1+rvanilla)^0.5)-SUM($I145:U145),(Input!$I$148*(1+rvanilla)^0.5)/A6stdlife))</f>
        <v>3.0316985630689706</v>
      </c>
      <c r="W145" s="168">
        <f>IF(A6stdlife="n/a","n/a",IF(W$3&gt;(A6stdlife+$E145),(Input!$I$148*(1+rvanilla)^0.5)-SUM($I145:V145),(Input!$I$148*(1+rvanilla)^0.5)/A6stdlife))</f>
        <v>3.0316985630689706</v>
      </c>
      <c r="X145" s="168">
        <f>IF(A6stdlife="n/a","n/a",IF(X$3&gt;(A6stdlife+$E145),(Input!$I$148*(1+rvanilla)^0.5)-SUM($I145:W145),(Input!$I$148*(1+rvanilla)^0.5)/A6stdlife))</f>
        <v>3.0316985630689706</v>
      </c>
      <c r="Y145" s="168">
        <f>IF(A6stdlife="n/a","n/a",IF(Y$3&gt;(A6stdlife+$E145),(Input!$I$148*(1+rvanilla)^0.5)-SUM($I145:X145),(Input!$I$148*(1+rvanilla)^0.5)/A6stdlife))</f>
        <v>3.0316985630689706</v>
      </c>
      <c r="Z145" s="168">
        <f>IF(A6stdlife="n/a","n/a",IF(Z$3&gt;(A6stdlife+$E145),(Input!$I$148*(1+rvanilla)^0.5)-SUM($I145:Y145),(Input!$I$148*(1+rvanilla)^0.5)/A6stdlife))</f>
        <v>3.0316985630689706</v>
      </c>
      <c r="AA145" s="168">
        <f>IF(A6stdlife="n/a","n/a",IF(AA$3&gt;(A6stdlife+$E145),(Input!$I$148*(1+rvanilla)^0.5)-SUM($I145:Z145),(Input!$I$148*(1+rvanilla)^0.5)/A6stdlife))</f>
        <v>3.0316985630689706</v>
      </c>
      <c r="AB145" s="168">
        <f>IF(A6stdlife="n/a","n/a",IF(AB$3&gt;(A6stdlife+$E145),(Input!$I$148*(1+rvanilla)^0.5)-SUM($I145:AA145),(Input!$I$148*(1+rvanilla)^0.5)/A6stdlife))</f>
        <v>3.0316985630689706</v>
      </c>
      <c r="AC145" s="168">
        <f>IF(A6stdlife="n/a","n/a",IF(AC$3&gt;(A6stdlife+$E145),(Input!$I$148*(1+rvanilla)^0.5)-SUM($I145:AB145),(Input!$I$148*(1+rvanilla)^0.5)/A6stdlife))</f>
        <v>3.0316985630689706</v>
      </c>
      <c r="AD145" s="168">
        <f>IF(A6stdlife="n/a","n/a",IF(AD$3&gt;(A6stdlife+$E145),(Input!$I$148*(1+rvanilla)^0.5)-SUM($I145:AC145),(Input!$I$148*(1+rvanilla)^0.5)/A6stdlife))</f>
        <v>3.0316985630689706</v>
      </c>
      <c r="AE145" s="168">
        <f>IF(A6stdlife="n/a","n/a",IF(AE$3&gt;(A6stdlife+$E145),(Input!$I$148*(1+rvanilla)^0.5)-SUM($I145:AD145),(Input!$I$148*(1+rvanilla)^0.5)/A6stdlife))</f>
        <v>3.0316985630689706</v>
      </c>
      <c r="AF145" s="168">
        <f>IF(A6stdlife="n/a","n/a",IF(AF$3&gt;(A6stdlife+$E145),(Input!$I$148*(1+rvanilla)^0.5)-SUM($I145:AE145),(Input!$I$148*(1+rvanilla)^0.5)/A6stdlife))</f>
        <v>3.0316985630689706</v>
      </c>
      <c r="AG145" s="168">
        <f>IF(A6stdlife="n/a","n/a",IF(AG$3&gt;(A6stdlife+$E145),(Input!$I$148*(1+rvanilla)^0.5)-SUM($I145:AF145),(Input!$I$148*(1+rvanilla)^0.5)/A6stdlife))</f>
        <v>3.0316985630689706</v>
      </c>
      <c r="AH145" s="168">
        <f>IF(A6stdlife="n/a","n/a",IF(AH$3&gt;(A6stdlife+$E145),(Input!$I$148*(1+rvanilla)^0.5)-SUM($I145:AG145),(Input!$I$148*(1+rvanilla)^0.5)/A6stdlife))</f>
        <v>3.0316985630689706</v>
      </c>
      <c r="AI145" s="168">
        <f>IF(A6stdlife="n/a","n/a",IF(AI$3&gt;(A6stdlife+$E145),(Input!$I$148*(1+rvanilla)^0.5)-SUM($I145:AH145),(Input!$I$148*(1+rvanilla)^0.5)/A6stdlife))</f>
        <v>3.0316985630689706</v>
      </c>
      <c r="AJ145" s="168">
        <f>IF(A6stdlife="n/a","n/a",IF(AJ$3&gt;(A6stdlife+$E145),(Input!$I$148*(1+rvanilla)^0.5)-SUM($I145:AI145),(Input!$I$148*(1+rvanilla)^0.5)/A6stdlife))</f>
        <v>3.0316985630689706</v>
      </c>
      <c r="AK145" s="168">
        <f>IF(A6stdlife="n/a","n/a",IF(AK$3&gt;(A6stdlife+$E145),(Input!$I$148*(1+rvanilla)^0.5)-SUM($I145:AJ145),(Input!$I$148*(1+rvanilla)^0.5)/A6stdlife))</f>
        <v>3.0316985630689706</v>
      </c>
      <c r="AL145" s="168">
        <f>IF(A6stdlife="n/a","n/a",IF(AL$3&gt;(A6stdlife+$E145),(Input!$I$148*(1+rvanilla)^0.5)-SUM($I145:AK145),(Input!$I$148*(1+rvanilla)^0.5)/A6stdlife))</f>
        <v>3.0316985630689706</v>
      </c>
      <c r="AM145" s="168">
        <f>IF(A6stdlife="n/a","n/a",IF(AM$3&gt;(A6stdlife+$E145),(Input!$I$148*(1+rvanilla)^0.5)-SUM($I145:AL145),(Input!$I$148*(1+rvanilla)^0.5)/A6stdlife))</f>
        <v>3.0316985630689706</v>
      </c>
      <c r="AN145" s="168">
        <f>IF(A6stdlife="n/a","n/a",IF(AN$3&gt;(A6stdlife+$E145),(Input!$I$148*(1+rvanilla)^0.5)-SUM($I145:AM145),(Input!$I$148*(1+rvanilla)^0.5)/A6stdlife))</f>
        <v>3.0316985630689706</v>
      </c>
      <c r="AO145" s="168">
        <f>IF(A6stdlife="n/a","n/a",IF(AO$3&gt;(A6stdlife+$E145),(Input!$I$148*(1+rvanilla)^0.5)-SUM($I145:AN145),(Input!$I$148*(1+rvanilla)^0.5)/A6stdlife))</f>
        <v>3.0316985630689706</v>
      </c>
      <c r="AP145" s="168">
        <f>IF(A6stdlife="n/a","n/a",IF(AP$3&gt;(A6stdlife+$E145),(Input!$I$148*(1+rvanilla)^0.5)-SUM($I145:AO145),(Input!$I$148*(1+rvanilla)^0.5)/A6stdlife))</f>
        <v>3.0316985630689706</v>
      </c>
      <c r="AQ145" s="168">
        <f>IF(A6stdlife="n/a","n/a",IF(AQ$3&gt;(A6stdlife+$E145),(Input!$I$148*(1+rvanilla)^0.5)-SUM($I145:AP145),(Input!$I$148*(1+rvanilla)^0.5)/A6stdlife))</f>
        <v>3.0316985630689706</v>
      </c>
      <c r="AR145" s="168">
        <f>IF(A6stdlife="n/a","n/a",IF(AR$3&gt;(A6stdlife+$E145),(Input!$I$148*(1+rvanilla)^0.5)-SUM($I145:AQ145),(Input!$I$148*(1+rvanilla)^0.5)/A6stdlife))</f>
        <v>3.0316985630689706</v>
      </c>
      <c r="AS145" s="168">
        <f>IF(A6stdlife="n/a","n/a",IF(AS$3&gt;(A6stdlife+$E145),(Input!$I$148*(1+rvanilla)^0.5)-SUM($I145:AR145),(Input!$I$148*(1+rvanilla)^0.5)/A6stdlife))</f>
        <v>3.0316985630689706</v>
      </c>
      <c r="AT145" s="168">
        <f>IF(A6stdlife="n/a","n/a",IF(AT$3&gt;(A6stdlife+$E145),(Input!$I$148*(1+rvanilla)^0.5)-SUM($I145:AS145),(Input!$I$148*(1+rvanilla)^0.5)/A6stdlife))</f>
        <v>3.0316985630689706</v>
      </c>
      <c r="AU145" s="168">
        <f>IF(A6stdlife="n/a","n/a",IF(AU$3&gt;(A6stdlife+$E145),(Input!$I$148*(1+rvanilla)^0.5)-SUM($I145:AT145),(Input!$I$148*(1+rvanilla)^0.5)/A6stdlife))</f>
        <v>3.0316985630689706</v>
      </c>
      <c r="AV145" s="168">
        <f>IF(A6stdlife="n/a","n/a",IF(AV$3&gt;(A6stdlife+$E145),(Input!$I$148*(1+rvanilla)^0.5)-SUM($I145:AU145),(Input!$I$148*(1+rvanilla)^0.5)/A6stdlife))</f>
        <v>3.0316985630689706</v>
      </c>
      <c r="AW145" s="168">
        <f>IF(A6stdlife="n/a","n/a",IF(AW$3&gt;(A6stdlife+$E145),(Input!$I$148*(1+rvanilla)^0.5)-SUM($I145:AV145),(Input!$I$148*(1+rvanilla)^0.5)/A6stdlife))</f>
        <v>3.0316985630689706</v>
      </c>
      <c r="AX145" s="168">
        <f>IF(A6stdlife="n/a","n/a",IF(AX$3&gt;(A6stdlife+$E145),(Input!$I$148*(1+rvanilla)^0.5)-SUM($I145:AW145),(Input!$I$148*(1+rvanilla)^0.5)/A6stdlife))</f>
        <v>3.0316985630689706</v>
      </c>
      <c r="AY145" s="168">
        <f>IF(A6stdlife="n/a","n/a",IF(AY$3&gt;(A6stdlife+$E145),(Input!$I$148*(1+rvanilla)^0.5)-SUM($I145:AX145),(Input!$I$148*(1+rvanilla)^0.5)/A6stdlife))</f>
        <v>3.0316985630689706</v>
      </c>
      <c r="AZ145" s="168">
        <f>IF(A6stdlife="n/a","n/a",IF(AZ$3&gt;(A6stdlife+$E145),(Input!$I$148*(1+rvanilla)^0.5)-SUM($I145:AY145),(Input!$I$148*(1+rvanilla)^0.5)/A6stdlife))</f>
        <v>3.0316985630689706</v>
      </c>
      <c r="BA145" s="168">
        <f>IF(A6stdlife="n/a","n/a",IF(BA$3&gt;(A6stdlife+$E145),(Input!$I$148*(1+rvanilla)^0.5)-SUM($I145:AZ145),(Input!$I$148*(1+rvanilla)^0.5)/A6stdlife))</f>
        <v>3.0316985630689706</v>
      </c>
      <c r="BB145" s="168">
        <f>IF(A6stdlife="n/a","n/a",IF(BB$3&gt;(A6stdlife+$E145),(Input!$I$148*(1+rvanilla)^0.5)-SUM($I145:BA145),(Input!$I$148*(1+rvanilla)^0.5)/A6stdlife))</f>
        <v>3.0316985630689706</v>
      </c>
      <c r="BC145" s="168">
        <f>IF(A6stdlife="n/a","n/a",IF(BC$3&gt;(A6stdlife+$E145),(Input!$I$148*(1+rvanilla)^0.5)-SUM($I145:BB145),(Input!$I$148*(1+rvanilla)^0.5)/A6stdlife))</f>
        <v>3.0316985630689706</v>
      </c>
      <c r="BD145" s="168">
        <f>IF(A6stdlife="n/a","n/a",IF(BD$3&gt;(A6stdlife+$E145),(Input!$I$148*(1+rvanilla)^0.5)-SUM($I145:BC145),(Input!$I$148*(1+rvanilla)^0.5)/A6stdlife))</f>
        <v>3.0316985630689706</v>
      </c>
      <c r="BE145" s="168">
        <f>IF(A6stdlife="n/a","n/a",IF(BE$3&gt;(A6stdlife+$E145),(Input!$I$148*(1+rvanilla)^0.5)-SUM($I145:BD145),(Input!$I$148*(1+rvanilla)^0.5)/A6stdlife))</f>
        <v>3.0316985630689706</v>
      </c>
      <c r="BF145" s="168">
        <f>IF(A6stdlife="n/a","n/a",IF(BF$3&gt;(A6stdlife+$E145),(Input!$I$148*(1+rvanilla)^0.5)-SUM($I145:BE145),(Input!$I$148*(1+rvanilla)^0.5)/A6stdlife))</f>
        <v>3.0316985630689706</v>
      </c>
      <c r="BG145" s="168">
        <f>IF(A6stdlife="n/a","n/a",IF(BG$3&gt;(A6stdlife+$E145),(Input!$I$148*(1+rvanilla)^0.5)-SUM($I145:BF145),(Input!$I$148*(1+rvanilla)^0.5)/A6stdlife))</f>
        <v>3.0316985630689706</v>
      </c>
      <c r="BH145" s="168">
        <f>IF(A6stdlife="n/a","n/a",IF(BH$3&gt;(A6stdlife+$E145),(Input!$I$148*(1+rvanilla)^0.5)-SUM($I145:BG145),(Input!$I$148*(1+rvanilla)^0.5)/A6stdlife))</f>
        <v>3.0316985630689706</v>
      </c>
      <c r="BI145" s="168">
        <f>IF(A6stdlife="n/a","n/a",IF(BI$3&gt;(A6stdlife+$E145),(Input!$I$148*(1+rvanilla)^0.5)-SUM($I145:BH145),(Input!$I$148*(1+rvanilla)^0.5)/A6stdlife))</f>
        <v>3.0316985630689706</v>
      </c>
      <c r="BJ145" s="20"/>
      <c r="BK145" s="20"/>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c r="GS145"/>
      <c r="GT145"/>
      <c r="GU145"/>
      <c r="GV145"/>
      <c r="GW145"/>
      <c r="GX145"/>
      <c r="GY145"/>
      <c r="GZ145"/>
      <c r="HA145"/>
      <c r="HB145"/>
      <c r="HC145"/>
      <c r="HD145"/>
      <c r="HE145"/>
      <c r="HF145"/>
      <c r="HG145"/>
      <c r="HH145"/>
      <c r="HI145"/>
      <c r="HJ145"/>
      <c r="HK145"/>
      <c r="HL145"/>
      <c r="HM145"/>
      <c r="HN145"/>
      <c r="HO145"/>
      <c r="HP145"/>
      <c r="HQ145"/>
      <c r="HR145"/>
      <c r="HS145"/>
      <c r="HT145"/>
      <c r="HU145"/>
      <c r="HV145"/>
      <c r="HW145"/>
      <c r="HX145"/>
      <c r="HY145"/>
      <c r="HZ145"/>
      <c r="IA145"/>
      <c r="IB145"/>
      <c r="IC145"/>
      <c r="ID145"/>
      <c r="IE145"/>
      <c r="IF145"/>
      <c r="IG145"/>
      <c r="IH145"/>
      <c r="II145"/>
      <c r="IJ145"/>
      <c r="IK145"/>
      <c r="IL145"/>
      <c r="IM145"/>
      <c r="IN145"/>
      <c r="IO145"/>
      <c r="IP145"/>
      <c r="IQ145"/>
      <c r="IR145"/>
      <c r="IS145"/>
      <c r="IT145"/>
      <c r="IU145"/>
      <c r="IV145"/>
    </row>
    <row r="146" spans="1:256" s="5" customFormat="1" hidden="1" outlineLevel="2">
      <c r="A146" s="20"/>
      <c r="B146" s="20"/>
      <c r="C146" s="38"/>
      <c r="D146" s="641"/>
      <c r="E146" s="287">
        <v>4</v>
      </c>
      <c r="F146" s="40"/>
      <c r="G146" s="445"/>
      <c r="H146" s="315"/>
      <c r="I146" s="315"/>
      <c r="J146" s="314"/>
      <c r="K146" s="168">
        <f>IF(A6stdlife="n/a","n/a",IF(K$3&gt;(A6stdlife+$E146),(Input!$J$148*(1+rvanilla)^0.5)-SUM($J146:J146),(Input!$J$148*(1+rvanilla)^0.5)/A6stdlife))</f>
        <v>3.093729451927091</v>
      </c>
      <c r="L146" s="168">
        <f>IF(A6stdlife="n/a","n/a",IF(L$3&gt;(A6stdlife+$E146),(Input!$J$148*(1+rvanilla)^0.5)-SUM($J146:K146),(Input!$J$148*(1+rvanilla)^0.5)/A6stdlife))</f>
        <v>3.093729451927091</v>
      </c>
      <c r="M146" s="168">
        <f>IF(A6stdlife="n/a","n/a",IF(M$3&gt;(A6stdlife+$E146),(Input!$J$148*(1+rvanilla)^0.5)-SUM($J146:L146),(Input!$J$148*(1+rvanilla)^0.5)/A6stdlife))</f>
        <v>3.093729451927091</v>
      </c>
      <c r="N146" s="168">
        <f>IF(A6stdlife="n/a","n/a",IF(N$3&gt;(A6stdlife+$E146),(Input!$J$148*(1+rvanilla)^0.5)-SUM($J146:M146),(Input!$J$148*(1+rvanilla)^0.5)/A6stdlife))</f>
        <v>3.093729451927091</v>
      </c>
      <c r="O146" s="168">
        <f>IF(A6stdlife="n/a","n/a",IF(O$3&gt;(A6stdlife+$E146),(Input!$J$148*(1+rvanilla)^0.5)-SUM($J146:N146),(Input!$J$148*(1+rvanilla)^0.5)/A6stdlife))</f>
        <v>3.093729451927091</v>
      </c>
      <c r="P146" s="168">
        <f>IF(A6stdlife="n/a","n/a",IF(P$3&gt;(A6stdlife+$E146),(Input!$J$148*(1+rvanilla)^0.5)-SUM($J146:O146),(Input!$J$148*(1+rvanilla)^0.5)/A6stdlife))</f>
        <v>3.093729451927091</v>
      </c>
      <c r="Q146" s="168">
        <f>IF(A6stdlife="n/a","n/a",IF(Q$3&gt;(A6stdlife+$E146),(Input!$J$148*(1+rvanilla)^0.5)-SUM($J146:P146),(Input!$J$148*(1+rvanilla)^0.5)/A6stdlife))</f>
        <v>3.093729451927091</v>
      </c>
      <c r="R146" s="168">
        <f>IF(A6stdlife="n/a","n/a",IF(R$3&gt;(A6stdlife+$E146),(Input!$J$148*(1+rvanilla)^0.5)-SUM($J146:Q146),(Input!$J$148*(1+rvanilla)^0.5)/A6stdlife))</f>
        <v>3.093729451927091</v>
      </c>
      <c r="S146" s="168">
        <f>IF(A6stdlife="n/a","n/a",IF(S$3&gt;(A6stdlife+$E146),(Input!$J$148*(1+rvanilla)^0.5)-SUM($J146:R146),(Input!$J$148*(1+rvanilla)^0.5)/A6stdlife))</f>
        <v>3.093729451927091</v>
      </c>
      <c r="T146" s="168">
        <f>IF(A6stdlife="n/a","n/a",IF(T$3&gt;(A6stdlife+$E146),(Input!$J$148*(1+rvanilla)^0.5)-SUM($J146:S146),(Input!$J$148*(1+rvanilla)^0.5)/A6stdlife))</f>
        <v>3.093729451927091</v>
      </c>
      <c r="U146" s="168">
        <f>IF(A6stdlife="n/a","n/a",IF(U$3&gt;(A6stdlife+$E146),(Input!$J$148*(1+rvanilla)^0.5)-SUM($J146:T146),(Input!$J$148*(1+rvanilla)^0.5)/A6stdlife))</f>
        <v>3.093729451927091</v>
      </c>
      <c r="V146" s="168">
        <f>IF(A6stdlife="n/a","n/a",IF(V$3&gt;(A6stdlife+$E146),(Input!$J$148*(1+rvanilla)^0.5)-SUM($J146:U146),(Input!$J$148*(1+rvanilla)^0.5)/A6stdlife))</f>
        <v>3.093729451927091</v>
      </c>
      <c r="W146" s="168">
        <f>IF(A6stdlife="n/a","n/a",IF(W$3&gt;(A6stdlife+$E146),(Input!$J$148*(1+rvanilla)^0.5)-SUM($J146:V146),(Input!$J$148*(1+rvanilla)^0.5)/A6stdlife))</f>
        <v>3.093729451927091</v>
      </c>
      <c r="X146" s="168">
        <f>IF(A6stdlife="n/a","n/a",IF(X$3&gt;(A6stdlife+$E146),(Input!$J$148*(1+rvanilla)^0.5)-SUM($J146:W146),(Input!$J$148*(1+rvanilla)^0.5)/A6stdlife))</f>
        <v>3.093729451927091</v>
      </c>
      <c r="Y146" s="168">
        <f>IF(A6stdlife="n/a","n/a",IF(Y$3&gt;(A6stdlife+$E146),(Input!$J$148*(1+rvanilla)^0.5)-SUM($J146:X146),(Input!$J$148*(1+rvanilla)^0.5)/A6stdlife))</f>
        <v>3.093729451927091</v>
      </c>
      <c r="Z146" s="168">
        <f>IF(A6stdlife="n/a","n/a",IF(Z$3&gt;(A6stdlife+$E146),(Input!$J$148*(1+rvanilla)^0.5)-SUM($J146:Y146),(Input!$J$148*(1+rvanilla)^0.5)/A6stdlife))</f>
        <v>3.093729451927091</v>
      </c>
      <c r="AA146" s="168">
        <f>IF(A6stdlife="n/a","n/a",IF(AA$3&gt;(A6stdlife+$E146),(Input!$J$148*(1+rvanilla)^0.5)-SUM($J146:Z146),(Input!$J$148*(1+rvanilla)^0.5)/A6stdlife))</f>
        <v>3.093729451927091</v>
      </c>
      <c r="AB146" s="168">
        <f>IF(A6stdlife="n/a","n/a",IF(AB$3&gt;(A6stdlife+$E146),(Input!$J$148*(1+rvanilla)^0.5)-SUM($J146:AA146),(Input!$J$148*(1+rvanilla)^0.5)/A6stdlife))</f>
        <v>3.093729451927091</v>
      </c>
      <c r="AC146" s="168">
        <f>IF(A6stdlife="n/a","n/a",IF(AC$3&gt;(A6stdlife+$E146),(Input!$J$148*(1+rvanilla)^0.5)-SUM($J146:AB146),(Input!$J$148*(1+rvanilla)^0.5)/A6stdlife))</f>
        <v>3.093729451927091</v>
      </c>
      <c r="AD146" s="168">
        <f>IF(A6stdlife="n/a","n/a",IF(AD$3&gt;(A6stdlife+$E146),(Input!$J$148*(1+rvanilla)^0.5)-SUM($J146:AC146),(Input!$J$148*(1+rvanilla)^0.5)/A6stdlife))</f>
        <v>3.093729451927091</v>
      </c>
      <c r="AE146" s="168">
        <f>IF(A6stdlife="n/a","n/a",IF(AE$3&gt;(A6stdlife+$E146),(Input!$J$148*(1+rvanilla)^0.5)-SUM($J146:AD146),(Input!$J$148*(1+rvanilla)^0.5)/A6stdlife))</f>
        <v>3.093729451927091</v>
      </c>
      <c r="AF146" s="168">
        <f>IF(A6stdlife="n/a","n/a",IF(AF$3&gt;(A6stdlife+$E146),(Input!$J$148*(1+rvanilla)^0.5)-SUM($J146:AE146),(Input!$J$148*(1+rvanilla)^0.5)/A6stdlife))</f>
        <v>3.093729451927091</v>
      </c>
      <c r="AG146" s="168">
        <f>IF(A6stdlife="n/a","n/a",IF(AG$3&gt;(A6stdlife+$E146),(Input!$J$148*(1+rvanilla)^0.5)-SUM($J146:AF146),(Input!$J$148*(1+rvanilla)^0.5)/A6stdlife))</f>
        <v>3.093729451927091</v>
      </c>
      <c r="AH146" s="168">
        <f>IF(A6stdlife="n/a","n/a",IF(AH$3&gt;(A6stdlife+$E146),(Input!$J$148*(1+rvanilla)^0.5)-SUM($J146:AG146),(Input!$J$148*(1+rvanilla)^0.5)/A6stdlife))</f>
        <v>3.093729451927091</v>
      </c>
      <c r="AI146" s="168">
        <f>IF(A6stdlife="n/a","n/a",IF(AI$3&gt;(A6stdlife+$E146),(Input!$J$148*(1+rvanilla)^0.5)-SUM($J146:AH146),(Input!$J$148*(1+rvanilla)^0.5)/A6stdlife))</f>
        <v>3.093729451927091</v>
      </c>
      <c r="AJ146" s="168">
        <f>IF(A6stdlife="n/a","n/a",IF(AJ$3&gt;(A6stdlife+$E146),(Input!$J$148*(1+rvanilla)^0.5)-SUM($J146:AI146),(Input!$J$148*(1+rvanilla)^0.5)/A6stdlife))</f>
        <v>3.093729451927091</v>
      </c>
      <c r="AK146" s="168">
        <f>IF(A6stdlife="n/a","n/a",IF(AK$3&gt;(A6stdlife+$E146),(Input!$J$148*(1+rvanilla)^0.5)-SUM($J146:AJ146),(Input!$J$148*(1+rvanilla)^0.5)/A6stdlife))</f>
        <v>3.093729451927091</v>
      </c>
      <c r="AL146" s="168">
        <f>IF(A6stdlife="n/a","n/a",IF(AL$3&gt;(A6stdlife+$E146),(Input!$J$148*(1+rvanilla)^0.5)-SUM($J146:AK146),(Input!$J$148*(1+rvanilla)^0.5)/A6stdlife))</f>
        <v>3.093729451927091</v>
      </c>
      <c r="AM146" s="168">
        <f>IF(A6stdlife="n/a","n/a",IF(AM$3&gt;(A6stdlife+$E146),(Input!$J$148*(1+rvanilla)^0.5)-SUM($J146:AL146),(Input!$J$148*(1+rvanilla)^0.5)/A6stdlife))</f>
        <v>3.093729451927091</v>
      </c>
      <c r="AN146" s="168">
        <f>IF(A6stdlife="n/a","n/a",IF(AN$3&gt;(A6stdlife+$E146),(Input!$J$148*(1+rvanilla)^0.5)-SUM($J146:AM146),(Input!$J$148*(1+rvanilla)^0.5)/A6stdlife))</f>
        <v>3.093729451927091</v>
      </c>
      <c r="AO146" s="168">
        <f>IF(A6stdlife="n/a","n/a",IF(AO$3&gt;(A6stdlife+$E146),(Input!$J$148*(1+rvanilla)^0.5)-SUM($J146:AN146),(Input!$J$148*(1+rvanilla)^0.5)/A6stdlife))</f>
        <v>3.093729451927091</v>
      </c>
      <c r="AP146" s="168">
        <f>IF(A6stdlife="n/a","n/a",IF(AP$3&gt;(A6stdlife+$E146),(Input!$J$148*(1+rvanilla)^0.5)-SUM($J146:AO146),(Input!$J$148*(1+rvanilla)^0.5)/A6stdlife))</f>
        <v>3.093729451927091</v>
      </c>
      <c r="AQ146" s="168">
        <f>IF(A6stdlife="n/a","n/a",IF(AQ$3&gt;(A6stdlife+$E146),(Input!$J$148*(1+rvanilla)^0.5)-SUM($J146:AP146),(Input!$J$148*(1+rvanilla)^0.5)/A6stdlife))</f>
        <v>3.093729451927091</v>
      </c>
      <c r="AR146" s="168">
        <f>IF(A6stdlife="n/a","n/a",IF(AR$3&gt;(A6stdlife+$E146),(Input!$J$148*(1+rvanilla)^0.5)-SUM($J146:AQ146),(Input!$J$148*(1+rvanilla)^0.5)/A6stdlife))</f>
        <v>3.093729451927091</v>
      </c>
      <c r="AS146" s="168">
        <f>IF(A6stdlife="n/a","n/a",IF(AS$3&gt;(A6stdlife+$E146),(Input!$J$148*(1+rvanilla)^0.5)-SUM($J146:AR146),(Input!$J$148*(1+rvanilla)^0.5)/A6stdlife))</f>
        <v>3.093729451927091</v>
      </c>
      <c r="AT146" s="168">
        <f>IF(A6stdlife="n/a","n/a",IF(AT$3&gt;(A6stdlife+$E146),(Input!$J$148*(1+rvanilla)^0.5)-SUM($J146:AS146),(Input!$J$148*(1+rvanilla)^0.5)/A6stdlife))</f>
        <v>3.093729451927091</v>
      </c>
      <c r="AU146" s="168">
        <f>IF(A6stdlife="n/a","n/a",IF(AU$3&gt;(A6stdlife+$E146),(Input!$J$148*(1+rvanilla)^0.5)-SUM($J146:AT146),(Input!$J$148*(1+rvanilla)^0.5)/A6stdlife))</f>
        <v>3.093729451927091</v>
      </c>
      <c r="AV146" s="168">
        <f>IF(A6stdlife="n/a","n/a",IF(AV$3&gt;(A6stdlife+$E146),(Input!$J$148*(1+rvanilla)^0.5)-SUM($J146:AU146),(Input!$J$148*(1+rvanilla)^0.5)/A6stdlife))</f>
        <v>3.093729451927091</v>
      </c>
      <c r="AW146" s="168">
        <f>IF(A6stdlife="n/a","n/a",IF(AW$3&gt;(A6stdlife+$E146),(Input!$J$148*(1+rvanilla)^0.5)-SUM($J146:AV146),(Input!$J$148*(1+rvanilla)^0.5)/A6stdlife))</f>
        <v>3.093729451927091</v>
      </c>
      <c r="AX146" s="168">
        <f>IF(A6stdlife="n/a","n/a",IF(AX$3&gt;(A6stdlife+$E146),(Input!$J$148*(1+rvanilla)^0.5)-SUM($J146:AW146),(Input!$J$148*(1+rvanilla)^0.5)/A6stdlife))</f>
        <v>3.093729451927091</v>
      </c>
      <c r="AY146" s="168">
        <f>IF(A6stdlife="n/a","n/a",IF(AY$3&gt;(A6stdlife+$E146),(Input!$J$148*(1+rvanilla)^0.5)-SUM($J146:AX146),(Input!$J$148*(1+rvanilla)^0.5)/A6stdlife))</f>
        <v>3.093729451927091</v>
      </c>
      <c r="AZ146" s="168">
        <f>IF(A6stdlife="n/a","n/a",IF(AZ$3&gt;(A6stdlife+$E146),(Input!$J$148*(1+rvanilla)^0.5)-SUM($J146:AY146),(Input!$J$148*(1+rvanilla)^0.5)/A6stdlife))</f>
        <v>3.093729451927091</v>
      </c>
      <c r="BA146" s="168">
        <f>IF(A6stdlife="n/a","n/a",IF(BA$3&gt;(A6stdlife+$E146),(Input!$J$148*(1+rvanilla)^0.5)-SUM($J146:AZ146),(Input!$J$148*(1+rvanilla)^0.5)/A6stdlife))</f>
        <v>3.093729451927091</v>
      </c>
      <c r="BB146" s="168">
        <f>IF(A6stdlife="n/a","n/a",IF(BB$3&gt;(A6stdlife+$E146),(Input!$J$148*(1+rvanilla)^0.5)-SUM($J146:BA146),(Input!$J$148*(1+rvanilla)^0.5)/A6stdlife))</f>
        <v>3.093729451927091</v>
      </c>
      <c r="BC146" s="168">
        <f>IF(A6stdlife="n/a","n/a",IF(BC$3&gt;(A6stdlife+$E146),(Input!$J$148*(1+rvanilla)^0.5)-SUM($J146:BB146),(Input!$J$148*(1+rvanilla)^0.5)/A6stdlife))</f>
        <v>3.093729451927091</v>
      </c>
      <c r="BD146" s="168">
        <f>IF(A6stdlife="n/a","n/a",IF(BD$3&gt;(A6stdlife+$E146),(Input!$J$148*(1+rvanilla)^0.5)-SUM($J146:BC146),(Input!$J$148*(1+rvanilla)^0.5)/A6stdlife))</f>
        <v>3.093729451927091</v>
      </c>
      <c r="BE146" s="168">
        <f>IF(A6stdlife="n/a","n/a",IF(BE$3&gt;(A6stdlife+$E146),(Input!$J$148*(1+rvanilla)^0.5)-SUM($J146:BD146),(Input!$J$148*(1+rvanilla)^0.5)/A6stdlife))</f>
        <v>3.093729451927091</v>
      </c>
      <c r="BF146" s="168">
        <f>IF(A6stdlife="n/a","n/a",IF(BF$3&gt;(A6stdlife+$E146),(Input!$J$148*(1+rvanilla)^0.5)-SUM($J146:BE146),(Input!$J$148*(1+rvanilla)^0.5)/A6stdlife))</f>
        <v>3.093729451927091</v>
      </c>
      <c r="BG146" s="168">
        <f>IF(A6stdlife="n/a","n/a",IF(BG$3&gt;(A6stdlife+$E146),(Input!$J$148*(1+rvanilla)^0.5)-SUM($J146:BF146),(Input!$J$148*(1+rvanilla)^0.5)/A6stdlife))</f>
        <v>3.093729451927091</v>
      </c>
      <c r="BH146" s="168">
        <f>IF(A6stdlife="n/a","n/a",IF(BH$3&gt;(A6stdlife+$E146),(Input!$J$148*(1+rvanilla)^0.5)-SUM($J146:BG146),(Input!$J$148*(1+rvanilla)^0.5)/A6stdlife))</f>
        <v>3.093729451927091</v>
      </c>
      <c r="BI146" s="168">
        <f>IF(A6stdlife="n/a","n/a",IF(BI$3&gt;(A6stdlife+$E146),(Input!$J$148*(1+rvanilla)^0.5)-SUM($J146:BH146),(Input!$J$148*(1+rvanilla)^0.5)/A6stdlife))</f>
        <v>3.093729451927091</v>
      </c>
      <c r="BJ146" s="20"/>
      <c r="BK146" s="20"/>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c r="GR146"/>
      <c r="GS146"/>
      <c r="GT146"/>
      <c r="GU146"/>
      <c r="GV146"/>
      <c r="GW146"/>
      <c r="GX146"/>
      <c r="GY146"/>
      <c r="GZ146"/>
      <c r="HA146"/>
      <c r="HB146"/>
      <c r="HC146"/>
      <c r="HD146"/>
      <c r="HE146"/>
      <c r="HF146"/>
      <c r="HG146"/>
      <c r="HH146"/>
      <c r="HI146"/>
      <c r="HJ146"/>
      <c r="HK146"/>
      <c r="HL146"/>
      <c r="HM146"/>
      <c r="HN146"/>
      <c r="HO146"/>
      <c r="HP146"/>
      <c r="HQ146"/>
      <c r="HR146"/>
      <c r="HS146"/>
      <c r="HT146"/>
      <c r="HU146"/>
      <c r="HV146"/>
      <c r="HW146"/>
      <c r="HX146"/>
      <c r="HY146"/>
      <c r="HZ146"/>
      <c r="IA146"/>
      <c r="IB146"/>
      <c r="IC146"/>
      <c r="ID146"/>
      <c r="IE146"/>
      <c r="IF146"/>
      <c r="IG146"/>
      <c r="IH146"/>
      <c r="II146"/>
      <c r="IJ146"/>
      <c r="IK146"/>
      <c r="IL146"/>
      <c r="IM146"/>
      <c r="IN146"/>
      <c r="IO146"/>
      <c r="IP146"/>
      <c r="IQ146"/>
      <c r="IR146"/>
      <c r="IS146"/>
      <c r="IT146"/>
      <c r="IU146"/>
      <c r="IV146"/>
    </row>
    <row r="147" spans="1:256" s="5" customFormat="1" hidden="1" outlineLevel="2">
      <c r="A147" s="20"/>
      <c r="B147" s="20"/>
      <c r="C147" s="38"/>
      <c r="D147" s="641"/>
      <c r="E147" s="287">
        <v>5</v>
      </c>
      <c r="F147" s="40"/>
      <c r="G147" s="445"/>
      <c r="H147" s="315"/>
      <c r="I147" s="315"/>
      <c r="J147" s="315"/>
      <c r="K147" s="314"/>
      <c r="L147" s="168">
        <f>IF(A6stdlife="n/a","n/a",IF(L$3&gt;(A6stdlife+$E147),(Input!$K$148*(1+rvanilla)^0.5)-SUM($K147:K147),(Input!$K$148*(1+rvanilla)^0.5)/A6stdlife))</f>
        <v>3.4952909629946736</v>
      </c>
      <c r="M147" s="168">
        <f>IF(A6stdlife="n/a","n/a",IF(M$3&gt;(A6stdlife+$E147),(Input!$K$148*(1+rvanilla)^0.5)-SUM($K147:L147),(Input!$K$148*(1+rvanilla)^0.5)/A6stdlife))</f>
        <v>3.4952909629946736</v>
      </c>
      <c r="N147" s="168">
        <f>IF(A6stdlife="n/a","n/a",IF(N$3&gt;(A6stdlife+$E147),(Input!$K$148*(1+rvanilla)^0.5)-SUM($K147:M147),(Input!$K$148*(1+rvanilla)^0.5)/A6stdlife))</f>
        <v>3.4952909629946736</v>
      </c>
      <c r="O147" s="168">
        <f>IF(A6stdlife="n/a","n/a",IF(O$3&gt;(A6stdlife+$E147),(Input!$K$148*(1+rvanilla)^0.5)-SUM($K147:N147),(Input!$K$148*(1+rvanilla)^0.5)/A6stdlife))</f>
        <v>3.4952909629946736</v>
      </c>
      <c r="P147" s="168">
        <f>IF(A6stdlife="n/a","n/a",IF(P$3&gt;(A6stdlife+$E147),(Input!$K$148*(1+rvanilla)^0.5)-SUM($K147:O147),(Input!$K$148*(1+rvanilla)^0.5)/A6stdlife))</f>
        <v>3.4952909629946736</v>
      </c>
      <c r="Q147" s="168">
        <f>IF(A6stdlife="n/a","n/a",IF(Q$3&gt;(A6stdlife+$E147),(Input!$K$148*(1+rvanilla)^0.5)-SUM($K147:P147),(Input!$K$148*(1+rvanilla)^0.5)/A6stdlife))</f>
        <v>3.4952909629946736</v>
      </c>
      <c r="R147" s="168">
        <f>IF(A6stdlife="n/a","n/a",IF(R$3&gt;(A6stdlife+$E147),(Input!$K$148*(1+rvanilla)^0.5)-SUM($K147:Q147),(Input!$K$148*(1+rvanilla)^0.5)/A6stdlife))</f>
        <v>3.4952909629946736</v>
      </c>
      <c r="S147" s="168">
        <f>IF(A6stdlife="n/a","n/a",IF(S$3&gt;(A6stdlife+$E147),(Input!$K$148*(1+rvanilla)^0.5)-SUM($K147:R147),(Input!$K$148*(1+rvanilla)^0.5)/A6stdlife))</f>
        <v>3.4952909629946736</v>
      </c>
      <c r="T147" s="168">
        <f>IF(A6stdlife="n/a","n/a",IF(T$3&gt;(A6stdlife+$E147),(Input!$K$148*(1+rvanilla)^0.5)-SUM($K147:S147),(Input!$K$148*(1+rvanilla)^0.5)/A6stdlife))</f>
        <v>3.4952909629946736</v>
      </c>
      <c r="U147" s="168">
        <f>IF(A6stdlife="n/a","n/a",IF(U$3&gt;(A6stdlife+$E147),(Input!$K$148*(1+rvanilla)^0.5)-SUM($K147:T147),(Input!$K$148*(1+rvanilla)^0.5)/A6stdlife))</f>
        <v>3.4952909629946736</v>
      </c>
      <c r="V147" s="168">
        <f>IF(A6stdlife="n/a","n/a",IF(V$3&gt;(A6stdlife+$E147),(Input!$K$148*(1+rvanilla)^0.5)-SUM($K147:U147),(Input!$K$148*(1+rvanilla)^0.5)/A6stdlife))</f>
        <v>3.4952909629946736</v>
      </c>
      <c r="W147" s="168">
        <f>IF(A6stdlife="n/a","n/a",IF(W$3&gt;(A6stdlife+$E147),(Input!$K$148*(1+rvanilla)^0.5)-SUM($K147:V147),(Input!$K$148*(1+rvanilla)^0.5)/A6stdlife))</f>
        <v>3.4952909629946736</v>
      </c>
      <c r="X147" s="168">
        <f>IF(A6stdlife="n/a","n/a",IF(X$3&gt;(A6stdlife+$E147),(Input!$K$148*(1+rvanilla)^0.5)-SUM($K147:W147),(Input!$K$148*(1+rvanilla)^0.5)/A6stdlife))</f>
        <v>3.4952909629946736</v>
      </c>
      <c r="Y147" s="168">
        <f>IF(A6stdlife="n/a","n/a",IF(Y$3&gt;(A6stdlife+$E147),(Input!$K$148*(1+rvanilla)^0.5)-SUM($K147:X147),(Input!$K$148*(1+rvanilla)^0.5)/A6stdlife))</f>
        <v>3.4952909629946736</v>
      </c>
      <c r="Z147" s="168">
        <f>IF(A6stdlife="n/a","n/a",IF(Z$3&gt;(A6stdlife+$E147),(Input!$K$148*(1+rvanilla)^0.5)-SUM($K147:Y147),(Input!$K$148*(1+rvanilla)^0.5)/A6stdlife))</f>
        <v>3.4952909629946736</v>
      </c>
      <c r="AA147" s="168">
        <f>IF(A6stdlife="n/a","n/a",IF(AA$3&gt;(A6stdlife+$E147),(Input!$K$148*(1+rvanilla)^0.5)-SUM($K147:Z147),(Input!$K$148*(1+rvanilla)^0.5)/A6stdlife))</f>
        <v>3.4952909629946736</v>
      </c>
      <c r="AB147" s="168">
        <f>IF(A6stdlife="n/a","n/a",IF(AB$3&gt;(A6stdlife+$E147),(Input!$K$148*(1+rvanilla)^0.5)-SUM($K147:AA147),(Input!$K$148*(1+rvanilla)^0.5)/A6stdlife))</f>
        <v>3.4952909629946736</v>
      </c>
      <c r="AC147" s="168">
        <f>IF(A6stdlife="n/a","n/a",IF(AC$3&gt;(A6stdlife+$E147),(Input!$K$148*(1+rvanilla)^0.5)-SUM($K147:AB147),(Input!$K$148*(1+rvanilla)^0.5)/A6stdlife))</f>
        <v>3.4952909629946736</v>
      </c>
      <c r="AD147" s="168">
        <f>IF(A6stdlife="n/a","n/a",IF(AD$3&gt;(A6stdlife+$E147),(Input!$K$148*(1+rvanilla)^0.5)-SUM($K147:AC147),(Input!$K$148*(1+rvanilla)^0.5)/A6stdlife))</f>
        <v>3.4952909629946736</v>
      </c>
      <c r="AE147" s="168">
        <f>IF(A6stdlife="n/a","n/a",IF(AE$3&gt;(A6stdlife+$E147),(Input!$K$148*(1+rvanilla)^0.5)-SUM($K147:AD147),(Input!$K$148*(1+rvanilla)^0.5)/A6stdlife))</f>
        <v>3.4952909629946736</v>
      </c>
      <c r="AF147" s="168">
        <f>IF(A6stdlife="n/a","n/a",IF(AF$3&gt;(A6stdlife+$E147),(Input!$K$148*(1+rvanilla)^0.5)-SUM($K147:AE147),(Input!$K$148*(1+rvanilla)^0.5)/A6stdlife))</f>
        <v>3.4952909629946736</v>
      </c>
      <c r="AG147" s="168">
        <f>IF(A6stdlife="n/a","n/a",IF(AG$3&gt;(A6stdlife+$E147),(Input!$K$148*(1+rvanilla)^0.5)-SUM($K147:AF147),(Input!$K$148*(1+rvanilla)^0.5)/A6stdlife))</f>
        <v>3.4952909629946736</v>
      </c>
      <c r="AH147" s="168">
        <f>IF(A6stdlife="n/a","n/a",IF(AH$3&gt;(A6stdlife+$E147),(Input!$K$148*(1+rvanilla)^0.5)-SUM($K147:AG147),(Input!$K$148*(1+rvanilla)^0.5)/A6stdlife))</f>
        <v>3.4952909629946736</v>
      </c>
      <c r="AI147" s="168">
        <f>IF(A6stdlife="n/a","n/a",IF(AI$3&gt;(A6stdlife+$E147),(Input!$K$148*(1+rvanilla)^0.5)-SUM($K147:AH147),(Input!$K$148*(1+rvanilla)^0.5)/A6stdlife))</f>
        <v>3.4952909629946736</v>
      </c>
      <c r="AJ147" s="168">
        <f>IF(A6stdlife="n/a","n/a",IF(AJ$3&gt;(A6stdlife+$E147),(Input!$K$148*(1+rvanilla)^0.5)-SUM($K147:AI147),(Input!$K$148*(1+rvanilla)^0.5)/A6stdlife))</f>
        <v>3.4952909629946736</v>
      </c>
      <c r="AK147" s="168">
        <f>IF(A6stdlife="n/a","n/a",IF(AK$3&gt;(A6stdlife+$E147),(Input!$K$148*(1+rvanilla)^0.5)-SUM($K147:AJ147),(Input!$K$148*(1+rvanilla)^0.5)/A6stdlife))</f>
        <v>3.4952909629946736</v>
      </c>
      <c r="AL147" s="168">
        <f>IF(A6stdlife="n/a","n/a",IF(AL$3&gt;(A6stdlife+$E147),(Input!$K$148*(1+rvanilla)^0.5)-SUM($K147:AK147),(Input!$K$148*(1+rvanilla)^0.5)/A6stdlife))</f>
        <v>3.4952909629946736</v>
      </c>
      <c r="AM147" s="168">
        <f>IF(A6stdlife="n/a","n/a",IF(AM$3&gt;(A6stdlife+$E147),(Input!$K$148*(1+rvanilla)^0.5)-SUM($K147:AL147),(Input!$K$148*(1+rvanilla)^0.5)/A6stdlife))</f>
        <v>3.4952909629946736</v>
      </c>
      <c r="AN147" s="168">
        <f>IF(A6stdlife="n/a","n/a",IF(AN$3&gt;(A6stdlife+$E147),(Input!$K$148*(1+rvanilla)^0.5)-SUM($K147:AM147),(Input!$K$148*(1+rvanilla)^0.5)/A6stdlife))</f>
        <v>3.4952909629946736</v>
      </c>
      <c r="AO147" s="168">
        <f>IF(A6stdlife="n/a","n/a",IF(AO$3&gt;(A6stdlife+$E147),(Input!$K$148*(1+rvanilla)^0.5)-SUM($K147:AN147),(Input!$K$148*(1+rvanilla)^0.5)/A6stdlife))</f>
        <v>3.4952909629946736</v>
      </c>
      <c r="AP147" s="168">
        <f>IF(A6stdlife="n/a","n/a",IF(AP$3&gt;(A6stdlife+$E147),(Input!$K$148*(1+rvanilla)^0.5)-SUM($K147:AO147),(Input!$K$148*(1+rvanilla)^0.5)/A6stdlife))</f>
        <v>3.4952909629946736</v>
      </c>
      <c r="AQ147" s="168">
        <f>IF(A6stdlife="n/a","n/a",IF(AQ$3&gt;(A6stdlife+$E147),(Input!$K$148*(1+rvanilla)^0.5)-SUM($K147:AP147),(Input!$K$148*(1+rvanilla)^0.5)/A6stdlife))</f>
        <v>3.4952909629946736</v>
      </c>
      <c r="AR147" s="168">
        <f>IF(A6stdlife="n/a","n/a",IF(AR$3&gt;(A6stdlife+$E147),(Input!$K$148*(1+rvanilla)^0.5)-SUM($K147:AQ147),(Input!$K$148*(1+rvanilla)^0.5)/A6stdlife))</f>
        <v>3.4952909629946736</v>
      </c>
      <c r="AS147" s="168">
        <f>IF(A6stdlife="n/a","n/a",IF(AS$3&gt;(A6stdlife+$E147),(Input!$K$148*(1+rvanilla)^0.5)-SUM($K147:AR147),(Input!$K$148*(1+rvanilla)^0.5)/A6stdlife))</f>
        <v>3.4952909629946736</v>
      </c>
      <c r="AT147" s="168">
        <f>IF(A6stdlife="n/a","n/a",IF(AT$3&gt;(A6stdlife+$E147),(Input!$K$148*(1+rvanilla)^0.5)-SUM($K147:AS147),(Input!$K$148*(1+rvanilla)^0.5)/A6stdlife))</f>
        <v>3.4952909629946736</v>
      </c>
      <c r="AU147" s="168">
        <f>IF(A6stdlife="n/a","n/a",IF(AU$3&gt;(A6stdlife+$E147),(Input!$K$148*(1+rvanilla)^0.5)-SUM($K147:AT147),(Input!$K$148*(1+rvanilla)^0.5)/A6stdlife))</f>
        <v>3.4952909629946736</v>
      </c>
      <c r="AV147" s="168">
        <f>IF(A6stdlife="n/a","n/a",IF(AV$3&gt;(A6stdlife+$E147),(Input!$K$148*(1+rvanilla)^0.5)-SUM($K147:AU147),(Input!$K$148*(1+rvanilla)^0.5)/A6stdlife))</f>
        <v>3.4952909629946736</v>
      </c>
      <c r="AW147" s="168">
        <f>IF(A6stdlife="n/a","n/a",IF(AW$3&gt;(A6stdlife+$E147),(Input!$K$148*(1+rvanilla)^0.5)-SUM($K147:AV147),(Input!$K$148*(1+rvanilla)^0.5)/A6stdlife))</f>
        <v>3.4952909629946736</v>
      </c>
      <c r="AX147" s="168">
        <f>IF(A6stdlife="n/a","n/a",IF(AX$3&gt;(A6stdlife+$E147),(Input!$K$148*(1+rvanilla)^0.5)-SUM($K147:AW147),(Input!$K$148*(1+rvanilla)^0.5)/A6stdlife))</f>
        <v>3.4952909629946736</v>
      </c>
      <c r="AY147" s="168">
        <f>IF(A6stdlife="n/a","n/a",IF(AY$3&gt;(A6stdlife+$E147),(Input!$K$148*(1+rvanilla)^0.5)-SUM($K147:AX147),(Input!$K$148*(1+rvanilla)^0.5)/A6stdlife))</f>
        <v>3.4952909629946736</v>
      </c>
      <c r="AZ147" s="168">
        <f>IF(A6stdlife="n/a","n/a",IF(AZ$3&gt;(A6stdlife+$E147),(Input!$K$148*(1+rvanilla)^0.5)-SUM($K147:AY147),(Input!$K$148*(1+rvanilla)^0.5)/A6stdlife))</f>
        <v>3.4952909629946736</v>
      </c>
      <c r="BA147" s="168">
        <f>IF(A6stdlife="n/a","n/a",IF(BA$3&gt;(A6stdlife+$E147),(Input!$K$148*(1+rvanilla)^0.5)-SUM($K147:AZ147),(Input!$K$148*(1+rvanilla)^0.5)/A6stdlife))</f>
        <v>3.4952909629946736</v>
      </c>
      <c r="BB147" s="168">
        <f>IF(A6stdlife="n/a","n/a",IF(BB$3&gt;(A6stdlife+$E147),(Input!$K$148*(1+rvanilla)^0.5)-SUM($K147:BA147),(Input!$K$148*(1+rvanilla)^0.5)/A6stdlife))</f>
        <v>3.4952909629946736</v>
      </c>
      <c r="BC147" s="168">
        <f>IF(A6stdlife="n/a","n/a",IF(BC$3&gt;(A6stdlife+$E147),(Input!$K$148*(1+rvanilla)^0.5)-SUM($K147:BB147),(Input!$K$148*(1+rvanilla)^0.5)/A6stdlife))</f>
        <v>3.4952909629946736</v>
      </c>
      <c r="BD147" s="168">
        <f>IF(A6stdlife="n/a","n/a",IF(BD$3&gt;(A6stdlife+$E147),(Input!$K$148*(1+rvanilla)^0.5)-SUM($K147:BC147),(Input!$K$148*(1+rvanilla)^0.5)/A6stdlife))</f>
        <v>3.4952909629946736</v>
      </c>
      <c r="BE147" s="168">
        <f>IF(A6stdlife="n/a","n/a",IF(BE$3&gt;(A6stdlife+$E147),(Input!$K$148*(1+rvanilla)^0.5)-SUM($K147:BD147),(Input!$K$148*(1+rvanilla)^0.5)/A6stdlife))</f>
        <v>3.4952909629946736</v>
      </c>
      <c r="BF147" s="168">
        <f>IF(A6stdlife="n/a","n/a",IF(BF$3&gt;(A6stdlife+$E147),(Input!$K$148*(1+rvanilla)^0.5)-SUM($K147:BE147),(Input!$K$148*(1+rvanilla)^0.5)/A6stdlife))</f>
        <v>3.4952909629946736</v>
      </c>
      <c r="BG147" s="168">
        <f>IF(A6stdlife="n/a","n/a",IF(BG$3&gt;(A6stdlife+$E147),(Input!$K$148*(1+rvanilla)^0.5)-SUM($K147:BF147),(Input!$K$148*(1+rvanilla)^0.5)/A6stdlife))</f>
        <v>3.4952909629946736</v>
      </c>
      <c r="BH147" s="168">
        <f>IF(A6stdlife="n/a","n/a",IF(BH$3&gt;(A6stdlife+$E147),(Input!$K$148*(1+rvanilla)^0.5)-SUM($K147:BG147),(Input!$K$148*(1+rvanilla)^0.5)/A6stdlife))</f>
        <v>3.4952909629946736</v>
      </c>
      <c r="BI147" s="168">
        <f>IF(A6stdlife="n/a","n/a",IF(BI$3&gt;(A6stdlife+$E147),(Input!$K$148*(1+rvanilla)^0.5)-SUM($K147:BH147),(Input!$K$148*(1+rvanilla)^0.5)/A6stdlife))</f>
        <v>3.4952909629946736</v>
      </c>
      <c r="BJ147" s="20"/>
      <c r="BK147" s="20"/>
      <c r="BL147"/>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c r="GR147"/>
      <c r="GS147"/>
      <c r="GT147"/>
      <c r="GU147"/>
      <c r="GV147"/>
      <c r="GW147"/>
      <c r="GX147"/>
      <c r="GY147"/>
      <c r="GZ147"/>
      <c r="HA147"/>
      <c r="HB147"/>
      <c r="HC147"/>
      <c r="HD147"/>
      <c r="HE147"/>
      <c r="HF147"/>
      <c r="HG147"/>
      <c r="HH147"/>
      <c r="HI147"/>
      <c r="HJ147"/>
      <c r="HK147"/>
      <c r="HL147"/>
      <c r="HM147"/>
      <c r="HN147"/>
      <c r="HO147"/>
      <c r="HP147"/>
      <c r="HQ147"/>
      <c r="HR147"/>
      <c r="HS147"/>
      <c r="HT147"/>
      <c r="HU147"/>
      <c r="HV147"/>
      <c r="HW147"/>
      <c r="HX147"/>
      <c r="HY147"/>
      <c r="HZ147"/>
      <c r="IA147"/>
      <c r="IB147"/>
      <c r="IC147"/>
      <c r="ID147"/>
      <c r="IE147"/>
      <c r="IF147"/>
      <c r="IG147"/>
      <c r="IH147"/>
      <c r="II147"/>
      <c r="IJ147"/>
      <c r="IK147"/>
      <c r="IL147"/>
      <c r="IM147"/>
      <c r="IN147"/>
      <c r="IO147"/>
      <c r="IP147"/>
      <c r="IQ147"/>
      <c r="IR147"/>
      <c r="IS147"/>
      <c r="IT147"/>
      <c r="IU147"/>
      <c r="IV147"/>
    </row>
    <row r="148" spans="1:256" s="5" customFormat="1" hidden="1" outlineLevel="2">
      <c r="A148" s="20"/>
      <c r="B148" s="20"/>
      <c r="C148" s="38"/>
      <c r="D148" s="641"/>
      <c r="E148" s="287">
        <v>6</v>
      </c>
      <c r="F148" s="40"/>
      <c r="G148" s="445"/>
      <c r="H148" s="315"/>
      <c r="I148" s="315"/>
      <c r="J148" s="315"/>
      <c r="K148" s="315"/>
      <c r="L148" s="314"/>
      <c r="M148" s="168">
        <f>IF(A6stdlife="n/a","n/a",IF(M$3&gt;(A6stdlife+$E148),(Input!$L$148*(1+rvanilla)^0.5)-SUM($L148:L148),(Input!$L$148*(1+rvanilla)^0.5)/A6stdlife))</f>
        <v>0</v>
      </c>
      <c r="N148" s="168">
        <f>IF(A6stdlife="n/a","n/a",IF(N$3&gt;(A6stdlife+$E148),(Input!$L$148*(1+rvanilla)^0.5)-SUM($L148:M148),(Input!$L$148*(1+rvanilla)^0.5)/A6stdlife))</f>
        <v>0</v>
      </c>
      <c r="O148" s="168">
        <f>IF(A6stdlife="n/a","n/a",IF(O$3&gt;(A6stdlife+$E148),(Input!$L$148*(1+rvanilla)^0.5)-SUM($L148:N148),(Input!$L$148*(1+rvanilla)^0.5)/A6stdlife))</f>
        <v>0</v>
      </c>
      <c r="P148" s="168">
        <f>IF(A6stdlife="n/a","n/a",IF(P$3&gt;(A6stdlife+$E148),(Input!$L$148*(1+rvanilla)^0.5)-SUM($L148:O148),(Input!$L$148*(1+rvanilla)^0.5)/A6stdlife))</f>
        <v>0</v>
      </c>
      <c r="Q148" s="168">
        <f>IF(A6stdlife="n/a","n/a",IF(Q$3&gt;(A6stdlife+$E148),(Input!$L$148*(1+rvanilla)^0.5)-SUM($L148:P148),(Input!$L$148*(1+rvanilla)^0.5)/A6stdlife))</f>
        <v>0</v>
      </c>
      <c r="R148" s="168">
        <f>IF(A6stdlife="n/a","n/a",IF(R$3&gt;(A6stdlife+$E148),(Input!$L$148*(1+rvanilla)^0.5)-SUM($L148:Q148),(Input!$L$148*(1+rvanilla)^0.5)/A6stdlife))</f>
        <v>0</v>
      </c>
      <c r="S148" s="168">
        <f>IF(A6stdlife="n/a","n/a",IF(S$3&gt;(A6stdlife+$E148),(Input!$L$148*(1+rvanilla)^0.5)-SUM($L148:R148),(Input!$L$148*(1+rvanilla)^0.5)/A6stdlife))</f>
        <v>0</v>
      </c>
      <c r="T148" s="168">
        <f>IF(A6stdlife="n/a","n/a",IF(T$3&gt;(A6stdlife+$E148),(Input!$L$148*(1+rvanilla)^0.5)-SUM($L148:S148),(Input!$L$148*(1+rvanilla)^0.5)/A6stdlife))</f>
        <v>0</v>
      </c>
      <c r="U148" s="168">
        <f>IF(A6stdlife="n/a","n/a",IF(U$3&gt;(A6stdlife+$E148),(Input!$L$148*(1+rvanilla)^0.5)-SUM($L148:T148),(Input!$L$148*(1+rvanilla)^0.5)/A6stdlife))</f>
        <v>0</v>
      </c>
      <c r="V148" s="168">
        <f>IF(A6stdlife="n/a","n/a",IF(V$3&gt;(A6stdlife+$E148),(Input!$L$148*(1+rvanilla)^0.5)-SUM($L148:U148),(Input!$L$148*(1+rvanilla)^0.5)/A6stdlife))</f>
        <v>0</v>
      </c>
      <c r="W148" s="168">
        <f>IF(A6stdlife="n/a","n/a",IF(W$3&gt;(A6stdlife+$E148),(Input!$L$148*(1+rvanilla)^0.5)-SUM($L148:V148),(Input!$L$148*(1+rvanilla)^0.5)/A6stdlife))</f>
        <v>0</v>
      </c>
      <c r="X148" s="168">
        <f>IF(A6stdlife="n/a","n/a",IF(X$3&gt;(A6stdlife+$E148),(Input!$L$148*(1+rvanilla)^0.5)-SUM($L148:W148),(Input!$L$148*(1+rvanilla)^0.5)/A6stdlife))</f>
        <v>0</v>
      </c>
      <c r="Y148" s="168">
        <f>IF(A6stdlife="n/a","n/a",IF(Y$3&gt;(A6stdlife+$E148),(Input!$L$148*(1+rvanilla)^0.5)-SUM($L148:X148),(Input!$L$148*(1+rvanilla)^0.5)/A6stdlife))</f>
        <v>0</v>
      </c>
      <c r="Z148" s="168">
        <f>IF(A6stdlife="n/a","n/a",IF(Z$3&gt;(A6stdlife+$E148),(Input!$L$148*(1+rvanilla)^0.5)-SUM($L148:Y148),(Input!$L$148*(1+rvanilla)^0.5)/A6stdlife))</f>
        <v>0</v>
      </c>
      <c r="AA148" s="168">
        <f>IF(A6stdlife="n/a","n/a",IF(AA$3&gt;(A6stdlife+$E148),(Input!$L$148*(1+rvanilla)^0.5)-SUM($L148:Z148),(Input!$L$148*(1+rvanilla)^0.5)/A6stdlife))</f>
        <v>0</v>
      </c>
      <c r="AB148" s="168">
        <f>IF(A6stdlife="n/a","n/a",IF(AB$3&gt;(A6stdlife+$E148),(Input!$L$148*(1+rvanilla)^0.5)-SUM($L148:AA148),(Input!$L$148*(1+rvanilla)^0.5)/A6stdlife))</f>
        <v>0</v>
      </c>
      <c r="AC148" s="168">
        <f>IF(A6stdlife="n/a","n/a",IF(AC$3&gt;(A6stdlife+$E148),(Input!$L$148*(1+rvanilla)^0.5)-SUM($L148:AB148),(Input!$L$148*(1+rvanilla)^0.5)/A6stdlife))</f>
        <v>0</v>
      </c>
      <c r="AD148" s="168">
        <f>IF(A6stdlife="n/a","n/a",IF(AD$3&gt;(A6stdlife+$E148),(Input!$L$148*(1+rvanilla)^0.5)-SUM($L148:AC148),(Input!$L$148*(1+rvanilla)^0.5)/A6stdlife))</f>
        <v>0</v>
      </c>
      <c r="AE148" s="168">
        <f>IF(A6stdlife="n/a","n/a",IF(AE$3&gt;(A6stdlife+$E148),(Input!$L$148*(1+rvanilla)^0.5)-SUM($L148:AD148),(Input!$L$148*(1+rvanilla)^0.5)/A6stdlife))</f>
        <v>0</v>
      </c>
      <c r="AF148" s="168">
        <f>IF(A6stdlife="n/a","n/a",IF(AF$3&gt;(A6stdlife+$E148),(Input!$L$148*(1+rvanilla)^0.5)-SUM($L148:AE148),(Input!$L$148*(1+rvanilla)^0.5)/A6stdlife))</f>
        <v>0</v>
      </c>
      <c r="AG148" s="168">
        <f>IF(A6stdlife="n/a","n/a",IF(AG$3&gt;(A6stdlife+$E148),(Input!$L$148*(1+rvanilla)^0.5)-SUM($L148:AF148),(Input!$L$148*(1+rvanilla)^0.5)/A6stdlife))</f>
        <v>0</v>
      </c>
      <c r="AH148" s="168">
        <f>IF(A6stdlife="n/a","n/a",IF(AH$3&gt;(A6stdlife+$E148),(Input!$L$148*(1+rvanilla)^0.5)-SUM($L148:AG148),(Input!$L$148*(1+rvanilla)^0.5)/A6stdlife))</f>
        <v>0</v>
      </c>
      <c r="AI148" s="168">
        <f>IF(A6stdlife="n/a","n/a",IF(AI$3&gt;(A6stdlife+$E148),(Input!$L$148*(1+rvanilla)^0.5)-SUM($L148:AH148),(Input!$L$148*(1+rvanilla)^0.5)/A6stdlife))</f>
        <v>0</v>
      </c>
      <c r="AJ148" s="168">
        <f>IF(A6stdlife="n/a","n/a",IF(AJ$3&gt;(A6stdlife+$E148),(Input!$L$148*(1+rvanilla)^0.5)-SUM($L148:AI148),(Input!$L$148*(1+rvanilla)^0.5)/A6stdlife))</f>
        <v>0</v>
      </c>
      <c r="AK148" s="168">
        <f>IF(A6stdlife="n/a","n/a",IF(AK$3&gt;(A6stdlife+$E148),(Input!$L$148*(1+rvanilla)^0.5)-SUM($L148:AJ148),(Input!$L$148*(1+rvanilla)^0.5)/A6stdlife))</f>
        <v>0</v>
      </c>
      <c r="AL148" s="168">
        <f>IF(A6stdlife="n/a","n/a",IF(AL$3&gt;(A6stdlife+$E148),(Input!$L$148*(1+rvanilla)^0.5)-SUM($L148:AK148),(Input!$L$148*(1+rvanilla)^0.5)/A6stdlife))</f>
        <v>0</v>
      </c>
      <c r="AM148" s="168">
        <f>IF(A6stdlife="n/a","n/a",IF(AM$3&gt;(A6stdlife+$E148),(Input!$L$148*(1+rvanilla)^0.5)-SUM($L148:AL148),(Input!$L$148*(1+rvanilla)^0.5)/A6stdlife))</f>
        <v>0</v>
      </c>
      <c r="AN148" s="168">
        <f>IF(A6stdlife="n/a","n/a",IF(AN$3&gt;(A6stdlife+$E148),(Input!$L$148*(1+rvanilla)^0.5)-SUM($L148:AM148),(Input!$L$148*(1+rvanilla)^0.5)/A6stdlife))</f>
        <v>0</v>
      </c>
      <c r="AO148" s="168">
        <f>IF(A6stdlife="n/a","n/a",IF(AO$3&gt;(A6stdlife+$E148),(Input!$L$148*(1+rvanilla)^0.5)-SUM($L148:AN148),(Input!$L$148*(1+rvanilla)^0.5)/A6stdlife))</f>
        <v>0</v>
      </c>
      <c r="AP148" s="168">
        <f>IF(A6stdlife="n/a","n/a",IF(AP$3&gt;(A6stdlife+$E148),(Input!$L$148*(1+rvanilla)^0.5)-SUM($L148:AO148),(Input!$L$148*(1+rvanilla)^0.5)/A6stdlife))</f>
        <v>0</v>
      </c>
      <c r="AQ148" s="168">
        <f>IF(A6stdlife="n/a","n/a",IF(AQ$3&gt;(A6stdlife+$E148),(Input!$L$148*(1+rvanilla)^0.5)-SUM($L148:AP148),(Input!$L$148*(1+rvanilla)^0.5)/A6stdlife))</f>
        <v>0</v>
      </c>
      <c r="AR148" s="168">
        <f>IF(A6stdlife="n/a","n/a",IF(AR$3&gt;(A6stdlife+$E148),(Input!$L$148*(1+rvanilla)^0.5)-SUM($L148:AQ148),(Input!$L$148*(1+rvanilla)^0.5)/A6stdlife))</f>
        <v>0</v>
      </c>
      <c r="AS148" s="168">
        <f>IF(A6stdlife="n/a","n/a",IF(AS$3&gt;(A6stdlife+$E148),(Input!$L$148*(1+rvanilla)^0.5)-SUM($L148:AR148),(Input!$L$148*(1+rvanilla)^0.5)/A6stdlife))</f>
        <v>0</v>
      </c>
      <c r="AT148" s="168">
        <f>IF(A6stdlife="n/a","n/a",IF(AT$3&gt;(A6stdlife+$E148),(Input!$L$148*(1+rvanilla)^0.5)-SUM($L148:AS148),(Input!$L$148*(1+rvanilla)^0.5)/A6stdlife))</f>
        <v>0</v>
      </c>
      <c r="AU148" s="168">
        <f>IF(A6stdlife="n/a","n/a",IF(AU$3&gt;(A6stdlife+$E148),(Input!$L$148*(1+rvanilla)^0.5)-SUM($L148:AT148),(Input!$L$148*(1+rvanilla)^0.5)/A6stdlife))</f>
        <v>0</v>
      </c>
      <c r="AV148" s="168">
        <f>IF(A6stdlife="n/a","n/a",IF(AV$3&gt;(A6stdlife+$E148),(Input!$L$148*(1+rvanilla)^0.5)-SUM($L148:AU148),(Input!$L$148*(1+rvanilla)^0.5)/A6stdlife))</f>
        <v>0</v>
      </c>
      <c r="AW148" s="168">
        <f>IF(A6stdlife="n/a","n/a",IF(AW$3&gt;(A6stdlife+$E148),(Input!$L$148*(1+rvanilla)^0.5)-SUM($L148:AV148),(Input!$L$148*(1+rvanilla)^0.5)/A6stdlife))</f>
        <v>0</v>
      </c>
      <c r="AX148" s="168">
        <f>IF(A6stdlife="n/a","n/a",IF(AX$3&gt;(A6stdlife+$E148),(Input!$L$148*(1+rvanilla)^0.5)-SUM($L148:AW148),(Input!$L$148*(1+rvanilla)^0.5)/A6stdlife))</f>
        <v>0</v>
      </c>
      <c r="AY148" s="168">
        <f>IF(A6stdlife="n/a","n/a",IF(AY$3&gt;(A6stdlife+$E148),(Input!$L$148*(1+rvanilla)^0.5)-SUM($L148:AX148),(Input!$L$148*(1+rvanilla)^0.5)/A6stdlife))</f>
        <v>0</v>
      </c>
      <c r="AZ148" s="168">
        <f>IF(A6stdlife="n/a","n/a",IF(AZ$3&gt;(A6stdlife+$E148),(Input!$L$148*(1+rvanilla)^0.5)-SUM($L148:AY148),(Input!$L$148*(1+rvanilla)^0.5)/A6stdlife))</f>
        <v>0</v>
      </c>
      <c r="BA148" s="168">
        <f>IF(A6stdlife="n/a","n/a",IF(BA$3&gt;(A6stdlife+$E148),(Input!$L$148*(1+rvanilla)^0.5)-SUM($L148:AZ148),(Input!$L$148*(1+rvanilla)^0.5)/A6stdlife))</f>
        <v>0</v>
      </c>
      <c r="BB148" s="168">
        <f>IF(A6stdlife="n/a","n/a",IF(BB$3&gt;(A6stdlife+$E148),(Input!$L$148*(1+rvanilla)^0.5)-SUM($L148:BA148),(Input!$L$148*(1+rvanilla)^0.5)/A6stdlife))</f>
        <v>0</v>
      </c>
      <c r="BC148" s="168">
        <f>IF(A6stdlife="n/a","n/a",IF(BC$3&gt;(A6stdlife+$E148),(Input!$L$148*(1+rvanilla)^0.5)-SUM($L148:BB148),(Input!$L$148*(1+rvanilla)^0.5)/A6stdlife))</f>
        <v>0</v>
      </c>
      <c r="BD148" s="168">
        <f>IF(A6stdlife="n/a","n/a",IF(BD$3&gt;(A6stdlife+$E148),(Input!$L$148*(1+rvanilla)^0.5)-SUM($L148:BC148),(Input!$L$148*(1+rvanilla)^0.5)/A6stdlife))</f>
        <v>0</v>
      </c>
      <c r="BE148" s="168">
        <f>IF(A6stdlife="n/a","n/a",IF(BE$3&gt;(A6stdlife+$E148),(Input!$L$148*(1+rvanilla)^0.5)-SUM($L148:BD148),(Input!$L$148*(1+rvanilla)^0.5)/A6stdlife))</f>
        <v>0</v>
      </c>
      <c r="BF148" s="168">
        <f>IF(A6stdlife="n/a","n/a",IF(BF$3&gt;(A6stdlife+$E148),(Input!$L$148*(1+rvanilla)^0.5)-SUM($L148:BE148),(Input!$L$148*(1+rvanilla)^0.5)/A6stdlife))</f>
        <v>0</v>
      </c>
      <c r="BG148" s="168">
        <f>IF(A6stdlife="n/a","n/a",IF(BG$3&gt;(A6stdlife+$E148),(Input!$L$148*(1+rvanilla)^0.5)-SUM($L148:BF148),(Input!$L$148*(1+rvanilla)^0.5)/A6stdlife))</f>
        <v>0</v>
      </c>
      <c r="BH148" s="168">
        <f>IF(A6stdlife="n/a","n/a",IF(BH$3&gt;(A6stdlife+$E148),(Input!$L$148*(1+rvanilla)^0.5)-SUM($L148:BG148),(Input!$L$148*(1+rvanilla)^0.5)/A6stdlife))</f>
        <v>0</v>
      </c>
      <c r="BI148" s="168">
        <f>IF(A6stdlife="n/a","n/a",IF(BI$3&gt;(A6stdlife+$E148),(Input!$L$148*(1+rvanilla)^0.5)-SUM($L148:BH148),(Input!$L$148*(1+rvanilla)^0.5)/A6stdlife))</f>
        <v>0</v>
      </c>
      <c r="BJ148" s="20"/>
      <c r="BK148" s="20"/>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c r="GS148"/>
      <c r="GT148"/>
      <c r="GU148"/>
      <c r="GV148"/>
      <c r="GW148"/>
      <c r="GX148"/>
      <c r="GY148"/>
      <c r="GZ148"/>
      <c r="HA148"/>
      <c r="HB148"/>
      <c r="HC148"/>
      <c r="HD148"/>
      <c r="HE148"/>
      <c r="HF148"/>
      <c r="HG148"/>
      <c r="HH148"/>
      <c r="HI148"/>
      <c r="HJ148"/>
      <c r="HK148"/>
      <c r="HL148"/>
      <c r="HM148"/>
      <c r="HN148"/>
      <c r="HO148"/>
      <c r="HP148"/>
      <c r="HQ148"/>
      <c r="HR148"/>
      <c r="HS148"/>
      <c r="HT148"/>
      <c r="HU148"/>
      <c r="HV148"/>
      <c r="HW148"/>
      <c r="HX148"/>
      <c r="HY148"/>
      <c r="HZ148"/>
      <c r="IA148"/>
      <c r="IB148"/>
      <c r="IC148"/>
      <c r="ID148"/>
      <c r="IE148"/>
      <c r="IF148"/>
      <c r="IG148"/>
      <c r="IH148"/>
      <c r="II148"/>
      <c r="IJ148"/>
      <c r="IK148"/>
      <c r="IL148"/>
      <c r="IM148"/>
      <c r="IN148"/>
      <c r="IO148"/>
      <c r="IP148"/>
      <c r="IQ148"/>
      <c r="IR148"/>
      <c r="IS148"/>
      <c r="IT148"/>
      <c r="IU148"/>
      <c r="IV148"/>
    </row>
    <row r="149" spans="1:256" s="5" customFormat="1" hidden="1" outlineLevel="2">
      <c r="A149" s="20"/>
      <c r="B149" s="20"/>
      <c r="C149" s="38"/>
      <c r="D149" s="641"/>
      <c r="E149" s="287">
        <v>7</v>
      </c>
      <c r="F149" s="40"/>
      <c r="G149" s="445"/>
      <c r="H149" s="315"/>
      <c r="I149" s="315"/>
      <c r="J149" s="315"/>
      <c r="K149" s="315"/>
      <c r="L149" s="315"/>
      <c r="M149" s="314"/>
      <c r="N149" s="168">
        <f>IF(A6stdlife="n/a","n/a",IF(N$3&gt;(A6stdlife+$E149),(Input!$M$148*(1+rvanilla)^0.5)-SUM($M149:M149),(Input!$M$148*(1+rvanilla)^0.5)/A6stdlife))</f>
        <v>0</v>
      </c>
      <c r="O149" s="168">
        <f>IF(A6stdlife="n/a","n/a",IF(O$3&gt;(A6stdlife+$E149),(Input!$M$148*(1+rvanilla)^0.5)-SUM($M149:N149),(Input!$M$148*(1+rvanilla)^0.5)/A6stdlife))</f>
        <v>0</v>
      </c>
      <c r="P149" s="168">
        <f>IF(A6stdlife="n/a","n/a",IF(P$3&gt;(A6stdlife+$E149),(Input!$M$148*(1+rvanilla)^0.5)-SUM($M149:O149),(Input!$M$148*(1+rvanilla)^0.5)/A6stdlife))</f>
        <v>0</v>
      </c>
      <c r="Q149" s="168">
        <f>IF(A6stdlife="n/a","n/a",IF(Q$3&gt;(A6stdlife+$E149),(Input!$M$148*(1+rvanilla)^0.5)-SUM($M149:P149),(Input!$M$148*(1+rvanilla)^0.5)/A6stdlife))</f>
        <v>0</v>
      </c>
      <c r="R149" s="168">
        <f>IF(A6stdlife="n/a","n/a",IF(R$3&gt;(A6stdlife+$E149),(Input!$M$148*(1+rvanilla)^0.5)-SUM($M149:Q149),(Input!$M$148*(1+rvanilla)^0.5)/A6stdlife))</f>
        <v>0</v>
      </c>
      <c r="S149" s="168">
        <f>IF(A6stdlife="n/a","n/a",IF(S$3&gt;(A6stdlife+$E149),(Input!$M$148*(1+rvanilla)^0.5)-SUM($M149:R149),(Input!$M$148*(1+rvanilla)^0.5)/A6stdlife))</f>
        <v>0</v>
      </c>
      <c r="T149" s="168">
        <f>IF(A6stdlife="n/a","n/a",IF(T$3&gt;(A6stdlife+$E149),(Input!$M$148*(1+rvanilla)^0.5)-SUM($M149:S149),(Input!$M$148*(1+rvanilla)^0.5)/A6stdlife))</f>
        <v>0</v>
      </c>
      <c r="U149" s="168">
        <f>IF(A6stdlife="n/a","n/a",IF(U$3&gt;(A6stdlife+$E149),(Input!$M$148*(1+rvanilla)^0.5)-SUM($M149:T149),(Input!$M$148*(1+rvanilla)^0.5)/A6stdlife))</f>
        <v>0</v>
      </c>
      <c r="V149" s="168">
        <f>IF(A6stdlife="n/a","n/a",IF(V$3&gt;(A6stdlife+$E149),(Input!$M$148*(1+rvanilla)^0.5)-SUM($M149:U149),(Input!$M$148*(1+rvanilla)^0.5)/A6stdlife))</f>
        <v>0</v>
      </c>
      <c r="W149" s="168">
        <f>IF(A6stdlife="n/a","n/a",IF(W$3&gt;(A6stdlife+$E149),(Input!$M$148*(1+rvanilla)^0.5)-SUM($M149:V149),(Input!$M$148*(1+rvanilla)^0.5)/A6stdlife))</f>
        <v>0</v>
      </c>
      <c r="X149" s="168">
        <f>IF(A6stdlife="n/a","n/a",IF(X$3&gt;(A6stdlife+$E149),(Input!$M$148*(1+rvanilla)^0.5)-SUM($M149:W149),(Input!$M$148*(1+rvanilla)^0.5)/A6stdlife))</f>
        <v>0</v>
      </c>
      <c r="Y149" s="168">
        <f>IF(A6stdlife="n/a","n/a",IF(Y$3&gt;(A6stdlife+$E149),(Input!$M$148*(1+rvanilla)^0.5)-SUM($M149:X149),(Input!$M$148*(1+rvanilla)^0.5)/A6stdlife))</f>
        <v>0</v>
      </c>
      <c r="Z149" s="168">
        <f>IF(A6stdlife="n/a","n/a",IF(Z$3&gt;(A6stdlife+$E149),(Input!$M$148*(1+rvanilla)^0.5)-SUM($M149:Y149),(Input!$M$148*(1+rvanilla)^0.5)/A6stdlife))</f>
        <v>0</v>
      </c>
      <c r="AA149" s="168">
        <f>IF(A6stdlife="n/a","n/a",IF(AA$3&gt;(A6stdlife+$E149),(Input!$M$148*(1+rvanilla)^0.5)-SUM($M149:Z149),(Input!$M$148*(1+rvanilla)^0.5)/A6stdlife))</f>
        <v>0</v>
      </c>
      <c r="AB149" s="168">
        <f>IF(A6stdlife="n/a","n/a",IF(AB$3&gt;(A6stdlife+$E149),(Input!$M$148*(1+rvanilla)^0.5)-SUM($M149:AA149),(Input!$M$148*(1+rvanilla)^0.5)/A6stdlife))</f>
        <v>0</v>
      </c>
      <c r="AC149" s="168">
        <f>IF(A6stdlife="n/a","n/a",IF(AC$3&gt;(A6stdlife+$E149),(Input!$M$148*(1+rvanilla)^0.5)-SUM($M149:AB149),(Input!$M$148*(1+rvanilla)^0.5)/A6stdlife))</f>
        <v>0</v>
      </c>
      <c r="AD149" s="168">
        <f>IF(A6stdlife="n/a","n/a",IF(AD$3&gt;(A6stdlife+$E149),(Input!$M$148*(1+rvanilla)^0.5)-SUM($M149:AC149),(Input!$M$148*(1+rvanilla)^0.5)/A6stdlife))</f>
        <v>0</v>
      </c>
      <c r="AE149" s="168">
        <f>IF(A6stdlife="n/a","n/a",IF(AE$3&gt;(A6stdlife+$E149),(Input!$M$148*(1+rvanilla)^0.5)-SUM($M149:AD149),(Input!$M$148*(1+rvanilla)^0.5)/A6stdlife))</f>
        <v>0</v>
      </c>
      <c r="AF149" s="168">
        <f>IF(A6stdlife="n/a","n/a",IF(AF$3&gt;(A6stdlife+$E149),(Input!$M$148*(1+rvanilla)^0.5)-SUM($M149:AE149),(Input!$M$148*(1+rvanilla)^0.5)/A6stdlife))</f>
        <v>0</v>
      </c>
      <c r="AG149" s="168">
        <f>IF(A6stdlife="n/a","n/a",IF(AG$3&gt;(A6stdlife+$E149),(Input!$M$148*(1+rvanilla)^0.5)-SUM($M149:AF149),(Input!$M$148*(1+rvanilla)^0.5)/A6stdlife))</f>
        <v>0</v>
      </c>
      <c r="AH149" s="168">
        <f>IF(A6stdlife="n/a","n/a",IF(AH$3&gt;(A6stdlife+$E149),(Input!$M$148*(1+rvanilla)^0.5)-SUM($M149:AG149),(Input!$M$148*(1+rvanilla)^0.5)/A6stdlife))</f>
        <v>0</v>
      </c>
      <c r="AI149" s="168">
        <f>IF(A6stdlife="n/a","n/a",IF(AI$3&gt;(A6stdlife+$E149),(Input!$M$148*(1+rvanilla)^0.5)-SUM($M149:AH149),(Input!$M$148*(1+rvanilla)^0.5)/A6stdlife))</f>
        <v>0</v>
      </c>
      <c r="AJ149" s="168">
        <f>IF(A6stdlife="n/a","n/a",IF(AJ$3&gt;(A6stdlife+$E149),(Input!$M$148*(1+rvanilla)^0.5)-SUM($M149:AI149),(Input!$M$148*(1+rvanilla)^0.5)/A6stdlife))</f>
        <v>0</v>
      </c>
      <c r="AK149" s="168">
        <f>IF(A6stdlife="n/a","n/a",IF(AK$3&gt;(A6stdlife+$E149),(Input!$M$148*(1+rvanilla)^0.5)-SUM($M149:AJ149),(Input!$M$148*(1+rvanilla)^0.5)/A6stdlife))</f>
        <v>0</v>
      </c>
      <c r="AL149" s="168">
        <f>IF(A6stdlife="n/a","n/a",IF(AL$3&gt;(A6stdlife+$E149),(Input!$M$148*(1+rvanilla)^0.5)-SUM($M149:AK149),(Input!$M$148*(1+rvanilla)^0.5)/A6stdlife))</f>
        <v>0</v>
      </c>
      <c r="AM149" s="168">
        <f>IF(A6stdlife="n/a","n/a",IF(AM$3&gt;(A6stdlife+$E149),(Input!$M$148*(1+rvanilla)^0.5)-SUM($M149:AL149),(Input!$M$148*(1+rvanilla)^0.5)/A6stdlife))</f>
        <v>0</v>
      </c>
      <c r="AN149" s="168">
        <f>IF(A6stdlife="n/a","n/a",IF(AN$3&gt;(A6stdlife+$E149),(Input!$M$148*(1+rvanilla)^0.5)-SUM($M149:AM149),(Input!$M$148*(1+rvanilla)^0.5)/A6stdlife))</f>
        <v>0</v>
      </c>
      <c r="AO149" s="168">
        <f>IF(A6stdlife="n/a","n/a",IF(AO$3&gt;(A6stdlife+$E149),(Input!$M$148*(1+rvanilla)^0.5)-SUM($M149:AN149),(Input!$M$148*(1+rvanilla)^0.5)/A6stdlife))</f>
        <v>0</v>
      </c>
      <c r="AP149" s="168">
        <f>IF(A6stdlife="n/a","n/a",IF(AP$3&gt;(A6stdlife+$E149),(Input!$M$148*(1+rvanilla)^0.5)-SUM($M149:AO149),(Input!$M$148*(1+rvanilla)^0.5)/A6stdlife))</f>
        <v>0</v>
      </c>
      <c r="AQ149" s="168">
        <f>IF(A6stdlife="n/a","n/a",IF(AQ$3&gt;(A6stdlife+$E149),(Input!$M$148*(1+rvanilla)^0.5)-SUM($M149:AP149),(Input!$M$148*(1+rvanilla)^0.5)/A6stdlife))</f>
        <v>0</v>
      </c>
      <c r="AR149" s="168">
        <f>IF(A6stdlife="n/a","n/a",IF(AR$3&gt;(A6stdlife+$E149),(Input!$M$148*(1+rvanilla)^0.5)-SUM($M149:AQ149),(Input!$M$148*(1+rvanilla)^0.5)/A6stdlife))</f>
        <v>0</v>
      </c>
      <c r="AS149" s="168">
        <f>IF(A6stdlife="n/a","n/a",IF(AS$3&gt;(A6stdlife+$E149),(Input!$M$148*(1+rvanilla)^0.5)-SUM($M149:AR149),(Input!$M$148*(1+rvanilla)^0.5)/A6stdlife))</f>
        <v>0</v>
      </c>
      <c r="AT149" s="168">
        <f>IF(A6stdlife="n/a","n/a",IF(AT$3&gt;(A6stdlife+$E149),(Input!$M$148*(1+rvanilla)^0.5)-SUM($M149:AS149),(Input!$M$148*(1+rvanilla)^0.5)/A6stdlife))</f>
        <v>0</v>
      </c>
      <c r="AU149" s="168">
        <f>IF(A6stdlife="n/a","n/a",IF(AU$3&gt;(A6stdlife+$E149),(Input!$M$148*(1+rvanilla)^0.5)-SUM($M149:AT149),(Input!$M$148*(1+rvanilla)^0.5)/A6stdlife))</f>
        <v>0</v>
      </c>
      <c r="AV149" s="168">
        <f>IF(A6stdlife="n/a","n/a",IF(AV$3&gt;(A6stdlife+$E149),(Input!$M$148*(1+rvanilla)^0.5)-SUM($M149:AU149),(Input!$M$148*(1+rvanilla)^0.5)/A6stdlife))</f>
        <v>0</v>
      </c>
      <c r="AW149" s="168">
        <f>IF(A6stdlife="n/a","n/a",IF(AW$3&gt;(A6stdlife+$E149),(Input!$M$148*(1+rvanilla)^0.5)-SUM($M149:AV149),(Input!$M$148*(1+rvanilla)^0.5)/A6stdlife))</f>
        <v>0</v>
      </c>
      <c r="AX149" s="168">
        <f>IF(A6stdlife="n/a","n/a",IF(AX$3&gt;(A6stdlife+$E149),(Input!$M$148*(1+rvanilla)^0.5)-SUM($M149:AW149),(Input!$M$148*(1+rvanilla)^0.5)/A6stdlife))</f>
        <v>0</v>
      </c>
      <c r="AY149" s="168">
        <f>IF(A6stdlife="n/a","n/a",IF(AY$3&gt;(A6stdlife+$E149),(Input!$M$148*(1+rvanilla)^0.5)-SUM($M149:AX149),(Input!$M$148*(1+rvanilla)^0.5)/A6stdlife))</f>
        <v>0</v>
      </c>
      <c r="AZ149" s="168">
        <f>IF(A6stdlife="n/a","n/a",IF(AZ$3&gt;(A6stdlife+$E149),(Input!$M$148*(1+rvanilla)^0.5)-SUM($M149:AY149),(Input!$M$148*(1+rvanilla)^0.5)/A6stdlife))</f>
        <v>0</v>
      </c>
      <c r="BA149" s="168">
        <f>IF(A6stdlife="n/a","n/a",IF(BA$3&gt;(A6stdlife+$E149),(Input!$M$148*(1+rvanilla)^0.5)-SUM($M149:AZ149),(Input!$M$148*(1+rvanilla)^0.5)/A6stdlife))</f>
        <v>0</v>
      </c>
      <c r="BB149" s="168">
        <f>IF(A6stdlife="n/a","n/a",IF(BB$3&gt;(A6stdlife+$E149),(Input!$M$148*(1+rvanilla)^0.5)-SUM($M149:BA149),(Input!$M$148*(1+rvanilla)^0.5)/A6stdlife))</f>
        <v>0</v>
      </c>
      <c r="BC149" s="168">
        <f>IF(A6stdlife="n/a","n/a",IF(BC$3&gt;(A6stdlife+$E149),(Input!$M$148*(1+rvanilla)^0.5)-SUM($M149:BB149),(Input!$M$148*(1+rvanilla)^0.5)/A6stdlife))</f>
        <v>0</v>
      </c>
      <c r="BD149" s="168">
        <f>IF(A6stdlife="n/a","n/a",IF(BD$3&gt;(A6stdlife+$E149),(Input!$M$148*(1+rvanilla)^0.5)-SUM($M149:BC149),(Input!$M$148*(1+rvanilla)^0.5)/A6stdlife))</f>
        <v>0</v>
      </c>
      <c r="BE149" s="168">
        <f>IF(A6stdlife="n/a","n/a",IF(BE$3&gt;(A6stdlife+$E149),(Input!$M$148*(1+rvanilla)^0.5)-SUM($M149:BD149),(Input!$M$148*(1+rvanilla)^0.5)/A6stdlife))</f>
        <v>0</v>
      </c>
      <c r="BF149" s="168">
        <f>IF(A6stdlife="n/a","n/a",IF(BF$3&gt;(A6stdlife+$E149),(Input!$M$148*(1+rvanilla)^0.5)-SUM($M149:BE149),(Input!$M$148*(1+rvanilla)^0.5)/A6stdlife))</f>
        <v>0</v>
      </c>
      <c r="BG149" s="168">
        <f>IF(A6stdlife="n/a","n/a",IF(BG$3&gt;(A6stdlife+$E149),(Input!$M$148*(1+rvanilla)^0.5)-SUM($M149:BF149),(Input!$M$148*(1+rvanilla)^0.5)/A6stdlife))</f>
        <v>0</v>
      </c>
      <c r="BH149" s="168">
        <f>IF(A6stdlife="n/a","n/a",IF(BH$3&gt;(A6stdlife+$E149),(Input!$M$148*(1+rvanilla)^0.5)-SUM($M149:BG149),(Input!$M$148*(1+rvanilla)^0.5)/A6stdlife))</f>
        <v>0</v>
      </c>
      <c r="BI149" s="168">
        <f>IF(A6stdlife="n/a","n/a",IF(BI$3&gt;(A6stdlife+$E149),(Input!$M$148*(1+rvanilla)^0.5)-SUM($M149:BH149),(Input!$M$148*(1+rvanilla)^0.5)/A6stdlife))</f>
        <v>0</v>
      </c>
      <c r="BJ149" s="20"/>
      <c r="BK149" s="20"/>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c r="GR149"/>
      <c r="GS149"/>
      <c r="GT149"/>
      <c r="GU149"/>
      <c r="GV149"/>
      <c r="GW149"/>
      <c r="GX149"/>
      <c r="GY149"/>
      <c r="GZ149"/>
      <c r="HA149"/>
      <c r="HB149"/>
      <c r="HC149"/>
      <c r="HD149"/>
      <c r="HE149"/>
      <c r="HF149"/>
      <c r="HG149"/>
      <c r="HH149"/>
      <c r="HI149"/>
      <c r="HJ149"/>
      <c r="HK149"/>
      <c r="HL149"/>
      <c r="HM149"/>
      <c r="HN149"/>
      <c r="HO149"/>
      <c r="HP149"/>
      <c r="HQ149"/>
      <c r="HR149"/>
      <c r="HS149"/>
      <c r="HT149"/>
      <c r="HU149"/>
      <c r="HV149"/>
      <c r="HW149"/>
      <c r="HX149"/>
      <c r="HY149"/>
      <c r="HZ149"/>
      <c r="IA149"/>
      <c r="IB149"/>
      <c r="IC149"/>
      <c r="ID149"/>
      <c r="IE149"/>
      <c r="IF149"/>
      <c r="IG149"/>
      <c r="IH149"/>
      <c r="II149"/>
      <c r="IJ149"/>
      <c r="IK149"/>
      <c r="IL149"/>
      <c r="IM149"/>
      <c r="IN149"/>
      <c r="IO149"/>
      <c r="IP149"/>
      <c r="IQ149"/>
      <c r="IR149"/>
      <c r="IS149"/>
      <c r="IT149"/>
      <c r="IU149"/>
      <c r="IV149"/>
    </row>
    <row r="150" spans="1:256" s="5" customFormat="1" hidden="1" outlineLevel="2">
      <c r="A150" s="20"/>
      <c r="B150" s="20"/>
      <c r="C150" s="38"/>
      <c r="D150" s="641"/>
      <c r="E150" s="287">
        <v>8</v>
      </c>
      <c r="F150" s="40"/>
      <c r="G150" s="445"/>
      <c r="H150" s="315"/>
      <c r="I150" s="315"/>
      <c r="J150" s="315"/>
      <c r="K150" s="315"/>
      <c r="L150" s="315"/>
      <c r="M150" s="315"/>
      <c r="N150" s="314"/>
      <c r="O150" s="168">
        <f>IF(A6stdlife="n/a","n/a",IF(O$3&gt;(A6stdlife+$E150),(Input!$N$148*(1+rvanilla)^0.5)-SUM($N150:N150),(Input!$N$148*(1+rvanilla)^0.5)/A6stdlife))</f>
        <v>0</v>
      </c>
      <c r="P150" s="168">
        <f>IF(A6stdlife="n/a","n/a",IF(P$3&gt;(A6stdlife+$E150),(Input!$N$148*(1+rvanilla)^0.5)-SUM($N150:O150),(Input!$N$148*(1+rvanilla)^0.5)/A6stdlife))</f>
        <v>0</v>
      </c>
      <c r="Q150" s="168">
        <f>IF(A6stdlife="n/a","n/a",IF(Q$3&gt;(A6stdlife+$E150),(Input!$N$148*(1+rvanilla)^0.5)-SUM($N150:P150),(Input!$N$148*(1+rvanilla)^0.5)/A6stdlife))</f>
        <v>0</v>
      </c>
      <c r="R150" s="168">
        <f>IF(A6stdlife="n/a","n/a",IF(R$3&gt;(A6stdlife+$E150),(Input!$N$148*(1+rvanilla)^0.5)-SUM($N150:Q150),(Input!$N$148*(1+rvanilla)^0.5)/A6stdlife))</f>
        <v>0</v>
      </c>
      <c r="S150" s="168">
        <f>IF(A6stdlife="n/a","n/a",IF(S$3&gt;(A6stdlife+$E150),(Input!$N$148*(1+rvanilla)^0.5)-SUM($N150:R150),(Input!$N$148*(1+rvanilla)^0.5)/A6stdlife))</f>
        <v>0</v>
      </c>
      <c r="T150" s="168">
        <f>IF(A6stdlife="n/a","n/a",IF(T$3&gt;(A6stdlife+$E150),(Input!$N$148*(1+rvanilla)^0.5)-SUM($N150:S150),(Input!$N$148*(1+rvanilla)^0.5)/A6stdlife))</f>
        <v>0</v>
      </c>
      <c r="U150" s="168">
        <f>IF(A6stdlife="n/a","n/a",IF(U$3&gt;(A6stdlife+$E150),(Input!$N$148*(1+rvanilla)^0.5)-SUM($N150:T150),(Input!$N$148*(1+rvanilla)^0.5)/A6stdlife))</f>
        <v>0</v>
      </c>
      <c r="V150" s="168">
        <f>IF(A6stdlife="n/a","n/a",IF(V$3&gt;(A6stdlife+$E150),(Input!$N$148*(1+rvanilla)^0.5)-SUM($N150:U150),(Input!$N$148*(1+rvanilla)^0.5)/A6stdlife))</f>
        <v>0</v>
      </c>
      <c r="W150" s="168">
        <f>IF(A6stdlife="n/a","n/a",IF(W$3&gt;(A6stdlife+$E150),(Input!$N$148*(1+rvanilla)^0.5)-SUM($N150:V150),(Input!$N$148*(1+rvanilla)^0.5)/A6stdlife))</f>
        <v>0</v>
      </c>
      <c r="X150" s="168">
        <f>IF(A6stdlife="n/a","n/a",IF(X$3&gt;(A6stdlife+$E150),(Input!$N$148*(1+rvanilla)^0.5)-SUM($N150:W150),(Input!$N$148*(1+rvanilla)^0.5)/A6stdlife))</f>
        <v>0</v>
      </c>
      <c r="Y150" s="168">
        <f>IF(A6stdlife="n/a","n/a",IF(Y$3&gt;(A6stdlife+$E150),(Input!$N$148*(1+rvanilla)^0.5)-SUM($N150:X150),(Input!$N$148*(1+rvanilla)^0.5)/A6stdlife))</f>
        <v>0</v>
      </c>
      <c r="Z150" s="168">
        <f>IF(A6stdlife="n/a","n/a",IF(Z$3&gt;(A6stdlife+$E150),(Input!$N$148*(1+rvanilla)^0.5)-SUM($N150:Y150),(Input!$N$148*(1+rvanilla)^0.5)/A6stdlife))</f>
        <v>0</v>
      </c>
      <c r="AA150" s="168">
        <f>IF(A6stdlife="n/a","n/a",IF(AA$3&gt;(A6stdlife+$E150),(Input!$N$148*(1+rvanilla)^0.5)-SUM($N150:Z150),(Input!$N$148*(1+rvanilla)^0.5)/A6stdlife))</f>
        <v>0</v>
      </c>
      <c r="AB150" s="168">
        <f>IF(A6stdlife="n/a","n/a",IF(AB$3&gt;(A6stdlife+$E150),(Input!$N$148*(1+rvanilla)^0.5)-SUM($N150:AA150),(Input!$N$148*(1+rvanilla)^0.5)/A6stdlife))</f>
        <v>0</v>
      </c>
      <c r="AC150" s="168">
        <f>IF(A6stdlife="n/a","n/a",IF(AC$3&gt;(A6stdlife+$E150),(Input!$N$148*(1+rvanilla)^0.5)-SUM($N150:AB150),(Input!$N$148*(1+rvanilla)^0.5)/A6stdlife))</f>
        <v>0</v>
      </c>
      <c r="AD150" s="168">
        <f>IF(A6stdlife="n/a","n/a",IF(AD$3&gt;(A6stdlife+$E150),(Input!$N$148*(1+rvanilla)^0.5)-SUM($N150:AC150),(Input!$N$148*(1+rvanilla)^0.5)/A6stdlife))</f>
        <v>0</v>
      </c>
      <c r="AE150" s="168">
        <f>IF(A6stdlife="n/a","n/a",IF(AE$3&gt;(A6stdlife+$E150),(Input!$N$148*(1+rvanilla)^0.5)-SUM($N150:AD150),(Input!$N$148*(1+rvanilla)^0.5)/A6stdlife))</f>
        <v>0</v>
      </c>
      <c r="AF150" s="168">
        <f>IF(A6stdlife="n/a","n/a",IF(AF$3&gt;(A6stdlife+$E150),(Input!$N$148*(1+rvanilla)^0.5)-SUM($N150:AE150),(Input!$N$148*(1+rvanilla)^0.5)/A6stdlife))</f>
        <v>0</v>
      </c>
      <c r="AG150" s="168">
        <f>IF(A6stdlife="n/a","n/a",IF(AG$3&gt;(A6stdlife+$E150),(Input!$N$148*(1+rvanilla)^0.5)-SUM($N150:AF150),(Input!$N$148*(1+rvanilla)^0.5)/A6stdlife))</f>
        <v>0</v>
      </c>
      <c r="AH150" s="168">
        <f>IF(A6stdlife="n/a","n/a",IF(AH$3&gt;(A6stdlife+$E150),(Input!$N$148*(1+rvanilla)^0.5)-SUM($N150:AG150),(Input!$N$148*(1+rvanilla)^0.5)/A6stdlife))</f>
        <v>0</v>
      </c>
      <c r="AI150" s="168">
        <f>IF(A6stdlife="n/a","n/a",IF(AI$3&gt;(A6stdlife+$E150),(Input!$N$148*(1+rvanilla)^0.5)-SUM($N150:AH150),(Input!$N$148*(1+rvanilla)^0.5)/A6stdlife))</f>
        <v>0</v>
      </c>
      <c r="AJ150" s="168">
        <f>IF(A6stdlife="n/a","n/a",IF(AJ$3&gt;(A6stdlife+$E150),(Input!$N$148*(1+rvanilla)^0.5)-SUM($N150:AI150),(Input!$N$148*(1+rvanilla)^0.5)/A6stdlife))</f>
        <v>0</v>
      </c>
      <c r="AK150" s="168">
        <f>IF(A6stdlife="n/a","n/a",IF(AK$3&gt;(A6stdlife+$E150),(Input!$N$148*(1+rvanilla)^0.5)-SUM($N150:AJ150),(Input!$N$148*(1+rvanilla)^0.5)/A6stdlife))</f>
        <v>0</v>
      </c>
      <c r="AL150" s="168">
        <f>IF(A6stdlife="n/a","n/a",IF(AL$3&gt;(A6stdlife+$E150),(Input!$N$148*(1+rvanilla)^0.5)-SUM($N150:AK150),(Input!$N$148*(1+rvanilla)^0.5)/A6stdlife))</f>
        <v>0</v>
      </c>
      <c r="AM150" s="168">
        <f>IF(A6stdlife="n/a","n/a",IF(AM$3&gt;(A6stdlife+$E150),(Input!$N$148*(1+rvanilla)^0.5)-SUM($N150:AL150),(Input!$N$148*(1+rvanilla)^0.5)/A6stdlife))</f>
        <v>0</v>
      </c>
      <c r="AN150" s="168">
        <f>IF(A6stdlife="n/a","n/a",IF(AN$3&gt;(A6stdlife+$E150),(Input!$N$148*(1+rvanilla)^0.5)-SUM($N150:AM150),(Input!$N$148*(1+rvanilla)^0.5)/A6stdlife))</f>
        <v>0</v>
      </c>
      <c r="AO150" s="168">
        <f>IF(A6stdlife="n/a","n/a",IF(AO$3&gt;(A6stdlife+$E150),(Input!$N$148*(1+rvanilla)^0.5)-SUM($N150:AN150),(Input!$N$148*(1+rvanilla)^0.5)/A6stdlife))</f>
        <v>0</v>
      </c>
      <c r="AP150" s="168">
        <f>IF(A6stdlife="n/a","n/a",IF(AP$3&gt;(A6stdlife+$E150),(Input!$N$148*(1+rvanilla)^0.5)-SUM($N150:AO150),(Input!$N$148*(1+rvanilla)^0.5)/A6stdlife))</f>
        <v>0</v>
      </c>
      <c r="AQ150" s="168">
        <f>IF(A6stdlife="n/a","n/a",IF(AQ$3&gt;(A6stdlife+$E150),(Input!$N$148*(1+rvanilla)^0.5)-SUM($N150:AP150),(Input!$N$148*(1+rvanilla)^0.5)/A6stdlife))</f>
        <v>0</v>
      </c>
      <c r="AR150" s="168">
        <f>IF(A6stdlife="n/a","n/a",IF(AR$3&gt;(A6stdlife+$E150),(Input!$N$148*(1+rvanilla)^0.5)-SUM($N150:AQ150),(Input!$N$148*(1+rvanilla)^0.5)/A6stdlife))</f>
        <v>0</v>
      </c>
      <c r="AS150" s="168">
        <f>IF(A6stdlife="n/a","n/a",IF(AS$3&gt;(A6stdlife+$E150),(Input!$N$148*(1+rvanilla)^0.5)-SUM($N150:AR150),(Input!$N$148*(1+rvanilla)^0.5)/A6stdlife))</f>
        <v>0</v>
      </c>
      <c r="AT150" s="168">
        <f>IF(A6stdlife="n/a","n/a",IF(AT$3&gt;(A6stdlife+$E150),(Input!$N$148*(1+rvanilla)^0.5)-SUM($N150:AS150),(Input!$N$148*(1+rvanilla)^0.5)/A6stdlife))</f>
        <v>0</v>
      </c>
      <c r="AU150" s="168">
        <f>IF(A6stdlife="n/a","n/a",IF(AU$3&gt;(A6stdlife+$E150),(Input!$N$148*(1+rvanilla)^0.5)-SUM($N150:AT150),(Input!$N$148*(1+rvanilla)^0.5)/A6stdlife))</f>
        <v>0</v>
      </c>
      <c r="AV150" s="168">
        <f>IF(A6stdlife="n/a","n/a",IF(AV$3&gt;(A6stdlife+$E150),(Input!$N$148*(1+rvanilla)^0.5)-SUM($N150:AU150),(Input!$N$148*(1+rvanilla)^0.5)/A6stdlife))</f>
        <v>0</v>
      </c>
      <c r="AW150" s="168">
        <f>IF(A6stdlife="n/a","n/a",IF(AW$3&gt;(A6stdlife+$E150),(Input!$N$148*(1+rvanilla)^0.5)-SUM($N150:AV150),(Input!$N$148*(1+rvanilla)^0.5)/A6stdlife))</f>
        <v>0</v>
      </c>
      <c r="AX150" s="168">
        <f>IF(A6stdlife="n/a","n/a",IF(AX$3&gt;(A6stdlife+$E150),(Input!$N$148*(1+rvanilla)^0.5)-SUM($N150:AW150),(Input!$N$148*(1+rvanilla)^0.5)/A6stdlife))</f>
        <v>0</v>
      </c>
      <c r="AY150" s="168">
        <f>IF(A6stdlife="n/a","n/a",IF(AY$3&gt;(A6stdlife+$E150),(Input!$N$148*(1+rvanilla)^0.5)-SUM($N150:AX150),(Input!$N$148*(1+rvanilla)^0.5)/A6stdlife))</f>
        <v>0</v>
      </c>
      <c r="AZ150" s="168">
        <f>IF(A6stdlife="n/a","n/a",IF(AZ$3&gt;(A6stdlife+$E150),(Input!$N$148*(1+rvanilla)^0.5)-SUM($N150:AY150),(Input!$N$148*(1+rvanilla)^0.5)/A6stdlife))</f>
        <v>0</v>
      </c>
      <c r="BA150" s="168">
        <f>IF(A6stdlife="n/a","n/a",IF(BA$3&gt;(A6stdlife+$E150),(Input!$N$148*(1+rvanilla)^0.5)-SUM($N150:AZ150),(Input!$N$148*(1+rvanilla)^0.5)/A6stdlife))</f>
        <v>0</v>
      </c>
      <c r="BB150" s="168">
        <f>IF(A6stdlife="n/a","n/a",IF(BB$3&gt;(A6stdlife+$E150),(Input!$N$148*(1+rvanilla)^0.5)-SUM($N150:BA150),(Input!$N$148*(1+rvanilla)^0.5)/A6stdlife))</f>
        <v>0</v>
      </c>
      <c r="BC150" s="168">
        <f>IF(A6stdlife="n/a","n/a",IF(BC$3&gt;(A6stdlife+$E150),(Input!$N$148*(1+rvanilla)^0.5)-SUM($N150:BB150),(Input!$N$148*(1+rvanilla)^0.5)/A6stdlife))</f>
        <v>0</v>
      </c>
      <c r="BD150" s="168">
        <f>IF(A6stdlife="n/a","n/a",IF(BD$3&gt;(A6stdlife+$E150),(Input!$N$148*(1+rvanilla)^0.5)-SUM($N150:BC150),(Input!$N$148*(1+rvanilla)^0.5)/A6stdlife))</f>
        <v>0</v>
      </c>
      <c r="BE150" s="168">
        <f>IF(A6stdlife="n/a","n/a",IF(BE$3&gt;(A6stdlife+$E150),(Input!$N$148*(1+rvanilla)^0.5)-SUM($N150:BD150),(Input!$N$148*(1+rvanilla)^0.5)/A6stdlife))</f>
        <v>0</v>
      </c>
      <c r="BF150" s="168">
        <f>IF(A6stdlife="n/a","n/a",IF(BF$3&gt;(A6stdlife+$E150),(Input!$N$148*(1+rvanilla)^0.5)-SUM($N150:BE150),(Input!$N$148*(1+rvanilla)^0.5)/A6stdlife))</f>
        <v>0</v>
      </c>
      <c r="BG150" s="168">
        <f>IF(A6stdlife="n/a","n/a",IF(BG$3&gt;(A6stdlife+$E150),(Input!$N$148*(1+rvanilla)^0.5)-SUM($N150:BF150),(Input!$N$148*(1+rvanilla)^0.5)/A6stdlife))</f>
        <v>0</v>
      </c>
      <c r="BH150" s="168">
        <f>IF(A6stdlife="n/a","n/a",IF(BH$3&gt;(A6stdlife+$E150),(Input!$N$148*(1+rvanilla)^0.5)-SUM($N150:BG150),(Input!$N$148*(1+rvanilla)^0.5)/A6stdlife))</f>
        <v>0</v>
      </c>
      <c r="BI150" s="168">
        <f>IF(A6stdlife="n/a","n/a",IF(BI$3&gt;(A6stdlife+$E150),(Input!$N$148*(1+rvanilla)^0.5)-SUM($N150:BH150),(Input!$N$148*(1+rvanilla)^0.5)/A6stdlife))</f>
        <v>0</v>
      </c>
      <c r="BJ150" s="20"/>
      <c r="BK150" s="20"/>
      <c r="BL150"/>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c r="GS150"/>
      <c r="GT150"/>
      <c r="GU150"/>
      <c r="GV150"/>
      <c r="GW150"/>
      <c r="GX150"/>
      <c r="GY150"/>
      <c r="GZ150"/>
      <c r="HA150"/>
      <c r="HB150"/>
      <c r="HC150"/>
      <c r="HD150"/>
      <c r="HE150"/>
      <c r="HF150"/>
      <c r="HG150"/>
      <c r="HH150"/>
      <c r="HI150"/>
      <c r="HJ150"/>
      <c r="HK150"/>
      <c r="HL150"/>
      <c r="HM150"/>
      <c r="HN150"/>
      <c r="HO150"/>
      <c r="HP150"/>
      <c r="HQ150"/>
      <c r="HR150"/>
      <c r="HS150"/>
      <c r="HT150"/>
      <c r="HU150"/>
      <c r="HV150"/>
      <c r="HW150"/>
      <c r="HX150"/>
      <c r="HY150"/>
      <c r="HZ150"/>
      <c r="IA150"/>
      <c r="IB150"/>
      <c r="IC150"/>
      <c r="ID150"/>
      <c r="IE150"/>
      <c r="IF150"/>
      <c r="IG150"/>
      <c r="IH150"/>
      <c r="II150"/>
      <c r="IJ150"/>
      <c r="IK150"/>
      <c r="IL150"/>
      <c r="IM150"/>
      <c r="IN150"/>
      <c r="IO150"/>
      <c r="IP150"/>
      <c r="IQ150"/>
      <c r="IR150"/>
      <c r="IS150"/>
      <c r="IT150"/>
      <c r="IU150"/>
      <c r="IV150"/>
    </row>
    <row r="151" spans="1:256" s="5" customFormat="1" hidden="1" outlineLevel="2">
      <c r="A151" s="20"/>
      <c r="B151" s="20"/>
      <c r="C151" s="38"/>
      <c r="D151" s="641"/>
      <c r="E151" s="287">
        <v>9</v>
      </c>
      <c r="F151" s="40"/>
      <c r="G151" s="445"/>
      <c r="H151" s="315"/>
      <c r="I151" s="315"/>
      <c r="J151" s="315"/>
      <c r="K151" s="315"/>
      <c r="L151" s="315"/>
      <c r="M151" s="315"/>
      <c r="N151" s="315"/>
      <c r="O151" s="314"/>
      <c r="P151" s="168">
        <f>IF(A6stdlife="n/a","n/a",IF(P$3&gt;(A6stdlife+$E151),(Input!$O$148*(1+rvanilla)^0.5)-SUM($O151:O151),(Input!$O$148*(1+rvanilla)^0.5)/A6stdlife))</f>
        <v>0</v>
      </c>
      <c r="Q151" s="168">
        <f>IF(A6stdlife="n/a","n/a",IF(Q$3&gt;(A6stdlife+$E151),(Input!$O$148*(1+rvanilla)^0.5)-SUM($O151:P151),(Input!$O$148*(1+rvanilla)^0.5)/A6stdlife))</f>
        <v>0</v>
      </c>
      <c r="R151" s="168">
        <f>IF(A6stdlife="n/a","n/a",IF(R$3&gt;(A6stdlife+$E151),(Input!$O$148*(1+rvanilla)^0.5)-SUM($O151:Q151),(Input!$O$148*(1+rvanilla)^0.5)/A6stdlife))</f>
        <v>0</v>
      </c>
      <c r="S151" s="168">
        <f>IF(A6stdlife="n/a","n/a",IF(S$3&gt;(A6stdlife+$E151),(Input!$O$148*(1+rvanilla)^0.5)-SUM($O151:R151),(Input!$O$148*(1+rvanilla)^0.5)/A6stdlife))</f>
        <v>0</v>
      </c>
      <c r="T151" s="168">
        <f>IF(A6stdlife="n/a","n/a",IF(T$3&gt;(A6stdlife+$E151),(Input!$O$148*(1+rvanilla)^0.5)-SUM($O151:S151),(Input!$O$148*(1+rvanilla)^0.5)/A6stdlife))</f>
        <v>0</v>
      </c>
      <c r="U151" s="168">
        <f>IF(A6stdlife="n/a","n/a",IF(U$3&gt;(A6stdlife+$E151),(Input!$O$148*(1+rvanilla)^0.5)-SUM($O151:T151),(Input!$O$148*(1+rvanilla)^0.5)/A6stdlife))</f>
        <v>0</v>
      </c>
      <c r="V151" s="168">
        <f>IF(A6stdlife="n/a","n/a",IF(V$3&gt;(A6stdlife+$E151),(Input!$O$148*(1+rvanilla)^0.5)-SUM($O151:U151),(Input!$O$148*(1+rvanilla)^0.5)/A6stdlife))</f>
        <v>0</v>
      </c>
      <c r="W151" s="168">
        <f>IF(A6stdlife="n/a","n/a",IF(W$3&gt;(A6stdlife+$E151),(Input!$O$148*(1+rvanilla)^0.5)-SUM($O151:V151),(Input!$O$148*(1+rvanilla)^0.5)/A6stdlife))</f>
        <v>0</v>
      </c>
      <c r="X151" s="168">
        <f>IF(A6stdlife="n/a","n/a",IF(X$3&gt;(A6stdlife+$E151),(Input!$O$148*(1+rvanilla)^0.5)-SUM($O151:W151),(Input!$O$148*(1+rvanilla)^0.5)/A6stdlife))</f>
        <v>0</v>
      </c>
      <c r="Y151" s="168">
        <f>IF(A6stdlife="n/a","n/a",IF(Y$3&gt;(A6stdlife+$E151),(Input!$O$148*(1+rvanilla)^0.5)-SUM($O151:X151),(Input!$O$148*(1+rvanilla)^0.5)/A6stdlife))</f>
        <v>0</v>
      </c>
      <c r="Z151" s="168">
        <f>IF(A6stdlife="n/a","n/a",IF(Z$3&gt;(A6stdlife+$E151),(Input!$O$148*(1+rvanilla)^0.5)-SUM($O151:Y151),(Input!$O$148*(1+rvanilla)^0.5)/A6stdlife))</f>
        <v>0</v>
      </c>
      <c r="AA151" s="168">
        <f>IF(A6stdlife="n/a","n/a",IF(AA$3&gt;(A6stdlife+$E151),(Input!$O$148*(1+rvanilla)^0.5)-SUM($O151:Z151),(Input!$O$148*(1+rvanilla)^0.5)/A6stdlife))</f>
        <v>0</v>
      </c>
      <c r="AB151" s="168">
        <f>IF(A6stdlife="n/a","n/a",IF(AB$3&gt;(A6stdlife+$E151),(Input!$O$148*(1+rvanilla)^0.5)-SUM($O151:AA151),(Input!$O$148*(1+rvanilla)^0.5)/A6stdlife))</f>
        <v>0</v>
      </c>
      <c r="AC151" s="168">
        <f>IF(A6stdlife="n/a","n/a",IF(AC$3&gt;(A6stdlife+$E151),(Input!$O$148*(1+rvanilla)^0.5)-SUM($O151:AB151),(Input!$O$148*(1+rvanilla)^0.5)/A6stdlife))</f>
        <v>0</v>
      </c>
      <c r="AD151" s="168">
        <f>IF(A6stdlife="n/a","n/a",IF(AD$3&gt;(A6stdlife+$E151),(Input!$O$148*(1+rvanilla)^0.5)-SUM($O151:AC151),(Input!$O$148*(1+rvanilla)^0.5)/A6stdlife))</f>
        <v>0</v>
      </c>
      <c r="AE151" s="168">
        <f>IF(A6stdlife="n/a","n/a",IF(AE$3&gt;(A6stdlife+$E151),(Input!$O$148*(1+rvanilla)^0.5)-SUM($O151:AD151),(Input!$O$148*(1+rvanilla)^0.5)/A6stdlife))</f>
        <v>0</v>
      </c>
      <c r="AF151" s="168">
        <f>IF(A6stdlife="n/a","n/a",IF(AF$3&gt;(A6stdlife+$E151),(Input!$O$148*(1+rvanilla)^0.5)-SUM($O151:AE151),(Input!$O$148*(1+rvanilla)^0.5)/A6stdlife))</f>
        <v>0</v>
      </c>
      <c r="AG151" s="168">
        <f>IF(A6stdlife="n/a","n/a",IF(AG$3&gt;(A6stdlife+$E151),(Input!$O$148*(1+rvanilla)^0.5)-SUM($O151:AF151),(Input!$O$148*(1+rvanilla)^0.5)/A6stdlife))</f>
        <v>0</v>
      </c>
      <c r="AH151" s="168">
        <f>IF(A6stdlife="n/a","n/a",IF(AH$3&gt;(A6stdlife+$E151),(Input!$O$148*(1+rvanilla)^0.5)-SUM($O151:AG151),(Input!$O$148*(1+rvanilla)^0.5)/A6stdlife))</f>
        <v>0</v>
      </c>
      <c r="AI151" s="168">
        <f>IF(A6stdlife="n/a","n/a",IF(AI$3&gt;(A6stdlife+$E151),(Input!$O$148*(1+rvanilla)^0.5)-SUM($O151:AH151),(Input!$O$148*(1+rvanilla)^0.5)/A6stdlife))</f>
        <v>0</v>
      </c>
      <c r="AJ151" s="168">
        <f>IF(A6stdlife="n/a","n/a",IF(AJ$3&gt;(A6stdlife+$E151),(Input!$O$148*(1+rvanilla)^0.5)-SUM($O151:AI151),(Input!$O$148*(1+rvanilla)^0.5)/A6stdlife))</f>
        <v>0</v>
      </c>
      <c r="AK151" s="168">
        <f>IF(A6stdlife="n/a","n/a",IF(AK$3&gt;(A6stdlife+$E151),(Input!$O$148*(1+rvanilla)^0.5)-SUM($O151:AJ151),(Input!$O$148*(1+rvanilla)^0.5)/A6stdlife))</f>
        <v>0</v>
      </c>
      <c r="AL151" s="168">
        <f>IF(A6stdlife="n/a","n/a",IF(AL$3&gt;(A6stdlife+$E151),(Input!$O$148*(1+rvanilla)^0.5)-SUM($O151:AK151),(Input!$O$148*(1+rvanilla)^0.5)/A6stdlife))</f>
        <v>0</v>
      </c>
      <c r="AM151" s="168">
        <f>IF(A6stdlife="n/a","n/a",IF(AM$3&gt;(A6stdlife+$E151),(Input!$O$148*(1+rvanilla)^0.5)-SUM($O151:AL151),(Input!$O$148*(1+rvanilla)^0.5)/A6stdlife))</f>
        <v>0</v>
      </c>
      <c r="AN151" s="168">
        <f>IF(A6stdlife="n/a","n/a",IF(AN$3&gt;(A6stdlife+$E151),(Input!$O$148*(1+rvanilla)^0.5)-SUM($O151:AM151),(Input!$O$148*(1+rvanilla)^0.5)/A6stdlife))</f>
        <v>0</v>
      </c>
      <c r="AO151" s="168">
        <f>IF(A6stdlife="n/a","n/a",IF(AO$3&gt;(A6stdlife+$E151),(Input!$O$148*(1+rvanilla)^0.5)-SUM($O151:AN151),(Input!$O$148*(1+rvanilla)^0.5)/A6stdlife))</f>
        <v>0</v>
      </c>
      <c r="AP151" s="168">
        <f>IF(A6stdlife="n/a","n/a",IF(AP$3&gt;(A6stdlife+$E151),(Input!$O$148*(1+rvanilla)^0.5)-SUM($O151:AO151),(Input!$O$148*(1+rvanilla)^0.5)/A6stdlife))</f>
        <v>0</v>
      </c>
      <c r="AQ151" s="168">
        <f>IF(A6stdlife="n/a","n/a",IF(AQ$3&gt;(A6stdlife+$E151),(Input!$O$148*(1+rvanilla)^0.5)-SUM($O151:AP151),(Input!$O$148*(1+rvanilla)^0.5)/A6stdlife))</f>
        <v>0</v>
      </c>
      <c r="AR151" s="168">
        <f>IF(A6stdlife="n/a","n/a",IF(AR$3&gt;(A6stdlife+$E151),(Input!$O$148*(1+rvanilla)^0.5)-SUM($O151:AQ151),(Input!$O$148*(1+rvanilla)^0.5)/A6stdlife))</f>
        <v>0</v>
      </c>
      <c r="AS151" s="168">
        <f>IF(A6stdlife="n/a","n/a",IF(AS$3&gt;(A6stdlife+$E151),(Input!$O$148*(1+rvanilla)^0.5)-SUM($O151:AR151),(Input!$O$148*(1+rvanilla)^0.5)/A6stdlife))</f>
        <v>0</v>
      </c>
      <c r="AT151" s="168">
        <f>IF(A6stdlife="n/a","n/a",IF(AT$3&gt;(A6stdlife+$E151),(Input!$O$148*(1+rvanilla)^0.5)-SUM($O151:AS151),(Input!$O$148*(1+rvanilla)^0.5)/A6stdlife))</f>
        <v>0</v>
      </c>
      <c r="AU151" s="168">
        <f>IF(A6stdlife="n/a","n/a",IF(AU$3&gt;(A6stdlife+$E151),(Input!$O$148*(1+rvanilla)^0.5)-SUM($O151:AT151),(Input!$O$148*(1+rvanilla)^0.5)/A6stdlife))</f>
        <v>0</v>
      </c>
      <c r="AV151" s="168">
        <f>IF(A6stdlife="n/a","n/a",IF(AV$3&gt;(A6stdlife+$E151),(Input!$O$148*(1+rvanilla)^0.5)-SUM($O151:AU151),(Input!$O$148*(1+rvanilla)^0.5)/A6stdlife))</f>
        <v>0</v>
      </c>
      <c r="AW151" s="168">
        <f>IF(A6stdlife="n/a","n/a",IF(AW$3&gt;(A6stdlife+$E151),(Input!$O$148*(1+rvanilla)^0.5)-SUM($O151:AV151),(Input!$O$148*(1+rvanilla)^0.5)/A6stdlife))</f>
        <v>0</v>
      </c>
      <c r="AX151" s="168">
        <f>IF(A6stdlife="n/a","n/a",IF(AX$3&gt;(A6stdlife+$E151),(Input!$O$148*(1+rvanilla)^0.5)-SUM($O151:AW151),(Input!$O$148*(1+rvanilla)^0.5)/A6stdlife))</f>
        <v>0</v>
      </c>
      <c r="AY151" s="168">
        <f>IF(A6stdlife="n/a","n/a",IF(AY$3&gt;(A6stdlife+$E151),(Input!$O$148*(1+rvanilla)^0.5)-SUM($O151:AX151),(Input!$O$148*(1+rvanilla)^0.5)/A6stdlife))</f>
        <v>0</v>
      </c>
      <c r="AZ151" s="168">
        <f>IF(A6stdlife="n/a","n/a",IF(AZ$3&gt;(A6stdlife+$E151),(Input!$O$148*(1+rvanilla)^0.5)-SUM($O151:AY151),(Input!$O$148*(1+rvanilla)^0.5)/A6stdlife))</f>
        <v>0</v>
      </c>
      <c r="BA151" s="168">
        <f>IF(A6stdlife="n/a","n/a",IF(BA$3&gt;(A6stdlife+$E151),(Input!$O$148*(1+rvanilla)^0.5)-SUM($O151:AZ151),(Input!$O$148*(1+rvanilla)^0.5)/A6stdlife))</f>
        <v>0</v>
      </c>
      <c r="BB151" s="168">
        <f>IF(A6stdlife="n/a","n/a",IF(BB$3&gt;(A6stdlife+$E151),(Input!$O$148*(1+rvanilla)^0.5)-SUM($O151:BA151),(Input!$O$148*(1+rvanilla)^0.5)/A6stdlife))</f>
        <v>0</v>
      </c>
      <c r="BC151" s="168">
        <f>IF(A6stdlife="n/a","n/a",IF(BC$3&gt;(A6stdlife+$E151),(Input!$O$148*(1+rvanilla)^0.5)-SUM($O151:BB151),(Input!$O$148*(1+rvanilla)^0.5)/A6stdlife))</f>
        <v>0</v>
      </c>
      <c r="BD151" s="168">
        <f>IF(A6stdlife="n/a","n/a",IF(BD$3&gt;(A6stdlife+$E151),(Input!$O$148*(1+rvanilla)^0.5)-SUM($O151:BC151),(Input!$O$148*(1+rvanilla)^0.5)/A6stdlife))</f>
        <v>0</v>
      </c>
      <c r="BE151" s="168">
        <f>IF(A6stdlife="n/a","n/a",IF(BE$3&gt;(A6stdlife+$E151),(Input!$O$148*(1+rvanilla)^0.5)-SUM($O151:BD151),(Input!$O$148*(1+rvanilla)^0.5)/A6stdlife))</f>
        <v>0</v>
      </c>
      <c r="BF151" s="168">
        <f>IF(A6stdlife="n/a","n/a",IF(BF$3&gt;(A6stdlife+$E151),(Input!$O$148*(1+rvanilla)^0.5)-SUM($O151:BE151),(Input!$O$148*(1+rvanilla)^0.5)/A6stdlife))</f>
        <v>0</v>
      </c>
      <c r="BG151" s="168">
        <f>IF(A6stdlife="n/a","n/a",IF(BG$3&gt;(A6stdlife+$E151),(Input!$O$148*(1+rvanilla)^0.5)-SUM($O151:BF151),(Input!$O$148*(1+rvanilla)^0.5)/A6stdlife))</f>
        <v>0</v>
      </c>
      <c r="BH151" s="168">
        <f>IF(A6stdlife="n/a","n/a",IF(BH$3&gt;(A6stdlife+$E151),(Input!$O$148*(1+rvanilla)^0.5)-SUM($O151:BG151),(Input!$O$148*(1+rvanilla)^0.5)/A6stdlife))</f>
        <v>0</v>
      </c>
      <c r="BI151" s="168">
        <f>IF(A6stdlife="n/a","n/a",IF(BI$3&gt;(A6stdlife+$E151),(Input!$O$148*(1+rvanilla)^0.5)-SUM($O151:BH151),(Input!$O$148*(1+rvanilla)^0.5)/A6stdlife))</f>
        <v>0</v>
      </c>
      <c r="BJ151" s="20"/>
      <c r="BK151" s="20"/>
      <c r="BL151"/>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c r="GF151"/>
      <c r="GG151"/>
      <c r="GH151"/>
      <c r="GI151"/>
      <c r="GJ151"/>
      <c r="GK151"/>
      <c r="GL151"/>
      <c r="GM151"/>
      <c r="GN151"/>
      <c r="GO151"/>
      <c r="GP151"/>
      <c r="GQ151"/>
      <c r="GR151"/>
      <c r="GS151"/>
      <c r="GT151"/>
      <c r="GU151"/>
      <c r="GV151"/>
      <c r="GW151"/>
      <c r="GX151"/>
      <c r="GY151"/>
      <c r="GZ151"/>
      <c r="HA151"/>
      <c r="HB151"/>
      <c r="HC151"/>
      <c r="HD151"/>
      <c r="HE151"/>
      <c r="HF151"/>
      <c r="HG151"/>
      <c r="HH151"/>
      <c r="HI151"/>
      <c r="HJ151"/>
      <c r="HK151"/>
      <c r="HL151"/>
      <c r="HM151"/>
      <c r="HN151"/>
      <c r="HO151"/>
      <c r="HP151"/>
      <c r="HQ151"/>
      <c r="HR151"/>
      <c r="HS151"/>
      <c r="HT151"/>
      <c r="HU151"/>
      <c r="HV151"/>
      <c r="HW151"/>
      <c r="HX151"/>
      <c r="HY151"/>
      <c r="HZ151"/>
      <c r="IA151"/>
      <c r="IB151"/>
      <c r="IC151"/>
      <c r="ID151"/>
      <c r="IE151"/>
      <c r="IF151"/>
      <c r="IG151"/>
      <c r="IH151"/>
      <c r="II151"/>
      <c r="IJ151"/>
      <c r="IK151"/>
      <c r="IL151"/>
      <c r="IM151"/>
      <c r="IN151"/>
      <c r="IO151"/>
      <c r="IP151"/>
      <c r="IQ151"/>
      <c r="IR151"/>
      <c r="IS151"/>
      <c r="IT151"/>
      <c r="IU151"/>
      <c r="IV151"/>
    </row>
    <row r="152" spans="1:256" s="5" customFormat="1" hidden="1" outlineLevel="2">
      <c r="A152" s="20"/>
      <c r="B152" s="20"/>
      <c r="C152" s="38"/>
      <c r="D152" s="641"/>
      <c r="E152" s="288">
        <v>10</v>
      </c>
      <c r="F152" s="40"/>
      <c r="G152" s="445"/>
      <c r="H152" s="315"/>
      <c r="I152" s="315"/>
      <c r="J152" s="315"/>
      <c r="K152" s="315"/>
      <c r="L152" s="315"/>
      <c r="M152" s="315"/>
      <c r="N152" s="315"/>
      <c r="O152" s="315"/>
      <c r="P152" s="314"/>
      <c r="Q152" s="168">
        <f>IF(A6stdlife="n/a","n/a",IF(Q$3&gt;(A6stdlife+$E152),(Input!$P$148*(1+rvanilla)^0.5)-SUM($P152:P152),(Input!$P$148*(1+rvanilla)^0.5)/A6stdlife))</f>
        <v>0</v>
      </c>
      <c r="R152" s="168">
        <f>IF(A6stdlife="n/a","n/a",IF(R$3&gt;(A6stdlife+$E152),(Input!$P$148*(1+rvanilla)^0.5)-SUM($P152:Q152),(Input!$P$148*(1+rvanilla)^0.5)/A6stdlife))</f>
        <v>0</v>
      </c>
      <c r="S152" s="168">
        <f>IF(A6stdlife="n/a","n/a",IF(S$3&gt;(A6stdlife+$E152),(Input!$P$148*(1+rvanilla)^0.5)-SUM($P152:R152),(Input!$P$148*(1+rvanilla)^0.5)/A6stdlife))</f>
        <v>0</v>
      </c>
      <c r="T152" s="168">
        <f>IF(A6stdlife="n/a","n/a",IF(T$3&gt;(A6stdlife+$E152),(Input!$P$148*(1+rvanilla)^0.5)-SUM($P152:S152),(Input!$P$148*(1+rvanilla)^0.5)/A6stdlife))</f>
        <v>0</v>
      </c>
      <c r="U152" s="168">
        <f>IF(A6stdlife="n/a","n/a",IF(U$3&gt;(A6stdlife+$E152),(Input!$P$148*(1+rvanilla)^0.5)-SUM($P152:T152),(Input!$P$148*(1+rvanilla)^0.5)/A6stdlife))</f>
        <v>0</v>
      </c>
      <c r="V152" s="168">
        <f>IF(A6stdlife="n/a","n/a",IF(V$3&gt;(A6stdlife+$E152),(Input!$P$148*(1+rvanilla)^0.5)-SUM($P152:U152),(Input!$P$148*(1+rvanilla)^0.5)/A6stdlife))</f>
        <v>0</v>
      </c>
      <c r="W152" s="168">
        <f>IF(A6stdlife="n/a","n/a",IF(W$3&gt;(A6stdlife+$E152),(Input!$P$148*(1+rvanilla)^0.5)-SUM($P152:V152),(Input!$P$148*(1+rvanilla)^0.5)/A6stdlife))</f>
        <v>0</v>
      </c>
      <c r="X152" s="168">
        <f>IF(A6stdlife="n/a","n/a",IF(X$3&gt;(A6stdlife+$E152),(Input!$P$148*(1+rvanilla)^0.5)-SUM($P152:W152),(Input!$P$148*(1+rvanilla)^0.5)/A6stdlife))</f>
        <v>0</v>
      </c>
      <c r="Y152" s="168">
        <f>IF(A6stdlife="n/a","n/a",IF(Y$3&gt;(A6stdlife+$E152),(Input!$P$148*(1+rvanilla)^0.5)-SUM($P152:X152),(Input!$P$148*(1+rvanilla)^0.5)/A6stdlife))</f>
        <v>0</v>
      </c>
      <c r="Z152" s="168">
        <f>IF(A6stdlife="n/a","n/a",IF(Z$3&gt;(A6stdlife+$E152),(Input!$P$148*(1+rvanilla)^0.5)-SUM($P152:Y152),(Input!$P$148*(1+rvanilla)^0.5)/A6stdlife))</f>
        <v>0</v>
      </c>
      <c r="AA152" s="168">
        <f>IF(A6stdlife="n/a","n/a",IF(AA$3&gt;(A6stdlife+$E152),(Input!$P$148*(1+rvanilla)^0.5)-SUM($P152:Z152),(Input!$P$148*(1+rvanilla)^0.5)/A6stdlife))</f>
        <v>0</v>
      </c>
      <c r="AB152" s="168">
        <f>IF(A6stdlife="n/a","n/a",IF(AB$3&gt;(A6stdlife+$E152),(Input!$P$148*(1+rvanilla)^0.5)-SUM($P152:AA152),(Input!$P$148*(1+rvanilla)^0.5)/A6stdlife))</f>
        <v>0</v>
      </c>
      <c r="AC152" s="168">
        <f>IF(A6stdlife="n/a","n/a",IF(AC$3&gt;(A6stdlife+$E152),(Input!$P$148*(1+rvanilla)^0.5)-SUM($P152:AB152),(Input!$P$148*(1+rvanilla)^0.5)/A6stdlife))</f>
        <v>0</v>
      </c>
      <c r="AD152" s="168">
        <f>IF(A6stdlife="n/a","n/a",IF(AD$3&gt;(A6stdlife+$E152),(Input!$P$148*(1+rvanilla)^0.5)-SUM($P152:AC152),(Input!$P$148*(1+rvanilla)^0.5)/A6stdlife))</f>
        <v>0</v>
      </c>
      <c r="AE152" s="168">
        <f>IF(A6stdlife="n/a","n/a",IF(AE$3&gt;(A6stdlife+$E152),(Input!$P$148*(1+rvanilla)^0.5)-SUM($P152:AD152),(Input!$P$148*(1+rvanilla)^0.5)/A6stdlife))</f>
        <v>0</v>
      </c>
      <c r="AF152" s="168">
        <f>IF(A6stdlife="n/a","n/a",IF(AF$3&gt;(A6stdlife+$E152),(Input!$P$148*(1+rvanilla)^0.5)-SUM($P152:AE152),(Input!$P$148*(1+rvanilla)^0.5)/A6stdlife))</f>
        <v>0</v>
      </c>
      <c r="AG152" s="168">
        <f>IF(A6stdlife="n/a","n/a",IF(AG$3&gt;(A6stdlife+$E152),(Input!$P$148*(1+rvanilla)^0.5)-SUM($P152:AF152),(Input!$P$148*(1+rvanilla)^0.5)/A6stdlife))</f>
        <v>0</v>
      </c>
      <c r="AH152" s="168">
        <f>IF(A6stdlife="n/a","n/a",IF(AH$3&gt;(A6stdlife+$E152),(Input!$P$148*(1+rvanilla)^0.5)-SUM($P152:AG152),(Input!$P$148*(1+rvanilla)^0.5)/A6stdlife))</f>
        <v>0</v>
      </c>
      <c r="AI152" s="168">
        <f>IF(A6stdlife="n/a","n/a",IF(AI$3&gt;(A6stdlife+$E152),(Input!$P$148*(1+rvanilla)^0.5)-SUM($P152:AH152),(Input!$P$148*(1+rvanilla)^0.5)/A6stdlife))</f>
        <v>0</v>
      </c>
      <c r="AJ152" s="168">
        <f>IF(A6stdlife="n/a","n/a",IF(AJ$3&gt;(A6stdlife+$E152),(Input!$P$148*(1+rvanilla)^0.5)-SUM($P152:AI152),(Input!$P$148*(1+rvanilla)^0.5)/A6stdlife))</f>
        <v>0</v>
      </c>
      <c r="AK152" s="168">
        <f>IF(A6stdlife="n/a","n/a",IF(AK$3&gt;(A6stdlife+$E152),(Input!$P$148*(1+rvanilla)^0.5)-SUM($P152:AJ152),(Input!$P$148*(1+rvanilla)^0.5)/A6stdlife))</f>
        <v>0</v>
      </c>
      <c r="AL152" s="168">
        <f>IF(A6stdlife="n/a","n/a",IF(AL$3&gt;(A6stdlife+$E152),(Input!$P$148*(1+rvanilla)^0.5)-SUM($P152:AK152),(Input!$P$148*(1+rvanilla)^0.5)/A6stdlife))</f>
        <v>0</v>
      </c>
      <c r="AM152" s="168">
        <f>IF(A6stdlife="n/a","n/a",IF(AM$3&gt;(A6stdlife+$E152),(Input!$P$148*(1+rvanilla)^0.5)-SUM($P152:AL152),(Input!$P$148*(1+rvanilla)^0.5)/A6stdlife))</f>
        <v>0</v>
      </c>
      <c r="AN152" s="168">
        <f>IF(A6stdlife="n/a","n/a",IF(AN$3&gt;(A6stdlife+$E152),(Input!$P$148*(1+rvanilla)^0.5)-SUM($P152:AM152),(Input!$P$148*(1+rvanilla)^0.5)/A6stdlife))</f>
        <v>0</v>
      </c>
      <c r="AO152" s="168">
        <f>IF(A6stdlife="n/a","n/a",IF(AO$3&gt;(A6stdlife+$E152),(Input!$P$148*(1+rvanilla)^0.5)-SUM($P152:AN152),(Input!$P$148*(1+rvanilla)^0.5)/A6stdlife))</f>
        <v>0</v>
      </c>
      <c r="AP152" s="168">
        <f>IF(A6stdlife="n/a","n/a",IF(AP$3&gt;(A6stdlife+$E152),(Input!$P$148*(1+rvanilla)^0.5)-SUM($P152:AO152),(Input!$P$148*(1+rvanilla)^0.5)/A6stdlife))</f>
        <v>0</v>
      </c>
      <c r="AQ152" s="168">
        <f>IF(A6stdlife="n/a","n/a",IF(AQ$3&gt;(A6stdlife+$E152),(Input!$P$148*(1+rvanilla)^0.5)-SUM($P152:AP152),(Input!$P$148*(1+rvanilla)^0.5)/A6stdlife))</f>
        <v>0</v>
      </c>
      <c r="AR152" s="168">
        <f>IF(A6stdlife="n/a","n/a",IF(AR$3&gt;(A6stdlife+$E152),(Input!$P$148*(1+rvanilla)^0.5)-SUM($P152:AQ152),(Input!$P$148*(1+rvanilla)^0.5)/A6stdlife))</f>
        <v>0</v>
      </c>
      <c r="AS152" s="168">
        <f>IF(A6stdlife="n/a","n/a",IF(AS$3&gt;(A6stdlife+$E152),(Input!$P$148*(1+rvanilla)^0.5)-SUM($P152:AR152),(Input!$P$148*(1+rvanilla)^0.5)/A6stdlife))</f>
        <v>0</v>
      </c>
      <c r="AT152" s="168">
        <f>IF(A6stdlife="n/a","n/a",IF(AT$3&gt;(A6stdlife+$E152),(Input!$P$148*(1+rvanilla)^0.5)-SUM($P152:AS152),(Input!$P$148*(1+rvanilla)^0.5)/A6stdlife))</f>
        <v>0</v>
      </c>
      <c r="AU152" s="168">
        <f>IF(A6stdlife="n/a","n/a",IF(AU$3&gt;(A6stdlife+$E152),(Input!$P$148*(1+rvanilla)^0.5)-SUM($P152:AT152),(Input!$P$148*(1+rvanilla)^0.5)/A6stdlife))</f>
        <v>0</v>
      </c>
      <c r="AV152" s="168">
        <f>IF(A6stdlife="n/a","n/a",IF(AV$3&gt;(A6stdlife+$E152),(Input!$P$148*(1+rvanilla)^0.5)-SUM($P152:AU152),(Input!$P$148*(1+rvanilla)^0.5)/A6stdlife))</f>
        <v>0</v>
      </c>
      <c r="AW152" s="168">
        <f>IF(A6stdlife="n/a","n/a",IF(AW$3&gt;(A6stdlife+$E152),(Input!$P$148*(1+rvanilla)^0.5)-SUM($P152:AV152),(Input!$P$148*(1+rvanilla)^0.5)/A6stdlife))</f>
        <v>0</v>
      </c>
      <c r="AX152" s="168">
        <f>IF(A6stdlife="n/a","n/a",IF(AX$3&gt;(A6stdlife+$E152),(Input!$P$148*(1+rvanilla)^0.5)-SUM($P152:AW152),(Input!$P$148*(1+rvanilla)^0.5)/A6stdlife))</f>
        <v>0</v>
      </c>
      <c r="AY152" s="168">
        <f>IF(A6stdlife="n/a","n/a",IF(AY$3&gt;(A6stdlife+$E152),(Input!$P$148*(1+rvanilla)^0.5)-SUM($P152:AX152),(Input!$P$148*(1+rvanilla)^0.5)/A6stdlife))</f>
        <v>0</v>
      </c>
      <c r="AZ152" s="168">
        <f>IF(A6stdlife="n/a","n/a",IF(AZ$3&gt;(A6stdlife+$E152),(Input!$P$148*(1+rvanilla)^0.5)-SUM($P152:AY152),(Input!$P$148*(1+rvanilla)^0.5)/A6stdlife))</f>
        <v>0</v>
      </c>
      <c r="BA152" s="168">
        <f>IF(A6stdlife="n/a","n/a",IF(BA$3&gt;(A6stdlife+$E152),(Input!$P$148*(1+rvanilla)^0.5)-SUM($P152:AZ152),(Input!$P$148*(1+rvanilla)^0.5)/A6stdlife))</f>
        <v>0</v>
      </c>
      <c r="BB152" s="168">
        <f>IF(A6stdlife="n/a","n/a",IF(BB$3&gt;(A6stdlife+$E152),(Input!$P$148*(1+rvanilla)^0.5)-SUM($P152:BA152),(Input!$P$148*(1+rvanilla)^0.5)/A6stdlife))</f>
        <v>0</v>
      </c>
      <c r="BC152" s="168">
        <f>IF(A6stdlife="n/a","n/a",IF(BC$3&gt;(A6stdlife+$E152),(Input!$P$148*(1+rvanilla)^0.5)-SUM($P152:BB152),(Input!$P$148*(1+rvanilla)^0.5)/A6stdlife))</f>
        <v>0</v>
      </c>
      <c r="BD152" s="168">
        <f>IF(A6stdlife="n/a","n/a",IF(BD$3&gt;(A6stdlife+$E152),(Input!$P$148*(1+rvanilla)^0.5)-SUM($P152:BC152),(Input!$P$148*(1+rvanilla)^0.5)/A6stdlife))</f>
        <v>0</v>
      </c>
      <c r="BE152" s="168">
        <f>IF(A6stdlife="n/a","n/a",IF(BE$3&gt;(A6stdlife+$E152),(Input!$P$148*(1+rvanilla)^0.5)-SUM($P152:BD152),(Input!$P$148*(1+rvanilla)^0.5)/A6stdlife))</f>
        <v>0</v>
      </c>
      <c r="BF152" s="168">
        <f>IF(A6stdlife="n/a","n/a",IF(BF$3&gt;(A6stdlife+$E152),(Input!$P$148*(1+rvanilla)^0.5)-SUM($P152:BE152),(Input!$P$148*(1+rvanilla)^0.5)/A6stdlife))</f>
        <v>0</v>
      </c>
      <c r="BG152" s="168">
        <f>IF(A6stdlife="n/a","n/a",IF(BG$3&gt;(A6stdlife+$E152),(Input!$P$148*(1+rvanilla)^0.5)-SUM($P152:BF152),(Input!$P$148*(1+rvanilla)^0.5)/A6stdlife))</f>
        <v>0</v>
      </c>
      <c r="BH152" s="168">
        <f>IF(A6stdlife="n/a","n/a",IF(BH$3&gt;(A6stdlife+$E152),(Input!$P$148*(1+rvanilla)^0.5)-SUM($P152:BG152),(Input!$P$148*(1+rvanilla)^0.5)/A6stdlife))</f>
        <v>0</v>
      </c>
      <c r="BI152" s="168">
        <f>IF(A6stdlife="n/a","n/a",IF(BI$3&gt;(A6stdlife+$E152),(Input!$P$148*(1+rvanilla)^0.5)-SUM($P152:BH152),(Input!$P$148*(1+rvanilla)^0.5)/A6stdlife))</f>
        <v>0</v>
      </c>
      <c r="BJ152" s="20"/>
      <c r="BK152" s="20"/>
      <c r="BL15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c r="GJ152"/>
      <c r="GK152"/>
      <c r="GL152"/>
      <c r="GM152"/>
      <c r="GN152"/>
      <c r="GO152"/>
      <c r="GP152"/>
      <c r="GQ152"/>
      <c r="GR152"/>
      <c r="GS152"/>
      <c r="GT152"/>
      <c r="GU152"/>
      <c r="GV152"/>
      <c r="GW152"/>
      <c r="GX152"/>
      <c r="GY152"/>
      <c r="GZ152"/>
      <c r="HA152"/>
      <c r="HB152"/>
      <c r="HC152"/>
      <c r="HD152"/>
      <c r="HE152"/>
      <c r="HF152"/>
      <c r="HG152"/>
      <c r="HH152"/>
      <c r="HI152"/>
      <c r="HJ152"/>
      <c r="HK152"/>
      <c r="HL152"/>
      <c r="HM152"/>
      <c r="HN152"/>
      <c r="HO152"/>
      <c r="HP152"/>
      <c r="HQ152"/>
      <c r="HR152"/>
      <c r="HS152"/>
      <c r="HT152"/>
      <c r="HU152"/>
      <c r="HV152"/>
      <c r="HW152"/>
      <c r="HX152"/>
      <c r="HY152"/>
      <c r="HZ152"/>
      <c r="IA152"/>
      <c r="IB152"/>
      <c r="IC152"/>
      <c r="ID152"/>
      <c r="IE152"/>
      <c r="IF152"/>
      <c r="IG152"/>
      <c r="IH152"/>
      <c r="II152"/>
      <c r="IJ152"/>
      <c r="IK152"/>
      <c r="IL152"/>
      <c r="IM152"/>
      <c r="IN152"/>
      <c r="IO152"/>
      <c r="IP152"/>
      <c r="IQ152"/>
      <c r="IR152"/>
      <c r="IS152"/>
      <c r="IT152"/>
      <c r="IU152"/>
      <c r="IV152"/>
    </row>
    <row r="153" spans="1:256" s="5" customFormat="1" outlineLevel="1" collapsed="1">
      <c r="A153" s="20"/>
      <c r="B153" s="20"/>
      <c r="C153" s="38" t="str">
        <f>Asset6</f>
        <v>Low Voltage Lines and Cables</v>
      </c>
      <c r="D153" s="20"/>
      <c r="E153" s="20"/>
      <c r="F153" s="35"/>
      <c r="G153" s="165">
        <f t="shared" ref="G153:AL153" si="47">SUM(G141:G152)</f>
        <v>39.815371367818997</v>
      </c>
      <c r="H153" s="165">
        <f t="shared" si="47"/>
        <v>42.502260327754527</v>
      </c>
      <c r="I153" s="165">
        <f t="shared" si="47"/>
        <v>45.449960641316956</v>
      </c>
      <c r="J153" s="165">
        <f t="shared" si="47"/>
        <v>48.481659204385927</v>
      </c>
      <c r="K153" s="165">
        <f t="shared" si="47"/>
        <v>51.575388656313017</v>
      </c>
      <c r="L153" s="165">
        <f t="shared" si="47"/>
        <v>55.07067961930769</v>
      </c>
      <c r="M153" s="165">
        <f t="shared" si="47"/>
        <v>55.07067961930769</v>
      </c>
      <c r="N153" s="165">
        <f t="shared" si="47"/>
        <v>55.07067961930769</v>
      </c>
      <c r="O153" s="165">
        <f t="shared" si="47"/>
        <v>55.07067961930769</v>
      </c>
      <c r="P153" s="165">
        <f t="shared" si="47"/>
        <v>55.07067961930769</v>
      </c>
      <c r="Q153" s="165">
        <f t="shared" si="47"/>
        <v>55.07067961930769</v>
      </c>
      <c r="R153" s="165">
        <f t="shared" si="47"/>
        <v>55.07067961930769</v>
      </c>
      <c r="S153" s="165">
        <f t="shared" si="47"/>
        <v>55.07067961930769</v>
      </c>
      <c r="T153" s="165">
        <f t="shared" si="47"/>
        <v>55.07067961930769</v>
      </c>
      <c r="U153" s="165">
        <f t="shared" si="47"/>
        <v>55.07067961930769</v>
      </c>
      <c r="V153" s="165">
        <f t="shared" si="47"/>
        <v>55.07067961930769</v>
      </c>
      <c r="W153" s="165">
        <f t="shared" si="47"/>
        <v>55.07067961930769</v>
      </c>
      <c r="X153" s="165">
        <f t="shared" si="47"/>
        <v>55.07067961930769</v>
      </c>
      <c r="Y153" s="165">
        <f t="shared" si="47"/>
        <v>55.07067961930769</v>
      </c>
      <c r="Z153" s="165">
        <f t="shared" si="47"/>
        <v>55.07067961930769</v>
      </c>
      <c r="AA153" s="165">
        <f t="shared" si="47"/>
        <v>55.07067961930769</v>
      </c>
      <c r="AB153" s="165">
        <f t="shared" si="47"/>
        <v>55.07067961930769</v>
      </c>
      <c r="AC153" s="165">
        <f t="shared" si="47"/>
        <v>55.07067961930769</v>
      </c>
      <c r="AD153" s="165">
        <f t="shared" si="47"/>
        <v>55.07067961930769</v>
      </c>
      <c r="AE153" s="165">
        <f t="shared" si="47"/>
        <v>55.07067961930769</v>
      </c>
      <c r="AF153" s="165">
        <f t="shared" si="47"/>
        <v>55.07067961930769</v>
      </c>
      <c r="AG153" s="165">
        <f t="shared" si="47"/>
        <v>55.07067961930769</v>
      </c>
      <c r="AH153" s="165">
        <f t="shared" si="47"/>
        <v>55.07067961930769</v>
      </c>
      <c r="AI153" s="165">
        <f t="shared" si="47"/>
        <v>55.07067961930769</v>
      </c>
      <c r="AJ153" s="165">
        <f t="shared" si="47"/>
        <v>55.07067961930769</v>
      </c>
      <c r="AK153" s="165">
        <f t="shared" si="47"/>
        <v>55.07067961930769</v>
      </c>
      <c r="AL153" s="165">
        <f t="shared" si="47"/>
        <v>55.07067961930769</v>
      </c>
      <c r="AM153" s="165">
        <f t="shared" ref="AM153:BI153" si="48">SUM(AM141:AM152)</f>
        <v>55.07067961930769</v>
      </c>
      <c r="AN153" s="165">
        <f t="shared" si="48"/>
        <v>55.07067961930769</v>
      </c>
      <c r="AO153" s="165">
        <f t="shared" si="48"/>
        <v>55.07067961930769</v>
      </c>
      <c r="AP153" s="165">
        <f t="shared" si="48"/>
        <v>55.07067961930769</v>
      </c>
      <c r="AQ153" s="165">
        <f t="shared" si="48"/>
        <v>55.07067961930769</v>
      </c>
      <c r="AR153" s="165">
        <f t="shared" si="48"/>
        <v>55.07067961930769</v>
      </c>
      <c r="AS153" s="165">
        <f t="shared" si="48"/>
        <v>55.07067961930769</v>
      </c>
      <c r="AT153" s="165">
        <f t="shared" si="48"/>
        <v>50.990347609776087</v>
      </c>
      <c r="AU153" s="165">
        <f t="shared" si="48"/>
        <v>15.255308251488691</v>
      </c>
      <c r="AV153" s="165">
        <f t="shared" si="48"/>
        <v>15.255308251488691</v>
      </c>
      <c r="AW153" s="165">
        <f t="shared" si="48"/>
        <v>15.255308251488691</v>
      </c>
      <c r="AX153" s="165">
        <f t="shared" si="48"/>
        <v>15.255308251488691</v>
      </c>
      <c r="AY153" s="165">
        <f t="shared" si="48"/>
        <v>15.255308251488691</v>
      </c>
      <c r="AZ153" s="165">
        <f t="shared" si="48"/>
        <v>15.255308251488691</v>
      </c>
      <c r="BA153" s="165">
        <f t="shared" si="48"/>
        <v>15.255308251488691</v>
      </c>
      <c r="BB153" s="165">
        <f t="shared" si="48"/>
        <v>15.255308251488691</v>
      </c>
      <c r="BC153" s="165">
        <f t="shared" si="48"/>
        <v>15.255308251488691</v>
      </c>
      <c r="BD153" s="165">
        <f t="shared" si="48"/>
        <v>15.255308251488691</v>
      </c>
      <c r="BE153" s="165">
        <f t="shared" si="48"/>
        <v>15.255308251488691</v>
      </c>
      <c r="BF153" s="165">
        <f t="shared" si="48"/>
        <v>15.255308251488691</v>
      </c>
      <c r="BG153" s="165">
        <f t="shared" si="48"/>
        <v>15.255308251488691</v>
      </c>
      <c r="BH153" s="165">
        <f t="shared" si="48"/>
        <v>12.7652197554766</v>
      </c>
      <c r="BI153" s="165">
        <f t="shared" si="48"/>
        <v>9.8366224998209919</v>
      </c>
      <c r="BJ153" s="20"/>
      <c r="BK153" s="20"/>
      <c r="BL153"/>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c r="GJ153"/>
      <c r="GK153"/>
      <c r="GL153"/>
      <c r="GM153"/>
      <c r="GN153"/>
      <c r="GO153"/>
      <c r="GP153"/>
      <c r="GQ153"/>
      <c r="GR153"/>
      <c r="GS153"/>
      <c r="GT153"/>
      <c r="GU153"/>
      <c r="GV153"/>
      <c r="GW153"/>
      <c r="GX153"/>
      <c r="GY153"/>
      <c r="GZ153"/>
      <c r="HA153"/>
      <c r="HB153"/>
      <c r="HC153"/>
      <c r="HD153"/>
      <c r="HE153"/>
      <c r="HF153"/>
      <c r="HG153"/>
      <c r="HH153"/>
      <c r="HI153"/>
      <c r="HJ153"/>
      <c r="HK153"/>
      <c r="HL153"/>
      <c r="HM153"/>
      <c r="HN153"/>
      <c r="HO153"/>
      <c r="HP153"/>
      <c r="HQ153"/>
      <c r="HR153"/>
      <c r="HS153"/>
      <c r="HT153"/>
      <c r="HU153"/>
      <c r="HV153"/>
      <c r="HW153"/>
      <c r="HX153"/>
      <c r="HY153"/>
      <c r="HZ153"/>
      <c r="IA153"/>
      <c r="IB153"/>
      <c r="IC153"/>
      <c r="ID153"/>
      <c r="IE153"/>
      <c r="IF153"/>
      <c r="IG153"/>
      <c r="IH153"/>
      <c r="II153"/>
      <c r="IJ153"/>
      <c r="IK153"/>
      <c r="IL153"/>
      <c r="IM153"/>
      <c r="IN153"/>
      <c r="IO153"/>
      <c r="IP153"/>
      <c r="IQ153"/>
      <c r="IR153"/>
      <c r="IS153"/>
      <c r="IT153"/>
      <c r="IU153"/>
      <c r="IV153"/>
    </row>
    <row r="154" spans="1:256" s="5" customFormat="1" hidden="1" outlineLevel="2">
      <c r="A154" s="20"/>
      <c r="B154" s="45" t="str">
        <f>C166</f>
        <v>Customer Metering and Load Control</v>
      </c>
      <c r="C154" s="46"/>
      <c r="D154" s="47" t="s">
        <v>72</v>
      </c>
      <c r="E154" s="46"/>
      <c r="F154" s="48"/>
      <c r="G154" s="443">
        <f>IF(G$3&gt;A7remlife,A7value-SUM($F154:F154),IF(A7remlife="N/A","n/a",A7value/A7remlife))</f>
        <v>2.5492889378896857</v>
      </c>
      <c r="H154" s="167">
        <f>IF(H$3&gt;A7remlife,A7value-SUM($F154:G154),IF(A7remlife="N/A","n/a",A7value/A7remlife))</f>
        <v>2.5492889378896857</v>
      </c>
      <c r="I154" s="167">
        <f>IF(I$3&gt;A7remlife,A7value-SUM($F154:H154),IF(A7remlife="N/A","n/a",A7value/A7remlife))</f>
        <v>2.5492889378896857</v>
      </c>
      <c r="J154" s="167">
        <f>IF(J$3&gt;A7remlife,A7value-SUM($F154:I154),IF(A7remlife="N/A","n/a",A7value/A7remlife))</f>
        <v>2.5492889378896857</v>
      </c>
      <c r="K154" s="167">
        <f>IF(K$3&gt;A7remlife,A7value-SUM($F154:J154),IF(A7remlife="N/A","n/a",A7value/A7remlife))</f>
        <v>2.5492889378896857</v>
      </c>
      <c r="L154" s="167">
        <f>IF(L$3&gt;A7remlife,A7value-SUM($F154:K154),IF(A7remlife="N/A","n/a",A7value/A7remlife))</f>
        <v>2.5492889378896857</v>
      </c>
      <c r="M154" s="167">
        <f>IF(M$3&gt;A7remlife,A7value-SUM($F154:L154),IF(A7remlife="N/A","n/a",A7value/A7remlife))</f>
        <v>2.5492889378896857</v>
      </c>
      <c r="N154" s="167">
        <f>IF(N$3&gt;A7remlife,A7value-SUM($F154:M154),IF(A7remlife="N/A","n/a",A7value/A7remlife))</f>
        <v>2.5492889378896857</v>
      </c>
      <c r="O154" s="167">
        <f>IF(O$3&gt;A7remlife,A7value-SUM($F154:N154),IF(A7remlife="N/A","n/a",A7value/A7remlife))</f>
        <v>2.5492889378896857</v>
      </c>
      <c r="P154" s="167">
        <f>IF(P$3&gt;A7remlife,A7value-SUM($F154:O154),IF(A7remlife="N/A","n/a",A7value/A7remlife))</f>
        <v>2.5492889378896857</v>
      </c>
      <c r="Q154" s="167">
        <f>IF(Q$3&gt;A7remlife,A7value-SUM($F154:P154),IF(A7remlife="N/A","n/a",A7value/A7remlife))</f>
        <v>2.5492889378896857</v>
      </c>
      <c r="R154" s="167">
        <f>IF(R$3&gt;A7remlife,A7value-SUM($F154:Q154),IF(A7remlife="N/A","n/a",A7value/A7remlife))</f>
        <v>2.5492889378896857</v>
      </c>
      <c r="S154" s="167">
        <f>IF(S$3&gt;A7remlife,A7value-SUM($F154:R154),IF(A7remlife="N/A","n/a",A7value/A7remlife))</f>
        <v>2.5492889378896857</v>
      </c>
      <c r="T154" s="167">
        <f>IF(T$3&gt;A7remlife,A7value-SUM($F154:S154),IF(A7remlife="N/A","n/a",A7value/A7remlife))</f>
        <v>2.5492889378896857</v>
      </c>
      <c r="U154" s="167">
        <f>IF(U$3&gt;A7remlife,A7value-SUM($F154:T154),IF(A7remlife="N/A","n/a",A7value/A7remlife))</f>
        <v>1.2135360033596356</v>
      </c>
      <c r="V154" s="167">
        <f>IF(V$3&gt;A7remlife,A7value-SUM($F154:U154),IF(A7remlife="N/A","n/a",A7value/A7remlife))</f>
        <v>0</v>
      </c>
      <c r="W154" s="167">
        <f>IF(W$3&gt;A7remlife,A7value-SUM($F154:V154),IF(A7remlife="N/A","n/a",A7value/A7remlife))</f>
        <v>0</v>
      </c>
      <c r="X154" s="167">
        <f>IF(X$3&gt;A7remlife,A7value-SUM($F154:W154),IF(A7remlife="N/A","n/a",A7value/A7remlife))</f>
        <v>0</v>
      </c>
      <c r="Y154" s="167">
        <f>IF(Y$3&gt;A7remlife,A7value-SUM($F154:X154),IF(A7remlife="N/A","n/a",A7value/A7remlife))</f>
        <v>0</v>
      </c>
      <c r="Z154" s="167">
        <f>IF(Z$3&gt;A7remlife,A7value-SUM($F154:Y154),IF(A7remlife="N/A","n/a",A7value/A7remlife))</f>
        <v>0</v>
      </c>
      <c r="AA154" s="167">
        <f>IF(AA$3&gt;A7remlife,A7value-SUM($F154:Z154),IF(A7remlife="N/A","n/a",A7value/A7remlife))</f>
        <v>0</v>
      </c>
      <c r="AB154" s="167">
        <f>IF(AB$3&gt;A7remlife,A7value-SUM($F154:AA154),IF(A7remlife="N/A","n/a",A7value/A7remlife))</f>
        <v>0</v>
      </c>
      <c r="AC154" s="167">
        <f>IF(AC$3&gt;A7remlife,A7value-SUM($F154:AB154),IF(A7remlife="N/A","n/a",A7value/A7remlife))</f>
        <v>0</v>
      </c>
      <c r="AD154" s="167">
        <f>IF(AD$3&gt;A7remlife,A7value-SUM($F154:AC154),IF(A7remlife="N/A","n/a",A7value/A7remlife))</f>
        <v>0</v>
      </c>
      <c r="AE154" s="167">
        <f>IF(AE$3&gt;A7remlife,A7value-SUM($F154:AD154),IF(A7remlife="N/A","n/a",A7value/A7remlife))</f>
        <v>0</v>
      </c>
      <c r="AF154" s="167">
        <f>IF(AF$3&gt;A7remlife,A7value-SUM($F154:AE154),IF(A7remlife="N/A","n/a",A7value/A7remlife))</f>
        <v>0</v>
      </c>
      <c r="AG154" s="167">
        <f>IF(AG$3&gt;A7remlife,A7value-SUM($F154:AF154),IF(A7remlife="N/A","n/a",A7value/A7remlife))</f>
        <v>0</v>
      </c>
      <c r="AH154" s="167">
        <f>IF(AH$3&gt;A7remlife,A7value-SUM($F154:AG154),IF(A7remlife="N/A","n/a",A7value/A7remlife))</f>
        <v>0</v>
      </c>
      <c r="AI154" s="167">
        <f>IF(AI$3&gt;A7remlife,A7value-SUM($F154:AH154),IF(A7remlife="N/A","n/a",A7value/A7remlife))</f>
        <v>0</v>
      </c>
      <c r="AJ154" s="167">
        <f>IF(AJ$3&gt;A7remlife,A7value-SUM($F154:AI154),IF(A7remlife="N/A","n/a",A7value/A7remlife))</f>
        <v>0</v>
      </c>
      <c r="AK154" s="167">
        <f>IF(AK$3&gt;A7remlife,A7value-SUM($F154:AJ154),IF(A7remlife="N/A","n/a",A7value/A7remlife))</f>
        <v>0</v>
      </c>
      <c r="AL154" s="167">
        <f>IF(AL$3&gt;A7remlife,A7value-SUM($F154:AK154),IF(A7remlife="N/A","n/a",A7value/A7remlife))</f>
        <v>0</v>
      </c>
      <c r="AM154" s="167">
        <f>IF(AM$3&gt;A7remlife,A7value-SUM($F154:AL154),IF(A7remlife="N/A","n/a",A7value/A7remlife))</f>
        <v>0</v>
      </c>
      <c r="AN154" s="167">
        <f>IF(AN$3&gt;A7remlife,A7value-SUM($F154:AM154),IF(A7remlife="N/A","n/a",A7value/A7remlife))</f>
        <v>0</v>
      </c>
      <c r="AO154" s="167">
        <f>IF(AO$3&gt;A7remlife,A7value-SUM($F154:AN154),IF(A7remlife="N/A","n/a",A7value/A7remlife))</f>
        <v>0</v>
      </c>
      <c r="AP154" s="167">
        <f>IF(AP$3&gt;A7remlife,A7value-SUM($F154:AO154),IF(A7remlife="N/A","n/a",A7value/A7remlife))</f>
        <v>0</v>
      </c>
      <c r="AQ154" s="167">
        <f>IF(AQ$3&gt;A7remlife,A7value-SUM($F154:AP154),IF(A7remlife="N/A","n/a",A7value/A7remlife))</f>
        <v>0</v>
      </c>
      <c r="AR154" s="167">
        <f>IF(AR$3&gt;A7remlife,A7value-SUM($F154:AQ154),IF(A7remlife="N/A","n/a",A7value/A7remlife))</f>
        <v>0</v>
      </c>
      <c r="AS154" s="167">
        <f>IF(AS$3&gt;A7remlife,A7value-SUM($F154:AR154),IF(A7remlife="N/A","n/a",A7value/A7remlife))</f>
        <v>0</v>
      </c>
      <c r="AT154" s="167">
        <f>IF(AT$3&gt;A7remlife,A7value-SUM($F154:AS154),IF(A7remlife="N/A","n/a",A7value/A7remlife))</f>
        <v>0</v>
      </c>
      <c r="AU154" s="167">
        <f>IF(AU$3&gt;A7remlife,A7value-SUM($F154:AT154),IF(A7remlife="N/A","n/a",A7value/A7remlife))</f>
        <v>0</v>
      </c>
      <c r="AV154" s="167">
        <f>IF(AV$3&gt;A7remlife,A7value-SUM($F154:AU154),IF(A7remlife="N/A","n/a",A7value/A7remlife))</f>
        <v>0</v>
      </c>
      <c r="AW154" s="167">
        <f>IF(AW$3&gt;A7remlife,A7value-SUM($F154:AV154),IF(A7remlife="N/A","n/a",A7value/A7remlife))</f>
        <v>0</v>
      </c>
      <c r="AX154" s="167">
        <f>IF(AX$3&gt;A7remlife,A7value-SUM($F154:AW154),IF(A7remlife="N/A","n/a",A7value/A7remlife))</f>
        <v>0</v>
      </c>
      <c r="AY154" s="167">
        <f>IF(AY$3&gt;A7remlife,A7value-SUM($F154:AX154),IF(A7remlife="N/A","n/a",A7value/A7remlife))</f>
        <v>0</v>
      </c>
      <c r="AZ154" s="167">
        <f>IF(AZ$3&gt;A7remlife,A7value-SUM($F154:AY154),IF(A7remlife="N/A","n/a",A7value/A7remlife))</f>
        <v>0</v>
      </c>
      <c r="BA154" s="167">
        <f>IF(BA$3&gt;A7remlife,A7value-SUM($F154:AZ154),IF(A7remlife="N/A","n/a",A7value/A7remlife))</f>
        <v>0</v>
      </c>
      <c r="BB154" s="167">
        <f>IF(BB$3&gt;A7remlife,A7value-SUM($F154:BA154),IF(A7remlife="N/A","n/a",A7value/A7remlife))</f>
        <v>0</v>
      </c>
      <c r="BC154" s="167">
        <f>IF(BC$3&gt;A7remlife,A7value-SUM($F154:BB154),IF(A7remlife="N/A","n/a",A7value/A7remlife))</f>
        <v>0</v>
      </c>
      <c r="BD154" s="167">
        <f>IF(BD$3&gt;A7remlife,A7value-SUM($F154:BC154),IF(A7remlife="N/A","n/a",A7value/A7remlife))</f>
        <v>0</v>
      </c>
      <c r="BE154" s="167">
        <f>IF(BE$3&gt;A7remlife,A7value-SUM($F154:BD154),IF(A7remlife="N/A","n/a",A7value/A7remlife))</f>
        <v>0</v>
      </c>
      <c r="BF154" s="167">
        <f>IF(BF$3&gt;A7remlife,A7value-SUM($F154:BE154),IF(A7remlife="N/A","n/a",A7value/A7remlife))</f>
        <v>0</v>
      </c>
      <c r="BG154" s="167">
        <f>IF(BG$3&gt;A7remlife,A7value-SUM($F154:BF154),IF(A7remlife="N/A","n/a",A7value/A7remlife))</f>
        <v>0</v>
      </c>
      <c r="BH154" s="167">
        <f>IF(BH$3&gt;A7remlife,A7value-SUM($F154:BG154),IF(A7remlife="N/A","n/a",A7value/A7remlife))</f>
        <v>0</v>
      </c>
      <c r="BI154" s="167">
        <f>IF(BI$3&gt;A7remlife,A7value-SUM($F154:BH154),IF(A7remlife="N/A","n/a",A7value/A7remlife))</f>
        <v>0</v>
      </c>
      <c r="BJ154" s="20"/>
      <c r="BK154" s="20"/>
      <c r="BL154"/>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c r="GG154"/>
      <c r="GH154"/>
      <c r="GI154"/>
      <c r="GJ154"/>
      <c r="GK154"/>
      <c r="GL154"/>
      <c r="GM154"/>
      <c r="GN154"/>
      <c r="GO154"/>
      <c r="GP154"/>
      <c r="GQ154"/>
      <c r="GR154"/>
      <c r="GS154"/>
      <c r="GT154"/>
      <c r="GU154"/>
      <c r="GV154"/>
      <c r="GW154"/>
      <c r="GX154"/>
      <c r="GY154"/>
      <c r="GZ154"/>
      <c r="HA154"/>
      <c r="HB154"/>
      <c r="HC154"/>
      <c r="HD154"/>
      <c r="HE154"/>
      <c r="HF154"/>
      <c r="HG154"/>
      <c r="HH154"/>
      <c r="HI154"/>
      <c r="HJ154"/>
      <c r="HK154"/>
      <c r="HL154"/>
      <c r="HM154"/>
      <c r="HN154"/>
      <c r="HO154"/>
      <c r="HP154"/>
      <c r="HQ154"/>
      <c r="HR154"/>
      <c r="HS154"/>
      <c r="HT154"/>
      <c r="HU154"/>
      <c r="HV154"/>
      <c r="HW154"/>
      <c r="HX154"/>
      <c r="HY154"/>
      <c r="HZ154"/>
      <c r="IA154"/>
      <c r="IB154"/>
      <c r="IC154"/>
      <c r="ID154"/>
      <c r="IE154"/>
      <c r="IF154"/>
      <c r="IG154"/>
      <c r="IH154"/>
      <c r="II154"/>
      <c r="IJ154"/>
      <c r="IK154"/>
      <c r="IL154"/>
      <c r="IM154"/>
      <c r="IN154"/>
      <c r="IO154"/>
      <c r="IP154"/>
      <c r="IQ154"/>
      <c r="IR154"/>
      <c r="IS154"/>
      <c r="IT154"/>
      <c r="IU154"/>
      <c r="IV154"/>
    </row>
    <row r="155" spans="1:256" s="5" customFormat="1" hidden="1" outlineLevel="2">
      <c r="A155" s="20"/>
      <c r="B155" s="20"/>
      <c r="C155" s="38"/>
      <c r="D155" s="641" t="s">
        <v>71</v>
      </c>
      <c r="E155" s="287">
        <v>0</v>
      </c>
      <c r="F155" s="40"/>
      <c r="G155" s="164"/>
      <c r="H155" s="168"/>
      <c r="I155" s="168"/>
      <c r="J155" s="168"/>
      <c r="K155" s="168"/>
      <c r="L155" s="168"/>
      <c r="M155" s="168"/>
      <c r="N155" s="168"/>
      <c r="O155" s="168"/>
      <c r="P155" s="168"/>
      <c r="Q155" s="168"/>
      <c r="R155" s="168"/>
      <c r="S155" s="168"/>
      <c r="T155" s="168"/>
      <c r="U155" s="168"/>
      <c r="V155" s="168"/>
      <c r="W155" s="168"/>
      <c r="X155" s="168"/>
      <c r="Y155" s="168"/>
      <c r="Z155" s="168"/>
      <c r="AA155" s="168"/>
      <c r="AB155" s="168"/>
      <c r="AC155" s="168"/>
      <c r="AD155" s="168"/>
      <c r="AE155" s="168"/>
      <c r="AF155" s="168"/>
      <c r="AG155" s="168"/>
      <c r="AH155" s="168"/>
      <c r="AI155" s="168"/>
      <c r="AJ155" s="168"/>
      <c r="AK155" s="168"/>
      <c r="AL155" s="168"/>
      <c r="AM155" s="168"/>
      <c r="AN155" s="168"/>
      <c r="AO155" s="168"/>
      <c r="AP155" s="168"/>
      <c r="AQ155" s="168"/>
      <c r="AR155" s="168"/>
      <c r="AS155" s="168"/>
      <c r="AT155" s="168"/>
      <c r="AU155" s="168"/>
      <c r="AV155" s="168"/>
      <c r="AW155" s="168"/>
      <c r="AX155" s="168"/>
      <c r="AY155" s="168"/>
      <c r="AZ155" s="168"/>
      <c r="BA155" s="168"/>
      <c r="BB155" s="168"/>
      <c r="BC155" s="168"/>
      <c r="BD155" s="168"/>
      <c r="BE155" s="168"/>
      <c r="BF155" s="168"/>
      <c r="BG155" s="168"/>
      <c r="BH155" s="168"/>
      <c r="BI155" s="168"/>
      <c r="BJ155" s="20"/>
      <c r="BK155" s="20"/>
      <c r="BL155"/>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c r="FP155"/>
      <c r="FQ155"/>
      <c r="FR155"/>
      <c r="FS155"/>
      <c r="FT155"/>
      <c r="FU155"/>
      <c r="FV155"/>
      <c r="FW155"/>
      <c r="FX155"/>
      <c r="FY155"/>
      <c r="FZ155"/>
      <c r="GA155"/>
      <c r="GB155"/>
      <c r="GC155"/>
      <c r="GD155"/>
      <c r="GE155"/>
      <c r="GF155"/>
      <c r="GG155"/>
      <c r="GH155"/>
      <c r="GI155"/>
      <c r="GJ155"/>
      <c r="GK155"/>
      <c r="GL155"/>
      <c r="GM155"/>
      <c r="GN155"/>
      <c r="GO155"/>
      <c r="GP155"/>
      <c r="GQ155"/>
      <c r="GR155"/>
      <c r="GS155"/>
      <c r="GT155"/>
      <c r="GU155"/>
      <c r="GV155"/>
      <c r="GW155"/>
      <c r="GX155"/>
      <c r="GY155"/>
      <c r="GZ155"/>
      <c r="HA155"/>
      <c r="HB155"/>
      <c r="HC155"/>
      <c r="HD155"/>
      <c r="HE155"/>
      <c r="HF155"/>
      <c r="HG155"/>
      <c r="HH155"/>
      <c r="HI155"/>
      <c r="HJ155"/>
      <c r="HK155"/>
      <c r="HL155"/>
      <c r="HM155"/>
      <c r="HN155"/>
      <c r="HO155"/>
      <c r="HP155"/>
      <c r="HQ155"/>
      <c r="HR155"/>
      <c r="HS155"/>
      <c r="HT155"/>
      <c r="HU155"/>
      <c r="HV155"/>
      <c r="HW155"/>
      <c r="HX155"/>
      <c r="HY155"/>
      <c r="HZ155"/>
      <c r="IA155"/>
      <c r="IB155"/>
      <c r="IC155"/>
      <c r="ID155"/>
      <c r="IE155"/>
      <c r="IF155"/>
      <c r="IG155"/>
      <c r="IH155"/>
      <c r="II155"/>
      <c r="IJ155"/>
      <c r="IK155"/>
      <c r="IL155"/>
      <c r="IM155"/>
      <c r="IN155"/>
      <c r="IO155"/>
      <c r="IP155"/>
      <c r="IQ155"/>
      <c r="IR155"/>
      <c r="IS155"/>
      <c r="IT155"/>
      <c r="IU155"/>
      <c r="IV155"/>
    </row>
    <row r="156" spans="1:256" s="5" customFormat="1" hidden="1" outlineLevel="2">
      <c r="A156" s="20"/>
      <c r="B156" s="20"/>
      <c r="C156" s="38"/>
      <c r="D156" s="641"/>
      <c r="E156" s="287">
        <v>1</v>
      </c>
      <c r="F156" s="40"/>
      <c r="G156" s="444"/>
      <c r="H156" s="168">
        <f>IF(A7stdlife="n/a","n/a",IF(H$3&gt;(A7stdlife+$E156),(Input!$G$149*(1+rvanilla)^0.5)-SUM($G156:G156),(Input!$G$149*(1+rvanilla)^0.5)/A7stdlife))</f>
        <v>0</v>
      </c>
      <c r="I156" s="168">
        <f>IF(A7stdlife="n/a","n/a",IF(I$3&gt;(A7stdlife+$E156),(Input!$G$149*(1+rvanilla)^0.5)-SUM($G156:H156),(Input!$G$149*(1+rvanilla)^0.5)/A7stdlife))</f>
        <v>0</v>
      </c>
      <c r="J156" s="168">
        <f>IF(A7stdlife="n/a","n/a",IF(J$3&gt;(A7stdlife+$E156),(Input!$G$149*(1+rvanilla)^0.5)-SUM($G156:I156),(Input!$G$149*(1+rvanilla)^0.5)/A7stdlife))</f>
        <v>0</v>
      </c>
      <c r="K156" s="168">
        <f>IF(A7stdlife="n/a","n/a",IF(K$3&gt;(A7stdlife+$E156),(Input!$G$149*(1+rvanilla)^0.5)-SUM($G156:J156),(Input!$G$149*(1+rvanilla)^0.5)/A7stdlife))</f>
        <v>0</v>
      </c>
      <c r="L156" s="168">
        <f>IF(A7stdlife="n/a","n/a",IF(L$3&gt;(A7stdlife+$E156),(Input!$G$149*(1+rvanilla)^0.5)-SUM($G156:K156),(Input!$G$149*(1+rvanilla)^0.5)/A7stdlife))</f>
        <v>0</v>
      </c>
      <c r="M156" s="168">
        <f>IF(A7stdlife="n/a","n/a",IF(M$3&gt;(A7stdlife+$E156),(Input!$G$149*(1+rvanilla)^0.5)-SUM($G156:L156),(Input!$G$149*(1+rvanilla)^0.5)/A7stdlife))</f>
        <v>0</v>
      </c>
      <c r="N156" s="168">
        <f>IF(A7stdlife="n/a","n/a",IF(N$3&gt;(A7stdlife+$E156),(Input!$G$149*(1+rvanilla)^0.5)-SUM($G156:M156),(Input!$G$149*(1+rvanilla)^0.5)/A7stdlife))</f>
        <v>0</v>
      </c>
      <c r="O156" s="168">
        <f>IF(A7stdlife="n/a","n/a",IF(O$3&gt;(A7stdlife+$E156),(Input!$G$149*(1+rvanilla)^0.5)-SUM($G156:N156),(Input!$G$149*(1+rvanilla)^0.5)/A7stdlife))</f>
        <v>0</v>
      </c>
      <c r="P156" s="168">
        <f>IF(A7stdlife="n/a","n/a",IF(P$3&gt;(A7stdlife+$E156),(Input!$G$149*(1+rvanilla)^0.5)-SUM($G156:O156),(Input!$G$149*(1+rvanilla)^0.5)/A7stdlife))</f>
        <v>0</v>
      </c>
      <c r="Q156" s="168">
        <f>IF(A7stdlife="n/a","n/a",IF(Q$3&gt;(A7stdlife+$E156),(Input!$G$149*(1+rvanilla)^0.5)-SUM($G156:P156),(Input!$G$149*(1+rvanilla)^0.5)/A7stdlife))</f>
        <v>0</v>
      </c>
      <c r="R156" s="168">
        <f>IF(A7stdlife="n/a","n/a",IF(R$3&gt;(A7stdlife+$E156),(Input!$G$149*(1+rvanilla)^0.5)-SUM($G156:Q156),(Input!$G$149*(1+rvanilla)^0.5)/A7stdlife))</f>
        <v>0</v>
      </c>
      <c r="S156" s="168">
        <f>IF(A7stdlife="n/a","n/a",IF(S$3&gt;(A7stdlife+$E156),(Input!$G$149*(1+rvanilla)^0.5)-SUM($G156:R156),(Input!$G$149*(1+rvanilla)^0.5)/A7stdlife))</f>
        <v>0</v>
      </c>
      <c r="T156" s="168">
        <f>IF(A7stdlife="n/a","n/a",IF(T$3&gt;(A7stdlife+$E156),(Input!$G$149*(1+rvanilla)^0.5)-SUM($G156:S156),(Input!$G$149*(1+rvanilla)^0.5)/A7stdlife))</f>
        <v>0</v>
      </c>
      <c r="U156" s="168">
        <f>IF(A7stdlife="n/a","n/a",IF(U$3&gt;(A7stdlife+$E156),(Input!$G$149*(1+rvanilla)^0.5)-SUM($G156:T156),(Input!$G$149*(1+rvanilla)^0.5)/A7stdlife))</f>
        <v>0</v>
      </c>
      <c r="V156" s="168">
        <f>IF(A7stdlife="n/a","n/a",IF(V$3&gt;(A7stdlife+$E156),(Input!$G$149*(1+rvanilla)^0.5)-SUM($G156:U156),(Input!$G$149*(1+rvanilla)^0.5)/A7stdlife))</f>
        <v>0</v>
      </c>
      <c r="W156" s="168">
        <f>IF(A7stdlife="n/a","n/a",IF(W$3&gt;(A7stdlife+$E156),(Input!$G$149*(1+rvanilla)^0.5)-SUM($G156:V156),(Input!$G$149*(1+rvanilla)^0.5)/A7stdlife))</f>
        <v>0</v>
      </c>
      <c r="X156" s="168">
        <f>IF(A7stdlife="n/a","n/a",IF(X$3&gt;(A7stdlife+$E156),(Input!$G$149*(1+rvanilla)^0.5)-SUM($G156:W156),(Input!$G$149*(1+rvanilla)^0.5)/A7stdlife))</f>
        <v>0</v>
      </c>
      <c r="Y156" s="168">
        <f>IF(A7stdlife="n/a","n/a",IF(Y$3&gt;(A7stdlife+$E156),(Input!$G$149*(1+rvanilla)^0.5)-SUM($G156:X156),(Input!$G$149*(1+rvanilla)^0.5)/A7stdlife))</f>
        <v>0</v>
      </c>
      <c r="Z156" s="168">
        <f>IF(A7stdlife="n/a","n/a",IF(Z$3&gt;(A7stdlife+$E156),(Input!$G$149*(1+rvanilla)^0.5)-SUM($G156:Y156),(Input!$G$149*(1+rvanilla)^0.5)/A7stdlife))</f>
        <v>0</v>
      </c>
      <c r="AA156" s="168">
        <f>IF(A7stdlife="n/a","n/a",IF(AA$3&gt;(A7stdlife+$E156),(Input!$G$149*(1+rvanilla)^0.5)-SUM($G156:Z156),(Input!$G$149*(1+rvanilla)^0.5)/A7stdlife))</f>
        <v>0</v>
      </c>
      <c r="AB156" s="168">
        <f>IF(A7stdlife="n/a","n/a",IF(AB$3&gt;(A7stdlife+$E156),(Input!$G$149*(1+rvanilla)^0.5)-SUM($G156:AA156),(Input!$G$149*(1+rvanilla)^0.5)/A7stdlife))</f>
        <v>0</v>
      </c>
      <c r="AC156" s="168">
        <f>IF(A7stdlife="n/a","n/a",IF(AC$3&gt;(A7stdlife+$E156),(Input!$G$149*(1+rvanilla)^0.5)-SUM($G156:AB156),(Input!$G$149*(1+rvanilla)^0.5)/A7stdlife))</f>
        <v>0</v>
      </c>
      <c r="AD156" s="168">
        <f>IF(A7stdlife="n/a","n/a",IF(AD$3&gt;(A7stdlife+$E156),(Input!$G$149*(1+rvanilla)^0.5)-SUM($G156:AC156),(Input!$G$149*(1+rvanilla)^0.5)/A7stdlife))</f>
        <v>0</v>
      </c>
      <c r="AE156" s="168">
        <f>IF(A7stdlife="n/a","n/a",IF(AE$3&gt;(A7stdlife+$E156),(Input!$G$149*(1+rvanilla)^0.5)-SUM($G156:AD156),(Input!$G$149*(1+rvanilla)^0.5)/A7stdlife))</f>
        <v>0</v>
      </c>
      <c r="AF156" s="168">
        <f>IF(A7stdlife="n/a","n/a",IF(AF$3&gt;(A7stdlife+$E156),(Input!$G$149*(1+rvanilla)^0.5)-SUM($G156:AE156),(Input!$G$149*(1+rvanilla)^0.5)/A7stdlife))</f>
        <v>0</v>
      </c>
      <c r="AG156" s="168">
        <f>IF(A7stdlife="n/a","n/a",IF(AG$3&gt;(A7stdlife+$E156),(Input!$G$149*(1+rvanilla)^0.5)-SUM($G156:AF156),(Input!$G$149*(1+rvanilla)^0.5)/A7stdlife))</f>
        <v>0</v>
      </c>
      <c r="AH156" s="168">
        <f>IF(A7stdlife="n/a","n/a",IF(AH$3&gt;(A7stdlife+$E156),(Input!$G$149*(1+rvanilla)^0.5)-SUM($G156:AG156),(Input!$G$149*(1+rvanilla)^0.5)/A7stdlife))</f>
        <v>0</v>
      </c>
      <c r="AI156" s="168">
        <f>IF(A7stdlife="n/a","n/a",IF(AI$3&gt;(A7stdlife+$E156),(Input!$G$149*(1+rvanilla)^0.5)-SUM($G156:AH156),(Input!$G$149*(1+rvanilla)^0.5)/A7stdlife))</f>
        <v>0</v>
      </c>
      <c r="AJ156" s="168">
        <f>IF(A7stdlife="n/a","n/a",IF(AJ$3&gt;(A7stdlife+$E156),(Input!$G$149*(1+rvanilla)^0.5)-SUM($G156:AI156),(Input!$G$149*(1+rvanilla)^0.5)/A7stdlife))</f>
        <v>0</v>
      </c>
      <c r="AK156" s="168">
        <f>IF(A7stdlife="n/a","n/a",IF(AK$3&gt;(A7stdlife+$E156),(Input!$G$149*(1+rvanilla)^0.5)-SUM($G156:AJ156),(Input!$G$149*(1+rvanilla)^0.5)/A7stdlife))</f>
        <v>0</v>
      </c>
      <c r="AL156" s="168">
        <f>IF(A7stdlife="n/a","n/a",IF(AL$3&gt;(A7stdlife+$E156),(Input!$G$149*(1+rvanilla)^0.5)-SUM($G156:AK156),(Input!$G$149*(1+rvanilla)^0.5)/A7stdlife))</f>
        <v>0</v>
      </c>
      <c r="AM156" s="168">
        <f>IF(A7stdlife="n/a","n/a",IF(AM$3&gt;(A7stdlife+$E156),(Input!$G$149*(1+rvanilla)^0.5)-SUM($G156:AL156),(Input!$G$149*(1+rvanilla)^0.5)/A7stdlife))</f>
        <v>0</v>
      </c>
      <c r="AN156" s="168">
        <f>IF(A7stdlife="n/a","n/a",IF(AN$3&gt;(A7stdlife+$E156),(Input!$G$149*(1+rvanilla)^0.5)-SUM($G156:AM156),(Input!$G$149*(1+rvanilla)^0.5)/A7stdlife))</f>
        <v>0</v>
      </c>
      <c r="AO156" s="168">
        <f>IF(A7stdlife="n/a","n/a",IF(AO$3&gt;(A7stdlife+$E156),(Input!$G$149*(1+rvanilla)^0.5)-SUM($G156:AN156),(Input!$G$149*(1+rvanilla)^0.5)/A7stdlife))</f>
        <v>0</v>
      </c>
      <c r="AP156" s="168">
        <f>IF(A7stdlife="n/a","n/a",IF(AP$3&gt;(A7stdlife+$E156),(Input!$G$149*(1+rvanilla)^0.5)-SUM($G156:AO156),(Input!$G$149*(1+rvanilla)^0.5)/A7stdlife))</f>
        <v>0</v>
      </c>
      <c r="AQ156" s="168">
        <f>IF(A7stdlife="n/a","n/a",IF(AQ$3&gt;(A7stdlife+$E156),(Input!$G$149*(1+rvanilla)^0.5)-SUM($G156:AP156),(Input!$G$149*(1+rvanilla)^0.5)/A7stdlife))</f>
        <v>0</v>
      </c>
      <c r="AR156" s="168">
        <f>IF(A7stdlife="n/a","n/a",IF(AR$3&gt;(A7stdlife+$E156),(Input!$G$149*(1+rvanilla)^0.5)-SUM($G156:AQ156),(Input!$G$149*(1+rvanilla)^0.5)/A7stdlife))</f>
        <v>0</v>
      </c>
      <c r="AS156" s="168">
        <f>IF(A7stdlife="n/a","n/a",IF(AS$3&gt;(A7stdlife+$E156),(Input!$G$149*(1+rvanilla)^0.5)-SUM($G156:AR156),(Input!$G$149*(1+rvanilla)^0.5)/A7stdlife))</f>
        <v>0</v>
      </c>
      <c r="AT156" s="168">
        <f>IF(A7stdlife="n/a","n/a",IF(AT$3&gt;(A7stdlife+$E156),(Input!$G$149*(1+rvanilla)^0.5)-SUM($G156:AS156),(Input!$G$149*(1+rvanilla)^0.5)/A7stdlife))</f>
        <v>0</v>
      </c>
      <c r="AU156" s="168">
        <f>IF(A7stdlife="n/a","n/a",IF(AU$3&gt;(A7stdlife+$E156),(Input!$G$149*(1+rvanilla)^0.5)-SUM($G156:AT156),(Input!$G$149*(1+rvanilla)^0.5)/A7stdlife))</f>
        <v>0</v>
      </c>
      <c r="AV156" s="168">
        <f>IF(A7stdlife="n/a","n/a",IF(AV$3&gt;(A7stdlife+$E156),(Input!$G$149*(1+rvanilla)^0.5)-SUM($G156:AU156),(Input!$G$149*(1+rvanilla)^0.5)/A7stdlife))</f>
        <v>0</v>
      </c>
      <c r="AW156" s="168">
        <f>IF(A7stdlife="n/a","n/a",IF(AW$3&gt;(A7stdlife+$E156),(Input!$G$149*(1+rvanilla)^0.5)-SUM($G156:AV156),(Input!$G$149*(1+rvanilla)^0.5)/A7stdlife))</f>
        <v>0</v>
      </c>
      <c r="AX156" s="168">
        <f>IF(A7stdlife="n/a","n/a",IF(AX$3&gt;(A7stdlife+$E156),(Input!$G$149*(1+rvanilla)^0.5)-SUM($G156:AW156),(Input!$G$149*(1+rvanilla)^0.5)/A7stdlife))</f>
        <v>0</v>
      </c>
      <c r="AY156" s="168">
        <f>IF(A7stdlife="n/a","n/a",IF(AY$3&gt;(A7stdlife+$E156),(Input!$G$149*(1+rvanilla)^0.5)-SUM($G156:AX156),(Input!$G$149*(1+rvanilla)^0.5)/A7stdlife))</f>
        <v>0</v>
      </c>
      <c r="AZ156" s="168">
        <f>IF(A7stdlife="n/a","n/a",IF(AZ$3&gt;(A7stdlife+$E156),(Input!$G$149*(1+rvanilla)^0.5)-SUM($G156:AY156),(Input!$G$149*(1+rvanilla)^0.5)/A7stdlife))</f>
        <v>0</v>
      </c>
      <c r="BA156" s="168">
        <f>IF(A7stdlife="n/a","n/a",IF(BA$3&gt;(A7stdlife+$E156),(Input!$G$149*(1+rvanilla)^0.5)-SUM($G156:AZ156),(Input!$G$149*(1+rvanilla)^0.5)/A7stdlife))</f>
        <v>0</v>
      </c>
      <c r="BB156" s="168">
        <f>IF(A7stdlife="n/a","n/a",IF(BB$3&gt;(A7stdlife+$E156),(Input!$G$149*(1+rvanilla)^0.5)-SUM($G156:BA156),(Input!$G$149*(1+rvanilla)^0.5)/A7stdlife))</f>
        <v>0</v>
      </c>
      <c r="BC156" s="168">
        <f>IF(A7stdlife="n/a","n/a",IF(BC$3&gt;(A7stdlife+$E156),(Input!$G$149*(1+rvanilla)^0.5)-SUM($G156:BB156),(Input!$G$149*(1+rvanilla)^0.5)/A7stdlife))</f>
        <v>0</v>
      </c>
      <c r="BD156" s="168">
        <f>IF(A7stdlife="n/a","n/a",IF(BD$3&gt;(A7stdlife+$E156),(Input!$G$149*(1+rvanilla)^0.5)-SUM($G156:BC156),(Input!$G$149*(1+rvanilla)^0.5)/A7stdlife))</f>
        <v>0</v>
      </c>
      <c r="BE156" s="168">
        <f>IF(A7stdlife="n/a","n/a",IF(BE$3&gt;(A7stdlife+$E156),(Input!$G$149*(1+rvanilla)^0.5)-SUM($G156:BD156),(Input!$G$149*(1+rvanilla)^0.5)/A7stdlife))</f>
        <v>0</v>
      </c>
      <c r="BF156" s="168">
        <f>IF(A7stdlife="n/a","n/a",IF(BF$3&gt;(A7stdlife+$E156),(Input!$G$149*(1+rvanilla)^0.5)-SUM($G156:BE156),(Input!$G$149*(1+rvanilla)^0.5)/A7stdlife))</f>
        <v>0</v>
      </c>
      <c r="BG156" s="168">
        <f>IF(A7stdlife="n/a","n/a",IF(BG$3&gt;(A7stdlife+$E156),(Input!$G$149*(1+rvanilla)^0.5)-SUM($G156:BF156),(Input!$G$149*(1+rvanilla)^0.5)/A7stdlife))</f>
        <v>0</v>
      </c>
      <c r="BH156" s="168">
        <f>IF(A7stdlife="n/a","n/a",IF(BH$3&gt;(A7stdlife+$E156),(Input!$G$149*(1+rvanilla)^0.5)-SUM($G156:BG156),(Input!$G$149*(1+rvanilla)^0.5)/A7stdlife))</f>
        <v>0</v>
      </c>
      <c r="BI156" s="168">
        <f>IF(A7stdlife="n/a","n/a",IF(BI$3&gt;(A7stdlife+$E156),(Input!$G$149*(1+rvanilla)^0.5)-SUM($G156:BH156),(Input!$G$149*(1+rvanilla)^0.5)/A7stdlife))</f>
        <v>0</v>
      </c>
      <c r="BJ156" s="20"/>
      <c r="BK156" s="20"/>
      <c r="BL156"/>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c r="GD156"/>
      <c r="GE156"/>
      <c r="GF156"/>
      <c r="GG156"/>
      <c r="GH156"/>
      <c r="GI156"/>
      <c r="GJ156"/>
      <c r="GK156"/>
      <c r="GL156"/>
      <c r="GM156"/>
      <c r="GN156"/>
      <c r="GO156"/>
      <c r="GP156"/>
      <c r="GQ156"/>
      <c r="GR156"/>
      <c r="GS156"/>
      <c r="GT156"/>
      <c r="GU156"/>
      <c r="GV156"/>
      <c r="GW156"/>
      <c r="GX156"/>
      <c r="GY156"/>
      <c r="GZ156"/>
      <c r="HA156"/>
      <c r="HB156"/>
      <c r="HC156"/>
      <c r="HD156"/>
      <c r="HE156"/>
      <c r="HF156"/>
      <c r="HG156"/>
      <c r="HH156"/>
      <c r="HI156"/>
      <c r="HJ156"/>
      <c r="HK156"/>
      <c r="HL156"/>
      <c r="HM156"/>
      <c r="HN156"/>
      <c r="HO156"/>
      <c r="HP156"/>
      <c r="HQ156"/>
      <c r="HR156"/>
      <c r="HS156"/>
      <c r="HT156"/>
      <c r="HU156"/>
      <c r="HV156"/>
      <c r="HW156"/>
      <c r="HX156"/>
      <c r="HY156"/>
      <c r="HZ156"/>
      <c r="IA156"/>
      <c r="IB156"/>
      <c r="IC156"/>
      <c r="ID156"/>
      <c r="IE156"/>
      <c r="IF156"/>
      <c r="IG156"/>
      <c r="IH156"/>
      <c r="II156"/>
      <c r="IJ156"/>
      <c r="IK156"/>
      <c r="IL156"/>
      <c r="IM156"/>
      <c r="IN156"/>
      <c r="IO156"/>
      <c r="IP156"/>
      <c r="IQ156"/>
      <c r="IR156"/>
      <c r="IS156"/>
      <c r="IT156"/>
      <c r="IU156"/>
      <c r="IV156"/>
    </row>
    <row r="157" spans="1:256" s="5" customFormat="1" hidden="1" outlineLevel="2">
      <c r="A157" s="20"/>
      <c r="B157" s="20"/>
      <c r="C157" s="38"/>
      <c r="D157" s="641"/>
      <c r="E157" s="287">
        <v>2</v>
      </c>
      <c r="F157" s="40"/>
      <c r="G157" s="445"/>
      <c r="H157" s="314"/>
      <c r="I157" s="168">
        <f>IF(A7stdlife="n/a","n/a",IF(I$3&gt;(A7stdlife+$E157),(Input!$H$149*(1+rvanilla)^0.5)-SUM($H157:H157),(Input!$H$149*(1+rvanilla)^0.5)/A7stdlife))</f>
        <v>0</v>
      </c>
      <c r="J157" s="168">
        <f>IF(A7stdlife="n/a","n/a",IF(J$3&gt;(A7stdlife+$E157),(Input!$H$149*(1+rvanilla)^0.5)-SUM($H157:I157),(Input!$H$149*(1+rvanilla)^0.5)/A7stdlife))</f>
        <v>0</v>
      </c>
      <c r="K157" s="168">
        <f>IF(A7stdlife="n/a","n/a",IF(K$3&gt;(A7stdlife+$E157),(Input!$H$149*(1+rvanilla)^0.5)-SUM($H157:J157),(Input!$H$149*(1+rvanilla)^0.5)/A7stdlife))</f>
        <v>0</v>
      </c>
      <c r="L157" s="168">
        <f>IF(A7stdlife="n/a","n/a",IF(L$3&gt;(A7stdlife+$E157),(Input!$H$149*(1+rvanilla)^0.5)-SUM($H157:K157),(Input!$H$149*(1+rvanilla)^0.5)/A7stdlife))</f>
        <v>0</v>
      </c>
      <c r="M157" s="168">
        <f>IF(A7stdlife="n/a","n/a",IF(M$3&gt;(A7stdlife+$E157),(Input!$H$149*(1+rvanilla)^0.5)-SUM($H157:L157),(Input!$H$149*(1+rvanilla)^0.5)/A7stdlife))</f>
        <v>0</v>
      </c>
      <c r="N157" s="168">
        <f>IF(A7stdlife="n/a","n/a",IF(N$3&gt;(A7stdlife+$E157),(Input!$H$149*(1+rvanilla)^0.5)-SUM($H157:M157),(Input!$H$149*(1+rvanilla)^0.5)/A7stdlife))</f>
        <v>0</v>
      </c>
      <c r="O157" s="168">
        <f>IF(A7stdlife="n/a","n/a",IF(O$3&gt;(A7stdlife+$E157),(Input!$H$149*(1+rvanilla)^0.5)-SUM($H157:N157),(Input!$H$149*(1+rvanilla)^0.5)/A7stdlife))</f>
        <v>0</v>
      </c>
      <c r="P157" s="168">
        <f>IF(A7stdlife="n/a","n/a",IF(P$3&gt;(A7stdlife+$E157),(Input!$H$149*(1+rvanilla)^0.5)-SUM($H157:O157),(Input!$H$149*(1+rvanilla)^0.5)/A7stdlife))</f>
        <v>0</v>
      </c>
      <c r="Q157" s="168">
        <f>IF(A7stdlife="n/a","n/a",IF(Q$3&gt;(A7stdlife+$E157),(Input!$H$149*(1+rvanilla)^0.5)-SUM($H157:P157),(Input!$H$149*(1+rvanilla)^0.5)/A7stdlife))</f>
        <v>0</v>
      </c>
      <c r="R157" s="168">
        <f>IF(A7stdlife="n/a","n/a",IF(R$3&gt;(A7stdlife+$E157),(Input!$H$149*(1+rvanilla)^0.5)-SUM($H157:Q157),(Input!$H$149*(1+rvanilla)^0.5)/A7stdlife))</f>
        <v>0</v>
      </c>
      <c r="S157" s="168">
        <f>IF(A7stdlife="n/a","n/a",IF(S$3&gt;(A7stdlife+$E157),(Input!$H$149*(1+rvanilla)^0.5)-SUM($H157:R157),(Input!$H$149*(1+rvanilla)^0.5)/A7stdlife))</f>
        <v>0</v>
      </c>
      <c r="T157" s="168">
        <f>IF(A7stdlife="n/a","n/a",IF(T$3&gt;(A7stdlife+$E157),(Input!$H$149*(1+rvanilla)^0.5)-SUM($H157:S157),(Input!$H$149*(1+rvanilla)^0.5)/A7stdlife))</f>
        <v>0</v>
      </c>
      <c r="U157" s="168">
        <f>IF(A7stdlife="n/a","n/a",IF(U$3&gt;(A7stdlife+$E157),(Input!$H$149*(1+rvanilla)^0.5)-SUM($H157:T157),(Input!$H$149*(1+rvanilla)^0.5)/A7stdlife))</f>
        <v>0</v>
      </c>
      <c r="V157" s="168">
        <f>IF(A7stdlife="n/a","n/a",IF(V$3&gt;(A7stdlife+$E157),(Input!$H$149*(1+rvanilla)^0.5)-SUM($H157:U157),(Input!$H$149*(1+rvanilla)^0.5)/A7stdlife))</f>
        <v>0</v>
      </c>
      <c r="W157" s="168">
        <f>IF(A7stdlife="n/a","n/a",IF(W$3&gt;(A7stdlife+$E157),(Input!$H$149*(1+rvanilla)^0.5)-SUM($H157:V157),(Input!$H$149*(1+rvanilla)^0.5)/A7stdlife))</f>
        <v>0</v>
      </c>
      <c r="X157" s="168">
        <f>IF(A7stdlife="n/a","n/a",IF(X$3&gt;(A7stdlife+$E157),(Input!$H$149*(1+rvanilla)^0.5)-SUM($H157:W157),(Input!$H$149*(1+rvanilla)^0.5)/A7stdlife))</f>
        <v>0</v>
      </c>
      <c r="Y157" s="168">
        <f>IF(A7stdlife="n/a","n/a",IF(Y$3&gt;(A7stdlife+$E157),(Input!$H$149*(1+rvanilla)^0.5)-SUM($H157:X157),(Input!$H$149*(1+rvanilla)^0.5)/A7stdlife))</f>
        <v>0</v>
      </c>
      <c r="Z157" s="168">
        <f>IF(A7stdlife="n/a","n/a",IF(Z$3&gt;(A7stdlife+$E157),(Input!$H$149*(1+rvanilla)^0.5)-SUM($H157:Y157),(Input!$H$149*(1+rvanilla)^0.5)/A7stdlife))</f>
        <v>0</v>
      </c>
      <c r="AA157" s="168">
        <f>IF(A7stdlife="n/a","n/a",IF(AA$3&gt;(A7stdlife+$E157),(Input!$H$149*(1+rvanilla)^0.5)-SUM($H157:Z157),(Input!$H$149*(1+rvanilla)^0.5)/A7stdlife))</f>
        <v>0</v>
      </c>
      <c r="AB157" s="168">
        <f>IF(A7stdlife="n/a","n/a",IF(AB$3&gt;(A7stdlife+$E157),(Input!$H$149*(1+rvanilla)^0.5)-SUM($H157:AA157),(Input!$H$149*(1+rvanilla)^0.5)/A7stdlife))</f>
        <v>0</v>
      </c>
      <c r="AC157" s="168">
        <f>IF(A7stdlife="n/a","n/a",IF(AC$3&gt;(A7stdlife+$E157),(Input!$H$149*(1+rvanilla)^0.5)-SUM($H157:AB157),(Input!$H$149*(1+rvanilla)^0.5)/A7stdlife))</f>
        <v>0</v>
      </c>
      <c r="AD157" s="168">
        <f>IF(A7stdlife="n/a","n/a",IF(AD$3&gt;(A7stdlife+$E157),(Input!$H$149*(1+rvanilla)^0.5)-SUM($H157:AC157),(Input!$H$149*(1+rvanilla)^0.5)/A7stdlife))</f>
        <v>0</v>
      </c>
      <c r="AE157" s="168">
        <f>IF(A7stdlife="n/a","n/a",IF(AE$3&gt;(A7stdlife+$E157),(Input!$H$149*(1+rvanilla)^0.5)-SUM($H157:AD157),(Input!$H$149*(1+rvanilla)^0.5)/A7stdlife))</f>
        <v>0</v>
      </c>
      <c r="AF157" s="168">
        <f>IF(A7stdlife="n/a","n/a",IF(AF$3&gt;(A7stdlife+$E157),(Input!$H$149*(1+rvanilla)^0.5)-SUM($H157:AE157),(Input!$H$149*(1+rvanilla)^0.5)/A7stdlife))</f>
        <v>0</v>
      </c>
      <c r="AG157" s="168">
        <f>IF(A7stdlife="n/a","n/a",IF(AG$3&gt;(A7stdlife+$E157),(Input!$H$149*(1+rvanilla)^0.5)-SUM($H157:AF157),(Input!$H$149*(1+rvanilla)^0.5)/A7stdlife))</f>
        <v>0</v>
      </c>
      <c r="AH157" s="168">
        <f>IF(A7stdlife="n/a","n/a",IF(AH$3&gt;(A7stdlife+$E157),(Input!$H$149*(1+rvanilla)^0.5)-SUM($H157:AG157),(Input!$H$149*(1+rvanilla)^0.5)/A7stdlife))</f>
        <v>0</v>
      </c>
      <c r="AI157" s="168">
        <f>IF(A7stdlife="n/a","n/a",IF(AI$3&gt;(A7stdlife+$E157),(Input!$H$149*(1+rvanilla)^0.5)-SUM($H157:AH157),(Input!$H$149*(1+rvanilla)^0.5)/A7stdlife))</f>
        <v>0</v>
      </c>
      <c r="AJ157" s="168">
        <f>IF(A7stdlife="n/a","n/a",IF(AJ$3&gt;(A7stdlife+$E157),(Input!$H$149*(1+rvanilla)^0.5)-SUM($H157:AI157),(Input!$H$149*(1+rvanilla)^0.5)/A7stdlife))</f>
        <v>0</v>
      </c>
      <c r="AK157" s="168">
        <f>IF(A7stdlife="n/a","n/a",IF(AK$3&gt;(A7stdlife+$E157),(Input!$H$149*(1+rvanilla)^0.5)-SUM($H157:AJ157),(Input!$H$149*(1+rvanilla)^0.5)/A7stdlife))</f>
        <v>0</v>
      </c>
      <c r="AL157" s="168">
        <f>IF(A7stdlife="n/a","n/a",IF(AL$3&gt;(A7stdlife+$E157),(Input!$H$149*(1+rvanilla)^0.5)-SUM($H157:AK157),(Input!$H$149*(1+rvanilla)^0.5)/A7stdlife))</f>
        <v>0</v>
      </c>
      <c r="AM157" s="168">
        <f>IF(A7stdlife="n/a","n/a",IF(AM$3&gt;(A7stdlife+$E157),(Input!$H$149*(1+rvanilla)^0.5)-SUM($H157:AL157),(Input!$H$149*(1+rvanilla)^0.5)/A7stdlife))</f>
        <v>0</v>
      </c>
      <c r="AN157" s="168">
        <f>IF(A7stdlife="n/a","n/a",IF(AN$3&gt;(A7stdlife+$E157),(Input!$H$149*(1+rvanilla)^0.5)-SUM($H157:AM157),(Input!$H$149*(1+rvanilla)^0.5)/A7stdlife))</f>
        <v>0</v>
      </c>
      <c r="AO157" s="168">
        <f>IF(A7stdlife="n/a","n/a",IF(AO$3&gt;(A7stdlife+$E157),(Input!$H$149*(1+rvanilla)^0.5)-SUM($H157:AN157),(Input!$H$149*(1+rvanilla)^0.5)/A7stdlife))</f>
        <v>0</v>
      </c>
      <c r="AP157" s="168">
        <f>IF(A7stdlife="n/a","n/a",IF(AP$3&gt;(A7stdlife+$E157),(Input!$H$149*(1+rvanilla)^0.5)-SUM($H157:AO157),(Input!$H$149*(1+rvanilla)^0.5)/A7stdlife))</f>
        <v>0</v>
      </c>
      <c r="AQ157" s="168">
        <f>IF(A7stdlife="n/a","n/a",IF(AQ$3&gt;(A7stdlife+$E157),(Input!$H$149*(1+rvanilla)^0.5)-SUM($H157:AP157),(Input!$H$149*(1+rvanilla)^0.5)/A7stdlife))</f>
        <v>0</v>
      </c>
      <c r="AR157" s="168">
        <f>IF(A7stdlife="n/a","n/a",IF(AR$3&gt;(A7stdlife+$E157),(Input!$H$149*(1+rvanilla)^0.5)-SUM($H157:AQ157),(Input!$H$149*(1+rvanilla)^0.5)/A7stdlife))</f>
        <v>0</v>
      </c>
      <c r="AS157" s="168">
        <f>IF(A7stdlife="n/a","n/a",IF(AS$3&gt;(A7stdlife+$E157),(Input!$H$149*(1+rvanilla)^0.5)-SUM($H157:AR157),(Input!$H$149*(1+rvanilla)^0.5)/A7stdlife))</f>
        <v>0</v>
      </c>
      <c r="AT157" s="168">
        <f>IF(A7stdlife="n/a","n/a",IF(AT$3&gt;(A7stdlife+$E157),(Input!$H$149*(1+rvanilla)^0.5)-SUM($H157:AS157),(Input!$H$149*(1+rvanilla)^0.5)/A7stdlife))</f>
        <v>0</v>
      </c>
      <c r="AU157" s="168">
        <f>IF(A7stdlife="n/a","n/a",IF(AU$3&gt;(A7stdlife+$E157),(Input!$H$149*(1+rvanilla)^0.5)-SUM($H157:AT157),(Input!$H$149*(1+rvanilla)^0.5)/A7stdlife))</f>
        <v>0</v>
      </c>
      <c r="AV157" s="168">
        <f>IF(A7stdlife="n/a","n/a",IF(AV$3&gt;(A7stdlife+$E157),(Input!$H$149*(1+rvanilla)^0.5)-SUM($H157:AU157),(Input!$H$149*(1+rvanilla)^0.5)/A7stdlife))</f>
        <v>0</v>
      </c>
      <c r="AW157" s="168">
        <f>IF(A7stdlife="n/a","n/a",IF(AW$3&gt;(A7stdlife+$E157),(Input!$H$149*(1+rvanilla)^0.5)-SUM($H157:AV157),(Input!$H$149*(1+rvanilla)^0.5)/A7stdlife))</f>
        <v>0</v>
      </c>
      <c r="AX157" s="168">
        <f>IF(A7stdlife="n/a","n/a",IF(AX$3&gt;(A7stdlife+$E157),(Input!$H$149*(1+rvanilla)^0.5)-SUM($H157:AW157),(Input!$H$149*(1+rvanilla)^0.5)/A7stdlife))</f>
        <v>0</v>
      </c>
      <c r="AY157" s="168">
        <f>IF(A7stdlife="n/a","n/a",IF(AY$3&gt;(A7stdlife+$E157),(Input!$H$149*(1+rvanilla)^0.5)-SUM($H157:AX157),(Input!$H$149*(1+rvanilla)^0.5)/A7stdlife))</f>
        <v>0</v>
      </c>
      <c r="AZ157" s="168">
        <f>IF(A7stdlife="n/a","n/a",IF(AZ$3&gt;(A7stdlife+$E157),(Input!$H$149*(1+rvanilla)^0.5)-SUM($H157:AY157),(Input!$H$149*(1+rvanilla)^0.5)/A7stdlife))</f>
        <v>0</v>
      </c>
      <c r="BA157" s="168">
        <f>IF(A7stdlife="n/a","n/a",IF(BA$3&gt;(A7stdlife+$E157),(Input!$H$149*(1+rvanilla)^0.5)-SUM($H157:AZ157),(Input!$H$149*(1+rvanilla)^0.5)/A7stdlife))</f>
        <v>0</v>
      </c>
      <c r="BB157" s="168">
        <f>IF(A7stdlife="n/a","n/a",IF(BB$3&gt;(A7stdlife+$E157),(Input!$H$149*(1+rvanilla)^0.5)-SUM($H157:BA157),(Input!$H$149*(1+rvanilla)^0.5)/A7stdlife))</f>
        <v>0</v>
      </c>
      <c r="BC157" s="168">
        <f>IF(A7stdlife="n/a","n/a",IF(BC$3&gt;(A7stdlife+$E157),(Input!$H$149*(1+rvanilla)^0.5)-SUM($H157:BB157),(Input!$H$149*(1+rvanilla)^0.5)/A7stdlife))</f>
        <v>0</v>
      </c>
      <c r="BD157" s="168">
        <f>IF(A7stdlife="n/a","n/a",IF(BD$3&gt;(A7stdlife+$E157),(Input!$H$149*(1+rvanilla)^0.5)-SUM($H157:BC157),(Input!$H$149*(1+rvanilla)^0.5)/A7stdlife))</f>
        <v>0</v>
      </c>
      <c r="BE157" s="168">
        <f>IF(A7stdlife="n/a","n/a",IF(BE$3&gt;(A7stdlife+$E157),(Input!$H$149*(1+rvanilla)^0.5)-SUM($H157:BD157),(Input!$H$149*(1+rvanilla)^0.5)/A7stdlife))</f>
        <v>0</v>
      </c>
      <c r="BF157" s="168">
        <f>IF(A7stdlife="n/a","n/a",IF(BF$3&gt;(A7stdlife+$E157),(Input!$H$149*(1+rvanilla)^0.5)-SUM($H157:BE157),(Input!$H$149*(1+rvanilla)^0.5)/A7stdlife))</f>
        <v>0</v>
      </c>
      <c r="BG157" s="168">
        <f>IF(A7stdlife="n/a","n/a",IF(BG$3&gt;(A7stdlife+$E157),(Input!$H$149*(1+rvanilla)^0.5)-SUM($H157:BF157),(Input!$H$149*(1+rvanilla)^0.5)/A7stdlife))</f>
        <v>0</v>
      </c>
      <c r="BH157" s="168">
        <f>IF(A7stdlife="n/a","n/a",IF(BH$3&gt;(A7stdlife+$E157),(Input!$H$149*(1+rvanilla)^0.5)-SUM($H157:BG157),(Input!$H$149*(1+rvanilla)^0.5)/A7stdlife))</f>
        <v>0</v>
      </c>
      <c r="BI157" s="168">
        <f>IF(A7stdlife="n/a","n/a",IF(BI$3&gt;(A7stdlife+$E157),(Input!$H$149*(1+rvanilla)^0.5)-SUM($H157:BH157),(Input!$H$149*(1+rvanilla)^0.5)/A7stdlife))</f>
        <v>0</v>
      </c>
      <c r="BJ157" s="20"/>
      <c r="BK157" s="20"/>
      <c r="BL157"/>
      <c r="BM157"/>
      <c r="BN157"/>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c r="EX157"/>
      <c r="EY157"/>
      <c r="EZ157"/>
      <c r="FA157"/>
      <c r="FB157"/>
      <c r="FC157"/>
      <c r="FD157"/>
      <c r="FE157"/>
      <c r="FF157"/>
      <c r="FG157"/>
      <c r="FH157"/>
      <c r="FI157"/>
      <c r="FJ157"/>
      <c r="FK157"/>
      <c r="FL157"/>
      <c r="FM157"/>
      <c r="FN157"/>
      <c r="FO157"/>
      <c r="FP157"/>
      <c r="FQ157"/>
      <c r="FR157"/>
      <c r="FS157"/>
      <c r="FT157"/>
      <c r="FU157"/>
      <c r="FV157"/>
      <c r="FW157"/>
      <c r="FX157"/>
      <c r="FY157"/>
      <c r="FZ157"/>
      <c r="GA157"/>
      <c r="GB157"/>
      <c r="GC157"/>
      <c r="GD157"/>
      <c r="GE157"/>
      <c r="GF157"/>
      <c r="GG157"/>
      <c r="GH157"/>
      <c r="GI157"/>
      <c r="GJ157"/>
      <c r="GK157"/>
      <c r="GL157"/>
      <c r="GM157"/>
      <c r="GN157"/>
      <c r="GO157"/>
      <c r="GP157"/>
      <c r="GQ157"/>
      <c r="GR157"/>
      <c r="GS157"/>
      <c r="GT157"/>
      <c r="GU157"/>
      <c r="GV157"/>
      <c r="GW157"/>
      <c r="GX157"/>
      <c r="GY157"/>
      <c r="GZ157"/>
      <c r="HA157"/>
      <c r="HB157"/>
      <c r="HC157"/>
      <c r="HD157"/>
      <c r="HE157"/>
      <c r="HF157"/>
      <c r="HG157"/>
      <c r="HH157"/>
      <c r="HI157"/>
      <c r="HJ157"/>
      <c r="HK157"/>
      <c r="HL157"/>
      <c r="HM157"/>
      <c r="HN157"/>
      <c r="HO157"/>
      <c r="HP157"/>
      <c r="HQ157"/>
      <c r="HR157"/>
      <c r="HS157"/>
      <c r="HT157"/>
      <c r="HU157"/>
      <c r="HV157"/>
      <c r="HW157"/>
      <c r="HX157"/>
      <c r="HY157"/>
      <c r="HZ157"/>
      <c r="IA157"/>
      <c r="IB157"/>
      <c r="IC157"/>
      <c r="ID157"/>
      <c r="IE157"/>
      <c r="IF157"/>
      <c r="IG157"/>
      <c r="IH157"/>
      <c r="II157"/>
      <c r="IJ157"/>
      <c r="IK157"/>
      <c r="IL157"/>
      <c r="IM157"/>
      <c r="IN157"/>
      <c r="IO157"/>
      <c r="IP157"/>
      <c r="IQ157"/>
      <c r="IR157"/>
      <c r="IS157"/>
      <c r="IT157"/>
      <c r="IU157"/>
      <c r="IV157"/>
    </row>
    <row r="158" spans="1:256" s="5" customFormat="1" hidden="1" outlineLevel="2">
      <c r="A158" s="20"/>
      <c r="B158" s="20"/>
      <c r="C158" s="38"/>
      <c r="D158" s="641"/>
      <c r="E158" s="287">
        <v>3</v>
      </c>
      <c r="F158" s="40"/>
      <c r="G158" s="445"/>
      <c r="H158" s="315"/>
      <c r="I158" s="314"/>
      <c r="J158" s="168">
        <f>IF(A7stdlife="n/a","n/a",IF(J$3&gt;(A7stdlife+$E158),(Input!$I$149*(1+rvanilla)^0.5)-SUM($I158:I158),(Input!$I$149*(1+rvanilla)^0.5)/A7stdlife))</f>
        <v>0</v>
      </c>
      <c r="K158" s="168">
        <f>IF(A7stdlife="n/a","n/a",IF(K$3&gt;(A7stdlife+$E158),(Input!$I$149*(1+rvanilla)^0.5)-SUM($I158:J158),(Input!$I$149*(1+rvanilla)^0.5)/A7stdlife))</f>
        <v>0</v>
      </c>
      <c r="L158" s="168">
        <f>IF(A7stdlife="n/a","n/a",IF(L$3&gt;(A7stdlife+$E158),(Input!$I$149*(1+rvanilla)^0.5)-SUM($I158:K158),(Input!$I$149*(1+rvanilla)^0.5)/A7stdlife))</f>
        <v>0</v>
      </c>
      <c r="M158" s="168">
        <f>IF(A7stdlife="n/a","n/a",IF(M$3&gt;(A7stdlife+$E158),(Input!$I$149*(1+rvanilla)^0.5)-SUM($I158:L158),(Input!$I$149*(1+rvanilla)^0.5)/A7stdlife))</f>
        <v>0</v>
      </c>
      <c r="N158" s="168">
        <f>IF(A7stdlife="n/a","n/a",IF(N$3&gt;(A7stdlife+$E158),(Input!$I$149*(1+rvanilla)^0.5)-SUM($I158:M158),(Input!$I$149*(1+rvanilla)^0.5)/A7stdlife))</f>
        <v>0</v>
      </c>
      <c r="O158" s="168">
        <f>IF(A7stdlife="n/a","n/a",IF(O$3&gt;(A7stdlife+$E158),(Input!$I$149*(1+rvanilla)^0.5)-SUM($I158:N158),(Input!$I$149*(1+rvanilla)^0.5)/A7stdlife))</f>
        <v>0</v>
      </c>
      <c r="P158" s="168">
        <f>IF(A7stdlife="n/a","n/a",IF(P$3&gt;(A7stdlife+$E158),(Input!$I$149*(1+rvanilla)^0.5)-SUM($I158:O158),(Input!$I$149*(1+rvanilla)^0.5)/A7stdlife))</f>
        <v>0</v>
      </c>
      <c r="Q158" s="168">
        <f>IF(A7stdlife="n/a","n/a",IF(Q$3&gt;(A7stdlife+$E158),(Input!$I$149*(1+rvanilla)^0.5)-SUM($I158:P158),(Input!$I$149*(1+rvanilla)^0.5)/A7stdlife))</f>
        <v>0</v>
      </c>
      <c r="R158" s="168">
        <f>IF(A7stdlife="n/a","n/a",IF(R$3&gt;(A7stdlife+$E158),(Input!$I$149*(1+rvanilla)^0.5)-SUM($I158:Q158),(Input!$I$149*(1+rvanilla)^0.5)/A7stdlife))</f>
        <v>0</v>
      </c>
      <c r="S158" s="168">
        <f>IF(A7stdlife="n/a","n/a",IF(S$3&gt;(A7stdlife+$E158),(Input!$I$149*(1+rvanilla)^0.5)-SUM($I158:R158),(Input!$I$149*(1+rvanilla)^0.5)/A7stdlife))</f>
        <v>0</v>
      </c>
      <c r="T158" s="168">
        <f>IF(A7stdlife="n/a","n/a",IF(T$3&gt;(A7stdlife+$E158),(Input!$I$149*(1+rvanilla)^0.5)-SUM($I158:S158),(Input!$I$149*(1+rvanilla)^0.5)/A7stdlife))</f>
        <v>0</v>
      </c>
      <c r="U158" s="168">
        <f>IF(A7stdlife="n/a","n/a",IF(U$3&gt;(A7stdlife+$E158),(Input!$I$149*(1+rvanilla)^0.5)-SUM($I158:T158),(Input!$I$149*(1+rvanilla)^0.5)/A7stdlife))</f>
        <v>0</v>
      </c>
      <c r="V158" s="168">
        <f>IF(A7stdlife="n/a","n/a",IF(V$3&gt;(A7stdlife+$E158),(Input!$I$149*(1+rvanilla)^0.5)-SUM($I158:U158),(Input!$I$149*(1+rvanilla)^0.5)/A7stdlife))</f>
        <v>0</v>
      </c>
      <c r="W158" s="168">
        <f>IF(A7stdlife="n/a","n/a",IF(W$3&gt;(A7stdlife+$E158),(Input!$I$149*(1+rvanilla)^0.5)-SUM($I158:V158),(Input!$I$149*(1+rvanilla)^0.5)/A7stdlife))</f>
        <v>0</v>
      </c>
      <c r="X158" s="168">
        <f>IF(A7stdlife="n/a","n/a",IF(X$3&gt;(A7stdlife+$E158),(Input!$I$149*(1+rvanilla)^0.5)-SUM($I158:W158),(Input!$I$149*(1+rvanilla)^0.5)/A7stdlife))</f>
        <v>0</v>
      </c>
      <c r="Y158" s="168">
        <f>IF(A7stdlife="n/a","n/a",IF(Y$3&gt;(A7stdlife+$E158),(Input!$I$149*(1+rvanilla)^0.5)-SUM($I158:X158),(Input!$I$149*(1+rvanilla)^0.5)/A7stdlife))</f>
        <v>0</v>
      </c>
      <c r="Z158" s="168">
        <f>IF(A7stdlife="n/a","n/a",IF(Z$3&gt;(A7stdlife+$E158),(Input!$I$149*(1+rvanilla)^0.5)-SUM($I158:Y158),(Input!$I$149*(1+rvanilla)^0.5)/A7stdlife))</f>
        <v>0</v>
      </c>
      <c r="AA158" s="168">
        <f>IF(A7stdlife="n/a","n/a",IF(AA$3&gt;(A7stdlife+$E158),(Input!$I$149*(1+rvanilla)^0.5)-SUM($I158:Z158),(Input!$I$149*(1+rvanilla)^0.5)/A7stdlife))</f>
        <v>0</v>
      </c>
      <c r="AB158" s="168">
        <f>IF(A7stdlife="n/a","n/a",IF(AB$3&gt;(A7stdlife+$E158),(Input!$I$149*(1+rvanilla)^0.5)-SUM($I158:AA158),(Input!$I$149*(1+rvanilla)^0.5)/A7stdlife))</f>
        <v>0</v>
      </c>
      <c r="AC158" s="168">
        <f>IF(A7stdlife="n/a","n/a",IF(AC$3&gt;(A7stdlife+$E158),(Input!$I$149*(1+rvanilla)^0.5)-SUM($I158:AB158),(Input!$I$149*(1+rvanilla)^0.5)/A7stdlife))</f>
        <v>0</v>
      </c>
      <c r="AD158" s="168">
        <f>IF(A7stdlife="n/a","n/a",IF(AD$3&gt;(A7stdlife+$E158),(Input!$I$149*(1+rvanilla)^0.5)-SUM($I158:AC158),(Input!$I$149*(1+rvanilla)^0.5)/A7stdlife))</f>
        <v>0</v>
      </c>
      <c r="AE158" s="168">
        <f>IF(A7stdlife="n/a","n/a",IF(AE$3&gt;(A7stdlife+$E158),(Input!$I$149*(1+rvanilla)^0.5)-SUM($I158:AD158),(Input!$I$149*(1+rvanilla)^0.5)/A7stdlife))</f>
        <v>0</v>
      </c>
      <c r="AF158" s="168">
        <f>IF(A7stdlife="n/a","n/a",IF(AF$3&gt;(A7stdlife+$E158),(Input!$I$149*(1+rvanilla)^0.5)-SUM($I158:AE158),(Input!$I$149*(1+rvanilla)^0.5)/A7stdlife))</f>
        <v>0</v>
      </c>
      <c r="AG158" s="168">
        <f>IF(A7stdlife="n/a","n/a",IF(AG$3&gt;(A7stdlife+$E158),(Input!$I$149*(1+rvanilla)^0.5)-SUM($I158:AF158),(Input!$I$149*(1+rvanilla)^0.5)/A7stdlife))</f>
        <v>0</v>
      </c>
      <c r="AH158" s="168">
        <f>IF(A7stdlife="n/a","n/a",IF(AH$3&gt;(A7stdlife+$E158),(Input!$I$149*(1+rvanilla)^0.5)-SUM($I158:AG158),(Input!$I$149*(1+rvanilla)^0.5)/A7stdlife))</f>
        <v>0</v>
      </c>
      <c r="AI158" s="168">
        <f>IF(A7stdlife="n/a","n/a",IF(AI$3&gt;(A7stdlife+$E158),(Input!$I$149*(1+rvanilla)^0.5)-SUM($I158:AH158),(Input!$I$149*(1+rvanilla)^0.5)/A7stdlife))</f>
        <v>0</v>
      </c>
      <c r="AJ158" s="168">
        <f>IF(A7stdlife="n/a","n/a",IF(AJ$3&gt;(A7stdlife+$E158),(Input!$I$149*(1+rvanilla)^0.5)-SUM($I158:AI158),(Input!$I$149*(1+rvanilla)^0.5)/A7stdlife))</f>
        <v>0</v>
      </c>
      <c r="AK158" s="168">
        <f>IF(A7stdlife="n/a","n/a",IF(AK$3&gt;(A7stdlife+$E158),(Input!$I$149*(1+rvanilla)^0.5)-SUM($I158:AJ158),(Input!$I$149*(1+rvanilla)^0.5)/A7stdlife))</f>
        <v>0</v>
      </c>
      <c r="AL158" s="168">
        <f>IF(A7stdlife="n/a","n/a",IF(AL$3&gt;(A7stdlife+$E158),(Input!$I$149*(1+rvanilla)^0.5)-SUM($I158:AK158),(Input!$I$149*(1+rvanilla)^0.5)/A7stdlife))</f>
        <v>0</v>
      </c>
      <c r="AM158" s="168">
        <f>IF(A7stdlife="n/a","n/a",IF(AM$3&gt;(A7stdlife+$E158),(Input!$I$149*(1+rvanilla)^0.5)-SUM($I158:AL158),(Input!$I$149*(1+rvanilla)^0.5)/A7stdlife))</f>
        <v>0</v>
      </c>
      <c r="AN158" s="168">
        <f>IF(A7stdlife="n/a","n/a",IF(AN$3&gt;(A7stdlife+$E158),(Input!$I$149*(1+rvanilla)^0.5)-SUM($I158:AM158),(Input!$I$149*(1+rvanilla)^0.5)/A7stdlife))</f>
        <v>0</v>
      </c>
      <c r="AO158" s="168">
        <f>IF(A7stdlife="n/a","n/a",IF(AO$3&gt;(A7stdlife+$E158),(Input!$I$149*(1+rvanilla)^0.5)-SUM($I158:AN158),(Input!$I$149*(1+rvanilla)^0.5)/A7stdlife))</f>
        <v>0</v>
      </c>
      <c r="AP158" s="168">
        <f>IF(A7stdlife="n/a","n/a",IF(AP$3&gt;(A7stdlife+$E158),(Input!$I$149*(1+rvanilla)^0.5)-SUM($I158:AO158),(Input!$I$149*(1+rvanilla)^0.5)/A7stdlife))</f>
        <v>0</v>
      </c>
      <c r="AQ158" s="168">
        <f>IF(A7stdlife="n/a","n/a",IF(AQ$3&gt;(A7stdlife+$E158),(Input!$I$149*(1+rvanilla)^0.5)-SUM($I158:AP158),(Input!$I$149*(1+rvanilla)^0.5)/A7stdlife))</f>
        <v>0</v>
      </c>
      <c r="AR158" s="168">
        <f>IF(A7stdlife="n/a","n/a",IF(AR$3&gt;(A7stdlife+$E158),(Input!$I$149*(1+rvanilla)^0.5)-SUM($I158:AQ158),(Input!$I$149*(1+rvanilla)^0.5)/A7stdlife))</f>
        <v>0</v>
      </c>
      <c r="AS158" s="168">
        <f>IF(A7stdlife="n/a","n/a",IF(AS$3&gt;(A7stdlife+$E158),(Input!$I$149*(1+rvanilla)^0.5)-SUM($I158:AR158),(Input!$I$149*(1+rvanilla)^0.5)/A7stdlife))</f>
        <v>0</v>
      </c>
      <c r="AT158" s="168">
        <f>IF(A7stdlife="n/a","n/a",IF(AT$3&gt;(A7stdlife+$E158),(Input!$I$149*(1+rvanilla)^0.5)-SUM($I158:AS158),(Input!$I$149*(1+rvanilla)^0.5)/A7stdlife))</f>
        <v>0</v>
      </c>
      <c r="AU158" s="168">
        <f>IF(A7stdlife="n/a","n/a",IF(AU$3&gt;(A7stdlife+$E158),(Input!$I$149*(1+rvanilla)^0.5)-SUM($I158:AT158),(Input!$I$149*(1+rvanilla)^0.5)/A7stdlife))</f>
        <v>0</v>
      </c>
      <c r="AV158" s="168">
        <f>IF(A7stdlife="n/a","n/a",IF(AV$3&gt;(A7stdlife+$E158),(Input!$I$149*(1+rvanilla)^0.5)-SUM($I158:AU158),(Input!$I$149*(1+rvanilla)^0.5)/A7stdlife))</f>
        <v>0</v>
      </c>
      <c r="AW158" s="168">
        <f>IF(A7stdlife="n/a","n/a",IF(AW$3&gt;(A7stdlife+$E158),(Input!$I$149*(1+rvanilla)^0.5)-SUM($I158:AV158),(Input!$I$149*(1+rvanilla)^0.5)/A7stdlife))</f>
        <v>0</v>
      </c>
      <c r="AX158" s="168">
        <f>IF(A7stdlife="n/a","n/a",IF(AX$3&gt;(A7stdlife+$E158),(Input!$I$149*(1+rvanilla)^0.5)-SUM($I158:AW158),(Input!$I$149*(1+rvanilla)^0.5)/A7stdlife))</f>
        <v>0</v>
      </c>
      <c r="AY158" s="168">
        <f>IF(A7stdlife="n/a","n/a",IF(AY$3&gt;(A7stdlife+$E158),(Input!$I$149*(1+rvanilla)^0.5)-SUM($I158:AX158),(Input!$I$149*(1+rvanilla)^0.5)/A7stdlife))</f>
        <v>0</v>
      </c>
      <c r="AZ158" s="168">
        <f>IF(A7stdlife="n/a","n/a",IF(AZ$3&gt;(A7stdlife+$E158),(Input!$I$149*(1+rvanilla)^0.5)-SUM($I158:AY158),(Input!$I$149*(1+rvanilla)^0.5)/A7stdlife))</f>
        <v>0</v>
      </c>
      <c r="BA158" s="168">
        <f>IF(A7stdlife="n/a","n/a",IF(BA$3&gt;(A7stdlife+$E158),(Input!$I$149*(1+rvanilla)^0.5)-SUM($I158:AZ158),(Input!$I$149*(1+rvanilla)^0.5)/A7stdlife))</f>
        <v>0</v>
      </c>
      <c r="BB158" s="168">
        <f>IF(A7stdlife="n/a","n/a",IF(BB$3&gt;(A7stdlife+$E158),(Input!$I$149*(1+rvanilla)^0.5)-SUM($I158:BA158),(Input!$I$149*(1+rvanilla)^0.5)/A7stdlife))</f>
        <v>0</v>
      </c>
      <c r="BC158" s="168">
        <f>IF(A7stdlife="n/a","n/a",IF(BC$3&gt;(A7stdlife+$E158),(Input!$I$149*(1+rvanilla)^0.5)-SUM($I158:BB158),(Input!$I$149*(1+rvanilla)^0.5)/A7stdlife))</f>
        <v>0</v>
      </c>
      <c r="BD158" s="168">
        <f>IF(A7stdlife="n/a","n/a",IF(BD$3&gt;(A7stdlife+$E158),(Input!$I$149*(1+rvanilla)^0.5)-SUM($I158:BC158),(Input!$I$149*(1+rvanilla)^0.5)/A7stdlife))</f>
        <v>0</v>
      </c>
      <c r="BE158" s="168">
        <f>IF(A7stdlife="n/a","n/a",IF(BE$3&gt;(A7stdlife+$E158),(Input!$I$149*(1+rvanilla)^0.5)-SUM($I158:BD158),(Input!$I$149*(1+rvanilla)^0.5)/A7stdlife))</f>
        <v>0</v>
      </c>
      <c r="BF158" s="168">
        <f>IF(A7stdlife="n/a","n/a",IF(BF$3&gt;(A7stdlife+$E158),(Input!$I$149*(1+rvanilla)^0.5)-SUM($I158:BE158),(Input!$I$149*(1+rvanilla)^0.5)/A7stdlife))</f>
        <v>0</v>
      </c>
      <c r="BG158" s="168">
        <f>IF(A7stdlife="n/a","n/a",IF(BG$3&gt;(A7stdlife+$E158),(Input!$I$149*(1+rvanilla)^0.5)-SUM($I158:BF158),(Input!$I$149*(1+rvanilla)^0.5)/A7stdlife))</f>
        <v>0</v>
      </c>
      <c r="BH158" s="168">
        <f>IF(A7stdlife="n/a","n/a",IF(BH$3&gt;(A7stdlife+$E158),(Input!$I$149*(1+rvanilla)^0.5)-SUM($I158:BG158),(Input!$I$149*(1+rvanilla)^0.5)/A7stdlife))</f>
        <v>0</v>
      </c>
      <c r="BI158" s="168">
        <f>IF(A7stdlife="n/a","n/a",IF(BI$3&gt;(A7stdlife+$E158),(Input!$I$149*(1+rvanilla)^0.5)-SUM($I158:BH158),(Input!$I$149*(1+rvanilla)^0.5)/A7stdlife))</f>
        <v>0</v>
      </c>
      <c r="BJ158" s="20"/>
      <c r="BK158" s="20"/>
      <c r="BL158" s="439"/>
      <c r="BM158"/>
      <c r="BN158"/>
      <c r="BO15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c r="EX158"/>
      <c r="EY158"/>
      <c r="EZ158"/>
      <c r="FA158"/>
      <c r="FB158"/>
      <c r="FC158"/>
      <c r="FD158"/>
      <c r="FE158"/>
      <c r="FF158"/>
      <c r="FG158"/>
      <c r="FH158"/>
      <c r="FI158"/>
      <c r="FJ158"/>
      <c r="FK158"/>
      <c r="FL158"/>
      <c r="FM158"/>
      <c r="FN158"/>
      <c r="FO158"/>
      <c r="FP158"/>
      <c r="FQ158"/>
      <c r="FR158"/>
      <c r="FS158"/>
      <c r="FT158"/>
      <c r="FU158"/>
      <c r="FV158"/>
      <c r="FW158"/>
      <c r="FX158"/>
      <c r="FY158"/>
      <c r="FZ158"/>
      <c r="GA158"/>
      <c r="GB158"/>
      <c r="GC158"/>
      <c r="GD158"/>
      <c r="GE158"/>
      <c r="GF158"/>
      <c r="GG158"/>
      <c r="GH158"/>
      <c r="GI158"/>
      <c r="GJ158"/>
      <c r="GK158"/>
      <c r="GL158"/>
      <c r="GM158"/>
      <c r="GN158"/>
      <c r="GO158"/>
      <c r="GP158"/>
      <c r="GQ158"/>
      <c r="GR158"/>
      <c r="GS158"/>
      <c r="GT158"/>
      <c r="GU158"/>
      <c r="GV158"/>
      <c r="GW158"/>
      <c r="GX158"/>
      <c r="GY158"/>
      <c r="GZ158"/>
      <c r="HA158"/>
      <c r="HB158"/>
      <c r="HC158"/>
      <c r="HD158"/>
      <c r="HE158"/>
      <c r="HF158"/>
      <c r="HG158"/>
      <c r="HH158"/>
      <c r="HI158"/>
      <c r="HJ158"/>
      <c r="HK158"/>
      <c r="HL158"/>
      <c r="HM158"/>
      <c r="HN158"/>
      <c r="HO158"/>
      <c r="HP158"/>
      <c r="HQ158"/>
      <c r="HR158"/>
      <c r="HS158"/>
      <c r="HT158"/>
      <c r="HU158"/>
      <c r="HV158"/>
      <c r="HW158"/>
      <c r="HX158"/>
      <c r="HY158"/>
      <c r="HZ158"/>
      <c r="IA158"/>
      <c r="IB158"/>
      <c r="IC158"/>
      <c r="ID158"/>
      <c r="IE158"/>
      <c r="IF158"/>
      <c r="IG158"/>
      <c r="IH158"/>
      <c r="II158"/>
      <c r="IJ158"/>
      <c r="IK158"/>
      <c r="IL158"/>
      <c r="IM158"/>
      <c r="IN158"/>
      <c r="IO158"/>
      <c r="IP158"/>
      <c r="IQ158"/>
      <c r="IR158"/>
      <c r="IS158"/>
      <c r="IT158"/>
      <c r="IU158"/>
      <c r="IV158"/>
    </row>
    <row r="159" spans="1:256" s="5" customFormat="1" hidden="1" outlineLevel="2">
      <c r="A159" s="20"/>
      <c r="B159" s="20"/>
      <c r="C159" s="38"/>
      <c r="D159" s="641"/>
      <c r="E159" s="287">
        <v>4</v>
      </c>
      <c r="F159" s="40"/>
      <c r="G159" s="445"/>
      <c r="H159" s="315"/>
      <c r="I159" s="315"/>
      <c r="J159" s="314"/>
      <c r="K159" s="168">
        <f>IF(A7stdlife="n/a","n/a",IF(K$3&gt;(A7stdlife+$E159),(Input!$J$149*(1+rvanilla)^0.5)-SUM($J159:J159),(Input!$J$149*(1+rvanilla)^0.5)/A7stdlife))</f>
        <v>0</v>
      </c>
      <c r="L159" s="168">
        <f>IF(A7stdlife="n/a","n/a",IF(L$3&gt;(A7stdlife+$E159),(Input!$J$149*(1+rvanilla)^0.5)-SUM($J159:K159),(Input!$J$149*(1+rvanilla)^0.5)/A7stdlife))</f>
        <v>0</v>
      </c>
      <c r="M159" s="168">
        <f>IF(A7stdlife="n/a","n/a",IF(M$3&gt;(A7stdlife+$E159),(Input!$J$149*(1+rvanilla)^0.5)-SUM($J159:L159),(Input!$J$149*(1+rvanilla)^0.5)/A7stdlife))</f>
        <v>0</v>
      </c>
      <c r="N159" s="168">
        <f>IF(A7stdlife="n/a","n/a",IF(N$3&gt;(A7stdlife+$E159),(Input!$J$149*(1+rvanilla)^0.5)-SUM($J159:M159),(Input!$J$149*(1+rvanilla)^0.5)/A7stdlife))</f>
        <v>0</v>
      </c>
      <c r="O159" s="168">
        <f>IF(A7stdlife="n/a","n/a",IF(O$3&gt;(A7stdlife+$E159),(Input!$J$149*(1+rvanilla)^0.5)-SUM($J159:N159),(Input!$J$149*(1+rvanilla)^0.5)/A7stdlife))</f>
        <v>0</v>
      </c>
      <c r="P159" s="168">
        <f>IF(A7stdlife="n/a","n/a",IF(P$3&gt;(A7stdlife+$E159),(Input!$J$149*(1+rvanilla)^0.5)-SUM($J159:O159),(Input!$J$149*(1+rvanilla)^0.5)/A7stdlife))</f>
        <v>0</v>
      </c>
      <c r="Q159" s="168">
        <f>IF(A7stdlife="n/a","n/a",IF(Q$3&gt;(A7stdlife+$E159),(Input!$J$149*(1+rvanilla)^0.5)-SUM($J159:P159),(Input!$J$149*(1+rvanilla)^0.5)/A7stdlife))</f>
        <v>0</v>
      </c>
      <c r="R159" s="168">
        <f>IF(A7stdlife="n/a","n/a",IF(R$3&gt;(A7stdlife+$E159),(Input!$J$149*(1+rvanilla)^0.5)-SUM($J159:Q159),(Input!$J$149*(1+rvanilla)^0.5)/A7stdlife))</f>
        <v>0</v>
      </c>
      <c r="S159" s="168">
        <f>IF(A7stdlife="n/a","n/a",IF(S$3&gt;(A7stdlife+$E159),(Input!$J$149*(1+rvanilla)^0.5)-SUM($J159:R159),(Input!$J$149*(1+rvanilla)^0.5)/A7stdlife))</f>
        <v>0</v>
      </c>
      <c r="T159" s="168">
        <f>IF(A7stdlife="n/a","n/a",IF(T$3&gt;(A7stdlife+$E159),(Input!$J$149*(1+rvanilla)^0.5)-SUM($J159:S159),(Input!$J$149*(1+rvanilla)^0.5)/A7stdlife))</f>
        <v>0</v>
      </c>
      <c r="U159" s="168">
        <f>IF(A7stdlife="n/a","n/a",IF(U$3&gt;(A7stdlife+$E159),(Input!$J$149*(1+rvanilla)^0.5)-SUM($J159:T159),(Input!$J$149*(1+rvanilla)^0.5)/A7stdlife))</f>
        <v>0</v>
      </c>
      <c r="V159" s="168">
        <f>IF(A7stdlife="n/a","n/a",IF(V$3&gt;(A7stdlife+$E159),(Input!$J$149*(1+rvanilla)^0.5)-SUM($J159:U159),(Input!$J$149*(1+rvanilla)^0.5)/A7stdlife))</f>
        <v>0</v>
      </c>
      <c r="W159" s="168">
        <f>IF(A7stdlife="n/a","n/a",IF(W$3&gt;(A7stdlife+$E159),(Input!$J$149*(1+rvanilla)^0.5)-SUM($J159:V159),(Input!$J$149*(1+rvanilla)^0.5)/A7stdlife))</f>
        <v>0</v>
      </c>
      <c r="X159" s="168">
        <f>IF(A7stdlife="n/a","n/a",IF(X$3&gt;(A7stdlife+$E159),(Input!$J$149*(1+rvanilla)^0.5)-SUM($J159:W159),(Input!$J$149*(1+rvanilla)^0.5)/A7stdlife))</f>
        <v>0</v>
      </c>
      <c r="Y159" s="168">
        <f>IF(A7stdlife="n/a","n/a",IF(Y$3&gt;(A7stdlife+$E159),(Input!$J$149*(1+rvanilla)^0.5)-SUM($J159:X159),(Input!$J$149*(1+rvanilla)^0.5)/A7stdlife))</f>
        <v>0</v>
      </c>
      <c r="Z159" s="168">
        <f>IF(A7stdlife="n/a","n/a",IF(Z$3&gt;(A7stdlife+$E159),(Input!$J$149*(1+rvanilla)^0.5)-SUM($J159:Y159),(Input!$J$149*(1+rvanilla)^0.5)/A7stdlife))</f>
        <v>0</v>
      </c>
      <c r="AA159" s="168">
        <f>IF(A7stdlife="n/a","n/a",IF(AA$3&gt;(A7stdlife+$E159),(Input!$J$149*(1+rvanilla)^0.5)-SUM($J159:Z159),(Input!$J$149*(1+rvanilla)^0.5)/A7stdlife))</f>
        <v>0</v>
      </c>
      <c r="AB159" s="168">
        <f>IF(A7stdlife="n/a","n/a",IF(AB$3&gt;(A7stdlife+$E159),(Input!$J$149*(1+rvanilla)^0.5)-SUM($J159:AA159),(Input!$J$149*(1+rvanilla)^0.5)/A7stdlife))</f>
        <v>0</v>
      </c>
      <c r="AC159" s="168">
        <f>IF(A7stdlife="n/a","n/a",IF(AC$3&gt;(A7stdlife+$E159),(Input!$J$149*(1+rvanilla)^0.5)-SUM($J159:AB159),(Input!$J$149*(1+rvanilla)^0.5)/A7stdlife))</f>
        <v>0</v>
      </c>
      <c r="AD159" s="168">
        <f>IF(A7stdlife="n/a","n/a",IF(AD$3&gt;(A7stdlife+$E159),(Input!$J$149*(1+rvanilla)^0.5)-SUM($J159:AC159),(Input!$J$149*(1+rvanilla)^0.5)/A7stdlife))</f>
        <v>0</v>
      </c>
      <c r="AE159" s="168">
        <f>IF(A7stdlife="n/a","n/a",IF(AE$3&gt;(A7stdlife+$E159),(Input!$J$149*(1+rvanilla)^0.5)-SUM($J159:AD159),(Input!$J$149*(1+rvanilla)^0.5)/A7stdlife))</f>
        <v>0</v>
      </c>
      <c r="AF159" s="168">
        <f>IF(A7stdlife="n/a","n/a",IF(AF$3&gt;(A7stdlife+$E159),(Input!$J$149*(1+rvanilla)^0.5)-SUM($J159:AE159),(Input!$J$149*(1+rvanilla)^0.5)/A7stdlife))</f>
        <v>0</v>
      </c>
      <c r="AG159" s="168">
        <f>IF(A7stdlife="n/a","n/a",IF(AG$3&gt;(A7stdlife+$E159),(Input!$J$149*(1+rvanilla)^0.5)-SUM($J159:AF159),(Input!$J$149*(1+rvanilla)^0.5)/A7stdlife))</f>
        <v>0</v>
      </c>
      <c r="AH159" s="168">
        <f>IF(A7stdlife="n/a","n/a",IF(AH$3&gt;(A7stdlife+$E159),(Input!$J$149*(1+rvanilla)^0.5)-SUM($J159:AG159),(Input!$J$149*(1+rvanilla)^0.5)/A7stdlife))</f>
        <v>0</v>
      </c>
      <c r="AI159" s="168">
        <f>IF(A7stdlife="n/a","n/a",IF(AI$3&gt;(A7stdlife+$E159),(Input!$J$149*(1+rvanilla)^0.5)-SUM($J159:AH159),(Input!$J$149*(1+rvanilla)^0.5)/A7stdlife))</f>
        <v>0</v>
      </c>
      <c r="AJ159" s="168">
        <f>IF(A7stdlife="n/a","n/a",IF(AJ$3&gt;(A7stdlife+$E159),(Input!$J$149*(1+rvanilla)^0.5)-SUM($J159:AI159),(Input!$J$149*(1+rvanilla)^0.5)/A7stdlife))</f>
        <v>0</v>
      </c>
      <c r="AK159" s="168">
        <f>IF(A7stdlife="n/a","n/a",IF(AK$3&gt;(A7stdlife+$E159),(Input!$J$149*(1+rvanilla)^0.5)-SUM($J159:AJ159),(Input!$J$149*(1+rvanilla)^0.5)/A7stdlife))</f>
        <v>0</v>
      </c>
      <c r="AL159" s="168">
        <f>IF(A7stdlife="n/a","n/a",IF(AL$3&gt;(A7stdlife+$E159),(Input!$J$149*(1+rvanilla)^0.5)-SUM($J159:AK159),(Input!$J$149*(1+rvanilla)^0.5)/A7stdlife))</f>
        <v>0</v>
      </c>
      <c r="AM159" s="168">
        <f>IF(A7stdlife="n/a","n/a",IF(AM$3&gt;(A7stdlife+$E159),(Input!$J$149*(1+rvanilla)^0.5)-SUM($J159:AL159),(Input!$J$149*(1+rvanilla)^0.5)/A7stdlife))</f>
        <v>0</v>
      </c>
      <c r="AN159" s="168">
        <f>IF(A7stdlife="n/a","n/a",IF(AN$3&gt;(A7stdlife+$E159),(Input!$J$149*(1+rvanilla)^0.5)-SUM($J159:AM159),(Input!$J$149*(1+rvanilla)^0.5)/A7stdlife))</f>
        <v>0</v>
      </c>
      <c r="AO159" s="168">
        <f>IF(A7stdlife="n/a","n/a",IF(AO$3&gt;(A7stdlife+$E159),(Input!$J$149*(1+rvanilla)^0.5)-SUM($J159:AN159),(Input!$J$149*(1+rvanilla)^0.5)/A7stdlife))</f>
        <v>0</v>
      </c>
      <c r="AP159" s="168">
        <f>IF(A7stdlife="n/a","n/a",IF(AP$3&gt;(A7stdlife+$E159),(Input!$J$149*(1+rvanilla)^0.5)-SUM($J159:AO159),(Input!$J$149*(1+rvanilla)^0.5)/A7stdlife))</f>
        <v>0</v>
      </c>
      <c r="AQ159" s="168">
        <f>IF(A7stdlife="n/a","n/a",IF(AQ$3&gt;(A7stdlife+$E159),(Input!$J$149*(1+rvanilla)^0.5)-SUM($J159:AP159),(Input!$J$149*(1+rvanilla)^0.5)/A7stdlife))</f>
        <v>0</v>
      </c>
      <c r="AR159" s="168">
        <f>IF(A7stdlife="n/a","n/a",IF(AR$3&gt;(A7stdlife+$E159),(Input!$J$149*(1+rvanilla)^0.5)-SUM($J159:AQ159),(Input!$J$149*(1+rvanilla)^0.5)/A7stdlife))</f>
        <v>0</v>
      </c>
      <c r="AS159" s="168">
        <f>IF(A7stdlife="n/a","n/a",IF(AS$3&gt;(A7stdlife+$E159),(Input!$J$149*(1+rvanilla)^0.5)-SUM($J159:AR159),(Input!$J$149*(1+rvanilla)^0.5)/A7stdlife))</f>
        <v>0</v>
      </c>
      <c r="AT159" s="168">
        <f>IF(A7stdlife="n/a","n/a",IF(AT$3&gt;(A7stdlife+$E159),(Input!$J$149*(1+rvanilla)^0.5)-SUM($J159:AS159),(Input!$J$149*(1+rvanilla)^0.5)/A7stdlife))</f>
        <v>0</v>
      </c>
      <c r="AU159" s="168">
        <f>IF(A7stdlife="n/a","n/a",IF(AU$3&gt;(A7stdlife+$E159),(Input!$J$149*(1+rvanilla)^0.5)-SUM($J159:AT159),(Input!$J$149*(1+rvanilla)^0.5)/A7stdlife))</f>
        <v>0</v>
      </c>
      <c r="AV159" s="168">
        <f>IF(A7stdlife="n/a","n/a",IF(AV$3&gt;(A7stdlife+$E159),(Input!$J$149*(1+rvanilla)^0.5)-SUM($J159:AU159),(Input!$J$149*(1+rvanilla)^0.5)/A7stdlife))</f>
        <v>0</v>
      </c>
      <c r="AW159" s="168">
        <f>IF(A7stdlife="n/a","n/a",IF(AW$3&gt;(A7stdlife+$E159),(Input!$J$149*(1+rvanilla)^0.5)-SUM($J159:AV159),(Input!$J$149*(1+rvanilla)^0.5)/A7stdlife))</f>
        <v>0</v>
      </c>
      <c r="AX159" s="168">
        <f>IF(A7stdlife="n/a","n/a",IF(AX$3&gt;(A7stdlife+$E159),(Input!$J$149*(1+rvanilla)^0.5)-SUM($J159:AW159),(Input!$J$149*(1+rvanilla)^0.5)/A7stdlife))</f>
        <v>0</v>
      </c>
      <c r="AY159" s="168">
        <f>IF(A7stdlife="n/a","n/a",IF(AY$3&gt;(A7stdlife+$E159),(Input!$J$149*(1+rvanilla)^0.5)-SUM($J159:AX159),(Input!$J$149*(1+rvanilla)^0.5)/A7stdlife))</f>
        <v>0</v>
      </c>
      <c r="AZ159" s="168">
        <f>IF(A7stdlife="n/a","n/a",IF(AZ$3&gt;(A7stdlife+$E159),(Input!$J$149*(1+rvanilla)^0.5)-SUM($J159:AY159),(Input!$J$149*(1+rvanilla)^0.5)/A7stdlife))</f>
        <v>0</v>
      </c>
      <c r="BA159" s="168">
        <f>IF(A7stdlife="n/a","n/a",IF(BA$3&gt;(A7stdlife+$E159),(Input!$J$149*(1+rvanilla)^0.5)-SUM($J159:AZ159),(Input!$J$149*(1+rvanilla)^0.5)/A7stdlife))</f>
        <v>0</v>
      </c>
      <c r="BB159" s="168">
        <f>IF(A7stdlife="n/a","n/a",IF(BB$3&gt;(A7stdlife+$E159),(Input!$J$149*(1+rvanilla)^0.5)-SUM($J159:BA159),(Input!$J$149*(1+rvanilla)^0.5)/A7stdlife))</f>
        <v>0</v>
      </c>
      <c r="BC159" s="168">
        <f>IF(A7stdlife="n/a","n/a",IF(BC$3&gt;(A7stdlife+$E159),(Input!$J$149*(1+rvanilla)^0.5)-SUM($J159:BB159),(Input!$J$149*(1+rvanilla)^0.5)/A7stdlife))</f>
        <v>0</v>
      </c>
      <c r="BD159" s="168">
        <f>IF(A7stdlife="n/a","n/a",IF(BD$3&gt;(A7stdlife+$E159),(Input!$J$149*(1+rvanilla)^0.5)-SUM($J159:BC159),(Input!$J$149*(1+rvanilla)^0.5)/A7stdlife))</f>
        <v>0</v>
      </c>
      <c r="BE159" s="168">
        <f>IF(A7stdlife="n/a","n/a",IF(BE$3&gt;(A7stdlife+$E159),(Input!$J$149*(1+rvanilla)^0.5)-SUM($J159:BD159),(Input!$J$149*(1+rvanilla)^0.5)/A7stdlife))</f>
        <v>0</v>
      </c>
      <c r="BF159" s="168">
        <f>IF(A7stdlife="n/a","n/a",IF(BF$3&gt;(A7stdlife+$E159),(Input!$J$149*(1+rvanilla)^0.5)-SUM($J159:BE159),(Input!$J$149*(1+rvanilla)^0.5)/A7stdlife))</f>
        <v>0</v>
      </c>
      <c r="BG159" s="168">
        <f>IF(A7stdlife="n/a","n/a",IF(BG$3&gt;(A7stdlife+$E159),(Input!$J$149*(1+rvanilla)^0.5)-SUM($J159:BF159),(Input!$J$149*(1+rvanilla)^0.5)/A7stdlife))</f>
        <v>0</v>
      </c>
      <c r="BH159" s="168">
        <f>IF(A7stdlife="n/a","n/a",IF(BH$3&gt;(A7stdlife+$E159),(Input!$J$149*(1+rvanilla)^0.5)-SUM($J159:BG159),(Input!$J$149*(1+rvanilla)^0.5)/A7stdlife))</f>
        <v>0</v>
      </c>
      <c r="BI159" s="168">
        <f>IF(A7stdlife="n/a","n/a",IF(BI$3&gt;(A7stdlife+$E159),(Input!$J$149*(1+rvanilla)^0.5)-SUM($J159:BH159),(Input!$J$149*(1+rvanilla)^0.5)/A7stdlife))</f>
        <v>0</v>
      </c>
      <c r="BJ159" s="20"/>
      <c r="BK159" s="20"/>
      <c r="BL159" s="439"/>
      <c r="BM159"/>
      <c r="BN159"/>
      <c r="BO159"/>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c r="EB159"/>
      <c r="EC159"/>
      <c r="ED159"/>
      <c r="EE159"/>
      <c r="EF159"/>
      <c r="EG159"/>
      <c r="EH159"/>
      <c r="EI159"/>
      <c r="EJ159"/>
      <c r="EK159"/>
      <c r="EL159"/>
      <c r="EM159"/>
      <c r="EN159"/>
      <c r="EO159"/>
      <c r="EP159"/>
      <c r="EQ159"/>
      <c r="ER159"/>
      <c r="ES159"/>
      <c r="ET159"/>
      <c r="EU159"/>
      <c r="EV159"/>
      <c r="EW159"/>
      <c r="EX159"/>
      <c r="EY159"/>
      <c r="EZ159"/>
      <c r="FA159"/>
      <c r="FB159"/>
      <c r="FC159"/>
      <c r="FD159"/>
      <c r="FE159"/>
      <c r="FF159"/>
      <c r="FG159"/>
      <c r="FH159"/>
      <c r="FI159"/>
      <c r="FJ159"/>
      <c r="FK159"/>
      <c r="FL159"/>
      <c r="FM159"/>
      <c r="FN159"/>
      <c r="FO159"/>
      <c r="FP159"/>
      <c r="FQ159"/>
      <c r="FR159"/>
      <c r="FS159"/>
      <c r="FT159"/>
      <c r="FU159"/>
      <c r="FV159"/>
      <c r="FW159"/>
      <c r="FX159"/>
      <c r="FY159"/>
      <c r="FZ159"/>
      <c r="GA159"/>
      <c r="GB159"/>
      <c r="GC159"/>
      <c r="GD159"/>
      <c r="GE159"/>
      <c r="GF159"/>
      <c r="GG159"/>
      <c r="GH159"/>
      <c r="GI159"/>
      <c r="GJ159"/>
      <c r="GK159"/>
      <c r="GL159"/>
      <c r="GM159"/>
      <c r="GN159"/>
      <c r="GO159"/>
      <c r="GP159"/>
      <c r="GQ159"/>
      <c r="GR159"/>
      <c r="GS159"/>
      <c r="GT159"/>
      <c r="GU159"/>
      <c r="GV159"/>
      <c r="GW159"/>
      <c r="GX159"/>
      <c r="GY159"/>
      <c r="GZ159"/>
      <c r="HA159"/>
      <c r="HB159"/>
      <c r="HC159"/>
      <c r="HD159"/>
      <c r="HE159"/>
      <c r="HF159"/>
      <c r="HG159"/>
      <c r="HH159"/>
      <c r="HI159"/>
      <c r="HJ159"/>
      <c r="HK159"/>
      <c r="HL159"/>
      <c r="HM159"/>
      <c r="HN159"/>
      <c r="HO159"/>
      <c r="HP159"/>
      <c r="HQ159"/>
      <c r="HR159"/>
      <c r="HS159"/>
      <c r="HT159"/>
      <c r="HU159"/>
      <c r="HV159"/>
      <c r="HW159"/>
      <c r="HX159"/>
      <c r="HY159"/>
      <c r="HZ159"/>
      <c r="IA159"/>
      <c r="IB159"/>
      <c r="IC159"/>
      <c r="ID159"/>
      <c r="IE159"/>
      <c r="IF159"/>
      <c r="IG159"/>
      <c r="IH159"/>
      <c r="II159"/>
      <c r="IJ159"/>
      <c r="IK159"/>
      <c r="IL159"/>
      <c r="IM159"/>
      <c r="IN159"/>
      <c r="IO159"/>
      <c r="IP159"/>
      <c r="IQ159"/>
      <c r="IR159"/>
      <c r="IS159"/>
      <c r="IT159"/>
      <c r="IU159"/>
      <c r="IV159"/>
    </row>
    <row r="160" spans="1:256" s="5" customFormat="1" hidden="1" outlineLevel="2">
      <c r="A160" s="20"/>
      <c r="B160" s="20"/>
      <c r="C160" s="38"/>
      <c r="D160" s="641"/>
      <c r="E160" s="287">
        <v>5</v>
      </c>
      <c r="F160" s="40"/>
      <c r="G160" s="445"/>
      <c r="H160" s="315"/>
      <c r="I160" s="315"/>
      <c r="J160" s="315"/>
      <c r="K160" s="314"/>
      <c r="L160" s="168">
        <f>IF(A7stdlife="n/a","n/a",IF(L$3&gt;(A7stdlife+$E160),(Input!$K$149*(1+rvanilla)^0.5)-SUM($K160:K160),(Input!$K$149*(1+rvanilla)^0.5)/A7stdlife))</f>
        <v>0</v>
      </c>
      <c r="M160" s="168">
        <f>IF(A7stdlife="n/a","n/a",IF(M$3&gt;(A7stdlife+$E160),(Input!$K$149*(1+rvanilla)^0.5)-SUM($K160:L160),(Input!$K$149*(1+rvanilla)^0.5)/A7stdlife))</f>
        <v>0</v>
      </c>
      <c r="N160" s="168">
        <f>IF(A7stdlife="n/a","n/a",IF(N$3&gt;(A7stdlife+$E160),(Input!$K$149*(1+rvanilla)^0.5)-SUM($K160:M160),(Input!$K$149*(1+rvanilla)^0.5)/A7stdlife))</f>
        <v>0</v>
      </c>
      <c r="O160" s="168">
        <f>IF(A7stdlife="n/a","n/a",IF(O$3&gt;(A7stdlife+$E160),(Input!$K$149*(1+rvanilla)^0.5)-SUM($K160:N160),(Input!$K$149*(1+rvanilla)^0.5)/A7stdlife))</f>
        <v>0</v>
      </c>
      <c r="P160" s="168">
        <f>IF(A7stdlife="n/a","n/a",IF(P$3&gt;(A7stdlife+$E160),(Input!$K$149*(1+rvanilla)^0.5)-SUM($K160:O160),(Input!$K$149*(1+rvanilla)^0.5)/A7stdlife))</f>
        <v>0</v>
      </c>
      <c r="Q160" s="168">
        <f>IF(A7stdlife="n/a","n/a",IF(Q$3&gt;(A7stdlife+$E160),(Input!$K$149*(1+rvanilla)^0.5)-SUM($K160:P160),(Input!$K$149*(1+rvanilla)^0.5)/A7stdlife))</f>
        <v>0</v>
      </c>
      <c r="R160" s="168">
        <f>IF(A7stdlife="n/a","n/a",IF(R$3&gt;(A7stdlife+$E160),(Input!$K$149*(1+rvanilla)^0.5)-SUM($K160:Q160),(Input!$K$149*(1+rvanilla)^0.5)/A7stdlife))</f>
        <v>0</v>
      </c>
      <c r="S160" s="168">
        <f>IF(A7stdlife="n/a","n/a",IF(S$3&gt;(A7stdlife+$E160),(Input!$K$149*(1+rvanilla)^0.5)-SUM($K160:R160),(Input!$K$149*(1+rvanilla)^0.5)/A7stdlife))</f>
        <v>0</v>
      </c>
      <c r="T160" s="168">
        <f>IF(A7stdlife="n/a","n/a",IF(T$3&gt;(A7stdlife+$E160),(Input!$K$149*(1+rvanilla)^0.5)-SUM($K160:S160),(Input!$K$149*(1+rvanilla)^0.5)/A7stdlife))</f>
        <v>0</v>
      </c>
      <c r="U160" s="168">
        <f>IF(A7stdlife="n/a","n/a",IF(U$3&gt;(A7stdlife+$E160),(Input!$K$149*(1+rvanilla)^0.5)-SUM($K160:T160),(Input!$K$149*(1+rvanilla)^0.5)/A7stdlife))</f>
        <v>0</v>
      </c>
      <c r="V160" s="168">
        <f>IF(A7stdlife="n/a","n/a",IF(V$3&gt;(A7stdlife+$E160),(Input!$K$149*(1+rvanilla)^0.5)-SUM($K160:U160),(Input!$K$149*(1+rvanilla)^0.5)/A7stdlife))</f>
        <v>0</v>
      </c>
      <c r="W160" s="168">
        <f>IF(A7stdlife="n/a","n/a",IF(W$3&gt;(A7stdlife+$E160),(Input!$K$149*(1+rvanilla)^0.5)-SUM($K160:V160),(Input!$K$149*(1+rvanilla)^0.5)/A7stdlife))</f>
        <v>0</v>
      </c>
      <c r="X160" s="168">
        <f>IF(A7stdlife="n/a","n/a",IF(X$3&gt;(A7stdlife+$E160),(Input!$K$149*(1+rvanilla)^0.5)-SUM($K160:W160),(Input!$K$149*(1+rvanilla)^0.5)/A7stdlife))</f>
        <v>0</v>
      </c>
      <c r="Y160" s="168">
        <f>IF(A7stdlife="n/a","n/a",IF(Y$3&gt;(A7stdlife+$E160),(Input!$K$149*(1+rvanilla)^0.5)-SUM($K160:X160),(Input!$K$149*(1+rvanilla)^0.5)/A7stdlife))</f>
        <v>0</v>
      </c>
      <c r="Z160" s="168">
        <f>IF(A7stdlife="n/a","n/a",IF(Z$3&gt;(A7stdlife+$E160),(Input!$K$149*(1+rvanilla)^0.5)-SUM($K160:Y160),(Input!$K$149*(1+rvanilla)^0.5)/A7stdlife))</f>
        <v>0</v>
      </c>
      <c r="AA160" s="168">
        <f>IF(A7stdlife="n/a","n/a",IF(AA$3&gt;(A7stdlife+$E160),(Input!$K$149*(1+rvanilla)^0.5)-SUM($K160:Z160),(Input!$K$149*(1+rvanilla)^0.5)/A7stdlife))</f>
        <v>0</v>
      </c>
      <c r="AB160" s="168">
        <f>IF(A7stdlife="n/a","n/a",IF(AB$3&gt;(A7stdlife+$E160),(Input!$K$149*(1+rvanilla)^0.5)-SUM($K160:AA160),(Input!$K$149*(1+rvanilla)^0.5)/A7stdlife))</f>
        <v>0</v>
      </c>
      <c r="AC160" s="168">
        <f>IF(A7stdlife="n/a","n/a",IF(AC$3&gt;(A7stdlife+$E160),(Input!$K$149*(1+rvanilla)^0.5)-SUM($K160:AB160),(Input!$K$149*(1+rvanilla)^0.5)/A7stdlife))</f>
        <v>0</v>
      </c>
      <c r="AD160" s="168">
        <f>IF(A7stdlife="n/a","n/a",IF(AD$3&gt;(A7stdlife+$E160),(Input!$K$149*(1+rvanilla)^0.5)-SUM($K160:AC160),(Input!$K$149*(1+rvanilla)^0.5)/A7stdlife))</f>
        <v>0</v>
      </c>
      <c r="AE160" s="168">
        <f>IF(A7stdlife="n/a","n/a",IF(AE$3&gt;(A7stdlife+$E160),(Input!$K$149*(1+rvanilla)^0.5)-SUM($K160:AD160),(Input!$K$149*(1+rvanilla)^0.5)/A7stdlife))</f>
        <v>0</v>
      </c>
      <c r="AF160" s="168">
        <f>IF(A7stdlife="n/a","n/a",IF(AF$3&gt;(A7stdlife+$E160),(Input!$K$149*(1+rvanilla)^0.5)-SUM($K160:AE160),(Input!$K$149*(1+rvanilla)^0.5)/A7stdlife))</f>
        <v>0</v>
      </c>
      <c r="AG160" s="168">
        <f>IF(A7stdlife="n/a","n/a",IF(AG$3&gt;(A7stdlife+$E160),(Input!$K$149*(1+rvanilla)^0.5)-SUM($K160:AF160),(Input!$K$149*(1+rvanilla)^0.5)/A7stdlife))</f>
        <v>0</v>
      </c>
      <c r="AH160" s="168">
        <f>IF(A7stdlife="n/a","n/a",IF(AH$3&gt;(A7stdlife+$E160),(Input!$K$149*(1+rvanilla)^0.5)-SUM($K160:AG160),(Input!$K$149*(1+rvanilla)^0.5)/A7stdlife))</f>
        <v>0</v>
      </c>
      <c r="AI160" s="168">
        <f>IF(A7stdlife="n/a","n/a",IF(AI$3&gt;(A7stdlife+$E160),(Input!$K$149*(1+rvanilla)^0.5)-SUM($K160:AH160),(Input!$K$149*(1+rvanilla)^0.5)/A7stdlife))</f>
        <v>0</v>
      </c>
      <c r="AJ160" s="168">
        <f>IF(A7stdlife="n/a","n/a",IF(AJ$3&gt;(A7stdlife+$E160),(Input!$K$149*(1+rvanilla)^0.5)-SUM($K160:AI160),(Input!$K$149*(1+rvanilla)^0.5)/A7stdlife))</f>
        <v>0</v>
      </c>
      <c r="AK160" s="168">
        <f>IF(A7stdlife="n/a","n/a",IF(AK$3&gt;(A7stdlife+$E160),(Input!$K$149*(1+rvanilla)^0.5)-SUM($K160:AJ160),(Input!$K$149*(1+rvanilla)^0.5)/A7stdlife))</f>
        <v>0</v>
      </c>
      <c r="AL160" s="168">
        <f>IF(A7stdlife="n/a","n/a",IF(AL$3&gt;(A7stdlife+$E160),(Input!$K$149*(1+rvanilla)^0.5)-SUM($K160:AK160),(Input!$K$149*(1+rvanilla)^0.5)/A7stdlife))</f>
        <v>0</v>
      </c>
      <c r="AM160" s="168">
        <f>IF(A7stdlife="n/a","n/a",IF(AM$3&gt;(A7stdlife+$E160),(Input!$K$149*(1+rvanilla)^0.5)-SUM($K160:AL160),(Input!$K$149*(1+rvanilla)^0.5)/A7stdlife))</f>
        <v>0</v>
      </c>
      <c r="AN160" s="168">
        <f>IF(A7stdlife="n/a","n/a",IF(AN$3&gt;(A7stdlife+$E160),(Input!$K$149*(1+rvanilla)^0.5)-SUM($K160:AM160),(Input!$K$149*(1+rvanilla)^0.5)/A7stdlife))</f>
        <v>0</v>
      </c>
      <c r="AO160" s="168">
        <f>IF(A7stdlife="n/a","n/a",IF(AO$3&gt;(A7stdlife+$E160),(Input!$K$149*(1+rvanilla)^0.5)-SUM($K160:AN160),(Input!$K$149*(1+rvanilla)^0.5)/A7stdlife))</f>
        <v>0</v>
      </c>
      <c r="AP160" s="168">
        <f>IF(A7stdlife="n/a","n/a",IF(AP$3&gt;(A7stdlife+$E160),(Input!$K$149*(1+rvanilla)^0.5)-SUM($K160:AO160),(Input!$K$149*(1+rvanilla)^0.5)/A7stdlife))</f>
        <v>0</v>
      </c>
      <c r="AQ160" s="168">
        <f>IF(A7stdlife="n/a","n/a",IF(AQ$3&gt;(A7stdlife+$E160),(Input!$K$149*(1+rvanilla)^0.5)-SUM($K160:AP160),(Input!$K$149*(1+rvanilla)^0.5)/A7stdlife))</f>
        <v>0</v>
      </c>
      <c r="AR160" s="168">
        <f>IF(A7stdlife="n/a","n/a",IF(AR$3&gt;(A7stdlife+$E160),(Input!$K$149*(1+rvanilla)^0.5)-SUM($K160:AQ160),(Input!$K$149*(1+rvanilla)^0.5)/A7stdlife))</f>
        <v>0</v>
      </c>
      <c r="AS160" s="168">
        <f>IF(A7stdlife="n/a","n/a",IF(AS$3&gt;(A7stdlife+$E160),(Input!$K$149*(1+rvanilla)^0.5)-SUM($K160:AR160),(Input!$K$149*(1+rvanilla)^0.5)/A7stdlife))</f>
        <v>0</v>
      </c>
      <c r="AT160" s="168">
        <f>IF(A7stdlife="n/a","n/a",IF(AT$3&gt;(A7stdlife+$E160),(Input!$K$149*(1+rvanilla)^0.5)-SUM($K160:AS160),(Input!$K$149*(1+rvanilla)^0.5)/A7stdlife))</f>
        <v>0</v>
      </c>
      <c r="AU160" s="168">
        <f>IF(A7stdlife="n/a","n/a",IF(AU$3&gt;(A7stdlife+$E160),(Input!$K$149*(1+rvanilla)^0.5)-SUM($K160:AT160),(Input!$K$149*(1+rvanilla)^0.5)/A7stdlife))</f>
        <v>0</v>
      </c>
      <c r="AV160" s="168">
        <f>IF(A7stdlife="n/a","n/a",IF(AV$3&gt;(A7stdlife+$E160),(Input!$K$149*(1+rvanilla)^0.5)-SUM($K160:AU160),(Input!$K$149*(1+rvanilla)^0.5)/A7stdlife))</f>
        <v>0</v>
      </c>
      <c r="AW160" s="168">
        <f>IF(A7stdlife="n/a","n/a",IF(AW$3&gt;(A7stdlife+$E160),(Input!$K$149*(1+rvanilla)^0.5)-SUM($K160:AV160),(Input!$K$149*(1+rvanilla)^0.5)/A7stdlife))</f>
        <v>0</v>
      </c>
      <c r="AX160" s="168">
        <f>IF(A7stdlife="n/a","n/a",IF(AX$3&gt;(A7stdlife+$E160),(Input!$K$149*(1+rvanilla)^0.5)-SUM($K160:AW160),(Input!$K$149*(1+rvanilla)^0.5)/A7stdlife))</f>
        <v>0</v>
      </c>
      <c r="AY160" s="168">
        <f>IF(A7stdlife="n/a","n/a",IF(AY$3&gt;(A7stdlife+$E160),(Input!$K$149*(1+rvanilla)^0.5)-SUM($K160:AX160),(Input!$K$149*(1+rvanilla)^0.5)/A7stdlife))</f>
        <v>0</v>
      </c>
      <c r="AZ160" s="168">
        <f>IF(A7stdlife="n/a","n/a",IF(AZ$3&gt;(A7stdlife+$E160),(Input!$K$149*(1+rvanilla)^0.5)-SUM($K160:AY160),(Input!$K$149*(1+rvanilla)^0.5)/A7stdlife))</f>
        <v>0</v>
      </c>
      <c r="BA160" s="168">
        <f>IF(A7stdlife="n/a","n/a",IF(BA$3&gt;(A7stdlife+$E160),(Input!$K$149*(1+rvanilla)^0.5)-SUM($K160:AZ160),(Input!$K$149*(1+rvanilla)^0.5)/A7stdlife))</f>
        <v>0</v>
      </c>
      <c r="BB160" s="168">
        <f>IF(A7stdlife="n/a","n/a",IF(BB$3&gt;(A7stdlife+$E160),(Input!$K$149*(1+rvanilla)^0.5)-SUM($K160:BA160),(Input!$K$149*(1+rvanilla)^0.5)/A7stdlife))</f>
        <v>0</v>
      </c>
      <c r="BC160" s="168">
        <f>IF(A7stdlife="n/a","n/a",IF(BC$3&gt;(A7stdlife+$E160),(Input!$K$149*(1+rvanilla)^0.5)-SUM($K160:BB160),(Input!$K$149*(1+rvanilla)^0.5)/A7stdlife))</f>
        <v>0</v>
      </c>
      <c r="BD160" s="168">
        <f>IF(A7stdlife="n/a","n/a",IF(BD$3&gt;(A7stdlife+$E160),(Input!$K$149*(1+rvanilla)^0.5)-SUM($K160:BC160),(Input!$K$149*(1+rvanilla)^0.5)/A7stdlife))</f>
        <v>0</v>
      </c>
      <c r="BE160" s="168">
        <f>IF(A7stdlife="n/a","n/a",IF(BE$3&gt;(A7stdlife+$E160),(Input!$K$149*(1+rvanilla)^0.5)-SUM($K160:BD160),(Input!$K$149*(1+rvanilla)^0.5)/A7stdlife))</f>
        <v>0</v>
      </c>
      <c r="BF160" s="168">
        <f>IF(A7stdlife="n/a","n/a",IF(BF$3&gt;(A7stdlife+$E160),(Input!$K$149*(1+rvanilla)^0.5)-SUM($K160:BE160),(Input!$K$149*(1+rvanilla)^0.5)/A7stdlife))</f>
        <v>0</v>
      </c>
      <c r="BG160" s="168">
        <f>IF(A7stdlife="n/a","n/a",IF(BG$3&gt;(A7stdlife+$E160),(Input!$K$149*(1+rvanilla)^0.5)-SUM($K160:BF160),(Input!$K$149*(1+rvanilla)^0.5)/A7stdlife))</f>
        <v>0</v>
      </c>
      <c r="BH160" s="168">
        <f>IF(A7stdlife="n/a","n/a",IF(BH$3&gt;(A7stdlife+$E160),(Input!$K$149*(1+rvanilla)^0.5)-SUM($K160:BG160),(Input!$K$149*(1+rvanilla)^0.5)/A7stdlife))</f>
        <v>0</v>
      </c>
      <c r="BI160" s="168">
        <f>IF(A7stdlife="n/a","n/a",IF(BI$3&gt;(A7stdlife+$E160),(Input!$K$149*(1+rvanilla)^0.5)-SUM($K160:BH160),(Input!$K$149*(1+rvanilla)^0.5)/A7stdlife))</f>
        <v>0</v>
      </c>
      <c r="BJ160" s="20"/>
      <c r="BK160" s="20"/>
      <c r="BL160"/>
      <c r="BM160"/>
      <c r="BN160"/>
      <c r="BO16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c r="ED160"/>
      <c r="EE160"/>
      <c r="EF160"/>
      <c r="EG160"/>
      <c r="EH160"/>
      <c r="EI160"/>
      <c r="EJ160"/>
      <c r="EK160"/>
      <c r="EL160"/>
      <c r="EM160"/>
      <c r="EN160"/>
      <c r="EO160"/>
      <c r="EP160"/>
      <c r="EQ160"/>
      <c r="ER160"/>
      <c r="ES160"/>
      <c r="ET160"/>
      <c r="EU160"/>
      <c r="EV160"/>
      <c r="EW160"/>
      <c r="EX160"/>
      <c r="EY160"/>
      <c r="EZ160"/>
      <c r="FA160"/>
      <c r="FB160"/>
      <c r="FC160"/>
      <c r="FD160"/>
      <c r="FE160"/>
      <c r="FF160"/>
      <c r="FG160"/>
      <c r="FH160"/>
      <c r="FI160"/>
      <c r="FJ160"/>
      <c r="FK160"/>
      <c r="FL160"/>
      <c r="FM160"/>
      <c r="FN160"/>
      <c r="FO160"/>
      <c r="FP160"/>
      <c r="FQ160"/>
      <c r="FR160"/>
      <c r="FS160"/>
      <c r="FT160"/>
      <c r="FU160"/>
      <c r="FV160"/>
      <c r="FW160"/>
      <c r="FX160"/>
      <c r="FY160"/>
      <c r="FZ160"/>
      <c r="GA160"/>
      <c r="GB160"/>
      <c r="GC160"/>
      <c r="GD160"/>
      <c r="GE160"/>
      <c r="GF160"/>
      <c r="GG160"/>
      <c r="GH160"/>
      <c r="GI160"/>
      <c r="GJ160"/>
      <c r="GK160"/>
      <c r="GL160"/>
      <c r="GM160"/>
      <c r="GN160"/>
      <c r="GO160"/>
      <c r="GP160"/>
      <c r="GQ160"/>
      <c r="GR160"/>
      <c r="GS160"/>
      <c r="GT160"/>
      <c r="GU160"/>
      <c r="GV160"/>
      <c r="GW160"/>
      <c r="GX160"/>
      <c r="GY160"/>
      <c r="GZ160"/>
      <c r="HA160"/>
      <c r="HB160"/>
      <c r="HC160"/>
      <c r="HD160"/>
      <c r="HE160"/>
      <c r="HF160"/>
      <c r="HG160"/>
      <c r="HH160"/>
      <c r="HI160"/>
      <c r="HJ160"/>
      <c r="HK160"/>
      <c r="HL160"/>
      <c r="HM160"/>
      <c r="HN160"/>
      <c r="HO160"/>
      <c r="HP160"/>
      <c r="HQ160"/>
      <c r="HR160"/>
      <c r="HS160"/>
      <c r="HT160"/>
      <c r="HU160"/>
      <c r="HV160"/>
      <c r="HW160"/>
      <c r="HX160"/>
      <c r="HY160"/>
      <c r="HZ160"/>
      <c r="IA160"/>
      <c r="IB160"/>
      <c r="IC160"/>
      <c r="ID160"/>
      <c r="IE160"/>
      <c r="IF160"/>
      <c r="IG160"/>
      <c r="IH160"/>
      <c r="II160"/>
      <c r="IJ160"/>
      <c r="IK160"/>
      <c r="IL160"/>
      <c r="IM160"/>
      <c r="IN160"/>
      <c r="IO160"/>
      <c r="IP160"/>
      <c r="IQ160"/>
      <c r="IR160"/>
      <c r="IS160"/>
      <c r="IT160"/>
      <c r="IU160"/>
      <c r="IV160"/>
    </row>
    <row r="161" spans="1:256" s="5" customFormat="1" hidden="1" outlineLevel="2">
      <c r="A161" s="20"/>
      <c r="B161" s="20"/>
      <c r="C161" s="38"/>
      <c r="D161" s="641"/>
      <c r="E161" s="287">
        <v>6</v>
      </c>
      <c r="F161" s="40"/>
      <c r="G161" s="445"/>
      <c r="H161" s="315"/>
      <c r="I161" s="315"/>
      <c r="J161" s="315"/>
      <c r="K161" s="315"/>
      <c r="L161" s="314"/>
      <c r="M161" s="168">
        <f>IF(A7stdlife="n/a","n/a",IF(M$3&gt;(A7stdlife+$E161),(Input!$L$149*(1+rvanilla)^0.5)-SUM($L161:L161),(Input!$L$149*(1+rvanilla)^0.5)/A7stdlife))</f>
        <v>0</v>
      </c>
      <c r="N161" s="168">
        <f>IF(A7stdlife="n/a","n/a",IF(N$3&gt;(A7stdlife+$E161),(Input!$L$149*(1+rvanilla)^0.5)-SUM($L161:M161),(Input!$L$149*(1+rvanilla)^0.5)/A7stdlife))</f>
        <v>0</v>
      </c>
      <c r="O161" s="168">
        <f>IF(A7stdlife="n/a","n/a",IF(O$3&gt;(A7stdlife+$E161),(Input!$L$149*(1+rvanilla)^0.5)-SUM($L161:N161),(Input!$L$149*(1+rvanilla)^0.5)/A7stdlife))</f>
        <v>0</v>
      </c>
      <c r="P161" s="168">
        <f>IF(A7stdlife="n/a","n/a",IF(P$3&gt;(A7stdlife+$E161),(Input!$L$149*(1+rvanilla)^0.5)-SUM($L161:O161),(Input!$L$149*(1+rvanilla)^0.5)/A7stdlife))</f>
        <v>0</v>
      </c>
      <c r="Q161" s="168">
        <f>IF(A7stdlife="n/a","n/a",IF(Q$3&gt;(A7stdlife+$E161),(Input!$L$149*(1+rvanilla)^0.5)-SUM($L161:P161),(Input!$L$149*(1+rvanilla)^0.5)/A7stdlife))</f>
        <v>0</v>
      </c>
      <c r="R161" s="168">
        <f>IF(A7stdlife="n/a","n/a",IF(R$3&gt;(A7stdlife+$E161),(Input!$L$149*(1+rvanilla)^0.5)-SUM($L161:Q161),(Input!$L$149*(1+rvanilla)^0.5)/A7stdlife))</f>
        <v>0</v>
      </c>
      <c r="S161" s="168">
        <f>IF(A7stdlife="n/a","n/a",IF(S$3&gt;(A7stdlife+$E161),(Input!$L$149*(1+rvanilla)^0.5)-SUM($L161:R161),(Input!$L$149*(1+rvanilla)^0.5)/A7stdlife))</f>
        <v>0</v>
      </c>
      <c r="T161" s="168">
        <f>IF(A7stdlife="n/a","n/a",IF(T$3&gt;(A7stdlife+$E161),(Input!$L$149*(1+rvanilla)^0.5)-SUM($L161:S161),(Input!$L$149*(1+rvanilla)^0.5)/A7stdlife))</f>
        <v>0</v>
      </c>
      <c r="U161" s="168">
        <f>IF(A7stdlife="n/a","n/a",IF(U$3&gt;(A7stdlife+$E161),(Input!$L$149*(1+rvanilla)^0.5)-SUM($L161:T161),(Input!$L$149*(1+rvanilla)^0.5)/A7stdlife))</f>
        <v>0</v>
      </c>
      <c r="V161" s="168">
        <f>IF(A7stdlife="n/a","n/a",IF(V$3&gt;(A7stdlife+$E161),(Input!$L$149*(1+rvanilla)^0.5)-SUM($L161:U161),(Input!$L$149*(1+rvanilla)^0.5)/A7stdlife))</f>
        <v>0</v>
      </c>
      <c r="W161" s="168">
        <f>IF(A7stdlife="n/a","n/a",IF(W$3&gt;(A7stdlife+$E161),(Input!$L$149*(1+rvanilla)^0.5)-SUM($L161:V161),(Input!$L$149*(1+rvanilla)^0.5)/A7stdlife))</f>
        <v>0</v>
      </c>
      <c r="X161" s="168">
        <f>IF(A7stdlife="n/a","n/a",IF(X$3&gt;(A7stdlife+$E161),(Input!$L$149*(1+rvanilla)^0.5)-SUM($L161:W161),(Input!$L$149*(1+rvanilla)^0.5)/A7stdlife))</f>
        <v>0</v>
      </c>
      <c r="Y161" s="168">
        <f>IF(A7stdlife="n/a","n/a",IF(Y$3&gt;(A7stdlife+$E161),(Input!$L$149*(1+rvanilla)^0.5)-SUM($L161:X161),(Input!$L$149*(1+rvanilla)^0.5)/A7stdlife))</f>
        <v>0</v>
      </c>
      <c r="Z161" s="168">
        <f>IF(A7stdlife="n/a","n/a",IF(Z$3&gt;(A7stdlife+$E161),(Input!$L$149*(1+rvanilla)^0.5)-SUM($L161:Y161),(Input!$L$149*(1+rvanilla)^0.5)/A7stdlife))</f>
        <v>0</v>
      </c>
      <c r="AA161" s="168">
        <f>IF(A7stdlife="n/a","n/a",IF(AA$3&gt;(A7stdlife+$E161),(Input!$L$149*(1+rvanilla)^0.5)-SUM($L161:Z161),(Input!$L$149*(1+rvanilla)^0.5)/A7stdlife))</f>
        <v>0</v>
      </c>
      <c r="AB161" s="168">
        <f>IF(A7stdlife="n/a","n/a",IF(AB$3&gt;(A7stdlife+$E161),(Input!$L$149*(1+rvanilla)^0.5)-SUM($L161:AA161),(Input!$L$149*(1+rvanilla)^0.5)/A7stdlife))</f>
        <v>0</v>
      </c>
      <c r="AC161" s="168">
        <f>IF(A7stdlife="n/a","n/a",IF(AC$3&gt;(A7stdlife+$E161),(Input!$L$149*(1+rvanilla)^0.5)-SUM($L161:AB161),(Input!$L$149*(1+rvanilla)^0.5)/A7stdlife))</f>
        <v>0</v>
      </c>
      <c r="AD161" s="168">
        <f>IF(A7stdlife="n/a","n/a",IF(AD$3&gt;(A7stdlife+$E161),(Input!$L$149*(1+rvanilla)^0.5)-SUM($L161:AC161),(Input!$L$149*(1+rvanilla)^0.5)/A7stdlife))</f>
        <v>0</v>
      </c>
      <c r="AE161" s="168">
        <f>IF(A7stdlife="n/a","n/a",IF(AE$3&gt;(A7stdlife+$E161),(Input!$L$149*(1+rvanilla)^0.5)-SUM($L161:AD161),(Input!$L$149*(1+rvanilla)^0.5)/A7stdlife))</f>
        <v>0</v>
      </c>
      <c r="AF161" s="168">
        <f>IF(A7stdlife="n/a","n/a",IF(AF$3&gt;(A7stdlife+$E161),(Input!$L$149*(1+rvanilla)^0.5)-SUM($L161:AE161),(Input!$L$149*(1+rvanilla)^0.5)/A7stdlife))</f>
        <v>0</v>
      </c>
      <c r="AG161" s="168">
        <f>IF(A7stdlife="n/a","n/a",IF(AG$3&gt;(A7stdlife+$E161),(Input!$L$149*(1+rvanilla)^0.5)-SUM($L161:AF161),(Input!$L$149*(1+rvanilla)^0.5)/A7stdlife))</f>
        <v>0</v>
      </c>
      <c r="AH161" s="168">
        <f>IF(A7stdlife="n/a","n/a",IF(AH$3&gt;(A7stdlife+$E161),(Input!$L$149*(1+rvanilla)^0.5)-SUM($L161:AG161),(Input!$L$149*(1+rvanilla)^0.5)/A7stdlife))</f>
        <v>0</v>
      </c>
      <c r="AI161" s="168">
        <f>IF(A7stdlife="n/a","n/a",IF(AI$3&gt;(A7stdlife+$E161),(Input!$L$149*(1+rvanilla)^0.5)-SUM($L161:AH161),(Input!$L$149*(1+rvanilla)^0.5)/A7stdlife))</f>
        <v>0</v>
      </c>
      <c r="AJ161" s="168">
        <f>IF(A7stdlife="n/a","n/a",IF(AJ$3&gt;(A7stdlife+$E161),(Input!$L$149*(1+rvanilla)^0.5)-SUM($L161:AI161),(Input!$L$149*(1+rvanilla)^0.5)/A7stdlife))</f>
        <v>0</v>
      </c>
      <c r="AK161" s="168">
        <f>IF(A7stdlife="n/a","n/a",IF(AK$3&gt;(A7stdlife+$E161),(Input!$L$149*(1+rvanilla)^0.5)-SUM($L161:AJ161),(Input!$L$149*(1+rvanilla)^0.5)/A7stdlife))</f>
        <v>0</v>
      </c>
      <c r="AL161" s="168">
        <f>IF(A7stdlife="n/a","n/a",IF(AL$3&gt;(A7stdlife+$E161),(Input!$L$149*(1+rvanilla)^0.5)-SUM($L161:AK161),(Input!$L$149*(1+rvanilla)^0.5)/A7stdlife))</f>
        <v>0</v>
      </c>
      <c r="AM161" s="168">
        <f>IF(A7stdlife="n/a","n/a",IF(AM$3&gt;(A7stdlife+$E161),(Input!$L$149*(1+rvanilla)^0.5)-SUM($L161:AL161),(Input!$L$149*(1+rvanilla)^0.5)/A7stdlife))</f>
        <v>0</v>
      </c>
      <c r="AN161" s="168">
        <f>IF(A7stdlife="n/a","n/a",IF(AN$3&gt;(A7stdlife+$E161),(Input!$L$149*(1+rvanilla)^0.5)-SUM($L161:AM161),(Input!$L$149*(1+rvanilla)^0.5)/A7stdlife))</f>
        <v>0</v>
      </c>
      <c r="AO161" s="168">
        <f>IF(A7stdlife="n/a","n/a",IF(AO$3&gt;(A7stdlife+$E161),(Input!$L$149*(1+rvanilla)^0.5)-SUM($L161:AN161),(Input!$L$149*(1+rvanilla)^0.5)/A7stdlife))</f>
        <v>0</v>
      </c>
      <c r="AP161" s="168">
        <f>IF(A7stdlife="n/a","n/a",IF(AP$3&gt;(A7stdlife+$E161),(Input!$L$149*(1+rvanilla)^0.5)-SUM($L161:AO161),(Input!$L$149*(1+rvanilla)^0.5)/A7stdlife))</f>
        <v>0</v>
      </c>
      <c r="AQ161" s="168">
        <f>IF(A7stdlife="n/a","n/a",IF(AQ$3&gt;(A7stdlife+$E161),(Input!$L$149*(1+rvanilla)^0.5)-SUM($L161:AP161),(Input!$L$149*(1+rvanilla)^0.5)/A7stdlife))</f>
        <v>0</v>
      </c>
      <c r="AR161" s="168">
        <f>IF(A7stdlife="n/a","n/a",IF(AR$3&gt;(A7stdlife+$E161),(Input!$L$149*(1+rvanilla)^0.5)-SUM($L161:AQ161),(Input!$L$149*(1+rvanilla)^0.5)/A7stdlife))</f>
        <v>0</v>
      </c>
      <c r="AS161" s="168">
        <f>IF(A7stdlife="n/a","n/a",IF(AS$3&gt;(A7stdlife+$E161),(Input!$L$149*(1+rvanilla)^0.5)-SUM($L161:AR161),(Input!$L$149*(1+rvanilla)^0.5)/A7stdlife))</f>
        <v>0</v>
      </c>
      <c r="AT161" s="168">
        <f>IF(A7stdlife="n/a","n/a",IF(AT$3&gt;(A7stdlife+$E161),(Input!$L$149*(1+rvanilla)^0.5)-SUM($L161:AS161),(Input!$L$149*(1+rvanilla)^0.5)/A7stdlife))</f>
        <v>0</v>
      </c>
      <c r="AU161" s="168">
        <f>IF(A7stdlife="n/a","n/a",IF(AU$3&gt;(A7stdlife+$E161),(Input!$L$149*(1+rvanilla)^0.5)-SUM($L161:AT161),(Input!$L$149*(1+rvanilla)^0.5)/A7stdlife))</f>
        <v>0</v>
      </c>
      <c r="AV161" s="168">
        <f>IF(A7stdlife="n/a","n/a",IF(AV$3&gt;(A7stdlife+$E161),(Input!$L$149*(1+rvanilla)^0.5)-SUM($L161:AU161),(Input!$L$149*(1+rvanilla)^0.5)/A7stdlife))</f>
        <v>0</v>
      </c>
      <c r="AW161" s="168">
        <f>IF(A7stdlife="n/a","n/a",IF(AW$3&gt;(A7stdlife+$E161),(Input!$L$149*(1+rvanilla)^0.5)-SUM($L161:AV161),(Input!$L$149*(1+rvanilla)^0.5)/A7stdlife))</f>
        <v>0</v>
      </c>
      <c r="AX161" s="168">
        <f>IF(A7stdlife="n/a","n/a",IF(AX$3&gt;(A7stdlife+$E161),(Input!$L$149*(1+rvanilla)^0.5)-SUM($L161:AW161),(Input!$L$149*(1+rvanilla)^0.5)/A7stdlife))</f>
        <v>0</v>
      </c>
      <c r="AY161" s="168">
        <f>IF(A7stdlife="n/a","n/a",IF(AY$3&gt;(A7stdlife+$E161),(Input!$L$149*(1+rvanilla)^0.5)-SUM($L161:AX161),(Input!$L$149*(1+rvanilla)^0.5)/A7stdlife))</f>
        <v>0</v>
      </c>
      <c r="AZ161" s="168">
        <f>IF(A7stdlife="n/a","n/a",IF(AZ$3&gt;(A7stdlife+$E161),(Input!$L$149*(1+rvanilla)^0.5)-SUM($L161:AY161),(Input!$L$149*(1+rvanilla)^0.5)/A7stdlife))</f>
        <v>0</v>
      </c>
      <c r="BA161" s="168">
        <f>IF(A7stdlife="n/a","n/a",IF(BA$3&gt;(A7stdlife+$E161),(Input!$L$149*(1+rvanilla)^0.5)-SUM($L161:AZ161),(Input!$L$149*(1+rvanilla)^0.5)/A7stdlife))</f>
        <v>0</v>
      </c>
      <c r="BB161" s="168">
        <f>IF(A7stdlife="n/a","n/a",IF(BB$3&gt;(A7stdlife+$E161),(Input!$L$149*(1+rvanilla)^0.5)-SUM($L161:BA161),(Input!$L$149*(1+rvanilla)^0.5)/A7stdlife))</f>
        <v>0</v>
      </c>
      <c r="BC161" s="168">
        <f>IF(A7stdlife="n/a","n/a",IF(BC$3&gt;(A7stdlife+$E161),(Input!$L$149*(1+rvanilla)^0.5)-SUM($L161:BB161),(Input!$L$149*(1+rvanilla)^0.5)/A7stdlife))</f>
        <v>0</v>
      </c>
      <c r="BD161" s="168">
        <f>IF(A7stdlife="n/a","n/a",IF(BD$3&gt;(A7stdlife+$E161),(Input!$L$149*(1+rvanilla)^0.5)-SUM($L161:BC161),(Input!$L$149*(1+rvanilla)^0.5)/A7stdlife))</f>
        <v>0</v>
      </c>
      <c r="BE161" s="168">
        <f>IF(A7stdlife="n/a","n/a",IF(BE$3&gt;(A7stdlife+$E161),(Input!$L$149*(1+rvanilla)^0.5)-SUM($L161:BD161),(Input!$L$149*(1+rvanilla)^0.5)/A7stdlife))</f>
        <v>0</v>
      </c>
      <c r="BF161" s="168">
        <f>IF(A7stdlife="n/a","n/a",IF(BF$3&gt;(A7stdlife+$E161),(Input!$L$149*(1+rvanilla)^0.5)-SUM($L161:BE161),(Input!$L$149*(1+rvanilla)^0.5)/A7stdlife))</f>
        <v>0</v>
      </c>
      <c r="BG161" s="168">
        <f>IF(A7stdlife="n/a","n/a",IF(BG$3&gt;(A7stdlife+$E161),(Input!$L$149*(1+rvanilla)^0.5)-SUM($L161:BF161),(Input!$L$149*(1+rvanilla)^0.5)/A7stdlife))</f>
        <v>0</v>
      </c>
      <c r="BH161" s="168">
        <f>IF(A7stdlife="n/a","n/a",IF(BH$3&gt;(A7stdlife+$E161),(Input!$L$149*(1+rvanilla)^0.5)-SUM($L161:BG161),(Input!$L$149*(1+rvanilla)^0.5)/A7stdlife))</f>
        <v>0</v>
      </c>
      <c r="BI161" s="168">
        <f>IF(A7stdlife="n/a","n/a",IF(BI$3&gt;(A7stdlife+$E161),(Input!$L$149*(1+rvanilla)^0.5)-SUM($L161:BH161),(Input!$L$149*(1+rvanilla)^0.5)/A7stdlife))</f>
        <v>0</v>
      </c>
      <c r="BJ161" s="20"/>
      <c r="BK161" s="20"/>
      <c r="BL161"/>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c r="EF161"/>
      <c r="EG161"/>
      <c r="EH161"/>
      <c r="EI161"/>
      <c r="EJ161"/>
      <c r="EK161"/>
      <c r="EL161"/>
      <c r="EM161"/>
      <c r="EN161"/>
      <c r="EO161"/>
      <c r="EP161"/>
      <c r="EQ161"/>
      <c r="ER161"/>
      <c r="ES161"/>
      <c r="ET161"/>
      <c r="EU161"/>
      <c r="EV161"/>
      <c r="EW161"/>
      <c r="EX161"/>
      <c r="EY161"/>
      <c r="EZ161"/>
      <c r="FA161"/>
      <c r="FB161"/>
      <c r="FC161"/>
      <c r="FD161"/>
      <c r="FE161"/>
      <c r="FF161"/>
      <c r="FG161"/>
      <c r="FH161"/>
      <c r="FI161"/>
      <c r="FJ161"/>
      <c r="FK161"/>
      <c r="FL161"/>
      <c r="FM161"/>
      <c r="FN161"/>
      <c r="FO161"/>
      <c r="FP161"/>
      <c r="FQ161"/>
      <c r="FR161"/>
      <c r="FS161"/>
      <c r="FT161"/>
      <c r="FU161"/>
      <c r="FV161"/>
      <c r="FW161"/>
      <c r="FX161"/>
      <c r="FY161"/>
      <c r="FZ161"/>
      <c r="GA161"/>
      <c r="GB161"/>
      <c r="GC161"/>
      <c r="GD161"/>
      <c r="GE161"/>
      <c r="GF161"/>
      <c r="GG161"/>
      <c r="GH161"/>
      <c r="GI161"/>
      <c r="GJ161"/>
      <c r="GK161"/>
      <c r="GL161"/>
      <c r="GM161"/>
      <c r="GN161"/>
      <c r="GO161"/>
      <c r="GP161"/>
      <c r="GQ161"/>
      <c r="GR161"/>
      <c r="GS161"/>
      <c r="GT161"/>
      <c r="GU161"/>
      <c r="GV161"/>
      <c r="GW161"/>
      <c r="GX161"/>
      <c r="GY161"/>
      <c r="GZ161"/>
      <c r="HA161"/>
      <c r="HB161"/>
      <c r="HC161"/>
      <c r="HD161"/>
      <c r="HE161"/>
      <c r="HF161"/>
      <c r="HG161"/>
      <c r="HH161"/>
      <c r="HI161"/>
      <c r="HJ161"/>
      <c r="HK161"/>
      <c r="HL161"/>
      <c r="HM161"/>
      <c r="HN161"/>
      <c r="HO161"/>
      <c r="HP161"/>
      <c r="HQ161"/>
      <c r="HR161"/>
      <c r="HS161"/>
      <c r="HT161"/>
      <c r="HU161"/>
      <c r="HV161"/>
      <c r="HW161"/>
      <c r="HX161"/>
      <c r="HY161"/>
      <c r="HZ161"/>
      <c r="IA161"/>
      <c r="IB161"/>
      <c r="IC161"/>
      <c r="ID161"/>
      <c r="IE161"/>
      <c r="IF161"/>
      <c r="IG161"/>
      <c r="IH161"/>
      <c r="II161"/>
      <c r="IJ161"/>
      <c r="IK161"/>
      <c r="IL161"/>
      <c r="IM161"/>
      <c r="IN161"/>
      <c r="IO161"/>
      <c r="IP161"/>
      <c r="IQ161"/>
      <c r="IR161"/>
      <c r="IS161"/>
      <c r="IT161"/>
      <c r="IU161"/>
      <c r="IV161"/>
    </row>
    <row r="162" spans="1:256" s="5" customFormat="1" hidden="1" outlineLevel="2">
      <c r="A162" s="20"/>
      <c r="B162" s="20"/>
      <c r="C162" s="38"/>
      <c r="D162" s="641"/>
      <c r="E162" s="287">
        <v>7</v>
      </c>
      <c r="F162" s="40"/>
      <c r="G162" s="445"/>
      <c r="H162" s="315"/>
      <c r="I162" s="315"/>
      <c r="J162" s="315"/>
      <c r="K162" s="315"/>
      <c r="L162" s="315"/>
      <c r="M162" s="314"/>
      <c r="N162" s="168">
        <f>IF(A7stdlife="n/a","n/a",IF(N$3&gt;(A7stdlife+$E162),(Input!$M$149*(1+rvanilla)^0.5)-SUM($M162:M162),(Input!$M$149*(1+rvanilla)^0.5)/A7stdlife))</f>
        <v>0</v>
      </c>
      <c r="O162" s="168">
        <f>IF(A7stdlife="n/a","n/a",IF(O$3&gt;(A7stdlife+$E162),(Input!$M$149*(1+rvanilla)^0.5)-SUM($M162:N162),(Input!$M$149*(1+rvanilla)^0.5)/A7stdlife))</f>
        <v>0</v>
      </c>
      <c r="P162" s="168">
        <f>IF(A7stdlife="n/a","n/a",IF(P$3&gt;(A7stdlife+$E162),(Input!$M$149*(1+rvanilla)^0.5)-SUM($M162:O162),(Input!$M$149*(1+rvanilla)^0.5)/A7stdlife))</f>
        <v>0</v>
      </c>
      <c r="Q162" s="168">
        <f>IF(A7stdlife="n/a","n/a",IF(Q$3&gt;(A7stdlife+$E162),(Input!$M$149*(1+rvanilla)^0.5)-SUM($M162:P162),(Input!$M$149*(1+rvanilla)^0.5)/A7stdlife))</f>
        <v>0</v>
      </c>
      <c r="R162" s="168">
        <f>IF(A7stdlife="n/a","n/a",IF(R$3&gt;(A7stdlife+$E162),(Input!$M$149*(1+rvanilla)^0.5)-SUM($M162:Q162),(Input!$M$149*(1+rvanilla)^0.5)/A7stdlife))</f>
        <v>0</v>
      </c>
      <c r="S162" s="168">
        <f>IF(A7stdlife="n/a","n/a",IF(S$3&gt;(A7stdlife+$E162),(Input!$M$149*(1+rvanilla)^0.5)-SUM($M162:R162),(Input!$M$149*(1+rvanilla)^0.5)/A7stdlife))</f>
        <v>0</v>
      </c>
      <c r="T162" s="168">
        <f>IF(A7stdlife="n/a","n/a",IF(T$3&gt;(A7stdlife+$E162),(Input!$M$149*(1+rvanilla)^0.5)-SUM($M162:S162),(Input!$M$149*(1+rvanilla)^0.5)/A7stdlife))</f>
        <v>0</v>
      </c>
      <c r="U162" s="168">
        <f>IF(A7stdlife="n/a","n/a",IF(U$3&gt;(A7stdlife+$E162),(Input!$M$149*(1+rvanilla)^0.5)-SUM($M162:T162),(Input!$M$149*(1+rvanilla)^0.5)/A7stdlife))</f>
        <v>0</v>
      </c>
      <c r="V162" s="168">
        <f>IF(A7stdlife="n/a","n/a",IF(V$3&gt;(A7stdlife+$E162),(Input!$M$149*(1+rvanilla)^0.5)-SUM($M162:U162),(Input!$M$149*(1+rvanilla)^0.5)/A7stdlife))</f>
        <v>0</v>
      </c>
      <c r="W162" s="168">
        <f>IF(A7stdlife="n/a","n/a",IF(W$3&gt;(A7stdlife+$E162),(Input!$M$149*(1+rvanilla)^0.5)-SUM($M162:V162),(Input!$M$149*(1+rvanilla)^0.5)/A7stdlife))</f>
        <v>0</v>
      </c>
      <c r="X162" s="168">
        <f>IF(A7stdlife="n/a","n/a",IF(X$3&gt;(A7stdlife+$E162),(Input!$M$149*(1+rvanilla)^0.5)-SUM($M162:W162),(Input!$M$149*(1+rvanilla)^0.5)/A7stdlife))</f>
        <v>0</v>
      </c>
      <c r="Y162" s="168">
        <f>IF(A7stdlife="n/a","n/a",IF(Y$3&gt;(A7stdlife+$E162),(Input!$M$149*(1+rvanilla)^0.5)-SUM($M162:X162),(Input!$M$149*(1+rvanilla)^0.5)/A7stdlife))</f>
        <v>0</v>
      </c>
      <c r="Z162" s="168">
        <f>IF(A7stdlife="n/a","n/a",IF(Z$3&gt;(A7stdlife+$E162),(Input!$M$149*(1+rvanilla)^0.5)-SUM($M162:Y162),(Input!$M$149*(1+rvanilla)^0.5)/A7stdlife))</f>
        <v>0</v>
      </c>
      <c r="AA162" s="168">
        <f>IF(A7stdlife="n/a","n/a",IF(AA$3&gt;(A7stdlife+$E162),(Input!$M$149*(1+rvanilla)^0.5)-SUM($M162:Z162),(Input!$M$149*(1+rvanilla)^0.5)/A7stdlife))</f>
        <v>0</v>
      </c>
      <c r="AB162" s="168">
        <f>IF(A7stdlife="n/a","n/a",IF(AB$3&gt;(A7stdlife+$E162),(Input!$M$149*(1+rvanilla)^0.5)-SUM($M162:AA162),(Input!$M$149*(1+rvanilla)^0.5)/A7stdlife))</f>
        <v>0</v>
      </c>
      <c r="AC162" s="168">
        <f>IF(A7stdlife="n/a","n/a",IF(AC$3&gt;(A7stdlife+$E162),(Input!$M$149*(1+rvanilla)^0.5)-SUM($M162:AB162),(Input!$M$149*(1+rvanilla)^0.5)/A7stdlife))</f>
        <v>0</v>
      </c>
      <c r="AD162" s="168">
        <f>IF(A7stdlife="n/a","n/a",IF(AD$3&gt;(A7stdlife+$E162),(Input!$M$149*(1+rvanilla)^0.5)-SUM($M162:AC162),(Input!$M$149*(1+rvanilla)^0.5)/A7stdlife))</f>
        <v>0</v>
      </c>
      <c r="AE162" s="168">
        <f>IF(A7stdlife="n/a","n/a",IF(AE$3&gt;(A7stdlife+$E162),(Input!$M$149*(1+rvanilla)^0.5)-SUM($M162:AD162),(Input!$M$149*(1+rvanilla)^0.5)/A7stdlife))</f>
        <v>0</v>
      </c>
      <c r="AF162" s="168">
        <f>IF(A7stdlife="n/a","n/a",IF(AF$3&gt;(A7stdlife+$E162),(Input!$M$149*(1+rvanilla)^0.5)-SUM($M162:AE162),(Input!$M$149*(1+rvanilla)^0.5)/A7stdlife))</f>
        <v>0</v>
      </c>
      <c r="AG162" s="168">
        <f>IF(A7stdlife="n/a","n/a",IF(AG$3&gt;(A7stdlife+$E162),(Input!$M$149*(1+rvanilla)^0.5)-SUM($M162:AF162),(Input!$M$149*(1+rvanilla)^0.5)/A7stdlife))</f>
        <v>0</v>
      </c>
      <c r="AH162" s="168">
        <f>IF(A7stdlife="n/a","n/a",IF(AH$3&gt;(A7stdlife+$E162),(Input!$M$149*(1+rvanilla)^0.5)-SUM($M162:AG162),(Input!$M$149*(1+rvanilla)^0.5)/A7stdlife))</f>
        <v>0</v>
      </c>
      <c r="AI162" s="168">
        <f>IF(A7stdlife="n/a","n/a",IF(AI$3&gt;(A7stdlife+$E162),(Input!$M$149*(1+rvanilla)^0.5)-SUM($M162:AH162),(Input!$M$149*(1+rvanilla)^0.5)/A7stdlife))</f>
        <v>0</v>
      </c>
      <c r="AJ162" s="168">
        <f>IF(A7stdlife="n/a","n/a",IF(AJ$3&gt;(A7stdlife+$E162),(Input!$M$149*(1+rvanilla)^0.5)-SUM($M162:AI162),(Input!$M$149*(1+rvanilla)^0.5)/A7stdlife))</f>
        <v>0</v>
      </c>
      <c r="AK162" s="168">
        <f>IF(A7stdlife="n/a","n/a",IF(AK$3&gt;(A7stdlife+$E162),(Input!$M$149*(1+rvanilla)^0.5)-SUM($M162:AJ162),(Input!$M$149*(1+rvanilla)^0.5)/A7stdlife))</f>
        <v>0</v>
      </c>
      <c r="AL162" s="168">
        <f>IF(A7stdlife="n/a","n/a",IF(AL$3&gt;(A7stdlife+$E162),(Input!$M$149*(1+rvanilla)^0.5)-SUM($M162:AK162),(Input!$M$149*(1+rvanilla)^0.5)/A7stdlife))</f>
        <v>0</v>
      </c>
      <c r="AM162" s="168">
        <f>IF(A7stdlife="n/a","n/a",IF(AM$3&gt;(A7stdlife+$E162),(Input!$M$149*(1+rvanilla)^0.5)-SUM($M162:AL162),(Input!$M$149*(1+rvanilla)^0.5)/A7stdlife))</f>
        <v>0</v>
      </c>
      <c r="AN162" s="168">
        <f>IF(A7stdlife="n/a","n/a",IF(AN$3&gt;(A7stdlife+$E162),(Input!$M$149*(1+rvanilla)^0.5)-SUM($M162:AM162),(Input!$M$149*(1+rvanilla)^0.5)/A7stdlife))</f>
        <v>0</v>
      </c>
      <c r="AO162" s="168">
        <f>IF(A7stdlife="n/a","n/a",IF(AO$3&gt;(A7stdlife+$E162),(Input!$M$149*(1+rvanilla)^0.5)-SUM($M162:AN162),(Input!$M$149*(1+rvanilla)^0.5)/A7stdlife))</f>
        <v>0</v>
      </c>
      <c r="AP162" s="168">
        <f>IF(A7stdlife="n/a","n/a",IF(AP$3&gt;(A7stdlife+$E162),(Input!$M$149*(1+rvanilla)^0.5)-SUM($M162:AO162),(Input!$M$149*(1+rvanilla)^0.5)/A7stdlife))</f>
        <v>0</v>
      </c>
      <c r="AQ162" s="168">
        <f>IF(A7stdlife="n/a","n/a",IF(AQ$3&gt;(A7stdlife+$E162),(Input!$M$149*(1+rvanilla)^0.5)-SUM($M162:AP162),(Input!$M$149*(1+rvanilla)^0.5)/A7stdlife))</f>
        <v>0</v>
      </c>
      <c r="AR162" s="168">
        <f>IF(A7stdlife="n/a","n/a",IF(AR$3&gt;(A7stdlife+$E162),(Input!$M$149*(1+rvanilla)^0.5)-SUM($M162:AQ162),(Input!$M$149*(1+rvanilla)^0.5)/A7stdlife))</f>
        <v>0</v>
      </c>
      <c r="AS162" s="168">
        <f>IF(A7stdlife="n/a","n/a",IF(AS$3&gt;(A7stdlife+$E162),(Input!$M$149*(1+rvanilla)^0.5)-SUM($M162:AR162),(Input!$M$149*(1+rvanilla)^0.5)/A7stdlife))</f>
        <v>0</v>
      </c>
      <c r="AT162" s="168">
        <f>IF(A7stdlife="n/a","n/a",IF(AT$3&gt;(A7stdlife+$E162),(Input!$M$149*(1+rvanilla)^0.5)-SUM($M162:AS162),(Input!$M$149*(1+rvanilla)^0.5)/A7stdlife))</f>
        <v>0</v>
      </c>
      <c r="AU162" s="168">
        <f>IF(A7stdlife="n/a","n/a",IF(AU$3&gt;(A7stdlife+$E162),(Input!$M$149*(1+rvanilla)^0.5)-SUM($M162:AT162),(Input!$M$149*(1+rvanilla)^0.5)/A7stdlife))</f>
        <v>0</v>
      </c>
      <c r="AV162" s="168">
        <f>IF(A7stdlife="n/a","n/a",IF(AV$3&gt;(A7stdlife+$E162),(Input!$M$149*(1+rvanilla)^0.5)-SUM($M162:AU162),(Input!$M$149*(1+rvanilla)^0.5)/A7stdlife))</f>
        <v>0</v>
      </c>
      <c r="AW162" s="168">
        <f>IF(A7stdlife="n/a","n/a",IF(AW$3&gt;(A7stdlife+$E162),(Input!$M$149*(1+rvanilla)^0.5)-SUM($M162:AV162),(Input!$M$149*(1+rvanilla)^0.5)/A7stdlife))</f>
        <v>0</v>
      </c>
      <c r="AX162" s="168">
        <f>IF(A7stdlife="n/a","n/a",IF(AX$3&gt;(A7stdlife+$E162),(Input!$M$149*(1+rvanilla)^0.5)-SUM($M162:AW162),(Input!$M$149*(1+rvanilla)^0.5)/A7stdlife))</f>
        <v>0</v>
      </c>
      <c r="AY162" s="168">
        <f>IF(A7stdlife="n/a","n/a",IF(AY$3&gt;(A7stdlife+$E162),(Input!$M$149*(1+rvanilla)^0.5)-SUM($M162:AX162),(Input!$M$149*(1+rvanilla)^0.5)/A7stdlife))</f>
        <v>0</v>
      </c>
      <c r="AZ162" s="168">
        <f>IF(A7stdlife="n/a","n/a",IF(AZ$3&gt;(A7stdlife+$E162),(Input!$M$149*(1+rvanilla)^0.5)-SUM($M162:AY162),(Input!$M$149*(1+rvanilla)^0.5)/A7stdlife))</f>
        <v>0</v>
      </c>
      <c r="BA162" s="168">
        <f>IF(A7stdlife="n/a","n/a",IF(BA$3&gt;(A7stdlife+$E162),(Input!$M$149*(1+rvanilla)^0.5)-SUM($M162:AZ162),(Input!$M$149*(1+rvanilla)^0.5)/A7stdlife))</f>
        <v>0</v>
      </c>
      <c r="BB162" s="168">
        <f>IF(A7stdlife="n/a","n/a",IF(BB$3&gt;(A7stdlife+$E162),(Input!$M$149*(1+rvanilla)^0.5)-SUM($M162:BA162),(Input!$M$149*(1+rvanilla)^0.5)/A7stdlife))</f>
        <v>0</v>
      </c>
      <c r="BC162" s="168">
        <f>IF(A7stdlife="n/a","n/a",IF(BC$3&gt;(A7stdlife+$E162),(Input!$M$149*(1+rvanilla)^0.5)-SUM($M162:BB162),(Input!$M$149*(1+rvanilla)^0.5)/A7stdlife))</f>
        <v>0</v>
      </c>
      <c r="BD162" s="168">
        <f>IF(A7stdlife="n/a","n/a",IF(BD$3&gt;(A7stdlife+$E162),(Input!$M$149*(1+rvanilla)^0.5)-SUM($M162:BC162),(Input!$M$149*(1+rvanilla)^0.5)/A7stdlife))</f>
        <v>0</v>
      </c>
      <c r="BE162" s="168">
        <f>IF(A7stdlife="n/a","n/a",IF(BE$3&gt;(A7stdlife+$E162),(Input!$M$149*(1+rvanilla)^0.5)-SUM($M162:BD162),(Input!$M$149*(1+rvanilla)^0.5)/A7stdlife))</f>
        <v>0</v>
      </c>
      <c r="BF162" s="168">
        <f>IF(A7stdlife="n/a","n/a",IF(BF$3&gt;(A7stdlife+$E162),(Input!$M$149*(1+rvanilla)^0.5)-SUM($M162:BE162),(Input!$M$149*(1+rvanilla)^0.5)/A7stdlife))</f>
        <v>0</v>
      </c>
      <c r="BG162" s="168">
        <f>IF(A7stdlife="n/a","n/a",IF(BG$3&gt;(A7stdlife+$E162),(Input!$M$149*(1+rvanilla)^0.5)-SUM($M162:BF162),(Input!$M$149*(1+rvanilla)^0.5)/A7stdlife))</f>
        <v>0</v>
      </c>
      <c r="BH162" s="168">
        <f>IF(A7stdlife="n/a","n/a",IF(BH$3&gt;(A7stdlife+$E162),(Input!$M$149*(1+rvanilla)^0.5)-SUM($M162:BG162),(Input!$M$149*(1+rvanilla)^0.5)/A7stdlife))</f>
        <v>0</v>
      </c>
      <c r="BI162" s="168">
        <f>IF(A7stdlife="n/a","n/a",IF(BI$3&gt;(A7stdlife+$E162),(Input!$M$149*(1+rvanilla)^0.5)-SUM($M162:BH162),(Input!$M$149*(1+rvanilla)^0.5)/A7stdlife))</f>
        <v>0</v>
      </c>
      <c r="BJ162" s="20"/>
      <c r="BK162" s="20"/>
      <c r="BL162"/>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c r="EX162"/>
      <c r="EY162"/>
      <c r="EZ162"/>
      <c r="FA162"/>
      <c r="FB162"/>
      <c r="FC162"/>
      <c r="FD162"/>
      <c r="FE162"/>
      <c r="FF162"/>
      <c r="FG162"/>
      <c r="FH162"/>
      <c r="FI162"/>
      <c r="FJ162"/>
      <c r="FK162"/>
      <c r="FL162"/>
      <c r="FM162"/>
      <c r="FN162"/>
      <c r="FO162"/>
      <c r="FP162"/>
      <c r="FQ162"/>
      <c r="FR162"/>
      <c r="FS162"/>
      <c r="FT162"/>
      <c r="FU162"/>
      <c r="FV162"/>
      <c r="FW162"/>
      <c r="FX162"/>
      <c r="FY162"/>
      <c r="FZ162"/>
      <c r="GA162"/>
      <c r="GB162"/>
      <c r="GC162"/>
      <c r="GD162"/>
      <c r="GE162"/>
      <c r="GF162"/>
      <c r="GG162"/>
      <c r="GH162"/>
      <c r="GI162"/>
      <c r="GJ162"/>
      <c r="GK162"/>
      <c r="GL162"/>
      <c r="GM162"/>
      <c r="GN162"/>
      <c r="GO162"/>
      <c r="GP162"/>
      <c r="GQ162"/>
      <c r="GR162"/>
      <c r="GS162"/>
      <c r="GT162"/>
      <c r="GU162"/>
      <c r="GV162"/>
      <c r="GW162"/>
      <c r="GX162"/>
      <c r="GY162"/>
      <c r="GZ162"/>
      <c r="HA162"/>
      <c r="HB162"/>
      <c r="HC162"/>
      <c r="HD162"/>
      <c r="HE162"/>
      <c r="HF162"/>
      <c r="HG162"/>
      <c r="HH162"/>
      <c r="HI162"/>
      <c r="HJ162"/>
      <c r="HK162"/>
      <c r="HL162"/>
      <c r="HM162"/>
      <c r="HN162"/>
      <c r="HO162"/>
      <c r="HP162"/>
      <c r="HQ162"/>
      <c r="HR162"/>
      <c r="HS162"/>
      <c r="HT162"/>
      <c r="HU162"/>
      <c r="HV162"/>
      <c r="HW162"/>
      <c r="HX162"/>
      <c r="HY162"/>
      <c r="HZ162"/>
      <c r="IA162"/>
      <c r="IB162"/>
      <c r="IC162"/>
      <c r="ID162"/>
      <c r="IE162"/>
      <c r="IF162"/>
      <c r="IG162"/>
      <c r="IH162"/>
      <c r="II162"/>
      <c r="IJ162"/>
      <c r="IK162"/>
      <c r="IL162"/>
      <c r="IM162"/>
      <c r="IN162"/>
      <c r="IO162"/>
      <c r="IP162"/>
      <c r="IQ162"/>
      <c r="IR162"/>
      <c r="IS162"/>
      <c r="IT162"/>
      <c r="IU162"/>
      <c r="IV162"/>
    </row>
    <row r="163" spans="1:256" s="5" customFormat="1" hidden="1" outlineLevel="2">
      <c r="A163" s="20"/>
      <c r="B163" s="20"/>
      <c r="C163" s="38"/>
      <c r="D163" s="641"/>
      <c r="E163" s="287">
        <v>8</v>
      </c>
      <c r="F163" s="40"/>
      <c r="G163" s="445"/>
      <c r="H163" s="315"/>
      <c r="I163" s="315"/>
      <c r="J163" s="315"/>
      <c r="K163" s="315"/>
      <c r="L163" s="315"/>
      <c r="M163" s="315"/>
      <c r="N163" s="314"/>
      <c r="O163" s="168">
        <f>IF(A7stdlife="n/a","n/a",IF(O$3&gt;(A7stdlife+$E163),(Input!$N$149*(1+rvanilla)^0.5)-SUM($N163:N163),(Input!$N$149*(1+rvanilla)^0.5)/A7stdlife))</f>
        <v>0</v>
      </c>
      <c r="P163" s="168">
        <f>IF(A7stdlife="n/a","n/a",IF(P$3&gt;(A7stdlife+$E163),(Input!$N$149*(1+rvanilla)^0.5)-SUM($N163:O163),(Input!$N$149*(1+rvanilla)^0.5)/A7stdlife))</f>
        <v>0</v>
      </c>
      <c r="Q163" s="168">
        <f>IF(A7stdlife="n/a","n/a",IF(Q$3&gt;(A7stdlife+$E163),(Input!$N$149*(1+rvanilla)^0.5)-SUM($N163:P163),(Input!$N$149*(1+rvanilla)^0.5)/A7stdlife))</f>
        <v>0</v>
      </c>
      <c r="R163" s="168">
        <f>IF(A7stdlife="n/a","n/a",IF(R$3&gt;(A7stdlife+$E163),(Input!$N$149*(1+rvanilla)^0.5)-SUM($N163:Q163),(Input!$N$149*(1+rvanilla)^0.5)/A7stdlife))</f>
        <v>0</v>
      </c>
      <c r="S163" s="168">
        <f>IF(A7stdlife="n/a","n/a",IF(S$3&gt;(A7stdlife+$E163),(Input!$N$149*(1+rvanilla)^0.5)-SUM($N163:R163),(Input!$N$149*(1+rvanilla)^0.5)/A7stdlife))</f>
        <v>0</v>
      </c>
      <c r="T163" s="168">
        <f>IF(A7stdlife="n/a","n/a",IF(T$3&gt;(A7stdlife+$E163),(Input!$N$149*(1+rvanilla)^0.5)-SUM($N163:S163),(Input!$N$149*(1+rvanilla)^0.5)/A7stdlife))</f>
        <v>0</v>
      </c>
      <c r="U163" s="168">
        <f>IF(A7stdlife="n/a","n/a",IF(U$3&gt;(A7stdlife+$E163),(Input!$N$149*(1+rvanilla)^0.5)-SUM($N163:T163),(Input!$N$149*(1+rvanilla)^0.5)/A7stdlife))</f>
        <v>0</v>
      </c>
      <c r="V163" s="168">
        <f>IF(A7stdlife="n/a","n/a",IF(V$3&gt;(A7stdlife+$E163),(Input!$N$149*(1+rvanilla)^0.5)-SUM($N163:U163),(Input!$N$149*(1+rvanilla)^0.5)/A7stdlife))</f>
        <v>0</v>
      </c>
      <c r="W163" s="168">
        <f>IF(A7stdlife="n/a","n/a",IF(W$3&gt;(A7stdlife+$E163),(Input!$N$149*(1+rvanilla)^0.5)-SUM($N163:V163),(Input!$N$149*(1+rvanilla)^0.5)/A7stdlife))</f>
        <v>0</v>
      </c>
      <c r="X163" s="168">
        <f>IF(A7stdlife="n/a","n/a",IF(X$3&gt;(A7stdlife+$E163),(Input!$N$149*(1+rvanilla)^0.5)-SUM($N163:W163),(Input!$N$149*(1+rvanilla)^0.5)/A7stdlife))</f>
        <v>0</v>
      </c>
      <c r="Y163" s="168">
        <f>IF(A7stdlife="n/a","n/a",IF(Y$3&gt;(A7stdlife+$E163),(Input!$N$149*(1+rvanilla)^0.5)-SUM($N163:X163),(Input!$N$149*(1+rvanilla)^0.5)/A7stdlife))</f>
        <v>0</v>
      </c>
      <c r="Z163" s="168">
        <f>IF(A7stdlife="n/a","n/a",IF(Z$3&gt;(A7stdlife+$E163),(Input!$N$149*(1+rvanilla)^0.5)-SUM($N163:Y163),(Input!$N$149*(1+rvanilla)^0.5)/A7stdlife))</f>
        <v>0</v>
      </c>
      <c r="AA163" s="168">
        <f>IF(A7stdlife="n/a","n/a",IF(AA$3&gt;(A7stdlife+$E163),(Input!$N$149*(1+rvanilla)^0.5)-SUM($N163:Z163),(Input!$N$149*(1+rvanilla)^0.5)/A7stdlife))</f>
        <v>0</v>
      </c>
      <c r="AB163" s="168">
        <f>IF(A7stdlife="n/a","n/a",IF(AB$3&gt;(A7stdlife+$E163),(Input!$N$149*(1+rvanilla)^0.5)-SUM($N163:AA163),(Input!$N$149*(1+rvanilla)^0.5)/A7stdlife))</f>
        <v>0</v>
      </c>
      <c r="AC163" s="168">
        <f>IF(A7stdlife="n/a","n/a",IF(AC$3&gt;(A7stdlife+$E163),(Input!$N$149*(1+rvanilla)^0.5)-SUM($N163:AB163),(Input!$N$149*(1+rvanilla)^0.5)/A7stdlife))</f>
        <v>0</v>
      </c>
      <c r="AD163" s="168">
        <f>IF(A7stdlife="n/a","n/a",IF(AD$3&gt;(A7stdlife+$E163),(Input!$N$149*(1+rvanilla)^0.5)-SUM($N163:AC163),(Input!$N$149*(1+rvanilla)^0.5)/A7stdlife))</f>
        <v>0</v>
      </c>
      <c r="AE163" s="168">
        <f>IF(A7stdlife="n/a","n/a",IF(AE$3&gt;(A7stdlife+$E163),(Input!$N$149*(1+rvanilla)^0.5)-SUM($N163:AD163),(Input!$N$149*(1+rvanilla)^0.5)/A7stdlife))</f>
        <v>0</v>
      </c>
      <c r="AF163" s="168">
        <f>IF(A7stdlife="n/a","n/a",IF(AF$3&gt;(A7stdlife+$E163),(Input!$N$149*(1+rvanilla)^0.5)-SUM($N163:AE163),(Input!$N$149*(1+rvanilla)^0.5)/A7stdlife))</f>
        <v>0</v>
      </c>
      <c r="AG163" s="168">
        <f>IF(A7stdlife="n/a","n/a",IF(AG$3&gt;(A7stdlife+$E163),(Input!$N$149*(1+rvanilla)^0.5)-SUM($N163:AF163),(Input!$N$149*(1+rvanilla)^0.5)/A7stdlife))</f>
        <v>0</v>
      </c>
      <c r="AH163" s="168">
        <f>IF(A7stdlife="n/a","n/a",IF(AH$3&gt;(A7stdlife+$E163),(Input!$N$149*(1+rvanilla)^0.5)-SUM($N163:AG163),(Input!$N$149*(1+rvanilla)^0.5)/A7stdlife))</f>
        <v>0</v>
      </c>
      <c r="AI163" s="168">
        <f>IF(A7stdlife="n/a","n/a",IF(AI$3&gt;(A7stdlife+$E163),(Input!$N$149*(1+rvanilla)^0.5)-SUM($N163:AH163),(Input!$N$149*(1+rvanilla)^0.5)/A7stdlife))</f>
        <v>0</v>
      </c>
      <c r="AJ163" s="168">
        <f>IF(A7stdlife="n/a","n/a",IF(AJ$3&gt;(A7stdlife+$E163),(Input!$N$149*(1+rvanilla)^0.5)-SUM($N163:AI163),(Input!$N$149*(1+rvanilla)^0.5)/A7stdlife))</f>
        <v>0</v>
      </c>
      <c r="AK163" s="168">
        <f>IF(A7stdlife="n/a","n/a",IF(AK$3&gt;(A7stdlife+$E163),(Input!$N$149*(1+rvanilla)^0.5)-SUM($N163:AJ163),(Input!$N$149*(1+rvanilla)^0.5)/A7stdlife))</f>
        <v>0</v>
      </c>
      <c r="AL163" s="168">
        <f>IF(A7stdlife="n/a","n/a",IF(AL$3&gt;(A7stdlife+$E163),(Input!$N$149*(1+rvanilla)^0.5)-SUM($N163:AK163),(Input!$N$149*(1+rvanilla)^0.5)/A7stdlife))</f>
        <v>0</v>
      </c>
      <c r="AM163" s="168">
        <f>IF(A7stdlife="n/a","n/a",IF(AM$3&gt;(A7stdlife+$E163),(Input!$N$149*(1+rvanilla)^0.5)-SUM($N163:AL163),(Input!$N$149*(1+rvanilla)^0.5)/A7stdlife))</f>
        <v>0</v>
      </c>
      <c r="AN163" s="168">
        <f>IF(A7stdlife="n/a","n/a",IF(AN$3&gt;(A7stdlife+$E163),(Input!$N$149*(1+rvanilla)^0.5)-SUM($N163:AM163),(Input!$N$149*(1+rvanilla)^0.5)/A7stdlife))</f>
        <v>0</v>
      </c>
      <c r="AO163" s="168">
        <f>IF(A7stdlife="n/a","n/a",IF(AO$3&gt;(A7stdlife+$E163),(Input!$N$149*(1+rvanilla)^0.5)-SUM($N163:AN163),(Input!$N$149*(1+rvanilla)^0.5)/A7stdlife))</f>
        <v>0</v>
      </c>
      <c r="AP163" s="168">
        <f>IF(A7stdlife="n/a","n/a",IF(AP$3&gt;(A7stdlife+$E163),(Input!$N$149*(1+rvanilla)^0.5)-SUM($N163:AO163),(Input!$N$149*(1+rvanilla)^0.5)/A7stdlife))</f>
        <v>0</v>
      </c>
      <c r="AQ163" s="168">
        <f>IF(A7stdlife="n/a","n/a",IF(AQ$3&gt;(A7stdlife+$E163),(Input!$N$149*(1+rvanilla)^0.5)-SUM($N163:AP163),(Input!$N$149*(1+rvanilla)^0.5)/A7stdlife))</f>
        <v>0</v>
      </c>
      <c r="AR163" s="168">
        <f>IF(A7stdlife="n/a","n/a",IF(AR$3&gt;(A7stdlife+$E163),(Input!$N$149*(1+rvanilla)^0.5)-SUM($N163:AQ163),(Input!$N$149*(1+rvanilla)^0.5)/A7stdlife))</f>
        <v>0</v>
      </c>
      <c r="AS163" s="168">
        <f>IF(A7stdlife="n/a","n/a",IF(AS$3&gt;(A7stdlife+$E163),(Input!$N$149*(1+rvanilla)^0.5)-SUM($N163:AR163),(Input!$N$149*(1+rvanilla)^0.5)/A7stdlife))</f>
        <v>0</v>
      </c>
      <c r="AT163" s="168">
        <f>IF(A7stdlife="n/a","n/a",IF(AT$3&gt;(A7stdlife+$E163),(Input!$N$149*(1+rvanilla)^0.5)-SUM($N163:AS163),(Input!$N$149*(1+rvanilla)^0.5)/A7stdlife))</f>
        <v>0</v>
      </c>
      <c r="AU163" s="168">
        <f>IF(A7stdlife="n/a","n/a",IF(AU$3&gt;(A7stdlife+$E163),(Input!$N$149*(1+rvanilla)^0.5)-SUM($N163:AT163),(Input!$N$149*(1+rvanilla)^0.5)/A7stdlife))</f>
        <v>0</v>
      </c>
      <c r="AV163" s="168">
        <f>IF(A7stdlife="n/a","n/a",IF(AV$3&gt;(A7stdlife+$E163),(Input!$N$149*(1+rvanilla)^0.5)-SUM($N163:AU163),(Input!$N$149*(1+rvanilla)^0.5)/A7stdlife))</f>
        <v>0</v>
      </c>
      <c r="AW163" s="168">
        <f>IF(A7stdlife="n/a","n/a",IF(AW$3&gt;(A7stdlife+$E163),(Input!$N$149*(1+rvanilla)^0.5)-SUM($N163:AV163),(Input!$N$149*(1+rvanilla)^0.5)/A7stdlife))</f>
        <v>0</v>
      </c>
      <c r="AX163" s="168">
        <f>IF(A7stdlife="n/a","n/a",IF(AX$3&gt;(A7stdlife+$E163),(Input!$N$149*(1+rvanilla)^0.5)-SUM($N163:AW163),(Input!$N$149*(1+rvanilla)^0.5)/A7stdlife))</f>
        <v>0</v>
      </c>
      <c r="AY163" s="168">
        <f>IF(A7stdlife="n/a","n/a",IF(AY$3&gt;(A7stdlife+$E163),(Input!$N$149*(1+rvanilla)^0.5)-SUM($N163:AX163),(Input!$N$149*(1+rvanilla)^0.5)/A7stdlife))</f>
        <v>0</v>
      </c>
      <c r="AZ163" s="168">
        <f>IF(A7stdlife="n/a","n/a",IF(AZ$3&gt;(A7stdlife+$E163),(Input!$N$149*(1+rvanilla)^0.5)-SUM($N163:AY163),(Input!$N$149*(1+rvanilla)^0.5)/A7stdlife))</f>
        <v>0</v>
      </c>
      <c r="BA163" s="168">
        <f>IF(A7stdlife="n/a","n/a",IF(BA$3&gt;(A7stdlife+$E163),(Input!$N$149*(1+rvanilla)^0.5)-SUM($N163:AZ163),(Input!$N$149*(1+rvanilla)^0.5)/A7stdlife))</f>
        <v>0</v>
      </c>
      <c r="BB163" s="168">
        <f>IF(A7stdlife="n/a","n/a",IF(BB$3&gt;(A7stdlife+$E163),(Input!$N$149*(1+rvanilla)^0.5)-SUM($N163:BA163),(Input!$N$149*(1+rvanilla)^0.5)/A7stdlife))</f>
        <v>0</v>
      </c>
      <c r="BC163" s="168">
        <f>IF(A7stdlife="n/a","n/a",IF(BC$3&gt;(A7stdlife+$E163),(Input!$N$149*(1+rvanilla)^0.5)-SUM($N163:BB163),(Input!$N$149*(1+rvanilla)^0.5)/A7stdlife))</f>
        <v>0</v>
      </c>
      <c r="BD163" s="168">
        <f>IF(A7stdlife="n/a","n/a",IF(BD$3&gt;(A7stdlife+$E163),(Input!$N$149*(1+rvanilla)^0.5)-SUM($N163:BC163),(Input!$N$149*(1+rvanilla)^0.5)/A7stdlife))</f>
        <v>0</v>
      </c>
      <c r="BE163" s="168">
        <f>IF(A7stdlife="n/a","n/a",IF(BE$3&gt;(A7stdlife+$E163),(Input!$N$149*(1+rvanilla)^0.5)-SUM($N163:BD163),(Input!$N$149*(1+rvanilla)^0.5)/A7stdlife))</f>
        <v>0</v>
      </c>
      <c r="BF163" s="168">
        <f>IF(A7stdlife="n/a","n/a",IF(BF$3&gt;(A7stdlife+$E163),(Input!$N$149*(1+rvanilla)^0.5)-SUM($N163:BE163),(Input!$N$149*(1+rvanilla)^0.5)/A7stdlife))</f>
        <v>0</v>
      </c>
      <c r="BG163" s="168">
        <f>IF(A7stdlife="n/a","n/a",IF(BG$3&gt;(A7stdlife+$E163),(Input!$N$149*(1+rvanilla)^0.5)-SUM($N163:BF163),(Input!$N$149*(1+rvanilla)^0.5)/A7stdlife))</f>
        <v>0</v>
      </c>
      <c r="BH163" s="168">
        <f>IF(A7stdlife="n/a","n/a",IF(BH$3&gt;(A7stdlife+$E163),(Input!$N$149*(1+rvanilla)^0.5)-SUM($N163:BG163),(Input!$N$149*(1+rvanilla)^0.5)/A7stdlife))</f>
        <v>0</v>
      </c>
      <c r="BI163" s="168">
        <f>IF(A7stdlife="n/a","n/a",IF(BI$3&gt;(A7stdlife+$E163),(Input!$N$149*(1+rvanilla)^0.5)-SUM($N163:BH163),(Input!$N$149*(1+rvanilla)^0.5)/A7stdlife))</f>
        <v>0</v>
      </c>
      <c r="BJ163" s="20"/>
      <c r="BK163" s="20"/>
      <c r="BL163"/>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c r="EF163"/>
      <c r="EG163"/>
      <c r="EH163"/>
      <c r="EI163"/>
      <c r="EJ163"/>
      <c r="EK163"/>
      <c r="EL163"/>
      <c r="EM163"/>
      <c r="EN163"/>
      <c r="EO163"/>
      <c r="EP163"/>
      <c r="EQ163"/>
      <c r="ER163"/>
      <c r="ES163"/>
      <c r="ET163"/>
      <c r="EU163"/>
      <c r="EV163"/>
      <c r="EW163"/>
      <c r="EX163"/>
      <c r="EY163"/>
      <c r="EZ163"/>
      <c r="FA163"/>
      <c r="FB163"/>
      <c r="FC163"/>
      <c r="FD163"/>
      <c r="FE163"/>
      <c r="FF163"/>
      <c r="FG163"/>
      <c r="FH163"/>
      <c r="FI163"/>
      <c r="FJ163"/>
      <c r="FK163"/>
      <c r="FL163"/>
      <c r="FM163"/>
      <c r="FN163"/>
      <c r="FO163"/>
      <c r="FP163"/>
      <c r="FQ163"/>
      <c r="FR163"/>
      <c r="FS163"/>
      <c r="FT163"/>
      <c r="FU163"/>
      <c r="FV163"/>
      <c r="FW163"/>
      <c r="FX163"/>
      <c r="FY163"/>
      <c r="FZ163"/>
      <c r="GA163"/>
      <c r="GB163"/>
      <c r="GC163"/>
      <c r="GD163"/>
      <c r="GE163"/>
      <c r="GF163"/>
      <c r="GG163"/>
      <c r="GH163"/>
      <c r="GI163"/>
      <c r="GJ163"/>
      <c r="GK163"/>
      <c r="GL163"/>
      <c r="GM163"/>
      <c r="GN163"/>
      <c r="GO163"/>
      <c r="GP163"/>
      <c r="GQ163"/>
      <c r="GR163"/>
      <c r="GS163"/>
      <c r="GT163"/>
      <c r="GU163"/>
      <c r="GV163"/>
      <c r="GW163"/>
      <c r="GX163"/>
      <c r="GY163"/>
      <c r="GZ163"/>
      <c r="HA163"/>
      <c r="HB163"/>
      <c r="HC163"/>
      <c r="HD163"/>
      <c r="HE163"/>
      <c r="HF163"/>
      <c r="HG163"/>
      <c r="HH163"/>
      <c r="HI163"/>
      <c r="HJ163"/>
      <c r="HK163"/>
      <c r="HL163"/>
      <c r="HM163"/>
      <c r="HN163"/>
      <c r="HO163"/>
      <c r="HP163"/>
      <c r="HQ163"/>
      <c r="HR163"/>
      <c r="HS163"/>
      <c r="HT163"/>
      <c r="HU163"/>
      <c r="HV163"/>
      <c r="HW163"/>
      <c r="HX163"/>
      <c r="HY163"/>
      <c r="HZ163"/>
      <c r="IA163"/>
      <c r="IB163"/>
      <c r="IC163"/>
      <c r="ID163"/>
      <c r="IE163"/>
      <c r="IF163"/>
      <c r="IG163"/>
      <c r="IH163"/>
      <c r="II163"/>
      <c r="IJ163"/>
      <c r="IK163"/>
      <c r="IL163"/>
      <c r="IM163"/>
      <c r="IN163"/>
      <c r="IO163"/>
      <c r="IP163"/>
      <c r="IQ163"/>
      <c r="IR163"/>
      <c r="IS163"/>
      <c r="IT163"/>
      <c r="IU163"/>
      <c r="IV163"/>
    </row>
    <row r="164" spans="1:256" s="5" customFormat="1" hidden="1" outlineLevel="2">
      <c r="A164" s="20"/>
      <c r="B164" s="20"/>
      <c r="C164" s="38"/>
      <c r="D164" s="641"/>
      <c r="E164" s="287">
        <v>9</v>
      </c>
      <c r="F164" s="40"/>
      <c r="G164" s="445"/>
      <c r="H164" s="315"/>
      <c r="I164" s="315"/>
      <c r="J164" s="315"/>
      <c r="K164" s="315"/>
      <c r="L164" s="315"/>
      <c r="M164" s="315"/>
      <c r="N164" s="315"/>
      <c r="O164" s="314"/>
      <c r="P164" s="168">
        <f>IF(A7stdlife="n/a","n/a",IF(P$3&gt;(A7stdlife+$E164),(Input!$O$149*(1+rvanilla)^0.5)-SUM($O164:O164),(Input!$O$149*(1+rvanilla)^0.5)/A7stdlife))</f>
        <v>0</v>
      </c>
      <c r="Q164" s="168">
        <f>IF(A7stdlife="n/a","n/a",IF(Q$3&gt;(A7stdlife+$E164),(Input!$O$149*(1+rvanilla)^0.5)-SUM($O164:P164),(Input!$O$149*(1+rvanilla)^0.5)/A7stdlife))</f>
        <v>0</v>
      </c>
      <c r="R164" s="168">
        <f>IF(A7stdlife="n/a","n/a",IF(R$3&gt;(A7stdlife+$E164),(Input!$O$149*(1+rvanilla)^0.5)-SUM($O164:Q164),(Input!$O$149*(1+rvanilla)^0.5)/A7stdlife))</f>
        <v>0</v>
      </c>
      <c r="S164" s="168">
        <f>IF(A7stdlife="n/a","n/a",IF(S$3&gt;(A7stdlife+$E164),(Input!$O$149*(1+rvanilla)^0.5)-SUM($O164:R164),(Input!$O$149*(1+rvanilla)^0.5)/A7stdlife))</f>
        <v>0</v>
      </c>
      <c r="T164" s="168">
        <f>IF(A7stdlife="n/a","n/a",IF(T$3&gt;(A7stdlife+$E164),(Input!$O$149*(1+rvanilla)^0.5)-SUM($O164:S164),(Input!$O$149*(1+rvanilla)^0.5)/A7stdlife))</f>
        <v>0</v>
      </c>
      <c r="U164" s="168">
        <f>IF(A7stdlife="n/a","n/a",IF(U$3&gt;(A7stdlife+$E164),(Input!$O$149*(1+rvanilla)^0.5)-SUM($O164:T164),(Input!$O$149*(1+rvanilla)^0.5)/A7stdlife))</f>
        <v>0</v>
      </c>
      <c r="V164" s="168">
        <f>IF(A7stdlife="n/a","n/a",IF(V$3&gt;(A7stdlife+$E164),(Input!$O$149*(1+rvanilla)^0.5)-SUM($O164:U164),(Input!$O$149*(1+rvanilla)^0.5)/A7stdlife))</f>
        <v>0</v>
      </c>
      <c r="W164" s="168">
        <f>IF(A7stdlife="n/a","n/a",IF(W$3&gt;(A7stdlife+$E164),(Input!$O$149*(1+rvanilla)^0.5)-SUM($O164:V164),(Input!$O$149*(1+rvanilla)^0.5)/A7stdlife))</f>
        <v>0</v>
      </c>
      <c r="X164" s="168">
        <f>IF(A7stdlife="n/a","n/a",IF(X$3&gt;(A7stdlife+$E164),(Input!$O$149*(1+rvanilla)^0.5)-SUM($O164:W164),(Input!$O$149*(1+rvanilla)^0.5)/A7stdlife))</f>
        <v>0</v>
      </c>
      <c r="Y164" s="168">
        <f>IF(A7stdlife="n/a","n/a",IF(Y$3&gt;(A7stdlife+$E164),(Input!$O$149*(1+rvanilla)^0.5)-SUM($O164:X164),(Input!$O$149*(1+rvanilla)^0.5)/A7stdlife))</f>
        <v>0</v>
      </c>
      <c r="Z164" s="168">
        <f>IF(A7stdlife="n/a","n/a",IF(Z$3&gt;(A7stdlife+$E164),(Input!$O$149*(1+rvanilla)^0.5)-SUM($O164:Y164),(Input!$O$149*(1+rvanilla)^0.5)/A7stdlife))</f>
        <v>0</v>
      </c>
      <c r="AA164" s="168">
        <f>IF(A7stdlife="n/a","n/a",IF(AA$3&gt;(A7stdlife+$E164),(Input!$O$149*(1+rvanilla)^0.5)-SUM($O164:Z164),(Input!$O$149*(1+rvanilla)^0.5)/A7stdlife))</f>
        <v>0</v>
      </c>
      <c r="AB164" s="168">
        <f>IF(A7stdlife="n/a","n/a",IF(AB$3&gt;(A7stdlife+$E164),(Input!$O$149*(1+rvanilla)^0.5)-SUM($O164:AA164),(Input!$O$149*(1+rvanilla)^0.5)/A7stdlife))</f>
        <v>0</v>
      </c>
      <c r="AC164" s="168">
        <f>IF(A7stdlife="n/a","n/a",IF(AC$3&gt;(A7stdlife+$E164),(Input!$O$149*(1+rvanilla)^0.5)-SUM($O164:AB164),(Input!$O$149*(1+rvanilla)^0.5)/A7stdlife))</f>
        <v>0</v>
      </c>
      <c r="AD164" s="168">
        <f>IF(A7stdlife="n/a","n/a",IF(AD$3&gt;(A7stdlife+$E164),(Input!$O$149*(1+rvanilla)^0.5)-SUM($O164:AC164),(Input!$O$149*(1+rvanilla)^0.5)/A7stdlife))</f>
        <v>0</v>
      </c>
      <c r="AE164" s="168">
        <f>IF(A7stdlife="n/a","n/a",IF(AE$3&gt;(A7stdlife+$E164),(Input!$O$149*(1+rvanilla)^0.5)-SUM($O164:AD164),(Input!$O$149*(1+rvanilla)^0.5)/A7stdlife))</f>
        <v>0</v>
      </c>
      <c r="AF164" s="168">
        <f>IF(A7stdlife="n/a","n/a",IF(AF$3&gt;(A7stdlife+$E164),(Input!$O$149*(1+rvanilla)^0.5)-SUM($O164:AE164),(Input!$O$149*(1+rvanilla)^0.5)/A7stdlife))</f>
        <v>0</v>
      </c>
      <c r="AG164" s="168">
        <f>IF(A7stdlife="n/a","n/a",IF(AG$3&gt;(A7stdlife+$E164),(Input!$O$149*(1+rvanilla)^0.5)-SUM($O164:AF164),(Input!$O$149*(1+rvanilla)^0.5)/A7stdlife))</f>
        <v>0</v>
      </c>
      <c r="AH164" s="168">
        <f>IF(A7stdlife="n/a","n/a",IF(AH$3&gt;(A7stdlife+$E164),(Input!$O$149*(1+rvanilla)^0.5)-SUM($O164:AG164),(Input!$O$149*(1+rvanilla)^0.5)/A7stdlife))</f>
        <v>0</v>
      </c>
      <c r="AI164" s="168">
        <f>IF(A7stdlife="n/a","n/a",IF(AI$3&gt;(A7stdlife+$E164),(Input!$O$149*(1+rvanilla)^0.5)-SUM($O164:AH164),(Input!$O$149*(1+rvanilla)^0.5)/A7stdlife))</f>
        <v>0</v>
      </c>
      <c r="AJ164" s="168">
        <f>IF(A7stdlife="n/a","n/a",IF(AJ$3&gt;(A7stdlife+$E164),(Input!$O$149*(1+rvanilla)^0.5)-SUM($O164:AI164),(Input!$O$149*(1+rvanilla)^0.5)/A7stdlife))</f>
        <v>0</v>
      </c>
      <c r="AK164" s="168">
        <f>IF(A7stdlife="n/a","n/a",IF(AK$3&gt;(A7stdlife+$E164),(Input!$O$149*(1+rvanilla)^0.5)-SUM($O164:AJ164),(Input!$O$149*(1+rvanilla)^0.5)/A7stdlife))</f>
        <v>0</v>
      </c>
      <c r="AL164" s="168">
        <f>IF(A7stdlife="n/a","n/a",IF(AL$3&gt;(A7stdlife+$E164),(Input!$O$149*(1+rvanilla)^0.5)-SUM($O164:AK164),(Input!$O$149*(1+rvanilla)^0.5)/A7stdlife))</f>
        <v>0</v>
      </c>
      <c r="AM164" s="168">
        <f>IF(A7stdlife="n/a","n/a",IF(AM$3&gt;(A7stdlife+$E164),(Input!$O$149*(1+rvanilla)^0.5)-SUM($O164:AL164),(Input!$O$149*(1+rvanilla)^0.5)/A7stdlife))</f>
        <v>0</v>
      </c>
      <c r="AN164" s="168">
        <f>IF(A7stdlife="n/a","n/a",IF(AN$3&gt;(A7stdlife+$E164),(Input!$O$149*(1+rvanilla)^0.5)-SUM($O164:AM164),(Input!$O$149*(1+rvanilla)^0.5)/A7stdlife))</f>
        <v>0</v>
      </c>
      <c r="AO164" s="168">
        <f>IF(A7stdlife="n/a","n/a",IF(AO$3&gt;(A7stdlife+$E164),(Input!$O$149*(1+rvanilla)^0.5)-SUM($O164:AN164),(Input!$O$149*(1+rvanilla)^0.5)/A7stdlife))</f>
        <v>0</v>
      </c>
      <c r="AP164" s="168">
        <f>IF(A7stdlife="n/a","n/a",IF(AP$3&gt;(A7stdlife+$E164),(Input!$O$149*(1+rvanilla)^0.5)-SUM($O164:AO164),(Input!$O$149*(1+rvanilla)^0.5)/A7stdlife))</f>
        <v>0</v>
      </c>
      <c r="AQ164" s="168">
        <f>IF(A7stdlife="n/a","n/a",IF(AQ$3&gt;(A7stdlife+$E164),(Input!$O$149*(1+rvanilla)^0.5)-SUM($O164:AP164),(Input!$O$149*(1+rvanilla)^0.5)/A7stdlife))</f>
        <v>0</v>
      </c>
      <c r="AR164" s="168">
        <f>IF(A7stdlife="n/a","n/a",IF(AR$3&gt;(A7stdlife+$E164),(Input!$O$149*(1+rvanilla)^0.5)-SUM($O164:AQ164),(Input!$O$149*(1+rvanilla)^0.5)/A7stdlife))</f>
        <v>0</v>
      </c>
      <c r="AS164" s="168">
        <f>IF(A7stdlife="n/a","n/a",IF(AS$3&gt;(A7stdlife+$E164),(Input!$O$149*(1+rvanilla)^0.5)-SUM($O164:AR164),(Input!$O$149*(1+rvanilla)^0.5)/A7stdlife))</f>
        <v>0</v>
      </c>
      <c r="AT164" s="168">
        <f>IF(A7stdlife="n/a","n/a",IF(AT$3&gt;(A7stdlife+$E164),(Input!$O$149*(1+rvanilla)^0.5)-SUM($O164:AS164),(Input!$O$149*(1+rvanilla)^0.5)/A7stdlife))</f>
        <v>0</v>
      </c>
      <c r="AU164" s="168">
        <f>IF(A7stdlife="n/a","n/a",IF(AU$3&gt;(A7stdlife+$E164),(Input!$O$149*(1+rvanilla)^0.5)-SUM($O164:AT164),(Input!$O$149*(1+rvanilla)^0.5)/A7stdlife))</f>
        <v>0</v>
      </c>
      <c r="AV164" s="168">
        <f>IF(A7stdlife="n/a","n/a",IF(AV$3&gt;(A7stdlife+$E164),(Input!$O$149*(1+rvanilla)^0.5)-SUM($O164:AU164),(Input!$O$149*(1+rvanilla)^0.5)/A7stdlife))</f>
        <v>0</v>
      </c>
      <c r="AW164" s="168">
        <f>IF(A7stdlife="n/a","n/a",IF(AW$3&gt;(A7stdlife+$E164),(Input!$O$149*(1+rvanilla)^0.5)-SUM($O164:AV164),(Input!$O$149*(1+rvanilla)^0.5)/A7stdlife))</f>
        <v>0</v>
      </c>
      <c r="AX164" s="168">
        <f>IF(A7stdlife="n/a","n/a",IF(AX$3&gt;(A7stdlife+$E164),(Input!$O$149*(1+rvanilla)^0.5)-SUM($O164:AW164),(Input!$O$149*(1+rvanilla)^0.5)/A7stdlife))</f>
        <v>0</v>
      </c>
      <c r="AY164" s="168">
        <f>IF(A7stdlife="n/a","n/a",IF(AY$3&gt;(A7stdlife+$E164),(Input!$O$149*(1+rvanilla)^0.5)-SUM($O164:AX164),(Input!$O$149*(1+rvanilla)^0.5)/A7stdlife))</f>
        <v>0</v>
      </c>
      <c r="AZ164" s="168">
        <f>IF(A7stdlife="n/a","n/a",IF(AZ$3&gt;(A7stdlife+$E164),(Input!$O$149*(1+rvanilla)^0.5)-SUM($O164:AY164),(Input!$O$149*(1+rvanilla)^0.5)/A7stdlife))</f>
        <v>0</v>
      </c>
      <c r="BA164" s="168">
        <f>IF(A7stdlife="n/a","n/a",IF(BA$3&gt;(A7stdlife+$E164),(Input!$O$149*(1+rvanilla)^0.5)-SUM($O164:AZ164),(Input!$O$149*(1+rvanilla)^0.5)/A7stdlife))</f>
        <v>0</v>
      </c>
      <c r="BB164" s="168">
        <f>IF(A7stdlife="n/a","n/a",IF(BB$3&gt;(A7stdlife+$E164),(Input!$O$149*(1+rvanilla)^0.5)-SUM($O164:BA164),(Input!$O$149*(1+rvanilla)^0.5)/A7stdlife))</f>
        <v>0</v>
      </c>
      <c r="BC164" s="168">
        <f>IF(A7stdlife="n/a","n/a",IF(BC$3&gt;(A7stdlife+$E164),(Input!$O$149*(1+rvanilla)^0.5)-SUM($O164:BB164),(Input!$O$149*(1+rvanilla)^0.5)/A7stdlife))</f>
        <v>0</v>
      </c>
      <c r="BD164" s="168">
        <f>IF(A7stdlife="n/a","n/a",IF(BD$3&gt;(A7stdlife+$E164),(Input!$O$149*(1+rvanilla)^0.5)-SUM($O164:BC164),(Input!$O$149*(1+rvanilla)^0.5)/A7stdlife))</f>
        <v>0</v>
      </c>
      <c r="BE164" s="168">
        <f>IF(A7stdlife="n/a","n/a",IF(BE$3&gt;(A7stdlife+$E164),(Input!$O$149*(1+rvanilla)^0.5)-SUM($O164:BD164),(Input!$O$149*(1+rvanilla)^0.5)/A7stdlife))</f>
        <v>0</v>
      </c>
      <c r="BF164" s="168">
        <f>IF(A7stdlife="n/a","n/a",IF(BF$3&gt;(A7stdlife+$E164),(Input!$O$149*(1+rvanilla)^0.5)-SUM($O164:BE164),(Input!$O$149*(1+rvanilla)^0.5)/A7stdlife))</f>
        <v>0</v>
      </c>
      <c r="BG164" s="168">
        <f>IF(A7stdlife="n/a","n/a",IF(BG$3&gt;(A7stdlife+$E164),(Input!$O$149*(1+rvanilla)^0.5)-SUM($O164:BF164),(Input!$O$149*(1+rvanilla)^0.5)/A7stdlife))</f>
        <v>0</v>
      </c>
      <c r="BH164" s="168">
        <f>IF(A7stdlife="n/a","n/a",IF(BH$3&gt;(A7stdlife+$E164),(Input!$O$149*(1+rvanilla)^0.5)-SUM($O164:BG164),(Input!$O$149*(1+rvanilla)^0.5)/A7stdlife))</f>
        <v>0</v>
      </c>
      <c r="BI164" s="168">
        <f>IF(A7stdlife="n/a","n/a",IF(BI$3&gt;(A7stdlife+$E164),(Input!$O$149*(1+rvanilla)^0.5)-SUM($O164:BH164),(Input!$O$149*(1+rvanilla)^0.5)/A7stdlife))</f>
        <v>0</v>
      </c>
      <c r="BJ164" s="20"/>
      <c r="BK164" s="20"/>
      <c r="BL164"/>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c r="ED164"/>
      <c r="EE164"/>
      <c r="EF164"/>
      <c r="EG164"/>
      <c r="EH164"/>
      <c r="EI164"/>
      <c r="EJ164"/>
      <c r="EK164"/>
      <c r="EL164"/>
      <c r="EM164"/>
      <c r="EN164"/>
      <c r="EO164"/>
      <c r="EP164"/>
      <c r="EQ164"/>
      <c r="ER164"/>
      <c r="ES164"/>
      <c r="ET164"/>
      <c r="EU164"/>
      <c r="EV164"/>
      <c r="EW164"/>
      <c r="EX164"/>
      <c r="EY164"/>
      <c r="EZ164"/>
      <c r="FA164"/>
      <c r="FB164"/>
      <c r="FC164"/>
      <c r="FD164"/>
      <c r="FE164"/>
      <c r="FF164"/>
      <c r="FG164"/>
      <c r="FH164"/>
      <c r="FI164"/>
      <c r="FJ164"/>
      <c r="FK164"/>
      <c r="FL164"/>
      <c r="FM164"/>
      <c r="FN164"/>
      <c r="FO164"/>
      <c r="FP164"/>
      <c r="FQ164"/>
      <c r="FR164"/>
      <c r="FS164"/>
      <c r="FT164"/>
      <c r="FU164"/>
      <c r="FV164"/>
      <c r="FW164"/>
      <c r="FX164"/>
      <c r="FY164"/>
      <c r="FZ164"/>
      <c r="GA164"/>
      <c r="GB164"/>
      <c r="GC164"/>
      <c r="GD164"/>
      <c r="GE164"/>
      <c r="GF164"/>
      <c r="GG164"/>
      <c r="GH164"/>
      <c r="GI164"/>
      <c r="GJ164"/>
      <c r="GK164"/>
      <c r="GL164"/>
      <c r="GM164"/>
      <c r="GN164"/>
      <c r="GO164"/>
      <c r="GP164"/>
      <c r="GQ164"/>
      <c r="GR164"/>
      <c r="GS164"/>
      <c r="GT164"/>
      <c r="GU164"/>
      <c r="GV164"/>
      <c r="GW164"/>
      <c r="GX164"/>
      <c r="GY164"/>
      <c r="GZ164"/>
      <c r="HA164"/>
      <c r="HB164"/>
      <c r="HC164"/>
      <c r="HD164"/>
      <c r="HE164"/>
      <c r="HF164"/>
      <c r="HG164"/>
      <c r="HH164"/>
      <c r="HI164"/>
      <c r="HJ164"/>
      <c r="HK164"/>
      <c r="HL164"/>
      <c r="HM164"/>
      <c r="HN164"/>
      <c r="HO164"/>
      <c r="HP164"/>
      <c r="HQ164"/>
      <c r="HR164"/>
      <c r="HS164"/>
      <c r="HT164"/>
      <c r="HU164"/>
      <c r="HV164"/>
      <c r="HW164"/>
      <c r="HX164"/>
      <c r="HY164"/>
      <c r="HZ164"/>
      <c r="IA164"/>
      <c r="IB164"/>
      <c r="IC164"/>
      <c r="ID164"/>
      <c r="IE164"/>
      <c r="IF164"/>
      <c r="IG164"/>
      <c r="IH164"/>
      <c r="II164"/>
      <c r="IJ164"/>
      <c r="IK164"/>
      <c r="IL164"/>
      <c r="IM164"/>
      <c r="IN164"/>
      <c r="IO164"/>
      <c r="IP164"/>
      <c r="IQ164"/>
      <c r="IR164"/>
      <c r="IS164"/>
      <c r="IT164"/>
      <c r="IU164"/>
      <c r="IV164"/>
    </row>
    <row r="165" spans="1:256" s="5" customFormat="1" hidden="1" outlineLevel="2">
      <c r="A165" s="20"/>
      <c r="B165" s="20"/>
      <c r="C165" s="38"/>
      <c r="D165" s="641"/>
      <c r="E165" s="288">
        <v>10</v>
      </c>
      <c r="F165" s="40"/>
      <c r="G165" s="445"/>
      <c r="H165" s="315"/>
      <c r="I165" s="315"/>
      <c r="J165" s="315"/>
      <c r="K165" s="315"/>
      <c r="L165" s="315"/>
      <c r="M165" s="315"/>
      <c r="N165" s="315"/>
      <c r="O165" s="315"/>
      <c r="P165" s="314"/>
      <c r="Q165" s="168">
        <f>IF(A7stdlife="n/a","n/a",IF(Q$3&gt;(A7stdlife+$E165),(Input!$P$149*(1+rvanilla)^0.5)-SUM($P165:P165),(Input!$P$149*(1+rvanilla)^0.5)/A7stdlife))</f>
        <v>0</v>
      </c>
      <c r="R165" s="168">
        <f>IF(A7stdlife="n/a","n/a",IF(R$3&gt;(A7stdlife+$E165),(Input!$P$149*(1+rvanilla)^0.5)-SUM($P165:Q165),(Input!$P$149*(1+rvanilla)^0.5)/A7stdlife))</f>
        <v>0</v>
      </c>
      <c r="S165" s="168">
        <f>IF(A7stdlife="n/a","n/a",IF(S$3&gt;(A7stdlife+$E165),(Input!$P$149*(1+rvanilla)^0.5)-SUM($P165:R165),(Input!$P$149*(1+rvanilla)^0.5)/A7stdlife))</f>
        <v>0</v>
      </c>
      <c r="T165" s="168">
        <f>IF(A7stdlife="n/a","n/a",IF(T$3&gt;(A7stdlife+$E165),(Input!$P$149*(1+rvanilla)^0.5)-SUM($P165:S165),(Input!$P$149*(1+rvanilla)^0.5)/A7stdlife))</f>
        <v>0</v>
      </c>
      <c r="U165" s="168">
        <f>IF(A7stdlife="n/a","n/a",IF(U$3&gt;(A7stdlife+$E165),(Input!$P$149*(1+rvanilla)^0.5)-SUM($P165:T165),(Input!$P$149*(1+rvanilla)^0.5)/A7stdlife))</f>
        <v>0</v>
      </c>
      <c r="V165" s="168">
        <f>IF(A7stdlife="n/a","n/a",IF(V$3&gt;(A7stdlife+$E165),(Input!$P$149*(1+rvanilla)^0.5)-SUM($P165:U165),(Input!$P$149*(1+rvanilla)^0.5)/A7stdlife))</f>
        <v>0</v>
      </c>
      <c r="W165" s="168">
        <f>IF(A7stdlife="n/a","n/a",IF(W$3&gt;(A7stdlife+$E165),(Input!$P$149*(1+rvanilla)^0.5)-SUM($P165:V165),(Input!$P$149*(1+rvanilla)^0.5)/A7stdlife))</f>
        <v>0</v>
      </c>
      <c r="X165" s="168">
        <f>IF(A7stdlife="n/a","n/a",IF(X$3&gt;(A7stdlife+$E165),(Input!$P$149*(1+rvanilla)^0.5)-SUM($P165:W165),(Input!$P$149*(1+rvanilla)^0.5)/A7stdlife))</f>
        <v>0</v>
      </c>
      <c r="Y165" s="168">
        <f>IF(A7stdlife="n/a","n/a",IF(Y$3&gt;(A7stdlife+$E165),(Input!$P$149*(1+rvanilla)^0.5)-SUM($P165:X165),(Input!$P$149*(1+rvanilla)^0.5)/A7stdlife))</f>
        <v>0</v>
      </c>
      <c r="Z165" s="168">
        <f>IF(A7stdlife="n/a","n/a",IF(Z$3&gt;(A7stdlife+$E165),(Input!$P$149*(1+rvanilla)^0.5)-SUM($P165:Y165),(Input!$P$149*(1+rvanilla)^0.5)/A7stdlife))</f>
        <v>0</v>
      </c>
      <c r="AA165" s="168">
        <f>IF(A7stdlife="n/a","n/a",IF(AA$3&gt;(A7stdlife+$E165),(Input!$P$149*(1+rvanilla)^0.5)-SUM($P165:Z165),(Input!$P$149*(1+rvanilla)^0.5)/A7stdlife))</f>
        <v>0</v>
      </c>
      <c r="AB165" s="168">
        <f>IF(A7stdlife="n/a","n/a",IF(AB$3&gt;(A7stdlife+$E165),(Input!$P$149*(1+rvanilla)^0.5)-SUM($P165:AA165),(Input!$P$149*(1+rvanilla)^0.5)/A7stdlife))</f>
        <v>0</v>
      </c>
      <c r="AC165" s="168">
        <f>IF(A7stdlife="n/a","n/a",IF(AC$3&gt;(A7stdlife+$E165),(Input!$P$149*(1+rvanilla)^0.5)-SUM($P165:AB165),(Input!$P$149*(1+rvanilla)^0.5)/A7stdlife))</f>
        <v>0</v>
      </c>
      <c r="AD165" s="168">
        <f>IF(A7stdlife="n/a","n/a",IF(AD$3&gt;(A7stdlife+$E165),(Input!$P$149*(1+rvanilla)^0.5)-SUM($P165:AC165),(Input!$P$149*(1+rvanilla)^0.5)/A7stdlife))</f>
        <v>0</v>
      </c>
      <c r="AE165" s="168">
        <f>IF(A7stdlife="n/a","n/a",IF(AE$3&gt;(A7stdlife+$E165),(Input!$P$149*(1+rvanilla)^0.5)-SUM($P165:AD165),(Input!$P$149*(1+rvanilla)^0.5)/A7stdlife))</f>
        <v>0</v>
      </c>
      <c r="AF165" s="168">
        <f>IF(A7stdlife="n/a","n/a",IF(AF$3&gt;(A7stdlife+$E165),(Input!$P$149*(1+rvanilla)^0.5)-SUM($P165:AE165),(Input!$P$149*(1+rvanilla)^0.5)/A7stdlife))</f>
        <v>0</v>
      </c>
      <c r="AG165" s="168">
        <f>IF(A7stdlife="n/a","n/a",IF(AG$3&gt;(A7stdlife+$E165),(Input!$P$149*(1+rvanilla)^0.5)-SUM($P165:AF165),(Input!$P$149*(1+rvanilla)^0.5)/A7stdlife))</f>
        <v>0</v>
      </c>
      <c r="AH165" s="168">
        <f>IF(A7stdlife="n/a","n/a",IF(AH$3&gt;(A7stdlife+$E165),(Input!$P$149*(1+rvanilla)^0.5)-SUM($P165:AG165),(Input!$P$149*(1+rvanilla)^0.5)/A7stdlife))</f>
        <v>0</v>
      </c>
      <c r="AI165" s="168">
        <f>IF(A7stdlife="n/a","n/a",IF(AI$3&gt;(A7stdlife+$E165),(Input!$P$149*(1+rvanilla)^0.5)-SUM($P165:AH165),(Input!$P$149*(1+rvanilla)^0.5)/A7stdlife))</f>
        <v>0</v>
      </c>
      <c r="AJ165" s="168">
        <f>IF(A7stdlife="n/a","n/a",IF(AJ$3&gt;(A7stdlife+$E165),(Input!$P$149*(1+rvanilla)^0.5)-SUM($P165:AI165),(Input!$P$149*(1+rvanilla)^0.5)/A7stdlife))</f>
        <v>0</v>
      </c>
      <c r="AK165" s="168">
        <f>IF(A7stdlife="n/a","n/a",IF(AK$3&gt;(A7stdlife+$E165),(Input!$P$149*(1+rvanilla)^0.5)-SUM($P165:AJ165),(Input!$P$149*(1+rvanilla)^0.5)/A7stdlife))</f>
        <v>0</v>
      </c>
      <c r="AL165" s="168">
        <f>IF(A7stdlife="n/a","n/a",IF(AL$3&gt;(A7stdlife+$E165),(Input!$P$149*(1+rvanilla)^0.5)-SUM($P165:AK165),(Input!$P$149*(1+rvanilla)^0.5)/A7stdlife))</f>
        <v>0</v>
      </c>
      <c r="AM165" s="168">
        <f>IF(A7stdlife="n/a","n/a",IF(AM$3&gt;(A7stdlife+$E165),(Input!$P$149*(1+rvanilla)^0.5)-SUM($P165:AL165),(Input!$P$149*(1+rvanilla)^0.5)/A7stdlife))</f>
        <v>0</v>
      </c>
      <c r="AN165" s="168">
        <f>IF(A7stdlife="n/a","n/a",IF(AN$3&gt;(A7stdlife+$E165),(Input!$P$149*(1+rvanilla)^0.5)-SUM($P165:AM165),(Input!$P$149*(1+rvanilla)^0.5)/A7stdlife))</f>
        <v>0</v>
      </c>
      <c r="AO165" s="168">
        <f>IF(A7stdlife="n/a","n/a",IF(AO$3&gt;(A7stdlife+$E165),(Input!$P$149*(1+rvanilla)^0.5)-SUM($P165:AN165),(Input!$P$149*(1+rvanilla)^0.5)/A7stdlife))</f>
        <v>0</v>
      </c>
      <c r="AP165" s="168">
        <f>IF(A7stdlife="n/a","n/a",IF(AP$3&gt;(A7stdlife+$E165),(Input!$P$149*(1+rvanilla)^0.5)-SUM($P165:AO165),(Input!$P$149*(1+rvanilla)^0.5)/A7stdlife))</f>
        <v>0</v>
      </c>
      <c r="AQ165" s="168">
        <f>IF(A7stdlife="n/a","n/a",IF(AQ$3&gt;(A7stdlife+$E165),(Input!$P$149*(1+rvanilla)^0.5)-SUM($P165:AP165),(Input!$P$149*(1+rvanilla)^0.5)/A7stdlife))</f>
        <v>0</v>
      </c>
      <c r="AR165" s="168">
        <f>IF(A7stdlife="n/a","n/a",IF(AR$3&gt;(A7stdlife+$E165),(Input!$P$149*(1+rvanilla)^0.5)-SUM($P165:AQ165),(Input!$P$149*(1+rvanilla)^0.5)/A7stdlife))</f>
        <v>0</v>
      </c>
      <c r="AS165" s="168">
        <f>IF(A7stdlife="n/a","n/a",IF(AS$3&gt;(A7stdlife+$E165),(Input!$P$149*(1+rvanilla)^0.5)-SUM($P165:AR165),(Input!$P$149*(1+rvanilla)^0.5)/A7stdlife))</f>
        <v>0</v>
      </c>
      <c r="AT165" s="168">
        <f>IF(A7stdlife="n/a","n/a",IF(AT$3&gt;(A7stdlife+$E165),(Input!$P$149*(1+rvanilla)^0.5)-SUM($P165:AS165),(Input!$P$149*(1+rvanilla)^0.5)/A7stdlife))</f>
        <v>0</v>
      </c>
      <c r="AU165" s="168">
        <f>IF(A7stdlife="n/a","n/a",IF(AU$3&gt;(A7stdlife+$E165),(Input!$P$149*(1+rvanilla)^0.5)-SUM($P165:AT165),(Input!$P$149*(1+rvanilla)^0.5)/A7stdlife))</f>
        <v>0</v>
      </c>
      <c r="AV165" s="168">
        <f>IF(A7stdlife="n/a","n/a",IF(AV$3&gt;(A7stdlife+$E165),(Input!$P$149*(1+rvanilla)^0.5)-SUM($P165:AU165),(Input!$P$149*(1+rvanilla)^0.5)/A7stdlife))</f>
        <v>0</v>
      </c>
      <c r="AW165" s="168">
        <f>IF(A7stdlife="n/a","n/a",IF(AW$3&gt;(A7stdlife+$E165),(Input!$P$149*(1+rvanilla)^0.5)-SUM($P165:AV165),(Input!$P$149*(1+rvanilla)^0.5)/A7stdlife))</f>
        <v>0</v>
      </c>
      <c r="AX165" s="168">
        <f>IF(A7stdlife="n/a","n/a",IF(AX$3&gt;(A7stdlife+$E165),(Input!$P$149*(1+rvanilla)^0.5)-SUM($P165:AW165),(Input!$P$149*(1+rvanilla)^0.5)/A7stdlife))</f>
        <v>0</v>
      </c>
      <c r="AY165" s="168">
        <f>IF(A7stdlife="n/a","n/a",IF(AY$3&gt;(A7stdlife+$E165),(Input!$P$149*(1+rvanilla)^0.5)-SUM($P165:AX165),(Input!$P$149*(1+rvanilla)^0.5)/A7stdlife))</f>
        <v>0</v>
      </c>
      <c r="AZ165" s="168">
        <f>IF(A7stdlife="n/a","n/a",IF(AZ$3&gt;(A7stdlife+$E165),(Input!$P$149*(1+rvanilla)^0.5)-SUM($P165:AY165),(Input!$P$149*(1+rvanilla)^0.5)/A7stdlife))</f>
        <v>0</v>
      </c>
      <c r="BA165" s="168">
        <f>IF(A7stdlife="n/a","n/a",IF(BA$3&gt;(A7stdlife+$E165),(Input!$P$149*(1+rvanilla)^0.5)-SUM($P165:AZ165),(Input!$P$149*(1+rvanilla)^0.5)/A7stdlife))</f>
        <v>0</v>
      </c>
      <c r="BB165" s="168">
        <f>IF(A7stdlife="n/a","n/a",IF(BB$3&gt;(A7stdlife+$E165),(Input!$P$149*(1+rvanilla)^0.5)-SUM($P165:BA165),(Input!$P$149*(1+rvanilla)^0.5)/A7stdlife))</f>
        <v>0</v>
      </c>
      <c r="BC165" s="168">
        <f>IF(A7stdlife="n/a","n/a",IF(BC$3&gt;(A7stdlife+$E165),(Input!$P$149*(1+rvanilla)^0.5)-SUM($P165:BB165),(Input!$P$149*(1+rvanilla)^0.5)/A7stdlife))</f>
        <v>0</v>
      </c>
      <c r="BD165" s="168">
        <f>IF(A7stdlife="n/a","n/a",IF(BD$3&gt;(A7stdlife+$E165),(Input!$P$149*(1+rvanilla)^0.5)-SUM($P165:BC165),(Input!$P$149*(1+rvanilla)^0.5)/A7stdlife))</f>
        <v>0</v>
      </c>
      <c r="BE165" s="168">
        <f>IF(A7stdlife="n/a","n/a",IF(BE$3&gt;(A7stdlife+$E165),(Input!$P$149*(1+rvanilla)^0.5)-SUM($P165:BD165),(Input!$P$149*(1+rvanilla)^0.5)/A7stdlife))</f>
        <v>0</v>
      </c>
      <c r="BF165" s="168">
        <f>IF(A7stdlife="n/a","n/a",IF(BF$3&gt;(A7stdlife+$E165),(Input!$P$149*(1+rvanilla)^0.5)-SUM($P165:BE165),(Input!$P$149*(1+rvanilla)^0.5)/A7stdlife))</f>
        <v>0</v>
      </c>
      <c r="BG165" s="168">
        <f>IF(A7stdlife="n/a","n/a",IF(BG$3&gt;(A7stdlife+$E165),(Input!$P$149*(1+rvanilla)^0.5)-SUM($P165:BF165),(Input!$P$149*(1+rvanilla)^0.5)/A7stdlife))</f>
        <v>0</v>
      </c>
      <c r="BH165" s="168">
        <f>IF(A7stdlife="n/a","n/a",IF(BH$3&gt;(A7stdlife+$E165),(Input!$P$149*(1+rvanilla)^0.5)-SUM($P165:BG165),(Input!$P$149*(1+rvanilla)^0.5)/A7stdlife))</f>
        <v>0</v>
      </c>
      <c r="BI165" s="168">
        <f>IF(A7stdlife="n/a","n/a",IF(BI$3&gt;(A7stdlife+$E165),(Input!$P$149*(1+rvanilla)^0.5)-SUM($P165:BH165),(Input!$P$149*(1+rvanilla)^0.5)/A7stdlife))</f>
        <v>0</v>
      </c>
      <c r="BJ165" s="20"/>
      <c r="BK165" s="20"/>
      <c r="BL165"/>
      <c r="BM165"/>
      <c r="BN165"/>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c r="EE165"/>
      <c r="EF165"/>
      <c r="EG165"/>
      <c r="EH165"/>
      <c r="EI165"/>
      <c r="EJ165"/>
      <c r="EK165"/>
      <c r="EL165"/>
      <c r="EM165"/>
      <c r="EN165"/>
      <c r="EO165"/>
      <c r="EP165"/>
      <c r="EQ165"/>
      <c r="ER165"/>
      <c r="ES165"/>
      <c r="ET165"/>
      <c r="EU165"/>
      <c r="EV165"/>
      <c r="EW165"/>
      <c r="EX165"/>
      <c r="EY165"/>
      <c r="EZ165"/>
      <c r="FA165"/>
      <c r="FB165"/>
      <c r="FC165"/>
      <c r="FD165"/>
      <c r="FE165"/>
      <c r="FF165"/>
      <c r="FG165"/>
      <c r="FH165"/>
      <c r="FI165"/>
      <c r="FJ165"/>
      <c r="FK165"/>
      <c r="FL165"/>
      <c r="FM165"/>
      <c r="FN165"/>
      <c r="FO165"/>
      <c r="FP165"/>
      <c r="FQ165"/>
      <c r="FR165"/>
      <c r="FS165"/>
      <c r="FT165"/>
      <c r="FU165"/>
      <c r="FV165"/>
      <c r="FW165"/>
      <c r="FX165"/>
      <c r="FY165"/>
      <c r="FZ165"/>
      <c r="GA165"/>
      <c r="GB165"/>
      <c r="GC165"/>
      <c r="GD165"/>
      <c r="GE165"/>
      <c r="GF165"/>
      <c r="GG165"/>
      <c r="GH165"/>
      <c r="GI165"/>
      <c r="GJ165"/>
      <c r="GK165"/>
      <c r="GL165"/>
      <c r="GM165"/>
      <c r="GN165"/>
      <c r="GO165"/>
      <c r="GP165"/>
      <c r="GQ165"/>
      <c r="GR165"/>
      <c r="GS165"/>
      <c r="GT165"/>
      <c r="GU165"/>
      <c r="GV165"/>
      <c r="GW165"/>
      <c r="GX165"/>
      <c r="GY165"/>
      <c r="GZ165"/>
      <c r="HA165"/>
      <c r="HB165"/>
      <c r="HC165"/>
      <c r="HD165"/>
      <c r="HE165"/>
      <c r="HF165"/>
      <c r="HG165"/>
      <c r="HH165"/>
      <c r="HI165"/>
      <c r="HJ165"/>
      <c r="HK165"/>
      <c r="HL165"/>
      <c r="HM165"/>
      <c r="HN165"/>
      <c r="HO165"/>
      <c r="HP165"/>
      <c r="HQ165"/>
      <c r="HR165"/>
      <c r="HS165"/>
      <c r="HT165"/>
      <c r="HU165"/>
      <c r="HV165"/>
      <c r="HW165"/>
      <c r="HX165"/>
      <c r="HY165"/>
      <c r="HZ165"/>
      <c r="IA165"/>
      <c r="IB165"/>
      <c r="IC165"/>
      <c r="ID165"/>
      <c r="IE165"/>
      <c r="IF165"/>
      <c r="IG165"/>
      <c r="IH165"/>
      <c r="II165"/>
      <c r="IJ165"/>
      <c r="IK165"/>
      <c r="IL165"/>
      <c r="IM165"/>
      <c r="IN165"/>
      <c r="IO165"/>
      <c r="IP165"/>
      <c r="IQ165"/>
      <c r="IR165"/>
      <c r="IS165"/>
      <c r="IT165"/>
      <c r="IU165"/>
      <c r="IV165"/>
    </row>
    <row r="166" spans="1:256" s="5" customFormat="1" outlineLevel="1" collapsed="1">
      <c r="A166" s="20"/>
      <c r="B166" s="20"/>
      <c r="C166" s="38" t="str">
        <f>Asset7</f>
        <v>Customer Metering and Load Control</v>
      </c>
      <c r="D166" s="20"/>
      <c r="E166" s="20"/>
      <c r="F166" s="35"/>
      <c r="G166" s="165">
        <f t="shared" ref="G166:AL166" si="49">SUM(G154:G165)</f>
        <v>2.5492889378896857</v>
      </c>
      <c r="H166" s="165">
        <f t="shared" si="49"/>
        <v>2.5492889378896857</v>
      </c>
      <c r="I166" s="165">
        <f t="shared" si="49"/>
        <v>2.5492889378896857</v>
      </c>
      <c r="J166" s="165">
        <f t="shared" si="49"/>
        <v>2.5492889378896857</v>
      </c>
      <c r="K166" s="165">
        <f t="shared" si="49"/>
        <v>2.5492889378896857</v>
      </c>
      <c r="L166" s="165">
        <f t="shared" si="49"/>
        <v>2.5492889378896857</v>
      </c>
      <c r="M166" s="165">
        <f t="shared" si="49"/>
        <v>2.5492889378896857</v>
      </c>
      <c r="N166" s="165">
        <f t="shared" si="49"/>
        <v>2.5492889378896857</v>
      </c>
      <c r="O166" s="165">
        <f t="shared" si="49"/>
        <v>2.5492889378896857</v>
      </c>
      <c r="P166" s="165">
        <f t="shared" si="49"/>
        <v>2.5492889378896857</v>
      </c>
      <c r="Q166" s="165">
        <f t="shared" si="49"/>
        <v>2.5492889378896857</v>
      </c>
      <c r="R166" s="165">
        <f t="shared" si="49"/>
        <v>2.5492889378896857</v>
      </c>
      <c r="S166" s="165">
        <f t="shared" si="49"/>
        <v>2.5492889378896857</v>
      </c>
      <c r="T166" s="165">
        <f t="shared" si="49"/>
        <v>2.5492889378896857</v>
      </c>
      <c r="U166" s="165">
        <f t="shared" si="49"/>
        <v>1.2135360033596356</v>
      </c>
      <c r="V166" s="165">
        <f t="shared" si="49"/>
        <v>0</v>
      </c>
      <c r="W166" s="165">
        <f t="shared" si="49"/>
        <v>0</v>
      </c>
      <c r="X166" s="165">
        <f t="shared" si="49"/>
        <v>0</v>
      </c>
      <c r="Y166" s="165">
        <f t="shared" si="49"/>
        <v>0</v>
      </c>
      <c r="Z166" s="165">
        <f t="shared" si="49"/>
        <v>0</v>
      </c>
      <c r="AA166" s="165">
        <f t="shared" si="49"/>
        <v>0</v>
      </c>
      <c r="AB166" s="165">
        <f t="shared" si="49"/>
        <v>0</v>
      </c>
      <c r="AC166" s="165">
        <f t="shared" si="49"/>
        <v>0</v>
      </c>
      <c r="AD166" s="165">
        <f t="shared" si="49"/>
        <v>0</v>
      </c>
      <c r="AE166" s="165">
        <f t="shared" si="49"/>
        <v>0</v>
      </c>
      <c r="AF166" s="165">
        <f t="shared" si="49"/>
        <v>0</v>
      </c>
      <c r="AG166" s="165">
        <f t="shared" si="49"/>
        <v>0</v>
      </c>
      <c r="AH166" s="165">
        <f t="shared" si="49"/>
        <v>0</v>
      </c>
      <c r="AI166" s="165">
        <f t="shared" si="49"/>
        <v>0</v>
      </c>
      <c r="AJ166" s="165">
        <f t="shared" si="49"/>
        <v>0</v>
      </c>
      <c r="AK166" s="165">
        <f t="shared" si="49"/>
        <v>0</v>
      </c>
      <c r="AL166" s="165">
        <f t="shared" si="49"/>
        <v>0</v>
      </c>
      <c r="AM166" s="165">
        <f t="shared" ref="AM166:BI166" si="50">SUM(AM154:AM165)</f>
        <v>0</v>
      </c>
      <c r="AN166" s="165">
        <f t="shared" si="50"/>
        <v>0</v>
      </c>
      <c r="AO166" s="165">
        <f t="shared" si="50"/>
        <v>0</v>
      </c>
      <c r="AP166" s="165">
        <f t="shared" si="50"/>
        <v>0</v>
      </c>
      <c r="AQ166" s="165">
        <f t="shared" si="50"/>
        <v>0</v>
      </c>
      <c r="AR166" s="165">
        <f t="shared" si="50"/>
        <v>0</v>
      </c>
      <c r="AS166" s="165">
        <f t="shared" si="50"/>
        <v>0</v>
      </c>
      <c r="AT166" s="165">
        <f t="shared" si="50"/>
        <v>0</v>
      </c>
      <c r="AU166" s="165">
        <f t="shared" si="50"/>
        <v>0</v>
      </c>
      <c r="AV166" s="165">
        <f t="shared" si="50"/>
        <v>0</v>
      </c>
      <c r="AW166" s="165">
        <f t="shared" si="50"/>
        <v>0</v>
      </c>
      <c r="AX166" s="165">
        <f t="shared" si="50"/>
        <v>0</v>
      </c>
      <c r="AY166" s="165">
        <f t="shared" si="50"/>
        <v>0</v>
      </c>
      <c r="AZ166" s="165">
        <f t="shared" si="50"/>
        <v>0</v>
      </c>
      <c r="BA166" s="165">
        <f t="shared" si="50"/>
        <v>0</v>
      </c>
      <c r="BB166" s="165">
        <f t="shared" si="50"/>
        <v>0</v>
      </c>
      <c r="BC166" s="165">
        <f t="shared" si="50"/>
        <v>0</v>
      </c>
      <c r="BD166" s="165">
        <f t="shared" si="50"/>
        <v>0</v>
      </c>
      <c r="BE166" s="165">
        <f t="shared" si="50"/>
        <v>0</v>
      </c>
      <c r="BF166" s="165">
        <f t="shared" si="50"/>
        <v>0</v>
      </c>
      <c r="BG166" s="165">
        <f t="shared" si="50"/>
        <v>0</v>
      </c>
      <c r="BH166" s="165">
        <f t="shared" si="50"/>
        <v>0</v>
      </c>
      <c r="BI166" s="165">
        <f t="shared" si="50"/>
        <v>0</v>
      </c>
      <c r="BJ166" s="20"/>
      <c r="BK166" s="20"/>
      <c r="BL166"/>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c r="EI166"/>
      <c r="EJ166"/>
      <c r="EK166"/>
      <c r="EL166"/>
      <c r="EM166"/>
      <c r="EN166"/>
      <c r="EO166"/>
      <c r="EP166"/>
      <c r="EQ166"/>
      <c r="ER166"/>
      <c r="ES166"/>
      <c r="ET166"/>
      <c r="EU166"/>
      <c r="EV166"/>
      <c r="EW166"/>
      <c r="EX166"/>
      <c r="EY166"/>
      <c r="EZ166"/>
      <c r="FA166"/>
      <c r="FB166"/>
      <c r="FC166"/>
      <c r="FD166"/>
      <c r="FE166"/>
      <c r="FF166"/>
      <c r="FG166"/>
      <c r="FH166"/>
      <c r="FI166"/>
      <c r="FJ166"/>
      <c r="FK166"/>
      <c r="FL166"/>
      <c r="FM166"/>
      <c r="FN166"/>
      <c r="FO166"/>
      <c r="FP166"/>
      <c r="FQ166"/>
      <c r="FR166"/>
      <c r="FS166"/>
      <c r="FT166"/>
      <c r="FU166"/>
      <c r="FV166"/>
      <c r="FW166"/>
      <c r="FX166"/>
      <c r="FY166"/>
      <c r="FZ166"/>
      <c r="GA166"/>
      <c r="GB166"/>
      <c r="GC166"/>
      <c r="GD166"/>
      <c r="GE166"/>
      <c r="GF166"/>
      <c r="GG166"/>
      <c r="GH166"/>
      <c r="GI166"/>
      <c r="GJ166"/>
      <c r="GK166"/>
      <c r="GL166"/>
      <c r="GM166"/>
      <c r="GN166"/>
      <c r="GO166"/>
      <c r="GP166"/>
      <c r="GQ166"/>
      <c r="GR166"/>
      <c r="GS166"/>
      <c r="GT166"/>
      <c r="GU166"/>
      <c r="GV166"/>
      <c r="GW166"/>
      <c r="GX166"/>
      <c r="GY166"/>
      <c r="GZ166"/>
      <c r="HA166"/>
      <c r="HB166"/>
      <c r="HC166"/>
      <c r="HD166"/>
      <c r="HE166"/>
      <c r="HF166"/>
      <c r="HG166"/>
      <c r="HH166"/>
      <c r="HI166"/>
      <c r="HJ166"/>
      <c r="HK166"/>
      <c r="HL166"/>
      <c r="HM166"/>
      <c r="HN166"/>
      <c r="HO166"/>
      <c r="HP166"/>
      <c r="HQ166"/>
      <c r="HR166"/>
      <c r="HS166"/>
      <c r="HT166"/>
      <c r="HU166"/>
      <c r="HV166"/>
      <c r="HW166"/>
      <c r="HX166"/>
      <c r="HY166"/>
      <c r="HZ166"/>
      <c r="IA166"/>
      <c r="IB166"/>
      <c r="IC166"/>
      <c r="ID166"/>
      <c r="IE166"/>
      <c r="IF166"/>
      <c r="IG166"/>
      <c r="IH166"/>
      <c r="II166"/>
      <c r="IJ166"/>
      <c r="IK166"/>
      <c r="IL166"/>
      <c r="IM166"/>
      <c r="IN166"/>
      <c r="IO166"/>
      <c r="IP166"/>
      <c r="IQ166"/>
      <c r="IR166"/>
      <c r="IS166"/>
      <c r="IT166"/>
      <c r="IU166"/>
      <c r="IV166"/>
    </row>
    <row r="167" spans="1:256" s="5" customFormat="1" hidden="1" outlineLevel="2">
      <c r="A167" s="20"/>
      <c r="B167" s="45" t="str">
        <f>C179</f>
        <v>Customer Metering (digital)</v>
      </c>
      <c r="C167" s="46"/>
      <c r="D167" s="47" t="s">
        <v>72</v>
      </c>
      <c r="E167" s="46"/>
      <c r="F167" s="48"/>
      <c r="G167" s="443">
        <f>IF(G$3&gt;A8remlife,A8value-SUM($F167:F167),IF(A8remlife="N/A","n/a",A8value/A8remlife))</f>
        <v>0</v>
      </c>
      <c r="H167" s="167">
        <f>IF(H$3&gt;A8remlife,A8value-SUM($F167:G167),IF(A8remlife="N/A","n/a",A8value/A8remlife))</f>
        <v>0</v>
      </c>
      <c r="I167" s="167">
        <f>IF(I$3&gt;A8remlife,A8value-SUM($F167:H167),IF(A8remlife="N/A","n/a",A8value/A8remlife))</f>
        <v>0</v>
      </c>
      <c r="J167" s="167">
        <f>IF(J$3&gt;A8remlife,A8value-SUM($F167:I167),IF(A8remlife="N/A","n/a",A8value/A8remlife))</f>
        <v>0</v>
      </c>
      <c r="K167" s="167">
        <f>IF(K$3&gt;A8remlife,A8value-SUM($F167:J167),IF(A8remlife="N/A","n/a",A8value/A8remlife))</f>
        <v>0</v>
      </c>
      <c r="L167" s="167">
        <f>IF(L$3&gt;A8remlife,A8value-SUM($F167:K167),IF(A8remlife="N/A","n/a",A8value/A8remlife))</f>
        <v>0</v>
      </c>
      <c r="M167" s="167">
        <f>IF(M$3&gt;A8remlife,A8value-SUM($F167:L167),IF(A8remlife="N/A","n/a",A8value/A8remlife))</f>
        <v>0</v>
      </c>
      <c r="N167" s="167">
        <f>IF(N$3&gt;A8remlife,A8value-SUM($F167:M167),IF(A8remlife="N/A","n/a",A8value/A8remlife))</f>
        <v>0</v>
      </c>
      <c r="O167" s="167">
        <f>IF(O$3&gt;A8remlife,A8value-SUM($F167:N167),IF(A8remlife="N/A","n/a",A8value/A8remlife))</f>
        <v>0</v>
      </c>
      <c r="P167" s="167">
        <f>IF(P$3&gt;A8remlife,A8value-SUM($F167:O167),IF(A8remlife="N/A","n/a",A8value/A8remlife))</f>
        <v>0</v>
      </c>
      <c r="Q167" s="167">
        <f>IF(Q$3&gt;A8remlife,A8value-SUM($F167:P167),IF(A8remlife="N/A","n/a",A8value/A8remlife))</f>
        <v>0</v>
      </c>
      <c r="R167" s="167">
        <f>IF(R$3&gt;A8remlife,A8value-SUM($F167:Q167),IF(A8remlife="N/A","n/a",A8value/A8remlife))</f>
        <v>0</v>
      </c>
      <c r="S167" s="167">
        <f>IF(S$3&gt;A8remlife,A8value-SUM($F167:R167),IF(A8remlife="N/A","n/a",A8value/A8remlife))</f>
        <v>0</v>
      </c>
      <c r="T167" s="167">
        <f>IF(T$3&gt;A8remlife,A8value-SUM($F167:S167),IF(A8remlife="N/A","n/a",A8value/A8remlife))</f>
        <v>0</v>
      </c>
      <c r="U167" s="167">
        <f>IF(U$3&gt;A8remlife,A8value-SUM($F167:T167),IF(A8remlife="N/A","n/a",A8value/A8remlife))</f>
        <v>0</v>
      </c>
      <c r="V167" s="167">
        <f>IF(V$3&gt;A8remlife,A8value-SUM($F167:U167),IF(A8remlife="N/A","n/a",A8value/A8remlife))</f>
        <v>0</v>
      </c>
      <c r="W167" s="167">
        <f>IF(W$3&gt;A8remlife,A8value-SUM($F167:V167),IF(A8remlife="N/A","n/a",A8value/A8remlife))</f>
        <v>0</v>
      </c>
      <c r="X167" s="167">
        <f>IF(X$3&gt;A8remlife,A8value-SUM($F167:W167),IF(A8remlife="N/A","n/a",A8value/A8remlife))</f>
        <v>0</v>
      </c>
      <c r="Y167" s="167">
        <f>IF(Y$3&gt;A8remlife,A8value-SUM($F167:X167),IF(A8remlife="N/A","n/a",A8value/A8remlife))</f>
        <v>0</v>
      </c>
      <c r="Z167" s="167">
        <f>IF(Z$3&gt;A8remlife,A8value-SUM($F167:Y167),IF(A8remlife="N/A","n/a",A8value/A8remlife))</f>
        <v>0</v>
      </c>
      <c r="AA167" s="167">
        <f>IF(AA$3&gt;A8remlife,A8value-SUM($F167:Z167),IF(A8remlife="N/A","n/a",A8value/A8remlife))</f>
        <v>0</v>
      </c>
      <c r="AB167" s="167">
        <f>IF(AB$3&gt;A8remlife,A8value-SUM($F167:AA167),IF(A8remlife="N/A","n/a",A8value/A8remlife))</f>
        <v>0</v>
      </c>
      <c r="AC167" s="167">
        <f>IF(AC$3&gt;A8remlife,A8value-SUM($F167:AB167),IF(A8remlife="N/A","n/a",A8value/A8remlife))</f>
        <v>0</v>
      </c>
      <c r="AD167" s="167">
        <f>IF(AD$3&gt;A8remlife,A8value-SUM($F167:AC167),IF(A8remlife="N/A","n/a",A8value/A8remlife))</f>
        <v>0</v>
      </c>
      <c r="AE167" s="167">
        <f>IF(AE$3&gt;A8remlife,A8value-SUM($F167:AD167),IF(A8remlife="N/A","n/a",A8value/A8remlife))</f>
        <v>0</v>
      </c>
      <c r="AF167" s="167">
        <f>IF(AF$3&gt;A8remlife,A8value-SUM($F167:AE167),IF(A8remlife="N/A","n/a",A8value/A8remlife))</f>
        <v>0</v>
      </c>
      <c r="AG167" s="167">
        <f>IF(AG$3&gt;A8remlife,A8value-SUM($F167:AF167),IF(A8remlife="N/A","n/a",A8value/A8remlife))</f>
        <v>0</v>
      </c>
      <c r="AH167" s="167">
        <f>IF(AH$3&gt;A8remlife,A8value-SUM($F167:AG167),IF(A8remlife="N/A","n/a",A8value/A8remlife))</f>
        <v>0</v>
      </c>
      <c r="AI167" s="167">
        <f>IF(AI$3&gt;A8remlife,A8value-SUM($F167:AH167),IF(A8remlife="N/A","n/a",A8value/A8remlife))</f>
        <v>0</v>
      </c>
      <c r="AJ167" s="167">
        <f>IF(AJ$3&gt;A8remlife,A8value-SUM($F167:AI167),IF(A8remlife="N/A","n/a",A8value/A8remlife))</f>
        <v>0</v>
      </c>
      <c r="AK167" s="167">
        <f>IF(AK$3&gt;A8remlife,A8value-SUM($F167:AJ167),IF(A8remlife="N/A","n/a",A8value/A8remlife))</f>
        <v>0</v>
      </c>
      <c r="AL167" s="167">
        <f>IF(AL$3&gt;A8remlife,A8value-SUM($F167:AK167),IF(A8remlife="N/A","n/a",A8value/A8remlife))</f>
        <v>0</v>
      </c>
      <c r="AM167" s="167">
        <f>IF(AM$3&gt;A8remlife,A8value-SUM($F167:AL167),IF(A8remlife="N/A","n/a",A8value/A8remlife))</f>
        <v>0</v>
      </c>
      <c r="AN167" s="167">
        <f>IF(AN$3&gt;A8remlife,A8value-SUM($F167:AM167),IF(A8remlife="N/A","n/a",A8value/A8remlife))</f>
        <v>0</v>
      </c>
      <c r="AO167" s="167">
        <f>IF(AO$3&gt;A8remlife,A8value-SUM($F167:AN167),IF(A8remlife="N/A","n/a",A8value/A8remlife))</f>
        <v>0</v>
      </c>
      <c r="AP167" s="167">
        <f>IF(AP$3&gt;A8remlife,A8value-SUM($F167:AO167),IF(A8remlife="N/A","n/a",A8value/A8remlife))</f>
        <v>0</v>
      </c>
      <c r="AQ167" s="167">
        <f>IF(AQ$3&gt;A8remlife,A8value-SUM($F167:AP167),IF(A8remlife="N/A","n/a",A8value/A8remlife))</f>
        <v>0</v>
      </c>
      <c r="AR167" s="167">
        <f>IF(AR$3&gt;A8remlife,A8value-SUM($F167:AQ167),IF(A8remlife="N/A","n/a",A8value/A8remlife))</f>
        <v>0</v>
      </c>
      <c r="AS167" s="167">
        <f>IF(AS$3&gt;A8remlife,A8value-SUM($F167:AR167),IF(A8remlife="N/A","n/a",A8value/A8remlife))</f>
        <v>0</v>
      </c>
      <c r="AT167" s="167">
        <f>IF(AT$3&gt;A8remlife,A8value-SUM($F167:AS167),IF(A8remlife="N/A","n/a",A8value/A8remlife))</f>
        <v>0</v>
      </c>
      <c r="AU167" s="167">
        <f>IF(AU$3&gt;A8remlife,A8value-SUM($F167:AT167),IF(A8remlife="N/A","n/a",A8value/A8remlife))</f>
        <v>0</v>
      </c>
      <c r="AV167" s="167">
        <f>IF(AV$3&gt;A8remlife,A8value-SUM($F167:AU167),IF(A8remlife="N/A","n/a",A8value/A8remlife))</f>
        <v>0</v>
      </c>
      <c r="AW167" s="167">
        <f>IF(AW$3&gt;A8remlife,A8value-SUM($F167:AV167),IF(A8remlife="N/A","n/a",A8value/A8remlife))</f>
        <v>0</v>
      </c>
      <c r="AX167" s="167">
        <f>IF(AX$3&gt;A8remlife,A8value-SUM($F167:AW167),IF(A8remlife="N/A","n/a",A8value/A8remlife))</f>
        <v>0</v>
      </c>
      <c r="AY167" s="167">
        <f>IF(AY$3&gt;A8remlife,A8value-SUM($F167:AX167),IF(A8remlife="N/A","n/a",A8value/A8remlife))</f>
        <v>0</v>
      </c>
      <c r="AZ167" s="167">
        <f>IF(AZ$3&gt;A8remlife,A8value-SUM($F167:AY167),IF(A8remlife="N/A","n/a",A8value/A8remlife))</f>
        <v>0</v>
      </c>
      <c r="BA167" s="167">
        <f>IF(BA$3&gt;A8remlife,A8value-SUM($F167:AZ167),IF(A8remlife="N/A","n/a",A8value/A8remlife))</f>
        <v>0</v>
      </c>
      <c r="BB167" s="167">
        <f>IF(BB$3&gt;A8remlife,A8value-SUM($F167:BA167),IF(A8remlife="N/A","n/a",A8value/A8remlife))</f>
        <v>0</v>
      </c>
      <c r="BC167" s="167">
        <f>IF(BC$3&gt;A8remlife,A8value-SUM($F167:BB167),IF(A8remlife="N/A","n/a",A8value/A8remlife))</f>
        <v>0</v>
      </c>
      <c r="BD167" s="167">
        <f>IF(BD$3&gt;A8remlife,A8value-SUM($F167:BC167),IF(A8remlife="N/A","n/a",A8value/A8remlife))</f>
        <v>0</v>
      </c>
      <c r="BE167" s="167">
        <f>IF(BE$3&gt;A8remlife,A8value-SUM($F167:BD167),IF(A8remlife="N/A","n/a",A8value/A8remlife))</f>
        <v>0</v>
      </c>
      <c r="BF167" s="167">
        <f>IF(BF$3&gt;A8remlife,A8value-SUM($F167:BE167),IF(A8remlife="N/A","n/a",A8value/A8remlife))</f>
        <v>0</v>
      </c>
      <c r="BG167" s="167">
        <f>IF(BG$3&gt;A8remlife,A8value-SUM($F167:BF167),IF(A8remlife="N/A","n/a",A8value/A8remlife))</f>
        <v>0</v>
      </c>
      <c r="BH167" s="167">
        <f>IF(BH$3&gt;A8remlife,A8value-SUM($F167:BG167),IF(A8remlife="N/A","n/a",A8value/A8remlife))</f>
        <v>0</v>
      </c>
      <c r="BI167" s="167">
        <f>IF(BI$3&gt;A8remlife,A8value-SUM($F167:BH167),IF(A8remlife="N/A","n/a",A8value/A8remlife))</f>
        <v>0</v>
      </c>
      <c r="BJ167" s="20"/>
      <c r="BK167" s="20"/>
      <c r="BL167"/>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c r="EI167"/>
      <c r="EJ167"/>
      <c r="EK167"/>
      <c r="EL167"/>
      <c r="EM167"/>
      <c r="EN167"/>
      <c r="EO167"/>
      <c r="EP167"/>
      <c r="EQ167"/>
      <c r="ER167"/>
      <c r="ES167"/>
      <c r="ET167"/>
      <c r="EU167"/>
      <c r="EV167"/>
      <c r="EW167"/>
      <c r="EX167"/>
      <c r="EY167"/>
      <c r="EZ167"/>
      <c r="FA167"/>
      <c r="FB167"/>
      <c r="FC167"/>
      <c r="FD167"/>
      <c r="FE167"/>
      <c r="FF167"/>
      <c r="FG167"/>
      <c r="FH167"/>
      <c r="FI167"/>
      <c r="FJ167"/>
      <c r="FK167"/>
      <c r="FL167"/>
      <c r="FM167"/>
      <c r="FN167"/>
      <c r="FO167"/>
      <c r="FP167"/>
      <c r="FQ167"/>
      <c r="FR167"/>
      <c r="FS167"/>
      <c r="FT167"/>
      <c r="FU167"/>
      <c r="FV167"/>
      <c r="FW167"/>
      <c r="FX167"/>
      <c r="FY167"/>
      <c r="FZ167"/>
      <c r="GA167"/>
      <c r="GB167"/>
      <c r="GC167"/>
      <c r="GD167"/>
      <c r="GE167"/>
      <c r="GF167"/>
      <c r="GG167"/>
      <c r="GH167"/>
      <c r="GI167"/>
      <c r="GJ167"/>
      <c r="GK167"/>
      <c r="GL167"/>
      <c r="GM167"/>
      <c r="GN167"/>
      <c r="GO167"/>
      <c r="GP167"/>
      <c r="GQ167"/>
      <c r="GR167"/>
      <c r="GS167"/>
      <c r="GT167"/>
      <c r="GU167"/>
      <c r="GV167"/>
      <c r="GW167"/>
      <c r="GX167"/>
      <c r="GY167"/>
      <c r="GZ167"/>
      <c r="HA167"/>
      <c r="HB167"/>
      <c r="HC167"/>
      <c r="HD167"/>
      <c r="HE167"/>
      <c r="HF167"/>
      <c r="HG167"/>
      <c r="HH167"/>
      <c r="HI167"/>
      <c r="HJ167"/>
      <c r="HK167"/>
      <c r="HL167"/>
      <c r="HM167"/>
      <c r="HN167"/>
      <c r="HO167"/>
      <c r="HP167"/>
      <c r="HQ167"/>
      <c r="HR167"/>
      <c r="HS167"/>
      <c r="HT167"/>
      <c r="HU167"/>
      <c r="HV167"/>
      <c r="HW167"/>
      <c r="HX167"/>
      <c r="HY167"/>
      <c r="HZ167"/>
      <c r="IA167"/>
      <c r="IB167"/>
      <c r="IC167"/>
      <c r="ID167"/>
      <c r="IE167"/>
      <c r="IF167"/>
      <c r="IG167"/>
      <c r="IH167"/>
      <c r="II167"/>
      <c r="IJ167"/>
      <c r="IK167"/>
      <c r="IL167"/>
      <c r="IM167"/>
      <c r="IN167"/>
      <c r="IO167"/>
      <c r="IP167"/>
      <c r="IQ167"/>
      <c r="IR167"/>
      <c r="IS167"/>
      <c r="IT167"/>
      <c r="IU167"/>
      <c r="IV167"/>
    </row>
    <row r="168" spans="1:256" s="5" customFormat="1" hidden="1" outlineLevel="2">
      <c r="A168" s="20"/>
      <c r="B168" s="20"/>
      <c r="C168" s="38"/>
      <c r="D168" s="641" t="s">
        <v>71</v>
      </c>
      <c r="E168" s="287">
        <v>0</v>
      </c>
      <c r="F168" s="40"/>
      <c r="G168" s="164"/>
      <c r="H168" s="168"/>
      <c r="I168" s="168"/>
      <c r="J168" s="168"/>
      <c r="K168" s="168"/>
      <c r="L168" s="168"/>
      <c r="M168" s="168"/>
      <c r="N168" s="168"/>
      <c r="O168" s="168"/>
      <c r="P168" s="168"/>
      <c r="Q168" s="168"/>
      <c r="R168" s="168"/>
      <c r="S168" s="168"/>
      <c r="T168" s="168"/>
      <c r="U168" s="168"/>
      <c r="V168" s="168"/>
      <c r="W168" s="168"/>
      <c r="X168" s="168"/>
      <c r="Y168" s="168"/>
      <c r="Z168" s="168"/>
      <c r="AA168" s="168"/>
      <c r="AB168" s="168"/>
      <c r="AC168" s="168"/>
      <c r="AD168" s="168"/>
      <c r="AE168" s="168"/>
      <c r="AF168" s="168"/>
      <c r="AG168" s="168"/>
      <c r="AH168" s="168"/>
      <c r="AI168" s="168"/>
      <c r="AJ168" s="168"/>
      <c r="AK168" s="168"/>
      <c r="AL168" s="168"/>
      <c r="AM168" s="168"/>
      <c r="AN168" s="168"/>
      <c r="AO168" s="168"/>
      <c r="AP168" s="168"/>
      <c r="AQ168" s="168"/>
      <c r="AR168" s="168"/>
      <c r="AS168" s="168"/>
      <c r="AT168" s="168"/>
      <c r="AU168" s="168"/>
      <c r="AV168" s="168"/>
      <c r="AW168" s="168"/>
      <c r="AX168" s="168"/>
      <c r="AY168" s="168"/>
      <c r="AZ168" s="168"/>
      <c r="BA168" s="168"/>
      <c r="BB168" s="168"/>
      <c r="BC168" s="168"/>
      <c r="BD168" s="168"/>
      <c r="BE168" s="168"/>
      <c r="BF168" s="168"/>
      <c r="BG168" s="168"/>
      <c r="BH168" s="168"/>
      <c r="BI168" s="168"/>
      <c r="BJ168" s="20"/>
      <c r="BK168" s="20"/>
      <c r="BL168"/>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c r="EI168"/>
      <c r="EJ168"/>
      <c r="EK168"/>
      <c r="EL168"/>
      <c r="EM168"/>
      <c r="EN168"/>
      <c r="EO168"/>
      <c r="EP168"/>
      <c r="EQ168"/>
      <c r="ER168"/>
      <c r="ES168"/>
      <c r="ET168"/>
      <c r="EU168"/>
      <c r="EV168"/>
      <c r="EW168"/>
      <c r="EX168"/>
      <c r="EY168"/>
      <c r="EZ168"/>
      <c r="FA168"/>
      <c r="FB168"/>
      <c r="FC168"/>
      <c r="FD168"/>
      <c r="FE168"/>
      <c r="FF168"/>
      <c r="FG168"/>
      <c r="FH168"/>
      <c r="FI168"/>
      <c r="FJ168"/>
      <c r="FK168"/>
      <c r="FL168"/>
      <c r="FM168"/>
      <c r="FN168"/>
      <c r="FO168"/>
      <c r="FP168"/>
      <c r="FQ168"/>
      <c r="FR168"/>
      <c r="FS168"/>
      <c r="FT168"/>
      <c r="FU168"/>
      <c r="FV168"/>
      <c r="FW168"/>
      <c r="FX168"/>
      <c r="FY168"/>
      <c r="FZ168"/>
      <c r="GA168"/>
      <c r="GB168"/>
      <c r="GC168"/>
      <c r="GD168"/>
      <c r="GE168"/>
      <c r="GF168"/>
      <c r="GG168"/>
      <c r="GH168"/>
      <c r="GI168"/>
      <c r="GJ168"/>
      <c r="GK168"/>
      <c r="GL168"/>
      <c r="GM168"/>
      <c r="GN168"/>
      <c r="GO168"/>
      <c r="GP168"/>
      <c r="GQ168"/>
      <c r="GR168"/>
      <c r="GS168"/>
      <c r="GT168"/>
      <c r="GU168"/>
      <c r="GV168"/>
      <c r="GW168"/>
      <c r="GX168"/>
      <c r="GY168"/>
      <c r="GZ168"/>
      <c r="HA168"/>
      <c r="HB168"/>
      <c r="HC168"/>
      <c r="HD168"/>
      <c r="HE168"/>
      <c r="HF168"/>
      <c r="HG168"/>
      <c r="HH168"/>
      <c r="HI168"/>
      <c r="HJ168"/>
      <c r="HK168"/>
      <c r="HL168"/>
      <c r="HM168"/>
      <c r="HN168"/>
      <c r="HO168"/>
      <c r="HP168"/>
      <c r="HQ168"/>
      <c r="HR168"/>
      <c r="HS168"/>
      <c r="HT168"/>
      <c r="HU168"/>
      <c r="HV168"/>
      <c r="HW168"/>
      <c r="HX168"/>
      <c r="HY168"/>
      <c r="HZ168"/>
      <c r="IA168"/>
      <c r="IB168"/>
      <c r="IC168"/>
      <c r="ID168"/>
      <c r="IE168"/>
      <c r="IF168"/>
      <c r="IG168"/>
      <c r="IH168"/>
      <c r="II168"/>
      <c r="IJ168"/>
      <c r="IK168"/>
      <c r="IL168"/>
      <c r="IM168"/>
      <c r="IN168"/>
      <c r="IO168"/>
      <c r="IP168"/>
      <c r="IQ168"/>
      <c r="IR168"/>
      <c r="IS168"/>
      <c r="IT168"/>
      <c r="IU168"/>
      <c r="IV168"/>
    </row>
    <row r="169" spans="1:256" s="5" customFormat="1" hidden="1" outlineLevel="2">
      <c r="A169" s="20"/>
      <c r="B169" s="20"/>
      <c r="C169" s="38"/>
      <c r="D169" s="641"/>
      <c r="E169" s="287">
        <v>1</v>
      </c>
      <c r="F169" s="40"/>
      <c r="G169" s="444"/>
      <c r="H169" s="168">
        <f>IF(A8stdlife="n/a","n/a",IF(H$3&gt;(A8stdlife+$E169),(Input!$G$150*(1+rvanilla)^0.5)-SUM($G169:G169),(Input!$G$150*(1+rvanilla)^0.5)/A8stdlife))</f>
        <v>0</v>
      </c>
      <c r="I169" s="168">
        <f>IF(A8stdlife="n/a","n/a",IF(I$3&gt;(A8stdlife+$E169),(Input!$G$150*(1+rvanilla)^0.5)-SUM($G169:H169),(Input!$G$150*(1+rvanilla)^0.5)/A8stdlife))</f>
        <v>0</v>
      </c>
      <c r="J169" s="168">
        <f>IF(A8stdlife="n/a","n/a",IF(J$3&gt;(A8stdlife+$E169),(Input!$G$150*(1+rvanilla)^0.5)-SUM($G169:I169),(Input!$G$150*(1+rvanilla)^0.5)/A8stdlife))</f>
        <v>0</v>
      </c>
      <c r="K169" s="168">
        <f>IF(A8stdlife="n/a","n/a",IF(K$3&gt;(A8stdlife+$E169),(Input!$G$150*(1+rvanilla)^0.5)-SUM($G169:J169),(Input!$G$150*(1+rvanilla)^0.5)/A8stdlife))</f>
        <v>0</v>
      </c>
      <c r="L169" s="168">
        <f>IF(A8stdlife="n/a","n/a",IF(L$3&gt;(A8stdlife+$E169),(Input!$G$150*(1+rvanilla)^0.5)-SUM($G169:K169),(Input!$G$150*(1+rvanilla)^0.5)/A8stdlife))</f>
        <v>0</v>
      </c>
      <c r="M169" s="168">
        <f>IF(A8stdlife="n/a","n/a",IF(M$3&gt;(A8stdlife+$E169),(Input!$G$150*(1+rvanilla)^0.5)-SUM($G169:L169),(Input!$G$150*(1+rvanilla)^0.5)/A8stdlife))</f>
        <v>0</v>
      </c>
      <c r="N169" s="168">
        <f>IF(A8stdlife="n/a","n/a",IF(N$3&gt;(A8stdlife+$E169),(Input!$G$150*(1+rvanilla)^0.5)-SUM($G169:M169),(Input!$G$150*(1+rvanilla)^0.5)/A8stdlife))</f>
        <v>0</v>
      </c>
      <c r="O169" s="168">
        <f>IF(A8stdlife="n/a","n/a",IF(O$3&gt;(A8stdlife+$E169),(Input!$G$150*(1+rvanilla)^0.5)-SUM($G169:N169),(Input!$G$150*(1+rvanilla)^0.5)/A8stdlife))</f>
        <v>0</v>
      </c>
      <c r="P169" s="168">
        <f>IF(A8stdlife="n/a","n/a",IF(P$3&gt;(A8stdlife+$E169),(Input!$G$150*(1+rvanilla)^0.5)-SUM($G169:O169),(Input!$G$150*(1+rvanilla)^0.5)/A8stdlife))</f>
        <v>0</v>
      </c>
      <c r="Q169" s="168">
        <f>IF(A8stdlife="n/a","n/a",IF(Q$3&gt;(A8stdlife+$E169),(Input!$G$150*(1+rvanilla)^0.5)-SUM($G169:P169),(Input!$G$150*(1+rvanilla)^0.5)/A8stdlife))</f>
        <v>0</v>
      </c>
      <c r="R169" s="168">
        <f>IF(A8stdlife="n/a","n/a",IF(R$3&gt;(A8stdlife+$E169),(Input!$G$150*(1+rvanilla)^0.5)-SUM($G169:Q169),(Input!$G$150*(1+rvanilla)^0.5)/A8stdlife))</f>
        <v>0</v>
      </c>
      <c r="S169" s="168">
        <f>IF(A8stdlife="n/a","n/a",IF(S$3&gt;(A8stdlife+$E169),(Input!$G$150*(1+rvanilla)^0.5)-SUM($G169:R169),(Input!$G$150*(1+rvanilla)^0.5)/A8stdlife))</f>
        <v>0</v>
      </c>
      <c r="T169" s="168">
        <f>IF(A8stdlife="n/a","n/a",IF(T$3&gt;(A8stdlife+$E169),(Input!$G$150*(1+rvanilla)^0.5)-SUM($G169:S169),(Input!$G$150*(1+rvanilla)^0.5)/A8stdlife))</f>
        <v>0</v>
      </c>
      <c r="U169" s="168">
        <f>IF(A8stdlife="n/a","n/a",IF(U$3&gt;(A8stdlife+$E169),(Input!$G$150*(1+rvanilla)^0.5)-SUM($G169:T169),(Input!$G$150*(1+rvanilla)^0.5)/A8stdlife))</f>
        <v>0</v>
      </c>
      <c r="V169" s="168">
        <f>IF(A8stdlife="n/a","n/a",IF(V$3&gt;(A8stdlife+$E169),(Input!$G$150*(1+rvanilla)^0.5)-SUM($G169:U169),(Input!$G$150*(1+rvanilla)^0.5)/A8stdlife))</f>
        <v>0</v>
      </c>
      <c r="W169" s="168">
        <f>IF(A8stdlife="n/a","n/a",IF(W$3&gt;(A8stdlife+$E169),(Input!$G$150*(1+rvanilla)^0.5)-SUM($G169:V169),(Input!$G$150*(1+rvanilla)^0.5)/A8stdlife))</f>
        <v>0</v>
      </c>
      <c r="X169" s="168">
        <f>IF(A8stdlife="n/a","n/a",IF(X$3&gt;(A8stdlife+$E169),(Input!$G$150*(1+rvanilla)^0.5)-SUM($G169:W169),(Input!$G$150*(1+rvanilla)^0.5)/A8stdlife))</f>
        <v>0</v>
      </c>
      <c r="Y169" s="168">
        <f>IF(A8stdlife="n/a","n/a",IF(Y$3&gt;(A8stdlife+$E169),(Input!$G$150*(1+rvanilla)^0.5)-SUM($G169:X169),(Input!$G$150*(1+rvanilla)^0.5)/A8stdlife))</f>
        <v>0</v>
      </c>
      <c r="Z169" s="168">
        <f>IF(A8stdlife="n/a","n/a",IF(Z$3&gt;(A8stdlife+$E169),(Input!$G$150*(1+rvanilla)^0.5)-SUM($G169:Y169),(Input!$G$150*(1+rvanilla)^0.5)/A8stdlife))</f>
        <v>0</v>
      </c>
      <c r="AA169" s="168">
        <f>IF(A8stdlife="n/a","n/a",IF(AA$3&gt;(A8stdlife+$E169),(Input!$G$150*(1+rvanilla)^0.5)-SUM($G169:Z169),(Input!$G$150*(1+rvanilla)^0.5)/A8stdlife))</f>
        <v>0</v>
      </c>
      <c r="AB169" s="168">
        <f>IF(A8stdlife="n/a","n/a",IF(AB$3&gt;(A8stdlife+$E169),(Input!$G$150*(1+rvanilla)^0.5)-SUM($G169:AA169),(Input!$G$150*(1+rvanilla)^0.5)/A8stdlife))</f>
        <v>0</v>
      </c>
      <c r="AC169" s="168">
        <f>IF(A8stdlife="n/a","n/a",IF(AC$3&gt;(A8stdlife+$E169),(Input!$G$150*(1+rvanilla)^0.5)-SUM($G169:AB169),(Input!$G$150*(1+rvanilla)^0.5)/A8stdlife))</f>
        <v>0</v>
      </c>
      <c r="AD169" s="168">
        <f>IF(A8stdlife="n/a","n/a",IF(AD$3&gt;(A8stdlife+$E169),(Input!$G$150*(1+rvanilla)^0.5)-SUM($G169:AC169),(Input!$G$150*(1+rvanilla)^0.5)/A8stdlife))</f>
        <v>0</v>
      </c>
      <c r="AE169" s="168">
        <f>IF(A8stdlife="n/a","n/a",IF(AE$3&gt;(A8stdlife+$E169),(Input!$G$150*(1+rvanilla)^0.5)-SUM($G169:AD169),(Input!$G$150*(1+rvanilla)^0.5)/A8stdlife))</f>
        <v>0</v>
      </c>
      <c r="AF169" s="168">
        <f>IF(A8stdlife="n/a","n/a",IF(AF$3&gt;(A8stdlife+$E169),(Input!$G$150*(1+rvanilla)^0.5)-SUM($G169:AE169),(Input!$G$150*(1+rvanilla)^0.5)/A8stdlife))</f>
        <v>0</v>
      </c>
      <c r="AG169" s="168">
        <f>IF(A8stdlife="n/a","n/a",IF(AG$3&gt;(A8stdlife+$E169),(Input!$G$150*(1+rvanilla)^0.5)-SUM($G169:AF169),(Input!$G$150*(1+rvanilla)^0.5)/A8stdlife))</f>
        <v>0</v>
      </c>
      <c r="AH169" s="168">
        <f>IF(A8stdlife="n/a","n/a",IF(AH$3&gt;(A8stdlife+$E169),(Input!$G$150*(1+rvanilla)^0.5)-SUM($G169:AG169),(Input!$G$150*(1+rvanilla)^0.5)/A8stdlife))</f>
        <v>0</v>
      </c>
      <c r="AI169" s="168">
        <f>IF(A8stdlife="n/a","n/a",IF(AI$3&gt;(A8stdlife+$E169),(Input!$G$150*(1+rvanilla)^0.5)-SUM($G169:AH169),(Input!$G$150*(1+rvanilla)^0.5)/A8stdlife))</f>
        <v>0</v>
      </c>
      <c r="AJ169" s="168">
        <f>IF(A8stdlife="n/a","n/a",IF(AJ$3&gt;(A8stdlife+$E169),(Input!$G$150*(1+rvanilla)^0.5)-SUM($G169:AI169),(Input!$G$150*(1+rvanilla)^0.5)/A8stdlife))</f>
        <v>0</v>
      </c>
      <c r="AK169" s="168">
        <f>IF(A8stdlife="n/a","n/a",IF(AK$3&gt;(A8stdlife+$E169),(Input!$G$150*(1+rvanilla)^0.5)-SUM($G169:AJ169),(Input!$G$150*(1+rvanilla)^0.5)/A8stdlife))</f>
        <v>0</v>
      </c>
      <c r="AL169" s="168">
        <f>IF(A8stdlife="n/a","n/a",IF(AL$3&gt;(A8stdlife+$E169),(Input!$G$150*(1+rvanilla)^0.5)-SUM($G169:AK169),(Input!$G$150*(1+rvanilla)^0.5)/A8stdlife))</f>
        <v>0</v>
      </c>
      <c r="AM169" s="168">
        <f>IF(A8stdlife="n/a","n/a",IF(AM$3&gt;(A8stdlife+$E169),(Input!$G$150*(1+rvanilla)^0.5)-SUM($G169:AL169),(Input!$G$150*(1+rvanilla)^0.5)/A8stdlife))</f>
        <v>0</v>
      </c>
      <c r="AN169" s="168">
        <f>IF(A8stdlife="n/a","n/a",IF(AN$3&gt;(A8stdlife+$E169),(Input!$G$150*(1+rvanilla)^0.5)-SUM($G169:AM169),(Input!$G$150*(1+rvanilla)^0.5)/A8stdlife))</f>
        <v>0</v>
      </c>
      <c r="AO169" s="168">
        <f>IF(A8stdlife="n/a","n/a",IF(AO$3&gt;(A8stdlife+$E169),(Input!$G$150*(1+rvanilla)^0.5)-SUM($G169:AN169),(Input!$G$150*(1+rvanilla)^0.5)/A8stdlife))</f>
        <v>0</v>
      </c>
      <c r="AP169" s="168">
        <f>IF(A8stdlife="n/a","n/a",IF(AP$3&gt;(A8stdlife+$E169),(Input!$G$150*(1+rvanilla)^0.5)-SUM($G169:AO169),(Input!$G$150*(1+rvanilla)^0.5)/A8stdlife))</f>
        <v>0</v>
      </c>
      <c r="AQ169" s="168">
        <f>IF(A8stdlife="n/a","n/a",IF(AQ$3&gt;(A8stdlife+$E169),(Input!$G$150*(1+rvanilla)^0.5)-SUM($G169:AP169),(Input!$G$150*(1+rvanilla)^0.5)/A8stdlife))</f>
        <v>0</v>
      </c>
      <c r="AR169" s="168">
        <f>IF(A8stdlife="n/a","n/a",IF(AR$3&gt;(A8stdlife+$E169),(Input!$G$150*(1+rvanilla)^0.5)-SUM($G169:AQ169),(Input!$G$150*(1+rvanilla)^0.5)/A8stdlife))</f>
        <v>0</v>
      </c>
      <c r="AS169" s="168">
        <f>IF(A8stdlife="n/a","n/a",IF(AS$3&gt;(A8stdlife+$E169),(Input!$G$150*(1+rvanilla)^0.5)-SUM($G169:AR169),(Input!$G$150*(1+rvanilla)^0.5)/A8stdlife))</f>
        <v>0</v>
      </c>
      <c r="AT169" s="168">
        <f>IF(A8stdlife="n/a","n/a",IF(AT$3&gt;(A8stdlife+$E169),(Input!$G$150*(1+rvanilla)^0.5)-SUM($G169:AS169),(Input!$G$150*(1+rvanilla)^0.5)/A8stdlife))</f>
        <v>0</v>
      </c>
      <c r="AU169" s="168">
        <f>IF(A8stdlife="n/a","n/a",IF(AU$3&gt;(A8stdlife+$E169),(Input!$G$150*(1+rvanilla)^0.5)-SUM($G169:AT169),(Input!$G$150*(1+rvanilla)^0.5)/A8stdlife))</f>
        <v>0</v>
      </c>
      <c r="AV169" s="168">
        <f>IF(A8stdlife="n/a","n/a",IF(AV$3&gt;(A8stdlife+$E169),(Input!$G$150*(1+rvanilla)^0.5)-SUM($G169:AU169),(Input!$G$150*(1+rvanilla)^0.5)/A8stdlife))</f>
        <v>0</v>
      </c>
      <c r="AW169" s="168">
        <f>IF(A8stdlife="n/a","n/a",IF(AW$3&gt;(A8stdlife+$E169),(Input!$G$150*(1+rvanilla)^0.5)-SUM($G169:AV169),(Input!$G$150*(1+rvanilla)^0.5)/A8stdlife))</f>
        <v>0</v>
      </c>
      <c r="AX169" s="168">
        <f>IF(A8stdlife="n/a","n/a",IF(AX$3&gt;(A8stdlife+$E169),(Input!$G$150*(1+rvanilla)^0.5)-SUM($G169:AW169),(Input!$G$150*(1+rvanilla)^0.5)/A8stdlife))</f>
        <v>0</v>
      </c>
      <c r="AY169" s="168">
        <f>IF(A8stdlife="n/a","n/a",IF(AY$3&gt;(A8stdlife+$E169),(Input!$G$150*(1+rvanilla)^0.5)-SUM($G169:AX169),(Input!$G$150*(1+rvanilla)^0.5)/A8stdlife))</f>
        <v>0</v>
      </c>
      <c r="AZ169" s="168">
        <f>IF(A8stdlife="n/a","n/a",IF(AZ$3&gt;(A8stdlife+$E169),(Input!$G$150*(1+rvanilla)^0.5)-SUM($G169:AY169),(Input!$G$150*(1+rvanilla)^0.5)/A8stdlife))</f>
        <v>0</v>
      </c>
      <c r="BA169" s="168">
        <f>IF(A8stdlife="n/a","n/a",IF(BA$3&gt;(A8stdlife+$E169),(Input!$G$150*(1+rvanilla)^0.5)-SUM($G169:AZ169),(Input!$G$150*(1+rvanilla)^0.5)/A8stdlife))</f>
        <v>0</v>
      </c>
      <c r="BB169" s="168">
        <f>IF(A8stdlife="n/a","n/a",IF(BB$3&gt;(A8stdlife+$E169),(Input!$G$150*(1+rvanilla)^0.5)-SUM($G169:BA169),(Input!$G$150*(1+rvanilla)^0.5)/A8stdlife))</f>
        <v>0</v>
      </c>
      <c r="BC169" s="168">
        <f>IF(A8stdlife="n/a","n/a",IF(BC$3&gt;(A8stdlife+$E169),(Input!$G$150*(1+rvanilla)^0.5)-SUM($G169:BB169),(Input!$G$150*(1+rvanilla)^0.5)/A8stdlife))</f>
        <v>0</v>
      </c>
      <c r="BD169" s="168">
        <f>IF(A8stdlife="n/a","n/a",IF(BD$3&gt;(A8stdlife+$E169),(Input!$G$150*(1+rvanilla)^0.5)-SUM($G169:BC169),(Input!$G$150*(1+rvanilla)^0.5)/A8stdlife))</f>
        <v>0</v>
      </c>
      <c r="BE169" s="168">
        <f>IF(A8stdlife="n/a","n/a",IF(BE$3&gt;(A8stdlife+$E169),(Input!$G$150*(1+rvanilla)^0.5)-SUM($G169:BD169),(Input!$G$150*(1+rvanilla)^0.5)/A8stdlife))</f>
        <v>0</v>
      </c>
      <c r="BF169" s="168">
        <f>IF(A8stdlife="n/a","n/a",IF(BF$3&gt;(A8stdlife+$E169),(Input!$G$150*(1+rvanilla)^0.5)-SUM($G169:BE169),(Input!$G$150*(1+rvanilla)^0.5)/A8stdlife))</f>
        <v>0</v>
      </c>
      <c r="BG169" s="168">
        <f>IF(A8stdlife="n/a","n/a",IF(BG$3&gt;(A8stdlife+$E169),(Input!$G$150*(1+rvanilla)^0.5)-SUM($G169:BF169),(Input!$G$150*(1+rvanilla)^0.5)/A8stdlife))</f>
        <v>0</v>
      </c>
      <c r="BH169" s="168">
        <f>IF(A8stdlife="n/a","n/a",IF(BH$3&gt;(A8stdlife+$E169),(Input!$G$150*(1+rvanilla)^0.5)-SUM($G169:BG169),(Input!$G$150*(1+rvanilla)^0.5)/A8stdlife))</f>
        <v>0</v>
      </c>
      <c r="BI169" s="168">
        <f>IF(A8stdlife="n/a","n/a",IF(BI$3&gt;(A8stdlife+$E169),(Input!$G$150*(1+rvanilla)^0.5)-SUM($G169:BH169),(Input!$G$150*(1+rvanilla)^0.5)/A8stdlife))</f>
        <v>0</v>
      </c>
      <c r="BJ169" s="20"/>
      <c r="BK169" s="20"/>
      <c r="BL169"/>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c r="EF169"/>
      <c r="EG169"/>
      <c r="EH169"/>
      <c r="EI169"/>
      <c r="EJ169"/>
      <c r="EK169"/>
      <c r="EL169"/>
      <c r="EM169"/>
      <c r="EN169"/>
      <c r="EO169"/>
      <c r="EP169"/>
      <c r="EQ169"/>
      <c r="ER169"/>
      <c r="ES169"/>
      <c r="ET169"/>
      <c r="EU169"/>
      <c r="EV169"/>
      <c r="EW169"/>
      <c r="EX169"/>
      <c r="EY169"/>
      <c r="EZ169"/>
      <c r="FA169"/>
      <c r="FB169"/>
      <c r="FC169"/>
      <c r="FD169"/>
      <c r="FE169"/>
      <c r="FF169"/>
      <c r="FG169"/>
      <c r="FH169"/>
      <c r="FI169"/>
      <c r="FJ169"/>
      <c r="FK169"/>
      <c r="FL169"/>
      <c r="FM169"/>
      <c r="FN169"/>
      <c r="FO169"/>
      <c r="FP169"/>
      <c r="FQ169"/>
      <c r="FR169"/>
      <c r="FS169"/>
      <c r="FT169"/>
      <c r="FU169"/>
      <c r="FV169"/>
      <c r="FW169"/>
      <c r="FX169"/>
      <c r="FY169"/>
      <c r="FZ169"/>
      <c r="GA169"/>
      <c r="GB169"/>
      <c r="GC169"/>
      <c r="GD169"/>
      <c r="GE169"/>
      <c r="GF169"/>
      <c r="GG169"/>
      <c r="GH169"/>
      <c r="GI169"/>
      <c r="GJ169"/>
      <c r="GK169"/>
      <c r="GL169"/>
      <c r="GM169"/>
      <c r="GN169"/>
      <c r="GO169"/>
      <c r="GP169"/>
      <c r="GQ169"/>
      <c r="GR169"/>
      <c r="GS169"/>
      <c r="GT169"/>
      <c r="GU169"/>
      <c r="GV169"/>
      <c r="GW169"/>
      <c r="GX169"/>
      <c r="GY169"/>
      <c r="GZ169"/>
      <c r="HA169"/>
      <c r="HB169"/>
      <c r="HC169"/>
      <c r="HD169"/>
      <c r="HE169"/>
      <c r="HF169"/>
      <c r="HG169"/>
      <c r="HH169"/>
      <c r="HI169"/>
      <c r="HJ169"/>
      <c r="HK169"/>
      <c r="HL169"/>
      <c r="HM169"/>
      <c r="HN169"/>
      <c r="HO169"/>
      <c r="HP169"/>
      <c r="HQ169"/>
      <c r="HR169"/>
      <c r="HS169"/>
      <c r="HT169"/>
      <c r="HU169"/>
      <c r="HV169"/>
      <c r="HW169"/>
      <c r="HX169"/>
      <c r="HY169"/>
      <c r="HZ169"/>
      <c r="IA169"/>
      <c r="IB169"/>
      <c r="IC169"/>
      <c r="ID169"/>
      <c r="IE169"/>
      <c r="IF169"/>
      <c r="IG169"/>
      <c r="IH169"/>
      <c r="II169"/>
      <c r="IJ169"/>
      <c r="IK169"/>
      <c r="IL169"/>
      <c r="IM169"/>
      <c r="IN169"/>
      <c r="IO169"/>
      <c r="IP169"/>
      <c r="IQ169"/>
      <c r="IR169"/>
      <c r="IS169"/>
      <c r="IT169"/>
      <c r="IU169"/>
      <c r="IV169"/>
    </row>
    <row r="170" spans="1:256" s="5" customFormat="1" hidden="1" outlineLevel="2">
      <c r="A170" s="20"/>
      <c r="B170" s="20"/>
      <c r="C170" s="38"/>
      <c r="D170" s="641"/>
      <c r="E170" s="287">
        <v>2</v>
      </c>
      <c r="F170" s="40"/>
      <c r="G170" s="445"/>
      <c r="H170" s="314"/>
      <c r="I170" s="168">
        <f>IF(A8stdlife="n/a","n/a",IF(I$3&gt;(A8stdlife+$E170),(Input!$H$150*(1+rvanilla)^0.5)-SUM($H170:H170),(Input!$H$150*(1+rvanilla)^0.5)/A8stdlife))</f>
        <v>0</v>
      </c>
      <c r="J170" s="168">
        <f>IF(A8stdlife="n/a","n/a",IF(J$3&gt;(A8stdlife+$E170),(Input!$H$150*(1+rvanilla)^0.5)-SUM($H170:I170),(Input!$H$150*(1+rvanilla)^0.5)/A8stdlife))</f>
        <v>0</v>
      </c>
      <c r="K170" s="168">
        <f>IF(A8stdlife="n/a","n/a",IF(K$3&gt;(A8stdlife+$E170),(Input!$H$150*(1+rvanilla)^0.5)-SUM($H170:J170),(Input!$H$150*(1+rvanilla)^0.5)/A8stdlife))</f>
        <v>0</v>
      </c>
      <c r="L170" s="168">
        <f>IF(A8stdlife="n/a","n/a",IF(L$3&gt;(A8stdlife+$E170),(Input!$H$150*(1+rvanilla)^0.5)-SUM($H170:K170),(Input!$H$150*(1+rvanilla)^0.5)/A8stdlife))</f>
        <v>0</v>
      </c>
      <c r="M170" s="168">
        <f>IF(A8stdlife="n/a","n/a",IF(M$3&gt;(A8stdlife+$E170),(Input!$H$150*(1+rvanilla)^0.5)-SUM($H170:L170),(Input!$H$150*(1+rvanilla)^0.5)/A8stdlife))</f>
        <v>0</v>
      </c>
      <c r="N170" s="168">
        <f>IF(A8stdlife="n/a","n/a",IF(N$3&gt;(A8stdlife+$E170),(Input!$H$150*(1+rvanilla)^0.5)-SUM($H170:M170),(Input!$H$150*(1+rvanilla)^0.5)/A8stdlife))</f>
        <v>0</v>
      </c>
      <c r="O170" s="168">
        <f>IF(A8stdlife="n/a","n/a",IF(O$3&gt;(A8stdlife+$E170),(Input!$H$150*(1+rvanilla)^0.5)-SUM($H170:N170),(Input!$H$150*(1+rvanilla)^0.5)/A8stdlife))</f>
        <v>0</v>
      </c>
      <c r="P170" s="168">
        <f>IF(A8stdlife="n/a","n/a",IF(P$3&gt;(A8stdlife+$E170),(Input!$H$150*(1+rvanilla)^0.5)-SUM($H170:O170),(Input!$H$150*(1+rvanilla)^0.5)/A8stdlife))</f>
        <v>0</v>
      </c>
      <c r="Q170" s="168">
        <f>IF(A8stdlife="n/a","n/a",IF(Q$3&gt;(A8stdlife+$E170),(Input!$H$150*(1+rvanilla)^0.5)-SUM($H170:P170),(Input!$H$150*(1+rvanilla)^0.5)/A8stdlife))</f>
        <v>0</v>
      </c>
      <c r="R170" s="168">
        <f>IF(A8stdlife="n/a","n/a",IF(R$3&gt;(A8stdlife+$E170),(Input!$H$150*(1+rvanilla)^0.5)-SUM($H170:Q170),(Input!$H$150*(1+rvanilla)^0.5)/A8stdlife))</f>
        <v>0</v>
      </c>
      <c r="S170" s="168">
        <f>IF(A8stdlife="n/a","n/a",IF(S$3&gt;(A8stdlife+$E170),(Input!$H$150*(1+rvanilla)^0.5)-SUM($H170:R170),(Input!$H$150*(1+rvanilla)^0.5)/A8stdlife))</f>
        <v>0</v>
      </c>
      <c r="T170" s="168">
        <f>IF(A8stdlife="n/a","n/a",IF(T$3&gt;(A8stdlife+$E170),(Input!$H$150*(1+rvanilla)^0.5)-SUM($H170:S170),(Input!$H$150*(1+rvanilla)^0.5)/A8stdlife))</f>
        <v>0</v>
      </c>
      <c r="U170" s="168">
        <f>IF(A8stdlife="n/a","n/a",IF(U$3&gt;(A8stdlife+$E170),(Input!$H$150*(1+rvanilla)^0.5)-SUM($H170:T170),(Input!$H$150*(1+rvanilla)^0.5)/A8stdlife))</f>
        <v>0</v>
      </c>
      <c r="V170" s="168">
        <f>IF(A8stdlife="n/a","n/a",IF(V$3&gt;(A8stdlife+$E170),(Input!$H$150*(1+rvanilla)^0.5)-SUM($H170:U170),(Input!$H$150*(1+rvanilla)^0.5)/A8stdlife))</f>
        <v>0</v>
      </c>
      <c r="W170" s="168">
        <f>IF(A8stdlife="n/a","n/a",IF(W$3&gt;(A8stdlife+$E170),(Input!$H$150*(1+rvanilla)^0.5)-SUM($H170:V170),(Input!$H$150*(1+rvanilla)^0.5)/A8stdlife))</f>
        <v>0</v>
      </c>
      <c r="X170" s="168">
        <f>IF(A8stdlife="n/a","n/a",IF(X$3&gt;(A8stdlife+$E170),(Input!$H$150*(1+rvanilla)^0.5)-SUM($H170:W170),(Input!$H$150*(1+rvanilla)^0.5)/A8stdlife))</f>
        <v>0</v>
      </c>
      <c r="Y170" s="168">
        <f>IF(A8stdlife="n/a","n/a",IF(Y$3&gt;(A8stdlife+$E170),(Input!$H$150*(1+rvanilla)^0.5)-SUM($H170:X170),(Input!$H$150*(1+rvanilla)^0.5)/A8stdlife))</f>
        <v>0</v>
      </c>
      <c r="Z170" s="168">
        <f>IF(A8stdlife="n/a","n/a",IF(Z$3&gt;(A8stdlife+$E170),(Input!$H$150*(1+rvanilla)^0.5)-SUM($H170:Y170),(Input!$H$150*(1+rvanilla)^0.5)/A8stdlife))</f>
        <v>0</v>
      </c>
      <c r="AA170" s="168">
        <f>IF(A8stdlife="n/a","n/a",IF(AA$3&gt;(A8stdlife+$E170),(Input!$H$150*(1+rvanilla)^0.5)-SUM($H170:Z170),(Input!$H$150*(1+rvanilla)^0.5)/A8stdlife))</f>
        <v>0</v>
      </c>
      <c r="AB170" s="168">
        <f>IF(A8stdlife="n/a","n/a",IF(AB$3&gt;(A8stdlife+$E170),(Input!$H$150*(1+rvanilla)^0.5)-SUM($H170:AA170),(Input!$H$150*(1+rvanilla)^0.5)/A8stdlife))</f>
        <v>0</v>
      </c>
      <c r="AC170" s="168">
        <f>IF(A8stdlife="n/a","n/a",IF(AC$3&gt;(A8stdlife+$E170),(Input!$H$150*(1+rvanilla)^0.5)-SUM($H170:AB170),(Input!$H$150*(1+rvanilla)^0.5)/A8stdlife))</f>
        <v>0</v>
      </c>
      <c r="AD170" s="168">
        <f>IF(A8stdlife="n/a","n/a",IF(AD$3&gt;(A8stdlife+$E170),(Input!$H$150*(1+rvanilla)^0.5)-SUM($H170:AC170),(Input!$H$150*(1+rvanilla)^0.5)/A8stdlife))</f>
        <v>0</v>
      </c>
      <c r="AE170" s="168">
        <f>IF(A8stdlife="n/a","n/a",IF(AE$3&gt;(A8stdlife+$E170),(Input!$H$150*(1+rvanilla)^0.5)-SUM($H170:AD170),(Input!$H$150*(1+rvanilla)^0.5)/A8stdlife))</f>
        <v>0</v>
      </c>
      <c r="AF170" s="168">
        <f>IF(A8stdlife="n/a","n/a",IF(AF$3&gt;(A8stdlife+$E170),(Input!$H$150*(1+rvanilla)^0.5)-SUM($H170:AE170),(Input!$H$150*(1+rvanilla)^0.5)/A8stdlife))</f>
        <v>0</v>
      </c>
      <c r="AG170" s="168">
        <f>IF(A8stdlife="n/a","n/a",IF(AG$3&gt;(A8stdlife+$E170),(Input!$H$150*(1+rvanilla)^0.5)-SUM($H170:AF170),(Input!$H$150*(1+rvanilla)^0.5)/A8stdlife))</f>
        <v>0</v>
      </c>
      <c r="AH170" s="168">
        <f>IF(A8stdlife="n/a","n/a",IF(AH$3&gt;(A8stdlife+$E170),(Input!$H$150*(1+rvanilla)^0.5)-SUM($H170:AG170),(Input!$H$150*(1+rvanilla)^0.5)/A8stdlife))</f>
        <v>0</v>
      </c>
      <c r="AI170" s="168">
        <f>IF(A8stdlife="n/a","n/a",IF(AI$3&gt;(A8stdlife+$E170),(Input!$H$150*(1+rvanilla)^0.5)-SUM($H170:AH170),(Input!$H$150*(1+rvanilla)^0.5)/A8stdlife))</f>
        <v>0</v>
      </c>
      <c r="AJ170" s="168">
        <f>IF(A8stdlife="n/a","n/a",IF(AJ$3&gt;(A8stdlife+$E170),(Input!$H$150*(1+rvanilla)^0.5)-SUM($H170:AI170),(Input!$H$150*(1+rvanilla)^0.5)/A8stdlife))</f>
        <v>0</v>
      </c>
      <c r="AK170" s="168">
        <f>IF(A8stdlife="n/a","n/a",IF(AK$3&gt;(A8stdlife+$E170),(Input!$H$150*(1+rvanilla)^0.5)-SUM($H170:AJ170),(Input!$H$150*(1+rvanilla)^0.5)/A8stdlife))</f>
        <v>0</v>
      </c>
      <c r="AL170" s="168">
        <f>IF(A8stdlife="n/a","n/a",IF(AL$3&gt;(A8stdlife+$E170),(Input!$H$150*(1+rvanilla)^0.5)-SUM($H170:AK170),(Input!$H$150*(1+rvanilla)^0.5)/A8stdlife))</f>
        <v>0</v>
      </c>
      <c r="AM170" s="168">
        <f>IF(A8stdlife="n/a","n/a",IF(AM$3&gt;(A8stdlife+$E170),(Input!$H$150*(1+rvanilla)^0.5)-SUM($H170:AL170),(Input!$H$150*(1+rvanilla)^0.5)/A8stdlife))</f>
        <v>0</v>
      </c>
      <c r="AN170" s="168">
        <f>IF(A8stdlife="n/a","n/a",IF(AN$3&gt;(A8stdlife+$E170),(Input!$H$150*(1+rvanilla)^0.5)-SUM($H170:AM170),(Input!$H$150*(1+rvanilla)^0.5)/A8stdlife))</f>
        <v>0</v>
      </c>
      <c r="AO170" s="168">
        <f>IF(A8stdlife="n/a","n/a",IF(AO$3&gt;(A8stdlife+$E170),(Input!$H$150*(1+rvanilla)^0.5)-SUM($H170:AN170),(Input!$H$150*(1+rvanilla)^0.5)/A8stdlife))</f>
        <v>0</v>
      </c>
      <c r="AP170" s="168">
        <f>IF(A8stdlife="n/a","n/a",IF(AP$3&gt;(A8stdlife+$E170),(Input!$H$150*(1+rvanilla)^0.5)-SUM($H170:AO170),(Input!$H$150*(1+rvanilla)^0.5)/A8stdlife))</f>
        <v>0</v>
      </c>
      <c r="AQ170" s="168">
        <f>IF(A8stdlife="n/a","n/a",IF(AQ$3&gt;(A8stdlife+$E170),(Input!$H$150*(1+rvanilla)^0.5)-SUM($H170:AP170),(Input!$H$150*(1+rvanilla)^0.5)/A8stdlife))</f>
        <v>0</v>
      </c>
      <c r="AR170" s="168">
        <f>IF(A8stdlife="n/a","n/a",IF(AR$3&gt;(A8stdlife+$E170),(Input!$H$150*(1+rvanilla)^0.5)-SUM($H170:AQ170),(Input!$H$150*(1+rvanilla)^0.5)/A8stdlife))</f>
        <v>0</v>
      </c>
      <c r="AS170" s="168">
        <f>IF(A8stdlife="n/a","n/a",IF(AS$3&gt;(A8stdlife+$E170),(Input!$H$150*(1+rvanilla)^0.5)-SUM($H170:AR170),(Input!$H$150*(1+rvanilla)^0.5)/A8stdlife))</f>
        <v>0</v>
      </c>
      <c r="AT170" s="168">
        <f>IF(A8stdlife="n/a","n/a",IF(AT$3&gt;(A8stdlife+$E170),(Input!$H$150*(1+rvanilla)^0.5)-SUM($H170:AS170),(Input!$H$150*(1+rvanilla)^0.5)/A8stdlife))</f>
        <v>0</v>
      </c>
      <c r="AU170" s="168">
        <f>IF(A8stdlife="n/a","n/a",IF(AU$3&gt;(A8stdlife+$E170),(Input!$H$150*(1+rvanilla)^0.5)-SUM($H170:AT170),(Input!$H$150*(1+rvanilla)^0.5)/A8stdlife))</f>
        <v>0</v>
      </c>
      <c r="AV170" s="168">
        <f>IF(A8stdlife="n/a","n/a",IF(AV$3&gt;(A8stdlife+$E170),(Input!$H$150*(1+rvanilla)^0.5)-SUM($H170:AU170),(Input!$H$150*(1+rvanilla)^0.5)/A8stdlife))</f>
        <v>0</v>
      </c>
      <c r="AW170" s="168">
        <f>IF(A8stdlife="n/a","n/a",IF(AW$3&gt;(A8stdlife+$E170),(Input!$H$150*(1+rvanilla)^0.5)-SUM($H170:AV170),(Input!$H$150*(1+rvanilla)^0.5)/A8stdlife))</f>
        <v>0</v>
      </c>
      <c r="AX170" s="168">
        <f>IF(A8stdlife="n/a","n/a",IF(AX$3&gt;(A8stdlife+$E170),(Input!$H$150*(1+rvanilla)^0.5)-SUM($H170:AW170),(Input!$H$150*(1+rvanilla)^0.5)/A8stdlife))</f>
        <v>0</v>
      </c>
      <c r="AY170" s="168">
        <f>IF(A8stdlife="n/a","n/a",IF(AY$3&gt;(A8stdlife+$E170),(Input!$H$150*(1+rvanilla)^0.5)-SUM($H170:AX170),(Input!$H$150*(1+rvanilla)^0.5)/A8stdlife))</f>
        <v>0</v>
      </c>
      <c r="AZ170" s="168">
        <f>IF(A8stdlife="n/a","n/a",IF(AZ$3&gt;(A8stdlife+$E170),(Input!$H$150*(1+rvanilla)^0.5)-SUM($H170:AY170),(Input!$H$150*(1+rvanilla)^0.5)/A8stdlife))</f>
        <v>0</v>
      </c>
      <c r="BA170" s="168">
        <f>IF(A8stdlife="n/a","n/a",IF(BA$3&gt;(A8stdlife+$E170),(Input!$H$150*(1+rvanilla)^0.5)-SUM($H170:AZ170),(Input!$H$150*(1+rvanilla)^0.5)/A8stdlife))</f>
        <v>0</v>
      </c>
      <c r="BB170" s="168">
        <f>IF(A8stdlife="n/a","n/a",IF(BB$3&gt;(A8stdlife+$E170),(Input!$H$150*(1+rvanilla)^0.5)-SUM($H170:BA170),(Input!$H$150*(1+rvanilla)^0.5)/A8stdlife))</f>
        <v>0</v>
      </c>
      <c r="BC170" s="168">
        <f>IF(A8stdlife="n/a","n/a",IF(BC$3&gt;(A8stdlife+$E170),(Input!$H$150*(1+rvanilla)^0.5)-SUM($H170:BB170),(Input!$H$150*(1+rvanilla)^0.5)/A8stdlife))</f>
        <v>0</v>
      </c>
      <c r="BD170" s="168">
        <f>IF(A8stdlife="n/a","n/a",IF(BD$3&gt;(A8stdlife+$E170),(Input!$H$150*(1+rvanilla)^0.5)-SUM($H170:BC170),(Input!$H$150*(1+rvanilla)^0.5)/A8stdlife))</f>
        <v>0</v>
      </c>
      <c r="BE170" s="168">
        <f>IF(A8stdlife="n/a","n/a",IF(BE$3&gt;(A8stdlife+$E170),(Input!$H$150*(1+rvanilla)^0.5)-SUM($H170:BD170),(Input!$H$150*(1+rvanilla)^0.5)/A8stdlife))</f>
        <v>0</v>
      </c>
      <c r="BF170" s="168">
        <f>IF(A8stdlife="n/a","n/a",IF(BF$3&gt;(A8stdlife+$E170),(Input!$H$150*(1+rvanilla)^0.5)-SUM($H170:BE170),(Input!$H$150*(1+rvanilla)^0.5)/A8stdlife))</f>
        <v>0</v>
      </c>
      <c r="BG170" s="168">
        <f>IF(A8stdlife="n/a","n/a",IF(BG$3&gt;(A8stdlife+$E170),(Input!$H$150*(1+rvanilla)^0.5)-SUM($H170:BF170),(Input!$H$150*(1+rvanilla)^0.5)/A8stdlife))</f>
        <v>0</v>
      </c>
      <c r="BH170" s="168">
        <f>IF(A8stdlife="n/a","n/a",IF(BH$3&gt;(A8stdlife+$E170),(Input!$H$150*(1+rvanilla)^0.5)-SUM($H170:BG170),(Input!$H$150*(1+rvanilla)^0.5)/A8stdlife))</f>
        <v>0</v>
      </c>
      <c r="BI170" s="168">
        <f>IF(A8stdlife="n/a","n/a",IF(BI$3&gt;(A8stdlife+$E170),(Input!$H$150*(1+rvanilla)^0.5)-SUM($H170:BH170),(Input!$H$150*(1+rvanilla)^0.5)/A8stdlife))</f>
        <v>0</v>
      </c>
      <c r="BJ170" s="20"/>
      <c r="BK170" s="20"/>
      <c r="BL170"/>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c r="EI170"/>
      <c r="EJ170"/>
      <c r="EK170"/>
      <c r="EL170"/>
      <c r="EM170"/>
      <c r="EN170"/>
      <c r="EO170"/>
      <c r="EP170"/>
      <c r="EQ170"/>
      <c r="ER170"/>
      <c r="ES170"/>
      <c r="ET170"/>
      <c r="EU170"/>
      <c r="EV170"/>
      <c r="EW170"/>
      <c r="EX170"/>
      <c r="EY170"/>
      <c r="EZ170"/>
      <c r="FA170"/>
      <c r="FB170"/>
      <c r="FC170"/>
      <c r="FD170"/>
      <c r="FE170"/>
      <c r="FF170"/>
      <c r="FG170"/>
      <c r="FH170"/>
      <c r="FI170"/>
      <c r="FJ170"/>
      <c r="FK170"/>
      <c r="FL170"/>
      <c r="FM170"/>
      <c r="FN170"/>
      <c r="FO170"/>
      <c r="FP170"/>
      <c r="FQ170"/>
      <c r="FR170"/>
      <c r="FS170"/>
      <c r="FT170"/>
      <c r="FU170"/>
      <c r="FV170"/>
      <c r="FW170"/>
      <c r="FX170"/>
      <c r="FY170"/>
      <c r="FZ170"/>
      <c r="GA170"/>
      <c r="GB170"/>
      <c r="GC170"/>
      <c r="GD170"/>
      <c r="GE170"/>
      <c r="GF170"/>
      <c r="GG170"/>
      <c r="GH170"/>
      <c r="GI170"/>
      <c r="GJ170"/>
      <c r="GK170"/>
      <c r="GL170"/>
      <c r="GM170"/>
      <c r="GN170"/>
      <c r="GO170"/>
      <c r="GP170"/>
      <c r="GQ170"/>
      <c r="GR170"/>
      <c r="GS170"/>
      <c r="GT170"/>
      <c r="GU170"/>
      <c r="GV170"/>
      <c r="GW170"/>
      <c r="GX170"/>
      <c r="GY170"/>
      <c r="GZ170"/>
      <c r="HA170"/>
      <c r="HB170"/>
      <c r="HC170"/>
      <c r="HD170"/>
      <c r="HE170"/>
      <c r="HF170"/>
      <c r="HG170"/>
      <c r="HH170"/>
      <c r="HI170"/>
      <c r="HJ170"/>
      <c r="HK170"/>
      <c r="HL170"/>
      <c r="HM170"/>
      <c r="HN170"/>
      <c r="HO170"/>
      <c r="HP170"/>
      <c r="HQ170"/>
      <c r="HR170"/>
      <c r="HS170"/>
      <c r="HT170"/>
      <c r="HU170"/>
      <c r="HV170"/>
      <c r="HW170"/>
      <c r="HX170"/>
      <c r="HY170"/>
      <c r="HZ170"/>
      <c r="IA170"/>
      <c r="IB170"/>
      <c r="IC170"/>
      <c r="ID170"/>
      <c r="IE170"/>
      <c r="IF170"/>
      <c r="IG170"/>
      <c r="IH170"/>
      <c r="II170"/>
      <c r="IJ170"/>
      <c r="IK170"/>
      <c r="IL170"/>
      <c r="IM170"/>
      <c r="IN170"/>
      <c r="IO170"/>
      <c r="IP170"/>
      <c r="IQ170"/>
      <c r="IR170"/>
      <c r="IS170"/>
      <c r="IT170"/>
      <c r="IU170"/>
      <c r="IV170"/>
    </row>
    <row r="171" spans="1:256" s="5" customFormat="1" hidden="1" outlineLevel="2">
      <c r="A171" s="20"/>
      <c r="B171" s="20"/>
      <c r="C171" s="38"/>
      <c r="D171" s="641"/>
      <c r="E171" s="287">
        <v>3</v>
      </c>
      <c r="F171" s="40"/>
      <c r="G171" s="445"/>
      <c r="H171" s="315"/>
      <c r="I171" s="314"/>
      <c r="J171" s="168">
        <f>IF(A8stdlife="n/a","n/a",IF(J$3&gt;(A8stdlife+$E171),(Input!$I$150*(1+rvanilla)^0.5)-SUM($I171:I171),(Input!$I$150*(1+rvanilla)^0.5)/A8stdlife))</f>
        <v>0</v>
      </c>
      <c r="K171" s="168">
        <f>IF(A8stdlife="n/a","n/a",IF(K$3&gt;(A8stdlife+$E171),(Input!$I$150*(1+rvanilla)^0.5)-SUM($I171:J171),(Input!$I$150*(1+rvanilla)^0.5)/A8stdlife))</f>
        <v>0</v>
      </c>
      <c r="L171" s="168">
        <f>IF(A8stdlife="n/a","n/a",IF(L$3&gt;(A8stdlife+$E171),(Input!$I$150*(1+rvanilla)^0.5)-SUM($I171:K171),(Input!$I$150*(1+rvanilla)^0.5)/A8stdlife))</f>
        <v>0</v>
      </c>
      <c r="M171" s="168">
        <f>IF(A8stdlife="n/a","n/a",IF(M$3&gt;(A8stdlife+$E171),(Input!$I$150*(1+rvanilla)^0.5)-SUM($I171:L171),(Input!$I$150*(1+rvanilla)^0.5)/A8stdlife))</f>
        <v>0</v>
      </c>
      <c r="N171" s="168">
        <f>IF(A8stdlife="n/a","n/a",IF(N$3&gt;(A8stdlife+$E171),(Input!$I$150*(1+rvanilla)^0.5)-SUM($I171:M171),(Input!$I$150*(1+rvanilla)^0.5)/A8stdlife))</f>
        <v>0</v>
      </c>
      <c r="O171" s="168">
        <f>IF(A8stdlife="n/a","n/a",IF(O$3&gt;(A8stdlife+$E171),(Input!$I$150*(1+rvanilla)^0.5)-SUM($I171:N171),(Input!$I$150*(1+rvanilla)^0.5)/A8stdlife))</f>
        <v>0</v>
      </c>
      <c r="P171" s="168">
        <f>IF(A8stdlife="n/a","n/a",IF(P$3&gt;(A8stdlife+$E171),(Input!$I$150*(1+rvanilla)^0.5)-SUM($I171:O171),(Input!$I$150*(1+rvanilla)^0.5)/A8stdlife))</f>
        <v>0</v>
      </c>
      <c r="Q171" s="168">
        <f>IF(A8stdlife="n/a","n/a",IF(Q$3&gt;(A8stdlife+$E171),(Input!$I$150*(1+rvanilla)^0.5)-SUM($I171:P171),(Input!$I$150*(1+rvanilla)^0.5)/A8stdlife))</f>
        <v>0</v>
      </c>
      <c r="R171" s="168">
        <f>IF(A8stdlife="n/a","n/a",IF(R$3&gt;(A8stdlife+$E171),(Input!$I$150*(1+rvanilla)^0.5)-SUM($I171:Q171),(Input!$I$150*(1+rvanilla)^0.5)/A8stdlife))</f>
        <v>0</v>
      </c>
      <c r="S171" s="168">
        <f>IF(A8stdlife="n/a","n/a",IF(S$3&gt;(A8stdlife+$E171),(Input!$I$150*(1+rvanilla)^0.5)-SUM($I171:R171),(Input!$I$150*(1+rvanilla)^0.5)/A8stdlife))</f>
        <v>0</v>
      </c>
      <c r="T171" s="168">
        <f>IF(A8stdlife="n/a","n/a",IF(T$3&gt;(A8stdlife+$E171),(Input!$I$150*(1+rvanilla)^0.5)-SUM($I171:S171),(Input!$I$150*(1+rvanilla)^0.5)/A8stdlife))</f>
        <v>0</v>
      </c>
      <c r="U171" s="168">
        <f>IF(A8stdlife="n/a","n/a",IF(U$3&gt;(A8stdlife+$E171),(Input!$I$150*(1+rvanilla)^0.5)-SUM($I171:T171),(Input!$I$150*(1+rvanilla)^0.5)/A8stdlife))</f>
        <v>0</v>
      </c>
      <c r="V171" s="168">
        <f>IF(A8stdlife="n/a","n/a",IF(V$3&gt;(A8stdlife+$E171),(Input!$I$150*(1+rvanilla)^0.5)-SUM($I171:U171),(Input!$I$150*(1+rvanilla)^0.5)/A8stdlife))</f>
        <v>0</v>
      </c>
      <c r="W171" s="168">
        <f>IF(A8stdlife="n/a","n/a",IF(W$3&gt;(A8stdlife+$E171),(Input!$I$150*(1+rvanilla)^0.5)-SUM($I171:V171),(Input!$I$150*(1+rvanilla)^0.5)/A8stdlife))</f>
        <v>0</v>
      </c>
      <c r="X171" s="168">
        <f>IF(A8stdlife="n/a","n/a",IF(X$3&gt;(A8stdlife+$E171),(Input!$I$150*(1+rvanilla)^0.5)-SUM($I171:W171),(Input!$I$150*(1+rvanilla)^0.5)/A8stdlife))</f>
        <v>0</v>
      </c>
      <c r="Y171" s="168">
        <f>IF(A8stdlife="n/a","n/a",IF(Y$3&gt;(A8stdlife+$E171),(Input!$I$150*(1+rvanilla)^0.5)-SUM($I171:X171),(Input!$I$150*(1+rvanilla)^0.5)/A8stdlife))</f>
        <v>0</v>
      </c>
      <c r="Z171" s="168">
        <f>IF(A8stdlife="n/a","n/a",IF(Z$3&gt;(A8stdlife+$E171),(Input!$I$150*(1+rvanilla)^0.5)-SUM($I171:Y171),(Input!$I$150*(1+rvanilla)^0.5)/A8stdlife))</f>
        <v>0</v>
      </c>
      <c r="AA171" s="168">
        <f>IF(A8stdlife="n/a","n/a",IF(AA$3&gt;(A8stdlife+$E171),(Input!$I$150*(1+rvanilla)^0.5)-SUM($I171:Z171),(Input!$I$150*(1+rvanilla)^0.5)/A8stdlife))</f>
        <v>0</v>
      </c>
      <c r="AB171" s="168">
        <f>IF(A8stdlife="n/a","n/a",IF(AB$3&gt;(A8stdlife+$E171),(Input!$I$150*(1+rvanilla)^0.5)-SUM($I171:AA171),(Input!$I$150*(1+rvanilla)^0.5)/A8stdlife))</f>
        <v>0</v>
      </c>
      <c r="AC171" s="168">
        <f>IF(A8stdlife="n/a","n/a",IF(AC$3&gt;(A8stdlife+$E171),(Input!$I$150*(1+rvanilla)^0.5)-SUM($I171:AB171),(Input!$I$150*(1+rvanilla)^0.5)/A8stdlife))</f>
        <v>0</v>
      </c>
      <c r="AD171" s="168">
        <f>IF(A8stdlife="n/a","n/a",IF(AD$3&gt;(A8stdlife+$E171),(Input!$I$150*(1+rvanilla)^0.5)-SUM($I171:AC171),(Input!$I$150*(1+rvanilla)^0.5)/A8stdlife))</f>
        <v>0</v>
      </c>
      <c r="AE171" s="168">
        <f>IF(A8stdlife="n/a","n/a",IF(AE$3&gt;(A8stdlife+$E171),(Input!$I$150*(1+rvanilla)^0.5)-SUM($I171:AD171),(Input!$I$150*(1+rvanilla)^0.5)/A8stdlife))</f>
        <v>0</v>
      </c>
      <c r="AF171" s="168">
        <f>IF(A8stdlife="n/a","n/a",IF(AF$3&gt;(A8stdlife+$E171),(Input!$I$150*(1+rvanilla)^0.5)-SUM($I171:AE171),(Input!$I$150*(1+rvanilla)^0.5)/A8stdlife))</f>
        <v>0</v>
      </c>
      <c r="AG171" s="168">
        <f>IF(A8stdlife="n/a","n/a",IF(AG$3&gt;(A8stdlife+$E171),(Input!$I$150*(1+rvanilla)^0.5)-SUM($I171:AF171),(Input!$I$150*(1+rvanilla)^0.5)/A8stdlife))</f>
        <v>0</v>
      </c>
      <c r="AH171" s="168">
        <f>IF(A8stdlife="n/a","n/a",IF(AH$3&gt;(A8stdlife+$E171),(Input!$I$150*(1+rvanilla)^0.5)-SUM($I171:AG171),(Input!$I$150*(1+rvanilla)^0.5)/A8stdlife))</f>
        <v>0</v>
      </c>
      <c r="AI171" s="168">
        <f>IF(A8stdlife="n/a","n/a",IF(AI$3&gt;(A8stdlife+$E171),(Input!$I$150*(1+rvanilla)^0.5)-SUM($I171:AH171),(Input!$I$150*(1+rvanilla)^0.5)/A8stdlife))</f>
        <v>0</v>
      </c>
      <c r="AJ171" s="168">
        <f>IF(A8stdlife="n/a","n/a",IF(AJ$3&gt;(A8stdlife+$E171),(Input!$I$150*(1+rvanilla)^0.5)-SUM($I171:AI171),(Input!$I$150*(1+rvanilla)^0.5)/A8stdlife))</f>
        <v>0</v>
      </c>
      <c r="AK171" s="168">
        <f>IF(A8stdlife="n/a","n/a",IF(AK$3&gt;(A8stdlife+$E171),(Input!$I$150*(1+rvanilla)^0.5)-SUM($I171:AJ171),(Input!$I$150*(1+rvanilla)^0.5)/A8stdlife))</f>
        <v>0</v>
      </c>
      <c r="AL171" s="168">
        <f>IF(A8stdlife="n/a","n/a",IF(AL$3&gt;(A8stdlife+$E171),(Input!$I$150*(1+rvanilla)^0.5)-SUM($I171:AK171),(Input!$I$150*(1+rvanilla)^0.5)/A8stdlife))</f>
        <v>0</v>
      </c>
      <c r="AM171" s="168">
        <f>IF(A8stdlife="n/a","n/a",IF(AM$3&gt;(A8stdlife+$E171),(Input!$I$150*(1+rvanilla)^0.5)-SUM($I171:AL171),(Input!$I$150*(1+rvanilla)^0.5)/A8stdlife))</f>
        <v>0</v>
      </c>
      <c r="AN171" s="168">
        <f>IF(A8stdlife="n/a","n/a",IF(AN$3&gt;(A8stdlife+$E171),(Input!$I$150*(1+rvanilla)^0.5)-SUM($I171:AM171),(Input!$I$150*(1+rvanilla)^0.5)/A8stdlife))</f>
        <v>0</v>
      </c>
      <c r="AO171" s="168">
        <f>IF(A8stdlife="n/a","n/a",IF(AO$3&gt;(A8stdlife+$E171),(Input!$I$150*(1+rvanilla)^0.5)-SUM($I171:AN171),(Input!$I$150*(1+rvanilla)^0.5)/A8stdlife))</f>
        <v>0</v>
      </c>
      <c r="AP171" s="168">
        <f>IF(A8stdlife="n/a","n/a",IF(AP$3&gt;(A8stdlife+$E171),(Input!$I$150*(1+rvanilla)^0.5)-SUM($I171:AO171),(Input!$I$150*(1+rvanilla)^0.5)/A8stdlife))</f>
        <v>0</v>
      </c>
      <c r="AQ171" s="168">
        <f>IF(A8stdlife="n/a","n/a",IF(AQ$3&gt;(A8stdlife+$E171),(Input!$I$150*(1+rvanilla)^0.5)-SUM($I171:AP171),(Input!$I$150*(1+rvanilla)^0.5)/A8stdlife))</f>
        <v>0</v>
      </c>
      <c r="AR171" s="168">
        <f>IF(A8stdlife="n/a","n/a",IF(AR$3&gt;(A8stdlife+$E171),(Input!$I$150*(1+rvanilla)^0.5)-SUM($I171:AQ171),(Input!$I$150*(1+rvanilla)^0.5)/A8stdlife))</f>
        <v>0</v>
      </c>
      <c r="AS171" s="168">
        <f>IF(A8stdlife="n/a","n/a",IF(AS$3&gt;(A8stdlife+$E171),(Input!$I$150*(1+rvanilla)^0.5)-SUM($I171:AR171),(Input!$I$150*(1+rvanilla)^0.5)/A8stdlife))</f>
        <v>0</v>
      </c>
      <c r="AT171" s="168">
        <f>IF(A8stdlife="n/a","n/a",IF(AT$3&gt;(A8stdlife+$E171),(Input!$I$150*(1+rvanilla)^0.5)-SUM($I171:AS171),(Input!$I$150*(1+rvanilla)^0.5)/A8stdlife))</f>
        <v>0</v>
      </c>
      <c r="AU171" s="168">
        <f>IF(A8stdlife="n/a","n/a",IF(AU$3&gt;(A8stdlife+$E171),(Input!$I$150*(1+rvanilla)^0.5)-SUM($I171:AT171),(Input!$I$150*(1+rvanilla)^0.5)/A8stdlife))</f>
        <v>0</v>
      </c>
      <c r="AV171" s="168">
        <f>IF(A8stdlife="n/a","n/a",IF(AV$3&gt;(A8stdlife+$E171),(Input!$I$150*(1+rvanilla)^0.5)-SUM($I171:AU171),(Input!$I$150*(1+rvanilla)^0.5)/A8stdlife))</f>
        <v>0</v>
      </c>
      <c r="AW171" s="168">
        <f>IF(A8stdlife="n/a","n/a",IF(AW$3&gt;(A8stdlife+$E171),(Input!$I$150*(1+rvanilla)^0.5)-SUM($I171:AV171),(Input!$I$150*(1+rvanilla)^0.5)/A8stdlife))</f>
        <v>0</v>
      </c>
      <c r="AX171" s="168">
        <f>IF(A8stdlife="n/a","n/a",IF(AX$3&gt;(A8stdlife+$E171),(Input!$I$150*(1+rvanilla)^0.5)-SUM($I171:AW171),(Input!$I$150*(1+rvanilla)^0.5)/A8stdlife))</f>
        <v>0</v>
      </c>
      <c r="AY171" s="168">
        <f>IF(A8stdlife="n/a","n/a",IF(AY$3&gt;(A8stdlife+$E171),(Input!$I$150*(1+rvanilla)^0.5)-SUM($I171:AX171),(Input!$I$150*(1+rvanilla)^0.5)/A8stdlife))</f>
        <v>0</v>
      </c>
      <c r="AZ171" s="168">
        <f>IF(A8stdlife="n/a","n/a",IF(AZ$3&gt;(A8stdlife+$E171),(Input!$I$150*(1+rvanilla)^0.5)-SUM($I171:AY171),(Input!$I$150*(1+rvanilla)^0.5)/A8stdlife))</f>
        <v>0</v>
      </c>
      <c r="BA171" s="168">
        <f>IF(A8stdlife="n/a","n/a",IF(BA$3&gt;(A8stdlife+$E171),(Input!$I$150*(1+rvanilla)^0.5)-SUM($I171:AZ171),(Input!$I$150*(1+rvanilla)^0.5)/A8stdlife))</f>
        <v>0</v>
      </c>
      <c r="BB171" s="168">
        <f>IF(A8stdlife="n/a","n/a",IF(BB$3&gt;(A8stdlife+$E171),(Input!$I$150*(1+rvanilla)^0.5)-SUM($I171:BA171),(Input!$I$150*(1+rvanilla)^0.5)/A8stdlife))</f>
        <v>0</v>
      </c>
      <c r="BC171" s="168">
        <f>IF(A8stdlife="n/a","n/a",IF(BC$3&gt;(A8stdlife+$E171),(Input!$I$150*(1+rvanilla)^0.5)-SUM($I171:BB171),(Input!$I$150*(1+rvanilla)^0.5)/A8stdlife))</f>
        <v>0</v>
      </c>
      <c r="BD171" s="168">
        <f>IF(A8stdlife="n/a","n/a",IF(BD$3&gt;(A8stdlife+$E171),(Input!$I$150*(1+rvanilla)^0.5)-SUM($I171:BC171),(Input!$I$150*(1+rvanilla)^0.5)/A8stdlife))</f>
        <v>0</v>
      </c>
      <c r="BE171" s="168">
        <f>IF(A8stdlife="n/a","n/a",IF(BE$3&gt;(A8stdlife+$E171),(Input!$I$150*(1+rvanilla)^0.5)-SUM($I171:BD171),(Input!$I$150*(1+rvanilla)^0.5)/A8stdlife))</f>
        <v>0</v>
      </c>
      <c r="BF171" s="168">
        <f>IF(A8stdlife="n/a","n/a",IF(BF$3&gt;(A8stdlife+$E171),(Input!$I$150*(1+rvanilla)^0.5)-SUM($I171:BE171),(Input!$I$150*(1+rvanilla)^0.5)/A8stdlife))</f>
        <v>0</v>
      </c>
      <c r="BG171" s="168">
        <f>IF(A8stdlife="n/a","n/a",IF(BG$3&gt;(A8stdlife+$E171),(Input!$I$150*(1+rvanilla)^0.5)-SUM($I171:BF171),(Input!$I$150*(1+rvanilla)^0.5)/A8stdlife))</f>
        <v>0</v>
      </c>
      <c r="BH171" s="168">
        <f>IF(A8stdlife="n/a","n/a",IF(BH$3&gt;(A8stdlife+$E171),(Input!$I$150*(1+rvanilla)^0.5)-SUM($I171:BG171),(Input!$I$150*(1+rvanilla)^0.5)/A8stdlife))</f>
        <v>0</v>
      </c>
      <c r="BI171" s="168">
        <f>IF(A8stdlife="n/a","n/a",IF(BI$3&gt;(A8stdlife+$E171),(Input!$I$150*(1+rvanilla)^0.5)-SUM($I171:BH171),(Input!$I$150*(1+rvanilla)^0.5)/A8stdlife))</f>
        <v>0</v>
      </c>
      <c r="BJ171" s="20"/>
      <c r="BK171" s="20"/>
      <c r="BL171"/>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c r="EG171"/>
      <c r="EH171"/>
      <c r="EI171"/>
      <c r="EJ171"/>
      <c r="EK171"/>
      <c r="EL171"/>
      <c r="EM171"/>
      <c r="EN171"/>
      <c r="EO171"/>
      <c r="EP171"/>
      <c r="EQ171"/>
      <c r="ER171"/>
      <c r="ES171"/>
      <c r="ET171"/>
      <c r="EU171"/>
      <c r="EV171"/>
      <c r="EW171"/>
      <c r="EX171"/>
      <c r="EY171"/>
      <c r="EZ171"/>
      <c r="FA171"/>
      <c r="FB171"/>
      <c r="FC171"/>
      <c r="FD171"/>
      <c r="FE171"/>
      <c r="FF171"/>
      <c r="FG171"/>
      <c r="FH171"/>
      <c r="FI171"/>
      <c r="FJ171"/>
      <c r="FK171"/>
      <c r="FL171"/>
      <c r="FM171"/>
      <c r="FN171"/>
      <c r="FO171"/>
      <c r="FP171"/>
      <c r="FQ171"/>
      <c r="FR171"/>
      <c r="FS171"/>
      <c r="FT171"/>
      <c r="FU171"/>
      <c r="FV171"/>
      <c r="FW171"/>
      <c r="FX171"/>
      <c r="FY171"/>
      <c r="FZ171"/>
      <c r="GA171"/>
      <c r="GB171"/>
      <c r="GC171"/>
      <c r="GD171"/>
      <c r="GE171"/>
      <c r="GF171"/>
      <c r="GG171"/>
      <c r="GH171"/>
      <c r="GI171"/>
      <c r="GJ171"/>
      <c r="GK171"/>
      <c r="GL171"/>
      <c r="GM171"/>
      <c r="GN171"/>
      <c r="GO171"/>
      <c r="GP171"/>
      <c r="GQ171"/>
      <c r="GR171"/>
      <c r="GS171"/>
      <c r="GT171"/>
      <c r="GU171"/>
      <c r="GV171"/>
      <c r="GW171"/>
      <c r="GX171"/>
      <c r="GY171"/>
      <c r="GZ171"/>
      <c r="HA171"/>
      <c r="HB171"/>
      <c r="HC171"/>
      <c r="HD171"/>
      <c r="HE171"/>
      <c r="HF171"/>
      <c r="HG171"/>
      <c r="HH171"/>
      <c r="HI171"/>
      <c r="HJ171"/>
      <c r="HK171"/>
      <c r="HL171"/>
      <c r="HM171"/>
      <c r="HN171"/>
      <c r="HO171"/>
      <c r="HP171"/>
      <c r="HQ171"/>
      <c r="HR171"/>
      <c r="HS171"/>
      <c r="HT171"/>
      <c r="HU171"/>
      <c r="HV171"/>
      <c r="HW171"/>
      <c r="HX171"/>
      <c r="HY171"/>
      <c r="HZ171"/>
      <c r="IA171"/>
      <c r="IB171"/>
      <c r="IC171"/>
      <c r="ID171"/>
      <c r="IE171"/>
      <c r="IF171"/>
      <c r="IG171"/>
      <c r="IH171"/>
      <c r="II171"/>
      <c r="IJ171"/>
      <c r="IK171"/>
      <c r="IL171"/>
      <c r="IM171"/>
      <c r="IN171"/>
      <c r="IO171"/>
      <c r="IP171"/>
      <c r="IQ171"/>
      <c r="IR171"/>
      <c r="IS171"/>
      <c r="IT171"/>
      <c r="IU171"/>
      <c r="IV171"/>
    </row>
    <row r="172" spans="1:256" s="5" customFormat="1" hidden="1" outlineLevel="2">
      <c r="A172" s="20"/>
      <c r="B172" s="20"/>
      <c r="C172" s="38"/>
      <c r="D172" s="641"/>
      <c r="E172" s="287">
        <v>4</v>
      </c>
      <c r="F172" s="40"/>
      <c r="G172" s="445"/>
      <c r="H172" s="315"/>
      <c r="I172" s="315"/>
      <c r="J172" s="314"/>
      <c r="K172" s="168">
        <f>IF(A8stdlife="n/a","n/a",IF(K$3&gt;(A8stdlife+$E172),(Input!$J$150*(1+rvanilla)^0.5)-SUM($J172:J172),(Input!$J$150*(1+rvanilla)^0.5)/A8stdlife))</f>
        <v>0</v>
      </c>
      <c r="L172" s="168">
        <f>IF(A8stdlife="n/a","n/a",IF(L$3&gt;(A8stdlife+$E172),(Input!$J$150*(1+rvanilla)^0.5)-SUM($J172:K172),(Input!$J$150*(1+rvanilla)^0.5)/A8stdlife))</f>
        <v>0</v>
      </c>
      <c r="M172" s="168">
        <f>IF(A8stdlife="n/a","n/a",IF(M$3&gt;(A8stdlife+$E172),(Input!$J$150*(1+rvanilla)^0.5)-SUM($J172:L172),(Input!$J$150*(1+rvanilla)^0.5)/A8stdlife))</f>
        <v>0</v>
      </c>
      <c r="N172" s="168">
        <f>IF(A8stdlife="n/a","n/a",IF(N$3&gt;(A8stdlife+$E172),(Input!$J$150*(1+rvanilla)^0.5)-SUM($J172:M172),(Input!$J$150*(1+rvanilla)^0.5)/A8stdlife))</f>
        <v>0</v>
      </c>
      <c r="O172" s="168">
        <f>IF(A8stdlife="n/a","n/a",IF(O$3&gt;(A8stdlife+$E172),(Input!$J$150*(1+rvanilla)^0.5)-SUM($J172:N172),(Input!$J$150*(1+rvanilla)^0.5)/A8stdlife))</f>
        <v>0</v>
      </c>
      <c r="P172" s="168">
        <f>IF(A8stdlife="n/a","n/a",IF(P$3&gt;(A8stdlife+$E172),(Input!$J$150*(1+rvanilla)^0.5)-SUM($J172:O172),(Input!$J$150*(1+rvanilla)^0.5)/A8stdlife))</f>
        <v>0</v>
      </c>
      <c r="Q172" s="168">
        <f>IF(A8stdlife="n/a","n/a",IF(Q$3&gt;(A8stdlife+$E172),(Input!$J$150*(1+rvanilla)^0.5)-SUM($J172:P172),(Input!$J$150*(1+rvanilla)^0.5)/A8stdlife))</f>
        <v>0</v>
      </c>
      <c r="R172" s="168">
        <f>IF(A8stdlife="n/a","n/a",IF(R$3&gt;(A8stdlife+$E172),(Input!$J$150*(1+rvanilla)^0.5)-SUM($J172:Q172),(Input!$J$150*(1+rvanilla)^0.5)/A8stdlife))</f>
        <v>0</v>
      </c>
      <c r="S172" s="168">
        <f>IF(A8stdlife="n/a","n/a",IF(S$3&gt;(A8stdlife+$E172),(Input!$J$150*(1+rvanilla)^0.5)-SUM($J172:R172),(Input!$J$150*(1+rvanilla)^0.5)/A8stdlife))</f>
        <v>0</v>
      </c>
      <c r="T172" s="168">
        <f>IF(A8stdlife="n/a","n/a",IF(T$3&gt;(A8stdlife+$E172),(Input!$J$150*(1+rvanilla)^0.5)-SUM($J172:S172),(Input!$J$150*(1+rvanilla)^0.5)/A8stdlife))</f>
        <v>0</v>
      </c>
      <c r="U172" s="168">
        <f>IF(A8stdlife="n/a","n/a",IF(U$3&gt;(A8stdlife+$E172),(Input!$J$150*(1+rvanilla)^0.5)-SUM($J172:T172),(Input!$J$150*(1+rvanilla)^0.5)/A8stdlife))</f>
        <v>0</v>
      </c>
      <c r="V172" s="168">
        <f>IF(A8stdlife="n/a","n/a",IF(V$3&gt;(A8stdlife+$E172),(Input!$J$150*(1+rvanilla)^0.5)-SUM($J172:U172),(Input!$J$150*(1+rvanilla)^0.5)/A8stdlife))</f>
        <v>0</v>
      </c>
      <c r="W172" s="168">
        <f>IF(A8stdlife="n/a","n/a",IF(W$3&gt;(A8stdlife+$E172),(Input!$J$150*(1+rvanilla)^0.5)-SUM($J172:V172),(Input!$J$150*(1+rvanilla)^0.5)/A8stdlife))</f>
        <v>0</v>
      </c>
      <c r="X172" s="168">
        <f>IF(A8stdlife="n/a","n/a",IF(X$3&gt;(A8stdlife+$E172),(Input!$J$150*(1+rvanilla)^0.5)-SUM($J172:W172),(Input!$J$150*(1+rvanilla)^0.5)/A8stdlife))</f>
        <v>0</v>
      </c>
      <c r="Y172" s="168">
        <f>IF(A8stdlife="n/a","n/a",IF(Y$3&gt;(A8stdlife+$E172),(Input!$J$150*(1+rvanilla)^0.5)-SUM($J172:X172),(Input!$J$150*(1+rvanilla)^0.5)/A8stdlife))</f>
        <v>0</v>
      </c>
      <c r="Z172" s="168">
        <f>IF(A8stdlife="n/a","n/a",IF(Z$3&gt;(A8stdlife+$E172),(Input!$J$150*(1+rvanilla)^0.5)-SUM($J172:Y172),(Input!$J$150*(1+rvanilla)^0.5)/A8stdlife))</f>
        <v>0</v>
      </c>
      <c r="AA172" s="168">
        <f>IF(A8stdlife="n/a","n/a",IF(AA$3&gt;(A8stdlife+$E172),(Input!$J$150*(1+rvanilla)^0.5)-SUM($J172:Z172),(Input!$J$150*(1+rvanilla)^0.5)/A8stdlife))</f>
        <v>0</v>
      </c>
      <c r="AB172" s="168">
        <f>IF(A8stdlife="n/a","n/a",IF(AB$3&gt;(A8stdlife+$E172),(Input!$J$150*(1+rvanilla)^0.5)-SUM($J172:AA172),(Input!$J$150*(1+rvanilla)^0.5)/A8stdlife))</f>
        <v>0</v>
      </c>
      <c r="AC172" s="168">
        <f>IF(A8stdlife="n/a","n/a",IF(AC$3&gt;(A8stdlife+$E172),(Input!$J$150*(1+rvanilla)^0.5)-SUM($J172:AB172),(Input!$J$150*(1+rvanilla)^0.5)/A8stdlife))</f>
        <v>0</v>
      </c>
      <c r="AD172" s="168">
        <f>IF(A8stdlife="n/a","n/a",IF(AD$3&gt;(A8stdlife+$E172),(Input!$J$150*(1+rvanilla)^0.5)-SUM($J172:AC172),(Input!$J$150*(1+rvanilla)^0.5)/A8stdlife))</f>
        <v>0</v>
      </c>
      <c r="AE172" s="168">
        <f>IF(A8stdlife="n/a","n/a",IF(AE$3&gt;(A8stdlife+$E172),(Input!$J$150*(1+rvanilla)^0.5)-SUM($J172:AD172),(Input!$J$150*(1+rvanilla)^0.5)/A8stdlife))</f>
        <v>0</v>
      </c>
      <c r="AF172" s="168">
        <f>IF(A8stdlife="n/a","n/a",IF(AF$3&gt;(A8stdlife+$E172),(Input!$J$150*(1+rvanilla)^0.5)-SUM($J172:AE172),(Input!$J$150*(1+rvanilla)^0.5)/A8stdlife))</f>
        <v>0</v>
      </c>
      <c r="AG172" s="168">
        <f>IF(A8stdlife="n/a","n/a",IF(AG$3&gt;(A8stdlife+$E172),(Input!$J$150*(1+rvanilla)^0.5)-SUM($J172:AF172),(Input!$J$150*(1+rvanilla)^0.5)/A8stdlife))</f>
        <v>0</v>
      </c>
      <c r="AH172" s="168">
        <f>IF(A8stdlife="n/a","n/a",IF(AH$3&gt;(A8stdlife+$E172),(Input!$J$150*(1+rvanilla)^0.5)-SUM($J172:AG172),(Input!$J$150*(1+rvanilla)^0.5)/A8stdlife))</f>
        <v>0</v>
      </c>
      <c r="AI172" s="168">
        <f>IF(A8stdlife="n/a","n/a",IF(AI$3&gt;(A8stdlife+$E172),(Input!$J$150*(1+rvanilla)^0.5)-SUM($J172:AH172),(Input!$J$150*(1+rvanilla)^0.5)/A8stdlife))</f>
        <v>0</v>
      </c>
      <c r="AJ172" s="168">
        <f>IF(A8stdlife="n/a","n/a",IF(AJ$3&gt;(A8stdlife+$E172),(Input!$J$150*(1+rvanilla)^0.5)-SUM($J172:AI172),(Input!$J$150*(1+rvanilla)^0.5)/A8stdlife))</f>
        <v>0</v>
      </c>
      <c r="AK172" s="168">
        <f>IF(A8stdlife="n/a","n/a",IF(AK$3&gt;(A8stdlife+$E172),(Input!$J$150*(1+rvanilla)^0.5)-SUM($J172:AJ172),(Input!$J$150*(1+rvanilla)^0.5)/A8stdlife))</f>
        <v>0</v>
      </c>
      <c r="AL172" s="168">
        <f>IF(A8stdlife="n/a","n/a",IF(AL$3&gt;(A8stdlife+$E172),(Input!$J$150*(1+rvanilla)^0.5)-SUM($J172:AK172),(Input!$J$150*(1+rvanilla)^0.5)/A8stdlife))</f>
        <v>0</v>
      </c>
      <c r="AM172" s="168">
        <f>IF(A8stdlife="n/a","n/a",IF(AM$3&gt;(A8stdlife+$E172),(Input!$J$150*(1+rvanilla)^0.5)-SUM($J172:AL172),(Input!$J$150*(1+rvanilla)^0.5)/A8stdlife))</f>
        <v>0</v>
      </c>
      <c r="AN172" s="168">
        <f>IF(A8stdlife="n/a","n/a",IF(AN$3&gt;(A8stdlife+$E172),(Input!$J$150*(1+rvanilla)^0.5)-SUM($J172:AM172),(Input!$J$150*(1+rvanilla)^0.5)/A8stdlife))</f>
        <v>0</v>
      </c>
      <c r="AO172" s="168">
        <f>IF(A8stdlife="n/a","n/a",IF(AO$3&gt;(A8stdlife+$E172),(Input!$J$150*(1+rvanilla)^0.5)-SUM($J172:AN172),(Input!$J$150*(1+rvanilla)^0.5)/A8stdlife))</f>
        <v>0</v>
      </c>
      <c r="AP172" s="168">
        <f>IF(A8stdlife="n/a","n/a",IF(AP$3&gt;(A8stdlife+$E172),(Input!$J$150*(1+rvanilla)^0.5)-SUM($J172:AO172),(Input!$J$150*(1+rvanilla)^0.5)/A8stdlife))</f>
        <v>0</v>
      </c>
      <c r="AQ172" s="168">
        <f>IF(A8stdlife="n/a","n/a",IF(AQ$3&gt;(A8stdlife+$E172),(Input!$J$150*(1+rvanilla)^0.5)-SUM($J172:AP172),(Input!$J$150*(1+rvanilla)^0.5)/A8stdlife))</f>
        <v>0</v>
      </c>
      <c r="AR172" s="168">
        <f>IF(A8stdlife="n/a","n/a",IF(AR$3&gt;(A8stdlife+$E172),(Input!$J$150*(1+rvanilla)^0.5)-SUM($J172:AQ172),(Input!$J$150*(1+rvanilla)^0.5)/A8stdlife))</f>
        <v>0</v>
      </c>
      <c r="AS172" s="168">
        <f>IF(A8stdlife="n/a","n/a",IF(AS$3&gt;(A8stdlife+$E172),(Input!$J$150*(1+rvanilla)^0.5)-SUM($J172:AR172),(Input!$J$150*(1+rvanilla)^0.5)/A8stdlife))</f>
        <v>0</v>
      </c>
      <c r="AT172" s="168">
        <f>IF(A8stdlife="n/a","n/a",IF(AT$3&gt;(A8stdlife+$E172),(Input!$J$150*(1+rvanilla)^0.5)-SUM($J172:AS172),(Input!$J$150*(1+rvanilla)^0.5)/A8stdlife))</f>
        <v>0</v>
      </c>
      <c r="AU172" s="168">
        <f>IF(A8stdlife="n/a","n/a",IF(AU$3&gt;(A8stdlife+$E172),(Input!$J$150*(1+rvanilla)^0.5)-SUM($J172:AT172),(Input!$J$150*(1+rvanilla)^0.5)/A8stdlife))</f>
        <v>0</v>
      </c>
      <c r="AV172" s="168">
        <f>IF(A8stdlife="n/a","n/a",IF(AV$3&gt;(A8stdlife+$E172),(Input!$J$150*(1+rvanilla)^0.5)-SUM($J172:AU172),(Input!$J$150*(1+rvanilla)^0.5)/A8stdlife))</f>
        <v>0</v>
      </c>
      <c r="AW172" s="168">
        <f>IF(A8stdlife="n/a","n/a",IF(AW$3&gt;(A8stdlife+$E172),(Input!$J$150*(1+rvanilla)^0.5)-SUM($J172:AV172),(Input!$J$150*(1+rvanilla)^0.5)/A8stdlife))</f>
        <v>0</v>
      </c>
      <c r="AX172" s="168">
        <f>IF(A8stdlife="n/a","n/a",IF(AX$3&gt;(A8stdlife+$E172),(Input!$J$150*(1+rvanilla)^0.5)-SUM($J172:AW172),(Input!$J$150*(1+rvanilla)^0.5)/A8stdlife))</f>
        <v>0</v>
      </c>
      <c r="AY172" s="168">
        <f>IF(A8stdlife="n/a","n/a",IF(AY$3&gt;(A8stdlife+$E172),(Input!$J$150*(1+rvanilla)^0.5)-SUM($J172:AX172),(Input!$J$150*(1+rvanilla)^0.5)/A8stdlife))</f>
        <v>0</v>
      </c>
      <c r="AZ172" s="168">
        <f>IF(A8stdlife="n/a","n/a",IF(AZ$3&gt;(A8stdlife+$E172),(Input!$J$150*(1+rvanilla)^0.5)-SUM($J172:AY172),(Input!$J$150*(1+rvanilla)^0.5)/A8stdlife))</f>
        <v>0</v>
      </c>
      <c r="BA172" s="168">
        <f>IF(A8stdlife="n/a","n/a",IF(BA$3&gt;(A8stdlife+$E172),(Input!$J$150*(1+rvanilla)^0.5)-SUM($J172:AZ172),(Input!$J$150*(1+rvanilla)^0.5)/A8stdlife))</f>
        <v>0</v>
      </c>
      <c r="BB172" s="168">
        <f>IF(A8stdlife="n/a","n/a",IF(BB$3&gt;(A8stdlife+$E172),(Input!$J$150*(1+rvanilla)^0.5)-SUM($J172:BA172),(Input!$J$150*(1+rvanilla)^0.5)/A8stdlife))</f>
        <v>0</v>
      </c>
      <c r="BC172" s="168">
        <f>IF(A8stdlife="n/a","n/a",IF(BC$3&gt;(A8stdlife+$E172),(Input!$J$150*(1+rvanilla)^0.5)-SUM($J172:BB172),(Input!$J$150*(1+rvanilla)^0.5)/A8stdlife))</f>
        <v>0</v>
      </c>
      <c r="BD172" s="168">
        <f>IF(A8stdlife="n/a","n/a",IF(BD$3&gt;(A8stdlife+$E172),(Input!$J$150*(1+rvanilla)^0.5)-SUM($J172:BC172),(Input!$J$150*(1+rvanilla)^0.5)/A8stdlife))</f>
        <v>0</v>
      </c>
      <c r="BE172" s="168">
        <f>IF(A8stdlife="n/a","n/a",IF(BE$3&gt;(A8stdlife+$E172),(Input!$J$150*(1+rvanilla)^0.5)-SUM($J172:BD172),(Input!$J$150*(1+rvanilla)^0.5)/A8stdlife))</f>
        <v>0</v>
      </c>
      <c r="BF172" s="168">
        <f>IF(A8stdlife="n/a","n/a",IF(BF$3&gt;(A8stdlife+$E172),(Input!$J$150*(1+rvanilla)^0.5)-SUM($J172:BE172),(Input!$J$150*(1+rvanilla)^0.5)/A8stdlife))</f>
        <v>0</v>
      </c>
      <c r="BG172" s="168">
        <f>IF(A8stdlife="n/a","n/a",IF(BG$3&gt;(A8stdlife+$E172),(Input!$J$150*(1+rvanilla)^0.5)-SUM($J172:BF172),(Input!$J$150*(1+rvanilla)^0.5)/A8stdlife))</f>
        <v>0</v>
      </c>
      <c r="BH172" s="168">
        <f>IF(A8stdlife="n/a","n/a",IF(BH$3&gt;(A8stdlife+$E172),(Input!$J$150*(1+rvanilla)^0.5)-SUM($J172:BG172),(Input!$J$150*(1+rvanilla)^0.5)/A8stdlife))</f>
        <v>0</v>
      </c>
      <c r="BI172" s="168">
        <f>IF(A8stdlife="n/a","n/a",IF(BI$3&gt;(A8stdlife+$E172),(Input!$J$150*(1+rvanilla)^0.5)-SUM($J172:BH172),(Input!$J$150*(1+rvanilla)^0.5)/A8stdlife))</f>
        <v>0</v>
      </c>
      <c r="BJ172" s="20"/>
      <c r="BK172" s="20"/>
      <c r="BL172"/>
      <c r="BM172"/>
      <c r="BN172"/>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c r="EB172"/>
      <c r="EC172"/>
      <c r="ED172"/>
      <c r="EE172"/>
      <c r="EF172"/>
      <c r="EG172"/>
      <c r="EH172"/>
      <c r="EI172"/>
      <c r="EJ172"/>
      <c r="EK172"/>
      <c r="EL172"/>
      <c r="EM172"/>
      <c r="EN172"/>
      <c r="EO172"/>
      <c r="EP172"/>
      <c r="EQ172"/>
      <c r="ER172"/>
      <c r="ES172"/>
      <c r="ET172"/>
      <c r="EU172"/>
      <c r="EV172"/>
      <c r="EW172"/>
      <c r="EX172"/>
      <c r="EY172"/>
      <c r="EZ172"/>
      <c r="FA172"/>
      <c r="FB172"/>
      <c r="FC172"/>
      <c r="FD172"/>
      <c r="FE172"/>
      <c r="FF172"/>
      <c r="FG172"/>
      <c r="FH172"/>
      <c r="FI172"/>
      <c r="FJ172"/>
      <c r="FK172"/>
      <c r="FL172"/>
      <c r="FM172"/>
      <c r="FN172"/>
      <c r="FO172"/>
      <c r="FP172"/>
      <c r="FQ172"/>
      <c r="FR172"/>
      <c r="FS172"/>
      <c r="FT172"/>
      <c r="FU172"/>
      <c r="FV172"/>
      <c r="FW172"/>
      <c r="FX172"/>
      <c r="FY172"/>
      <c r="FZ172"/>
      <c r="GA172"/>
      <c r="GB172"/>
      <c r="GC172"/>
      <c r="GD172"/>
      <c r="GE172"/>
      <c r="GF172"/>
      <c r="GG172"/>
      <c r="GH172"/>
      <c r="GI172"/>
      <c r="GJ172"/>
      <c r="GK172"/>
      <c r="GL172"/>
      <c r="GM172"/>
      <c r="GN172"/>
      <c r="GO172"/>
      <c r="GP172"/>
      <c r="GQ172"/>
      <c r="GR172"/>
      <c r="GS172"/>
      <c r="GT172"/>
      <c r="GU172"/>
      <c r="GV172"/>
      <c r="GW172"/>
      <c r="GX172"/>
      <c r="GY172"/>
      <c r="GZ172"/>
      <c r="HA172"/>
      <c r="HB172"/>
      <c r="HC172"/>
      <c r="HD172"/>
      <c r="HE172"/>
      <c r="HF172"/>
      <c r="HG172"/>
      <c r="HH172"/>
      <c r="HI172"/>
      <c r="HJ172"/>
      <c r="HK172"/>
      <c r="HL172"/>
      <c r="HM172"/>
      <c r="HN172"/>
      <c r="HO172"/>
      <c r="HP172"/>
      <c r="HQ172"/>
      <c r="HR172"/>
      <c r="HS172"/>
      <c r="HT172"/>
      <c r="HU172"/>
      <c r="HV172"/>
      <c r="HW172"/>
      <c r="HX172"/>
      <c r="HY172"/>
      <c r="HZ172"/>
      <c r="IA172"/>
      <c r="IB172"/>
      <c r="IC172"/>
      <c r="ID172"/>
      <c r="IE172"/>
      <c r="IF172"/>
      <c r="IG172"/>
      <c r="IH172"/>
      <c r="II172"/>
      <c r="IJ172"/>
      <c r="IK172"/>
      <c r="IL172"/>
      <c r="IM172"/>
      <c r="IN172"/>
      <c r="IO172"/>
      <c r="IP172"/>
      <c r="IQ172"/>
      <c r="IR172"/>
      <c r="IS172"/>
      <c r="IT172"/>
      <c r="IU172"/>
      <c r="IV172"/>
    </row>
    <row r="173" spans="1:256" s="5" customFormat="1" hidden="1" outlineLevel="2">
      <c r="A173" s="20"/>
      <c r="B173" s="20"/>
      <c r="C173" s="38"/>
      <c r="D173" s="641"/>
      <c r="E173" s="287">
        <v>5</v>
      </c>
      <c r="F173" s="40"/>
      <c r="G173" s="445"/>
      <c r="H173" s="315"/>
      <c r="I173" s="315"/>
      <c r="J173" s="315"/>
      <c r="K173" s="314"/>
      <c r="L173" s="168">
        <f>IF(A8stdlife="n/a","n/a",IF(L$3&gt;(A8stdlife+$E173),(Input!$K$150*(1+rvanilla)^0.5)-SUM($K173:K173),(Input!$K$150*(1+rvanilla)^0.5)/A8stdlife))</f>
        <v>0</v>
      </c>
      <c r="M173" s="168">
        <f>IF(A8stdlife="n/a","n/a",IF(M$3&gt;(A8stdlife+$E173),(Input!$K$150*(1+rvanilla)^0.5)-SUM($K173:L173),(Input!$K$150*(1+rvanilla)^0.5)/A8stdlife))</f>
        <v>0</v>
      </c>
      <c r="N173" s="168">
        <f>IF(A8stdlife="n/a","n/a",IF(N$3&gt;(A8stdlife+$E173),(Input!$K$150*(1+rvanilla)^0.5)-SUM($K173:M173),(Input!$K$150*(1+rvanilla)^0.5)/A8stdlife))</f>
        <v>0</v>
      </c>
      <c r="O173" s="168">
        <f>IF(A8stdlife="n/a","n/a",IF(O$3&gt;(A8stdlife+$E173),(Input!$K$150*(1+rvanilla)^0.5)-SUM($K173:N173),(Input!$K$150*(1+rvanilla)^0.5)/A8stdlife))</f>
        <v>0</v>
      </c>
      <c r="P173" s="168">
        <f>IF(A8stdlife="n/a","n/a",IF(P$3&gt;(A8stdlife+$E173),(Input!$K$150*(1+rvanilla)^0.5)-SUM($K173:O173),(Input!$K$150*(1+rvanilla)^0.5)/A8stdlife))</f>
        <v>0</v>
      </c>
      <c r="Q173" s="168">
        <f>IF(A8stdlife="n/a","n/a",IF(Q$3&gt;(A8stdlife+$E173),(Input!$K$150*(1+rvanilla)^0.5)-SUM($K173:P173),(Input!$K$150*(1+rvanilla)^0.5)/A8stdlife))</f>
        <v>0</v>
      </c>
      <c r="R173" s="168">
        <f>IF(A8stdlife="n/a","n/a",IF(R$3&gt;(A8stdlife+$E173),(Input!$K$150*(1+rvanilla)^0.5)-SUM($K173:Q173),(Input!$K$150*(1+rvanilla)^0.5)/A8stdlife))</f>
        <v>0</v>
      </c>
      <c r="S173" s="168">
        <f>IF(A8stdlife="n/a","n/a",IF(S$3&gt;(A8stdlife+$E173),(Input!$K$150*(1+rvanilla)^0.5)-SUM($K173:R173),(Input!$K$150*(1+rvanilla)^0.5)/A8stdlife))</f>
        <v>0</v>
      </c>
      <c r="T173" s="168">
        <f>IF(A8stdlife="n/a","n/a",IF(T$3&gt;(A8stdlife+$E173),(Input!$K$150*(1+rvanilla)^0.5)-SUM($K173:S173),(Input!$K$150*(1+rvanilla)^0.5)/A8stdlife))</f>
        <v>0</v>
      </c>
      <c r="U173" s="168">
        <f>IF(A8stdlife="n/a","n/a",IF(U$3&gt;(A8stdlife+$E173),(Input!$K$150*(1+rvanilla)^0.5)-SUM($K173:T173),(Input!$K$150*(1+rvanilla)^0.5)/A8stdlife))</f>
        <v>0</v>
      </c>
      <c r="V173" s="168">
        <f>IF(A8stdlife="n/a","n/a",IF(V$3&gt;(A8stdlife+$E173),(Input!$K$150*(1+rvanilla)^0.5)-SUM($K173:U173),(Input!$K$150*(1+rvanilla)^0.5)/A8stdlife))</f>
        <v>0</v>
      </c>
      <c r="W173" s="168">
        <f>IF(A8stdlife="n/a","n/a",IF(W$3&gt;(A8stdlife+$E173),(Input!$K$150*(1+rvanilla)^0.5)-SUM($K173:V173),(Input!$K$150*(1+rvanilla)^0.5)/A8stdlife))</f>
        <v>0</v>
      </c>
      <c r="X173" s="168">
        <f>IF(A8stdlife="n/a","n/a",IF(X$3&gt;(A8stdlife+$E173),(Input!$K$150*(1+rvanilla)^0.5)-SUM($K173:W173),(Input!$K$150*(1+rvanilla)^0.5)/A8stdlife))</f>
        <v>0</v>
      </c>
      <c r="Y173" s="168">
        <f>IF(A8stdlife="n/a","n/a",IF(Y$3&gt;(A8stdlife+$E173),(Input!$K$150*(1+rvanilla)^0.5)-SUM($K173:X173),(Input!$K$150*(1+rvanilla)^0.5)/A8stdlife))</f>
        <v>0</v>
      </c>
      <c r="Z173" s="168">
        <f>IF(A8stdlife="n/a","n/a",IF(Z$3&gt;(A8stdlife+$E173),(Input!$K$150*(1+rvanilla)^0.5)-SUM($K173:Y173),(Input!$K$150*(1+rvanilla)^0.5)/A8stdlife))</f>
        <v>0</v>
      </c>
      <c r="AA173" s="168">
        <f>IF(A8stdlife="n/a","n/a",IF(AA$3&gt;(A8stdlife+$E173),(Input!$K$150*(1+rvanilla)^0.5)-SUM($K173:Z173),(Input!$K$150*(1+rvanilla)^0.5)/A8stdlife))</f>
        <v>0</v>
      </c>
      <c r="AB173" s="168">
        <f>IF(A8stdlife="n/a","n/a",IF(AB$3&gt;(A8stdlife+$E173),(Input!$K$150*(1+rvanilla)^0.5)-SUM($K173:AA173),(Input!$K$150*(1+rvanilla)^0.5)/A8stdlife))</f>
        <v>0</v>
      </c>
      <c r="AC173" s="168">
        <f>IF(A8stdlife="n/a","n/a",IF(AC$3&gt;(A8stdlife+$E173),(Input!$K$150*(1+rvanilla)^0.5)-SUM($K173:AB173),(Input!$K$150*(1+rvanilla)^0.5)/A8stdlife))</f>
        <v>0</v>
      </c>
      <c r="AD173" s="168">
        <f>IF(A8stdlife="n/a","n/a",IF(AD$3&gt;(A8stdlife+$E173),(Input!$K$150*(1+rvanilla)^0.5)-SUM($K173:AC173),(Input!$K$150*(1+rvanilla)^0.5)/A8stdlife))</f>
        <v>0</v>
      </c>
      <c r="AE173" s="168">
        <f>IF(A8stdlife="n/a","n/a",IF(AE$3&gt;(A8stdlife+$E173),(Input!$K$150*(1+rvanilla)^0.5)-SUM($K173:AD173),(Input!$K$150*(1+rvanilla)^0.5)/A8stdlife))</f>
        <v>0</v>
      </c>
      <c r="AF173" s="168">
        <f>IF(A8stdlife="n/a","n/a",IF(AF$3&gt;(A8stdlife+$E173),(Input!$K$150*(1+rvanilla)^0.5)-SUM($K173:AE173),(Input!$K$150*(1+rvanilla)^0.5)/A8stdlife))</f>
        <v>0</v>
      </c>
      <c r="AG173" s="168">
        <f>IF(A8stdlife="n/a","n/a",IF(AG$3&gt;(A8stdlife+$E173),(Input!$K$150*(1+rvanilla)^0.5)-SUM($K173:AF173),(Input!$K$150*(1+rvanilla)^0.5)/A8stdlife))</f>
        <v>0</v>
      </c>
      <c r="AH173" s="168">
        <f>IF(A8stdlife="n/a","n/a",IF(AH$3&gt;(A8stdlife+$E173),(Input!$K$150*(1+rvanilla)^0.5)-SUM($K173:AG173),(Input!$K$150*(1+rvanilla)^0.5)/A8stdlife))</f>
        <v>0</v>
      </c>
      <c r="AI173" s="168">
        <f>IF(A8stdlife="n/a","n/a",IF(AI$3&gt;(A8stdlife+$E173),(Input!$K$150*(1+rvanilla)^0.5)-SUM($K173:AH173),(Input!$K$150*(1+rvanilla)^0.5)/A8stdlife))</f>
        <v>0</v>
      </c>
      <c r="AJ173" s="168">
        <f>IF(A8stdlife="n/a","n/a",IF(AJ$3&gt;(A8stdlife+$E173),(Input!$K$150*(1+rvanilla)^0.5)-SUM($K173:AI173),(Input!$K$150*(1+rvanilla)^0.5)/A8stdlife))</f>
        <v>0</v>
      </c>
      <c r="AK173" s="168">
        <f>IF(A8stdlife="n/a","n/a",IF(AK$3&gt;(A8stdlife+$E173),(Input!$K$150*(1+rvanilla)^0.5)-SUM($K173:AJ173),(Input!$K$150*(1+rvanilla)^0.5)/A8stdlife))</f>
        <v>0</v>
      </c>
      <c r="AL173" s="168">
        <f>IF(A8stdlife="n/a","n/a",IF(AL$3&gt;(A8stdlife+$E173),(Input!$K$150*(1+rvanilla)^0.5)-SUM($K173:AK173),(Input!$K$150*(1+rvanilla)^0.5)/A8stdlife))</f>
        <v>0</v>
      </c>
      <c r="AM173" s="168">
        <f>IF(A8stdlife="n/a","n/a",IF(AM$3&gt;(A8stdlife+$E173),(Input!$K$150*(1+rvanilla)^0.5)-SUM($K173:AL173),(Input!$K$150*(1+rvanilla)^0.5)/A8stdlife))</f>
        <v>0</v>
      </c>
      <c r="AN173" s="168">
        <f>IF(A8stdlife="n/a","n/a",IF(AN$3&gt;(A8stdlife+$E173),(Input!$K$150*(1+rvanilla)^0.5)-SUM($K173:AM173),(Input!$K$150*(1+rvanilla)^0.5)/A8stdlife))</f>
        <v>0</v>
      </c>
      <c r="AO173" s="168">
        <f>IF(A8stdlife="n/a","n/a",IF(AO$3&gt;(A8stdlife+$E173),(Input!$K$150*(1+rvanilla)^0.5)-SUM($K173:AN173),(Input!$K$150*(1+rvanilla)^0.5)/A8stdlife))</f>
        <v>0</v>
      </c>
      <c r="AP173" s="168">
        <f>IF(A8stdlife="n/a","n/a",IF(AP$3&gt;(A8stdlife+$E173),(Input!$K$150*(1+rvanilla)^0.5)-SUM($K173:AO173),(Input!$K$150*(1+rvanilla)^0.5)/A8stdlife))</f>
        <v>0</v>
      </c>
      <c r="AQ173" s="168">
        <f>IF(A8stdlife="n/a","n/a",IF(AQ$3&gt;(A8stdlife+$E173),(Input!$K$150*(1+rvanilla)^0.5)-SUM($K173:AP173),(Input!$K$150*(1+rvanilla)^0.5)/A8stdlife))</f>
        <v>0</v>
      </c>
      <c r="AR173" s="168">
        <f>IF(A8stdlife="n/a","n/a",IF(AR$3&gt;(A8stdlife+$E173),(Input!$K$150*(1+rvanilla)^0.5)-SUM($K173:AQ173),(Input!$K$150*(1+rvanilla)^0.5)/A8stdlife))</f>
        <v>0</v>
      </c>
      <c r="AS173" s="168">
        <f>IF(A8stdlife="n/a","n/a",IF(AS$3&gt;(A8stdlife+$E173),(Input!$K$150*(1+rvanilla)^0.5)-SUM($K173:AR173),(Input!$K$150*(1+rvanilla)^0.5)/A8stdlife))</f>
        <v>0</v>
      </c>
      <c r="AT173" s="168">
        <f>IF(A8stdlife="n/a","n/a",IF(AT$3&gt;(A8stdlife+$E173),(Input!$K$150*(1+rvanilla)^0.5)-SUM($K173:AS173),(Input!$K$150*(1+rvanilla)^0.5)/A8stdlife))</f>
        <v>0</v>
      </c>
      <c r="AU173" s="168">
        <f>IF(A8stdlife="n/a","n/a",IF(AU$3&gt;(A8stdlife+$E173),(Input!$K$150*(1+rvanilla)^0.5)-SUM($K173:AT173),(Input!$K$150*(1+rvanilla)^0.5)/A8stdlife))</f>
        <v>0</v>
      </c>
      <c r="AV173" s="168">
        <f>IF(A8stdlife="n/a","n/a",IF(AV$3&gt;(A8stdlife+$E173),(Input!$K$150*(1+rvanilla)^0.5)-SUM($K173:AU173),(Input!$K$150*(1+rvanilla)^0.5)/A8stdlife))</f>
        <v>0</v>
      </c>
      <c r="AW173" s="168">
        <f>IF(A8stdlife="n/a","n/a",IF(AW$3&gt;(A8stdlife+$E173),(Input!$K$150*(1+rvanilla)^0.5)-SUM($K173:AV173),(Input!$K$150*(1+rvanilla)^0.5)/A8stdlife))</f>
        <v>0</v>
      </c>
      <c r="AX173" s="168">
        <f>IF(A8stdlife="n/a","n/a",IF(AX$3&gt;(A8stdlife+$E173),(Input!$K$150*(1+rvanilla)^0.5)-SUM($K173:AW173),(Input!$K$150*(1+rvanilla)^0.5)/A8stdlife))</f>
        <v>0</v>
      </c>
      <c r="AY173" s="168">
        <f>IF(A8stdlife="n/a","n/a",IF(AY$3&gt;(A8stdlife+$E173),(Input!$K$150*(1+rvanilla)^0.5)-SUM($K173:AX173),(Input!$K$150*(1+rvanilla)^0.5)/A8stdlife))</f>
        <v>0</v>
      </c>
      <c r="AZ173" s="168">
        <f>IF(A8stdlife="n/a","n/a",IF(AZ$3&gt;(A8stdlife+$E173),(Input!$K$150*(1+rvanilla)^0.5)-SUM($K173:AY173),(Input!$K$150*(1+rvanilla)^0.5)/A8stdlife))</f>
        <v>0</v>
      </c>
      <c r="BA173" s="168">
        <f>IF(A8stdlife="n/a","n/a",IF(BA$3&gt;(A8stdlife+$E173),(Input!$K$150*(1+rvanilla)^0.5)-SUM($K173:AZ173),(Input!$K$150*(1+rvanilla)^0.5)/A8stdlife))</f>
        <v>0</v>
      </c>
      <c r="BB173" s="168">
        <f>IF(A8stdlife="n/a","n/a",IF(BB$3&gt;(A8stdlife+$E173),(Input!$K$150*(1+rvanilla)^0.5)-SUM($K173:BA173),(Input!$K$150*(1+rvanilla)^0.5)/A8stdlife))</f>
        <v>0</v>
      </c>
      <c r="BC173" s="168">
        <f>IF(A8stdlife="n/a","n/a",IF(BC$3&gt;(A8stdlife+$E173),(Input!$K$150*(1+rvanilla)^0.5)-SUM($K173:BB173),(Input!$K$150*(1+rvanilla)^0.5)/A8stdlife))</f>
        <v>0</v>
      </c>
      <c r="BD173" s="168">
        <f>IF(A8stdlife="n/a","n/a",IF(BD$3&gt;(A8stdlife+$E173),(Input!$K$150*(1+rvanilla)^0.5)-SUM($K173:BC173),(Input!$K$150*(1+rvanilla)^0.5)/A8stdlife))</f>
        <v>0</v>
      </c>
      <c r="BE173" s="168">
        <f>IF(A8stdlife="n/a","n/a",IF(BE$3&gt;(A8stdlife+$E173),(Input!$K$150*(1+rvanilla)^0.5)-SUM($K173:BD173),(Input!$K$150*(1+rvanilla)^0.5)/A8stdlife))</f>
        <v>0</v>
      </c>
      <c r="BF173" s="168">
        <f>IF(A8stdlife="n/a","n/a",IF(BF$3&gt;(A8stdlife+$E173),(Input!$K$150*(1+rvanilla)^0.5)-SUM($K173:BE173),(Input!$K$150*(1+rvanilla)^0.5)/A8stdlife))</f>
        <v>0</v>
      </c>
      <c r="BG173" s="168">
        <f>IF(A8stdlife="n/a","n/a",IF(BG$3&gt;(A8stdlife+$E173),(Input!$K$150*(1+rvanilla)^0.5)-SUM($K173:BF173),(Input!$K$150*(1+rvanilla)^0.5)/A8stdlife))</f>
        <v>0</v>
      </c>
      <c r="BH173" s="168">
        <f>IF(A8stdlife="n/a","n/a",IF(BH$3&gt;(A8stdlife+$E173),(Input!$K$150*(1+rvanilla)^0.5)-SUM($K173:BG173),(Input!$K$150*(1+rvanilla)^0.5)/A8stdlife))</f>
        <v>0</v>
      </c>
      <c r="BI173" s="168">
        <f>IF(A8stdlife="n/a","n/a",IF(BI$3&gt;(A8stdlife+$E173),(Input!$K$150*(1+rvanilla)^0.5)-SUM($K173:BH173),(Input!$K$150*(1+rvanilla)^0.5)/A8stdlife))</f>
        <v>0</v>
      </c>
      <c r="BJ173" s="20"/>
      <c r="BK173" s="20"/>
      <c r="BL173"/>
      <c r="BM173"/>
      <c r="BN173"/>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c r="EB173"/>
      <c r="EC173"/>
      <c r="ED173"/>
      <c r="EE173"/>
      <c r="EF173"/>
      <c r="EG173"/>
      <c r="EH173"/>
      <c r="EI173"/>
      <c r="EJ173"/>
      <c r="EK173"/>
      <c r="EL173"/>
      <c r="EM173"/>
      <c r="EN173"/>
      <c r="EO173"/>
      <c r="EP173"/>
      <c r="EQ173"/>
      <c r="ER173"/>
      <c r="ES173"/>
      <c r="ET173"/>
      <c r="EU173"/>
      <c r="EV173"/>
      <c r="EW173"/>
      <c r="EX173"/>
      <c r="EY173"/>
      <c r="EZ173"/>
      <c r="FA173"/>
      <c r="FB173"/>
      <c r="FC173"/>
      <c r="FD173"/>
      <c r="FE173"/>
      <c r="FF173"/>
      <c r="FG173"/>
      <c r="FH173"/>
      <c r="FI173"/>
      <c r="FJ173"/>
      <c r="FK173"/>
      <c r="FL173"/>
      <c r="FM173"/>
      <c r="FN173"/>
      <c r="FO173"/>
      <c r="FP173"/>
      <c r="FQ173"/>
      <c r="FR173"/>
      <c r="FS173"/>
      <c r="FT173"/>
      <c r="FU173"/>
      <c r="FV173"/>
      <c r="FW173"/>
      <c r="FX173"/>
      <c r="FY173"/>
      <c r="FZ173"/>
      <c r="GA173"/>
      <c r="GB173"/>
      <c r="GC173"/>
      <c r="GD173"/>
      <c r="GE173"/>
      <c r="GF173"/>
      <c r="GG173"/>
      <c r="GH173"/>
      <c r="GI173"/>
      <c r="GJ173"/>
      <c r="GK173"/>
      <c r="GL173"/>
      <c r="GM173"/>
      <c r="GN173"/>
      <c r="GO173"/>
      <c r="GP173"/>
      <c r="GQ173"/>
      <c r="GR173"/>
      <c r="GS173"/>
      <c r="GT173"/>
      <c r="GU173"/>
      <c r="GV173"/>
      <c r="GW173"/>
      <c r="GX173"/>
      <c r="GY173"/>
      <c r="GZ173"/>
      <c r="HA173"/>
      <c r="HB173"/>
      <c r="HC173"/>
      <c r="HD173"/>
      <c r="HE173"/>
      <c r="HF173"/>
      <c r="HG173"/>
      <c r="HH173"/>
      <c r="HI173"/>
      <c r="HJ173"/>
      <c r="HK173"/>
      <c r="HL173"/>
      <c r="HM173"/>
      <c r="HN173"/>
      <c r="HO173"/>
      <c r="HP173"/>
      <c r="HQ173"/>
      <c r="HR173"/>
      <c r="HS173"/>
      <c r="HT173"/>
      <c r="HU173"/>
      <c r="HV173"/>
      <c r="HW173"/>
      <c r="HX173"/>
      <c r="HY173"/>
      <c r="HZ173"/>
      <c r="IA173"/>
      <c r="IB173"/>
      <c r="IC173"/>
      <c r="ID173"/>
      <c r="IE173"/>
      <c r="IF173"/>
      <c r="IG173"/>
      <c r="IH173"/>
      <c r="II173"/>
      <c r="IJ173"/>
      <c r="IK173"/>
      <c r="IL173"/>
      <c r="IM173"/>
      <c r="IN173"/>
      <c r="IO173"/>
      <c r="IP173"/>
      <c r="IQ173"/>
      <c r="IR173"/>
      <c r="IS173"/>
      <c r="IT173"/>
      <c r="IU173"/>
      <c r="IV173"/>
    </row>
    <row r="174" spans="1:256" s="5" customFormat="1" hidden="1" outlineLevel="2">
      <c r="A174" s="20"/>
      <c r="B174" s="20"/>
      <c r="C174" s="38"/>
      <c r="D174" s="641"/>
      <c r="E174" s="287">
        <v>6</v>
      </c>
      <c r="F174" s="40"/>
      <c r="G174" s="445"/>
      <c r="H174" s="315"/>
      <c r="I174" s="315"/>
      <c r="J174" s="315"/>
      <c r="K174" s="315"/>
      <c r="L174" s="314"/>
      <c r="M174" s="168">
        <f>IF(A8stdlife="n/a","n/a",IF(M$3&gt;(A8stdlife+$E174),(Input!$L$150*(1+rvanilla)^0.5)-SUM($L174:L174),(Input!$L$150*(1+rvanilla)^0.5)/A8stdlife))</f>
        <v>0</v>
      </c>
      <c r="N174" s="168">
        <f>IF(A8stdlife="n/a","n/a",IF(N$3&gt;(A8stdlife+$E174),(Input!$L$150*(1+rvanilla)^0.5)-SUM($L174:M174),(Input!$L$150*(1+rvanilla)^0.5)/A8stdlife))</f>
        <v>0</v>
      </c>
      <c r="O174" s="168">
        <f>IF(A8stdlife="n/a","n/a",IF(O$3&gt;(A8stdlife+$E174),(Input!$L$150*(1+rvanilla)^0.5)-SUM($L174:N174),(Input!$L$150*(1+rvanilla)^0.5)/A8stdlife))</f>
        <v>0</v>
      </c>
      <c r="P174" s="168">
        <f>IF(A8stdlife="n/a","n/a",IF(P$3&gt;(A8stdlife+$E174),(Input!$L$150*(1+rvanilla)^0.5)-SUM($L174:O174),(Input!$L$150*(1+rvanilla)^0.5)/A8stdlife))</f>
        <v>0</v>
      </c>
      <c r="Q174" s="168">
        <f>IF(A8stdlife="n/a","n/a",IF(Q$3&gt;(A8stdlife+$E174),(Input!$L$150*(1+rvanilla)^0.5)-SUM($L174:P174),(Input!$L$150*(1+rvanilla)^0.5)/A8stdlife))</f>
        <v>0</v>
      </c>
      <c r="R174" s="168">
        <f>IF(A8stdlife="n/a","n/a",IF(R$3&gt;(A8stdlife+$E174),(Input!$L$150*(1+rvanilla)^0.5)-SUM($L174:Q174),(Input!$L$150*(1+rvanilla)^0.5)/A8stdlife))</f>
        <v>0</v>
      </c>
      <c r="S174" s="168">
        <f>IF(A8stdlife="n/a","n/a",IF(S$3&gt;(A8stdlife+$E174),(Input!$L$150*(1+rvanilla)^0.5)-SUM($L174:R174),(Input!$L$150*(1+rvanilla)^0.5)/A8stdlife))</f>
        <v>0</v>
      </c>
      <c r="T174" s="168">
        <f>IF(A8stdlife="n/a","n/a",IF(T$3&gt;(A8stdlife+$E174),(Input!$L$150*(1+rvanilla)^0.5)-SUM($L174:S174),(Input!$L$150*(1+rvanilla)^0.5)/A8stdlife))</f>
        <v>0</v>
      </c>
      <c r="U174" s="168">
        <f>IF(A8stdlife="n/a","n/a",IF(U$3&gt;(A8stdlife+$E174),(Input!$L$150*(1+rvanilla)^0.5)-SUM($L174:T174),(Input!$L$150*(1+rvanilla)^0.5)/A8stdlife))</f>
        <v>0</v>
      </c>
      <c r="V174" s="168">
        <f>IF(A8stdlife="n/a","n/a",IF(V$3&gt;(A8stdlife+$E174),(Input!$L$150*(1+rvanilla)^0.5)-SUM($L174:U174),(Input!$L$150*(1+rvanilla)^0.5)/A8stdlife))</f>
        <v>0</v>
      </c>
      <c r="W174" s="168">
        <f>IF(A8stdlife="n/a","n/a",IF(W$3&gt;(A8stdlife+$E174),(Input!$L$150*(1+rvanilla)^0.5)-SUM($L174:V174),(Input!$L$150*(1+rvanilla)^0.5)/A8stdlife))</f>
        <v>0</v>
      </c>
      <c r="X174" s="168">
        <f>IF(A8stdlife="n/a","n/a",IF(X$3&gt;(A8stdlife+$E174),(Input!$L$150*(1+rvanilla)^0.5)-SUM($L174:W174),(Input!$L$150*(1+rvanilla)^0.5)/A8stdlife))</f>
        <v>0</v>
      </c>
      <c r="Y174" s="168">
        <f>IF(A8stdlife="n/a","n/a",IF(Y$3&gt;(A8stdlife+$E174),(Input!$L$150*(1+rvanilla)^0.5)-SUM($L174:X174),(Input!$L$150*(1+rvanilla)^0.5)/A8stdlife))</f>
        <v>0</v>
      </c>
      <c r="Z174" s="168">
        <f>IF(A8stdlife="n/a","n/a",IF(Z$3&gt;(A8stdlife+$E174),(Input!$L$150*(1+rvanilla)^0.5)-SUM($L174:Y174),(Input!$L$150*(1+rvanilla)^0.5)/A8stdlife))</f>
        <v>0</v>
      </c>
      <c r="AA174" s="168">
        <f>IF(A8stdlife="n/a","n/a",IF(AA$3&gt;(A8stdlife+$E174),(Input!$L$150*(1+rvanilla)^0.5)-SUM($L174:Z174),(Input!$L$150*(1+rvanilla)^0.5)/A8stdlife))</f>
        <v>0</v>
      </c>
      <c r="AB174" s="168">
        <f>IF(A8stdlife="n/a","n/a",IF(AB$3&gt;(A8stdlife+$E174),(Input!$L$150*(1+rvanilla)^0.5)-SUM($L174:AA174),(Input!$L$150*(1+rvanilla)^0.5)/A8stdlife))</f>
        <v>0</v>
      </c>
      <c r="AC174" s="168">
        <f>IF(A8stdlife="n/a","n/a",IF(AC$3&gt;(A8stdlife+$E174),(Input!$L$150*(1+rvanilla)^0.5)-SUM($L174:AB174),(Input!$L$150*(1+rvanilla)^0.5)/A8stdlife))</f>
        <v>0</v>
      </c>
      <c r="AD174" s="168">
        <f>IF(A8stdlife="n/a","n/a",IF(AD$3&gt;(A8stdlife+$E174),(Input!$L$150*(1+rvanilla)^0.5)-SUM($L174:AC174),(Input!$L$150*(1+rvanilla)^0.5)/A8stdlife))</f>
        <v>0</v>
      </c>
      <c r="AE174" s="168">
        <f>IF(A8stdlife="n/a","n/a",IF(AE$3&gt;(A8stdlife+$E174),(Input!$L$150*(1+rvanilla)^0.5)-SUM($L174:AD174),(Input!$L$150*(1+rvanilla)^0.5)/A8stdlife))</f>
        <v>0</v>
      </c>
      <c r="AF174" s="168">
        <f>IF(A8stdlife="n/a","n/a",IF(AF$3&gt;(A8stdlife+$E174),(Input!$L$150*(1+rvanilla)^0.5)-SUM($L174:AE174),(Input!$L$150*(1+rvanilla)^0.5)/A8stdlife))</f>
        <v>0</v>
      </c>
      <c r="AG174" s="168">
        <f>IF(A8stdlife="n/a","n/a",IF(AG$3&gt;(A8stdlife+$E174),(Input!$L$150*(1+rvanilla)^0.5)-SUM($L174:AF174),(Input!$L$150*(1+rvanilla)^0.5)/A8stdlife))</f>
        <v>0</v>
      </c>
      <c r="AH174" s="168">
        <f>IF(A8stdlife="n/a","n/a",IF(AH$3&gt;(A8stdlife+$E174),(Input!$L$150*(1+rvanilla)^0.5)-SUM($L174:AG174),(Input!$L$150*(1+rvanilla)^0.5)/A8stdlife))</f>
        <v>0</v>
      </c>
      <c r="AI174" s="168">
        <f>IF(A8stdlife="n/a","n/a",IF(AI$3&gt;(A8stdlife+$E174),(Input!$L$150*(1+rvanilla)^0.5)-SUM($L174:AH174),(Input!$L$150*(1+rvanilla)^0.5)/A8stdlife))</f>
        <v>0</v>
      </c>
      <c r="AJ174" s="168">
        <f>IF(A8stdlife="n/a","n/a",IF(AJ$3&gt;(A8stdlife+$E174),(Input!$L$150*(1+rvanilla)^0.5)-SUM($L174:AI174),(Input!$L$150*(1+rvanilla)^0.5)/A8stdlife))</f>
        <v>0</v>
      </c>
      <c r="AK174" s="168">
        <f>IF(A8stdlife="n/a","n/a",IF(AK$3&gt;(A8stdlife+$E174),(Input!$L$150*(1+rvanilla)^0.5)-SUM($L174:AJ174),(Input!$L$150*(1+rvanilla)^0.5)/A8stdlife))</f>
        <v>0</v>
      </c>
      <c r="AL174" s="168">
        <f>IF(A8stdlife="n/a","n/a",IF(AL$3&gt;(A8stdlife+$E174),(Input!$L$150*(1+rvanilla)^0.5)-SUM($L174:AK174),(Input!$L$150*(1+rvanilla)^0.5)/A8stdlife))</f>
        <v>0</v>
      </c>
      <c r="AM174" s="168">
        <f>IF(A8stdlife="n/a","n/a",IF(AM$3&gt;(A8stdlife+$E174),(Input!$L$150*(1+rvanilla)^0.5)-SUM($L174:AL174),(Input!$L$150*(1+rvanilla)^0.5)/A8stdlife))</f>
        <v>0</v>
      </c>
      <c r="AN174" s="168">
        <f>IF(A8stdlife="n/a","n/a",IF(AN$3&gt;(A8stdlife+$E174),(Input!$L$150*(1+rvanilla)^0.5)-SUM($L174:AM174),(Input!$L$150*(1+rvanilla)^0.5)/A8stdlife))</f>
        <v>0</v>
      </c>
      <c r="AO174" s="168">
        <f>IF(A8stdlife="n/a","n/a",IF(AO$3&gt;(A8stdlife+$E174),(Input!$L$150*(1+rvanilla)^0.5)-SUM($L174:AN174),(Input!$L$150*(1+rvanilla)^0.5)/A8stdlife))</f>
        <v>0</v>
      </c>
      <c r="AP174" s="168">
        <f>IF(A8stdlife="n/a","n/a",IF(AP$3&gt;(A8stdlife+$E174),(Input!$L$150*(1+rvanilla)^0.5)-SUM($L174:AO174),(Input!$L$150*(1+rvanilla)^0.5)/A8stdlife))</f>
        <v>0</v>
      </c>
      <c r="AQ174" s="168">
        <f>IF(A8stdlife="n/a","n/a",IF(AQ$3&gt;(A8stdlife+$E174),(Input!$L$150*(1+rvanilla)^0.5)-SUM($L174:AP174),(Input!$L$150*(1+rvanilla)^0.5)/A8stdlife))</f>
        <v>0</v>
      </c>
      <c r="AR174" s="168">
        <f>IF(A8stdlife="n/a","n/a",IF(AR$3&gt;(A8stdlife+$E174),(Input!$L$150*(1+rvanilla)^0.5)-SUM($L174:AQ174),(Input!$L$150*(1+rvanilla)^0.5)/A8stdlife))</f>
        <v>0</v>
      </c>
      <c r="AS174" s="168">
        <f>IF(A8stdlife="n/a","n/a",IF(AS$3&gt;(A8stdlife+$E174),(Input!$L$150*(1+rvanilla)^0.5)-SUM($L174:AR174),(Input!$L$150*(1+rvanilla)^0.5)/A8stdlife))</f>
        <v>0</v>
      </c>
      <c r="AT174" s="168">
        <f>IF(A8stdlife="n/a","n/a",IF(AT$3&gt;(A8stdlife+$E174),(Input!$L$150*(1+rvanilla)^0.5)-SUM($L174:AS174),(Input!$L$150*(1+rvanilla)^0.5)/A8stdlife))</f>
        <v>0</v>
      </c>
      <c r="AU174" s="168">
        <f>IF(A8stdlife="n/a","n/a",IF(AU$3&gt;(A8stdlife+$E174),(Input!$L$150*(1+rvanilla)^0.5)-SUM($L174:AT174),(Input!$L$150*(1+rvanilla)^0.5)/A8stdlife))</f>
        <v>0</v>
      </c>
      <c r="AV174" s="168">
        <f>IF(A8stdlife="n/a","n/a",IF(AV$3&gt;(A8stdlife+$E174),(Input!$L$150*(1+rvanilla)^0.5)-SUM($L174:AU174),(Input!$L$150*(1+rvanilla)^0.5)/A8stdlife))</f>
        <v>0</v>
      </c>
      <c r="AW174" s="168">
        <f>IF(A8stdlife="n/a","n/a",IF(AW$3&gt;(A8stdlife+$E174),(Input!$L$150*(1+rvanilla)^0.5)-SUM($L174:AV174),(Input!$L$150*(1+rvanilla)^0.5)/A8stdlife))</f>
        <v>0</v>
      </c>
      <c r="AX174" s="168">
        <f>IF(A8stdlife="n/a","n/a",IF(AX$3&gt;(A8stdlife+$E174),(Input!$L$150*(1+rvanilla)^0.5)-SUM($L174:AW174),(Input!$L$150*(1+rvanilla)^0.5)/A8stdlife))</f>
        <v>0</v>
      </c>
      <c r="AY174" s="168">
        <f>IF(A8stdlife="n/a","n/a",IF(AY$3&gt;(A8stdlife+$E174),(Input!$L$150*(1+rvanilla)^0.5)-SUM($L174:AX174),(Input!$L$150*(1+rvanilla)^0.5)/A8stdlife))</f>
        <v>0</v>
      </c>
      <c r="AZ174" s="168">
        <f>IF(A8stdlife="n/a","n/a",IF(AZ$3&gt;(A8stdlife+$E174),(Input!$L$150*(1+rvanilla)^0.5)-SUM($L174:AY174),(Input!$L$150*(1+rvanilla)^0.5)/A8stdlife))</f>
        <v>0</v>
      </c>
      <c r="BA174" s="168">
        <f>IF(A8stdlife="n/a","n/a",IF(BA$3&gt;(A8stdlife+$E174),(Input!$L$150*(1+rvanilla)^0.5)-SUM($L174:AZ174),(Input!$L$150*(1+rvanilla)^0.5)/A8stdlife))</f>
        <v>0</v>
      </c>
      <c r="BB174" s="168">
        <f>IF(A8stdlife="n/a","n/a",IF(BB$3&gt;(A8stdlife+$E174),(Input!$L$150*(1+rvanilla)^0.5)-SUM($L174:BA174),(Input!$L$150*(1+rvanilla)^0.5)/A8stdlife))</f>
        <v>0</v>
      </c>
      <c r="BC174" s="168">
        <f>IF(A8stdlife="n/a","n/a",IF(BC$3&gt;(A8stdlife+$E174),(Input!$L$150*(1+rvanilla)^0.5)-SUM($L174:BB174),(Input!$L$150*(1+rvanilla)^0.5)/A8stdlife))</f>
        <v>0</v>
      </c>
      <c r="BD174" s="168">
        <f>IF(A8stdlife="n/a","n/a",IF(BD$3&gt;(A8stdlife+$E174),(Input!$L$150*(1+rvanilla)^0.5)-SUM($L174:BC174),(Input!$L$150*(1+rvanilla)^0.5)/A8stdlife))</f>
        <v>0</v>
      </c>
      <c r="BE174" s="168">
        <f>IF(A8stdlife="n/a","n/a",IF(BE$3&gt;(A8stdlife+$E174),(Input!$L$150*(1+rvanilla)^0.5)-SUM($L174:BD174),(Input!$L$150*(1+rvanilla)^0.5)/A8stdlife))</f>
        <v>0</v>
      </c>
      <c r="BF174" s="168">
        <f>IF(A8stdlife="n/a","n/a",IF(BF$3&gt;(A8stdlife+$E174),(Input!$L$150*(1+rvanilla)^0.5)-SUM($L174:BE174),(Input!$L$150*(1+rvanilla)^0.5)/A8stdlife))</f>
        <v>0</v>
      </c>
      <c r="BG174" s="168">
        <f>IF(A8stdlife="n/a","n/a",IF(BG$3&gt;(A8stdlife+$E174),(Input!$L$150*(1+rvanilla)^0.5)-SUM($L174:BF174),(Input!$L$150*(1+rvanilla)^0.5)/A8stdlife))</f>
        <v>0</v>
      </c>
      <c r="BH174" s="168">
        <f>IF(A8stdlife="n/a","n/a",IF(BH$3&gt;(A8stdlife+$E174),(Input!$L$150*(1+rvanilla)^0.5)-SUM($L174:BG174),(Input!$L$150*(1+rvanilla)^0.5)/A8stdlife))</f>
        <v>0</v>
      </c>
      <c r="BI174" s="168">
        <f>IF(A8stdlife="n/a","n/a",IF(BI$3&gt;(A8stdlife+$E174),(Input!$L$150*(1+rvanilla)^0.5)-SUM($L174:BH174),(Input!$L$150*(1+rvanilla)^0.5)/A8stdlife))</f>
        <v>0</v>
      </c>
      <c r="BJ174" s="20"/>
      <c r="BK174" s="20"/>
      <c r="BL174"/>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c r="ED174"/>
      <c r="EE174"/>
      <c r="EF174"/>
      <c r="EG174"/>
      <c r="EH174"/>
      <c r="EI174"/>
      <c r="EJ174"/>
      <c r="EK174"/>
      <c r="EL174"/>
      <c r="EM174"/>
      <c r="EN174"/>
      <c r="EO174"/>
      <c r="EP174"/>
      <c r="EQ174"/>
      <c r="ER174"/>
      <c r="ES174"/>
      <c r="ET174"/>
      <c r="EU174"/>
      <c r="EV174"/>
      <c r="EW174"/>
      <c r="EX174"/>
      <c r="EY174"/>
      <c r="EZ174"/>
      <c r="FA174"/>
      <c r="FB174"/>
      <c r="FC174"/>
      <c r="FD174"/>
      <c r="FE174"/>
      <c r="FF174"/>
      <c r="FG174"/>
      <c r="FH174"/>
      <c r="FI174"/>
      <c r="FJ174"/>
      <c r="FK174"/>
      <c r="FL174"/>
      <c r="FM174"/>
      <c r="FN174"/>
      <c r="FO174"/>
      <c r="FP174"/>
      <c r="FQ174"/>
      <c r="FR174"/>
      <c r="FS174"/>
      <c r="FT174"/>
      <c r="FU174"/>
      <c r="FV174"/>
      <c r="FW174"/>
      <c r="FX174"/>
      <c r="FY174"/>
      <c r="FZ174"/>
      <c r="GA174"/>
      <c r="GB174"/>
      <c r="GC174"/>
      <c r="GD174"/>
      <c r="GE174"/>
      <c r="GF174"/>
      <c r="GG174"/>
      <c r="GH174"/>
      <c r="GI174"/>
      <c r="GJ174"/>
      <c r="GK174"/>
      <c r="GL174"/>
      <c r="GM174"/>
      <c r="GN174"/>
      <c r="GO174"/>
      <c r="GP174"/>
      <c r="GQ174"/>
      <c r="GR174"/>
      <c r="GS174"/>
      <c r="GT174"/>
      <c r="GU174"/>
      <c r="GV174"/>
      <c r="GW174"/>
      <c r="GX174"/>
      <c r="GY174"/>
      <c r="GZ174"/>
      <c r="HA174"/>
      <c r="HB174"/>
      <c r="HC174"/>
      <c r="HD174"/>
      <c r="HE174"/>
      <c r="HF174"/>
      <c r="HG174"/>
      <c r="HH174"/>
      <c r="HI174"/>
      <c r="HJ174"/>
      <c r="HK174"/>
      <c r="HL174"/>
      <c r="HM174"/>
      <c r="HN174"/>
      <c r="HO174"/>
      <c r="HP174"/>
      <c r="HQ174"/>
      <c r="HR174"/>
      <c r="HS174"/>
      <c r="HT174"/>
      <c r="HU174"/>
      <c r="HV174"/>
      <c r="HW174"/>
      <c r="HX174"/>
      <c r="HY174"/>
      <c r="HZ174"/>
      <c r="IA174"/>
      <c r="IB174"/>
      <c r="IC174"/>
      <c r="ID174"/>
      <c r="IE174"/>
      <c r="IF174"/>
      <c r="IG174"/>
      <c r="IH174"/>
      <c r="II174"/>
      <c r="IJ174"/>
      <c r="IK174"/>
      <c r="IL174"/>
      <c r="IM174"/>
      <c r="IN174"/>
      <c r="IO174"/>
      <c r="IP174"/>
      <c r="IQ174"/>
      <c r="IR174"/>
      <c r="IS174"/>
      <c r="IT174"/>
      <c r="IU174"/>
      <c r="IV174"/>
    </row>
    <row r="175" spans="1:256" s="5" customFormat="1" hidden="1" outlineLevel="2">
      <c r="A175" s="20"/>
      <c r="B175" s="20"/>
      <c r="C175" s="38"/>
      <c r="D175" s="641"/>
      <c r="E175" s="287">
        <v>7</v>
      </c>
      <c r="F175" s="40"/>
      <c r="G175" s="445"/>
      <c r="H175" s="315"/>
      <c r="I175" s="315"/>
      <c r="J175" s="315"/>
      <c r="K175" s="315"/>
      <c r="L175" s="315"/>
      <c r="M175" s="314"/>
      <c r="N175" s="168">
        <f>IF(A8stdlife="n/a","n/a",IF(N$3&gt;(A8stdlife+$E175),(Input!$M$150*(1+rvanilla)^0.5)-SUM($M175:M175),(Input!$M$150*(1+rvanilla)^0.5)/A8stdlife))</f>
        <v>0</v>
      </c>
      <c r="O175" s="168">
        <f>IF(A8stdlife="n/a","n/a",IF(O$3&gt;(A8stdlife+$E175),(Input!$M$150*(1+rvanilla)^0.5)-SUM($M175:N175),(Input!$M$150*(1+rvanilla)^0.5)/A8stdlife))</f>
        <v>0</v>
      </c>
      <c r="P175" s="168">
        <f>IF(A8stdlife="n/a","n/a",IF(P$3&gt;(A8stdlife+$E175),(Input!$M$150*(1+rvanilla)^0.5)-SUM($M175:O175),(Input!$M$150*(1+rvanilla)^0.5)/A8stdlife))</f>
        <v>0</v>
      </c>
      <c r="Q175" s="168">
        <f>IF(A8stdlife="n/a","n/a",IF(Q$3&gt;(A8stdlife+$E175),(Input!$M$150*(1+rvanilla)^0.5)-SUM($M175:P175),(Input!$M$150*(1+rvanilla)^0.5)/A8stdlife))</f>
        <v>0</v>
      </c>
      <c r="R175" s="168">
        <f>IF(A8stdlife="n/a","n/a",IF(R$3&gt;(A8stdlife+$E175),(Input!$M$150*(1+rvanilla)^0.5)-SUM($M175:Q175),(Input!$M$150*(1+rvanilla)^0.5)/A8stdlife))</f>
        <v>0</v>
      </c>
      <c r="S175" s="168">
        <f>IF(A8stdlife="n/a","n/a",IF(S$3&gt;(A8stdlife+$E175),(Input!$M$150*(1+rvanilla)^0.5)-SUM($M175:R175),(Input!$M$150*(1+rvanilla)^0.5)/A8stdlife))</f>
        <v>0</v>
      </c>
      <c r="T175" s="168">
        <f>IF(A8stdlife="n/a","n/a",IF(T$3&gt;(A8stdlife+$E175),(Input!$M$150*(1+rvanilla)^0.5)-SUM($M175:S175),(Input!$M$150*(1+rvanilla)^0.5)/A8stdlife))</f>
        <v>0</v>
      </c>
      <c r="U175" s="168">
        <f>IF(A8stdlife="n/a","n/a",IF(U$3&gt;(A8stdlife+$E175),(Input!$M$150*(1+rvanilla)^0.5)-SUM($M175:T175),(Input!$M$150*(1+rvanilla)^0.5)/A8stdlife))</f>
        <v>0</v>
      </c>
      <c r="V175" s="168">
        <f>IF(A8stdlife="n/a","n/a",IF(V$3&gt;(A8stdlife+$E175),(Input!$M$150*(1+rvanilla)^0.5)-SUM($M175:U175),(Input!$M$150*(1+rvanilla)^0.5)/A8stdlife))</f>
        <v>0</v>
      </c>
      <c r="W175" s="168">
        <f>IF(A8stdlife="n/a","n/a",IF(W$3&gt;(A8stdlife+$E175),(Input!$M$150*(1+rvanilla)^0.5)-SUM($M175:V175),(Input!$M$150*(1+rvanilla)^0.5)/A8stdlife))</f>
        <v>0</v>
      </c>
      <c r="X175" s="168">
        <f>IF(A8stdlife="n/a","n/a",IF(X$3&gt;(A8stdlife+$E175),(Input!$M$150*(1+rvanilla)^0.5)-SUM($M175:W175),(Input!$M$150*(1+rvanilla)^0.5)/A8stdlife))</f>
        <v>0</v>
      </c>
      <c r="Y175" s="168">
        <f>IF(A8stdlife="n/a","n/a",IF(Y$3&gt;(A8stdlife+$E175),(Input!$M$150*(1+rvanilla)^0.5)-SUM($M175:X175),(Input!$M$150*(1+rvanilla)^0.5)/A8stdlife))</f>
        <v>0</v>
      </c>
      <c r="Z175" s="168">
        <f>IF(A8stdlife="n/a","n/a",IF(Z$3&gt;(A8stdlife+$E175),(Input!$M$150*(1+rvanilla)^0.5)-SUM($M175:Y175),(Input!$M$150*(1+rvanilla)^0.5)/A8stdlife))</f>
        <v>0</v>
      </c>
      <c r="AA175" s="168">
        <f>IF(A8stdlife="n/a","n/a",IF(AA$3&gt;(A8stdlife+$E175),(Input!$M$150*(1+rvanilla)^0.5)-SUM($M175:Z175),(Input!$M$150*(1+rvanilla)^0.5)/A8stdlife))</f>
        <v>0</v>
      </c>
      <c r="AB175" s="168">
        <f>IF(A8stdlife="n/a","n/a",IF(AB$3&gt;(A8stdlife+$E175),(Input!$M$150*(1+rvanilla)^0.5)-SUM($M175:AA175),(Input!$M$150*(1+rvanilla)^0.5)/A8stdlife))</f>
        <v>0</v>
      </c>
      <c r="AC175" s="168">
        <f>IF(A8stdlife="n/a","n/a",IF(AC$3&gt;(A8stdlife+$E175),(Input!$M$150*(1+rvanilla)^0.5)-SUM($M175:AB175),(Input!$M$150*(1+rvanilla)^0.5)/A8stdlife))</f>
        <v>0</v>
      </c>
      <c r="AD175" s="168">
        <f>IF(A8stdlife="n/a","n/a",IF(AD$3&gt;(A8stdlife+$E175),(Input!$M$150*(1+rvanilla)^0.5)-SUM($M175:AC175),(Input!$M$150*(1+rvanilla)^0.5)/A8stdlife))</f>
        <v>0</v>
      </c>
      <c r="AE175" s="168">
        <f>IF(A8stdlife="n/a","n/a",IF(AE$3&gt;(A8stdlife+$E175),(Input!$M$150*(1+rvanilla)^0.5)-SUM($M175:AD175),(Input!$M$150*(1+rvanilla)^0.5)/A8stdlife))</f>
        <v>0</v>
      </c>
      <c r="AF175" s="168">
        <f>IF(A8stdlife="n/a","n/a",IF(AF$3&gt;(A8stdlife+$E175),(Input!$M$150*(1+rvanilla)^0.5)-SUM($M175:AE175),(Input!$M$150*(1+rvanilla)^0.5)/A8stdlife))</f>
        <v>0</v>
      </c>
      <c r="AG175" s="168">
        <f>IF(A8stdlife="n/a","n/a",IF(AG$3&gt;(A8stdlife+$E175),(Input!$M$150*(1+rvanilla)^0.5)-SUM($M175:AF175),(Input!$M$150*(1+rvanilla)^0.5)/A8stdlife))</f>
        <v>0</v>
      </c>
      <c r="AH175" s="168">
        <f>IF(A8stdlife="n/a","n/a",IF(AH$3&gt;(A8stdlife+$E175),(Input!$M$150*(1+rvanilla)^0.5)-SUM($M175:AG175),(Input!$M$150*(1+rvanilla)^0.5)/A8stdlife))</f>
        <v>0</v>
      </c>
      <c r="AI175" s="168">
        <f>IF(A8stdlife="n/a","n/a",IF(AI$3&gt;(A8stdlife+$E175),(Input!$M$150*(1+rvanilla)^0.5)-SUM($M175:AH175),(Input!$M$150*(1+rvanilla)^0.5)/A8stdlife))</f>
        <v>0</v>
      </c>
      <c r="AJ175" s="168">
        <f>IF(A8stdlife="n/a","n/a",IF(AJ$3&gt;(A8stdlife+$E175),(Input!$M$150*(1+rvanilla)^0.5)-SUM($M175:AI175),(Input!$M$150*(1+rvanilla)^0.5)/A8stdlife))</f>
        <v>0</v>
      </c>
      <c r="AK175" s="168">
        <f>IF(A8stdlife="n/a","n/a",IF(AK$3&gt;(A8stdlife+$E175),(Input!$M$150*(1+rvanilla)^0.5)-SUM($M175:AJ175),(Input!$M$150*(1+rvanilla)^0.5)/A8stdlife))</f>
        <v>0</v>
      </c>
      <c r="AL175" s="168">
        <f>IF(A8stdlife="n/a","n/a",IF(AL$3&gt;(A8stdlife+$E175),(Input!$M$150*(1+rvanilla)^0.5)-SUM($M175:AK175),(Input!$M$150*(1+rvanilla)^0.5)/A8stdlife))</f>
        <v>0</v>
      </c>
      <c r="AM175" s="168">
        <f>IF(A8stdlife="n/a","n/a",IF(AM$3&gt;(A8stdlife+$E175),(Input!$M$150*(1+rvanilla)^0.5)-SUM($M175:AL175),(Input!$M$150*(1+rvanilla)^0.5)/A8stdlife))</f>
        <v>0</v>
      </c>
      <c r="AN175" s="168">
        <f>IF(A8stdlife="n/a","n/a",IF(AN$3&gt;(A8stdlife+$E175),(Input!$M$150*(1+rvanilla)^0.5)-SUM($M175:AM175),(Input!$M$150*(1+rvanilla)^0.5)/A8stdlife))</f>
        <v>0</v>
      </c>
      <c r="AO175" s="168">
        <f>IF(A8stdlife="n/a","n/a",IF(AO$3&gt;(A8stdlife+$E175),(Input!$M$150*(1+rvanilla)^0.5)-SUM($M175:AN175),(Input!$M$150*(1+rvanilla)^0.5)/A8stdlife))</f>
        <v>0</v>
      </c>
      <c r="AP175" s="168">
        <f>IF(A8stdlife="n/a","n/a",IF(AP$3&gt;(A8stdlife+$E175),(Input!$M$150*(1+rvanilla)^0.5)-SUM($M175:AO175),(Input!$M$150*(1+rvanilla)^0.5)/A8stdlife))</f>
        <v>0</v>
      </c>
      <c r="AQ175" s="168">
        <f>IF(A8stdlife="n/a","n/a",IF(AQ$3&gt;(A8stdlife+$E175),(Input!$M$150*(1+rvanilla)^0.5)-SUM($M175:AP175),(Input!$M$150*(1+rvanilla)^0.5)/A8stdlife))</f>
        <v>0</v>
      </c>
      <c r="AR175" s="168">
        <f>IF(A8stdlife="n/a","n/a",IF(AR$3&gt;(A8stdlife+$E175),(Input!$M$150*(1+rvanilla)^0.5)-SUM($M175:AQ175),(Input!$M$150*(1+rvanilla)^0.5)/A8stdlife))</f>
        <v>0</v>
      </c>
      <c r="AS175" s="168">
        <f>IF(A8stdlife="n/a","n/a",IF(AS$3&gt;(A8stdlife+$E175),(Input!$M$150*(1+rvanilla)^0.5)-SUM($M175:AR175),(Input!$M$150*(1+rvanilla)^0.5)/A8stdlife))</f>
        <v>0</v>
      </c>
      <c r="AT175" s="168">
        <f>IF(A8stdlife="n/a","n/a",IF(AT$3&gt;(A8stdlife+$E175),(Input!$M$150*(1+rvanilla)^0.5)-SUM($M175:AS175),(Input!$M$150*(1+rvanilla)^0.5)/A8stdlife))</f>
        <v>0</v>
      </c>
      <c r="AU175" s="168">
        <f>IF(A8stdlife="n/a","n/a",IF(AU$3&gt;(A8stdlife+$E175),(Input!$M$150*(1+rvanilla)^0.5)-SUM($M175:AT175),(Input!$M$150*(1+rvanilla)^0.5)/A8stdlife))</f>
        <v>0</v>
      </c>
      <c r="AV175" s="168">
        <f>IF(A8stdlife="n/a","n/a",IF(AV$3&gt;(A8stdlife+$E175),(Input!$M$150*(1+rvanilla)^0.5)-SUM($M175:AU175),(Input!$M$150*(1+rvanilla)^0.5)/A8stdlife))</f>
        <v>0</v>
      </c>
      <c r="AW175" s="168">
        <f>IF(A8stdlife="n/a","n/a",IF(AW$3&gt;(A8stdlife+$E175),(Input!$M$150*(1+rvanilla)^0.5)-SUM($M175:AV175),(Input!$M$150*(1+rvanilla)^0.5)/A8stdlife))</f>
        <v>0</v>
      </c>
      <c r="AX175" s="168">
        <f>IF(A8stdlife="n/a","n/a",IF(AX$3&gt;(A8stdlife+$E175),(Input!$M$150*(1+rvanilla)^0.5)-SUM($M175:AW175),(Input!$M$150*(1+rvanilla)^0.5)/A8stdlife))</f>
        <v>0</v>
      </c>
      <c r="AY175" s="168">
        <f>IF(A8stdlife="n/a","n/a",IF(AY$3&gt;(A8stdlife+$E175),(Input!$M$150*(1+rvanilla)^0.5)-SUM($M175:AX175),(Input!$M$150*(1+rvanilla)^0.5)/A8stdlife))</f>
        <v>0</v>
      </c>
      <c r="AZ175" s="168">
        <f>IF(A8stdlife="n/a","n/a",IF(AZ$3&gt;(A8stdlife+$E175),(Input!$M$150*(1+rvanilla)^0.5)-SUM($M175:AY175),(Input!$M$150*(1+rvanilla)^0.5)/A8stdlife))</f>
        <v>0</v>
      </c>
      <c r="BA175" s="168">
        <f>IF(A8stdlife="n/a","n/a",IF(BA$3&gt;(A8stdlife+$E175),(Input!$M$150*(1+rvanilla)^0.5)-SUM($M175:AZ175),(Input!$M$150*(1+rvanilla)^0.5)/A8stdlife))</f>
        <v>0</v>
      </c>
      <c r="BB175" s="168">
        <f>IF(A8stdlife="n/a","n/a",IF(BB$3&gt;(A8stdlife+$E175),(Input!$M$150*(1+rvanilla)^0.5)-SUM($M175:BA175),(Input!$M$150*(1+rvanilla)^0.5)/A8stdlife))</f>
        <v>0</v>
      </c>
      <c r="BC175" s="168">
        <f>IF(A8stdlife="n/a","n/a",IF(BC$3&gt;(A8stdlife+$E175),(Input!$M$150*(1+rvanilla)^0.5)-SUM($M175:BB175),(Input!$M$150*(1+rvanilla)^0.5)/A8stdlife))</f>
        <v>0</v>
      </c>
      <c r="BD175" s="168">
        <f>IF(A8stdlife="n/a","n/a",IF(BD$3&gt;(A8stdlife+$E175),(Input!$M$150*(1+rvanilla)^0.5)-SUM($M175:BC175),(Input!$M$150*(1+rvanilla)^0.5)/A8stdlife))</f>
        <v>0</v>
      </c>
      <c r="BE175" s="168">
        <f>IF(A8stdlife="n/a","n/a",IF(BE$3&gt;(A8stdlife+$E175),(Input!$M$150*(1+rvanilla)^0.5)-SUM($M175:BD175),(Input!$M$150*(1+rvanilla)^0.5)/A8stdlife))</f>
        <v>0</v>
      </c>
      <c r="BF175" s="168">
        <f>IF(A8stdlife="n/a","n/a",IF(BF$3&gt;(A8stdlife+$E175),(Input!$M$150*(1+rvanilla)^0.5)-SUM($M175:BE175),(Input!$M$150*(1+rvanilla)^0.5)/A8stdlife))</f>
        <v>0</v>
      </c>
      <c r="BG175" s="168">
        <f>IF(A8stdlife="n/a","n/a",IF(BG$3&gt;(A8stdlife+$E175),(Input!$M$150*(1+rvanilla)^0.5)-SUM($M175:BF175),(Input!$M$150*(1+rvanilla)^0.5)/A8stdlife))</f>
        <v>0</v>
      </c>
      <c r="BH175" s="168">
        <f>IF(A8stdlife="n/a","n/a",IF(BH$3&gt;(A8stdlife+$E175),(Input!$M$150*(1+rvanilla)^0.5)-SUM($M175:BG175),(Input!$M$150*(1+rvanilla)^0.5)/A8stdlife))</f>
        <v>0</v>
      </c>
      <c r="BI175" s="168">
        <f>IF(A8stdlife="n/a","n/a",IF(BI$3&gt;(A8stdlife+$E175),(Input!$M$150*(1+rvanilla)^0.5)-SUM($M175:BH175),(Input!$M$150*(1+rvanilla)^0.5)/A8stdlife))</f>
        <v>0</v>
      </c>
      <c r="BJ175" s="20"/>
      <c r="BK175" s="20"/>
      <c r="BL175"/>
      <c r="BM175"/>
      <c r="BN175"/>
      <c r="BO175"/>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c r="DQ175"/>
      <c r="DR175"/>
      <c r="DS175"/>
      <c r="DT175"/>
      <c r="DU175"/>
      <c r="DV175"/>
      <c r="DW175"/>
      <c r="DX175"/>
      <c r="DY175"/>
      <c r="DZ175"/>
      <c r="EA175"/>
      <c r="EB175"/>
      <c r="EC175"/>
      <c r="ED175"/>
      <c r="EE175"/>
      <c r="EF175"/>
      <c r="EG175"/>
      <c r="EH175"/>
      <c r="EI175"/>
      <c r="EJ175"/>
      <c r="EK175"/>
      <c r="EL175"/>
      <c r="EM175"/>
      <c r="EN175"/>
      <c r="EO175"/>
      <c r="EP175"/>
      <c r="EQ175"/>
      <c r="ER175"/>
      <c r="ES175"/>
      <c r="ET175"/>
      <c r="EU175"/>
      <c r="EV175"/>
      <c r="EW175"/>
      <c r="EX175"/>
      <c r="EY175"/>
      <c r="EZ175"/>
      <c r="FA175"/>
      <c r="FB175"/>
      <c r="FC175"/>
      <c r="FD175"/>
      <c r="FE175"/>
      <c r="FF175"/>
      <c r="FG175"/>
      <c r="FH175"/>
      <c r="FI175"/>
      <c r="FJ175"/>
      <c r="FK175"/>
      <c r="FL175"/>
      <c r="FM175"/>
      <c r="FN175"/>
      <c r="FO175"/>
      <c r="FP175"/>
      <c r="FQ175"/>
      <c r="FR175"/>
      <c r="FS175"/>
      <c r="FT175"/>
      <c r="FU175"/>
      <c r="FV175"/>
      <c r="FW175"/>
      <c r="FX175"/>
      <c r="FY175"/>
      <c r="FZ175"/>
      <c r="GA175"/>
      <c r="GB175"/>
      <c r="GC175"/>
      <c r="GD175"/>
      <c r="GE175"/>
      <c r="GF175"/>
      <c r="GG175"/>
      <c r="GH175"/>
      <c r="GI175"/>
      <c r="GJ175"/>
      <c r="GK175"/>
      <c r="GL175"/>
      <c r="GM175"/>
      <c r="GN175"/>
      <c r="GO175"/>
      <c r="GP175"/>
      <c r="GQ175"/>
      <c r="GR175"/>
      <c r="GS175"/>
      <c r="GT175"/>
      <c r="GU175"/>
      <c r="GV175"/>
      <c r="GW175"/>
      <c r="GX175"/>
      <c r="GY175"/>
      <c r="GZ175"/>
      <c r="HA175"/>
      <c r="HB175"/>
      <c r="HC175"/>
      <c r="HD175"/>
      <c r="HE175"/>
      <c r="HF175"/>
      <c r="HG175"/>
      <c r="HH175"/>
      <c r="HI175"/>
      <c r="HJ175"/>
      <c r="HK175"/>
      <c r="HL175"/>
      <c r="HM175"/>
      <c r="HN175"/>
      <c r="HO175"/>
      <c r="HP175"/>
      <c r="HQ175"/>
      <c r="HR175"/>
      <c r="HS175"/>
      <c r="HT175"/>
      <c r="HU175"/>
      <c r="HV175"/>
      <c r="HW175"/>
      <c r="HX175"/>
      <c r="HY175"/>
      <c r="HZ175"/>
      <c r="IA175"/>
      <c r="IB175"/>
      <c r="IC175"/>
      <c r="ID175"/>
      <c r="IE175"/>
      <c r="IF175"/>
      <c r="IG175"/>
      <c r="IH175"/>
      <c r="II175"/>
      <c r="IJ175"/>
      <c r="IK175"/>
      <c r="IL175"/>
      <c r="IM175"/>
      <c r="IN175"/>
      <c r="IO175"/>
      <c r="IP175"/>
      <c r="IQ175"/>
      <c r="IR175"/>
      <c r="IS175"/>
      <c r="IT175"/>
      <c r="IU175"/>
      <c r="IV175"/>
    </row>
    <row r="176" spans="1:256" s="5" customFormat="1" hidden="1" outlineLevel="2">
      <c r="A176" s="20"/>
      <c r="B176" s="20"/>
      <c r="C176" s="38"/>
      <c r="D176" s="641"/>
      <c r="E176" s="287">
        <v>8</v>
      </c>
      <c r="F176" s="40"/>
      <c r="G176" s="445"/>
      <c r="H176" s="315"/>
      <c r="I176" s="315"/>
      <c r="J176" s="315"/>
      <c r="K176" s="315"/>
      <c r="L176" s="315"/>
      <c r="M176" s="315"/>
      <c r="N176" s="314"/>
      <c r="O176" s="168">
        <f>IF(A8stdlife="n/a","n/a",IF(O$3&gt;(A8stdlife+$E176),(Input!$N$150*(1+rvanilla)^0.5)-SUM($N176:N176),(Input!$N$150*(1+rvanilla)^0.5)/A8stdlife))</f>
        <v>0</v>
      </c>
      <c r="P176" s="168">
        <f>IF(A8stdlife="n/a","n/a",IF(P$3&gt;(A8stdlife+$E176),(Input!$N$150*(1+rvanilla)^0.5)-SUM($N176:O176),(Input!$N$150*(1+rvanilla)^0.5)/A8stdlife))</f>
        <v>0</v>
      </c>
      <c r="Q176" s="168">
        <f>IF(A8stdlife="n/a","n/a",IF(Q$3&gt;(A8stdlife+$E176),(Input!$N$150*(1+rvanilla)^0.5)-SUM($N176:P176),(Input!$N$150*(1+rvanilla)^0.5)/A8stdlife))</f>
        <v>0</v>
      </c>
      <c r="R176" s="168">
        <f>IF(A8stdlife="n/a","n/a",IF(R$3&gt;(A8stdlife+$E176),(Input!$N$150*(1+rvanilla)^0.5)-SUM($N176:Q176),(Input!$N$150*(1+rvanilla)^0.5)/A8stdlife))</f>
        <v>0</v>
      </c>
      <c r="S176" s="168">
        <f>IF(A8stdlife="n/a","n/a",IF(S$3&gt;(A8stdlife+$E176),(Input!$N$150*(1+rvanilla)^0.5)-SUM($N176:R176),(Input!$N$150*(1+rvanilla)^0.5)/A8stdlife))</f>
        <v>0</v>
      </c>
      <c r="T176" s="168">
        <f>IF(A8stdlife="n/a","n/a",IF(T$3&gt;(A8stdlife+$E176),(Input!$N$150*(1+rvanilla)^0.5)-SUM($N176:S176),(Input!$N$150*(1+rvanilla)^0.5)/A8stdlife))</f>
        <v>0</v>
      </c>
      <c r="U176" s="168">
        <f>IF(A8stdlife="n/a","n/a",IF(U$3&gt;(A8stdlife+$E176),(Input!$N$150*(1+rvanilla)^0.5)-SUM($N176:T176),(Input!$N$150*(1+rvanilla)^0.5)/A8stdlife))</f>
        <v>0</v>
      </c>
      <c r="V176" s="168">
        <f>IF(A8stdlife="n/a","n/a",IF(V$3&gt;(A8stdlife+$E176),(Input!$N$150*(1+rvanilla)^0.5)-SUM($N176:U176),(Input!$N$150*(1+rvanilla)^0.5)/A8stdlife))</f>
        <v>0</v>
      </c>
      <c r="W176" s="168">
        <f>IF(A8stdlife="n/a","n/a",IF(W$3&gt;(A8stdlife+$E176),(Input!$N$150*(1+rvanilla)^0.5)-SUM($N176:V176),(Input!$N$150*(1+rvanilla)^0.5)/A8stdlife))</f>
        <v>0</v>
      </c>
      <c r="X176" s="168">
        <f>IF(A8stdlife="n/a","n/a",IF(X$3&gt;(A8stdlife+$E176),(Input!$N$150*(1+rvanilla)^0.5)-SUM($N176:W176),(Input!$N$150*(1+rvanilla)^0.5)/A8stdlife))</f>
        <v>0</v>
      </c>
      <c r="Y176" s="168">
        <f>IF(A8stdlife="n/a","n/a",IF(Y$3&gt;(A8stdlife+$E176),(Input!$N$150*(1+rvanilla)^0.5)-SUM($N176:X176),(Input!$N$150*(1+rvanilla)^0.5)/A8stdlife))</f>
        <v>0</v>
      </c>
      <c r="Z176" s="168">
        <f>IF(A8stdlife="n/a","n/a",IF(Z$3&gt;(A8stdlife+$E176),(Input!$N$150*(1+rvanilla)^0.5)-SUM($N176:Y176),(Input!$N$150*(1+rvanilla)^0.5)/A8stdlife))</f>
        <v>0</v>
      </c>
      <c r="AA176" s="168">
        <f>IF(A8stdlife="n/a","n/a",IF(AA$3&gt;(A8stdlife+$E176),(Input!$N$150*(1+rvanilla)^0.5)-SUM($N176:Z176),(Input!$N$150*(1+rvanilla)^0.5)/A8stdlife))</f>
        <v>0</v>
      </c>
      <c r="AB176" s="168">
        <f>IF(A8stdlife="n/a","n/a",IF(AB$3&gt;(A8stdlife+$E176),(Input!$N$150*(1+rvanilla)^0.5)-SUM($N176:AA176),(Input!$N$150*(1+rvanilla)^0.5)/A8stdlife))</f>
        <v>0</v>
      </c>
      <c r="AC176" s="168">
        <f>IF(A8stdlife="n/a","n/a",IF(AC$3&gt;(A8stdlife+$E176),(Input!$N$150*(1+rvanilla)^0.5)-SUM($N176:AB176),(Input!$N$150*(1+rvanilla)^0.5)/A8stdlife))</f>
        <v>0</v>
      </c>
      <c r="AD176" s="168">
        <f>IF(A8stdlife="n/a","n/a",IF(AD$3&gt;(A8stdlife+$E176),(Input!$N$150*(1+rvanilla)^0.5)-SUM($N176:AC176),(Input!$N$150*(1+rvanilla)^0.5)/A8stdlife))</f>
        <v>0</v>
      </c>
      <c r="AE176" s="168">
        <f>IF(A8stdlife="n/a","n/a",IF(AE$3&gt;(A8stdlife+$E176),(Input!$N$150*(1+rvanilla)^0.5)-SUM($N176:AD176),(Input!$N$150*(1+rvanilla)^0.5)/A8stdlife))</f>
        <v>0</v>
      </c>
      <c r="AF176" s="168">
        <f>IF(A8stdlife="n/a","n/a",IF(AF$3&gt;(A8stdlife+$E176),(Input!$N$150*(1+rvanilla)^0.5)-SUM($N176:AE176),(Input!$N$150*(1+rvanilla)^0.5)/A8stdlife))</f>
        <v>0</v>
      </c>
      <c r="AG176" s="168">
        <f>IF(A8stdlife="n/a","n/a",IF(AG$3&gt;(A8stdlife+$E176),(Input!$N$150*(1+rvanilla)^0.5)-SUM($N176:AF176),(Input!$N$150*(1+rvanilla)^0.5)/A8stdlife))</f>
        <v>0</v>
      </c>
      <c r="AH176" s="168">
        <f>IF(A8stdlife="n/a","n/a",IF(AH$3&gt;(A8stdlife+$E176),(Input!$N$150*(1+rvanilla)^0.5)-SUM($N176:AG176),(Input!$N$150*(1+rvanilla)^0.5)/A8stdlife))</f>
        <v>0</v>
      </c>
      <c r="AI176" s="168">
        <f>IF(A8stdlife="n/a","n/a",IF(AI$3&gt;(A8stdlife+$E176),(Input!$N$150*(1+rvanilla)^0.5)-SUM($N176:AH176),(Input!$N$150*(1+rvanilla)^0.5)/A8stdlife))</f>
        <v>0</v>
      </c>
      <c r="AJ176" s="168">
        <f>IF(A8stdlife="n/a","n/a",IF(AJ$3&gt;(A8stdlife+$E176),(Input!$N$150*(1+rvanilla)^0.5)-SUM($N176:AI176),(Input!$N$150*(1+rvanilla)^0.5)/A8stdlife))</f>
        <v>0</v>
      </c>
      <c r="AK176" s="168">
        <f>IF(A8stdlife="n/a","n/a",IF(AK$3&gt;(A8stdlife+$E176),(Input!$N$150*(1+rvanilla)^0.5)-SUM($N176:AJ176),(Input!$N$150*(1+rvanilla)^0.5)/A8stdlife))</f>
        <v>0</v>
      </c>
      <c r="AL176" s="168">
        <f>IF(A8stdlife="n/a","n/a",IF(AL$3&gt;(A8stdlife+$E176),(Input!$N$150*(1+rvanilla)^0.5)-SUM($N176:AK176),(Input!$N$150*(1+rvanilla)^0.5)/A8stdlife))</f>
        <v>0</v>
      </c>
      <c r="AM176" s="168">
        <f>IF(A8stdlife="n/a","n/a",IF(AM$3&gt;(A8stdlife+$E176),(Input!$N$150*(1+rvanilla)^0.5)-SUM($N176:AL176),(Input!$N$150*(1+rvanilla)^0.5)/A8stdlife))</f>
        <v>0</v>
      </c>
      <c r="AN176" s="168">
        <f>IF(A8stdlife="n/a","n/a",IF(AN$3&gt;(A8stdlife+$E176),(Input!$N$150*(1+rvanilla)^0.5)-SUM($N176:AM176),(Input!$N$150*(1+rvanilla)^0.5)/A8stdlife))</f>
        <v>0</v>
      </c>
      <c r="AO176" s="168">
        <f>IF(A8stdlife="n/a","n/a",IF(AO$3&gt;(A8stdlife+$E176),(Input!$N$150*(1+rvanilla)^0.5)-SUM($N176:AN176),(Input!$N$150*(1+rvanilla)^0.5)/A8stdlife))</f>
        <v>0</v>
      </c>
      <c r="AP176" s="168">
        <f>IF(A8stdlife="n/a","n/a",IF(AP$3&gt;(A8stdlife+$E176),(Input!$N$150*(1+rvanilla)^0.5)-SUM($N176:AO176),(Input!$N$150*(1+rvanilla)^0.5)/A8stdlife))</f>
        <v>0</v>
      </c>
      <c r="AQ176" s="168">
        <f>IF(A8stdlife="n/a","n/a",IF(AQ$3&gt;(A8stdlife+$E176),(Input!$N$150*(1+rvanilla)^0.5)-SUM($N176:AP176),(Input!$N$150*(1+rvanilla)^0.5)/A8stdlife))</f>
        <v>0</v>
      </c>
      <c r="AR176" s="168">
        <f>IF(A8stdlife="n/a","n/a",IF(AR$3&gt;(A8stdlife+$E176),(Input!$N$150*(1+rvanilla)^0.5)-SUM($N176:AQ176),(Input!$N$150*(1+rvanilla)^0.5)/A8stdlife))</f>
        <v>0</v>
      </c>
      <c r="AS176" s="168">
        <f>IF(A8stdlife="n/a","n/a",IF(AS$3&gt;(A8stdlife+$E176),(Input!$N$150*(1+rvanilla)^0.5)-SUM($N176:AR176),(Input!$N$150*(1+rvanilla)^0.5)/A8stdlife))</f>
        <v>0</v>
      </c>
      <c r="AT176" s="168">
        <f>IF(A8stdlife="n/a","n/a",IF(AT$3&gt;(A8stdlife+$E176),(Input!$N$150*(1+rvanilla)^0.5)-SUM($N176:AS176),(Input!$N$150*(1+rvanilla)^0.5)/A8stdlife))</f>
        <v>0</v>
      </c>
      <c r="AU176" s="168">
        <f>IF(A8stdlife="n/a","n/a",IF(AU$3&gt;(A8stdlife+$E176),(Input!$N$150*(1+rvanilla)^0.5)-SUM($N176:AT176),(Input!$N$150*(1+rvanilla)^0.5)/A8stdlife))</f>
        <v>0</v>
      </c>
      <c r="AV176" s="168">
        <f>IF(A8stdlife="n/a","n/a",IF(AV$3&gt;(A8stdlife+$E176),(Input!$N$150*(1+rvanilla)^0.5)-SUM($N176:AU176),(Input!$N$150*(1+rvanilla)^0.5)/A8stdlife))</f>
        <v>0</v>
      </c>
      <c r="AW176" s="168">
        <f>IF(A8stdlife="n/a","n/a",IF(AW$3&gt;(A8stdlife+$E176),(Input!$N$150*(1+rvanilla)^0.5)-SUM($N176:AV176),(Input!$N$150*(1+rvanilla)^0.5)/A8stdlife))</f>
        <v>0</v>
      </c>
      <c r="AX176" s="168">
        <f>IF(A8stdlife="n/a","n/a",IF(AX$3&gt;(A8stdlife+$E176),(Input!$N$150*(1+rvanilla)^0.5)-SUM($N176:AW176),(Input!$N$150*(1+rvanilla)^0.5)/A8stdlife))</f>
        <v>0</v>
      </c>
      <c r="AY176" s="168">
        <f>IF(A8stdlife="n/a","n/a",IF(AY$3&gt;(A8stdlife+$E176),(Input!$N$150*(1+rvanilla)^0.5)-SUM($N176:AX176),(Input!$N$150*(1+rvanilla)^0.5)/A8stdlife))</f>
        <v>0</v>
      </c>
      <c r="AZ176" s="168">
        <f>IF(A8stdlife="n/a","n/a",IF(AZ$3&gt;(A8stdlife+$E176),(Input!$N$150*(1+rvanilla)^0.5)-SUM($N176:AY176),(Input!$N$150*(1+rvanilla)^0.5)/A8stdlife))</f>
        <v>0</v>
      </c>
      <c r="BA176" s="168">
        <f>IF(A8stdlife="n/a","n/a",IF(BA$3&gt;(A8stdlife+$E176),(Input!$N$150*(1+rvanilla)^0.5)-SUM($N176:AZ176),(Input!$N$150*(1+rvanilla)^0.5)/A8stdlife))</f>
        <v>0</v>
      </c>
      <c r="BB176" s="168">
        <f>IF(A8stdlife="n/a","n/a",IF(BB$3&gt;(A8stdlife+$E176),(Input!$N$150*(1+rvanilla)^0.5)-SUM($N176:BA176),(Input!$N$150*(1+rvanilla)^0.5)/A8stdlife))</f>
        <v>0</v>
      </c>
      <c r="BC176" s="168">
        <f>IF(A8stdlife="n/a","n/a",IF(BC$3&gt;(A8stdlife+$E176),(Input!$N$150*(1+rvanilla)^0.5)-SUM($N176:BB176),(Input!$N$150*(1+rvanilla)^0.5)/A8stdlife))</f>
        <v>0</v>
      </c>
      <c r="BD176" s="168">
        <f>IF(A8stdlife="n/a","n/a",IF(BD$3&gt;(A8stdlife+$E176),(Input!$N$150*(1+rvanilla)^0.5)-SUM($N176:BC176),(Input!$N$150*(1+rvanilla)^0.5)/A8stdlife))</f>
        <v>0</v>
      </c>
      <c r="BE176" s="168">
        <f>IF(A8stdlife="n/a","n/a",IF(BE$3&gt;(A8stdlife+$E176),(Input!$N$150*(1+rvanilla)^0.5)-SUM($N176:BD176),(Input!$N$150*(1+rvanilla)^0.5)/A8stdlife))</f>
        <v>0</v>
      </c>
      <c r="BF176" s="168">
        <f>IF(A8stdlife="n/a","n/a",IF(BF$3&gt;(A8stdlife+$E176),(Input!$N$150*(1+rvanilla)^0.5)-SUM($N176:BE176),(Input!$N$150*(1+rvanilla)^0.5)/A8stdlife))</f>
        <v>0</v>
      </c>
      <c r="BG176" s="168">
        <f>IF(A8stdlife="n/a","n/a",IF(BG$3&gt;(A8stdlife+$E176),(Input!$N$150*(1+rvanilla)^0.5)-SUM($N176:BF176),(Input!$N$150*(1+rvanilla)^0.5)/A8stdlife))</f>
        <v>0</v>
      </c>
      <c r="BH176" s="168">
        <f>IF(A8stdlife="n/a","n/a",IF(BH$3&gt;(A8stdlife+$E176),(Input!$N$150*(1+rvanilla)^0.5)-SUM($N176:BG176),(Input!$N$150*(1+rvanilla)^0.5)/A8stdlife))</f>
        <v>0</v>
      </c>
      <c r="BI176" s="168">
        <f>IF(A8stdlife="n/a","n/a",IF(BI$3&gt;(A8stdlife+$E176),(Input!$N$150*(1+rvanilla)^0.5)-SUM($N176:BH176),(Input!$N$150*(1+rvanilla)^0.5)/A8stdlife))</f>
        <v>0</v>
      </c>
      <c r="BJ176" s="20"/>
      <c r="BK176" s="20"/>
      <c r="BL176"/>
      <c r="BM176"/>
      <c r="BN176"/>
      <c r="BO176"/>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c r="DQ176"/>
      <c r="DR176"/>
      <c r="DS176"/>
      <c r="DT176"/>
      <c r="DU176"/>
      <c r="DV176"/>
      <c r="DW176"/>
      <c r="DX176"/>
      <c r="DY176"/>
      <c r="DZ176"/>
      <c r="EA176"/>
      <c r="EB176"/>
      <c r="EC176"/>
      <c r="ED176"/>
      <c r="EE176"/>
      <c r="EF176"/>
      <c r="EG176"/>
      <c r="EH176"/>
      <c r="EI176"/>
      <c r="EJ176"/>
      <c r="EK176"/>
      <c r="EL176"/>
      <c r="EM176"/>
      <c r="EN176"/>
      <c r="EO176"/>
      <c r="EP176"/>
      <c r="EQ176"/>
      <c r="ER176"/>
      <c r="ES176"/>
      <c r="ET176"/>
      <c r="EU176"/>
      <c r="EV176"/>
      <c r="EW176"/>
      <c r="EX176"/>
      <c r="EY176"/>
      <c r="EZ176"/>
      <c r="FA176"/>
      <c r="FB176"/>
      <c r="FC176"/>
      <c r="FD176"/>
      <c r="FE176"/>
      <c r="FF176"/>
      <c r="FG176"/>
      <c r="FH176"/>
      <c r="FI176"/>
      <c r="FJ176"/>
      <c r="FK176"/>
      <c r="FL176"/>
      <c r="FM176"/>
      <c r="FN176"/>
      <c r="FO176"/>
      <c r="FP176"/>
      <c r="FQ176"/>
      <c r="FR176"/>
      <c r="FS176"/>
      <c r="FT176"/>
      <c r="FU176"/>
      <c r="FV176"/>
      <c r="FW176"/>
      <c r="FX176"/>
      <c r="FY176"/>
      <c r="FZ176"/>
      <c r="GA176"/>
      <c r="GB176"/>
      <c r="GC176"/>
      <c r="GD176"/>
      <c r="GE176"/>
      <c r="GF176"/>
      <c r="GG176"/>
      <c r="GH176"/>
      <c r="GI176"/>
      <c r="GJ176"/>
      <c r="GK176"/>
      <c r="GL176"/>
      <c r="GM176"/>
      <c r="GN176"/>
      <c r="GO176"/>
      <c r="GP176"/>
      <c r="GQ176"/>
      <c r="GR176"/>
      <c r="GS176"/>
      <c r="GT176"/>
      <c r="GU176"/>
      <c r="GV176"/>
      <c r="GW176"/>
      <c r="GX176"/>
      <c r="GY176"/>
      <c r="GZ176"/>
      <c r="HA176"/>
      <c r="HB176"/>
      <c r="HC176"/>
      <c r="HD176"/>
      <c r="HE176"/>
      <c r="HF176"/>
      <c r="HG176"/>
      <c r="HH176"/>
      <c r="HI176"/>
      <c r="HJ176"/>
      <c r="HK176"/>
      <c r="HL176"/>
      <c r="HM176"/>
      <c r="HN176"/>
      <c r="HO176"/>
      <c r="HP176"/>
      <c r="HQ176"/>
      <c r="HR176"/>
      <c r="HS176"/>
      <c r="HT176"/>
      <c r="HU176"/>
      <c r="HV176"/>
      <c r="HW176"/>
      <c r="HX176"/>
      <c r="HY176"/>
      <c r="HZ176"/>
      <c r="IA176"/>
      <c r="IB176"/>
      <c r="IC176"/>
      <c r="ID176"/>
      <c r="IE176"/>
      <c r="IF176"/>
      <c r="IG176"/>
      <c r="IH176"/>
      <c r="II176"/>
      <c r="IJ176"/>
      <c r="IK176"/>
      <c r="IL176"/>
      <c r="IM176"/>
      <c r="IN176"/>
      <c r="IO176"/>
      <c r="IP176"/>
      <c r="IQ176"/>
      <c r="IR176"/>
      <c r="IS176"/>
      <c r="IT176"/>
      <c r="IU176"/>
      <c r="IV176"/>
    </row>
    <row r="177" spans="1:256" s="5" customFormat="1" hidden="1" outlineLevel="2">
      <c r="A177" s="20"/>
      <c r="B177" s="20"/>
      <c r="C177" s="38"/>
      <c r="D177" s="641"/>
      <c r="E177" s="287">
        <v>9</v>
      </c>
      <c r="F177" s="40"/>
      <c r="G177" s="445"/>
      <c r="H177" s="315"/>
      <c r="I177" s="315"/>
      <c r="J177" s="315"/>
      <c r="K177" s="315"/>
      <c r="L177" s="315"/>
      <c r="M177" s="315"/>
      <c r="N177" s="315"/>
      <c r="O177" s="314"/>
      <c r="P177" s="168">
        <f>IF(A8stdlife="n/a","n/a",IF(P$3&gt;(A8stdlife+$E177),(Input!$O$150*(1+rvanilla)^0.5)-SUM($O177:O177),(Input!$O$150*(1+rvanilla)^0.5)/A8stdlife))</f>
        <v>0</v>
      </c>
      <c r="Q177" s="168">
        <f>IF(A8stdlife="n/a","n/a",IF(Q$3&gt;(A8stdlife+$E177),(Input!$O$150*(1+rvanilla)^0.5)-SUM($O177:P177),(Input!$O$150*(1+rvanilla)^0.5)/A8stdlife))</f>
        <v>0</v>
      </c>
      <c r="R177" s="168">
        <f>IF(A8stdlife="n/a","n/a",IF(R$3&gt;(A8stdlife+$E177),(Input!$O$150*(1+rvanilla)^0.5)-SUM($O177:Q177),(Input!$O$150*(1+rvanilla)^0.5)/A8stdlife))</f>
        <v>0</v>
      </c>
      <c r="S177" s="168">
        <f>IF(A8stdlife="n/a","n/a",IF(S$3&gt;(A8stdlife+$E177),(Input!$O$150*(1+rvanilla)^0.5)-SUM($O177:R177),(Input!$O$150*(1+rvanilla)^0.5)/A8stdlife))</f>
        <v>0</v>
      </c>
      <c r="T177" s="168">
        <f>IF(A8stdlife="n/a","n/a",IF(T$3&gt;(A8stdlife+$E177),(Input!$O$150*(1+rvanilla)^0.5)-SUM($O177:S177),(Input!$O$150*(1+rvanilla)^0.5)/A8stdlife))</f>
        <v>0</v>
      </c>
      <c r="U177" s="168">
        <f>IF(A8stdlife="n/a","n/a",IF(U$3&gt;(A8stdlife+$E177),(Input!$O$150*(1+rvanilla)^0.5)-SUM($O177:T177),(Input!$O$150*(1+rvanilla)^0.5)/A8stdlife))</f>
        <v>0</v>
      </c>
      <c r="V177" s="168">
        <f>IF(A8stdlife="n/a","n/a",IF(V$3&gt;(A8stdlife+$E177),(Input!$O$150*(1+rvanilla)^0.5)-SUM($O177:U177),(Input!$O$150*(1+rvanilla)^0.5)/A8stdlife))</f>
        <v>0</v>
      </c>
      <c r="W177" s="168">
        <f>IF(A8stdlife="n/a","n/a",IF(W$3&gt;(A8stdlife+$E177),(Input!$O$150*(1+rvanilla)^0.5)-SUM($O177:V177),(Input!$O$150*(1+rvanilla)^0.5)/A8stdlife))</f>
        <v>0</v>
      </c>
      <c r="X177" s="168">
        <f>IF(A8stdlife="n/a","n/a",IF(X$3&gt;(A8stdlife+$E177),(Input!$O$150*(1+rvanilla)^0.5)-SUM($O177:W177),(Input!$O$150*(1+rvanilla)^0.5)/A8stdlife))</f>
        <v>0</v>
      </c>
      <c r="Y177" s="168">
        <f>IF(A8stdlife="n/a","n/a",IF(Y$3&gt;(A8stdlife+$E177),(Input!$O$150*(1+rvanilla)^0.5)-SUM($O177:X177),(Input!$O$150*(1+rvanilla)^0.5)/A8stdlife))</f>
        <v>0</v>
      </c>
      <c r="Z177" s="168">
        <f>IF(A8stdlife="n/a","n/a",IF(Z$3&gt;(A8stdlife+$E177),(Input!$O$150*(1+rvanilla)^0.5)-SUM($O177:Y177),(Input!$O$150*(1+rvanilla)^0.5)/A8stdlife))</f>
        <v>0</v>
      </c>
      <c r="AA177" s="168">
        <f>IF(A8stdlife="n/a","n/a",IF(AA$3&gt;(A8stdlife+$E177),(Input!$O$150*(1+rvanilla)^0.5)-SUM($O177:Z177),(Input!$O$150*(1+rvanilla)^0.5)/A8stdlife))</f>
        <v>0</v>
      </c>
      <c r="AB177" s="168">
        <f>IF(A8stdlife="n/a","n/a",IF(AB$3&gt;(A8stdlife+$E177),(Input!$O$150*(1+rvanilla)^0.5)-SUM($O177:AA177),(Input!$O$150*(1+rvanilla)^0.5)/A8stdlife))</f>
        <v>0</v>
      </c>
      <c r="AC177" s="168">
        <f>IF(A8stdlife="n/a","n/a",IF(AC$3&gt;(A8stdlife+$E177),(Input!$O$150*(1+rvanilla)^0.5)-SUM($O177:AB177),(Input!$O$150*(1+rvanilla)^0.5)/A8stdlife))</f>
        <v>0</v>
      </c>
      <c r="AD177" s="168">
        <f>IF(A8stdlife="n/a","n/a",IF(AD$3&gt;(A8stdlife+$E177),(Input!$O$150*(1+rvanilla)^0.5)-SUM($O177:AC177),(Input!$O$150*(1+rvanilla)^0.5)/A8stdlife))</f>
        <v>0</v>
      </c>
      <c r="AE177" s="168">
        <f>IF(A8stdlife="n/a","n/a",IF(AE$3&gt;(A8stdlife+$E177),(Input!$O$150*(1+rvanilla)^0.5)-SUM($O177:AD177),(Input!$O$150*(1+rvanilla)^0.5)/A8stdlife))</f>
        <v>0</v>
      </c>
      <c r="AF177" s="168">
        <f>IF(A8stdlife="n/a","n/a",IF(AF$3&gt;(A8stdlife+$E177),(Input!$O$150*(1+rvanilla)^0.5)-SUM($O177:AE177),(Input!$O$150*(1+rvanilla)^0.5)/A8stdlife))</f>
        <v>0</v>
      </c>
      <c r="AG177" s="168">
        <f>IF(A8stdlife="n/a","n/a",IF(AG$3&gt;(A8stdlife+$E177),(Input!$O$150*(1+rvanilla)^0.5)-SUM($O177:AF177),(Input!$O$150*(1+rvanilla)^0.5)/A8stdlife))</f>
        <v>0</v>
      </c>
      <c r="AH177" s="168">
        <f>IF(A8stdlife="n/a","n/a",IF(AH$3&gt;(A8stdlife+$E177),(Input!$O$150*(1+rvanilla)^0.5)-SUM($O177:AG177),(Input!$O$150*(1+rvanilla)^0.5)/A8stdlife))</f>
        <v>0</v>
      </c>
      <c r="AI177" s="168">
        <f>IF(A8stdlife="n/a","n/a",IF(AI$3&gt;(A8stdlife+$E177),(Input!$O$150*(1+rvanilla)^0.5)-SUM($O177:AH177),(Input!$O$150*(1+rvanilla)^0.5)/A8stdlife))</f>
        <v>0</v>
      </c>
      <c r="AJ177" s="168">
        <f>IF(A8stdlife="n/a","n/a",IF(AJ$3&gt;(A8stdlife+$E177),(Input!$O$150*(1+rvanilla)^0.5)-SUM($O177:AI177),(Input!$O$150*(1+rvanilla)^0.5)/A8stdlife))</f>
        <v>0</v>
      </c>
      <c r="AK177" s="168">
        <f>IF(A8stdlife="n/a","n/a",IF(AK$3&gt;(A8stdlife+$E177),(Input!$O$150*(1+rvanilla)^0.5)-SUM($O177:AJ177),(Input!$O$150*(1+rvanilla)^0.5)/A8stdlife))</f>
        <v>0</v>
      </c>
      <c r="AL177" s="168">
        <f>IF(A8stdlife="n/a","n/a",IF(AL$3&gt;(A8stdlife+$E177),(Input!$O$150*(1+rvanilla)^0.5)-SUM($O177:AK177),(Input!$O$150*(1+rvanilla)^0.5)/A8stdlife))</f>
        <v>0</v>
      </c>
      <c r="AM177" s="168">
        <f>IF(A8stdlife="n/a","n/a",IF(AM$3&gt;(A8stdlife+$E177),(Input!$O$150*(1+rvanilla)^0.5)-SUM($O177:AL177),(Input!$O$150*(1+rvanilla)^0.5)/A8stdlife))</f>
        <v>0</v>
      </c>
      <c r="AN177" s="168">
        <f>IF(A8stdlife="n/a","n/a",IF(AN$3&gt;(A8stdlife+$E177),(Input!$O$150*(1+rvanilla)^0.5)-SUM($O177:AM177),(Input!$O$150*(1+rvanilla)^0.5)/A8stdlife))</f>
        <v>0</v>
      </c>
      <c r="AO177" s="168">
        <f>IF(A8stdlife="n/a","n/a",IF(AO$3&gt;(A8stdlife+$E177),(Input!$O$150*(1+rvanilla)^0.5)-SUM($O177:AN177),(Input!$O$150*(1+rvanilla)^0.5)/A8stdlife))</f>
        <v>0</v>
      </c>
      <c r="AP177" s="168">
        <f>IF(A8stdlife="n/a","n/a",IF(AP$3&gt;(A8stdlife+$E177),(Input!$O$150*(1+rvanilla)^0.5)-SUM($O177:AO177),(Input!$O$150*(1+rvanilla)^0.5)/A8stdlife))</f>
        <v>0</v>
      </c>
      <c r="AQ177" s="168">
        <f>IF(A8stdlife="n/a","n/a",IF(AQ$3&gt;(A8stdlife+$E177),(Input!$O$150*(1+rvanilla)^0.5)-SUM($O177:AP177),(Input!$O$150*(1+rvanilla)^0.5)/A8stdlife))</f>
        <v>0</v>
      </c>
      <c r="AR177" s="168">
        <f>IF(A8stdlife="n/a","n/a",IF(AR$3&gt;(A8stdlife+$E177),(Input!$O$150*(1+rvanilla)^0.5)-SUM($O177:AQ177),(Input!$O$150*(1+rvanilla)^0.5)/A8stdlife))</f>
        <v>0</v>
      </c>
      <c r="AS177" s="168">
        <f>IF(A8stdlife="n/a","n/a",IF(AS$3&gt;(A8stdlife+$E177),(Input!$O$150*(1+rvanilla)^0.5)-SUM($O177:AR177),(Input!$O$150*(1+rvanilla)^0.5)/A8stdlife))</f>
        <v>0</v>
      </c>
      <c r="AT177" s="168">
        <f>IF(A8stdlife="n/a","n/a",IF(AT$3&gt;(A8stdlife+$E177),(Input!$O$150*(1+rvanilla)^0.5)-SUM($O177:AS177),(Input!$O$150*(1+rvanilla)^0.5)/A8stdlife))</f>
        <v>0</v>
      </c>
      <c r="AU177" s="168">
        <f>IF(A8stdlife="n/a","n/a",IF(AU$3&gt;(A8stdlife+$E177),(Input!$O$150*(1+rvanilla)^0.5)-SUM($O177:AT177),(Input!$O$150*(1+rvanilla)^0.5)/A8stdlife))</f>
        <v>0</v>
      </c>
      <c r="AV177" s="168">
        <f>IF(A8stdlife="n/a","n/a",IF(AV$3&gt;(A8stdlife+$E177),(Input!$O$150*(1+rvanilla)^0.5)-SUM($O177:AU177),(Input!$O$150*(1+rvanilla)^0.5)/A8stdlife))</f>
        <v>0</v>
      </c>
      <c r="AW177" s="168">
        <f>IF(A8stdlife="n/a","n/a",IF(AW$3&gt;(A8stdlife+$E177),(Input!$O$150*(1+rvanilla)^0.5)-SUM($O177:AV177),(Input!$O$150*(1+rvanilla)^0.5)/A8stdlife))</f>
        <v>0</v>
      </c>
      <c r="AX177" s="168">
        <f>IF(A8stdlife="n/a","n/a",IF(AX$3&gt;(A8stdlife+$E177),(Input!$O$150*(1+rvanilla)^0.5)-SUM($O177:AW177),(Input!$O$150*(1+rvanilla)^0.5)/A8stdlife))</f>
        <v>0</v>
      </c>
      <c r="AY177" s="168">
        <f>IF(A8stdlife="n/a","n/a",IF(AY$3&gt;(A8stdlife+$E177),(Input!$O$150*(1+rvanilla)^0.5)-SUM($O177:AX177),(Input!$O$150*(1+rvanilla)^0.5)/A8stdlife))</f>
        <v>0</v>
      </c>
      <c r="AZ177" s="168">
        <f>IF(A8stdlife="n/a","n/a",IF(AZ$3&gt;(A8stdlife+$E177),(Input!$O$150*(1+rvanilla)^0.5)-SUM($O177:AY177),(Input!$O$150*(1+rvanilla)^0.5)/A8stdlife))</f>
        <v>0</v>
      </c>
      <c r="BA177" s="168">
        <f>IF(A8stdlife="n/a","n/a",IF(BA$3&gt;(A8stdlife+$E177),(Input!$O$150*(1+rvanilla)^0.5)-SUM($O177:AZ177),(Input!$O$150*(1+rvanilla)^0.5)/A8stdlife))</f>
        <v>0</v>
      </c>
      <c r="BB177" s="168">
        <f>IF(A8stdlife="n/a","n/a",IF(BB$3&gt;(A8stdlife+$E177),(Input!$O$150*(1+rvanilla)^0.5)-SUM($O177:BA177),(Input!$O$150*(1+rvanilla)^0.5)/A8stdlife))</f>
        <v>0</v>
      </c>
      <c r="BC177" s="168">
        <f>IF(A8stdlife="n/a","n/a",IF(BC$3&gt;(A8stdlife+$E177),(Input!$O$150*(1+rvanilla)^0.5)-SUM($O177:BB177),(Input!$O$150*(1+rvanilla)^0.5)/A8stdlife))</f>
        <v>0</v>
      </c>
      <c r="BD177" s="168">
        <f>IF(A8stdlife="n/a","n/a",IF(BD$3&gt;(A8stdlife+$E177),(Input!$O$150*(1+rvanilla)^0.5)-SUM($O177:BC177),(Input!$O$150*(1+rvanilla)^0.5)/A8stdlife))</f>
        <v>0</v>
      </c>
      <c r="BE177" s="168">
        <f>IF(A8stdlife="n/a","n/a",IF(BE$3&gt;(A8stdlife+$E177),(Input!$O$150*(1+rvanilla)^0.5)-SUM($O177:BD177),(Input!$O$150*(1+rvanilla)^0.5)/A8stdlife))</f>
        <v>0</v>
      </c>
      <c r="BF177" s="168">
        <f>IF(A8stdlife="n/a","n/a",IF(BF$3&gt;(A8stdlife+$E177),(Input!$O$150*(1+rvanilla)^0.5)-SUM($O177:BE177),(Input!$O$150*(1+rvanilla)^0.5)/A8stdlife))</f>
        <v>0</v>
      </c>
      <c r="BG177" s="168">
        <f>IF(A8stdlife="n/a","n/a",IF(BG$3&gt;(A8stdlife+$E177),(Input!$O$150*(1+rvanilla)^0.5)-SUM($O177:BF177),(Input!$O$150*(1+rvanilla)^0.5)/A8stdlife))</f>
        <v>0</v>
      </c>
      <c r="BH177" s="168">
        <f>IF(A8stdlife="n/a","n/a",IF(BH$3&gt;(A8stdlife+$E177),(Input!$O$150*(1+rvanilla)^0.5)-SUM($O177:BG177),(Input!$O$150*(1+rvanilla)^0.5)/A8stdlife))</f>
        <v>0</v>
      </c>
      <c r="BI177" s="168">
        <f>IF(A8stdlife="n/a","n/a",IF(BI$3&gt;(A8stdlife+$E177),(Input!$O$150*(1+rvanilla)^0.5)-SUM($O177:BH177),(Input!$O$150*(1+rvanilla)^0.5)/A8stdlife))</f>
        <v>0</v>
      </c>
      <c r="BJ177" s="20"/>
      <c r="BK177" s="20"/>
      <c r="BL177"/>
      <c r="BM177"/>
      <c r="BN177"/>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c r="EB177"/>
      <c r="EC177"/>
      <c r="ED177"/>
      <c r="EE177"/>
      <c r="EF177"/>
      <c r="EG177"/>
      <c r="EH177"/>
      <c r="EI177"/>
      <c r="EJ177"/>
      <c r="EK177"/>
      <c r="EL177"/>
      <c r="EM177"/>
      <c r="EN177"/>
      <c r="EO177"/>
      <c r="EP177"/>
      <c r="EQ177"/>
      <c r="ER177"/>
      <c r="ES177"/>
      <c r="ET177"/>
      <c r="EU177"/>
      <c r="EV177"/>
      <c r="EW177"/>
      <c r="EX177"/>
      <c r="EY177"/>
      <c r="EZ177"/>
      <c r="FA177"/>
      <c r="FB177"/>
      <c r="FC177"/>
      <c r="FD177"/>
      <c r="FE177"/>
      <c r="FF177"/>
      <c r="FG177"/>
      <c r="FH177"/>
      <c r="FI177"/>
      <c r="FJ177"/>
      <c r="FK177"/>
      <c r="FL177"/>
      <c r="FM177"/>
      <c r="FN177"/>
      <c r="FO177"/>
      <c r="FP177"/>
      <c r="FQ177"/>
      <c r="FR177"/>
      <c r="FS177"/>
      <c r="FT177"/>
      <c r="FU177"/>
      <c r="FV177"/>
      <c r="FW177"/>
      <c r="FX177"/>
      <c r="FY177"/>
      <c r="FZ177"/>
      <c r="GA177"/>
      <c r="GB177"/>
      <c r="GC177"/>
      <c r="GD177"/>
      <c r="GE177"/>
      <c r="GF177"/>
      <c r="GG177"/>
      <c r="GH177"/>
      <c r="GI177"/>
      <c r="GJ177"/>
      <c r="GK177"/>
      <c r="GL177"/>
      <c r="GM177"/>
      <c r="GN177"/>
      <c r="GO177"/>
      <c r="GP177"/>
      <c r="GQ177"/>
      <c r="GR177"/>
      <c r="GS177"/>
      <c r="GT177"/>
      <c r="GU177"/>
      <c r="GV177"/>
      <c r="GW177"/>
      <c r="GX177"/>
      <c r="GY177"/>
      <c r="GZ177"/>
      <c r="HA177"/>
      <c r="HB177"/>
      <c r="HC177"/>
      <c r="HD177"/>
      <c r="HE177"/>
      <c r="HF177"/>
      <c r="HG177"/>
      <c r="HH177"/>
      <c r="HI177"/>
      <c r="HJ177"/>
      <c r="HK177"/>
      <c r="HL177"/>
      <c r="HM177"/>
      <c r="HN177"/>
      <c r="HO177"/>
      <c r="HP177"/>
      <c r="HQ177"/>
      <c r="HR177"/>
      <c r="HS177"/>
      <c r="HT177"/>
      <c r="HU177"/>
      <c r="HV177"/>
      <c r="HW177"/>
      <c r="HX177"/>
      <c r="HY177"/>
      <c r="HZ177"/>
      <c r="IA177"/>
      <c r="IB177"/>
      <c r="IC177"/>
      <c r="ID177"/>
      <c r="IE177"/>
      <c r="IF177"/>
      <c r="IG177"/>
      <c r="IH177"/>
      <c r="II177"/>
      <c r="IJ177"/>
      <c r="IK177"/>
      <c r="IL177"/>
      <c r="IM177"/>
      <c r="IN177"/>
      <c r="IO177"/>
      <c r="IP177"/>
      <c r="IQ177"/>
      <c r="IR177"/>
      <c r="IS177"/>
      <c r="IT177"/>
      <c r="IU177"/>
      <c r="IV177"/>
    </row>
    <row r="178" spans="1:256" s="5" customFormat="1" hidden="1" outlineLevel="2">
      <c r="A178" s="20"/>
      <c r="B178" s="20"/>
      <c r="C178" s="38"/>
      <c r="D178" s="641"/>
      <c r="E178" s="288">
        <v>10</v>
      </c>
      <c r="F178" s="40"/>
      <c r="G178" s="445"/>
      <c r="H178" s="315"/>
      <c r="I178" s="315"/>
      <c r="J178" s="315"/>
      <c r="K178" s="315"/>
      <c r="L178" s="315"/>
      <c r="M178" s="315"/>
      <c r="N178" s="315"/>
      <c r="O178" s="315"/>
      <c r="P178" s="314"/>
      <c r="Q178" s="168">
        <f>IF(A8stdlife="n/a","n/a",IF(Q$3&gt;(A8stdlife+$E178),(Input!$P$150*(1+rvanilla)^0.5)-SUM($P178:P178),(Input!$P$150*(1+rvanilla)^0.5)/A8stdlife))</f>
        <v>0</v>
      </c>
      <c r="R178" s="168">
        <f>IF(A8stdlife="n/a","n/a",IF(R$3&gt;(A8stdlife+$E178),(Input!$P$150*(1+rvanilla)^0.5)-SUM($P178:Q178),(Input!$P$150*(1+rvanilla)^0.5)/A8stdlife))</f>
        <v>0</v>
      </c>
      <c r="S178" s="168">
        <f>IF(A8stdlife="n/a","n/a",IF(S$3&gt;(A8stdlife+$E178),(Input!$P$150*(1+rvanilla)^0.5)-SUM($P178:R178),(Input!$P$150*(1+rvanilla)^0.5)/A8stdlife))</f>
        <v>0</v>
      </c>
      <c r="T178" s="168">
        <f>IF(A8stdlife="n/a","n/a",IF(T$3&gt;(A8stdlife+$E178),(Input!$P$150*(1+rvanilla)^0.5)-SUM($P178:S178),(Input!$P$150*(1+rvanilla)^0.5)/A8stdlife))</f>
        <v>0</v>
      </c>
      <c r="U178" s="168">
        <f>IF(A8stdlife="n/a","n/a",IF(U$3&gt;(A8stdlife+$E178),(Input!$P$150*(1+rvanilla)^0.5)-SUM($P178:T178),(Input!$P$150*(1+rvanilla)^0.5)/A8stdlife))</f>
        <v>0</v>
      </c>
      <c r="V178" s="168">
        <f>IF(A8stdlife="n/a","n/a",IF(V$3&gt;(A8stdlife+$E178),(Input!$P$150*(1+rvanilla)^0.5)-SUM($P178:U178),(Input!$P$150*(1+rvanilla)^0.5)/A8stdlife))</f>
        <v>0</v>
      </c>
      <c r="W178" s="168">
        <f>IF(A8stdlife="n/a","n/a",IF(W$3&gt;(A8stdlife+$E178),(Input!$P$150*(1+rvanilla)^0.5)-SUM($P178:V178),(Input!$P$150*(1+rvanilla)^0.5)/A8stdlife))</f>
        <v>0</v>
      </c>
      <c r="X178" s="168">
        <f>IF(A8stdlife="n/a","n/a",IF(X$3&gt;(A8stdlife+$E178),(Input!$P$150*(1+rvanilla)^0.5)-SUM($P178:W178),(Input!$P$150*(1+rvanilla)^0.5)/A8stdlife))</f>
        <v>0</v>
      </c>
      <c r="Y178" s="168">
        <f>IF(A8stdlife="n/a","n/a",IF(Y$3&gt;(A8stdlife+$E178),(Input!$P$150*(1+rvanilla)^0.5)-SUM($P178:X178),(Input!$P$150*(1+rvanilla)^0.5)/A8stdlife))</f>
        <v>0</v>
      </c>
      <c r="Z178" s="168">
        <f>IF(A8stdlife="n/a","n/a",IF(Z$3&gt;(A8stdlife+$E178),(Input!$P$150*(1+rvanilla)^0.5)-SUM($P178:Y178),(Input!$P$150*(1+rvanilla)^0.5)/A8stdlife))</f>
        <v>0</v>
      </c>
      <c r="AA178" s="168">
        <f>IF(A8stdlife="n/a","n/a",IF(AA$3&gt;(A8stdlife+$E178),(Input!$P$150*(1+rvanilla)^0.5)-SUM($P178:Z178),(Input!$P$150*(1+rvanilla)^0.5)/A8stdlife))</f>
        <v>0</v>
      </c>
      <c r="AB178" s="168">
        <f>IF(A8stdlife="n/a","n/a",IF(AB$3&gt;(A8stdlife+$E178),(Input!$P$150*(1+rvanilla)^0.5)-SUM($P178:AA178),(Input!$P$150*(1+rvanilla)^0.5)/A8stdlife))</f>
        <v>0</v>
      </c>
      <c r="AC178" s="168">
        <f>IF(A8stdlife="n/a","n/a",IF(AC$3&gt;(A8stdlife+$E178),(Input!$P$150*(1+rvanilla)^0.5)-SUM($P178:AB178),(Input!$P$150*(1+rvanilla)^0.5)/A8stdlife))</f>
        <v>0</v>
      </c>
      <c r="AD178" s="168">
        <f>IF(A8stdlife="n/a","n/a",IF(AD$3&gt;(A8stdlife+$E178),(Input!$P$150*(1+rvanilla)^0.5)-SUM($P178:AC178),(Input!$P$150*(1+rvanilla)^0.5)/A8stdlife))</f>
        <v>0</v>
      </c>
      <c r="AE178" s="168">
        <f>IF(A8stdlife="n/a","n/a",IF(AE$3&gt;(A8stdlife+$E178),(Input!$P$150*(1+rvanilla)^0.5)-SUM($P178:AD178),(Input!$P$150*(1+rvanilla)^0.5)/A8stdlife))</f>
        <v>0</v>
      </c>
      <c r="AF178" s="168">
        <f>IF(A8stdlife="n/a","n/a",IF(AF$3&gt;(A8stdlife+$E178),(Input!$P$150*(1+rvanilla)^0.5)-SUM($P178:AE178),(Input!$P$150*(1+rvanilla)^0.5)/A8stdlife))</f>
        <v>0</v>
      </c>
      <c r="AG178" s="168">
        <f>IF(A8stdlife="n/a","n/a",IF(AG$3&gt;(A8stdlife+$E178),(Input!$P$150*(1+rvanilla)^0.5)-SUM($P178:AF178),(Input!$P$150*(1+rvanilla)^0.5)/A8stdlife))</f>
        <v>0</v>
      </c>
      <c r="AH178" s="168">
        <f>IF(A8stdlife="n/a","n/a",IF(AH$3&gt;(A8stdlife+$E178),(Input!$P$150*(1+rvanilla)^0.5)-SUM($P178:AG178),(Input!$P$150*(1+rvanilla)^0.5)/A8stdlife))</f>
        <v>0</v>
      </c>
      <c r="AI178" s="168">
        <f>IF(A8stdlife="n/a","n/a",IF(AI$3&gt;(A8stdlife+$E178),(Input!$P$150*(1+rvanilla)^0.5)-SUM($P178:AH178),(Input!$P$150*(1+rvanilla)^0.5)/A8stdlife))</f>
        <v>0</v>
      </c>
      <c r="AJ178" s="168">
        <f>IF(A8stdlife="n/a","n/a",IF(AJ$3&gt;(A8stdlife+$E178),(Input!$P$150*(1+rvanilla)^0.5)-SUM($P178:AI178),(Input!$P$150*(1+rvanilla)^0.5)/A8stdlife))</f>
        <v>0</v>
      </c>
      <c r="AK178" s="168">
        <f>IF(A8stdlife="n/a","n/a",IF(AK$3&gt;(A8stdlife+$E178),(Input!$P$150*(1+rvanilla)^0.5)-SUM($P178:AJ178),(Input!$P$150*(1+rvanilla)^0.5)/A8stdlife))</f>
        <v>0</v>
      </c>
      <c r="AL178" s="168">
        <f>IF(A8stdlife="n/a","n/a",IF(AL$3&gt;(A8stdlife+$E178),(Input!$P$150*(1+rvanilla)^0.5)-SUM($P178:AK178),(Input!$P$150*(1+rvanilla)^0.5)/A8stdlife))</f>
        <v>0</v>
      </c>
      <c r="AM178" s="168">
        <f>IF(A8stdlife="n/a","n/a",IF(AM$3&gt;(A8stdlife+$E178),(Input!$P$150*(1+rvanilla)^0.5)-SUM($P178:AL178),(Input!$P$150*(1+rvanilla)^0.5)/A8stdlife))</f>
        <v>0</v>
      </c>
      <c r="AN178" s="168">
        <f>IF(A8stdlife="n/a","n/a",IF(AN$3&gt;(A8stdlife+$E178),(Input!$P$150*(1+rvanilla)^0.5)-SUM($P178:AM178),(Input!$P$150*(1+rvanilla)^0.5)/A8stdlife))</f>
        <v>0</v>
      </c>
      <c r="AO178" s="168">
        <f>IF(A8stdlife="n/a","n/a",IF(AO$3&gt;(A8stdlife+$E178),(Input!$P$150*(1+rvanilla)^0.5)-SUM($P178:AN178),(Input!$P$150*(1+rvanilla)^0.5)/A8stdlife))</f>
        <v>0</v>
      </c>
      <c r="AP178" s="168">
        <f>IF(A8stdlife="n/a","n/a",IF(AP$3&gt;(A8stdlife+$E178),(Input!$P$150*(1+rvanilla)^0.5)-SUM($P178:AO178),(Input!$P$150*(1+rvanilla)^0.5)/A8stdlife))</f>
        <v>0</v>
      </c>
      <c r="AQ178" s="168">
        <f>IF(A8stdlife="n/a","n/a",IF(AQ$3&gt;(A8stdlife+$E178),(Input!$P$150*(1+rvanilla)^0.5)-SUM($P178:AP178),(Input!$P$150*(1+rvanilla)^0.5)/A8stdlife))</f>
        <v>0</v>
      </c>
      <c r="AR178" s="168">
        <f>IF(A8stdlife="n/a","n/a",IF(AR$3&gt;(A8stdlife+$E178),(Input!$P$150*(1+rvanilla)^0.5)-SUM($P178:AQ178),(Input!$P$150*(1+rvanilla)^0.5)/A8stdlife))</f>
        <v>0</v>
      </c>
      <c r="AS178" s="168">
        <f>IF(A8stdlife="n/a","n/a",IF(AS$3&gt;(A8stdlife+$E178),(Input!$P$150*(1+rvanilla)^0.5)-SUM($P178:AR178),(Input!$P$150*(1+rvanilla)^0.5)/A8stdlife))</f>
        <v>0</v>
      </c>
      <c r="AT178" s="168">
        <f>IF(A8stdlife="n/a","n/a",IF(AT$3&gt;(A8stdlife+$E178),(Input!$P$150*(1+rvanilla)^0.5)-SUM($P178:AS178),(Input!$P$150*(1+rvanilla)^0.5)/A8stdlife))</f>
        <v>0</v>
      </c>
      <c r="AU178" s="168">
        <f>IF(A8stdlife="n/a","n/a",IF(AU$3&gt;(A8stdlife+$E178),(Input!$P$150*(1+rvanilla)^0.5)-SUM($P178:AT178),(Input!$P$150*(1+rvanilla)^0.5)/A8stdlife))</f>
        <v>0</v>
      </c>
      <c r="AV178" s="168">
        <f>IF(A8stdlife="n/a","n/a",IF(AV$3&gt;(A8stdlife+$E178),(Input!$P$150*(1+rvanilla)^0.5)-SUM($P178:AU178),(Input!$P$150*(1+rvanilla)^0.5)/A8stdlife))</f>
        <v>0</v>
      </c>
      <c r="AW178" s="168">
        <f>IF(A8stdlife="n/a","n/a",IF(AW$3&gt;(A8stdlife+$E178),(Input!$P$150*(1+rvanilla)^0.5)-SUM($P178:AV178),(Input!$P$150*(1+rvanilla)^0.5)/A8stdlife))</f>
        <v>0</v>
      </c>
      <c r="AX178" s="168">
        <f>IF(A8stdlife="n/a","n/a",IF(AX$3&gt;(A8stdlife+$E178),(Input!$P$150*(1+rvanilla)^0.5)-SUM($P178:AW178),(Input!$P$150*(1+rvanilla)^0.5)/A8stdlife))</f>
        <v>0</v>
      </c>
      <c r="AY178" s="168">
        <f>IF(A8stdlife="n/a","n/a",IF(AY$3&gt;(A8stdlife+$E178),(Input!$P$150*(1+rvanilla)^0.5)-SUM($P178:AX178),(Input!$P$150*(1+rvanilla)^0.5)/A8stdlife))</f>
        <v>0</v>
      </c>
      <c r="AZ178" s="168">
        <f>IF(A8stdlife="n/a","n/a",IF(AZ$3&gt;(A8stdlife+$E178),(Input!$P$150*(1+rvanilla)^0.5)-SUM($P178:AY178),(Input!$P$150*(1+rvanilla)^0.5)/A8stdlife))</f>
        <v>0</v>
      </c>
      <c r="BA178" s="168">
        <f>IF(A8stdlife="n/a","n/a",IF(BA$3&gt;(A8stdlife+$E178),(Input!$P$150*(1+rvanilla)^0.5)-SUM($P178:AZ178),(Input!$P$150*(1+rvanilla)^0.5)/A8stdlife))</f>
        <v>0</v>
      </c>
      <c r="BB178" s="168">
        <f>IF(A8stdlife="n/a","n/a",IF(BB$3&gt;(A8stdlife+$E178),(Input!$P$150*(1+rvanilla)^0.5)-SUM($P178:BA178),(Input!$P$150*(1+rvanilla)^0.5)/A8stdlife))</f>
        <v>0</v>
      </c>
      <c r="BC178" s="168">
        <f>IF(A8stdlife="n/a","n/a",IF(BC$3&gt;(A8stdlife+$E178),(Input!$P$150*(1+rvanilla)^0.5)-SUM($P178:BB178),(Input!$P$150*(1+rvanilla)^0.5)/A8stdlife))</f>
        <v>0</v>
      </c>
      <c r="BD178" s="168">
        <f>IF(A8stdlife="n/a","n/a",IF(BD$3&gt;(A8stdlife+$E178),(Input!$P$150*(1+rvanilla)^0.5)-SUM($P178:BC178),(Input!$P$150*(1+rvanilla)^0.5)/A8stdlife))</f>
        <v>0</v>
      </c>
      <c r="BE178" s="168">
        <f>IF(A8stdlife="n/a","n/a",IF(BE$3&gt;(A8stdlife+$E178),(Input!$P$150*(1+rvanilla)^0.5)-SUM($P178:BD178),(Input!$P$150*(1+rvanilla)^0.5)/A8stdlife))</f>
        <v>0</v>
      </c>
      <c r="BF178" s="168">
        <f>IF(A8stdlife="n/a","n/a",IF(BF$3&gt;(A8stdlife+$E178),(Input!$P$150*(1+rvanilla)^0.5)-SUM($P178:BE178),(Input!$P$150*(1+rvanilla)^0.5)/A8stdlife))</f>
        <v>0</v>
      </c>
      <c r="BG178" s="168">
        <f>IF(A8stdlife="n/a","n/a",IF(BG$3&gt;(A8stdlife+$E178),(Input!$P$150*(1+rvanilla)^0.5)-SUM($P178:BF178),(Input!$P$150*(1+rvanilla)^0.5)/A8stdlife))</f>
        <v>0</v>
      </c>
      <c r="BH178" s="168">
        <f>IF(A8stdlife="n/a","n/a",IF(BH$3&gt;(A8stdlife+$E178),(Input!$P$150*(1+rvanilla)^0.5)-SUM($P178:BG178),(Input!$P$150*(1+rvanilla)^0.5)/A8stdlife))</f>
        <v>0</v>
      </c>
      <c r="BI178" s="168">
        <f>IF(A8stdlife="n/a","n/a",IF(BI$3&gt;(A8stdlife+$E178),(Input!$P$150*(1+rvanilla)^0.5)-SUM($P178:BH178),(Input!$P$150*(1+rvanilla)^0.5)/A8stdlife))</f>
        <v>0</v>
      </c>
      <c r="BJ178" s="20"/>
      <c r="BK178" s="20"/>
      <c r="BL178"/>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c r="EB178"/>
      <c r="EC178"/>
      <c r="ED178"/>
      <c r="EE178"/>
      <c r="EF178"/>
      <c r="EG178"/>
      <c r="EH178"/>
      <c r="EI178"/>
      <c r="EJ178"/>
      <c r="EK178"/>
      <c r="EL178"/>
      <c r="EM178"/>
      <c r="EN178"/>
      <c r="EO178"/>
      <c r="EP178"/>
      <c r="EQ178"/>
      <c r="ER178"/>
      <c r="ES178"/>
      <c r="ET178"/>
      <c r="EU178"/>
      <c r="EV178"/>
      <c r="EW178"/>
      <c r="EX178"/>
      <c r="EY178"/>
      <c r="EZ178"/>
      <c r="FA178"/>
      <c r="FB178"/>
      <c r="FC178"/>
      <c r="FD178"/>
      <c r="FE178"/>
      <c r="FF178"/>
      <c r="FG178"/>
      <c r="FH178"/>
      <c r="FI178"/>
      <c r="FJ178"/>
      <c r="FK178"/>
      <c r="FL178"/>
      <c r="FM178"/>
      <c r="FN178"/>
      <c r="FO178"/>
      <c r="FP178"/>
      <c r="FQ178"/>
      <c r="FR178"/>
      <c r="FS178"/>
      <c r="FT178"/>
      <c r="FU178"/>
      <c r="FV178"/>
      <c r="FW178"/>
      <c r="FX178"/>
      <c r="FY178"/>
      <c r="FZ178"/>
      <c r="GA178"/>
      <c r="GB178"/>
      <c r="GC178"/>
      <c r="GD178"/>
      <c r="GE178"/>
      <c r="GF178"/>
      <c r="GG178"/>
      <c r="GH178"/>
      <c r="GI178"/>
      <c r="GJ178"/>
      <c r="GK178"/>
      <c r="GL178"/>
      <c r="GM178"/>
      <c r="GN178"/>
      <c r="GO178"/>
      <c r="GP178"/>
      <c r="GQ178"/>
      <c r="GR178"/>
      <c r="GS178"/>
      <c r="GT178"/>
      <c r="GU178"/>
      <c r="GV178"/>
      <c r="GW178"/>
      <c r="GX178"/>
      <c r="GY178"/>
      <c r="GZ178"/>
      <c r="HA178"/>
      <c r="HB178"/>
      <c r="HC178"/>
      <c r="HD178"/>
      <c r="HE178"/>
      <c r="HF178"/>
      <c r="HG178"/>
      <c r="HH178"/>
      <c r="HI178"/>
      <c r="HJ178"/>
      <c r="HK178"/>
      <c r="HL178"/>
      <c r="HM178"/>
      <c r="HN178"/>
      <c r="HO178"/>
      <c r="HP178"/>
      <c r="HQ178"/>
      <c r="HR178"/>
      <c r="HS178"/>
      <c r="HT178"/>
      <c r="HU178"/>
      <c r="HV178"/>
      <c r="HW178"/>
      <c r="HX178"/>
      <c r="HY178"/>
      <c r="HZ178"/>
      <c r="IA178"/>
      <c r="IB178"/>
      <c r="IC178"/>
      <c r="ID178"/>
      <c r="IE178"/>
      <c r="IF178"/>
      <c r="IG178"/>
      <c r="IH178"/>
      <c r="II178"/>
      <c r="IJ178"/>
      <c r="IK178"/>
      <c r="IL178"/>
      <c r="IM178"/>
      <c r="IN178"/>
      <c r="IO178"/>
      <c r="IP178"/>
      <c r="IQ178"/>
      <c r="IR178"/>
      <c r="IS178"/>
      <c r="IT178"/>
      <c r="IU178"/>
      <c r="IV178"/>
    </row>
    <row r="179" spans="1:256" s="5" customFormat="1" outlineLevel="1" collapsed="1">
      <c r="A179" s="20"/>
      <c r="B179" s="20"/>
      <c r="C179" s="38" t="str">
        <f>Asset8</f>
        <v>Customer Metering (digital)</v>
      </c>
      <c r="D179" s="20"/>
      <c r="E179" s="20"/>
      <c r="F179" s="35"/>
      <c r="G179" s="165">
        <f t="shared" ref="G179:AL179" si="51">SUM(G167:G178)</f>
        <v>0</v>
      </c>
      <c r="H179" s="165">
        <f t="shared" si="51"/>
        <v>0</v>
      </c>
      <c r="I179" s="165">
        <f t="shared" si="51"/>
        <v>0</v>
      </c>
      <c r="J179" s="165">
        <f t="shared" si="51"/>
        <v>0</v>
      </c>
      <c r="K179" s="165">
        <f t="shared" si="51"/>
        <v>0</v>
      </c>
      <c r="L179" s="165">
        <f t="shared" si="51"/>
        <v>0</v>
      </c>
      <c r="M179" s="165">
        <f t="shared" si="51"/>
        <v>0</v>
      </c>
      <c r="N179" s="165">
        <f t="shared" si="51"/>
        <v>0</v>
      </c>
      <c r="O179" s="165">
        <f t="shared" si="51"/>
        <v>0</v>
      </c>
      <c r="P179" s="165">
        <f t="shared" si="51"/>
        <v>0</v>
      </c>
      <c r="Q179" s="165">
        <f t="shared" si="51"/>
        <v>0</v>
      </c>
      <c r="R179" s="165">
        <f t="shared" si="51"/>
        <v>0</v>
      </c>
      <c r="S179" s="165">
        <f t="shared" si="51"/>
        <v>0</v>
      </c>
      <c r="T179" s="165">
        <f t="shared" si="51"/>
        <v>0</v>
      </c>
      <c r="U179" s="165">
        <f t="shared" si="51"/>
        <v>0</v>
      </c>
      <c r="V179" s="165">
        <f t="shared" si="51"/>
        <v>0</v>
      </c>
      <c r="W179" s="165">
        <f t="shared" si="51"/>
        <v>0</v>
      </c>
      <c r="X179" s="165">
        <f t="shared" si="51"/>
        <v>0</v>
      </c>
      <c r="Y179" s="165">
        <f t="shared" si="51"/>
        <v>0</v>
      </c>
      <c r="Z179" s="165">
        <f t="shared" si="51"/>
        <v>0</v>
      </c>
      <c r="AA179" s="165">
        <f t="shared" si="51"/>
        <v>0</v>
      </c>
      <c r="AB179" s="165">
        <f t="shared" si="51"/>
        <v>0</v>
      </c>
      <c r="AC179" s="165">
        <f t="shared" si="51"/>
        <v>0</v>
      </c>
      <c r="AD179" s="165">
        <f t="shared" si="51"/>
        <v>0</v>
      </c>
      <c r="AE179" s="165">
        <f t="shared" si="51"/>
        <v>0</v>
      </c>
      <c r="AF179" s="165">
        <f t="shared" si="51"/>
        <v>0</v>
      </c>
      <c r="AG179" s="165">
        <f t="shared" si="51"/>
        <v>0</v>
      </c>
      <c r="AH179" s="165">
        <f t="shared" si="51"/>
        <v>0</v>
      </c>
      <c r="AI179" s="165">
        <f t="shared" si="51"/>
        <v>0</v>
      </c>
      <c r="AJ179" s="165">
        <f t="shared" si="51"/>
        <v>0</v>
      </c>
      <c r="AK179" s="165">
        <f t="shared" si="51"/>
        <v>0</v>
      </c>
      <c r="AL179" s="165">
        <f t="shared" si="51"/>
        <v>0</v>
      </c>
      <c r="AM179" s="165">
        <f t="shared" ref="AM179:BI179" si="52">SUM(AM167:AM178)</f>
        <v>0</v>
      </c>
      <c r="AN179" s="165">
        <f t="shared" si="52"/>
        <v>0</v>
      </c>
      <c r="AO179" s="165">
        <f t="shared" si="52"/>
        <v>0</v>
      </c>
      <c r="AP179" s="165">
        <f t="shared" si="52"/>
        <v>0</v>
      </c>
      <c r="AQ179" s="165">
        <f t="shared" si="52"/>
        <v>0</v>
      </c>
      <c r="AR179" s="165">
        <f t="shared" si="52"/>
        <v>0</v>
      </c>
      <c r="AS179" s="165">
        <f t="shared" si="52"/>
        <v>0</v>
      </c>
      <c r="AT179" s="165">
        <f t="shared" si="52"/>
        <v>0</v>
      </c>
      <c r="AU179" s="165">
        <f t="shared" si="52"/>
        <v>0</v>
      </c>
      <c r="AV179" s="165">
        <f t="shared" si="52"/>
        <v>0</v>
      </c>
      <c r="AW179" s="165">
        <f t="shared" si="52"/>
        <v>0</v>
      </c>
      <c r="AX179" s="165">
        <f t="shared" si="52"/>
        <v>0</v>
      </c>
      <c r="AY179" s="165">
        <f t="shared" si="52"/>
        <v>0</v>
      </c>
      <c r="AZ179" s="165">
        <f t="shared" si="52"/>
        <v>0</v>
      </c>
      <c r="BA179" s="165">
        <f t="shared" si="52"/>
        <v>0</v>
      </c>
      <c r="BB179" s="165">
        <f t="shared" si="52"/>
        <v>0</v>
      </c>
      <c r="BC179" s="165">
        <f t="shared" si="52"/>
        <v>0</v>
      </c>
      <c r="BD179" s="165">
        <f t="shared" si="52"/>
        <v>0</v>
      </c>
      <c r="BE179" s="165">
        <f t="shared" si="52"/>
        <v>0</v>
      </c>
      <c r="BF179" s="165">
        <f t="shared" si="52"/>
        <v>0</v>
      </c>
      <c r="BG179" s="165">
        <f t="shared" si="52"/>
        <v>0</v>
      </c>
      <c r="BH179" s="165">
        <f t="shared" si="52"/>
        <v>0</v>
      </c>
      <c r="BI179" s="165">
        <f t="shared" si="52"/>
        <v>0</v>
      </c>
      <c r="BJ179" s="20"/>
      <c r="BK179" s="20"/>
      <c r="BL179"/>
      <c r="BM179"/>
      <c r="BN179"/>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Y179"/>
      <c r="DZ179"/>
      <c r="EA179"/>
      <c r="EB179"/>
      <c r="EC179"/>
      <c r="ED179"/>
      <c r="EE179"/>
      <c r="EF179"/>
      <c r="EG179"/>
      <c r="EH179"/>
      <c r="EI179"/>
      <c r="EJ179"/>
      <c r="EK179"/>
      <c r="EL179"/>
      <c r="EM179"/>
      <c r="EN179"/>
      <c r="EO179"/>
      <c r="EP179"/>
      <c r="EQ179"/>
      <c r="ER179"/>
      <c r="ES179"/>
      <c r="ET179"/>
      <c r="EU179"/>
      <c r="EV179"/>
      <c r="EW179"/>
      <c r="EX179"/>
      <c r="EY179"/>
      <c r="EZ179"/>
      <c r="FA179"/>
      <c r="FB179"/>
      <c r="FC179"/>
      <c r="FD179"/>
      <c r="FE179"/>
      <c r="FF179"/>
      <c r="FG179"/>
      <c r="FH179"/>
      <c r="FI179"/>
      <c r="FJ179"/>
      <c r="FK179"/>
      <c r="FL179"/>
      <c r="FM179"/>
      <c r="FN179"/>
      <c r="FO179"/>
      <c r="FP179"/>
      <c r="FQ179"/>
      <c r="FR179"/>
      <c r="FS179"/>
      <c r="FT179"/>
      <c r="FU179"/>
      <c r="FV179"/>
      <c r="FW179"/>
      <c r="FX179"/>
      <c r="FY179"/>
      <c r="FZ179"/>
      <c r="GA179"/>
      <c r="GB179"/>
      <c r="GC179"/>
      <c r="GD179"/>
      <c r="GE179"/>
      <c r="GF179"/>
      <c r="GG179"/>
      <c r="GH179"/>
      <c r="GI179"/>
      <c r="GJ179"/>
      <c r="GK179"/>
      <c r="GL179"/>
      <c r="GM179"/>
      <c r="GN179"/>
      <c r="GO179"/>
      <c r="GP179"/>
      <c r="GQ179"/>
      <c r="GR179"/>
      <c r="GS179"/>
      <c r="GT179"/>
      <c r="GU179"/>
      <c r="GV179"/>
      <c r="GW179"/>
      <c r="GX179"/>
      <c r="GY179"/>
      <c r="GZ179"/>
      <c r="HA179"/>
      <c r="HB179"/>
      <c r="HC179"/>
      <c r="HD179"/>
      <c r="HE179"/>
      <c r="HF179"/>
      <c r="HG179"/>
      <c r="HH179"/>
      <c r="HI179"/>
      <c r="HJ179"/>
      <c r="HK179"/>
      <c r="HL179"/>
      <c r="HM179"/>
      <c r="HN179"/>
      <c r="HO179"/>
      <c r="HP179"/>
      <c r="HQ179"/>
      <c r="HR179"/>
      <c r="HS179"/>
      <c r="HT179"/>
      <c r="HU179"/>
      <c r="HV179"/>
      <c r="HW179"/>
      <c r="HX179"/>
      <c r="HY179"/>
      <c r="HZ179"/>
      <c r="IA179"/>
      <c r="IB179"/>
      <c r="IC179"/>
      <c r="ID179"/>
      <c r="IE179"/>
      <c r="IF179"/>
      <c r="IG179"/>
      <c r="IH179"/>
      <c r="II179"/>
      <c r="IJ179"/>
      <c r="IK179"/>
      <c r="IL179"/>
      <c r="IM179"/>
      <c r="IN179"/>
      <c r="IO179"/>
      <c r="IP179"/>
      <c r="IQ179"/>
      <c r="IR179"/>
      <c r="IS179"/>
      <c r="IT179"/>
      <c r="IU179"/>
      <c r="IV179"/>
    </row>
    <row r="180" spans="1:256" s="5" customFormat="1" ht="12.75" hidden="1" customHeight="1" outlineLevel="2">
      <c r="A180" s="20"/>
      <c r="B180" s="45" t="str">
        <f>C192</f>
        <v>Communications (digital) - dx</v>
      </c>
      <c r="C180" s="46"/>
      <c r="D180" s="47" t="s">
        <v>72</v>
      </c>
      <c r="E180" s="46"/>
      <c r="F180" s="48"/>
      <c r="G180" s="443">
        <f>IF(G$3&gt;A9remlife,A9value-SUM($F180:F180),IF(A9remlife="N/A","n/a",A9value/A9remlife))</f>
        <v>3.6337104232990467</v>
      </c>
      <c r="H180" s="167">
        <f>IF(H$3&gt;A9remlife,A9value-SUM($F180:G180),IF(A9remlife="N/A","n/a",A9value/A9remlife))</f>
        <v>3.6337104232990467</v>
      </c>
      <c r="I180" s="167">
        <f>IF(I$3&gt;A9remlife,A9value-SUM($F180:H180),IF(A9remlife="N/A","n/a",A9value/A9remlife))</f>
        <v>3.6337104232990467</v>
      </c>
      <c r="J180" s="167">
        <f>IF(J$3&gt;A9remlife,A9value-SUM($F180:I180),IF(A9remlife="N/A","n/a",A9value/A9remlife))</f>
        <v>3.6337104232990467</v>
      </c>
      <c r="K180" s="167">
        <f>IF(K$3&gt;A9remlife,A9value-SUM($F180:J180),IF(A9remlife="N/A","n/a",A9value/A9remlife))</f>
        <v>2.3435805176757736</v>
      </c>
      <c r="L180" s="167">
        <f>IF(L$3&gt;A9remlife,A9value-SUM($F180:K180),IF(A9remlife="N/A","n/a",A9value/A9remlife))</f>
        <v>0</v>
      </c>
      <c r="M180" s="167">
        <f>IF(M$3&gt;A9remlife,A9value-SUM($F180:L180),IF(A9remlife="N/A","n/a",A9value/A9remlife))</f>
        <v>0</v>
      </c>
      <c r="N180" s="167">
        <f>IF(N$3&gt;A9remlife,A9value-SUM($F180:M180),IF(A9remlife="N/A","n/a",A9value/A9remlife))</f>
        <v>0</v>
      </c>
      <c r="O180" s="167">
        <f>IF(O$3&gt;A9remlife,A9value-SUM($F180:N180),IF(A9remlife="N/A","n/a",A9value/A9remlife))</f>
        <v>0</v>
      </c>
      <c r="P180" s="167">
        <f>IF(P$3&gt;A9remlife,A9value-SUM($F180:O180),IF(A9remlife="N/A","n/a",A9value/A9remlife))</f>
        <v>0</v>
      </c>
      <c r="Q180" s="167">
        <f>IF(Q$3&gt;A9remlife,A9value-SUM($F180:P180),IF(A9remlife="N/A","n/a",A9value/A9remlife))</f>
        <v>0</v>
      </c>
      <c r="R180" s="167">
        <f>IF(R$3&gt;A9remlife,A9value-SUM($F180:Q180),IF(A9remlife="N/A","n/a",A9value/A9remlife))</f>
        <v>0</v>
      </c>
      <c r="S180" s="167">
        <f>IF(S$3&gt;A9remlife,A9value-SUM($F180:R180),IF(A9remlife="N/A","n/a",A9value/A9remlife))</f>
        <v>0</v>
      </c>
      <c r="T180" s="167">
        <f>IF(T$3&gt;A9remlife,A9value-SUM($F180:S180),IF(A9remlife="N/A","n/a",A9value/A9remlife))</f>
        <v>0</v>
      </c>
      <c r="U180" s="167">
        <f>IF(U$3&gt;A9remlife,A9value-SUM($F180:T180),IF(A9remlife="N/A","n/a",A9value/A9remlife))</f>
        <v>0</v>
      </c>
      <c r="V180" s="167">
        <f>IF(V$3&gt;A9remlife,A9value-SUM($F180:U180),IF(A9remlife="N/A","n/a",A9value/A9remlife))</f>
        <v>0</v>
      </c>
      <c r="W180" s="167">
        <f>IF(W$3&gt;A9remlife,A9value-SUM($F180:V180),IF(A9remlife="N/A","n/a",A9value/A9remlife))</f>
        <v>0</v>
      </c>
      <c r="X180" s="167">
        <f>IF(X$3&gt;A9remlife,A9value-SUM($F180:W180),IF(A9remlife="N/A","n/a",A9value/A9remlife))</f>
        <v>0</v>
      </c>
      <c r="Y180" s="167">
        <f>IF(Y$3&gt;A9remlife,A9value-SUM($F180:X180),IF(A9remlife="N/A","n/a",A9value/A9remlife))</f>
        <v>0</v>
      </c>
      <c r="Z180" s="167">
        <f>IF(Z$3&gt;A9remlife,A9value-SUM($F180:Y180),IF(A9remlife="N/A","n/a",A9value/A9remlife))</f>
        <v>0</v>
      </c>
      <c r="AA180" s="167">
        <f>IF(AA$3&gt;A9remlife,A9value-SUM($F180:Z180),IF(A9remlife="N/A","n/a",A9value/A9remlife))</f>
        <v>0</v>
      </c>
      <c r="AB180" s="167">
        <f>IF(AB$3&gt;A9remlife,A9value-SUM($F180:AA180),IF(A9remlife="N/A","n/a",A9value/A9remlife))</f>
        <v>0</v>
      </c>
      <c r="AC180" s="167">
        <f>IF(AC$3&gt;A9remlife,A9value-SUM($F180:AB180),IF(A9remlife="N/A","n/a",A9value/A9remlife))</f>
        <v>0</v>
      </c>
      <c r="AD180" s="167">
        <f>IF(AD$3&gt;A9remlife,A9value-SUM($F180:AC180),IF(A9remlife="N/A","n/a",A9value/A9remlife))</f>
        <v>0</v>
      </c>
      <c r="AE180" s="167">
        <f>IF(AE$3&gt;A9remlife,A9value-SUM($F180:AD180),IF(A9remlife="N/A","n/a",A9value/A9remlife))</f>
        <v>0</v>
      </c>
      <c r="AF180" s="167">
        <f>IF(AF$3&gt;A9remlife,A9value-SUM($F180:AE180),IF(A9remlife="N/A","n/a",A9value/A9remlife))</f>
        <v>0</v>
      </c>
      <c r="AG180" s="167">
        <f>IF(AG$3&gt;A9remlife,A9value-SUM($F180:AF180),IF(A9remlife="N/A","n/a",A9value/A9remlife))</f>
        <v>0</v>
      </c>
      <c r="AH180" s="167">
        <f>IF(AH$3&gt;A9remlife,A9value-SUM($F180:AG180),IF(A9remlife="N/A","n/a",A9value/A9remlife))</f>
        <v>0</v>
      </c>
      <c r="AI180" s="167">
        <f>IF(AI$3&gt;A9remlife,A9value-SUM($F180:AH180),IF(A9remlife="N/A","n/a",A9value/A9remlife))</f>
        <v>0</v>
      </c>
      <c r="AJ180" s="167">
        <f>IF(AJ$3&gt;A9remlife,A9value-SUM($F180:AI180),IF(A9remlife="N/A","n/a",A9value/A9remlife))</f>
        <v>0</v>
      </c>
      <c r="AK180" s="167">
        <f>IF(AK$3&gt;A9remlife,A9value-SUM($F180:AJ180),IF(A9remlife="N/A","n/a",A9value/A9remlife))</f>
        <v>0</v>
      </c>
      <c r="AL180" s="167">
        <f>IF(AL$3&gt;A9remlife,A9value-SUM($F180:AK180),IF(A9remlife="N/A","n/a",A9value/A9remlife))</f>
        <v>0</v>
      </c>
      <c r="AM180" s="167">
        <f>IF(AM$3&gt;A9remlife,A9value-SUM($F180:AL180),IF(A9remlife="N/A","n/a",A9value/A9remlife))</f>
        <v>0</v>
      </c>
      <c r="AN180" s="167">
        <f>IF(AN$3&gt;A9remlife,A9value-SUM($F180:AM180),IF(A9remlife="N/A","n/a",A9value/A9remlife))</f>
        <v>0</v>
      </c>
      <c r="AO180" s="167">
        <f>IF(AO$3&gt;A9remlife,A9value-SUM($F180:AN180),IF(A9remlife="N/A","n/a",A9value/A9remlife))</f>
        <v>0</v>
      </c>
      <c r="AP180" s="167">
        <f>IF(AP$3&gt;A9remlife,A9value-SUM($F180:AO180),IF(A9remlife="N/A","n/a",A9value/A9remlife))</f>
        <v>0</v>
      </c>
      <c r="AQ180" s="167">
        <f>IF(AQ$3&gt;A9remlife,A9value-SUM($F180:AP180),IF(A9remlife="N/A","n/a",A9value/A9remlife))</f>
        <v>0</v>
      </c>
      <c r="AR180" s="167">
        <f>IF(AR$3&gt;A9remlife,A9value-SUM($F180:AQ180),IF(A9remlife="N/A","n/a",A9value/A9remlife))</f>
        <v>0</v>
      </c>
      <c r="AS180" s="167">
        <f>IF(AS$3&gt;A9remlife,A9value-SUM($F180:AR180),IF(A9remlife="N/A","n/a",A9value/A9remlife))</f>
        <v>0</v>
      </c>
      <c r="AT180" s="167">
        <f>IF(AT$3&gt;A9remlife,A9value-SUM($F180:AS180),IF(A9remlife="N/A","n/a",A9value/A9remlife))</f>
        <v>0</v>
      </c>
      <c r="AU180" s="167">
        <f>IF(AU$3&gt;A9remlife,A9value-SUM($F180:AT180),IF(A9remlife="N/A","n/a",A9value/A9remlife))</f>
        <v>0</v>
      </c>
      <c r="AV180" s="167">
        <f>IF(AV$3&gt;A9remlife,A9value-SUM($F180:AU180),IF(A9remlife="N/A","n/a",A9value/A9remlife))</f>
        <v>0</v>
      </c>
      <c r="AW180" s="167">
        <f>IF(AW$3&gt;A9remlife,A9value-SUM($F180:AV180),IF(A9remlife="N/A","n/a",A9value/A9remlife))</f>
        <v>0</v>
      </c>
      <c r="AX180" s="167">
        <f>IF(AX$3&gt;A9remlife,A9value-SUM($F180:AW180),IF(A9remlife="N/A","n/a",A9value/A9remlife))</f>
        <v>0</v>
      </c>
      <c r="AY180" s="167">
        <f>IF(AY$3&gt;A9remlife,A9value-SUM($F180:AX180),IF(A9remlife="N/A","n/a",A9value/A9remlife))</f>
        <v>0</v>
      </c>
      <c r="AZ180" s="167">
        <f>IF(AZ$3&gt;A9remlife,A9value-SUM($F180:AY180),IF(A9remlife="N/A","n/a",A9value/A9remlife))</f>
        <v>0</v>
      </c>
      <c r="BA180" s="167">
        <f>IF(BA$3&gt;A9remlife,A9value-SUM($F180:AZ180),IF(A9remlife="N/A","n/a",A9value/A9remlife))</f>
        <v>0</v>
      </c>
      <c r="BB180" s="167">
        <f>IF(BB$3&gt;A9remlife,A9value-SUM($F180:BA180),IF(A9remlife="N/A","n/a",A9value/A9remlife))</f>
        <v>0</v>
      </c>
      <c r="BC180" s="167">
        <f>IF(BC$3&gt;A9remlife,A9value-SUM($F180:BB180),IF(A9remlife="N/A","n/a",A9value/A9remlife))</f>
        <v>0</v>
      </c>
      <c r="BD180" s="167">
        <f>IF(BD$3&gt;A9remlife,A9value-SUM($F180:BC180),IF(A9remlife="N/A","n/a",A9value/A9remlife))</f>
        <v>0</v>
      </c>
      <c r="BE180" s="167">
        <f>IF(BE$3&gt;A9remlife,A9value-SUM($F180:BD180),IF(A9remlife="N/A","n/a",A9value/A9remlife))</f>
        <v>0</v>
      </c>
      <c r="BF180" s="167">
        <f>IF(BF$3&gt;A9remlife,A9value-SUM($F180:BE180),IF(A9remlife="N/A","n/a",A9value/A9remlife))</f>
        <v>0</v>
      </c>
      <c r="BG180" s="167">
        <f>IF(BG$3&gt;A9remlife,A9value-SUM($F180:BF180),IF(A9remlife="N/A","n/a",A9value/A9remlife))</f>
        <v>0</v>
      </c>
      <c r="BH180" s="167">
        <f>IF(BH$3&gt;A9remlife,A9value-SUM($F180:BG180),IF(A9remlife="N/A","n/a",A9value/A9remlife))</f>
        <v>0</v>
      </c>
      <c r="BI180" s="167">
        <f>IF(BI$3&gt;A9remlife,A9value-SUM($F180:BH180),IF(A9remlife="N/A","n/a",A9value/A9remlife))</f>
        <v>0</v>
      </c>
      <c r="BJ180" s="20"/>
      <c r="BK180" s="20"/>
      <c r="BL180"/>
      <c r="BM180"/>
      <c r="BN180"/>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Y180"/>
      <c r="DZ180"/>
      <c r="EA180"/>
      <c r="EB180"/>
      <c r="EC180"/>
      <c r="ED180"/>
      <c r="EE180"/>
      <c r="EF180"/>
      <c r="EG180"/>
      <c r="EH180"/>
      <c r="EI180"/>
      <c r="EJ180"/>
      <c r="EK180"/>
      <c r="EL180"/>
      <c r="EM180"/>
      <c r="EN180"/>
      <c r="EO180"/>
      <c r="EP180"/>
      <c r="EQ180"/>
      <c r="ER180"/>
      <c r="ES180"/>
      <c r="ET180"/>
      <c r="EU180"/>
      <c r="EV180"/>
      <c r="EW180"/>
      <c r="EX180"/>
      <c r="EY180"/>
      <c r="EZ180"/>
      <c r="FA180"/>
      <c r="FB180"/>
      <c r="FC180"/>
      <c r="FD180"/>
      <c r="FE180"/>
      <c r="FF180"/>
      <c r="FG180"/>
      <c r="FH180"/>
      <c r="FI180"/>
      <c r="FJ180"/>
      <c r="FK180"/>
      <c r="FL180"/>
      <c r="FM180"/>
      <c r="FN180"/>
      <c r="FO180"/>
      <c r="FP180"/>
      <c r="FQ180"/>
      <c r="FR180"/>
      <c r="FS180"/>
      <c r="FT180"/>
      <c r="FU180"/>
      <c r="FV180"/>
      <c r="FW180"/>
      <c r="FX180"/>
      <c r="FY180"/>
      <c r="FZ180"/>
      <c r="GA180"/>
      <c r="GB180"/>
      <c r="GC180"/>
      <c r="GD180"/>
      <c r="GE180"/>
      <c r="GF180"/>
      <c r="GG180"/>
      <c r="GH180"/>
      <c r="GI180"/>
      <c r="GJ180"/>
      <c r="GK180"/>
      <c r="GL180"/>
      <c r="GM180"/>
      <c r="GN180"/>
      <c r="GO180"/>
      <c r="GP180"/>
      <c r="GQ180"/>
      <c r="GR180"/>
      <c r="GS180"/>
      <c r="GT180"/>
      <c r="GU180"/>
      <c r="GV180"/>
      <c r="GW180"/>
      <c r="GX180"/>
      <c r="GY180"/>
      <c r="GZ180"/>
      <c r="HA180"/>
      <c r="HB180"/>
      <c r="HC180"/>
      <c r="HD180"/>
      <c r="HE180"/>
      <c r="HF180"/>
      <c r="HG180"/>
      <c r="HH180"/>
      <c r="HI180"/>
      <c r="HJ180"/>
      <c r="HK180"/>
      <c r="HL180"/>
      <c r="HM180"/>
      <c r="HN180"/>
      <c r="HO180"/>
      <c r="HP180"/>
      <c r="HQ180"/>
      <c r="HR180"/>
      <c r="HS180"/>
      <c r="HT180"/>
      <c r="HU180"/>
      <c r="HV180"/>
      <c r="HW180"/>
      <c r="HX180"/>
      <c r="HY180"/>
      <c r="HZ180"/>
      <c r="IA180"/>
      <c r="IB180"/>
      <c r="IC180"/>
      <c r="ID180"/>
      <c r="IE180"/>
      <c r="IF180"/>
      <c r="IG180"/>
      <c r="IH180"/>
      <c r="II180"/>
      <c r="IJ180"/>
      <c r="IK180"/>
      <c r="IL180"/>
      <c r="IM180"/>
      <c r="IN180"/>
      <c r="IO180"/>
      <c r="IP180"/>
      <c r="IQ180"/>
      <c r="IR180"/>
      <c r="IS180"/>
      <c r="IT180"/>
      <c r="IU180"/>
      <c r="IV180"/>
    </row>
    <row r="181" spans="1:256" s="5" customFormat="1" ht="12.75" hidden="1" customHeight="1" outlineLevel="2">
      <c r="A181" s="20"/>
      <c r="B181" s="20"/>
      <c r="C181" s="38"/>
      <c r="D181" s="641" t="s">
        <v>71</v>
      </c>
      <c r="E181" s="287">
        <v>0</v>
      </c>
      <c r="F181" s="40"/>
      <c r="G181" s="164"/>
      <c r="H181" s="168"/>
      <c r="I181" s="168"/>
      <c r="J181" s="168"/>
      <c r="K181" s="168"/>
      <c r="L181" s="168"/>
      <c r="M181" s="168"/>
      <c r="N181" s="168"/>
      <c r="O181" s="168"/>
      <c r="P181" s="168"/>
      <c r="Q181" s="168"/>
      <c r="R181" s="168"/>
      <c r="S181" s="168"/>
      <c r="T181" s="168"/>
      <c r="U181" s="168"/>
      <c r="V181" s="168"/>
      <c r="W181" s="168"/>
      <c r="X181" s="168"/>
      <c r="Y181" s="168"/>
      <c r="Z181" s="168"/>
      <c r="AA181" s="168"/>
      <c r="AB181" s="168"/>
      <c r="AC181" s="168"/>
      <c r="AD181" s="168"/>
      <c r="AE181" s="168"/>
      <c r="AF181" s="168"/>
      <c r="AG181" s="168"/>
      <c r="AH181" s="168"/>
      <c r="AI181" s="168"/>
      <c r="AJ181" s="168"/>
      <c r="AK181" s="168"/>
      <c r="AL181" s="168"/>
      <c r="AM181" s="168"/>
      <c r="AN181" s="168"/>
      <c r="AO181" s="168"/>
      <c r="AP181" s="168"/>
      <c r="AQ181" s="168"/>
      <c r="AR181" s="168"/>
      <c r="AS181" s="168"/>
      <c r="AT181" s="168"/>
      <c r="AU181" s="168"/>
      <c r="AV181" s="168"/>
      <c r="AW181" s="168"/>
      <c r="AX181" s="168"/>
      <c r="AY181" s="168"/>
      <c r="AZ181" s="168"/>
      <c r="BA181" s="168"/>
      <c r="BB181" s="168"/>
      <c r="BC181" s="168"/>
      <c r="BD181" s="168"/>
      <c r="BE181" s="168"/>
      <c r="BF181" s="168"/>
      <c r="BG181" s="168"/>
      <c r="BH181" s="168"/>
      <c r="BI181" s="168"/>
      <c r="BJ181" s="20"/>
      <c r="BK181" s="20"/>
      <c r="BL181"/>
      <c r="BM181"/>
      <c r="BN181"/>
      <c r="BO181"/>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c r="DQ181"/>
      <c r="DR181"/>
      <c r="DS181"/>
      <c r="DT181"/>
      <c r="DU181"/>
      <c r="DV181"/>
      <c r="DW181"/>
      <c r="DX181"/>
      <c r="DY181"/>
      <c r="DZ181"/>
      <c r="EA181"/>
      <c r="EB181"/>
      <c r="EC181"/>
      <c r="ED181"/>
      <c r="EE181"/>
      <c r="EF181"/>
      <c r="EG181"/>
      <c r="EH181"/>
      <c r="EI181"/>
      <c r="EJ181"/>
      <c r="EK181"/>
      <c r="EL181"/>
      <c r="EM181"/>
      <c r="EN181"/>
      <c r="EO181"/>
      <c r="EP181"/>
      <c r="EQ181"/>
      <c r="ER181"/>
      <c r="ES181"/>
      <c r="ET181"/>
      <c r="EU181"/>
      <c r="EV181"/>
      <c r="EW181"/>
      <c r="EX181"/>
      <c r="EY181"/>
      <c r="EZ181"/>
      <c r="FA181"/>
      <c r="FB181"/>
      <c r="FC181"/>
      <c r="FD181"/>
      <c r="FE181"/>
      <c r="FF181"/>
      <c r="FG181"/>
      <c r="FH181"/>
      <c r="FI181"/>
      <c r="FJ181"/>
      <c r="FK181"/>
      <c r="FL181"/>
      <c r="FM181"/>
      <c r="FN181"/>
      <c r="FO181"/>
      <c r="FP181"/>
      <c r="FQ181"/>
      <c r="FR181"/>
      <c r="FS181"/>
      <c r="FT181"/>
      <c r="FU181"/>
      <c r="FV181"/>
      <c r="FW181"/>
      <c r="FX181"/>
      <c r="FY181"/>
      <c r="FZ181"/>
      <c r="GA181"/>
      <c r="GB181"/>
      <c r="GC181"/>
      <c r="GD181"/>
      <c r="GE181"/>
      <c r="GF181"/>
      <c r="GG181"/>
      <c r="GH181"/>
      <c r="GI181"/>
      <c r="GJ181"/>
      <c r="GK181"/>
      <c r="GL181"/>
      <c r="GM181"/>
      <c r="GN181"/>
      <c r="GO181"/>
      <c r="GP181"/>
      <c r="GQ181"/>
      <c r="GR181"/>
      <c r="GS181"/>
      <c r="GT181"/>
      <c r="GU181"/>
      <c r="GV181"/>
      <c r="GW181"/>
      <c r="GX181"/>
      <c r="GY181"/>
      <c r="GZ181"/>
      <c r="HA181"/>
      <c r="HB181"/>
      <c r="HC181"/>
      <c r="HD181"/>
      <c r="HE181"/>
      <c r="HF181"/>
      <c r="HG181"/>
      <c r="HH181"/>
      <c r="HI181"/>
      <c r="HJ181"/>
      <c r="HK181"/>
      <c r="HL181"/>
      <c r="HM181"/>
      <c r="HN181"/>
      <c r="HO181"/>
      <c r="HP181"/>
      <c r="HQ181"/>
      <c r="HR181"/>
      <c r="HS181"/>
      <c r="HT181"/>
      <c r="HU181"/>
      <c r="HV181"/>
      <c r="HW181"/>
      <c r="HX181"/>
      <c r="HY181"/>
      <c r="HZ181"/>
      <c r="IA181"/>
      <c r="IB181"/>
      <c r="IC181"/>
      <c r="ID181"/>
      <c r="IE181"/>
      <c r="IF181"/>
      <c r="IG181"/>
      <c r="IH181"/>
      <c r="II181"/>
      <c r="IJ181"/>
      <c r="IK181"/>
      <c r="IL181"/>
      <c r="IM181"/>
      <c r="IN181"/>
      <c r="IO181"/>
      <c r="IP181"/>
      <c r="IQ181"/>
      <c r="IR181"/>
      <c r="IS181"/>
      <c r="IT181"/>
      <c r="IU181"/>
      <c r="IV181"/>
    </row>
    <row r="182" spans="1:256" s="5" customFormat="1" ht="12.75" hidden="1" customHeight="1" outlineLevel="2">
      <c r="A182" s="20"/>
      <c r="B182" s="20"/>
      <c r="C182" s="38"/>
      <c r="D182" s="641"/>
      <c r="E182" s="287">
        <v>1</v>
      </c>
      <c r="F182" s="40"/>
      <c r="G182" s="444"/>
      <c r="H182" s="168">
        <f>IF(A9stdlife="n/a","n/a",IF(H$3&gt;(A9stdlife+$E182),(Input!$G$151*(1+rvanilla)^0.5)-SUM($G182:G182),(Input!$G$151*(1+rvanilla)^0.5)/A9stdlife))</f>
        <v>0</v>
      </c>
      <c r="I182" s="168">
        <f>IF(A9stdlife="n/a","n/a",IF(I$3&gt;(A9stdlife+$E182),(Input!$G$151*(1+rvanilla)^0.5)-SUM($G182:H182),(Input!$G$151*(1+rvanilla)^0.5)/A9stdlife))</f>
        <v>0</v>
      </c>
      <c r="J182" s="168">
        <f>IF(A9stdlife="n/a","n/a",IF(J$3&gt;(A9stdlife+$E182),(Input!$G$151*(1+rvanilla)^0.5)-SUM($G182:I182),(Input!$G$151*(1+rvanilla)^0.5)/A9stdlife))</f>
        <v>0</v>
      </c>
      <c r="K182" s="168">
        <f>IF(A9stdlife="n/a","n/a",IF(K$3&gt;(A9stdlife+$E182),(Input!$G$151*(1+rvanilla)^0.5)-SUM($G182:J182),(Input!$G$151*(1+rvanilla)^0.5)/A9stdlife))</f>
        <v>0</v>
      </c>
      <c r="L182" s="168">
        <f>IF(A9stdlife="n/a","n/a",IF(L$3&gt;(A9stdlife+$E182),(Input!$G$151*(1+rvanilla)^0.5)-SUM($G182:K182),(Input!$G$151*(1+rvanilla)^0.5)/A9stdlife))</f>
        <v>0</v>
      </c>
      <c r="M182" s="168">
        <f>IF(A9stdlife="n/a","n/a",IF(M$3&gt;(A9stdlife+$E182),(Input!$G$151*(1+rvanilla)^0.5)-SUM($G182:L182),(Input!$G$151*(1+rvanilla)^0.5)/A9stdlife))</f>
        <v>0</v>
      </c>
      <c r="N182" s="168">
        <f>IF(A9stdlife="n/a","n/a",IF(N$3&gt;(A9stdlife+$E182),(Input!$G$151*(1+rvanilla)^0.5)-SUM($G182:M182),(Input!$G$151*(1+rvanilla)^0.5)/A9stdlife))</f>
        <v>0</v>
      </c>
      <c r="O182" s="168">
        <f>IF(A9stdlife="n/a","n/a",IF(O$3&gt;(A9stdlife+$E182),(Input!$G$151*(1+rvanilla)^0.5)-SUM($G182:N182),(Input!$G$151*(1+rvanilla)^0.5)/A9stdlife))</f>
        <v>0</v>
      </c>
      <c r="P182" s="168">
        <f>IF(A9stdlife="n/a","n/a",IF(P$3&gt;(A9stdlife+$E182),(Input!$G$151*(1+rvanilla)^0.5)-SUM($G182:O182),(Input!$G$151*(1+rvanilla)^0.5)/A9stdlife))</f>
        <v>0</v>
      </c>
      <c r="Q182" s="168">
        <f>IF(A9stdlife="n/a","n/a",IF(Q$3&gt;(A9stdlife+$E182),(Input!$G$151*(1+rvanilla)^0.5)-SUM($G182:P182),(Input!$G$151*(1+rvanilla)^0.5)/A9stdlife))</f>
        <v>0</v>
      </c>
      <c r="R182" s="168">
        <f>IF(A9stdlife="n/a","n/a",IF(R$3&gt;(A9stdlife+$E182),(Input!$G$151*(1+rvanilla)^0.5)-SUM($G182:Q182),(Input!$G$151*(1+rvanilla)^0.5)/A9stdlife))</f>
        <v>0</v>
      </c>
      <c r="S182" s="168">
        <f>IF(A9stdlife="n/a","n/a",IF(S$3&gt;(A9stdlife+$E182),(Input!$G$151*(1+rvanilla)^0.5)-SUM($G182:R182),(Input!$G$151*(1+rvanilla)^0.5)/A9stdlife))</f>
        <v>0</v>
      </c>
      <c r="T182" s="168">
        <f>IF(A9stdlife="n/a","n/a",IF(T$3&gt;(A9stdlife+$E182),(Input!$G$151*(1+rvanilla)^0.5)-SUM($G182:S182),(Input!$G$151*(1+rvanilla)^0.5)/A9stdlife))</f>
        <v>0</v>
      </c>
      <c r="U182" s="168">
        <f>IF(A9stdlife="n/a","n/a",IF(U$3&gt;(A9stdlife+$E182),(Input!$G$151*(1+rvanilla)^0.5)-SUM($G182:T182),(Input!$G$151*(1+rvanilla)^0.5)/A9stdlife))</f>
        <v>0</v>
      </c>
      <c r="V182" s="168">
        <f>IF(A9stdlife="n/a","n/a",IF(V$3&gt;(A9stdlife+$E182),(Input!$G$151*(1+rvanilla)^0.5)-SUM($G182:U182),(Input!$G$151*(1+rvanilla)^0.5)/A9stdlife))</f>
        <v>0</v>
      </c>
      <c r="W182" s="168">
        <f>IF(A9stdlife="n/a","n/a",IF(W$3&gt;(A9stdlife+$E182),(Input!$G$151*(1+rvanilla)^0.5)-SUM($G182:V182),(Input!$G$151*(1+rvanilla)^0.5)/A9stdlife))</f>
        <v>0</v>
      </c>
      <c r="X182" s="168">
        <f>IF(A9stdlife="n/a","n/a",IF(X$3&gt;(A9stdlife+$E182),(Input!$G$151*(1+rvanilla)^0.5)-SUM($G182:W182),(Input!$G$151*(1+rvanilla)^0.5)/A9stdlife))</f>
        <v>0</v>
      </c>
      <c r="Y182" s="168">
        <f>IF(A9stdlife="n/a","n/a",IF(Y$3&gt;(A9stdlife+$E182),(Input!$G$151*(1+rvanilla)^0.5)-SUM($G182:X182),(Input!$G$151*(1+rvanilla)^0.5)/A9stdlife))</f>
        <v>0</v>
      </c>
      <c r="Z182" s="168">
        <f>IF(A9stdlife="n/a","n/a",IF(Z$3&gt;(A9stdlife+$E182),(Input!$G$151*(1+rvanilla)^0.5)-SUM($G182:Y182),(Input!$G$151*(1+rvanilla)^0.5)/A9stdlife))</f>
        <v>0</v>
      </c>
      <c r="AA182" s="168">
        <f>IF(A9stdlife="n/a","n/a",IF(AA$3&gt;(A9stdlife+$E182),(Input!$G$151*(1+rvanilla)^0.5)-SUM($G182:Z182),(Input!$G$151*(1+rvanilla)^0.5)/A9stdlife))</f>
        <v>0</v>
      </c>
      <c r="AB182" s="168">
        <f>IF(A9stdlife="n/a","n/a",IF(AB$3&gt;(A9stdlife+$E182),(Input!$G$151*(1+rvanilla)^0.5)-SUM($G182:AA182),(Input!$G$151*(1+rvanilla)^0.5)/A9stdlife))</f>
        <v>0</v>
      </c>
      <c r="AC182" s="168">
        <f>IF(A9stdlife="n/a","n/a",IF(AC$3&gt;(A9stdlife+$E182),(Input!$G$151*(1+rvanilla)^0.5)-SUM($G182:AB182),(Input!$G$151*(1+rvanilla)^0.5)/A9stdlife))</f>
        <v>0</v>
      </c>
      <c r="AD182" s="168">
        <f>IF(A9stdlife="n/a","n/a",IF(AD$3&gt;(A9stdlife+$E182),(Input!$G$151*(1+rvanilla)^0.5)-SUM($G182:AC182),(Input!$G$151*(1+rvanilla)^0.5)/A9stdlife))</f>
        <v>0</v>
      </c>
      <c r="AE182" s="168">
        <f>IF(A9stdlife="n/a","n/a",IF(AE$3&gt;(A9stdlife+$E182),(Input!$G$151*(1+rvanilla)^0.5)-SUM($G182:AD182),(Input!$G$151*(1+rvanilla)^0.5)/A9stdlife))</f>
        <v>0</v>
      </c>
      <c r="AF182" s="168">
        <f>IF(A9stdlife="n/a","n/a",IF(AF$3&gt;(A9stdlife+$E182),(Input!$G$151*(1+rvanilla)^0.5)-SUM($G182:AE182),(Input!$G$151*(1+rvanilla)^0.5)/A9stdlife))</f>
        <v>0</v>
      </c>
      <c r="AG182" s="168">
        <f>IF(A9stdlife="n/a","n/a",IF(AG$3&gt;(A9stdlife+$E182),(Input!$G$151*(1+rvanilla)^0.5)-SUM($G182:AF182),(Input!$G$151*(1+rvanilla)^0.5)/A9stdlife))</f>
        <v>0</v>
      </c>
      <c r="AH182" s="168">
        <f>IF(A9stdlife="n/a","n/a",IF(AH$3&gt;(A9stdlife+$E182),(Input!$G$151*(1+rvanilla)^0.5)-SUM($G182:AG182),(Input!$G$151*(1+rvanilla)^0.5)/A9stdlife))</f>
        <v>0</v>
      </c>
      <c r="AI182" s="168">
        <f>IF(A9stdlife="n/a","n/a",IF(AI$3&gt;(A9stdlife+$E182),(Input!$G$151*(1+rvanilla)^0.5)-SUM($G182:AH182),(Input!$G$151*(1+rvanilla)^0.5)/A9stdlife))</f>
        <v>0</v>
      </c>
      <c r="AJ182" s="168">
        <f>IF(A9stdlife="n/a","n/a",IF(AJ$3&gt;(A9stdlife+$E182),(Input!$G$151*(1+rvanilla)^0.5)-SUM($G182:AI182),(Input!$G$151*(1+rvanilla)^0.5)/A9stdlife))</f>
        <v>0</v>
      </c>
      <c r="AK182" s="168">
        <f>IF(A9stdlife="n/a","n/a",IF(AK$3&gt;(A9stdlife+$E182),(Input!$G$151*(1+rvanilla)^0.5)-SUM($G182:AJ182),(Input!$G$151*(1+rvanilla)^0.5)/A9stdlife))</f>
        <v>0</v>
      </c>
      <c r="AL182" s="168">
        <f>IF(A9stdlife="n/a","n/a",IF(AL$3&gt;(A9stdlife+$E182),(Input!$G$151*(1+rvanilla)^0.5)-SUM($G182:AK182),(Input!$G$151*(1+rvanilla)^0.5)/A9stdlife))</f>
        <v>0</v>
      </c>
      <c r="AM182" s="168">
        <f>IF(A9stdlife="n/a","n/a",IF(AM$3&gt;(A9stdlife+$E182),(Input!$G$151*(1+rvanilla)^0.5)-SUM($G182:AL182),(Input!$G$151*(1+rvanilla)^0.5)/A9stdlife))</f>
        <v>0</v>
      </c>
      <c r="AN182" s="168">
        <f>IF(A9stdlife="n/a","n/a",IF(AN$3&gt;(A9stdlife+$E182),(Input!$G$151*(1+rvanilla)^0.5)-SUM($G182:AM182),(Input!$G$151*(1+rvanilla)^0.5)/A9stdlife))</f>
        <v>0</v>
      </c>
      <c r="AO182" s="168">
        <f>IF(A9stdlife="n/a","n/a",IF(AO$3&gt;(A9stdlife+$E182),(Input!$G$151*(1+rvanilla)^0.5)-SUM($G182:AN182),(Input!$G$151*(1+rvanilla)^0.5)/A9stdlife))</f>
        <v>0</v>
      </c>
      <c r="AP182" s="168">
        <f>IF(A9stdlife="n/a","n/a",IF(AP$3&gt;(A9stdlife+$E182),(Input!$G$151*(1+rvanilla)^0.5)-SUM($G182:AO182),(Input!$G$151*(1+rvanilla)^0.5)/A9stdlife))</f>
        <v>0</v>
      </c>
      <c r="AQ182" s="168">
        <f>IF(A9stdlife="n/a","n/a",IF(AQ$3&gt;(A9stdlife+$E182),(Input!$G$151*(1+rvanilla)^0.5)-SUM($G182:AP182),(Input!$G$151*(1+rvanilla)^0.5)/A9stdlife))</f>
        <v>0</v>
      </c>
      <c r="AR182" s="168">
        <f>IF(A9stdlife="n/a","n/a",IF(AR$3&gt;(A9stdlife+$E182),(Input!$G$151*(1+rvanilla)^0.5)-SUM($G182:AQ182),(Input!$G$151*(1+rvanilla)^0.5)/A9stdlife))</f>
        <v>0</v>
      </c>
      <c r="AS182" s="168">
        <f>IF(A9stdlife="n/a","n/a",IF(AS$3&gt;(A9stdlife+$E182),(Input!$G$151*(1+rvanilla)^0.5)-SUM($G182:AR182),(Input!$G$151*(1+rvanilla)^0.5)/A9stdlife))</f>
        <v>0</v>
      </c>
      <c r="AT182" s="168">
        <f>IF(A9stdlife="n/a","n/a",IF(AT$3&gt;(A9stdlife+$E182),(Input!$G$151*(1+rvanilla)^0.5)-SUM($G182:AS182),(Input!$G$151*(1+rvanilla)^0.5)/A9stdlife))</f>
        <v>0</v>
      </c>
      <c r="AU182" s="168">
        <f>IF(A9stdlife="n/a","n/a",IF(AU$3&gt;(A9stdlife+$E182),(Input!$G$151*(1+rvanilla)^0.5)-SUM($G182:AT182),(Input!$G$151*(1+rvanilla)^0.5)/A9stdlife))</f>
        <v>0</v>
      </c>
      <c r="AV182" s="168">
        <f>IF(A9stdlife="n/a","n/a",IF(AV$3&gt;(A9stdlife+$E182),(Input!$G$151*(1+rvanilla)^0.5)-SUM($G182:AU182),(Input!$G$151*(1+rvanilla)^0.5)/A9stdlife))</f>
        <v>0</v>
      </c>
      <c r="AW182" s="168">
        <f>IF(A9stdlife="n/a","n/a",IF(AW$3&gt;(A9stdlife+$E182),(Input!$G$151*(1+rvanilla)^0.5)-SUM($G182:AV182),(Input!$G$151*(1+rvanilla)^0.5)/A9stdlife))</f>
        <v>0</v>
      </c>
      <c r="AX182" s="168">
        <f>IF(A9stdlife="n/a","n/a",IF(AX$3&gt;(A9stdlife+$E182),(Input!$G$151*(1+rvanilla)^0.5)-SUM($G182:AW182),(Input!$G$151*(1+rvanilla)^0.5)/A9stdlife))</f>
        <v>0</v>
      </c>
      <c r="AY182" s="168">
        <f>IF(A9stdlife="n/a","n/a",IF(AY$3&gt;(A9stdlife+$E182),(Input!$G$151*(1+rvanilla)^0.5)-SUM($G182:AX182),(Input!$G$151*(1+rvanilla)^0.5)/A9stdlife))</f>
        <v>0</v>
      </c>
      <c r="AZ182" s="168">
        <f>IF(A9stdlife="n/a","n/a",IF(AZ$3&gt;(A9stdlife+$E182),(Input!$G$151*(1+rvanilla)^0.5)-SUM($G182:AY182),(Input!$G$151*(1+rvanilla)^0.5)/A9stdlife))</f>
        <v>0</v>
      </c>
      <c r="BA182" s="168">
        <f>IF(A9stdlife="n/a","n/a",IF(BA$3&gt;(A9stdlife+$E182),(Input!$G$151*(1+rvanilla)^0.5)-SUM($G182:AZ182),(Input!$G$151*(1+rvanilla)^0.5)/A9stdlife))</f>
        <v>0</v>
      </c>
      <c r="BB182" s="168">
        <f>IF(A9stdlife="n/a","n/a",IF(BB$3&gt;(A9stdlife+$E182),(Input!$G$151*(1+rvanilla)^0.5)-SUM($G182:BA182),(Input!$G$151*(1+rvanilla)^0.5)/A9stdlife))</f>
        <v>0</v>
      </c>
      <c r="BC182" s="168">
        <f>IF(A9stdlife="n/a","n/a",IF(BC$3&gt;(A9stdlife+$E182),(Input!$G$151*(1+rvanilla)^0.5)-SUM($G182:BB182),(Input!$G$151*(1+rvanilla)^0.5)/A9stdlife))</f>
        <v>0</v>
      </c>
      <c r="BD182" s="168">
        <f>IF(A9stdlife="n/a","n/a",IF(BD$3&gt;(A9stdlife+$E182),(Input!$G$151*(1+rvanilla)^0.5)-SUM($G182:BC182),(Input!$G$151*(1+rvanilla)^0.5)/A9stdlife))</f>
        <v>0</v>
      </c>
      <c r="BE182" s="168">
        <f>IF(A9stdlife="n/a","n/a",IF(BE$3&gt;(A9stdlife+$E182),(Input!$G$151*(1+rvanilla)^0.5)-SUM($G182:BD182),(Input!$G$151*(1+rvanilla)^0.5)/A9stdlife))</f>
        <v>0</v>
      </c>
      <c r="BF182" s="168">
        <f>IF(A9stdlife="n/a","n/a",IF(BF$3&gt;(A9stdlife+$E182),(Input!$G$151*(1+rvanilla)^0.5)-SUM($G182:BE182),(Input!$G$151*(1+rvanilla)^0.5)/A9stdlife))</f>
        <v>0</v>
      </c>
      <c r="BG182" s="168">
        <f>IF(A9stdlife="n/a","n/a",IF(BG$3&gt;(A9stdlife+$E182),(Input!$G$151*(1+rvanilla)^0.5)-SUM($G182:BF182),(Input!$G$151*(1+rvanilla)^0.5)/A9stdlife))</f>
        <v>0</v>
      </c>
      <c r="BH182" s="168">
        <f>IF(A9stdlife="n/a","n/a",IF(BH$3&gt;(A9stdlife+$E182),(Input!$G$151*(1+rvanilla)^0.5)-SUM($G182:BG182),(Input!$G$151*(1+rvanilla)^0.5)/A9stdlife))</f>
        <v>0</v>
      </c>
      <c r="BI182" s="168">
        <f>IF(A9stdlife="n/a","n/a",IF(BI$3&gt;(A9stdlife+$E182),(Input!$G$151*(1+rvanilla)^0.5)-SUM($G182:BH182),(Input!$G$151*(1+rvanilla)^0.5)/A9stdlife))</f>
        <v>0</v>
      </c>
      <c r="BJ182" s="20"/>
      <c r="BK182" s="20"/>
      <c r="BL182"/>
      <c r="BM182"/>
      <c r="BN182"/>
      <c r="BO182"/>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c r="DO182"/>
      <c r="DP182"/>
      <c r="DQ182"/>
      <c r="DR182"/>
      <c r="DS182"/>
      <c r="DT182"/>
      <c r="DU182"/>
      <c r="DV182"/>
      <c r="DW182"/>
      <c r="DX182"/>
      <c r="DY182"/>
      <c r="DZ182"/>
      <c r="EA182"/>
      <c r="EB182"/>
      <c r="EC182"/>
      <c r="ED182"/>
      <c r="EE182"/>
      <c r="EF182"/>
      <c r="EG182"/>
      <c r="EH182"/>
      <c r="EI182"/>
      <c r="EJ182"/>
      <c r="EK182"/>
      <c r="EL182"/>
      <c r="EM182"/>
      <c r="EN182"/>
      <c r="EO182"/>
      <c r="EP182"/>
      <c r="EQ182"/>
      <c r="ER182"/>
      <c r="ES182"/>
      <c r="ET182"/>
      <c r="EU182"/>
      <c r="EV182"/>
      <c r="EW182"/>
      <c r="EX182"/>
      <c r="EY182"/>
      <c r="EZ182"/>
      <c r="FA182"/>
      <c r="FB182"/>
      <c r="FC182"/>
      <c r="FD182"/>
      <c r="FE182"/>
      <c r="FF182"/>
      <c r="FG182"/>
      <c r="FH182"/>
      <c r="FI182"/>
      <c r="FJ182"/>
      <c r="FK182"/>
      <c r="FL182"/>
      <c r="FM182"/>
      <c r="FN182"/>
      <c r="FO182"/>
      <c r="FP182"/>
      <c r="FQ182"/>
      <c r="FR182"/>
      <c r="FS182"/>
      <c r="FT182"/>
      <c r="FU182"/>
      <c r="FV182"/>
      <c r="FW182"/>
      <c r="FX182"/>
      <c r="FY182"/>
      <c r="FZ182"/>
      <c r="GA182"/>
      <c r="GB182"/>
      <c r="GC182"/>
      <c r="GD182"/>
      <c r="GE182"/>
      <c r="GF182"/>
      <c r="GG182"/>
      <c r="GH182"/>
      <c r="GI182"/>
      <c r="GJ182"/>
      <c r="GK182"/>
      <c r="GL182"/>
      <c r="GM182"/>
      <c r="GN182"/>
      <c r="GO182"/>
      <c r="GP182"/>
      <c r="GQ182"/>
      <c r="GR182"/>
      <c r="GS182"/>
      <c r="GT182"/>
      <c r="GU182"/>
      <c r="GV182"/>
      <c r="GW182"/>
      <c r="GX182"/>
      <c r="GY182"/>
      <c r="GZ182"/>
      <c r="HA182"/>
      <c r="HB182"/>
      <c r="HC182"/>
      <c r="HD182"/>
      <c r="HE182"/>
      <c r="HF182"/>
      <c r="HG182"/>
      <c r="HH182"/>
      <c r="HI182"/>
      <c r="HJ182"/>
      <c r="HK182"/>
      <c r="HL182"/>
      <c r="HM182"/>
      <c r="HN182"/>
      <c r="HO182"/>
      <c r="HP182"/>
      <c r="HQ182"/>
      <c r="HR182"/>
      <c r="HS182"/>
      <c r="HT182"/>
      <c r="HU182"/>
      <c r="HV182"/>
      <c r="HW182"/>
      <c r="HX182"/>
      <c r="HY182"/>
      <c r="HZ182"/>
      <c r="IA182"/>
      <c r="IB182"/>
      <c r="IC182"/>
      <c r="ID182"/>
      <c r="IE182"/>
      <c r="IF182"/>
      <c r="IG182"/>
      <c r="IH182"/>
      <c r="II182"/>
      <c r="IJ182"/>
      <c r="IK182"/>
      <c r="IL182"/>
      <c r="IM182"/>
      <c r="IN182"/>
      <c r="IO182"/>
      <c r="IP182"/>
      <c r="IQ182"/>
      <c r="IR182"/>
      <c r="IS182"/>
      <c r="IT182"/>
      <c r="IU182"/>
      <c r="IV182"/>
    </row>
    <row r="183" spans="1:256" s="5" customFormat="1" ht="12.75" hidden="1" customHeight="1" outlineLevel="2">
      <c r="A183" s="20"/>
      <c r="B183" s="20"/>
      <c r="C183" s="38"/>
      <c r="D183" s="641"/>
      <c r="E183" s="287">
        <v>2</v>
      </c>
      <c r="F183" s="40"/>
      <c r="G183" s="445"/>
      <c r="H183" s="314"/>
      <c r="I183" s="168">
        <f>IF(A9stdlife="n/a","n/a",IF(I$3&gt;(A9stdlife+$E183),(Input!$H$151*(1+rvanilla)^0.5)-SUM($H183:H183),(Input!$H$151*(1+rvanilla)^0.5)/A9stdlife))</f>
        <v>0</v>
      </c>
      <c r="J183" s="168">
        <f>IF(A9stdlife="n/a","n/a",IF(J$3&gt;(A9stdlife+$E183),(Input!$H$151*(1+rvanilla)^0.5)-SUM($H183:I183),(Input!$H$151*(1+rvanilla)^0.5)/A9stdlife))</f>
        <v>0</v>
      </c>
      <c r="K183" s="168">
        <f>IF(A9stdlife="n/a","n/a",IF(K$3&gt;(A9stdlife+$E183),(Input!$H$151*(1+rvanilla)^0.5)-SUM($H183:J183),(Input!$H$151*(1+rvanilla)^0.5)/A9stdlife))</f>
        <v>0</v>
      </c>
      <c r="L183" s="168">
        <f>IF(A9stdlife="n/a","n/a",IF(L$3&gt;(A9stdlife+$E183),(Input!$H$151*(1+rvanilla)^0.5)-SUM($H183:K183),(Input!$H$151*(1+rvanilla)^0.5)/A9stdlife))</f>
        <v>0</v>
      </c>
      <c r="M183" s="168">
        <f>IF(A9stdlife="n/a","n/a",IF(M$3&gt;(A9stdlife+$E183),(Input!$H$151*(1+rvanilla)^0.5)-SUM($H183:L183),(Input!$H$151*(1+rvanilla)^0.5)/A9stdlife))</f>
        <v>0</v>
      </c>
      <c r="N183" s="168">
        <f>IF(A9stdlife="n/a","n/a",IF(N$3&gt;(A9stdlife+$E183),(Input!$H$151*(1+rvanilla)^0.5)-SUM($H183:M183),(Input!$H$151*(1+rvanilla)^0.5)/A9stdlife))</f>
        <v>0</v>
      </c>
      <c r="O183" s="168">
        <f>IF(A9stdlife="n/a","n/a",IF(O$3&gt;(A9stdlife+$E183),(Input!$H$151*(1+rvanilla)^0.5)-SUM($H183:N183),(Input!$H$151*(1+rvanilla)^0.5)/A9stdlife))</f>
        <v>0</v>
      </c>
      <c r="P183" s="168">
        <f>IF(A9stdlife="n/a","n/a",IF(P$3&gt;(A9stdlife+$E183),(Input!$H$151*(1+rvanilla)^0.5)-SUM($H183:O183),(Input!$H$151*(1+rvanilla)^0.5)/A9stdlife))</f>
        <v>0</v>
      </c>
      <c r="Q183" s="168">
        <f>IF(A9stdlife="n/a","n/a",IF(Q$3&gt;(A9stdlife+$E183),(Input!$H$151*(1+rvanilla)^0.5)-SUM($H183:P183),(Input!$H$151*(1+rvanilla)^0.5)/A9stdlife))</f>
        <v>0</v>
      </c>
      <c r="R183" s="168">
        <f>IF(A9stdlife="n/a","n/a",IF(R$3&gt;(A9stdlife+$E183),(Input!$H$151*(1+rvanilla)^0.5)-SUM($H183:Q183),(Input!$H$151*(1+rvanilla)^0.5)/A9stdlife))</f>
        <v>0</v>
      </c>
      <c r="S183" s="168">
        <f>IF(A9stdlife="n/a","n/a",IF(S$3&gt;(A9stdlife+$E183),(Input!$H$151*(1+rvanilla)^0.5)-SUM($H183:R183),(Input!$H$151*(1+rvanilla)^0.5)/A9stdlife))</f>
        <v>0</v>
      </c>
      <c r="T183" s="168">
        <f>IF(A9stdlife="n/a","n/a",IF(T$3&gt;(A9stdlife+$E183),(Input!$H$151*(1+rvanilla)^0.5)-SUM($H183:S183),(Input!$H$151*(1+rvanilla)^0.5)/A9stdlife))</f>
        <v>0</v>
      </c>
      <c r="U183" s="168">
        <f>IF(A9stdlife="n/a","n/a",IF(U$3&gt;(A9stdlife+$E183),(Input!$H$151*(1+rvanilla)^0.5)-SUM($H183:T183),(Input!$H$151*(1+rvanilla)^0.5)/A9stdlife))</f>
        <v>0</v>
      </c>
      <c r="V183" s="168">
        <f>IF(A9stdlife="n/a","n/a",IF(V$3&gt;(A9stdlife+$E183),(Input!$H$151*(1+rvanilla)^0.5)-SUM($H183:U183),(Input!$H$151*(1+rvanilla)^0.5)/A9stdlife))</f>
        <v>0</v>
      </c>
      <c r="W183" s="168">
        <f>IF(A9stdlife="n/a","n/a",IF(W$3&gt;(A9stdlife+$E183),(Input!$H$151*(1+rvanilla)^0.5)-SUM($H183:V183),(Input!$H$151*(1+rvanilla)^0.5)/A9stdlife))</f>
        <v>0</v>
      </c>
      <c r="X183" s="168">
        <f>IF(A9stdlife="n/a","n/a",IF(X$3&gt;(A9stdlife+$E183),(Input!$H$151*(1+rvanilla)^0.5)-SUM($H183:W183),(Input!$H$151*(1+rvanilla)^0.5)/A9stdlife))</f>
        <v>0</v>
      </c>
      <c r="Y183" s="168">
        <f>IF(A9stdlife="n/a","n/a",IF(Y$3&gt;(A9stdlife+$E183),(Input!$H$151*(1+rvanilla)^0.5)-SUM($H183:X183),(Input!$H$151*(1+rvanilla)^0.5)/A9stdlife))</f>
        <v>0</v>
      </c>
      <c r="Z183" s="168">
        <f>IF(A9stdlife="n/a","n/a",IF(Z$3&gt;(A9stdlife+$E183),(Input!$H$151*(1+rvanilla)^0.5)-SUM($H183:Y183),(Input!$H$151*(1+rvanilla)^0.5)/A9stdlife))</f>
        <v>0</v>
      </c>
      <c r="AA183" s="168">
        <f>IF(A9stdlife="n/a","n/a",IF(AA$3&gt;(A9stdlife+$E183),(Input!$H$151*(1+rvanilla)^0.5)-SUM($H183:Z183),(Input!$H$151*(1+rvanilla)^0.5)/A9stdlife))</f>
        <v>0</v>
      </c>
      <c r="AB183" s="168">
        <f>IF(A9stdlife="n/a","n/a",IF(AB$3&gt;(A9stdlife+$E183),(Input!$H$151*(1+rvanilla)^0.5)-SUM($H183:AA183),(Input!$H$151*(1+rvanilla)^0.5)/A9stdlife))</f>
        <v>0</v>
      </c>
      <c r="AC183" s="168">
        <f>IF(A9stdlife="n/a","n/a",IF(AC$3&gt;(A9stdlife+$E183),(Input!$H$151*(1+rvanilla)^0.5)-SUM($H183:AB183),(Input!$H$151*(1+rvanilla)^0.5)/A9stdlife))</f>
        <v>0</v>
      </c>
      <c r="AD183" s="168">
        <f>IF(A9stdlife="n/a","n/a",IF(AD$3&gt;(A9stdlife+$E183),(Input!$H$151*(1+rvanilla)^0.5)-SUM($H183:AC183),(Input!$H$151*(1+rvanilla)^0.5)/A9stdlife))</f>
        <v>0</v>
      </c>
      <c r="AE183" s="168">
        <f>IF(A9stdlife="n/a","n/a",IF(AE$3&gt;(A9stdlife+$E183),(Input!$H$151*(1+rvanilla)^0.5)-SUM($H183:AD183),(Input!$H$151*(1+rvanilla)^0.5)/A9stdlife))</f>
        <v>0</v>
      </c>
      <c r="AF183" s="168">
        <f>IF(A9stdlife="n/a","n/a",IF(AF$3&gt;(A9stdlife+$E183),(Input!$H$151*(1+rvanilla)^0.5)-SUM($H183:AE183),(Input!$H$151*(1+rvanilla)^0.5)/A9stdlife))</f>
        <v>0</v>
      </c>
      <c r="AG183" s="168">
        <f>IF(A9stdlife="n/a","n/a",IF(AG$3&gt;(A9stdlife+$E183),(Input!$H$151*(1+rvanilla)^0.5)-SUM($H183:AF183),(Input!$H$151*(1+rvanilla)^0.5)/A9stdlife))</f>
        <v>0</v>
      </c>
      <c r="AH183" s="168">
        <f>IF(A9stdlife="n/a","n/a",IF(AH$3&gt;(A9stdlife+$E183),(Input!$H$151*(1+rvanilla)^0.5)-SUM($H183:AG183),(Input!$H$151*(1+rvanilla)^0.5)/A9stdlife))</f>
        <v>0</v>
      </c>
      <c r="AI183" s="168">
        <f>IF(A9stdlife="n/a","n/a",IF(AI$3&gt;(A9stdlife+$E183),(Input!$H$151*(1+rvanilla)^0.5)-SUM($H183:AH183),(Input!$H$151*(1+rvanilla)^0.5)/A9stdlife))</f>
        <v>0</v>
      </c>
      <c r="AJ183" s="168">
        <f>IF(A9stdlife="n/a","n/a",IF(AJ$3&gt;(A9stdlife+$E183),(Input!$H$151*(1+rvanilla)^0.5)-SUM($H183:AI183),(Input!$H$151*(1+rvanilla)^0.5)/A9stdlife))</f>
        <v>0</v>
      </c>
      <c r="AK183" s="168">
        <f>IF(A9stdlife="n/a","n/a",IF(AK$3&gt;(A9stdlife+$E183),(Input!$H$151*(1+rvanilla)^0.5)-SUM($H183:AJ183),(Input!$H$151*(1+rvanilla)^0.5)/A9stdlife))</f>
        <v>0</v>
      </c>
      <c r="AL183" s="168">
        <f>IF(A9stdlife="n/a","n/a",IF(AL$3&gt;(A9stdlife+$E183),(Input!$H$151*(1+rvanilla)^0.5)-SUM($H183:AK183),(Input!$H$151*(1+rvanilla)^0.5)/A9stdlife))</f>
        <v>0</v>
      </c>
      <c r="AM183" s="168">
        <f>IF(A9stdlife="n/a","n/a",IF(AM$3&gt;(A9stdlife+$E183),(Input!$H$151*(1+rvanilla)^0.5)-SUM($H183:AL183),(Input!$H$151*(1+rvanilla)^0.5)/A9stdlife))</f>
        <v>0</v>
      </c>
      <c r="AN183" s="168">
        <f>IF(A9stdlife="n/a","n/a",IF(AN$3&gt;(A9stdlife+$E183),(Input!$H$151*(1+rvanilla)^0.5)-SUM($H183:AM183),(Input!$H$151*(1+rvanilla)^0.5)/A9stdlife))</f>
        <v>0</v>
      </c>
      <c r="AO183" s="168">
        <f>IF(A9stdlife="n/a","n/a",IF(AO$3&gt;(A9stdlife+$E183),(Input!$H$151*(1+rvanilla)^0.5)-SUM($H183:AN183),(Input!$H$151*(1+rvanilla)^0.5)/A9stdlife))</f>
        <v>0</v>
      </c>
      <c r="AP183" s="168">
        <f>IF(A9stdlife="n/a","n/a",IF(AP$3&gt;(A9stdlife+$E183),(Input!$H$151*(1+rvanilla)^0.5)-SUM($H183:AO183),(Input!$H$151*(1+rvanilla)^0.5)/A9stdlife))</f>
        <v>0</v>
      </c>
      <c r="AQ183" s="168">
        <f>IF(A9stdlife="n/a","n/a",IF(AQ$3&gt;(A9stdlife+$E183),(Input!$H$151*(1+rvanilla)^0.5)-SUM($H183:AP183),(Input!$H$151*(1+rvanilla)^0.5)/A9stdlife))</f>
        <v>0</v>
      </c>
      <c r="AR183" s="168">
        <f>IF(A9stdlife="n/a","n/a",IF(AR$3&gt;(A9stdlife+$E183),(Input!$H$151*(1+rvanilla)^0.5)-SUM($H183:AQ183),(Input!$H$151*(1+rvanilla)^0.5)/A9stdlife))</f>
        <v>0</v>
      </c>
      <c r="AS183" s="168">
        <f>IF(A9stdlife="n/a","n/a",IF(AS$3&gt;(A9stdlife+$E183),(Input!$H$151*(1+rvanilla)^0.5)-SUM($H183:AR183),(Input!$H$151*(1+rvanilla)^0.5)/A9stdlife))</f>
        <v>0</v>
      </c>
      <c r="AT183" s="168">
        <f>IF(A9stdlife="n/a","n/a",IF(AT$3&gt;(A9stdlife+$E183),(Input!$H$151*(1+rvanilla)^0.5)-SUM($H183:AS183),(Input!$H$151*(1+rvanilla)^0.5)/A9stdlife))</f>
        <v>0</v>
      </c>
      <c r="AU183" s="168">
        <f>IF(A9stdlife="n/a","n/a",IF(AU$3&gt;(A9stdlife+$E183),(Input!$H$151*(1+rvanilla)^0.5)-SUM($H183:AT183),(Input!$H$151*(1+rvanilla)^0.5)/A9stdlife))</f>
        <v>0</v>
      </c>
      <c r="AV183" s="168">
        <f>IF(A9stdlife="n/a","n/a",IF(AV$3&gt;(A9stdlife+$E183),(Input!$H$151*(1+rvanilla)^0.5)-SUM($H183:AU183),(Input!$H$151*(1+rvanilla)^0.5)/A9stdlife))</f>
        <v>0</v>
      </c>
      <c r="AW183" s="168">
        <f>IF(A9stdlife="n/a","n/a",IF(AW$3&gt;(A9stdlife+$E183),(Input!$H$151*(1+rvanilla)^0.5)-SUM($H183:AV183),(Input!$H$151*(1+rvanilla)^0.5)/A9stdlife))</f>
        <v>0</v>
      </c>
      <c r="AX183" s="168">
        <f>IF(A9stdlife="n/a","n/a",IF(AX$3&gt;(A9stdlife+$E183),(Input!$H$151*(1+rvanilla)^0.5)-SUM($H183:AW183),(Input!$H$151*(1+rvanilla)^0.5)/A9stdlife))</f>
        <v>0</v>
      </c>
      <c r="AY183" s="168">
        <f>IF(A9stdlife="n/a","n/a",IF(AY$3&gt;(A9stdlife+$E183),(Input!$H$151*(1+rvanilla)^0.5)-SUM($H183:AX183),(Input!$H$151*(1+rvanilla)^0.5)/A9stdlife))</f>
        <v>0</v>
      </c>
      <c r="AZ183" s="168">
        <f>IF(A9stdlife="n/a","n/a",IF(AZ$3&gt;(A9stdlife+$E183),(Input!$H$151*(1+rvanilla)^0.5)-SUM($H183:AY183),(Input!$H$151*(1+rvanilla)^0.5)/A9stdlife))</f>
        <v>0</v>
      </c>
      <c r="BA183" s="168">
        <f>IF(A9stdlife="n/a","n/a",IF(BA$3&gt;(A9stdlife+$E183),(Input!$H$151*(1+rvanilla)^0.5)-SUM($H183:AZ183),(Input!$H$151*(1+rvanilla)^0.5)/A9stdlife))</f>
        <v>0</v>
      </c>
      <c r="BB183" s="168">
        <f>IF(A9stdlife="n/a","n/a",IF(BB$3&gt;(A9stdlife+$E183),(Input!$H$151*(1+rvanilla)^0.5)-SUM($H183:BA183),(Input!$H$151*(1+rvanilla)^0.5)/A9stdlife))</f>
        <v>0</v>
      </c>
      <c r="BC183" s="168">
        <f>IF(A9stdlife="n/a","n/a",IF(BC$3&gt;(A9stdlife+$E183),(Input!$H$151*(1+rvanilla)^0.5)-SUM($H183:BB183),(Input!$H$151*(1+rvanilla)^0.5)/A9stdlife))</f>
        <v>0</v>
      </c>
      <c r="BD183" s="168">
        <f>IF(A9stdlife="n/a","n/a",IF(BD$3&gt;(A9stdlife+$E183),(Input!$H$151*(1+rvanilla)^0.5)-SUM($H183:BC183),(Input!$H$151*(1+rvanilla)^0.5)/A9stdlife))</f>
        <v>0</v>
      </c>
      <c r="BE183" s="168">
        <f>IF(A9stdlife="n/a","n/a",IF(BE$3&gt;(A9stdlife+$E183),(Input!$H$151*(1+rvanilla)^0.5)-SUM($H183:BD183),(Input!$H$151*(1+rvanilla)^0.5)/A9stdlife))</f>
        <v>0</v>
      </c>
      <c r="BF183" s="168">
        <f>IF(A9stdlife="n/a","n/a",IF(BF$3&gt;(A9stdlife+$E183),(Input!$H$151*(1+rvanilla)^0.5)-SUM($H183:BE183),(Input!$H$151*(1+rvanilla)^0.5)/A9stdlife))</f>
        <v>0</v>
      </c>
      <c r="BG183" s="168">
        <f>IF(A9stdlife="n/a","n/a",IF(BG$3&gt;(A9stdlife+$E183),(Input!$H$151*(1+rvanilla)^0.5)-SUM($H183:BF183),(Input!$H$151*(1+rvanilla)^0.5)/A9stdlife))</f>
        <v>0</v>
      </c>
      <c r="BH183" s="168">
        <f>IF(A9stdlife="n/a","n/a",IF(BH$3&gt;(A9stdlife+$E183),(Input!$H$151*(1+rvanilla)^0.5)-SUM($H183:BG183),(Input!$H$151*(1+rvanilla)^0.5)/A9stdlife))</f>
        <v>0</v>
      </c>
      <c r="BI183" s="168">
        <f>IF(A9stdlife="n/a","n/a",IF(BI$3&gt;(A9stdlife+$E183),(Input!$H$151*(1+rvanilla)^0.5)-SUM($H183:BH183),(Input!$H$151*(1+rvanilla)^0.5)/A9stdlife))</f>
        <v>0</v>
      </c>
      <c r="BJ183" s="20"/>
      <c r="BK183" s="20"/>
      <c r="BL183"/>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c r="EB183"/>
      <c r="EC183"/>
      <c r="ED183"/>
      <c r="EE183"/>
      <c r="EF183"/>
      <c r="EG183"/>
      <c r="EH183"/>
      <c r="EI183"/>
      <c r="EJ183"/>
      <c r="EK183"/>
      <c r="EL183"/>
      <c r="EM183"/>
      <c r="EN183"/>
      <c r="EO183"/>
      <c r="EP183"/>
      <c r="EQ183"/>
      <c r="ER183"/>
      <c r="ES183"/>
      <c r="ET183"/>
      <c r="EU183"/>
      <c r="EV183"/>
      <c r="EW183"/>
      <c r="EX183"/>
      <c r="EY183"/>
      <c r="EZ183"/>
      <c r="FA183"/>
      <c r="FB183"/>
      <c r="FC183"/>
      <c r="FD183"/>
      <c r="FE183"/>
      <c r="FF183"/>
      <c r="FG183"/>
      <c r="FH183"/>
      <c r="FI183"/>
      <c r="FJ183"/>
      <c r="FK183"/>
      <c r="FL183"/>
      <c r="FM183"/>
      <c r="FN183"/>
      <c r="FO183"/>
      <c r="FP183"/>
      <c r="FQ183"/>
      <c r="FR183"/>
      <c r="FS183"/>
      <c r="FT183"/>
      <c r="FU183"/>
      <c r="FV183"/>
      <c r="FW183"/>
      <c r="FX183"/>
      <c r="FY183"/>
      <c r="FZ183"/>
      <c r="GA183"/>
      <c r="GB183"/>
      <c r="GC183"/>
      <c r="GD183"/>
      <c r="GE183"/>
      <c r="GF183"/>
      <c r="GG183"/>
      <c r="GH183"/>
      <c r="GI183"/>
      <c r="GJ183"/>
      <c r="GK183"/>
      <c r="GL183"/>
      <c r="GM183"/>
      <c r="GN183"/>
      <c r="GO183"/>
      <c r="GP183"/>
      <c r="GQ183"/>
      <c r="GR183"/>
      <c r="GS183"/>
      <c r="GT183"/>
      <c r="GU183"/>
      <c r="GV183"/>
      <c r="GW183"/>
      <c r="GX183"/>
      <c r="GY183"/>
      <c r="GZ183"/>
      <c r="HA183"/>
      <c r="HB183"/>
      <c r="HC183"/>
      <c r="HD183"/>
      <c r="HE183"/>
      <c r="HF183"/>
      <c r="HG183"/>
      <c r="HH183"/>
      <c r="HI183"/>
      <c r="HJ183"/>
      <c r="HK183"/>
      <c r="HL183"/>
      <c r="HM183"/>
      <c r="HN183"/>
      <c r="HO183"/>
      <c r="HP183"/>
      <c r="HQ183"/>
      <c r="HR183"/>
      <c r="HS183"/>
      <c r="HT183"/>
      <c r="HU183"/>
      <c r="HV183"/>
      <c r="HW183"/>
      <c r="HX183"/>
      <c r="HY183"/>
      <c r="HZ183"/>
      <c r="IA183"/>
      <c r="IB183"/>
      <c r="IC183"/>
      <c r="ID183"/>
      <c r="IE183"/>
      <c r="IF183"/>
      <c r="IG183"/>
      <c r="IH183"/>
      <c r="II183"/>
      <c r="IJ183"/>
      <c r="IK183"/>
      <c r="IL183"/>
      <c r="IM183"/>
      <c r="IN183"/>
      <c r="IO183"/>
      <c r="IP183"/>
      <c r="IQ183"/>
      <c r="IR183"/>
      <c r="IS183"/>
      <c r="IT183"/>
      <c r="IU183"/>
      <c r="IV183"/>
    </row>
    <row r="184" spans="1:256" s="5" customFormat="1" ht="12.75" hidden="1" customHeight="1" outlineLevel="2">
      <c r="A184" s="20"/>
      <c r="B184" s="20"/>
      <c r="C184" s="38"/>
      <c r="D184" s="641"/>
      <c r="E184" s="287">
        <v>3</v>
      </c>
      <c r="F184" s="40"/>
      <c r="G184" s="445"/>
      <c r="H184" s="315"/>
      <c r="I184" s="314"/>
      <c r="J184" s="168">
        <f>IF(A9stdlife="n/a","n/a",IF(J$3&gt;(A9stdlife+$E184),(Input!$I$151*(1+rvanilla)^0.5)-SUM($I184:I184),(Input!$I$151*(1+rvanilla)^0.5)/A9stdlife))</f>
        <v>0</v>
      </c>
      <c r="K184" s="168">
        <f>IF(A9stdlife="n/a","n/a",IF(K$3&gt;(A9stdlife+$E184),(Input!$I$151*(1+rvanilla)^0.5)-SUM($I184:J184),(Input!$I$151*(1+rvanilla)^0.5)/A9stdlife))</f>
        <v>0</v>
      </c>
      <c r="L184" s="168">
        <f>IF(A9stdlife="n/a","n/a",IF(L$3&gt;(A9stdlife+$E184),(Input!$I$151*(1+rvanilla)^0.5)-SUM($I184:K184),(Input!$I$151*(1+rvanilla)^0.5)/A9stdlife))</f>
        <v>0</v>
      </c>
      <c r="M184" s="168">
        <f>IF(A9stdlife="n/a","n/a",IF(M$3&gt;(A9stdlife+$E184),(Input!$I$151*(1+rvanilla)^0.5)-SUM($I184:L184),(Input!$I$151*(1+rvanilla)^0.5)/A9stdlife))</f>
        <v>0</v>
      </c>
      <c r="N184" s="168">
        <f>IF(A9stdlife="n/a","n/a",IF(N$3&gt;(A9stdlife+$E184),(Input!$I$151*(1+rvanilla)^0.5)-SUM($I184:M184),(Input!$I$151*(1+rvanilla)^0.5)/A9stdlife))</f>
        <v>0</v>
      </c>
      <c r="O184" s="168">
        <f>IF(A9stdlife="n/a","n/a",IF(O$3&gt;(A9stdlife+$E184),(Input!$I$151*(1+rvanilla)^0.5)-SUM($I184:N184),(Input!$I$151*(1+rvanilla)^0.5)/A9stdlife))</f>
        <v>0</v>
      </c>
      <c r="P184" s="168">
        <f>IF(A9stdlife="n/a","n/a",IF(P$3&gt;(A9stdlife+$E184),(Input!$I$151*(1+rvanilla)^0.5)-SUM($I184:O184),(Input!$I$151*(1+rvanilla)^0.5)/A9stdlife))</f>
        <v>0</v>
      </c>
      <c r="Q184" s="168">
        <f>IF(A9stdlife="n/a","n/a",IF(Q$3&gt;(A9stdlife+$E184),(Input!$I$151*(1+rvanilla)^0.5)-SUM($I184:P184),(Input!$I$151*(1+rvanilla)^0.5)/A9stdlife))</f>
        <v>0</v>
      </c>
      <c r="R184" s="168">
        <f>IF(A9stdlife="n/a","n/a",IF(R$3&gt;(A9stdlife+$E184),(Input!$I$151*(1+rvanilla)^0.5)-SUM($I184:Q184),(Input!$I$151*(1+rvanilla)^0.5)/A9stdlife))</f>
        <v>0</v>
      </c>
      <c r="S184" s="168">
        <f>IF(A9stdlife="n/a","n/a",IF(S$3&gt;(A9stdlife+$E184),(Input!$I$151*(1+rvanilla)^0.5)-SUM($I184:R184),(Input!$I$151*(1+rvanilla)^0.5)/A9stdlife))</f>
        <v>0</v>
      </c>
      <c r="T184" s="168">
        <f>IF(A9stdlife="n/a","n/a",IF(T$3&gt;(A9stdlife+$E184),(Input!$I$151*(1+rvanilla)^0.5)-SUM($I184:S184),(Input!$I$151*(1+rvanilla)^0.5)/A9stdlife))</f>
        <v>0</v>
      </c>
      <c r="U184" s="168">
        <f>IF(A9stdlife="n/a","n/a",IF(U$3&gt;(A9stdlife+$E184),(Input!$I$151*(1+rvanilla)^0.5)-SUM($I184:T184),(Input!$I$151*(1+rvanilla)^0.5)/A9stdlife))</f>
        <v>0</v>
      </c>
      <c r="V184" s="168">
        <f>IF(A9stdlife="n/a","n/a",IF(V$3&gt;(A9stdlife+$E184),(Input!$I$151*(1+rvanilla)^0.5)-SUM($I184:U184),(Input!$I$151*(1+rvanilla)^0.5)/A9stdlife))</f>
        <v>0</v>
      </c>
      <c r="W184" s="168">
        <f>IF(A9stdlife="n/a","n/a",IF(W$3&gt;(A9stdlife+$E184),(Input!$I$151*(1+rvanilla)^0.5)-SUM($I184:V184),(Input!$I$151*(1+rvanilla)^0.5)/A9stdlife))</f>
        <v>0</v>
      </c>
      <c r="X184" s="168">
        <f>IF(A9stdlife="n/a","n/a",IF(X$3&gt;(A9stdlife+$E184),(Input!$I$151*(1+rvanilla)^0.5)-SUM($I184:W184),(Input!$I$151*(1+rvanilla)^0.5)/A9stdlife))</f>
        <v>0</v>
      </c>
      <c r="Y184" s="168">
        <f>IF(A9stdlife="n/a","n/a",IF(Y$3&gt;(A9stdlife+$E184),(Input!$I$151*(1+rvanilla)^0.5)-SUM($I184:X184),(Input!$I$151*(1+rvanilla)^0.5)/A9stdlife))</f>
        <v>0</v>
      </c>
      <c r="Z184" s="168">
        <f>IF(A9stdlife="n/a","n/a",IF(Z$3&gt;(A9stdlife+$E184),(Input!$I$151*(1+rvanilla)^0.5)-SUM($I184:Y184),(Input!$I$151*(1+rvanilla)^0.5)/A9stdlife))</f>
        <v>0</v>
      </c>
      <c r="AA184" s="168">
        <f>IF(A9stdlife="n/a","n/a",IF(AA$3&gt;(A9stdlife+$E184),(Input!$I$151*(1+rvanilla)^0.5)-SUM($I184:Z184),(Input!$I$151*(1+rvanilla)^0.5)/A9stdlife))</f>
        <v>0</v>
      </c>
      <c r="AB184" s="168">
        <f>IF(A9stdlife="n/a","n/a",IF(AB$3&gt;(A9stdlife+$E184),(Input!$I$151*(1+rvanilla)^0.5)-SUM($I184:AA184),(Input!$I$151*(1+rvanilla)^0.5)/A9stdlife))</f>
        <v>0</v>
      </c>
      <c r="AC184" s="168">
        <f>IF(A9stdlife="n/a","n/a",IF(AC$3&gt;(A9stdlife+$E184),(Input!$I$151*(1+rvanilla)^0.5)-SUM($I184:AB184),(Input!$I$151*(1+rvanilla)^0.5)/A9stdlife))</f>
        <v>0</v>
      </c>
      <c r="AD184" s="168">
        <f>IF(A9stdlife="n/a","n/a",IF(AD$3&gt;(A9stdlife+$E184),(Input!$I$151*(1+rvanilla)^0.5)-SUM($I184:AC184),(Input!$I$151*(1+rvanilla)^0.5)/A9stdlife))</f>
        <v>0</v>
      </c>
      <c r="AE184" s="168">
        <f>IF(A9stdlife="n/a","n/a",IF(AE$3&gt;(A9stdlife+$E184),(Input!$I$151*(1+rvanilla)^0.5)-SUM($I184:AD184),(Input!$I$151*(1+rvanilla)^0.5)/A9stdlife))</f>
        <v>0</v>
      </c>
      <c r="AF184" s="168">
        <f>IF(A9stdlife="n/a","n/a",IF(AF$3&gt;(A9stdlife+$E184),(Input!$I$151*(1+rvanilla)^0.5)-SUM($I184:AE184),(Input!$I$151*(1+rvanilla)^0.5)/A9stdlife))</f>
        <v>0</v>
      </c>
      <c r="AG184" s="168">
        <f>IF(A9stdlife="n/a","n/a",IF(AG$3&gt;(A9stdlife+$E184),(Input!$I$151*(1+rvanilla)^0.5)-SUM($I184:AF184),(Input!$I$151*(1+rvanilla)^0.5)/A9stdlife))</f>
        <v>0</v>
      </c>
      <c r="AH184" s="168">
        <f>IF(A9stdlife="n/a","n/a",IF(AH$3&gt;(A9stdlife+$E184),(Input!$I$151*(1+rvanilla)^0.5)-SUM($I184:AG184),(Input!$I$151*(1+rvanilla)^0.5)/A9stdlife))</f>
        <v>0</v>
      </c>
      <c r="AI184" s="168">
        <f>IF(A9stdlife="n/a","n/a",IF(AI$3&gt;(A9stdlife+$E184),(Input!$I$151*(1+rvanilla)^0.5)-SUM($I184:AH184),(Input!$I$151*(1+rvanilla)^0.5)/A9stdlife))</f>
        <v>0</v>
      </c>
      <c r="AJ184" s="168">
        <f>IF(A9stdlife="n/a","n/a",IF(AJ$3&gt;(A9stdlife+$E184),(Input!$I$151*(1+rvanilla)^0.5)-SUM($I184:AI184),(Input!$I$151*(1+rvanilla)^0.5)/A9stdlife))</f>
        <v>0</v>
      </c>
      <c r="AK184" s="168">
        <f>IF(A9stdlife="n/a","n/a",IF(AK$3&gt;(A9stdlife+$E184),(Input!$I$151*(1+rvanilla)^0.5)-SUM($I184:AJ184),(Input!$I$151*(1+rvanilla)^0.5)/A9stdlife))</f>
        <v>0</v>
      </c>
      <c r="AL184" s="168">
        <f>IF(A9stdlife="n/a","n/a",IF(AL$3&gt;(A9stdlife+$E184),(Input!$I$151*(1+rvanilla)^0.5)-SUM($I184:AK184),(Input!$I$151*(1+rvanilla)^0.5)/A9stdlife))</f>
        <v>0</v>
      </c>
      <c r="AM184" s="168">
        <f>IF(A9stdlife="n/a","n/a",IF(AM$3&gt;(A9stdlife+$E184),(Input!$I$151*(1+rvanilla)^0.5)-SUM($I184:AL184),(Input!$I$151*(1+rvanilla)^0.5)/A9stdlife))</f>
        <v>0</v>
      </c>
      <c r="AN184" s="168">
        <f>IF(A9stdlife="n/a","n/a",IF(AN$3&gt;(A9stdlife+$E184),(Input!$I$151*(1+rvanilla)^0.5)-SUM($I184:AM184),(Input!$I$151*(1+rvanilla)^0.5)/A9stdlife))</f>
        <v>0</v>
      </c>
      <c r="AO184" s="168">
        <f>IF(A9stdlife="n/a","n/a",IF(AO$3&gt;(A9stdlife+$E184),(Input!$I$151*(1+rvanilla)^0.5)-SUM($I184:AN184),(Input!$I$151*(1+rvanilla)^0.5)/A9stdlife))</f>
        <v>0</v>
      </c>
      <c r="AP184" s="168">
        <f>IF(A9stdlife="n/a","n/a",IF(AP$3&gt;(A9stdlife+$E184),(Input!$I$151*(1+rvanilla)^0.5)-SUM($I184:AO184),(Input!$I$151*(1+rvanilla)^0.5)/A9stdlife))</f>
        <v>0</v>
      </c>
      <c r="AQ184" s="168">
        <f>IF(A9stdlife="n/a","n/a",IF(AQ$3&gt;(A9stdlife+$E184),(Input!$I$151*(1+rvanilla)^0.5)-SUM($I184:AP184),(Input!$I$151*(1+rvanilla)^0.5)/A9stdlife))</f>
        <v>0</v>
      </c>
      <c r="AR184" s="168">
        <f>IF(A9stdlife="n/a","n/a",IF(AR$3&gt;(A9stdlife+$E184),(Input!$I$151*(1+rvanilla)^0.5)-SUM($I184:AQ184),(Input!$I$151*(1+rvanilla)^0.5)/A9stdlife))</f>
        <v>0</v>
      </c>
      <c r="AS184" s="168">
        <f>IF(A9stdlife="n/a","n/a",IF(AS$3&gt;(A9stdlife+$E184),(Input!$I$151*(1+rvanilla)^0.5)-SUM($I184:AR184),(Input!$I$151*(1+rvanilla)^0.5)/A9stdlife))</f>
        <v>0</v>
      </c>
      <c r="AT184" s="168">
        <f>IF(A9stdlife="n/a","n/a",IF(AT$3&gt;(A9stdlife+$E184),(Input!$I$151*(1+rvanilla)^0.5)-SUM($I184:AS184),(Input!$I$151*(1+rvanilla)^0.5)/A9stdlife))</f>
        <v>0</v>
      </c>
      <c r="AU184" s="168">
        <f>IF(A9stdlife="n/a","n/a",IF(AU$3&gt;(A9stdlife+$E184),(Input!$I$151*(1+rvanilla)^0.5)-SUM($I184:AT184),(Input!$I$151*(1+rvanilla)^0.5)/A9stdlife))</f>
        <v>0</v>
      </c>
      <c r="AV184" s="168">
        <f>IF(A9stdlife="n/a","n/a",IF(AV$3&gt;(A9stdlife+$E184),(Input!$I$151*(1+rvanilla)^0.5)-SUM($I184:AU184),(Input!$I$151*(1+rvanilla)^0.5)/A9stdlife))</f>
        <v>0</v>
      </c>
      <c r="AW184" s="168">
        <f>IF(A9stdlife="n/a","n/a",IF(AW$3&gt;(A9stdlife+$E184),(Input!$I$151*(1+rvanilla)^0.5)-SUM($I184:AV184),(Input!$I$151*(1+rvanilla)^0.5)/A9stdlife))</f>
        <v>0</v>
      </c>
      <c r="AX184" s="168">
        <f>IF(A9stdlife="n/a","n/a",IF(AX$3&gt;(A9stdlife+$E184),(Input!$I$151*(1+rvanilla)^0.5)-SUM($I184:AW184),(Input!$I$151*(1+rvanilla)^0.5)/A9stdlife))</f>
        <v>0</v>
      </c>
      <c r="AY184" s="168">
        <f>IF(A9stdlife="n/a","n/a",IF(AY$3&gt;(A9stdlife+$E184),(Input!$I$151*(1+rvanilla)^0.5)-SUM($I184:AX184),(Input!$I$151*(1+rvanilla)^0.5)/A9stdlife))</f>
        <v>0</v>
      </c>
      <c r="AZ184" s="168">
        <f>IF(A9stdlife="n/a","n/a",IF(AZ$3&gt;(A9stdlife+$E184),(Input!$I$151*(1+rvanilla)^0.5)-SUM($I184:AY184),(Input!$I$151*(1+rvanilla)^0.5)/A9stdlife))</f>
        <v>0</v>
      </c>
      <c r="BA184" s="168">
        <f>IF(A9stdlife="n/a","n/a",IF(BA$3&gt;(A9stdlife+$E184),(Input!$I$151*(1+rvanilla)^0.5)-SUM($I184:AZ184),(Input!$I$151*(1+rvanilla)^0.5)/A9stdlife))</f>
        <v>0</v>
      </c>
      <c r="BB184" s="168">
        <f>IF(A9stdlife="n/a","n/a",IF(BB$3&gt;(A9stdlife+$E184),(Input!$I$151*(1+rvanilla)^0.5)-SUM($I184:BA184),(Input!$I$151*(1+rvanilla)^0.5)/A9stdlife))</f>
        <v>0</v>
      </c>
      <c r="BC184" s="168">
        <f>IF(A9stdlife="n/a","n/a",IF(BC$3&gt;(A9stdlife+$E184),(Input!$I$151*(1+rvanilla)^0.5)-SUM($I184:BB184),(Input!$I$151*(1+rvanilla)^0.5)/A9stdlife))</f>
        <v>0</v>
      </c>
      <c r="BD184" s="168">
        <f>IF(A9stdlife="n/a","n/a",IF(BD$3&gt;(A9stdlife+$E184),(Input!$I$151*(1+rvanilla)^0.5)-SUM($I184:BC184),(Input!$I$151*(1+rvanilla)^0.5)/A9stdlife))</f>
        <v>0</v>
      </c>
      <c r="BE184" s="168">
        <f>IF(A9stdlife="n/a","n/a",IF(BE$3&gt;(A9stdlife+$E184),(Input!$I$151*(1+rvanilla)^0.5)-SUM($I184:BD184),(Input!$I$151*(1+rvanilla)^0.5)/A9stdlife))</f>
        <v>0</v>
      </c>
      <c r="BF184" s="168">
        <f>IF(A9stdlife="n/a","n/a",IF(BF$3&gt;(A9stdlife+$E184),(Input!$I$151*(1+rvanilla)^0.5)-SUM($I184:BE184),(Input!$I$151*(1+rvanilla)^0.5)/A9stdlife))</f>
        <v>0</v>
      </c>
      <c r="BG184" s="168">
        <f>IF(A9stdlife="n/a","n/a",IF(BG$3&gt;(A9stdlife+$E184),(Input!$I$151*(1+rvanilla)^0.5)-SUM($I184:BF184),(Input!$I$151*(1+rvanilla)^0.5)/A9stdlife))</f>
        <v>0</v>
      </c>
      <c r="BH184" s="168">
        <f>IF(A9stdlife="n/a","n/a",IF(BH$3&gt;(A9stdlife+$E184),(Input!$I$151*(1+rvanilla)^0.5)-SUM($I184:BG184),(Input!$I$151*(1+rvanilla)^0.5)/A9stdlife))</f>
        <v>0</v>
      </c>
      <c r="BI184" s="168">
        <f>IF(A9stdlife="n/a","n/a",IF(BI$3&gt;(A9stdlife+$E184),(Input!$I$151*(1+rvanilla)^0.5)-SUM($I184:BH184),(Input!$I$151*(1+rvanilla)^0.5)/A9stdlife))</f>
        <v>0</v>
      </c>
      <c r="BJ184" s="20"/>
      <c r="BK184" s="20"/>
      <c r="BL184"/>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c r="ED184"/>
      <c r="EE184"/>
      <c r="EF184"/>
      <c r="EG184"/>
      <c r="EH184"/>
      <c r="EI184"/>
      <c r="EJ184"/>
      <c r="EK184"/>
      <c r="EL184"/>
      <c r="EM184"/>
      <c r="EN184"/>
      <c r="EO184"/>
      <c r="EP184"/>
      <c r="EQ184"/>
      <c r="ER184"/>
      <c r="ES184"/>
      <c r="ET184"/>
      <c r="EU184"/>
      <c r="EV184"/>
      <c r="EW184"/>
      <c r="EX184"/>
      <c r="EY184"/>
      <c r="EZ184"/>
      <c r="FA184"/>
      <c r="FB184"/>
      <c r="FC184"/>
      <c r="FD184"/>
      <c r="FE184"/>
      <c r="FF184"/>
      <c r="FG184"/>
      <c r="FH184"/>
      <c r="FI184"/>
      <c r="FJ184"/>
      <c r="FK184"/>
      <c r="FL184"/>
      <c r="FM184"/>
      <c r="FN184"/>
      <c r="FO184"/>
      <c r="FP184"/>
      <c r="FQ184"/>
      <c r="FR184"/>
      <c r="FS184"/>
      <c r="FT184"/>
      <c r="FU184"/>
      <c r="FV184"/>
      <c r="FW184"/>
      <c r="FX184"/>
      <c r="FY184"/>
      <c r="FZ184"/>
      <c r="GA184"/>
      <c r="GB184"/>
      <c r="GC184"/>
      <c r="GD184"/>
      <c r="GE184"/>
      <c r="GF184"/>
      <c r="GG184"/>
      <c r="GH184"/>
      <c r="GI184"/>
      <c r="GJ184"/>
      <c r="GK184"/>
      <c r="GL184"/>
      <c r="GM184"/>
      <c r="GN184"/>
      <c r="GO184"/>
      <c r="GP184"/>
      <c r="GQ184"/>
      <c r="GR184"/>
      <c r="GS184"/>
      <c r="GT184"/>
      <c r="GU184"/>
      <c r="GV184"/>
      <c r="GW184"/>
      <c r="GX184"/>
      <c r="GY184"/>
      <c r="GZ184"/>
      <c r="HA184"/>
      <c r="HB184"/>
      <c r="HC184"/>
      <c r="HD184"/>
      <c r="HE184"/>
      <c r="HF184"/>
      <c r="HG184"/>
      <c r="HH184"/>
      <c r="HI184"/>
      <c r="HJ184"/>
      <c r="HK184"/>
      <c r="HL184"/>
      <c r="HM184"/>
      <c r="HN184"/>
      <c r="HO184"/>
      <c r="HP184"/>
      <c r="HQ184"/>
      <c r="HR184"/>
      <c r="HS184"/>
      <c r="HT184"/>
      <c r="HU184"/>
      <c r="HV184"/>
      <c r="HW184"/>
      <c r="HX184"/>
      <c r="HY184"/>
      <c r="HZ184"/>
      <c r="IA184"/>
      <c r="IB184"/>
      <c r="IC184"/>
      <c r="ID184"/>
      <c r="IE184"/>
      <c r="IF184"/>
      <c r="IG184"/>
      <c r="IH184"/>
      <c r="II184"/>
      <c r="IJ184"/>
      <c r="IK184"/>
      <c r="IL184"/>
      <c r="IM184"/>
      <c r="IN184"/>
      <c r="IO184"/>
      <c r="IP184"/>
      <c r="IQ184"/>
      <c r="IR184"/>
      <c r="IS184"/>
      <c r="IT184"/>
      <c r="IU184"/>
      <c r="IV184"/>
    </row>
    <row r="185" spans="1:256" s="5" customFormat="1" ht="12.75" hidden="1" customHeight="1" outlineLevel="2">
      <c r="A185" s="20"/>
      <c r="B185" s="20"/>
      <c r="C185" s="38"/>
      <c r="D185" s="641"/>
      <c r="E185" s="287">
        <v>4</v>
      </c>
      <c r="F185" s="40"/>
      <c r="G185" s="445"/>
      <c r="H185" s="315"/>
      <c r="I185" s="315"/>
      <c r="J185" s="314"/>
      <c r="K185" s="168">
        <f>IF(A9stdlife="n/a","n/a",IF(K$3&gt;(A9stdlife+$E185),(Input!$J$151*(1+rvanilla)^0.5)-SUM($J185:J185),(Input!$J$151*(1+rvanilla)^0.5)/A9stdlife))</f>
        <v>0</v>
      </c>
      <c r="L185" s="168">
        <f>IF(A9stdlife="n/a","n/a",IF(L$3&gt;(A9stdlife+$E185),(Input!$J$151*(1+rvanilla)^0.5)-SUM($J185:K185),(Input!$J$151*(1+rvanilla)^0.5)/A9stdlife))</f>
        <v>0</v>
      </c>
      <c r="M185" s="168">
        <f>IF(A9stdlife="n/a","n/a",IF(M$3&gt;(A9stdlife+$E185),(Input!$J$151*(1+rvanilla)^0.5)-SUM($J185:L185),(Input!$J$151*(1+rvanilla)^0.5)/A9stdlife))</f>
        <v>0</v>
      </c>
      <c r="N185" s="168">
        <f>IF(A9stdlife="n/a","n/a",IF(N$3&gt;(A9stdlife+$E185),(Input!$J$151*(1+rvanilla)^0.5)-SUM($J185:M185),(Input!$J$151*(1+rvanilla)^0.5)/A9stdlife))</f>
        <v>0</v>
      </c>
      <c r="O185" s="168">
        <f>IF(A9stdlife="n/a","n/a",IF(O$3&gt;(A9stdlife+$E185),(Input!$J$151*(1+rvanilla)^0.5)-SUM($J185:N185),(Input!$J$151*(1+rvanilla)^0.5)/A9stdlife))</f>
        <v>0</v>
      </c>
      <c r="P185" s="168">
        <f>IF(A9stdlife="n/a","n/a",IF(P$3&gt;(A9stdlife+$E185),(Input!$J$151*(1+rvanilla)^0.5)-SUM($J185:O185),(Input!$J$151*(1+rvanilla)^0.5)/A9stdlife))</f>
        <v>0</v>
      </c>
      <c r="Q185" s="168">
        <f>IF(A9stdlife="n/a","n/a",IF(Q$3&gt;(A9stdlife+$E185),(Input!$J$151*(1+rvanilla)^0.5)-SUM($J185:P185),(Input!$J$151*(1+rvanilla)^0.5)/A9stdlife))</f>
        <v>0</v>
      </c>
      <c r="R185" s="168">
        <f>IF(A9stdlife="n/a","n/a",IF(R$3&gt;(A9stdlife+$E185),(Input!$J$151*(1+rvanilla)^0.5)-SUM($J185:Q185),(Input!$J$151*(1+rvanilla)^0.5)/A9stdlife))</f>
        <v>0</v>
      </c>
      <c r="S185" s="168">
        <f>IF(A9stdlife="n/a","n/a",IF(S$3&gt;(A9stdlife+$E185),(Input!$J$151*(1+rvanilla)^0.5)-SUM($J185:R185),(Input!$J$151*(1+rvanilla)^0.5)/A9stdlife))</f>
        <v>0</v>
      </c>
      <c r="T185" s="168">
        <f>IF(A9stdlife="n/a","n/a",IF(T$3&gt;(A9stdlife+$E185),(Input!$J$151*(1+rvanilla)^0.5)-SUM($J185:S185),(Input!$J$151*(1+rvanilla)^0.5)/A9stdlife))</f>
        <v>0</v>
      </c>
      <c r="U185" s="168">
        <f>IF(A9stdlife="n/a","n/a",IF(U$3&gt;(A9stdlife+$E185),(Input!$J$151*(1+rvanilla)^0.5)-SUM($J185:T185),(Input!$J$151*(1+rvanilla)^0.5)/A9stdlife))</f>
        <v>0</v>
      </c>
      <c r="V185" s="168">
        <f>IF(A9stdlife="n/a","n/a",IF(V$3&gt;(A9stdlife+$E185),(Input!$J$151*(1+rvanilla)^0.5)-SUM($J185:U185),(Input!$J$151*(1+rvanilla)^0.5)/A9stdlife))</f>
        <v>0</v>
      </c>
      <c r="W185" s="168">
        <f>IF(A9stdlife="n/a","n/a",IF(W$3&gt;(A9stdlife+$E185),(Input!$J$151*(1+rvanilla)^0.5)-SUM($J185:V185),(Input!$J$151*(1+rvanilla)^0.5)/A9stdlife))</f>
        <v>0</v>
      </c>
      <c r="X185" s="168">
        <f>IF(A9stdlife="n/a","n/a",IF(X$3&gt;(A9stdlife+$E185),(Input!$J$151*(1+rvanilla)^0.5)-SUM($J185:W185),(Input!$J$151*(1+rvanilla)^0.5)/A9stdlife))</f>
        <v>0</v>
      </c>
      <c r="Y185" s="168">
        <f>IF(A9stdlife="n/a","n/a",IF(Y$3&gt;(A9stdlife+$E185),(Input!$J$151*(1+rvanilla)^0.5)-SUM($J185:X185),(Input!$J$151*(1+rvanilla)^0.5)/A9stdlife))</f>
        <v>0</v>
      </c>
      <c r="Z185" s="168">
        <f>IF(A9stdlife="n/a","n/a",IF(Z$3&gt;(A9stdlife+$E185),(Input!$J$151*(1+rvanilla)^0.5)-SUM($J185:Y185),(Input!$J$151*(1+rvanilla)^0.5)/A9stdlife))</f>
        <v>0</v>
      </c>
      <c r="AA185" s="168">
        <f>IF(A9stdlife="n/a","n/a",IF(AA$3&gt;(A9stdlife+$E185),(Input!$J$151*(1+rvanilla)^0.5)-SUM($J185:Z185),(Input!$J$151*(1+rvanilla)^0.5)/A9stdlife))</f>
        <v>0</v>
      </c>
      <c r="AB185" s="168">
        <f>IF(A9stdlife="n/a","n/a",IF(AB$3&gt;(A9stdlife+$E185),(Input!$J$151*(1+rvanilla)^0.5)-SUM($J185:AA185),(Input!$J$151*(1+rvanilla)^0.5)/A9stdlife))</f>
        <v>0</v>
      </c>
      <c r="AC185" s="168">
        <f>IF(A9stdlife="n/a","n/a",IF(AC$3&gt;(A9stdlife+$E185),(Input!$J$151*(1+rvanilla)^0.5)-SUM($J185:AB185),(Input!$J$151*(1+rvanilla)^0.5)/A9stdlife))</f>
        <v>0</v>
      </c>
      <c r="AD185" s="168">
        <f>IF(A9stdlife="n/a","n/a",IF(AD$3&gt;(A9stdlife+$E185),(Input!$J$151*(1+rvanilla)^0.5)-SUM($J185:AC185),(Input!$J$151*(1+rvanilla)^0.5)/A9stdlife))</f>
        <v>0</v>
      </c>
      <c r="AE185" s="168">
        <f>IF(A9stdlife="n/a","n/a",IF(AE$3&gt;(A9stdlife+$E185),(Input!$J$151*(1+rvanilla)^0.5)-SUM($J185:AD185),(Input!$J$151*(1+rvanilla)^0.5)/A9stdlife))</f>
        <v>0</v>
      </c>
      <c r="AF185" s="168">
        <f>IF(A9stdlife="n/a","n/a",IF(AF$3&gt;(A9stdlife+$E185),(Input!$J$151*(1+rvanilla)^0.5)-SUM($J185:AE185),(Input!$J$151*(1+rvanilla)^0.5)/A9stdlife))</f>
        <v>0</v>
      </c>
      <c r="AG185" s="168">
        <f>IF(A9stdlife="n/a","n/a",IF(AG$3&gt;(A9stdlife+$E185),(Input!$J$151*(1+rvanilla)^0.5)-SUM($J185:AF185),(Input!$J$151*(1+rvanilla)^0.5)/A9stdlife))</f>
        <v>0</v>
      </c>
      <c r="AH185" s="168">
        <f>IF(A9stdlife="n/a","n/a",IF(AH$3&gt;(A9stdlife+$E185),(Input!$J$151*(1+rvanilla)^0.5)-SUM($J185:AG185),(Input!$J$151*(1+rvanilla)^0.5)/A9stdlife))</f>
        <v>0</v>
      </c>
      <c r="AI185" s="168">
        <f>IF(A9stdlife="n/a","n/a",IF(AI$3&gt;(A9stdlife+$E185),(Input!$J$151*(1+rvanilla)^0.5)-SUM($J185:AH185),(Input!$J$151*(1+rvanilla)^0.5)/A9stdlife))</f>
        <v>0</v>
      </c>
      <c r="AJ185" s="168">
        <f>IF(A9stdlife="n/a","n/a",IF(AJ$3&gt;(A9stdlife+$E185),(Input!$J$151*(1+rvanilla)^0.5)-SUM($J185:AI185),(Input!$J$151*(1+rvanilla)^0.5)/A9stdlife))</f>
        <v>0</v>
      </c>
      <c r="AK185" s="168">
        <f>IF(A9stdlife="n/a","n/a",IF(AK$3&gt;(A9stdlife+$E185),(Input!$J$151*(1+rvanilla)^0.5)-SUM($J185:AJ185),(Input!$J$151*(1+rvanilla)^0.5)/A9stdlife))</f>
        <v>0</v>
      </c>
      <c r="AL185" s="168">
        <f>IF(A9stdlife="n/a","n/a",IF(AL$3&gt;(A9stdlife+$E185),(Input!$J$151*(1+rvanilla)^0.5)-SUM($J185:AK185),(Input!$J$151*(1+rvanilla)^0.5)/A9stdlife))</f>
        <v>0</v>
      </c>
      <c r="AM185" s="168">
        <f>IF(A9stdlife="n/a","n/a",IF(AM$3&gt;(A9stdlife+$E185),(Input!$J$151*(1+rvanilla)^0.5)-SUM($J185:AL185),(Input!$J$151*(1+rvanilla)^0.5)/A9stdlife))</f>
        <v>0</v>
      </c>
      <c r="AN185" s="168">
        <f>IF(A9stdlife="n/a","n/a",IF(AN$3&gt;(A9stdlife+$E185),(Input!$J$151*(1+rvanilla)^0.5)-SUM($J185:AM185),(Input!$J$151*(1+rvanilla)^0.5)/A9stdlife))</f>
        <v>0</v>
      </c>
      <c r="AO185" s="168">
        <f>IF(A9stdlife="n/a","n/a",IF(AO$3&gt;(A9stdlife+$E185),(Input!$J$151*(1+rvanilla)^0.5)-SUM($J185:AN185),(Input!$J$151*(1+rvanilla)^0.5)/A9stdlife))</f>
        <v>0</v>
      </c>
      <c r="AP185" s="168">
        <f>IF(A9stdlife="n/a","n/a",IF(AP$3&gt;(A9stdlife+$E185),(Input!$J$151*(1+rvanilla)^0.5)-SUM($J185:AO185),(Input!$J$151*(1+rvanilla)^0.5)/A9stdlife))</f>
        <v>0</v>
      </c>
      <c r="AQ185" s="168">
        <f>IF(A9stdlife="n/a","n/a",IF(AQ$3&gt;(A9stdlife+$E185),(Input!$J$151*(1+rvanilla)^0.5)-SUM($J185:AP185),(Input!$J$151*(1+rvanilla)^0.5)/A9stdlife))</f>
        <v>0</v>
      </c>
      <c r="AR185" s="168">
        <f>IF(A9stdlife="n/a","n/a",IF(AR$3&gt;(A9stdlife+$E185),(Input!$J$151*(1+rvanilla)^0.5)-SUM($J185:AQ185),(Input!$J$151*(1+rvanilla)^0.5)/A9stdlife))</f>
        <v>0</v>
      </c>
      <c r="AS185" s="168">
        <f>IF(A9stdlife="n/a","n/a",IF(AS$3&gt;(A9stdlife+$E185),(Input!$J$151*(1+rvanilla)^0.5)-SUM($J185:AR185),(Input!$J$151*(1+rvanilla)^0.5)/A9stdlife))</f>
        <v>0</v>
      </c>
      <c r="AT185" s="168">
        <f>IF(A9stdlife="n/a","n/a",IF(AT$3&gt;(A9stdlife+$E185),(Input!$J$151*(1+rvanilla)^0.5)-SUM($J185:AS185),(Input!$J$151*(1+rvanilla)^0.5)/A9stdlife))</f>
        <v>0</v>
      </c>
      <c r="AU185" s="168">
        <f>IF(A9stdlife="n/a","n/a",IF(AU$3&gt;(A9stdlife+$E185),(Input!$J$151*(1+rvanilla)^0.5)-SUM($J185:AT185),(Input!$J$151*(1+rvanilla)^0.5)/A9stdlife))</f>
        <v>0</v>
      </c>
      <c r="AV185" s="168">
        <f>IF(A9stdlife="n/a","n/a",IF(AV$3&gt;(A9stdlife+$E185),(Input!$J$151*(1+rvanilla)^0.5)-SUM($J185:AU185),(Input!$J$151*(1+rvanilla)^0.5)/A9stdlife))</f>
        <v>0</v>
      </c>
      <c r="AW185" s="168">
        <f>IF(A9stdlife="n/a","n/a",IF(AW$3&gt;(A9stdlife+$E185),(Input!$J$151*(1+rvanilla)^0.5)-SUM($J185:AV185),(Input!$J$151*(1+rvanilla)^0.5)/A9stdlife))</f>
        <v>0</v>
      </c>
      <c r="AX185" s="168">
        <f>IF(A9stdlife="n/a","n/a",IF(AX$3&gt;(A9stdlife+$E185),(Input!$J$151*(1+rvanilla)^0.5)-SUM($J185:AW185),(Input!$J$151*(1+rvanilla)^0.5)/A9stdlife))</f>
        <v>0</v>
      </c>
      <c r="AY185" s="168">
        <f>IF(A9stdlife="n/a","n/a",IF(AY$3&gt;(A9stdlife+$E185),(Input!$J$151*(1+rvanilla)^0.5)-SUM($J185:AX185),(Input!$J$151*(1+rvanilla)^0.5)/A9stdlife))</f>
        <v>0</v>
      </c>
      <c r="AZ185" s="168">
        <f>IF(A9stdlife="n/a","n/a",IF(AZ$3&gt;(A9stdlife+$E185),(Input!$J$151*(1+rvanilla)^0.5)-SUM($J185:AY185),(Input!$J$151*(1+rvanilla)^0.5)/A9stdlife))</f>
        <v>0</v>
      </c>
      <c r="BA185" s="168">
        <f>IF(A9stdlife="n/a","n/a",IF(BA$3&gt;(A9stdlife+$E185),(Input!$J$151*(1+rvanilla)^0.5)-SUM($J185:AZ185),(Input!$J$151*(1+rvanilla)^0.5)/A9stdlife))</f>
        <v>0</v>
      </c>
      <c r="BB185" s="168">
        <f>IF(A9stdlife="n/a","n/a",IF(BB$3&gt;(A9stdlife+$E185),(Input!$J$151*(1+rvanilla)^0.5)-SUM($J185:BA185),(Input!$J$151*(1+rvanilla)^0.5)/A9stdlife))</f>
        <v>0</v>
      </c>
      <c r="BC185" s="168">
        <f>IF(A9stdlife="n/a","n/a",IF(BC$3&gt;(A9stdlife+$E185),(Input!$J$151*(1+rvanilla)^0.5)-SUM($J185:BB185),(Input!$J$151*(1+rvanilla)^0.5)/A9stdlife))</f>
        <v>0</v>
      </c>
      <c r="BD185" s="168">
        <f>IF(A9stdlife="n/a","n/a",IF(BD$3&gt;(A9stdlife+$E185),(Input!$J$151*(1+rvanilla)^0.5)-SUM($J185:BC185),(Input!$J$151*(1+rvanilla)^0.5)/A9stdlife))</f>
        <v>0</v>
      </c>
      <c r="BE185" s="168">
        <f>IF(A9stdlife="n/a","n/a",IF(BE$3&gt;(A9stdlife+$E185),(Input!$J$151*(1+rvanilla)^0.5)-SUM($J185:BD185),(Input!$J$151*(1+rvanilla)^0.5)/A9stdlife))</f>
        <v>0</v>
      </c>
      <c r="BF185" s="168">
        <f>IF(A9stdlife="n/a","n/a",IF(BF$3&gt;(A9stdlife+$E185),(Input!$J$151*(1+rvanilla)^0.5)-SUM($J185:BE185),(Input!$J$151*(1+rvanilla)^0.5)/A9stdlife))</f>
        <v>0</v>
      </c>
      <c r="BG185" s="168">
        <f>IF(A9stdlife="n/a","n/a",IF(BG$3&gt;(A9stdlife+$E185),(Input!$J$151*(1+rvanilla)^0.5)-SUM($J185:BF185),(Input!$J$151*(1+rvanilla)^0.5)/A9stdlife))</f>
        <v>0</v>
      </c>
      <c r="BH185" s="168">
        <f>IF(A9stdlife="n/a","n/a",IF(BH$3&gt;(A9stdlife+$E185),(Input!$J$151*(1+rvanilla)^0.5)-SUM($J185:BG185),(Input!$J$151*(1+rvanilla)^0.5)/A9stdlife))</f>
        <v>0</v>
      </c>
      <c r="BI185" s="168">
        <f>IF(A9stdlife="n/a","n/a",IF(BI$3&gt;(A9stdlife+$E185),(Input!$J$151*(1+rvanilla)^0.5)-SUM($J185:BH185),(Input!$J$151*(1+rvanilla)^0.5)/A9stdlife))</f>
        <v>0</v>
      </c>
      <c r="BJ185" s="20"/>
      <c r="BK185" s="20"/>
      <c r="BL185"/>
      <c r="BM185"/>
      <c r="BN185"/>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c r="EA185"/>
      <c r="EB185"/>
      <c r="EC185"/>
      <c r="ED185"/>
      <c r="EE185"/>
      <c r="EF185"/>
      <c r="EG185"/>
      <c r="EH185"/>
      <c r="EI185"/>
      <c r="EJ185"/>
      <c r="EK185"/>
      <c r="EL185"/>
      <c r="EM185"/>
      <c r="EN185"/>
      <c r="EO185"/>
      <c r="EP185"/>
      <c r="EQ185"/>
      <c r="ER185"/>
      <c r="ES185"/>
      <c r="ET185"/>
      <c r="EU185"/>
      <c r="EV185"/>
      <c r="EW185"/>
      <c r="EX185"/>
      <c r="EY185"/>
      <c r="EZ185"/>
      <c r="FA185"/>
      <c r="FB185"/>
      <c r="FC185"/>
      <c r="FD185"/>
      <c r="FE185"/>
      <c r="FF185"/>
      <c r="FG185"/>
      <c r="FH185"/>
      <c r="FI185"/>
      <c r="FJ185"/>
      <c r="FK185"/>
      <c r="FL185"/>
      <c r="FM185"/>
      <c r="FN185"/>
      <c r="FO185"/>
      <c r="FP185"/>
      <c r="FQ185"/>
      <c r="FR185"/>
      <c r="FS185"/>
      <c r="FT185"/>
      <c r="FU185"/>
      <c r="FV185"/>
      <c r="FW185"/>
      <c r="FX185"/>
      <c r="FY185"/>
      <c r="FZ185"/>
      <c r="GA185"/>
      <c r="GB185"/>
      <c r="GC185"/>
      <c r="GD185"/>
      <c r="GE185"/>
      <c r="GF185"/>
      <c r="GG185"/>
      <c r="GH185"/>
      <c r="GI185"/>
      <c r="GJ185"/>
      <c r="GK185"/>
      <c r="GL185"/>
      <c r="GM185"/>
      <c r="GN185"/>
      <c r="GO185"/>
      <c r="GP185"/>
      <c r="GQ185"/>
      <c r="GR185"/>
      <c r="GS185"/>
      <c r="GT185"/>
      <c r="GU185"/>
      <c r="GV185"/>
      <c r="GW185"/>
      <c r="GX185"/>
      <c r="GY185"/>
      <c r="GZ185"/>
      <c r="HA185"/>
      <c r="HB185"/>
      <c r="HC185"/>
      <c r="HD185"/>
      <c r="HE185"/>
      <c r="HF185"/>
      <c r="HG185"/>
      <c r="HH185"/>
      <c r="HI185"/>
      <c r="HJ185"/>
      <c r="HK185"/>
      <c r="HL185"/>
      <c r="HM185"/>
      <c r="HN185"/>
      <c r="HO185"/>
      <c r="HP185"/>
      <c r="HQ185"/>
      <c r="HR185"/>
      <c r="HS185"/>
      <c r="HT185"/>
      <c r="HU185"/>
      <c r="HV185"/>
      <c r="HW185"/>
      <c r="HX185"/>
      <c r="HY185"/>
      <c r="HZ185"/>
      <c r="IA185"/>
      <c r="IB185"/>
      <c r="IC185"/>
      <c r="ID185"/>
      <c r="IE185"/>
      <c r="IF185"/>
      <c r="IG185"/>
      <c r="IH185"/>
      <c r="II185"/>
      <c r="IJ185"/>
      <c r="IK185"/>
      <c r="IL185"/>
      <c r="IM185"/>
      <c r="IN185"/>
      <c r="IO185"/>
      <c r="IP185"/>
      <c r="IQ185"/>
      <c r="IR185"/>
      <c r="IS185"/>
      <c r="IT185"/>
      <c r="IU185"/>
      <c r="IV185"/>
    </row>
    <row r="186" spans="1:256" s="5" customFormat="1" ht="12.75" hidden="1" customHeight="1" outlineLevel="2">
      <c r="A186" s="20"/>
      <c r="B186" s="20"/>
      <c r="C186" s="38"/>
      <c r="D186" s="641"/>
      <c r="E186" s="287">
        <v>5</v>
      </c>
      <c r="F186" s="40"/>
      <c r="G186" s="445"/>
      <c r="H186" s="315"/>
      <c r="I186" s="315"/>
      <c r="J186" s="315"/>
      <c r="K186" s="314"/>
      <c r="L186" s="168">
        <f>IF(A9stdlife="n/a","n/a",IF(L$3&gt;(A9stdlife+$E186),(Input!$K$151*(1+rvanilla)^0.5)-SUM($K186:K186),(Input!$K$151*(1+rvanilla)^0.5)/A9stdlife))</f>
        <v>0</v>
      </c>
      <c r="M186" s="168">
        <f>IF(A9stdlife="n/a","n/a",IF(M$3&gt;(A9stdlife+$E186),(Input!$K$151*(1+rvanilla)^0.5)-SUM($K186:L186),(Input!$K$151*(1+rvanilla)^0.5)/A9stdlife))</f>
        <v>0</v>
      </c>
      <c r="N186" s="168">
        <f>IF(A9stdlife="n/a","n/a",IF(N$3&gt;(A9stdlife+$E186),(Input!$K$151*(1+rvanilla)^0.5)-SUM($K186:M186),(Input!$K$151*(1+rvanilla)^0.5)/A9stdlife))</f>
        <v>0</v>
      </c>
      <c r="O186" s="168">
        <f>IF(A9stdlife="n/a","n/a",IF(O$3&gt;(A9stdlife+$E186),(Input!$K$151*(1+rvanilla)^0.5)-SUM($K186:N186),(Input!$K$151*(1+rvanilla)^0.5)/A9stdlife))</f>
        <v>0</v>
      </c>
      <c r="P186" s="168">
        <f>IF(A9stdlife="n/a","n/a",IF(P$3&gt;(A9stdlife+$E186),(Input!$K$151*(1+rvanilla)^0.5)-SUM($K186:O186),(Input!$K$151*(1+rvanilla)^0.5)/A9stdlife))</f>
        <v>0</v>
      </c>
      <c r="Q186" s="168">
        <f>IF(A9stdlife="n/a","n/a",IF(Q$3&gt;(A9stdlife+$E186),(Input!$K$151*(1+rvanilla)^0.5)-SUM($K186:P186),(Input!$K$151*(1+rvanilla)^0.5)/A9stdlife))</f>
        <v>0</v>
      </c>
      <c r="R186" s="168">
        <f>IF(A9stdlife="n/a","n/a",IF(R$3&gt;(A9stdlife+$E186),(Input!$K$151*(1+rvanilla)^0.5)-SUM($K186:Q186),(Input!$K$151*(1+rvanilla)^0.5)/A9stdlife))</f>
        <v>0</v>
      </c>
      <c r="S186" s="168">
        <f>IF(A9stdlife="n/a","n/a",IF(S$3&gt;(A9stdlife+$E186),(Input!$K$151*(1+rvanilla)^0.5)-SUM($K186:R186),(Input!$K$151*(1+rvanilla)^0.5)/A9stdlife))</f>
        <v>0</v>
      </c>
      <c r="T186" s="168">
        <f>IF(A9stdlife="n/a","n/a",IF(T$3&gt;(A9stdlife+$E186),(Input!$K$151*(1+rvanilla)^0.5)-SUM($K186:S186),(Input!$K$151*(1+rvanilla)^0.5)/A9stdlife))</f>
        <v>0</v>
      </c>
      <c r="U186" s="168">
        <f>IF(A9stdlife="n/a","n/a",IF(U$3&gt;(A9stdlife+$E186),(Input!$K$151*(1+rvanilla)^0.5)-SUM($K186:T186),(Input!$K$151*(1+rvanilla)^0.5)/A9stdlife))</f>
        <v>0</v>
      </c>
      <c r="V186" s="168">
        <f>IF(A9stdlife="n/a","n/a",IF(V$3&gt;(A9stdlife+$E186),(Input!$K$151*(1+rvanilla)^0.5)-SUM($K186:U186),(Input!$K$151*(1+rvanilla)^0.5)/A9stdlife))</f>
        <v>0</v>
      </c>
      <c r="W186" s="168">
        <f>IF(A9stdlife="n/a","n/a",IF(W$3&gt;(A9stdlife+$E186),(Input!$K$151*(1+rvanilla)^0.5)-SUM($K186:V186),(Input!$K$151*(1+rvanilla)^0.5)/A9stdlife))</f>
        <v>0</v>
      </c>
      <c r="X186" s="168">
        <f>IF(A9stdlife="n/a","n/a",IF(X$3&gt;(A9stdlife+$E186),(Input!$K$151*(1+rvanilla)^0.5)-SUM($K186:W186),(Input!$K$151*(1+rvanilla)^0.5)/A9stdlife))</f>
        <v>0</v>
      </c>
      <c r="Y186" s="168">
        <f>IF(A9stdlife="n/a","n/a",IF(Y$3&gt;(A9stdlife+$E186),(Input!$K$151*(1+rvanilla)^0.5)-SUM($K186:X186),(Input!$K$151*(1+rvanilla)^0.5)/A9stdlife))</f>
        <v>0</v>
      </c>
      <c r="Z186" s="168">
        <f>IF(A9stdlife="n/a","n/a",IF(Z$3&gt;(A9stdlife+$E186),(Input!$K$151*(1+rvanilla)^0.5)-SUM($K186:Y186),(Input!$K$151*(1+rvanilla)^0.5)/A9stdlife))</f>
        <v>0</v>
      </c>
      <c r="AA186" s="168">
        <f>IF(A9stdlife="n/a","n/a",IF(AA$3&gt;(A9stdlife+$E186),(Input!$K$151*(1+rvanilla)^0.5)-SUM($K186:Z186),(Input!$K$151*(1+rvanilla)^0.5)/A9stdlife))</f>
        <v>0</v>
      </c>
      <c r="AB186" s="168">
        <f>IF(A9stdlife="n/a","n/a",IF(AB$3&gt;(A9stdlife+$E186),(Input!$K$151*(1+rvanilla)^0.5)-SUM($K186:AA186),(Input!$K$151*(1+rvanilla)^0.5)/A9stdlife))</f>
        <v>0</v>
      </c>
      <c r="AC186" s="168">
        <f>IF(A9stdlife="n/a","n/a",IF(AC$3&gt;(A9stdlife+$E186),(Input!$K$151*(1+rvanilla)^0.5)-SUM($K186:AB186),(Input!$K$151*(1+rvanilla)^0.5)/A9stdlife))</f>
        <v>0</v>
      </c>
      <c r="AD186" s="168">
        <f>IF(A9stdlife="n/a","n/a",IF(AD$3&gt;(A9stdlife+$E186),(Input!$K$151*(1+rvanilla)^0.5)-SUM($K186:AC186),(Input!$K$151*(1+rvanilla)^0.5)/A9stdlife))</f>
        <v>0</v>
      </c>
      <c r="AE186" s="168">
        <f>IF(A9stdlife="n/a","n/a",IF(AE$3&gt;(A9stdlife+$E186),(Input!$K$151*(1+rvanilla)^0.5)-SUM($K186:AD186),(Input!$K$151*(1+rvanilla)^0.5)/A9stdlife))</f>
        <v>0</v>
      </c>
      <c r="AF186" s="168">
        <f>IF(A9stdlife="n/a","n/a",IF(AF$3&gt;(A9stdlife+$E186),(Input!$K$151*(1+rvanilla)^0.5)-SUM($K186:AE186),(Input!$K$151*(1+rvanilla)^0.5)/A9stdlife))</f>
        <v>0</v>
      </c>
      <c r="AG186" s="168">
        <f>IF(A9stdlife="n/a","n/a",IF(AG$3&gt;(A9stdlife+$E186),(Input!$K$151*(1+rvanilla)^0.5)-SUM($K186:AF186),(Input!$K$151*(1+rvanilla)^0.5)/A9stdlife))</f>
        <v>0</v>
      </c>
      <c r="AH186" s="168">
        <f>IF(A9stdlife="n/a","n/a",IF(AH$3&gt;(A9stdlife+$E186),(Input!$K$151*(1+rvanilla)^0.5)-SUM($K186:AG186),(Input!$K$151*(1+rvanilla)^0.5)/A9stdlife))</f>
        <v>0</v>
      </c>
      <c r="AI186" s="168">
        <f>IF(A9stdlife="n/a","n/a",IF(AI$3&gt;(A9stdlife+$E186),(Input!$K$151*(1+rvanilla)^0.5)-SUM($K186:AH186),(Input!$K$151*(1+rvanilla)^0.5)/A9stdlife))</f>
        <v>0</v>
      </c>
      <c r="AJ186" s="168">
        <f>IF(A9stdlife="n/a","n/a",IF(AJ$3&gt;(A9stdlife+$E186),(Input!$K$151*(1+rvanilla)^0.5)-SUM($K186:AI186),(Input!$K$151*(1+rvanilla)^0.5)/A9stdlife))</f>
        <v>0</v>
      </c>
      <c r="AK186" s="168">
        <f>IF(A9stdlife="n/a","n/a",IF(AK$3&gt;(A9stdlife+$E186),(Input!$K$151*(1+rvanilla)^0.5)-SUM($K186:AJ186),(Input!$K$151*(1+rvanilla)^0.5)/A9stdlife))</f>
        <v>0</v>
      </c>
      <c r="AL186" s="168">
        <f>IF(A9stdlife="n/a","n/a",IF(AL$3&gt;(A9stdlife+$E186),(Input!$K$151*(1+rvanilla)^0.5)-SUM($K186:AK186),(Input!$K$151*(1+rvanilla)^0.5)/A9stdlife))</f>
        <v>0</v>
      </c>
      <c r="AM186" s="168">
        <f>IF(A9stdlife="n/a","n/a",IF(AM$3&gt;(A9stdlife+$E186),(Input!$K$151*(1+rvanilla)^0.5)-SUM($K186:AL186),(Input!$K$151*(1+rvanilla)^0.5)/A9stdlife))</f>
        <v>0</v>
      </c>
      <c r="AN186" s="168">
        <f>IF(A9stdlife="n/a","n/a",IF(AN$3&gt;(A9stdlife+$E186),(Input!$K$151*(1+rvanilla)^0.5)-SUM($K186:AM186),(Input!$K$151*(1+rvanilla)^0.5)/A9stdlife))</f>
        <v>0</v>
      </c>
      <c r="AO186" s="168">
        <f>IF(A9stdlife="n/a","n/a",IF(AO$3&gt;(A9stdlife+$E186),(Input!$K$151*(1+rvanilla)^0.5)-SUM($K186:AN186),(Input!$K$151*(1+rvanilla)^0.5)/A9stdlife))</f>
        <v>0</v>
      </c>
      <c r="AP186" s="168">
        <f>IF(A9stdlife="n/a","n/a",IF(AP$3&gt;(A9stdlife+$E186),(Input!$K$151*(1+rvanilla)^0.5)-SUM($K186:AO186),(Input!$K$151*(1+rvanilla)^0.5)/A9stdlife))</f>
        <v>0</v>
      </c>
      <c r="AQ186" s="168">
        <f>IF(A9stdlife="n/a","n/a",IF(AQ$3&gt;(A9stdlife+$E186),(Input!$K$151*(1+rvanilla)^0.5)-SUM($K186:AP186),(Input!$K$151*(1+rvanilla)^0.5)/A9stdlife))</f>
        <v>0</v>
      </c>
      <c r="AR186" s="168">
        <f>IF(A9stdlife="n/a","n/a",IF(AR$3&gt;(A9stdlife+$E186),(Input!$K$151*(1+rvanilla)^0.5)-SUM($K186:AQ186),(Input!$K$151*(1+rvanilla)^0.5)/A9stdlife))</f>
        <v>0</v>
      </c>
      <c r="AS186" s="168">
        <f>IF(A9stdlife="n/a","n/a",IF(AS$3&gt;(A9stdlife+$E186),(Input!$K$151*(1+rvanilla)^0.5)-SUM($K186:AR186),(Input!$K$151*(1+rvanilla)^0.5)/A9stdlife))</f>
        <v>0</v>
      </c>
      <c r="AT186" s="168">
        <f>IF(A9stdlife="n/a","n/a",IF(AT$3&gt;(A9stdlife+$E186),(Input!$K$151*(1+rvanilla)^0.5)-SUM($K186:AS186),(Input!$K$151*(1+rvanilla)^0.5)/A9stdlife))</f>
        <v>0</v>
      </c>
      <c r="AU186" s="168">
        <f>IF(A9stdlife="n/a","n/a",IF(AU$3&gt;(A9stdlife+$E186),(Input!$K$151*(1+rvanilla)^0.5)-SUM($K186:AT186),(Input!$K$151*(1+rvanilla)^0.5)/A9stdlife))</f>
        <v>0</v>
      </c>
      <c r="AV186" s="168">
        <f>IF(A9stdlife="n/a","n/a",IF(AV$3&gt;(A9stdlife+$E186),(Input!$K$151*(1+rvanilla)^0.5)-SUM($K186:AU186),(Input!$K$151*(1+rvanilla)^0.5)/A9stdlife))</f>
        <v>0</v>
      </c>
      <c r="AW186" s="168">
        <f>IF(A9stdlife="n/a","n/a",IF(AW$3&gt;(A9stdlife+$E186),(Input!$K$151*(1+rvanilla)^0.5)-SUM($K186:AV186),(Input!$K$151*(1+rvanilla)^0.5)/A9stdlife))</f>
        <v>0</v>
      </c>
      <c r="AX186" s="168">
        <f>IF(A9stdlife="n/a","n/a",IF(AX$3&gt;(A9stdlife+$E186),(Input!$K$151*(1+rvanilla)^0.5)-SUM($K186:AW186),(Input!$K$151*(1+rvanilla)^0.5)/A9stdlife))</f>
        <v>0</v>
      </c>
      <c r="AY186" s="168">
        <f>IF(A9stdlife="n/a","n/a",IF(AY$3&gt;(A9stdlife+$E186),(Input!$K$151*(1+rvanilla)^0.5)-SUM($K186:AX186),(Input!$K$151*(1+rvanilla)^0.5)/A9stdlife))</f>
        <v>0</v>
      </c>
      <c r="AZ186" s="168">
        <f>IF(A9stdlife="n/a","n/a",IF(AZ$3&gt;(A9stdlife+$E186),(Input!$K$151*(1+rvanilla)^0.5)-SUM($K186:AY186),(Input!$K$151*(1+rvanilla)^0.5)/A9stdlife))</f>
        <v>0</v>
      </c>
      <c r="BA186" s="168">
        <f>IF(A9stdlife="n/a","n/a",IF(BA$3&gt;(A9stdlife+$E186),(Input!$K$151*(1+rvanilla)^0.5)-SUM($K186:AZ186),(Input!$K$151*(1+rvanilla)^0.5)/A9stdlife))</f>
        <v>0</v>
      </c>
      <c r="BB186" s="168">
        <f>IF(A9stdlife="n/a","n/a",IF(BB$3&gt;(A9stdlife+$E186),(Input!$K$151*(1+rvanilla)^0.5)-SUM($K186:BA186),(Input!$K$151*(1+rvanilla)^0.5)/A9stdlife))</f>
        <v>0</v>
      </c>
      <c r="BC186" s="168">
        <f>IF(A9stdlife="n/a","n/a",IF(BC$3&gt;(A9stdlife+$E186),(Input!$K$151*(1+rvanilla)^0.5)-SUM($K186:BB186),(Input!$K$151*(1+rvanilla)^0.5)/A9stdlife))</f>
        <v>0</v>
      </c>
      <c r="BD186" s="168">
        <f>IF(A9stdlife="n/a","n/a",IF(BD$3&gt;(A9stdlife+$E186),(Input!$K$151*(1+rvanilla)^0.5)-SUM($K186:BC186),(Input!$K$151*(1+rvanilla)^0.5)/A9stdlife))</f>
        <v>0</v>
      </c>
      <c r="BE186" s="168">
        <f>IF(A9stdlife="n/a","n/a",IF(BE$3&gt;(A9stdlife+$E186),(Input!$K$151*(1+rvanilla)^0.5)-SUM($K186:BD186),(Input!$K$151*(1+rvanilla)^0.5)/A9stdlife))</f>
        <v>0</v>
      </c>
      <c r="BF186" s="168">
        <f>IF(A9stdlife="n/a","n/a",IF(BF$3&gt;(A9stdlife+$E186),(Input!$K$151*(1+rvanilla)^0.5)-SUM($K186:BE186),(Input!$K$151*(1+rvanilla)^0.5)/A9stdlife))</f>
        <v>0</v>
      </c>
      <c r="BG186" s="168">
        <f>IF(A9stdlife="n/a","n/a",IF(BG$3&gt;(A9stdlife+$E186),(Input!$K$151*(1+rvanilla)^0.5)-SUM($K186:BF186),(Input!$K$151*(1+rvanilla)^0.5)/A9stdlife))</f>
        <v>0</v>
      </c>
      <c r="BH186" s="168">
        <f>IF(A9stdlife="n/a","n/a",IF(BH$3&gt;(A9stdlife+$E186),(Input!$K$151*(1+rvanilla)^0.5)-SUM($K186:BG186),(Input!$K$151*(1+rvanilla)^0.5)/A9stdlife))</f>
        <v>0</v>
      </c>
      <c r="BI186" s="168">
        <f>IF(A9stdlife="n/a","n/a",IF(BI$3&gt;(A9stdlife+$E186),(Input!$K$151*(1+rvanilla)^0.5)-SUM($K186:BH186),(Input!$K$151*(1+rvanilla)^0.5)/A9stdlife))</f>
        <v>0</v>
      </c>
      <c r="BJ186" s="20"/>
      <c r="BK186" s="20"/>
      <c r="BL186"/>
      <c r="BM186"/>
      <c r="BN186"/>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c r="DQ186"/>
      <c r="DR186"/>
      <c r="DS186"/>
      <c r="DT186"/>
      <c r="DU186"/>
      <c r="DV186"/>
      <c r="DW186"/>
      <c r="DX186"/>
      <c r="DY186"/>
      <c r="DZ186"/>
      <c r="EA186"/>
      <c r="EB186"/>
      <c r="EC186"/>
      <c r="ED186"/>
      <c r="EE186"/>
      <c r="EF186"/>
      <c r="EG186"/>
      <c r="EH186"/>
      <c r="EI186"/>
      <c r="EJ186"/>
      <c r="EK186"/>
      <c r="EL186"/>
      <c r="EM186"/>
      <c r="EN186"/>
      <c r="EO186"/>
      <c r="EP186"/>
      <c r="EQ186"/>
      <c r="ER186"/>
      <c r="ES186"/>
      <c r="ET186"/>
      <c r="EU186"/>
      <c r="EV186"/>
      <c r="EW186"/>
      <c r="EX186"/>
      <c r="EY186"/>
      <c r="EZ186"/>
      <c r="FA186"/>
      <c r="FB186"/>
      <c r="FC186"/>
      <c r="FD186"/>
      <c r="FE186"/>
      <c r="FF186"/>
      <c r="FG186"/>
      <c r="FH186"/>
      <c r="FI186"/>
      <c r="FJ186"/>
      <c r="FK186"/>
      <c r="FL186"/>
      <c r="FM186"/>
      <c r="FN186"/>
      <c r="FO186"/>
      <c r="FP186"/>
      <c r="FQ186"/>
      <c r="FR186"/>
      <c r="FS186"/>
      <c r="FT186"/>
      <c r="FU186"/>
      <c r="FV186"/>
      <c r="FW186"/>
      <c r="FX186"/>
      <c r="FY186"/>
      <c r="FZ186"/>
      <c r="GA186"/>
      <c r="GB186"/>
      <c r="GC186"/>
      <c r="GD186"/>
      <c r="GE186"/>
      <c r="GF186"/>
      <c r="GG186"/>
      <c r="GH186"/>
      <c r="GI186"/>
      <c r="GJ186"/>
      <c r="GK186"/>
      <c r="GL186"/>
      <c r="GM186"/>
      <c r="GN186"/>
      <c r="GO186"/>
      <c r="GP186"/>
      <c r="GQ186"/>
      <c r="GR186"/>
      <c r="GS186"/>
      <c r="GT186"/>
      <c r="GU186"/>
      <c r="GV186"/>
      <c r="GW186"/>
      <c r="GX186"/>
      <c r="GY186"/>
      <c r="GZ186"/>
      <c r="HA186"/>
      <c r="HB186"/>
      <c r="HC186"/>
      <c r="HD186"/>
      <c r="HE186"/>
      <c r="HF186"/>
      <c r="HG186"/>
      <c r="HH186"/>
      <c r="HI186"/>
      <c r="HJ186"/>
      <c r="HK186"/>
      <c r="HL186"/>
      <c r="HM186"/>
      <c r="HN186"/>
      <c r="HO186"/>
      <c r="HP186"/>
      <c r="HQ186"/>
      <c r="HR186"/>
      <c r="HS186"/>
      <c r="HT186"/>
      <c r="HU186"/>
      <c r="HV186"/>
      <c r="HW186"/>
      <c r="HX186"/>
      <c r="HY186"/>
      <c r="HZ186"/>
      <c r="IA186"/>
      <c r="IB186"/>
      <c r="IC186"/>
      <c r="ID186"/>
      <c r="IE186"/>
      <c r="IF186"/>
      <c r="IG186"/>
      <c r="IH186"/>
      <c r="II186"/>
      <c r="IJ186"/>
      <c r="IK186"/>
      <c r="IL186"/>
      <c r="IM186"/>
      <c r="IN186"/>
      <c r="IO186"/>
      <c r="IP186"/>
      <c r="IQ186"/>
      <c r="IR186"/>
      <c r="IS186"/>
      <c r="IT186"/>
      <c r="IU186"/>
      <c r="IV186"/>
    </row>
    <row r="187" spans="1:256" s="5" customFormat="1" ht="12.75" hidden="1" customHeight="1" outlineLevel="2">
      <c r="A187" s="20"/>
      <c r="B187" s="20"/>
      <c r="C187" s="38"/>
      <c r="D187" s="641"/>
      <c r="E187" s="287">
        <v>6</v>
      </c>
      <c r="F187" s="40"/>
      <c r="G187" s="445"/>
      <c r="H187" s="315"/>
      <c r="I187" s="315"/>
      <c r="J187" s="315"/>
      <c r="K187" s="315"/>
      <c r="L187" s="314"/>
      <c r="M187" s="168">
        <f>IF(A9stdlife="n/a","n/a",IF(M$3&gt;(A9stdlife+$E187),(Input!$L$151*(1+rvanilla)^0.5)-SUM($L187:L187),(Input!$L$151*(1+rvanilla)^0.5)/A9stdlife))</f>
        <v>0</v>
      </c>
      <c r="N187" s="168">
        <f>IF(A9stdlife="n/a","n/a",IF(N$3&gt;(A9stdlife+$E187),(Input!$L$151*(1+rvanilla)^0.5)-SUM($L187:M187),(Input!$L$151*(1+rvanilla)^0.5)/A9stdlife))</f>
        <v>0</v>
      </c>
      <c r="O187" s="168">
        <f>IF(A9stdlife="n/a","n/a",IF(O$3&gt;(A9stdlife+$E187),(Input!$L$151*(1+rvanilla)^0.5)-SUM($L187:N187),(Input!$L$151*(1+rvanilla)^0.5)/A9stdlife))</f>
        <v>0</v>
      </c>
      <c r="P187" s="168">
        <f>IF(A9stdlife="n/a","n/a",IF(P$3&gt;(A9stdlife+$E187),(Input!$L$151*(1+rvanilla)^0.5)-SUM($L187:O187),(Input!$L$151*(1+rvanilla)^0.5)/A9stdlife))</f>
        <v>0</v>
      </c>
      <c r="Q187" s="168">
        <f>IF(A9stdlife="n/a","n/a",IF(Q$3&gt;(A9stdlife+$E187),(Input!$L$151*(1+rvanilla)^0.5)-SUM($L187:P187),(Input!$L$151*(1+rvanilla)^0.5)/A9stdlife))</f>
        <v>0</v>
      </c>
      <c r="R187" s="168">
        <f>IF(A9stdlife="n/a","n/a",IF(R$3&gt;(A9stdlife+$E187),(Input!$L$151*(1+rvanilla)^0.5)-SUM($L187:Q187),(Input!$L$151*(1+rvanilla)^0.5)/A9stdlife))</f>
        <v>0</v>
      </c>
      <c r="S187" s="168">
        <f>IF(A9stdlife="n/a","n/a",IF(S$3&gt;(A9stdlife+$E187),(Input!$L$151*(1+rvanilla)^0.5)-SUM($L187:R187),(Input!$L$151*(1+rvanilla)^0.5)/A9stdlife))</f>
        <v>0</v>
      </c>
      <c r="T187" s="168">
        <f>IF(A9stdlife="n/a","n/a",IF(T$3&gt;(A9stdlife+$E187),(Input!$L$151*(1+rvanilla)^0.5)-SUM($L187:S187),(Input!$L$151*(1+rvanilla)^0.5)/A9stdlife))</f>
        <v>0</v>
      </c>
      <c r="U187" s="168">
        <f>IF(A9stdlife="n/a","n/a",IF(U$3&gt;(A9stdlife+$E187),(Input!$L$151*(1+rvanilla)^0.5)-SUM($L187:T187),(Input!$L$151*(1+rvanilla)^0.5)/A9stdlife))</f>
        <v>0</v>
      </c>
      <c r="V187" s="168">
        <f>IF(A9stdlife="n/a","n/a",IF(V$3&gt;(A9stdlife+$E187),(Input!$L$151*(1+rvanilla)^0.5)-SUM($L187:U187),(Input!$L$151*(1+rvanilla)^0.5)/A9stdlife))</f>
        <v>0</v>
      </c>
      <c r="W187" s="168">
        <f>IF(A9stdlife="n/a","n/a",IF(W$3&gt;(A9stdlife+$E187),(Input!$L$151*(1+rvanilla)^0.5)-SUM($L187:V187),(Input!$L$151*(1+rvanilla)^0.5)/A9stdlife))</f>
        <v>0</v>
      </c>
      <c r="X187" s="168">
        <f>IF(A9stdlife="n/a","n/a",IF(X$3&gt;(A9stdlife+$E187),(Input!$L$151*(1+rvanilla)^0.5)-SUM($L187:W187),(Input!$L$151*(1+rvanilla)^0.5)/A9stdlife))</f>
        <v>0</v>
      </c>
      <c r="Y187" s="168">
        <f>IF(A9stdlife="n/a","n/a",IF(Y$3&gt;(A9stdlife+$E187),(Input!$L$151*(1+rvanilla)^0.5)-SUM($L187:X187),(Input!$L$151*(1+rvanilla)^0.5)/A9stdlife))</f>
        <v>0</v>
      </c>
      <c r="Z187" s="168">
        <f>IF(A9stdlife="n/a","n/a",IF(Z$3&gt;(A9stdlife+$E187),(Input!$L$151*(1+rvanilla)^0.5)-SUM($L187:Y187),(Input!$L$151*(1+rvanilla)^0.5)/A9stdlife))</f>
        <v>0</v>
      </c>
      <c r="AA187" s="168">
        <f>IF(A9stdlife="n/a","n/a",IF(AA$3&gt;(A9stdlife+$E187),(Input!$L$151*(1+rvanilla)^0.5)-SUM($L187:Z187),(Input!$L$151*(1+rvanilla)^0.5)/A9stdlife))</f>
        <v>0</v>
      </c>
      <c r="AB187" s="168">
        <f>IF(A9stdlife="n/a","n/a",IF(AB$3&gt;(A9stdlife+$E187),(Input!$L$151*(1+rvanilla)^0.5)-SUM($L187:AA187),(Input!$L$151*(1+rvanilla)^0.5)/A9stdlife))</f>
        <v>0</v>
      </c>
      <c r="AC187" s="168">
        <f>IF(A9stdlife="n/a","n/a",IF(AC$3&gt;(A9stdlife+$E187),(Input!$L$151*(1+rvanilla)^0.5)-SUM($L187:AB187),(Input!$L$151*(1+rvanilla)^0.5)/A9stdlife))</f>
        <v>0</v>
      </c>
      <c r="AD187" s="168">
        <f>IF(A9stdlife="n/a","n/a",IF(AD$3&gt;(A9stdlife+$E187),(Input!$L$151*(1+rvanilla)^0.5)-SUM($L187:AC187),(Input!$L$151*(1+rvanilla)^0.5)/A9stdlife))</f>
        <v>0</v>
      </c>
      <c r="AE187" s="168">
        <f>IF(A9stdlife="n/a","n/a",IF(AE$3&gt;(A9stdlife+$E187),(Input!$L$151*(1+rvanilla)^0.5)-SUM($L187:AD187),(Input!$L$151*(1+rvanilla)^0.5)/A9stdlife))</f>
        <v>0</v>
      </c>
      <c r="AF187" s="168">
        <f>IF(A9stdlife="n/a","n/a",IF(AF$3&gt;(A9stdlife+$E187),(Input!$L$151*(1+rvanilla)^0.5)-SUM($L187:AE187),(Input!$L$151*(1+rvanilla)^0.5)/A9stdlife))</f>
        <v>0</v>
      </c>
      <c r="AG187" s="168">
        <f>IF(A9stdlife="n/a","n/a",IF(AG$3&gt;(A9stdlife+$E187),(Input!$L$151*(1+rvanilla)^0.5)-SUM($L187:AF187),(Input!$L$151*(1+rvanilla)^0.5)/A9stdlife))</f>
        <v>0</v>
      </c>
      <c r="AH187" s="168">
        <f>IF(A9stdlife="n/a","n/a",IF(AH$3&gt;(A9stdlife+$E187),(Input!$L$151*(1+rvanilla)^0.5)-SUM($L187:AG187),(Input!$L$151*(1+rvanilla)^0.5)/A9stdlife))</f>
        <v>0</v>
      </c>
      <c r="AI187" s="168">
        <f>IF(A9stdlife="n/a","n/a",IF(AI$3&gt;(A9stdlife+$E187),(Input!$L$151*(1+rvanilla)^0.5)-SUM($L187:AH187),(Input!$L$151*(1+rvanilla)^0.5)/A9stdlife))</f>
        <v>0</v>
      </c>
      <c r="AJ187" s="168">
        <f>IF(A9stdlife="n/a","n/a",IF(AJ$3&gt;(A9stdlife+$E187),(Input!$L$151*(1+rvanilla)^0.5)-SUM($L187:AI187),(Input!$L$151*(1+rvanilla)^0.5)/A9stdlife))</f>
        <v>0</v>
      </c>
      <c r="AK187" s="168">
        <f>IF(A9stdlife="n/a","n/a",IF(AK$3&gt;(A9stdlife+$E187),(Input!$L$151*(1+rvanilla)^0.5)-SUM($L187:AJ187),(Input!$L$151*(1+rvanilla)^0.5)/A9stdlife))</f>
        <v>0</v>
      </c>
      <c r="AL187" s="168">
        <f>IF(A9stdlife="n/a","n/a",IF(AL$3&gt;(A9stdlife+$E187),(Input!$L$151*(1+rvanilla)^0.5)-SUM($L187:AK187),(Input!$L$151*(1+rvanilla)^0.5)/A9stdlife))</f>
        <v>0</v>
      </c>
      <c r="AM187" s="168">
        <f>IF(A9stdlife="n/a","n/a",IF(AM$3&gt;(A9stdlife+$E187),(Input!$L$151*(1+rvanilla)^0.5)-SUM($L187:AL187),(Input!$L$151*(1+rvanilla)^0.5)/A9stdlife))</f>
        <v>0</v>
      </c>
      <c r="AN187" s="168">
        <f>IF(A9stdlife="n/a","n/a",IF(AN$3&gt;(A9stdlife+$E187),(Input!$L$151*(1+rvanilla)^0.5)-SUM($L187:AM187),(Input!$L$151*(1+rvanilla)^0.5)/A9stdlife))</f>
        <v>0</v>
      </c>
      <c r="AO187" s="168">
        <f>IF(A9stdlife="n/a","n/a",IF(AO$3&gt;(A9stdlife+$E187),(Input!$L$151*(1+rvanilla)^0.5)-SUM($L187:AN187),(Input!$L$151*(1+rvanilla)^0.5)/A9stdlife))</f>
        <v>0</v>
      </c>
      <c r="AP187" s="168">
        <f>IF(A9stdlife="n/a","n/a",IF(AP$3&gt;(A9stdlife+$E187),(Input!$L$151*(1+rvanilla)^0.5)-SUM($L187:AO187),(Input!$L$151*(1+rvanilla)^0.5)/A9stdlife))</f>
        <v>0</v>
      </c>
      <c r="AQ187" s="168">
        <f>IF(A9stdlife="n/a","n/a",IF(AQ$3&gt;(A9stdlife+$E187),(Input!$L$151*(1+rvanilla)^0.5)-SUM($L187:AP187),(Input!$L$151*(1+rvanilla)^0.5)/A9stdlife))</f>
        <v>0</v>
      </c>
      <c r="AR187" s="168">
        <f>IF(A9stdlife="n/a","n/a",IF(AR$3&gt;(A9stdlife+$E187),(Input!$L$151*(1+rvanilla)^0.5)-SUM($L187:AQ187),(Input!$L$151*(1+rvanilla)^0.5)/A9stdlife))</f>
        <v>0</v>
      </c>
      <c r="AS187" s="168">
        <f>IF(A9stdlife="n/a","n/a",IF(AS$3&gt;(A9stdlife+$E187),(Input!$L$151*(1+rvanilla)^0.5)-SUM($L187:AR187),(Input!$L$151*(1+rvanilla)^0.5)/A9stdlife))</f>
        <v>0</v>
      </c>
      <c r="AT187" s="168">
        <f>IF(A9stdlife="n/a","n/a",IF(AT$3&gt;(A9stdlife+$E187),(Input!$L$151*(1+rvanilla)^0.5)-SUM($L187:AS187),(Input!$L$151*(1+rvanilla)^0.5)/A9stdlife))</f>
        <v>0</v>
      </c>
      <c r="AU187" s="168">
        <f>IF(A9stdlife="n/a","n/a",IF(AU$3&gt;(A9stdlife+$E187),(Input!$L$151*(1+rvanilla)^0.5)-SUM($L187:AT187),(Input!$L$151*(1+rvanilla)^0.5)/A9stdlife))</f>
        <v>0</v>
      </c>
      <c r="AV187" s="168">
        <f>IF(A9stdlife="n/a","n/a",IF(AV$3&gt;(A9stdlife+$E187),(Input!$L$151*(1+rvanilla)^0.5)-SUM($L187:AU187),(Input!$L$151*(1+rvanilla)^0.5)/A9stdlife))</f>
        <v>0</v>
      </c>
      <c r="AW187" s="168">
        <f>IF(A9stdlife="n/a","n/a",IF(AW$3&gt;(A9stdlife+$E187),(Input!$L$151*(1+rvanilla)^0.5)-SUM($L187:AV187),(Input!$L$151*(1+rvanilla)^0.5)/A9stdlife))</f>
        <v>0</v>
      </c>
      <c r="AX187" s="168">
        <f>IF(A9stdlife="n/a","n/a",IF(AX$3&gt;(A9stdlife+$E187),(Input!$L$151*(1+rvanilla)^0.5)-SUM($L187:AW187),(Input!$L$151*(1+rvanilla)^0.5)/A9stdlife))</f>
        <v>0</v>
      </c>
      <c r="AY187" s="168">
        <f>IF(A9stdlife="n/a","n/a",IF(AY$3&gt;(A9stdlife+$E187),(Input!$L$151*(1+rvanilla)^0.5)-SUM($L187:AX187),(Input!$L$151*(1+rvanilla)^0.5)/A9stdlife))</f>
        <v>0</v>
      </c>
      <c r="AZ187" s="168">
        <f>IF(A9stdlife="n/a","n/a",IF(AZ$3&gt;(A9stdlife+$E187),(Input!$L$151*(1+rvanilla)^0.5)-SUM($L187:AY187),(Input!$L$151*(1+rvanilla)^0.5)/A9stdlife))</f>
        <v>0</v>
      </c>
      <c r="BA187" s="168">
        <f>IF(A9stdlife="n/a","n/a",IF(BA$3&gt;(A9stdlife+$E187),(Input!$L$151*(1+rvanilla)^0.5)-SUM($L187:AZ187),(Input!$L$151*(1+rvanilla)^0.5)/A9stdlife))</f>
        <v>0</v>
      </c>
      <c r="BB187" s="168">
        <f>IF(A9stdlife="n/a","n/a",IF(BB$3&gt;(A9stdlife+$E187),(Input!$L$151*(1+rvanilla)^0.5)-SUM($L187:BA187),(Input!$L$151*(1+rvanilla)^0.5)/A9stdlife))</f>
        <v>0</v>
      </c>
      <c r="BC187" s="168">
        <f>IF(A9stdlife="n/a","n/a",IF(BC$3&gt;(A9stdlife+$E187),(Input!$L$151*(1+rvanilla)^0.5)-SUM($L187:BB187),(Input!$L$151*(1+rvanilla)^0.5)/A9stdlife))</f>
        <v>0</v>
      </c>
      <c r="BD187" s="168">
        <f>IF(A9stdlife="n/a","n/a",IF(BD$3&gt;(A9stdlife+$E187),(Input!$L$151*(1+rvanilla)^0.5)-SUM($L187:BC187),(Input!$L$151*(1+rvanilla)^0.5)/A9stdlife))</f>
        <v>0</v>
      </c>
      <c r="BE187" s="168">
        <f>IF(A9stdlife="n/a","n/a",IF(BE$3&gt;(A9stdlife+$E187),(Input!$L$151*(1+rvanilla)^0.5)-SUM($L187:BD187),(Input!$L$151*(1+rvanilla)^0.5)/A9stdlife))</f>
        <v>0</v>
      </c>
      <c r="BF187" s="168">
        <f>IF(A9stdlife="n/a","n/a",IF(BF$3&gt;(A9stdlife+$E187),(Input!$L$151*(1+rvanilla)^0.5)-SUM($L187:BE187),(Input!$L$151*(1+rvanilla)^0.5)/A9stdlife))</f>
        <v>0</v>
      </c>
      <c r="BG187" s="168">
        <f>IF(A9stdlife="n/a","n/a",IF(BG$3&gt;(A9stdlife+$E187),(Input!$L$151*(1+rvanilla)^0.5)-SUM($L187:BF187),(Input!$L$151*(1+rvanilla)^0.5)/A9stdlife))</f>
        <v>0</v>
      </c>
      <c r="BH187" s="168">
        <f>IF(A9stdlife="n/a","n/a",IF(BH$3&gt;(A9stdlife+$E187),(Input!$L$151*(1+rvanilla)^0.5)-SUM($L187:BG187),(Input!$L$151*(1+rvanilla)^0.5)/A9stdlife))</f>
        <v>0</v>
      </c>
      <c r="BI187" s="168">
        <f>IF(A9stdlife="n/a","n/a",IF(BI$3&gt;(A9stdlife+$E187),(Input!$L$151*(1+rvanilla)^0.5)-SUM($L187:BH187),(Input!$L$151*(1+rvanilla)^0.5)/A9stdlife))</f>
        <v>0</v>
      </c>
      <c r="BJ187" s="20"/>
      <c r="BK187" s="20"/>
      <c r="BL187"/>
      <c r="BM187"/>
      <c r="BN187"/>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c r="DQ187"/>
      <c r="DR187"/>
      <c r="DS187"/>
      <c r="DT187"/>
      <c r="DU187"/>
      <c r="DV187"/>
      <c r="DW187"/>
      <c r="DX187"/>
      <c r="DY187"/>
      <c r="DZ187"/>
      <c r="EA187"/>
      <c r="EB187"/>
      <c r="EC187"/>
      <c r="ED187"/>
      <c r="EE187"/>
      <c r="EF187"/>
      <c r="EG187"/>
      <c r="EH187"/>
      <c r="EI187"/>
      <c r="EJ187"/>
      <c r="EK187"/>
      <c r="EL187"/>
      <c r="EM187"/>
      <c r="EN187"/>
      <c r="EO187"/>
      <c r="EP187"/>
      <c r="EQ187"/>
      <c r="ER187"/>
      <c r="ES187"/>
      <c r="ET187"/>
      <c r="EU187"/>
      <c r="EV187"/>
      <c r="EW187"/>
      <c r="EX187"/>
      <c r="EY187"/>
      <c r="EZ187"/>
      <c r="FA187"/>
      <c r="FB187"/>
      <c r="FC187"/>
      <c r="FD187"/>
      <c r="FE187"/>
      <c r="FF187"/>
      <c r="FG187"/>
      <c r="FH187"/>
      <c r="FI187"/>
      <c r="FJ187"/>
      <c r="FK187"/>
      <c r="FL187"/>
      <c r="FM187"/>
      <c r="FN187"/>
      <c r="FO187"/>
      <c r="FP187"/>
      <c r="FQ187"/>
      <c r="FR187"/>
      <c r="FS187"/>
      <c r="FT187"/>
      <c r="FU187"/>
      <c r="FV187"/>
      <c r="FW187"/>
      <c r="FX187"/>
      <c r="FY187"/>
      <c r="FZ187"/>
      <c r="GA187"/>
      <c r="GB187"/>
      <c r="GC187"/>
      <c r="GD187"/>
      <c r="GE187"/>
      <c r="GF187"/>
      <c r="GG187"/>
      <c r="GH187"/>
      <c r="GI187"/>
      <c r="GJ187"/>
      <c r="GK187"/>
      <c r="GL187"/>
      <c r="GM187"/>
      <c r="GN187"/>
      <c r="GO187"/>
      <c r="GP187"/>
      <c r="GQ187"/>
      <c r="GR187"/>
      <c r="GS187"/>
      <c r="GT187"/>
      <c r="GU187"/>
      <c r="GV187"/>
      <c r="GW187"/>
      <c r="GX187"/>
      <c r="GY187"/>
      <c r="GZ187"/>
      <c r="HA187"/>
      <c r="HB187"/>
      <c r="HC187"/>
      <c r="HD187"/>
      <c r="HE187"/>
      <c r="HF187"/>
      <c r="HG187"/>
      <c r="HH187"/>
      <c r="HI187"/>
      <c r="HJ187"/>
      <c r="HK187"/>
      <c r="HL187"/>
      <c r="HM187"/>
      <c r="HN187"/>
      <c r="HO187"/>
      <c r="HP187"/>
      <c r="HQ187"/>
      <c r="HR187"/>
      <c r="HS187"/>
      <c r="HT187"/>
      <c r="HU187"/>
      <c r="HV187"/>
      <c r="HW187"/>
      <c r="HX187"/>
      <c r="HY187"/>
      <c r="HZ187"/>
      <c r="IA187"/>
      <c r="IB187"/>
      <c r="IC187"/>
      <c r="ID187"/>
      <c r="IE187"/>
      <c r="IF187"/>
      <c r="IG187"/>
      <c r="IH187"/>
      <c r="II187"/>
      <c r="IJ187"/>
      <c r="IK187"/>
      <c r="IL187"/>
      <c r="IM187"/>
      <c r="IN187"/>
      <c r="IO187"/>
      <c r="IP187"/>
      <c r="IQ187"/>
      <c r="IR187"/>
      <c r="IS187"/>
      <c r="IT187"/>
      <c r="IU187"/>
      <c r="IV187"/>
    </row>
    <row r="188" spans="1:256" s="5" customFormat="1" ht="12.75" hidden="1" customHeight="1" outlineLevel="2">
      <c r="A188" s="20"/>
      <c r="B188" s="20"/>
      <c r="C188" s="38"/>
      <c r="D188" s="641"/>
      <c r="E188" s="287">
        <v>7</v>
      </c>
      <c r="F188" s="40"/>
      <c r="G188" s="445"/>
      <c r="H188" s="315"/>
      <c r="I188" s="315"/>
      <c r="J188" s="315"/>
      <c r="K188" s="315"/>
      <c r="L188" s="315"/>
      <c r="M188" s="314"/>
      <c r="N188" s="168">
        <f>IF(A9stdlife="n/a","n/a",IF(N$3&gt;(A9stdlife+$E188),(Input!$M$151*(1+rvanilla)^0.5)-SUM($M188:M188),(Input!$M$151*(1+rvanilla)^0.5)/A9stdlife))</f>
        <v>0</v>
      </c>
      <c r="O188" s="168">
        <f>IF(A9stdlife="n/a","n/a",IF(O$3&gt;(A9stdlife+$E188),(Input!$M$151*(1+rvanilla)^0.5)-SUM($M188:N188),(Input!$M$151*(1+rvanilla)^0.5)/A9stdlife))</f>
        <v>0</v>
      </c>
      <c r="P188" s="168">
        <f>IF(A9stdlife="n/a","n/a",IF(P$3&gt;(A9stdlife+$E188),(Input!$M$151*(1+rvanilla)^0.5)-SUM($M188:O188),(Input!$M$151*(1+rvanilla)^0.5)/A9stdlife))</f>
        <v>0</v>
      </c>
      <c r="Q188" s="168">
        <f>IF(A9stdlife="n/a","n/a",IF(Q$3&gt;(A9stdlife+$E188),(Input!$M$151*(1+rvanilla)^0.5)-SUM($M188:P188),(Input!$M$151*(1+rvanilla)^0.5)/A9stdlife))</f>
        <v>0</v>
      </c>
      <c r="R188" s="168">
        <f>IF(A9stdlife="n/a","n/a",IF(R$3&gt;(A9stdlife+$E188),(Input!$M$151*(1+rvanilla)^0.5)-SUM($M188:Q188),(Input!$M$151*(1+rvanilla)^0.5)/A9stdlife))</f>
        <v>0</v>
      </c>
      <c r="S188" s="168">
        <f>IF(A9stdlife="n/a","n/a",IF(S$3&gt;(A9stdlife+$E188),(Input!$M$151*(1+rvanilla)^0.5)-SUM($M188:R188),(Input!$M$151*(1+rvanilla)^0.5)/A9stdlife))</f>
        <v>0</v>
      </c>
      <c r="T188" s="168">
        <f>IF(A9stdlife="n/a","n/a",IF(T$3&gt;(A9stdlife+$E188),(Input!$M$151*(1+rvanilla)^0.5)-SUM($M188:S188),(Input!$M$151*(1+rvanilla)^0.5)/A9stdlife))</f>
        <v>0</v>
      </c>
      <c r="U188" s="168">
        <f>IF(A9stdlife="n/a","n/a",IF(U$3&gt;(A9stdlife+$E188),(Input!$M$151*(1+rvanilla)^0.5)-SUM($M188:T188),(Input!$M$151*(1+rvanilla)^0.5)/A9stdlife))</f>
        <v>0</v>
      </c>
      <c r="V188" s="168">
        <f>IF(A9stdlife="n/a","n/a",IF(V$3&gt;(A9stdlife+$E188),(Input!$M$151*(1+rvanilla)^0.5)-SUM($M188:U188),(Input!$M$151*(1+rvanilla)^0.5)/A9stdlife))</f>
        <v>0</v>
      </c>
      <c r="W188" s="168">
        <f>IF(A9stdlife="n/a","n/a",IF(W$3&gt;(A9stdlife+$E188),(Input!$M$151*(1+rvanilla)^0.5)-SUM($M188:V188),(Input!$M$151*(1+rvanilla)^0.5)/A9stdlife))</f>
        <v>0</v>
      </c>
      <c r="X188" s="168">
        <f>IF(A9stdlife="n/a","n/a",IF(X$3&gt;(A9stdlife+$E188),(Input!$M$151*(1+rvanilla)^0.5)-SUM($M188:W188),(Input!$M$151*(1+rvanilla)^0.5)/A9stdlife))</f>
        <v>0</v>
      </c>
      <c r="Y188" s="168">
        <f>IF(A9stdlife="n/a","n/a",IF(Y$3&gt;(A9stdlife+$E188),(Input!$M$151*(1+rvanilla)^0.5)-SUM($M188:X188),(Input!$M$151*(1+rvanilla)^0.5)/A9stdlife))</f>
        <v>0</v>
      </c>
      <c r="Z188" s="168">
        <f>IF(A9stdlife="n/a","n/a",IF(Z$3&gt;(A9stdlife+$E188),(Input!$M$151*(1+rvanilla)^0.5)-SUM($M188:Y188),(Input!$M$151*(1+rvanilla)^0.5)/A9stdlife))</f>
        <v>0</v>
      </c>
      <c r="AA188" s="168">
        <f>IF(A9stdlife="n/a","n/a",IF(AA$3&gt;(A9stdlife+$E188),(Input!$M$151*(1+rvanilla)^0.5)-SUM($M188:Z188),(Input!$M$151*(1+rvanilla)^0.5)/A9stdlife))</f>
        <v>0</v>
      </c>
      <c r="AB188" s="168">
        <f>IF(A9stdlife="n/a","n/a",IF(AB$3&gt;(A9stdlife+$E188),(Input!$M$151*(1+rvanilla)^0.5)-SUM($M188:AA188),(Input!$M$151*(1+rvanilla)^0.5)/A9stdlife))</f>
        <v>0</v>
      </c>
      <c r="AC188" s="168">
        <f>IF(A9stdlife="n/a","n/a",IF(AC$3&gt;(A9stdlife+$E188),(Input!$M$151*(1+rvanilla)^0.5)-SUM($M188:AB188),(Input!$M$151*(1+rvanilla)^0.5)/A9stdlife))</f>
        <v>0</v>
      </c>
      <c r="AD188" s="168">
        <f>IF(A9stdlife="n/a","n/a",IF(AD$3&gt;(A9stdlife+$E188),(Input!$M$151*(1+rvanilla)^0.5)-SUM($M188:AC188),(Input!$M$151*(1+rvanilla)^0.5)/A9stdlife))</f>
        <v>0</v>
      </c>
      <c r="AE188" s="168">
        <f>IF(A9stdlife="n/a","n/a",IF(AE$3&gt;(A9stdlife+$E188),(Input!$M$151*(1+rvanilla)^0.5)-SUM($M188:AD188),(Input!$M$151*(1+rvanilla)^0.5)/A9stdlife))</f>
        <v>0</v>
      </c>
      <c r="AF188" s="168">
        <f>IF(A9stdlife="n/a","n/a",IF(AF$3&gt;(A9stdlife+$E188),(Input!$M$151*(1+rvanilla)^0.5)-SUM($M188:AE188),(Input!$M$151*(1+rvanilla)^0.5)/A9stdlife))</f>
        <v>0</v>
      </c>
      <c r="AG188" s="168">
        <f>IF(A9stdlife="n/a","n/a",IF(AG$3&gt;(A9stdlife+$E188),(Input!$M$151*(1+rvanilla)^0.5)-SUM($M188:AF188),(Input!$M$151*(1+rvanilla)^0.5)/A9stdlife))</f>
        <v>0</v>
      </c>
      <c r="AH188" s="168">
        <f>IF(A9stdlife="n/a","n/a",IF(AH$3&gt;(A9stdlife+$E188),(Input!$M$151*(1+rvanilla)^0.5)-SUM($M188:AG188),(Input!$M$151*(1+rvanilla)^0.5)/A9stdlife))</f>
        <v>0</v>
      </c>
      <c r="AI188" s="168">
        <f>IF(A9stdlife="n/a","n/a",IF(AI$3&gt;(A9stdlife+$E188),(Input!$M$151*(1+rvanilla)^0.5)-SUM($M188:AH188),(Input!$M$151*(1+rvanilla)^0.5)/A9stdlife))</f>
        <v>0</v>
      </c>
      <c r="AJ188" s="168">
        <f>IF(A9stdlife="n/a","n/a",IF(AJ$3&gt;(A9stdlife+$E188),(Input!$M$151*(1+rvanilla)^0.5)-SUM($M188:AI188),(Input!$M$151*(1+rvanilla)^0.5)/A9stdlife))</f>
        <v>0</v>
      </c>
      <c r="AK188" s="168">
        <f>IF(A9stdlife="n/a","n/a",IF(AK$3&gt;(A9stdlife+$E188),(Input!$M$151*(1+rvanilla)^0.5)-SUM($M188:AJ188),(Input!$M$151*(1+rvanilla)^0.5)/A9stdlife))</f>
        <v>0</v>
      </c>
      <c r="AL188" s="168">
        <f>IF(A9stdlife="n/a","n/a",IF(AL$3&gt;(A9stdlife+$E188),(Input!$M$151*(1+rvanilla)^0.5)-SUM($M188:AK188),(Input!$M$151*(1+rvanilla)^0.5)/A9stdlife))</f>
        <v>0</v>
      </c>
      <c r="AM188" s="168">
        <f>IF(A9stdlife="n/a","n/a",IF(AM$3&gt;(A9stdlife+$E188),(Input!$M$151*(1+rvanilla)^0.5)-SUM($M188:AL188),(Input!$M$151*(1+rvanilla)^0.5)/A9stdlife))</f>
        <v>0</v>
      </c>
      <c r="AN188" s="168">
        <f>IF(A9stdlife="n/a","n/a",IF(AN$3&gt;(A9stdlife+$E188),(Input!$M$151*(1+rvanilla)^0.5)-SUM($M188:AM188),(Input!$M$151*(1+rvanilla)^0.5)/A9stdlife))</f>
        <v>0</v>
      </c>
      <c r="AO188" s="168">
        <f>IF(A9stdlife="n/a","n/a",IF(AO$3&gt;(A9stdlife+$E188),(Input!$M$151*(1+rvanilla)^0.5)-SUM($M188:AN188),(Input!$M$151*(1+rvanilla)^0.5)/A9stdlife))</f>
        <v>0</v>
      </c>
      <c r="AP188" s="168">
        <f>IF(A9stdlife="n/a","n/a",IF(AP$3&gt;(A9stdlife+$E188),(Input!$M$151*(1+rvanilla)^0.5)-SUM($M188:AO188),(Input!$M$151*(1+rvanilla)^0.5)/A9stdlife))</f>
        <v>0</v>
      </c>
      <c r="AQ188" s="168">
        <f>IF(A9stdlife="n/a","n/a",IF(AQ$3&gt;(A9stdlife+$E188),(Input!$M$151*(1+rvanilla)^0.5)-SUM($M188:AP188),(Input!$M$151*(1+rvanilla)^0.5)/A9stdlife))</f>
        <v>0</v>
      </c>
      <c r="AR188" s="168">
        <f>IF(A9stdlife="n/a","n/a",IF(AR$3&gt;(A9stdlife+$E188),(Input!$M$151*(1+rvanilla)^0.5)-SUM($M188:AQ188),(Input!$M$151*(1+rvanilla)^0.5)/A9stdlife))</f>
        <v>0</v>
      </c>
      <c r="AS188" s="168">
        <f>IF(A9stdlife="n/a","n/a",IF(AS$3&gt;(A9stdlife+$E188),(Input!$M$151*(1+rvanilla)^0.5)-SUM($M188:AR188),(Input!$M$151*(1+rvanilla)^0.5)/A9stdlife))</f>
        <v>0</v>
      </c>
      <c r="AT188" s="168">
        <f>IF(A9stdlife="n/a","n/a",IF(AT$3&gt;(A9stdlife+$E188),(Input!$M$151*(1+rvanilla)^0.5)-SUM($M188:AS188),(Input!$M$151*(1+rvanilla)^0.5)/A9stdlife))</f>
        <v>0</v>
      </c>
      <c r="AU188" s="168">
        <f>IF(A9stdlife="n/a","n/a",IF(AU$3&gt;(A9stdlife+$E188),(Input!$M$151*(1+rvanilla)^0.5)-SUM($M188:AT188),(Input!$M$151*(1+rvanilla)^0.5)/A9stdlife))</f>
        <v>0</v>
      </c>
      <c r="AV188" s="168">
        <f>IF(A9stdlife="n/a","n/a",IF(AV$3&gt;(A9stdlife+$E188),(Input!$M$151*(1+rvanilla)^0.5)-SUM($M188:AU188),(Input!$M$151*(1+rvanilla)^0.5)/A9stdlife))</f>
        <v>0</v>
      </c>
      <c r="AW188" s="168">
        <f>IF(A9stdlife="n/a","n/a",IF(AW$3&gt;(A9stdlife+$E188),(Input!$M$151*(1+rvanilla)^0.5)-SUM($M188:AV188),(Input!$M$151*(1+rvanilla)^0.5)/A9stdlife))</f>
        <v>0</v>
      </c>
      <c r="AX188" s="168">
        <f>IF(A9stdlife="n/a","n/a",IF(AX$3&gt;(A9stdlife+$E188),(Input!$M$151*(1+rvanilla)^0.5)-SUM($M188:AW188),(Input!$M$151*(1+rvanilla)^0.5)/A9stdlife))</f>
        <v>0</v>
      </c>
      <c r="AY188" s="168">
        <f>IF(A9stdlife="n/a","n/a",IF(AY$3&gt;(A9stdlife+$E188),(Input!$M$151*(1+rvanilla)^0.5)-SUM($M188:AX188),(Input!$M$151*(1+rvanilla)^0.5)/A9stdlife))</f>
        <v>0</v>
      </c>
      <c r="AZ188" s="168">
        <f>IF(A9stdlife="n/a","n/a",IF(AZ$3&gt;(A9stdlife+$E188),(Input!$M$151*(1+rvanilla)^0.5)-SUM($M188:AY188),(Input!$M$151*(1+rvanilla)^0.5)/A9stdlife))</f>
        <v>0</v>
      </c>
      <c r="BA188" s="168">
        <f>IF(A9stdlife="n/a","n/a",IF(BA$3&gt;(A9stdlife+$E188),(Input!$M$151*(1+rvanilla)^0.5)-SUM($M188:AZ188),(Input!$M$151*(1+rvanilla)^0.5)/A9stdlife))</f>
        <v>0</v>
      </c>
      <c r="BB188" s="168">
        <f>IF(A9stdlife="n/a","n/a",IF(BB$3&gt;(A9stdlife+$E188),(Input!$M$151*(1+rvanilla)^0.5)-SUM($M188:BA188),(Input!$M$151*(1+rvanilla)^0.5)/A9stdlife))</f>
        <v>0</v>
      </c>
      <c r="BC188" s="168">
        <f>IF(A9stdlife="n/a","n/a",IF(BC$3&gt;(A9stdlife+$E188),(Input!$M$151*(1+rvanilla)^0.5)-SUM($M188:BB188),(Input!$M$151*(1+rvanilla)^0.5)/A9stdlife))</f>
        <v>0</v>
      </c>
      <c r="BD188" s="168">
        <f>IF(A9stdlife="n/a","n/a",IF(BD$3&gt;(A9stdlife+$E188),(Input!$M$151*(1+rvanilla)^0.5)-SUM($M188:BC188),(Input!$M$151*(1+rvanilla)^0.5)/A9stdlife))</f>
        <v>0</v>
      </c>
      <c r="BE188" s="168">
        <f>IF(A9stdlife="n/a","n/a",IF(BE$3&gt;(A9stdlife+$E188),(Input!$M$151*(1+rvanilla)^0.5)-SUM($M188:BD188),(Input!$M$151*(1+rvanilla)^0.5)/A9stdlife))</f>
        <v>0</v>
      </c>
      <c r="BF188" s="168">
        <f>IF(A9stdlife="n/a","n/a",IF(BF$3&gt;(A9stdlife+$E188),(Input!$M$151*(1+rvanilla)^0.5)-SUM($M188:BE188),(Input!$M$151*(1+rvanilla)^0.5)/A9stdlife))</f>
        <v>0</v>
      </c>
      <c r="BG188" s="168">
        <f>IF(A9stdlife="n/a","n/a",IF(BG$3&gt;(A9stdlife+$E188),(Input!$M$151*(1+rvanilla)^0.5)-SUM($M188:BF188),(Input!$M$151*(1+rvanilla)^0.5)/A9stdlife))</f>
        <v>0</v>
      </c>
      <c r="BH188" s="168">
        <f>IF(A9stdlife="n/a","n/a",IF(BH$3&gt;(A9stdlife+$E188),(Input!$M$151*(1+rvanilla)^0.5)-SUM($M188:BG188),(Input!$M$151*(1+rvanilla)^0.5)/A9stdlife))</f>
        <v>0</v>
      </c>
      <c r="BI188" s="168">
        <f>IF(A9stdlife="n/a","n/a",IF(BI$3&gt;(A9stdlife+$E188),(Input!$M$151*(1+rvanilla)^0.5)-SUM($M188:BH188),(Input!$M$151*(1+rvanilla)^0.5)/A9stdlife))</f>
        <v>0</v>
      </c>
      <c r="BJ188" s="20"/>
      <c r="BK188" s="20"/>
      <c r="BL188"/>
      <c r="BM188"/>
      <c r="BN188"/>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c r="EA188"/>
      <c r="EB188"/>
      <c r="EC188"/>
      <c r="ED188"/>
      <c r="EE188"/>
      <c r="EF188"/>
      <c r="EG188"/>
      <c r="EH188"/>
      <c r="EI188"/>
      <c r="EJ188"/>
      <c r="EK188"/>
      <c r="EL188"/>
      <c r="EM188"/>
      <c r="EN188"/>
      <c r="EO188"/>
      <c r="EP188"/>
      <c r="EQ188"/>
      <c r="ER188"/>
      <c r="ES188"/>
      <c r="ET188"/>
      <c r="EU188"/>
      <c r="EV188"/>
      <c r="EW188"/>
      <c r="EX188"/>
      <c r="EY188"/>
      <c r="EZ188"/>
      <c r="FA188"/>
      <c r="FB188"/>
      <c r="FC188"/>
      <c r="FD188"/>
      <c r="FE188"/>
      <c r="FF188"/>
      <c r="FG188"/>
      <c r="FH188"/>
      <c r="FI188"/>
      <c r="FJ188"/>
      <c r="FK188"/>
      <c r="FL188"/>
      <c r="FM188"/>
      <c r="FN188"/>
      <c r="FO188"/>
      <c r="FP188"/>
      <c r="FQ188"/>
      <c r="FR188"/>
      <c r="FS188"/>
      <c r="FT188"/>
      <c r="FU188"/>
      <c r="FV188"/>
      <c r="FW188"/>
      <c r="FX188"/>
      <c r="FY188"/>
      <c r="FZ188"/>
      <c r="GA188"/>
      <c r="GB188"/>
      <c r="GC188"/>
      <c r="GD188"/>
      <c r="GE188"/>
      <c r="GF188"/>
      <c r="GG188"/>
      <c r="GH188"/>
      <c r="GI188"/>
      <c r="GJ188"/>
      <c r="GK188"/>
      <c r="GL188"/>
      <c r="GM188"/>
      <c r="GN188"/>
      <c r="GO188"/>
      <c r="GP188"/>
      <c r="GQ188"/>
      <c r="GR188"/>
      <c r="GS188"/>
      <c r="GT188"/>
      <c r="GU188"/>
      <c r="GV188"/>
      <c r="GW188"/>
      <c r="GX188"/>
      <c r="GY188"/>
      <c r="GZ188"/>
      <c r="HA188"/>
      <c r="HB188"/>
      <c r="HC188"/>
      <c r="HD188"/>
      <c r="HE188"/>
      <c r="HF188"/>
      <c r="HG188"/>
      <c r="HH188"/>
      <c r="HI188"/>
      <c r="HJ188"/>
      <c r="HK188"/>
      <c r="HL188"/>
      <c r="HM188"/>
      <c r="HN188"/>
      <c r="HO188"/>
      <c r="HP188"/>
      <c r="HQ188"/>
      <c r="HR188"/>
      <c r="HS188"/>
      <c r="HT188"/>
      <c r="HU188"/>
      <c r="HV188"/>
      <c r="HW188"/>
      <c r="HX188"/>
      <c r="HY188"/>
      <c r="HZ188"/>
      <c r="IA188"/>
      <c r="IB188"/>
      <c r="IC188"/>
      <c r="ID188"/>
      <c r="IE188"/>
      <c r="IF188"/>
      <c r="IG188"/>
      <c r="IH188"/>
      <c r="II188"/>
      <c r="IJ188"/>
      <c r="IK188"/>
      <c r="IL188"/>
      <c r="IM188"/>
      <c r="IN188"/>
      <c r="IO188"/>
      <c r="IP188"/>
      <c r="IQ188"/>
      <c r="IR188"/>
      <c r="IS188"/>
      <c r="IT188"/>
      <c r="IU188"/>
      <c r="IV188"/>
    </row>
    <row r="189" spans="1:256" s="5" customFormat="1" ht="12.75" hidden="1" customHeight="1" outlineLevel="2">
      <c r="A189" s="20"/>
      <c r="B189" s="20"/>
      <c r="C189" s="38"/>
      <c r="D189" s="641"/>
      <c r="E189" s="287">
        <v>8</v>
      </c>
      <c r="F189" s="40"/>
      <c r="G189" s="445"/>
      <c r="H189" s="315"/>
      <c r="I189" s="315"/>
      <c r="J189" s="315"/>
      <c r="K189" s="315"/>
      <c r="L189" s="315"/>
      <c r="M189" s="315"/>
      <c r="N189" s="314"/>
      <c r="O189" s="168">
        <f>IF(A9stdlife="n/a","n/a",IF(O$3&gt;(A9stdlife+$E189),(Input!$N$151*(1+rvanilla)^0.5)-SUM($N189:N189),(Input!$N$151*(1+rvanilla)^0.5)/A9stdlife))</f>
        <v>0</v>
      </c>
      <c r="P189" s="168">
        <f>IF(A9stdlife="n/a","n/a",IF(P$3&gt;(A9stdlife+$E189),(Input!$N$151*(1+rvanilla)^0.5)-SUM($N189:O189),(Input!$N$151*(1+rvanilla)^0.5)/A9stdlife))</f>
        <v>0</v>
      </c>
      <c r="Q189" s="168">
        <f>IF(A9stdlife="n/a","n/a",IF(Q$3&gt;(A9stdlife+$E189),(Input!$N$151*(1+rvanilla)^0.5)-SUM($N189:P189),(Input!$N$151*(1+rvanilla)^0.5)/A9stdlife))</f>
        <v>0</v>
      </c>
      <c r="R189" s="168">
        <f>IF(A9stdlife="n/a","n/a",IF(R$3&gt;(A9stdlife+$E189),(Input!$N$151*(1+rvanilla)^0.5)-SUM($N189:Q189),(Input!$N$151*(1+rvanilla)^0.5)/A9stdlife))</f>
        <v>0</v>
      </c>
      <c r="S189" s="168">
        <f>IF(A9stdlife="n/a","n/a",IF(S$3&gt;(A9stdlife+$E189),(Input!$N$151*(1+rvanilla)^0.5)-SUM($N189:R189),(Input!$N$151*(1+rvanilla)^0.5)/A9stdlife))</f>
        <v>0</v>
      </c>
      <c r="T189" s="168">
        <f>IF(A9stdlife="n/a","n/a",IF(T$3&gt;(A9stdlife+$E189),(Input!$N$151*(1+rvanilla)^0.5)-SUM($N189:S189),(Input!$N$151*(1+rvanilla)^0.5)/A9stdlife))</f>
        <v>0</v>
      </c>
      <c r="U189" s="168">
        <f>IF(A9stdlife="n/a","n/a",IF(U$3&gt;(A9stdlife+$E189),(Input!$N$151*(1+rvanilla)^0.5)-SUM($N189:T189),(Input!$N$151*(1+rvanilla)^0.5)/A9stdlife))</f>
        <v>0</v>
      </c>
      <c r="V189" s="168">
        <f>IF(A9stdlife="n/a","n/a",IF(V$3&gt;(A9stdlife+$E189),(Input!$N$151*(1+rvanilla)^0.5)-SUM($N189:U189),(Input!$N$151*(1+rvanilla)^0.5)/A9stdlife))</f>
        <v>0</v>
      </c>
      <c r="W189" s="168">
        <f>IF(A9stdlife="n/a","n/a",IF(W$3&gt;(A9stdlife+$E189),(Input!$N$151*(1+rvanilla)^0.5)-SUM($N189:V189),(Input!$N$151*(1+rvanilla)^0.5)/A9stdlife))</f>
        <v>0</v>
      </c>
      <c r="X189" s="168">
        <f>IF(A9stdlife="n/a","n/a",IF(X$3&gt;(A9stdlife+$E189),(Input!$N$151*(1+rvanilla)^0.5)-SUM($N189:W189),(Input!$N$151*(1+rvanilla)^0.5)/A9stdlife))</f>
        <v>0</v>
      </c>
      <c r="Y189" s="168">
        <f>IF(A9stdlife="n/a","n/a",IF(Y$3&gt;(A9stdlife+$E189),(Input!$N$151*(1+rvanilla)^0.5)-SUM($N189:X189),(Input!$N$151*(1+rvanilla)^0.5)/A9stdlife))</f>
        <v>0</v>
      </c>
      <c r="Z189" s="168">
        <f>IF(A9stdlife="n/a","n/a",IF(Z$3&gt;(A9stdlife+$E189),(Input!$N$151*(1+rvanilla)^0.5)-SUM($N189:Y189),(Input!$N$151*(1+rvanilla)^0.5)/A9stdlife))</f>
        <v>0</v>
      </c>
      <c r="AA189" s="168">
        <f>IF(A9stdlife="n/a","n/a",IF(AA$3&gt;(A9stdlife+$E189),(Input!$N$151*(1+rvanilla)^0.5)-SUM($N189:Z189),(Input!$N$151*(1+rvanilla)^0.5)/A9stdlife))</f>
        <v>0</v>
      </c>
      <c r="AB189" s="168">
        <f>IF(A9stdlife="n/a","n/a",IF(AB$3&gt;(A9stdlife+$E189),(Input!$N$151*(1+rvanilla)^0.5)-SUM($N189:AA189),(Input!$N$151*(1+rvanilla)^0.5)/A9stdlife))</f>
        <v>0</v>
      </c>
      <c r="AC189" s="168">
        <f>IF(A9stdlife="n/a","n/a",IF(AC$3&gt;(A9stdlife+$E189),(Input!$N$151*(1+rvanilla)^0.5)-SUM($N189:AB189),(Input!$N$151*(1+rvanilla)^0.5)/A9stdlife))</f>
        <v>0</v>
      </c>
      <c r="AD189" s="168">
        <f>IF(A9stdlife="n/a","n/a",IF(AD$3&gt;(A9stdlife+$E189),(Input!$N$151*(1+rvanilla)^0.5)-SUM($N189:AC189),(Input!$N$151*(1+rvanilla)^0.5)/A9stdlife))</f>
        <v>0</v>
      </c>
      <c r="AE189" s="168">
        <f>IF(A9stdlife="n/a","n/a",IF(AE$3&gt;(A9stdlife+$E189),(Input!$N$151*(1+rvanilla)^0.5)-SUM($N189:AD189),(Input!$N$151*(1+rvanilla)^0.5)/A9stdlife))</f>
        <v>0</v>
      </c>
      <c r="AF189" s="168">
        <f>IF(A9stdlife="n/a","n/a",IF(AF$3&gt;(A9stdlife+$E189),(Input!$N$151*(1+rvanilla)^0.5)-SUM($N189:AE189),(Input!$N$151*(1+rvanilla)^0.5)/A9stdlife))</f>
        <v>0</v>
      </c>
      <c r="AG189" s="168">
        <f>IF(A9stdlife="n/a","n/a",IF(AG$3&gt;(A9stdlife+$E189),(Input!$N$151*(1+rvanilla)^0.5)-SUM($N189:AF189),(Input!$N$151*(1+rvanilla)^0.5)/A9stdlife))</f>
        <v>0</v>
      </c>
      <c r="AH189" s="168">
        <f>IF(A9stdlife="n/a","n/a",IF(AH$3&gt;(A9stdlife+$E189),(Input!$N$151*(1+rvanilla)^0.5)-SUM($N189:AG189),(Input!$N$151*(1+rvanilla)^0.5)/A9stdlife))</f>
        <v>0</v>
      </c>
      <c r="AI189" s="168">
        <f>IF(A9stdlife="n/a","n/a",IF(AI$3&gt;(A9stdlife+$E189),(Input!$N$151*(1+rvanilla)^0.5)-SUM($N189:AH189),(Input!$N$151*(1+rvanilla)^0.5)/A9stdlife))</f>
        <v>0</v>
      </c>
      <c r="AJ189" s="168">
        <f>IF(A9stdlife="n/a","n/a",IF(AJ$3&gt;(A9stdlife+$E189),(Input!$N$151*(1+rvanilla)^0.5)-SUM($N189:AI189),(Input!$N$151*(1+rvanilla)^0.5)/A9stdlife))</f>
        <v>0</v>
      </c>
      <c r="AK189" s="168">
        <f>IF(A9stdlife="n/a","n/a",IF(AK$3&gt;(A9stdlife+$E189),(Input!$N$151*(1+rvanilla)^0.5)-SUM($N189:AJ189),(Input!$N$151*(1+rvanilla)^0.5)/A9stdlife))</f>
        <v>0</v>
      </c>
      <c r="AL189" s="168">
        <f>IF(A9stdlife="n/a","n/a",IF(AL$3&gt;(A9stdlife+$E189),(Input!$N$151*(1+rvanilla)^0.5)-SUM($N189:AK189),(Input!$N$151*(1+rvanilla)^0.5)/A9stdlife))</f>
        <v>0</v>
      </c>
      <c r="AM189" s="168">
        <f>IF(A9stdlife="n/a","n/a",IF(AM$3&gt;(A9stdlife+$E189),(Input!$N$151*(1+rvanilla)^0.5)-SUM($N189:AL189),(Input!$N$151*(1+rvanilla)^0.5)/A9stdlife))</f>
        <v>0</v>
      </c>
      <c r="AN189" s="168">
        <f>IF(A9stdlife="n/a","n/a",IF(AN$3&gt;(A9stdlife+$E189),(Input!$N$151*(1+rvanilla)^0.5)-SUM($N189:AM189),(Input!$N$151*(1+rvanilla)^0.5)/A9stdlife))</f>
        <v>0</v>
      </c>
      <c r="AO189" s="168">
        <f>IF(A9stdlife="n/a","n/a",IF(AO$3&gt;(A9stdlife+$E189),(Input!$N$151*(1+rvanilla)^0.5)-SUM($N189:AN189),(Input!$N$151*(1+rvanilla)^0.5)/A9stdlife))</f>
        <v>0</v>
      </c>
      <c r="AP189" s="168">
        <f>IF(A9stdlife="n/a","n/a",IF(AP$3&gt;(A9stdlife+$E189),(Input!$N$151*(1+rvanilla)^0.5)-SUM($N189:AO189),(Input!$N$151*(1+rvanilla)^0.5)/A9stdlife))</f>
        <v>0</v>
      </c>
      <c r="AQ189" s="168">
        <f>IF(A9stdlife="n/a","n/a",IF(AQ$3&gt;(A9stdlife+$E189),(Input!$N$151*(1+rvanilla)^0.5)-SUM($N189:AP189),(Input!$N$151*(1+rvanilla)^0.5)/A9stdlife))</f>
        <v>0</v>
      </c>
      <c r="AR189" s="168">
        <f>IF(A9stdlife="n/a","n/a",IF(AR$3&gt;(A9stdlife+$E189),(Input!$N$151*(1+rvanilla)^0.5)-SUM($N189:AQ189),(Input!$N$151*(1+rvanilla)^0.5)/A9stdlife))</f>
        <v>0</v>
      </c>
      <c r="AS189" s="168">
        <f>IF(A9stdlife="n/a","n/a",IF(AS$3&gt;(A9stdlife+$E189),(Input!$N$151*(1+rvanilla)^0.5)-SUM($N189:AR189),(Input!$N$151*(1+rvanilla)^0.5)/A9stdlife))</f>
        <v>0</v>
      </c>
      <c r="AT189" s="168">
        <f>IF(A9stdlife="n/a","n/a",IF(AT$3&gt;(A9stdlife+$E189),(Input!$N$151*(1+rvanilla)^0.5)-SUM($N189:AS189),(Input!$N$151*(1+rvanilla)^0.5)/A9stdlife))</f>
        <v>0</v>
      </c>
      <c r="AU189" s="168">
        <f>IF(A9stdlife="n/a","n/a",IF(AU$3&gt;(A9stdlife+$E189),(Input!$N$151*(1+rvanilla)^0.5)-SUM($N189:AT189),(Input!$N$151*(1+rvanilla)^0.5)/A9stdlife))</f>
        <v>0</v>
      </c>
      <c r="AV189" s="168">
        <f>IF(A9stdlife="n/a","n/a",IF(AV$3&gt;(A9stdlife+$E189),(Input!$N$151*(1+rvanilla)^0.5)-SUM($N189:AU189),(Input!$N$151*(1+rvanilla)^0.5)/A9stdlife))</f>
        <v>0</v>
      </c>
      <c r="AW189" s="168">
        <f>IF(A9stdlife="n/a","n/a",IF(AW$3&gt;(A9stdlife+$E189),(Input!$N$151*(1+rvanilla)^0.5)-SUM($N189:AV189),(Input!$N$151*(1+rvanilla)^0.5)/A9stdlife))</f>
        <v>0</v>
      </c>
      <c r="AX189" s="168">
        <f>IF(A9stdlife="n/a","n/a",IF(AX$3&gt;(A9stdlife+$E189),(Input!$N$151*(1+rvanilla)^0.5)-SUM($N189:AW189),(Input!$N$151*(1+rvanilla)^0.5)/A9stdlife))</f>
        <v>0</v>
      </c>
      <c r="AY189" s="168">
        <f>IF(A9stdlife="n/a","n/a",IF(AY$3&gt;(A9stdlife+$E189),(Input!$N$151*(1+rvanilla)^0.5)-SUM($N189:AX189),(Input!$N$151*(1+rvanilla)^0.5)/A9stdlife))</f>
        <v>0</v>
      </c>
      <c r="AZ189" s="168">
        <f>IF(A9stdlife="n/a","n/a",IF(AZ$3&gt;(A9stdlife+$E189),(Input!$N$151*(1+rvanilla)^0.5)-SUM($N189:AY189),(Input!$N$151*(1+rvanilla)^0.5)/A9stdlife))</f>
        <v>0</v>
      </c>
      <c r="BA189" s="168">
        <f>IF(A9stdlife="n/a","n/a",IF(BA$3&gt;(A9stdlife+$E189),(Input!$N$151*(1+rvanilla)^0.5)-SUM($N189:AZ189),(Input!$N$151*(1+rvanilla)^0.5)/A9stdlife))</f>
        <v>0</v>
      </c>
      <c r="BB189" s="168">
        <f>IF(A9stdlife="n/a","n/a",IF(BB$3&gt;(A9stdlife+$E189),(Input!$N$151*(1+rvanilla)^0.5)-SUM($N189:BA189),(Input!$N$151*(1+rvanilla)^0.5)/A9stdlife))</f>
        <v>0</v>
      </c>
      <c r="BC189" s="168">
        <f>IF(A9stdlife="n/a","n/a",IF(BC$3&gt;(A9stdlife+$E189),(Input!$N$151*(1+rvanilla)^0.5)-SUM($N189:BB189),(Input!$N$151*(1+rvanilla)^0.5)/A9stdlife))</f>
        <v>0</v>
      </c>
      <c r="BD189" s="168">
        <f>IF(A9stdlife="n/a","n/a",IF(BD$3&gt;(A9stdlife+$E189),(Input!$N$151*(1+rvanilla)^0.5)-SUM($N189:BC189),(Input!$N$151*(1+rvanilla)^0.5)/A9stdlife))</f>
        <v>0</v>
      </c>
      <c r="BE189" s="168">
        <f>IF(A9stdlife="n/a","n/a",IF(BE$3&gt;(A9stdlife+$E189),(Input!$N$151*(1+rvanilla)^0.5)-SUM($N189:BD189),(Input!$N$151*(1+rvanilla)^0.5)/A9stdlife))</f>
        <v>0</v>
      </c>
      <c r="BF189" s="168">
        <f>IF(A9stdlife="n/a","n/a",IF(BF$3&gt;(A9stdlife+$E189),(Input!$N$151*(1+rvanilla)^0.5)-SUM($N189:BE189),(Input!$N$151*(1+rvanilla)^0.5)/A9stdlife))</f>
        <v>0</v>
      </c>
      <c r="BG189" s="168">
        <f>IF(A9stdlife="n/a","n/a",IF(BG$3&gt;(A9stdlife+$E189),(Input!$N$151*(1+rvanilla)^0.5)-SUM($N189:BF189),(Input!$N$151*(1+rvanilla)^0.5)/A9stdlife))</f>
        <v>0</v>
      </c>
      <c r="BH189" s="168">
        <f>IF(A9stdlife="n/a","n/a",IF(BH$3&gt;(A9stdlife+$E189),(Input!$N$151*(1+rvanilla)^0.5)-SUM($N189:BG189),(Input!$N$151*(1+rvanilla)^0.5)/A9stdlife))</f>
        <v>0</v>
      </c>
      <c r="BI189" s="168">
        <f>IF(A9stdlife="n/a","n/a",IF(BI$3&gt;(A9stdlife+$E189),(Input!$N$151*(1+rvanilla)^0.5)-SUM($N189:BH189),(Input!$N$151*(1+rvanilla)^0.5)/A9stdlife))</f>
        <v>0</v>
      </c>
      <c r="BJ189" s="20"/>
      <c r="BK189" s="20"/>
      <c r="BL189"/>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c r="ED189"/>
      <c r="EE189"/>
      <c r="EF189"/>
      <c r="EG189"/>
      <c r="EH189"/>
      <c r="EI189"/>
      <c r="EJ189"/>
      <c r="EK189"/>
      <c r="EL189"/>
      <c r="EM189"/>
      <c r="EN189"/>
      <c r="EO189"/>
      <c r="EP189"/>
      <c r="EQ189"/>
      <c r="ER189"/>
      <c r="ES189"/>
      <c r="ET189"/>
      <c r="EU189"/>
      <c r="EV189"/>
      <c r="EW189"/>
      <c r="EX189"/>
      <c r="EY189"/>
      <c r="EZ189"/>
      <c r="FA189"/>
      <c r="FB189"/>
      <c r="FC189"/>
      <c r="FD189"/>
      <c r="FE189"/>
      <c r="FF189"/>
      <c r="FG189"/>
      <c r="FH189"/>
      <c r="FI189"/>
      <c r="FJ189"/>
      <c r="FK189"/>
      <c r="FL189"/>
      <c r="FM189"/>
      <c r="FN189"/>
      <c r="FO189"/>
      <c r="FP189"/>
      <c r="FQ189"/>
      <c r="FR189"/>
      <c r="FS189"/>
      <c r="FT189"/>
      <c r="FU189"/>
      <c r="FV189"/>
      <c r="FW189"/>
      <c r="FX189"/>
      <c r="FY189"/>
      <c r="FZ189"/>
      <c r="GA189"/>
      <c r="GB189"/>
      <c r="GC189"/>
      <c r="GD189"/>
      <c r="GE189"/>
      <c r="GF189"/>
      <c r="GG189"/>
      <c r="GH189"/>
      <c r="GI189"/>
      <c r="GJ189"/>
      <c r="GK189"/>
      <c r="GL189"/>
      <c r="GM189"/>
      <c r="GN189"/>
      <c r="GO189"/>
      <c r="GP189"/>
      <c r="GQ189"/>
      <c r="GR189"/>
      <c r="GS189"/>
      <c r="GT189"/>
      <c r="GU189"/>
      <c r="GV189"/>
      <c r="GW189"/>
      <c r="GX189"/>
      <c r="GY189"/>
      <c r="GZ189"/>
      <c r="HA189"/>
      <c r="HB189"/>
      <c r="HC189"/>
      <c r="HD189"/>
      <c r="HE189"/>
      <c r="HF189"/>
      <c r="HG189"/>
      <c r="HH189"/>
      <c r="HI189"/>
      <c r="HJ189"/>
      <c r="HK189"/>
      <c r="HL189"/>
      <c r="HM189"/>
      <c r="HN189"/>
      <c r="HO189"/>
      <c r="HP189"/>
      <c r="HQ189"/>
      <c r="HR189"/>
      <c r="HS189"/>
      <c r="HT189"/>
      <c r="HU189"/>
      <c r="HV189"/>
      <c r="HW189"/>
      <c r="HX189"/>
      <c r="HY189"/>
      <c r="HZ189"/>
      <c r="IA189"/>
      <c r="IB189"/>
      <c r="IC189"/>
      <c r="ID189"/>
      <c r="IE189"/>
      <c r="IF189"/>
      <c r="IG189"/>
      <c r="IH189"/>
      <c r="II189"/>
      <c r="IJ189"/>
      <c r="IK189"/>
      <c r="IL189"/>
      <c r="IM189"/>
      <c r="IN189"/>
      <c r="IO189"/>
      <c r="IP189"/>
      <c r="IQ189"/>
      <c r="IR189"/>
      <c r="IS189"/>
      <c r="IT189"/>
      <c r="IU189"/>
      <c r="IV189"/>
    </row>
    <row r="190" spans="1:256" s="5" customFormat="1" ht="12.75" hidden="1" customHeight="1" outlineLevel="2">
      <c r="A190" s="20"/>
      <c r="B190" s="20"/>
      <c r="C190" s="38"/>
      <c r="D190" s="641"/>
      <c r="E190" s="287">
        <v>9</v>
      </c>
      <c r="F190" s="40"/>
      <c r="G190" s="445"/>
      <c r="H190" s="315"/>
      <c r="I190" s="315"/>
      <c r="J190" s="315"/>
      <c r="K190" s="315"/>
      <c r="L190" s="315"/>
      <c r="M190" s="315"/>
      <c r="N190" s="315"/>
      <c r="O190" s="314"/>
      <c r="P190" s="168">
        <f>IF(A9stdlife="n/a","n/a",IF(P$3&gt;(A9stdlife+$E190),(Input!$O$151*(1+rvanilla)^0.5)-SUM($O190:O190),(Input!$O$151*(1+rvanilla)^0.5)/A9stdlife))</f>
        <v>0</v>
      </c>
      <c r="Q190" s="168">
        <f>IF(A9stdlife="n/a","n/a",IF(Q$3&gt;(A9stdlife+$E190),(Input!$O$151*(1+rvanilla)^0.5)-SUM($O190:P190),(Input!$O$151*(1+rvanilla)^0.5)/A9stdlife))</f>
        <v>0</v>
      </c>
      <c r="R190" s="168">
        <f>IF(A9stdlife="n/a","n/a",IF(R$3&gt;(A9stdlife+$E190),(Input!$O$151*(1+rvanilla)^0.5)-SUM($O190:Q190),(Input!$O$151*(1+rvanilla)^0.5)/A9stdlife))</f>
        <v>0</v>
      </c>
      <c r="S190" s="168">
        <f>IF(A9stdlife="n/a","n/a",IF(S$3&gt;(A9stdlife+$E190),(Input!$O$151*(1+rvanilla)^0.5)-SUM($O190:R190),(Input!$O$151*(1+rvanilla)^0.5)/A9stdlife))</f>
        <v>0</v>
      </c>
      <c r="T190" s="168">
        <f>IF(A9stdlife="n/a","n/a",IF(T$3&gt;(A9stdlife+$E190),(Input!$O$151*(1+rvanilla)^0.5)-SUM($O190:S190),(Input!$O$151*(1+rvanilla)^0.5)/A9stdlife))</f>
        <v>0</v>
      </c>
      <c r="U190" s="168">
        <f>IF(A9stdlife="n/a","n/a",IF(U$3&gt;(A9stdlife+$E190),(Input!$O$151*(1+rvanilla)^0.5)-SUM($O190:T190),(Input!$O$151*(1+rvanilla)^0.5)/A9stdlife))</f>
        <v>0</v>
      </c>
      <c r="V190" s="168">
        <f>IF(A9stdlife="n/a","n/a",IF(V$3&gt;(A9stdlife+$E190),(Input!$O$151*(1+rvanilla)^0.5)-SUM($O190:U190),(Input!$O$151*(1+rvanilla)^0.5)/A9stdlife))</f>
        <v>0</v>
      </c>
      <c r="W190" s="168">
        <f>IF(A9stdlife="n/a","n/a",IF(W$3&gt;(A9stdlife+$E190),(Input!$O$151*(1+rvanilla)^0.5)-SUM($O190:V190),(Input!$O$151*(1+rvanilla)^0.5)/A9stdlife))</f>
        <v>0</v>
      </c>
      <c r="X190" s="168">
        <f>IF(A9stdlife="n/a","n/a",IF(X$3&gt;(A9stdlife+$E190),(Input!$O$151*(1+rvanilla)^0.5)-SUM($O190:W190),(Input!$O$151*(1+rvanilla)^0.5)/A9stdlife))</f>
        <v>0</v>
      </c>
      <c r="Y190" s="168">
        <f>IF(A9stdlife="n/a","n/a",IF(Y$3&gt;(A9stdlife+$E190),(Input!$O$151*(1+rvanilla)^0.5)-SUM($O190:X190),(Input!$O$151*(1+rvanilla)^0.5)/A9stdlife))</f>
        <v>0</v>
      </c>
      <c r="Z190" s="168">
        <f>IF(A9stdlife="n/a","n/a",IF(Z$3&gt;(A9stdlife+$E190),(Input!$O$151*(1+rvanilla)^0.5)-SUM($O190:Y190),(Input!$O$151*(1+rvanilla)^0.5)/A9stdlife))</f>
        <v>0</v>
      </c>
      <c r="AA190" s="168">
        <f>IF(A9stdlife="n/a","n/a",IF(AA$3&gt;(A9stdlife+$E190),(Input!$O$151*(1+rvanilla)^0.5)-SUM($O190:Z190),(Input!$O$151*(1+rvanilla)^0.5)/A9stdlife))</f>
        <v>0</v>
      </c>
      <c r="AB190" s="168">
        <f>IF(A9stdlife="n/a","n/a",IF(AB$3&gt;(A9stdlife+$E190),(Input!$O$151*(1+rvanilla)^0.5)-SUM($O190:AA190),(Input!$O$151*(1+rvanilla)^0.5)/A9stdlife))</f>
        <v>0</v>
      </c>
      <c r="AC190" s="168">
        <f>IF(A9stdlife="n/a","n/a",IF(AC$3&gt;(A9stdlife+$E190),(Input!$O$151*(1+rvanilla)^0.5)-SUM($O190:AB190),(Input!$O$151*(1+rvanilla)^0.5)/A9stdlife))</f>
        <v>0</v>
      </c>
      <c r="AD190" s="168">
        <f>IF(A9stdlife="n/a","n/a",IF(AD$3&gt;(A9stdlife+$E190),(Input!$O$151*(1+rvanilla)^0.5)-SUM($O190:AC190),(Input!$O$151*(1+rvanilla)^0.5)/A9stdlife))</f>
        <v>0</v>
      </c>
      <c r="AE190" s="168">
        <f>IF(A9stdlife="n/a","n/a",IF(AE$3&gt;(A9stdlife+$E190),(Input!$O$151*(1+rvanilla)^0.5)-SUM($O190:AD190),(Input!$O$151*(1+rvanilla)^0.5)/A9stdlife))</f>
        <v>0</v>
      </c>
      <c r="AF190" s="168">
        <f>IF(A9stdlife="n/a","n/a",IF(AF$3&gt;(A9stdlife+$E190),(Input!$O$151*(1+rvanilla)^0.5)-SUM($O190:AE190),(Input!$O$151*(1+rvanilla)^0.5)/A9stdlife))</f>
        <v>0</v>
      </c>
      <c r="AG190" s="168">
        <f>IF(A9stdlife="n/a","n/a",IF(AG$3&gt;(A9stdlife+$E190),(Input!$O$151*(1+rvanilla)^0.5)-SUM($O190:AF190),(Input!$O$151*(1+rvanilla)^0.5)/A9stdlife))</f>
        <v>0</v>
      </c>
      <c r="AH190" s="168">
        <f>IF(A9stdlife="n/a","n/a",IF(AH$3&gt;(A9stdlife+$E190),(Input!$O$151*(1+rvanilla)^0.5)-SUM($O190:AG190),(Input!$O$151*(1+rvanilla)^0.5)/A9stdlife))</f>
        <v>0</v>
      </c>
      <c r="AI190" s="168">
        <f>IF(A9stdlife="n/a","n/a",IF(AI$3&gt;(A9stdlife+$E190),(Input!$O$151*(1+rvanilla)^0.5)-SUM($O190:AH190),(Input!$O$151*(1+rvanilla)^0.5)/A9stdlife))</f>
        <v>0</v>
      </c>
      <c r="AJ190" s="168">
        <f>IF(A9stdlife="n/a","n/a",IF(AJ$3&gt;(A9stdlife+$E190),(Input!$O$151*(1+rvanilla)^0.5)-SUM($O190:AI190),(Input!$O$151*(1+rvanilla)^0.5)/A9stdlife))</f>
        <v>0</v>
      </c>
      <c r="AK190" s="168">
        <f>IF(A9stdlife="n/a","n/a",IF(AK$3&gt;(A9stdlife+$E190),(Input!$O$151*(1+rvanilla)^0.5)-SUM($O190:AJ190),(Input!$O$151*(1+rvanilla)^0.5)/A9stdlife))</f>
        <v>0</v>
      </c>
      <c r="AL190" s="168">
        <f>IF(A9stdlife="n/a","n/a",IF(AL$3&gt;(A9stdlife+$E190),(Input!$O$151*(1+rvanilla)^0.5)-SUM($O190:AK190),(Input!$O$151*(1+rvanilla)^0.5)/A9stdlife))</f>
        <v>0</v>
      </c>
      <c r="AM190" s="168">
        <f>IF(A9stdlife="n/a","n/a",IF(AM$3&gt;(A9stdlife+$E190),(Input!$O$151*(1+rvanilla)^0.5)-SUM($O190:AL190),(Input!$O$151*(1+rvanilla)^0.5)/A9stdlife))</f>
        <v>0</v>
      </c>
      <c r="AN190" s="168">
        <f>IF(A9stdlife="n/a","n/a",IF(AN$3&gt;(A9stdlife+$E190),(Input!$O$151*(1+rvanilla)^0.5)-SUM($O190:AM190),(Input!$O$151*(1+rvanilla)^0.5)/A9stdlife))</f>
        <v>0</v>
      </c>
      <c r="AO190" s="168">
        <f>IF(A9stdlife="n/a","n/a",IF(AO$3&gt;(A9stdlife+$E190),(Input!$O$151*(1+rvanilla)^0.5)-SUM($O190:AN190),(Input!$O$151*(1+rvanilla)^0.5)/A9stdlife))</f>
        <v>0</v>
      </c>
      <c r="AP190" s="168">
        <f>IF(A9stdlife="n/a","n/a",IF(AP$3&gt;(A9stdlife+$E190),(Input!$O$151*(1+rvanilla)^0.5)-SUM($O190:AO190),(Input!$O$151*(1+rvanilla)^0.5)/A9stdlife))</f>
        <v>0</v>
      </c>
      <c r="AQ190" s="168">
        <f>IF(A9stdlife="n/a","n/a",IF(AQ$3&gt;(A9stdlife+$E190),(Input!$O$151*(1+rvanilla)^0.5)-SUM($O190:AP190),(Input!$O$151*(1+rvanilla)^0.5)/A9stdlife))</f>
        <v>0</v>
      </c>
      <c r="AR190" s="168">
        <f>IF(A9stdlife="n/a","n/a",IF(AR$3&gt;(A9stdlife+$E190),(Input!$O$151*(1+rvanilla)^0.5)-SUM($O190:AQ190),(Input!$O$151*(1+rvanilla)^0.5)/A9stdlife))</f>
        <v>0</v>
      </c>
      <c r="AS190" s="168">
        <f>IF(A9stdlife="n/a","n/a",IF(AS$3&gt;(A9stdlife+$E190),(Input!$O$151*(1+rvanilla)^0.5)-SUM($O190:AR190),(Input!$O$151*(1+rvanilla)^0.5)/A9stdlife))</f>
        <v>0</v>
      </c>
      <c r="AT190" s="168">
        <f>IF(A9stdlife="n/a","n/a",IF(AT$3&gt;(A9stdlife+$E190),(Input!$O$151*(1+rvanilla)^0.5)-SUM($O190:AS190),(Input!$O$151*(1+rvanilla)^0.5)/A9stdlife))</f>
        <v>0</v>
      </c>
      <c r="AU190" s="168">
        <f>IF(A9stdlife="n/a","n/a",IF(AU$3&gt;(A9stdlife+$E190),(Input!$O$151*(1+rvanilla)^0.5)-SUM($O190:AT190),(Input!$O$151*(1+rvanilla)^0.5)/A9stdlife))</f>
        <v>0</v>
      </c>
      <c r="AV190" s="168">
        <f>IF(A9stdlife="n/a","n/a",IF(AV$3&gt;(A9stdlife+$E190),(Input!$O$151*(1+rvanilla)^0.5)-SUM($O190:AU190),(Input!$O$151*(1+rvanilla)^0.5)/A9stdlife))</f>
        <v>0</v>
      </c>
      <c r="AW190" s="168">
        <f>IF(A9stdlife="n/a","n/a",IF(AW$3&gt;(A9stdlife+$E190),(Input!$O$151*(1+rvanilla)^0.5)-SUM($O190:AV190),(Input!$O$151*(1+rvanilla)^0.5)/A9stdlife))</f>
        <v>0</v>
      </c>
      <c r="AX190" s="168">
        <f>IF(A9stdlife="n/a","n/a",IF(AX$3&gt;(A9stdlife+$E190),(Input!$O$151*(1+rvanilla)^0.5)-SUM($O190:AW190),(Input!$O$151*(1+rvanilla)^0.5)/A9stdlife))</f>
        <v>0</v>
      </c>
      <c r="AY190" s="168">
        <f>IF(A9stdlife="n/a","n/a",IF(AY$3&gt;(A9stdlife+$E190),(Input!$O$151*(1+rvanilla)^0.5)-SUM($O190:AX190),(Input!$O$151*(1+rvanilla)^0.5)/A9stdlife))</f>
        <v>0</v>
      </c>
      <c r="AZ190" s="168">
        <f>IF(A9stdlife="n/a","n/a",IF(AZ$3&gt;(A9stdlife+$E190),(Input!$O$151*(1+rvanilla)^0.5)-SUM($O190:AY190),(Input!$O$151*(1+rvanilla)^0.5)/A9stdlife))</f>
        <v>0</v>
      </c>
      <c r="BA190" s="168">
        <f>IF(A9stdlife="n/a","n/a",IF(BA$3&gt;(A9stdlife+$E190),(Input!$O$151*(1+rvanilla)^0.5)-SUM($O190:AZ190),(Input!$O$151*(1+rvanilla)^0.5)/A9stdlife))</f>
        <v>0</v>
      </c>
      <c r="BB190" s="168">
        <f>IF(A9stdlife="n/a","n/a",IF(BB$3&gt;(A9stdlife+$E190),(Input!$O$151*(1+rvanilla)^0.5)-SUM($O190:BA190),(Input!$O$151*(1+rvanilla)^0.5)/A9stdlife))</f>
        <v>0</v>
      </c>
      <c r="BC190" s="168">
        <f>IF(A9stdlife="n/a","n/a",IF(BC$3&gt;(A9stdlife+$E190),(Input!$O$151*(1+rvanilla)^0.5)-SUM($O190:BB190),(Input!$O$151*(1+rvanilla)^0.5)/A9stdlife))</f>
        <v>0</v>
      </c>
      <c r="BD190" s="168">
        <f>IF(A9stdlife="n/a","n/a",IF(BD$3&gt;(A9stdlife+$E190),(Input!$O$151*(1+rvanilla)^0.5)-SUM($O190:BC190),(Input!$O$151*(1+rvanilla)^0.5)/A9stdlife))</f>
        <v>0</v>
      </c>
      <c r="BE190" s="168">
        <f>IF(A9stdlife="n/a","n/a",IF(BE$3&gt;(A9stdlife+$E190),(Input!$O$151*(1+rvanilla)^0.5)-SUM($O190:BD190),(Input!$O$151*(1+rvanilla)^0.5)/A9stdlife))</f>
        <v>0</v>
      </c>
      <c r="BF190" s="168">
        <f>IF(A9stdlife="n/a","n/a",IF(BF$3&gt;(A9stdlife+$E190),(Input!$O$151*(1+rvanilla)^0.5)-SUM($O190:BE190),(Input!$O$151*(1+rvanilla)^0.5)/A9stdlife))</f>
        <v>0</v>
      </c>
      <c r="BG190" s="168">
        <f>IF(A9stdlife="n/a","n/a",IF(BG$3&gt;(A9stdlife+$E190),(Input!$O$151*(1+rvanilla)^0.5)-SUM($O190:BF190),(Input!$O$151*(1+rvanilla)^0.5)/A9stdlife))</f>
        <v>0</v>
      </c>
      <c r="BH190" s="168">
        <f>IF(A9stdlife="n/a","n/a",IF(BH$3&gt;(A9stdlife+$E190),(Input!$O$151*(1+rvanilla)^0.5)-SUM($O190:BG190),(Input!$O$151*(1+rvanilla)^0.5)/A9stdlife))</f>
        <v>0</v>
      </c>
      <c r="BI190" s="168">
        <f>IF(A9stdlife="n/a","n/a",IF(BI$3&gt;(A9stdlife+$E190),(Input!$O$151*(1+rvanilla)^0.5)-SUM($O190:BH190),(Input!$O$151*(1+rvanilla)^0.5)/A9stdlife))</f>
        <v>0</v>
      </c>
      <c r="BJ190" s="20"/>
      <c r="BK190" s="20"/>
      <c r="BL190"/>
      <c r="BM190"/>
      <c r="BN190"/>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c r="DQ190"/>
      <c r="DR190"/>
      <c r="DS190"/>
      <c r="DT190"/>
      <c r="DU190"/>
      <c r="DV190"/>
      <c r="DW190"/>
      <c r="DX190"/>
      <c r="DY190"/>
      <c r="DZ190"/>
      <c r="EA190"/>
      <c r="EB190"/>
      <c r="EC190"/>
      <c r="ED190"/>
      <c r="EE190"/>
      <c r="EF190"/>
      <c r="EG190"/>
      <c r="EH190"/>
      <c r="EI190"/>
      <c r="EJ190"/>
      <c r="EK190"/>
      <c r="EL190"/>
      <c r="EM190"/>
      <c r="EN190"/>
      <c r="EO190"/>
      <c r="EP190"/>
      <c r="EQ190"/>
      <c r="ER190"/>
      <c r="ES190"/>
      <c r="ET190"/>
      <c r="EU190"/>
      <c r="EV190"/>
      <c r="EW190"/>
      <c r="EX190"/>
      <c r="EY190"/>
      <c r="EZ190"/>
      <c r="FA190"/>
      <c r="FB190"/>
      <c r="FC190"/>
      <c r="FD190"/>
      <c r="FE190"/>
      <c r="FF190"/>
      <c r="FG190"/>
      <c r="FH190"/>
      <c r="FI190"/>
      <c r="FJ190"/>
      <c r="FK190"/>
      <c r="FL190"/>
      <c r="FM190"/>
      <c r="FN190"/>
      <c r="FO190"/>
      <c r="FP190"/>
      <c r="FQ190"/>
      <c r="FR190"/>
      <c r="FS190"/>
      <c r="FT190"/>
      <c r="FU190"/>
      <c r="FV190"/>
      <c r="FW190"/>
      <c r="FX190"/>
      <c r="FY190"/>
      <c r="FZ190"/>
      <c r="GA190"/>
      <c r="GB190"/>
      <c r="GC190"/>
      <c r="GD190"/>
      <c r="GE190"/>
      <c r="GF190"/>
      <c r="GG190"/>
      <c r="GH190"/>
      <c r="GI190"/>
      <c r="GJ190"/>
      <c r="GK190"/>
      <c r="GL190"/>
      <c r="GM190"/>
      <c r="GN190"/>
      <c r="GO190"/>
      <c r="GP190"/>
      <c r="GQ190"/>
      <c r="GR190"/>
      <c r="GS190"/>
      <c r="GT190"/>
      <c r="GU190"/>
      <c r="GV190"/>
      <c r="GW190"/>
      <c r="GX190"/>
      <c r="GY190"/>
      <c r="GZ190"/>
      <c r="HA190"/>
      <c r="HB190"/>
      <c r="HC190"/>
      <c r="HD190"/>
      <c r="HE190"/>
      <c r="HF190"/>
      <c r="HG190"/>
      <c r="HH190"/>
      <c r="HI190"/>
      <c r="HJ190"/>
      <c r="HK190"/>
      <c r="HL190"/>
      <c r="HM190"/>
      <c r="HN190"/>
      <c r="HO190"/>
      <c r="HP190"/>
      <c r="HQ190"/>
      <c r="HR190"/>
      <c r="HS190"/>
      <c r="HT190"/>
      <c r="HU190"/>
      <c r="HV190"/>
      <c r="HW190"/>
      <c r="HX190"/>
      <c r="HY190"/>
      <c r="HZ190"/>
      <c r="IA190"/>
      <c r="IB190"/>
      <c r="IC190"/>
      <c r="ID190"/>
      <c r="IE190"/>
      <c r="IF190"/>
      <c r="IG190"/>
      <c r="IH190"/>
      <c r="II190"/>
      <c r="IJ190"/>
      <c r="IK190"/>
      <c r="IL190"/>
      <c r="IM190"/>
      <c r="IN190"/>
      <c r="IO190"/>
      <c r="IP190"/>
      <c r="IQ190"/>
      <c r="IR190"/>
      <c r="IS190"/>
      <c r="IT190"/>
      <c r="IU190"/>
      <c r="IV190"/>
    </row>
    <row r="191" spans="1:256" s="5" customFormat="1" ht="12.75" hidden="1" customHeight="1" outlineLevel="2">
      <c r="A191" s="20"/>
      <c r="B191" s="20"/>
      <c r="C191" s="38"/>
      <c r="D191" s="641"/>
      <c r="E191" s="288">
        <v>10</v>
      </c>
      <c r="F191" s="40"/>
      <c r="G191" s="445"/>
      <c r="H191" s="315"/>
      <c r="I191" s="315"/>
      <c r="J191" s="315"/>
      <c r="K191" s="315"/>
      <c r="L191" s="315"/>
      <c r="M191" s="315"/>
      <c r="N191" s="315"/>
      <c r="O191" s="315"/>
      <c r="P191" s="314"/>
      <c r="Q191" s="168">
        <f>IF(A9stdlife="n/a","n/a",IF(Q$3&gt;(A9stdlife+$E191),(Input!$P$151*(1+rvanilla)^0.5)-SUM($P191:P191),(Input!$P$151*(1+rvanilla)^0.5)/A9stdlife))</f>
        <v>0</v>
      </c>
      <c r="R191" s="168">
        <f>IF(A9stdlife="n/a","n/a",IF(R$3&gt;(A9stdlife+$E191),(Input!$P$151*(1+rvanilla)^0.5)-SUM($P191:Q191),(Input!$P$151*(1+rvanilla)^0.5)/A9stdlife))</f>
        <v>0</v>
      </c>
      <c r="S191" s="168">
        <f>IF(A9stdlife="n/a","n/a",IF(S$3&gt;(A9stdlife+$E191),(Input!$P$151*(1+rvanilla)^0.5)-SUM($P191:R191),(Input!$P$151*(1+rvanilla)^0.5)/A9stdlife))</f>
        <v>0</v>
      </c>
      <c r="T191" s="168">
        <f>IF(A9stdlife="n/a","n/a",IF(T$3&gt;(A9stdlife+$E191),(Input!$P$151*(1+rvanilla)^0.5)-SUM($P191:S191),(Input!$P$151*(1+rvanilla)^0.5)/A9stdlife))</f>
        <v>0</v>
      </c>
      <c r="U191" s="168">
        <f>IF(A9stdlife="n/a","n/a",IF(U$3&gt;(A9stdlife+$E191),(Input!$P$151*(1+rvanilla)^0.5)-SUM($P191:T191),(Input!$P$151*(1+rvanilla)^0.5)/A9stdlife))</f>
        <v>0</v>
      </c>
      <c r="V191" s="168">
        <f>IF(A9stdlife="n/a","n/a",IF(V$3&gt;(A9stdlife+$E191),(Input!$P$151*(1+rvanilla)^0.5)-SUM($P191:U191),(Input!$P$151*(1+rvanilla)^0.5)/A9stdlife))</f>
        <v>0</v>
      </c>
      <c r="W191" s="168">
        <f>IF(A9stdlife="n/a","n/a",IF(W$3&gt;(A9stdlife+$E191),(Input!$P$151*(1+rvanilla)^0.5)-SUM($P191:V191),(Input!$P$151*(1+rvanilla)^0.5)/A9stdlife))</f>
        <v>0</v>
      </c>
      <c r="X191" s="168">
        <f>IF(A9stdlife="n/a","n/a",IF(X$3&gt;(A9stdlife+$E191),(Input!$P$151*(1+rvanilla)^0.5)-SUM($P191:W191),(Input!$P$151*(1+rvanilla)^0.5)/A9stdlife))</f>
        <v>0</v>
      </c>
      <c r="Y191" s="168">
        <f>IF(A9stdlife="n/a","n/a",IF(Y$3&gt;(A9stdlife+$E191),(Input!$P$151*(1+rvanilla)^0.5)-SUM($P191:X191),(Input!$P$151*(1+rvanilla)^0.5)/A9stdlife))</f>
        <v>0</v>
      </c>
      <c r="Z191" s="168">
        <f>IF(A9stdlife="n/a","n/a",IF(Z$3&gt;(A9stdlife+$E191),(Input!$P$151*(1+rvanilla)^0.5)-SUM($P191:Y191),(Input!$P$151*(1+rvanilla)^0.5)/A9stdlife))</f>
        <v>0</v>
      </c>
      <c r="AA191" s="168">
        <f>IF(A9stdlife="n/a","n/a",IF(AA$3&gt;(A9stdlife+$E191),(Input!$P$151*(1+rvanilla)^0.5)-SUM($P191:Z191),(Input!$P$151*(1+rvanilla)^0.5)/A9stdlife))</f>
        <v>0</v>
      </c>
      <c r="AB191" s="168">
        <f>IF(A9stdlife="n/a","n/a",IF(AB$3&gt;(A9stdlife+$E191),(Input!$P$151*(1+rvanilla)^0.5)-SUM($P191:AA191),(Input!$P$151*(1+rvanilla)^0.5)/A9stdlife))</f>
        <v>0</v>
      </c>
      <c r="AC191" s="168">
        <f>IF(A9stdlife="n/a","n/a",IF(AC$3&gt;(A9stdlife+$E191),(Input!$P$151*(1+rvanilla)^0.5)-SUM($P191:AB191),(Input!$P$151*(1+rvanilla)^0.5)/A9stdlife))</f>
        <v>0</v>
      </c>
      <c r="AD191" s="168">
        <f>IF(A9stdlife="n/a","n/a",IF(AD$3&gt;(A9stdlife+$E191),(Input!$P$151*(1+rvanilla)^0.5)-SUM($P191:AC191),(Input!$P$151*(1+rvanilla)^0.5)/A9stdlife))</f>
        <v>0</v>
      </c>
      <c r="AE191" s="168">
        <f>IF(A9stdlife="n/a","n/a",IF(AE$3&gt;(A9stdlife+$E191),(Input!$P$151*(1+rvanilla)^0.5)-SUM($P191:AD191),(Input!$P$151*(1+rvanilla)^0.5)/A9stdlife))</f>
        <v>0</v>
      </c>
      <c r="AF191" s="168">
        <f>IF(A9stdlife="n/a","n/a",IF(AF$3&gt;(A9stdlife+$E191),(Input!$P$151*(1+rvanilla)^0.5)-SUM($P191:AE191),(Input!$P$151*(1+rvanilla)^0.5)/A9stdlife))</f>
        <v>0</v>
      </c>
      <c r="AG191" s="168">
        <f>IF(A9stdlife="n/a","n/a",IF(AG$3&gt;(A9stdlife+$E191),(Input!$P$151*(1+rvanilla)^0.5)-SUM($P191:AF191),(Input!$P$151*(1+rvanilla)^0.5)/A9stdlife))</f>
        <v>0</v>
      </c>
      <c r="AH191" s="168">
        <f>IF(A9stdlife="n/a","n/a",IF(AH$3&gt;(A9stdlife+$E191),(Input!$P$151*(1+rvanilla)^0.5)-SUM($P191:AG191),(Input!$P$151*(1+rvanilla)^0.5)/A9stdlife))</f>
        <v>0</v>
      </c>
      <c r="AI191" s="168">
        <f>IF(A9stdlife="n/a","n/a",IF(AI$3&gt;(A9stdlife+$E191),(Input!$P$151*(1+rvanilla)^0.5)-SUM($P191:AH191),(Input!$P$151*(1+rvanilla)^0.5)/A9stdlife))</f>
        <v>0</v>
      </c>
      <c r="AJ191" s="168">
        <f>IF(A9stdlife="n/a","n/a",IF(AJ$3&gt;(A9stdlife+$E191),(Input!$P$151*(1+rvanilla)^0.5)-SUM($P191:AI191),(Input!$P$151*(1+rvanilla)^0.5)/A9stdlife))</f>
        <v>0</v>
      </c>
      <c r="AK191" s="168">
        <f>IF(A9stdlife="n/a","n/a",IF(AK$3&gt;(A9stdlife+$E191),(Input!$P$151*(1+rvanilla)^0.5)-SUM($P191:AJ191),(Input!$P$151*(1+rvanilla)^0.5)/A9stdlife))</f>
        <v>0</v>
      </c>
      <c r="AL191" s="168">
        <f>IF(A9stdlife="n/a","n/a",IF(AL$3&gt;(A9stdlife+$E191),(Input!$P$151*(1+rvanilla)^0.5)-SUM($P191:AK191),(Input!$P$151*(1+rvanilla)^0.5)/A9stdlife))</f>
        <v>0</v>
      </c>
      <c r="AM191" s="168">
        <f>IF(A9stdlife="n/a","n/a",IF(AM$3&gt;(A9stdlife+$E191),(Input!$P$151*(1+rvanilla)^0.5)-SUM($P191:AL191),(Input!$P$151*(1+rvanilla)^0.5)/A9stdlife))</f>
        <v>0</v>
      </c>
      <c r="AN191" s="168">
        <f>IF(A9stdlife="n/a","n/a",IF(AN$3&gt;(A9stdlife+$E191),(Input!$P$151*(1+rvanilla)^0.5)-SUM($P191:AM191),(Input!$P$151*(1+rvanilla)^0.5)/A9stdlife))</f>
        <v>0</v>
      </c>
      <c r="AO191" s="168">
        <f>IF(A9stdlife="n/a","n/a",IF(AO$3&gt;(A9stdlife+$E191),(Input!$P$151*(1+rvanilla)^0.5)-SUM($P191:AN191),(Input!$P$151*(1+rvanilla)^0.5)/A9stdlife))</f>
        <v>0</v>
      </c>
      <c r="AP191" s="168">
        <f>IF(A9stdlife="n/a","n/a",IF(AP$3&gt;(A9stdlife+$E191),(Input!$P$151*(1+rvanilla)^0.5)-SUM($P191:AO191),(Input!$P$151*(1+rvanilla)^0.5)/A9stdlife))</f>
        <v>0</v>
      </c>
      <c r="AQ191" s="168">
        <f>IF(A9stdlife="n/a","n/a",IF(AQ$3&gt;(A9stdlife+$E191),(Input!$P$151*(1+rvanilla)^0.5)-SUM($P191:AP191),(Input!$P$151*(1+rvanilla)^0.5)/A9stdlife))</f>
        <v>0</v>
      </c>
      <c r="AR191" s="168">
        <f>IF(A9stdlife="n/a","n/a",IF(AR$3&gt;(A9stdlife+$E191),(Input!$P$151*(1+rvanilla)^0.5)-SUM($P191:AQ191),(Input!$P$151*(1+rvanilla)^0.5)/A9stdlife))</f>
        <v>0</v>
      </c>
      <c r="AS191" s="168">
        <f>IF(A9stdlife="n/a","n/a",IF(AS$3&gt;(A9stdlife+$E191),(Input!$P$151*(1+rvanilla)^0.5)-SUM($P191:AR191),(Input!$P$151*(1+rvanilla)^0.5)/A9stdlife))</f>
        <v>0</v>
      </c>
      <c r="AT191" s="168">
        <f>IF(A9stdlife="n/a","n/a",IF(AT$3&gt;(A9stdlife+$E191),(Input!$P$151*(1+rvanilla)^0.5)-SUM($P191:AS191),(Input!$P$151*(1+rvanilla)^0.5)/A9stdlife))</f>
        <v>0</v>
      </c>
      <c r="AU191" s="168">
        <f>IF(A9stdlife="n/a","n/a",IF(AU$3&gt;(A9stdlife+$E191),(Input!$P$151*(1+rvanilla)^0.5)-SUM($P191:AT191),(Input!$P$151*(1+rvanilla)^0.5)/A9stdlife))</f>
        <v>0</v>
      </c>
      <c r="AV191" s="168">
        <f>IF(A9stdlife="n/a","n/a",IF(AV$3&gt;(A9stdlife+$E191),(Input!$P$151*(1+rvanilla)^0.5)-SUM($P191:AU191),(Input!$P$151*(1+rvanilla)^0.5)/A9stdlife))</f>
        <v>0</v>
      </c>
      <c r="AW191" s="168">
        <f>IF(A9stdlife="n/a","n/a",IF(AW$3&gt;(A9stdlife+$E191),(Input!$P$151*(1+rvanilla)^0.5)-SUM($P191:AV191),(Input!$P$151*(1+rvanilla)^0.5)/A9stdlife))</f>
        <v>0</v>
      </c>
      <c r="AX191" s="168">
        <f>IF(A9stdlife="n/a","n/a",IF(AX$3&gt;(A9stdlife+$E191),(Input!$P$151*(1+rvanilla)^0.5)-SUM($P191:AW191),(Input!$P$151*(1+rvanilla)^0.5)/A9stdlife))</f>
        <v>0</v>
      </c>
      <c r="AY191" s="168">
        <f>IF(A9stdlife="n/a","n/a",IF(AY$3&gt;(A9stdlife+$E191),(Input!$P$151*(1+rvanilla)^0.5)-SUM($P191:AX191),(Input!$P$151*(1+rvanilla)^0.5)/A9stdlife))</f>
        <v>0</v>
      </c>
      <c r="AZ191" s="168">
        <f>IF(A9stdlife="n/a","n/a",IF(AZ$3&gt;(A9stdlife+$E191),(Input!$P$151*(1+rvanilla)^0.5)-SUM($P191:AY191),(Input!$P$151*(1+rvanilla)^0.5)/A9stdlife))</f>
        <v>0</v>
      </c>
      <c r="BA191" s="168">
        <f>IF(A9stdlife="n/a","n/a",IF(BA$3&gt;(A9stdlife+$E191),(Input!$P$151*(1+rvanilla)^0.5)-SUM($P191:AZ191),(Input!$P$151*(1+rvanilla)^0.5)/A9stdlife))</f>
        <v>0</v>
      </c>
      <c r="BB191" s="168">
        <f>IF(A9stdlife="n/a","n/a",IF(BB$3&gt;(A9stdlife+$E191),(Input!$P$151*(1+rvanilla)^0.5)-SUM($P191:BA191),(Input!$P$151*(1+rvanilla)^0.5)/A9stdlife))</f>
        <v>0</v>
      </c>
      <c r="BC191" s="168">
        <f>IF(A9stdlife="n/a","n/a",IF(BC$3&gt;(A9stdlife+$E191),(Input!$P$151*(1+rvanilla)^0.5)-SUM($P191:BB191),(Input!$P$151*(1+rvanilla)^0.5)/A9stdlife))</f>
        <v>0</v>
      </c>
      <c r="BD191" s="168">
        <f>IF(A9stdlife="n/a","n/a",IF(BD$3&gt;(A9stdlife+$E191),(Input!$P$151*(1+rvanilla)^0.5)-SUM($P191:BC191),(Input!$P$151*(1+rvanilla)^0.5)/A9stdlife))</f>
        <v>0</v>
      </c>
      <c r="BE191" s="168">
        <f>IF(A9stdlife="n/a","n/a",IF(BE$3&gt;(A9stdlife+$E191),(Input!$P$151*(1+rvanilla)^0.5)-SUM($P191:BD191),(Input!$P$151*(1+rvanilla)^0.5)/A9stdlife))</f>
        <v>0</v>
      </c>
      <c r="BF191" s="168">
        <f>IF(A9stdlife="n/a","n/a",IF(BF$3&gt;(A9stdlife+$E191),(Input!$P$151*(1+rvanilla)^0.5)-SUM($P191:BE191),(Input!$P$151*(1+rvanilla)^0.5)/A9stdlife))</f>
        <v>0</v>
      </c>
      <c r="BG191" s="168">
        <f>IF(A9stdlife="n/a","n/a",IF(BG$3&gt;(A9stdlife+$E191),(Input!$P$151*(1+rvanilla)^0.5)-SUM($P191:BF191),(Input!$P$151*(1+rvanilla)^0.5)/A9stdlife))</f>
        <v>0</v>
      </c>
      <c r="BH191" s="168">
        <f>IF(A9stdlife="n/a","n/a",IF(BH$3&gt;(A9stdlife+$E191),(Input!$P$151*(1+rvanilla)^0.5)-SUM($P191:BG191),(Input!$P$151*(1+rvanilla)^0.5)/A9stdlife))</f>
        <v>0</v>
      </c>
      <c r="BI191" s="168">
        <f>IF(A9stdlife="n/a","n/a",IF(BI$3&gt;(A9stdlife+$E191),(Input!$P$151*(1+rvanilla)^0.5)-SUM($P191:BH191),(Input!$P$151*(1+rvanilla)^0.5)/A9stdlife))</f>
        <v>0</v>
      </c>
      <c r="BJ191" s="20"/>
      <c r="BK191" s="20"/>
      <c r="BL191"/>
      <c r="BM191"/>
      <c r="BN191"/>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c r="DQ191"/>
      <c r="DR191"/>
      <c r="DS191"/>
      <c r="DT191"/>
      <c r="DU191"/>
      <c r="DV191"/>
      <c r="DW191"/>
      <c r="DX191"/>
      <c r="DY191"/>
      <c r="DZ191"/>
      <c r="EA191"/>
      <c r="EB191"/>
      <c r="EC191"/>
      <c r="ED191"/>
      <c r="EE191"/>
      <c r="EF191"/>
      <c r="EG191"/>
      <c r="EH191"/>
      <c r="EI191"/>
      <c r="EJ191"/>
      <c r="EK191"/>
      <c r="EL191"/>
      <c r="EM191"/>
      <c r="EN191"/>
      <c r="EO191"/>
      <c r="EP191"/>
      <c r="EQ191"/>
      <c r="ER191"/>
      <c r="ES191"/>
      <c r="ET191"/>
      <c r="EU191"/>
      <c r="EV191"/>
      <c r="EW191"/>
      <c r="EX191"/>
      <c r="EY191"/>
      <c r="EZ191"/>
      <c r="FA191"/>
      <c r="FB191"/>
      <c r="FC191"/>
      <c r="FD191"/>
      <c r="FE191"/>
      <c r="FF191"/>
      <c r="FG191"/>
      <c r="FH191"/>
      <c r="FI191"/>
      <c r="FJ191"/>
      <c r="FK191"/>
      <c r="FL191"/>
      <c r="FM191"/>
      <c r="FN191"/>
      <c r="FO191"/>
      <c r="FP191"/>
      <c r="FQ191"/>
      <c r="FR191"/>
      <c r="FS191"/>
      <c r="FT191"/>
      <c r="FU191"/>
      <c r="FV191"/>
      <c r="FW191"/>
      <c r="FX191"/>
      <c r="FY191"/>
      <c r="FZ191"/>
      <c r="GA191"/>
      <c r="GB191"/>
      <c r="GC191"/>
      <c r="GD191"/>
      <c r="GE191"/>
      <c r="GF191"/>
      <c r="GG191"/>
      <c r="GH191"/>
      <c r="GI191"/>
      <c r="GJ191"/>
      <c r="GK191"/>
      <c r="GL191"/>
      <c r="GM191"/>
      <c r="GN191"/>
      <c r="GO191"/>
      <c r="GP191"/>
      <c r="GQ191"/>
      <c r="GR191"/>
      <c r="GS191"/>
      <c r="GT191"/>
      <c r="GU191"/>
      <c r="GV191"/>
      <c r="GW191"/>
      <c r="GX191"/>
      <c r="GY191"/>
      <c r="GZ191"/>
      <c r="HA191"/>
      <c r="HB191"/>
      <c r="HC191"/>
      <c r="HD191"/>
      <c r="HE191"/>
      <c r="HF191"/>
      <c r="HG191"/>
      <c r="HH191"/>
      <c r="HI191"/>
      <c r="HJ191"/>
      <c r="HK191"/>
      <c r="HL191"/>
      <c r="HM191"/>
      <c r="HN191"/>
      <c r="HO191"/>
      <c r="HP191"/>
      <c r="HQ191"/>
      <c r="HR191"/>
      <c r="HS191"/>
      <c r="HT191"/>
      <c r="HU191"/>
      <c r="HV191"/>
      <c r="HW191"/>
      <c r="HX191"/>
      <c r="HY191"/>
      <c r="HZ191"/>
      <c r="IA191"/>
      <c r="IB191"/>
      <c r="IC191"/>
      <c r="ID191"/>
      <c r="IE191"/>
      <c r="IF191"/>
      <c r="IG191"/>
      <c r="IH191"/>
      <c r="II191"/>
      <c r="IJ191"/>
      <c r="IK191"/>
      <c r="IL191"/>
      <c r="IM191"/>
      <c r="IN191"/>
      <c r="IO191"/>
      <c r="IP191"/>
      <c r="IQ191"/>
      <c r="IR191"/>
      <c r="IS191"/>
      <c r="IT191"/>
      <c r="IU191"/>
      <c r="IV191"/>
    </row>
    <row r="192" spans="1:256" s="5" customFormat="1" outlineLevel="1" collapsed="1">
      <c r="A192" s="20"/>
      <c r="B192" s="20"/>
      <c r="C192" s="38" t="str">
        <f>Asset9</f>
        <v>Communications (digital) - dx</v>
      </c>
      <c r="D192" s="20"/>
      <c r="E192" s="20"/>
      <c r="F192" s="35"/>
      <c r="G192" s="165">
        <f>SUM(G180:G191)</f>
        <v>3.6337104232990467</v>
      </c>
      <c r="H192" s="165">
        <f t="shared" ref="H192:AL192" si="53">SUM(H180:H191)</f>
        <v>3.6337104232990467</v>
      </c>
      <c r="I192" s="165">
        <f t="shared" si="53"/>
        <v>3.6337104232990467</v>
      </c>
      <c r="J192" s="165">
        <f t="shared" si="53"/>
        <v>3.6337104232990467</v>
      </c>
      <c r="K192" s="165">
        <f t="shared" si="53"/>
        <v>2.3435805176757736</v>
      </c>
      <c r="L192" s="165">
        <f t="shared" si="53"/>
        <v>0</v>
      </c>
      <c r="M192" s="165">
        <f t="shared" si="53"/>
        <v>0</v>
      </c>
      <c r="N192" s="165">
        <f t="shared" si="53"/>
        <v>0</v>
      </c>
      <c r="O192" s="165">
        <f t="shared" si="53"/>
        <v>0</v>
      </c>
      <c r="P192" s="165">
        <f t="shared" si="53"/>
        <v>0</v>
      </c>
      <c r="Q192" s="165">
        <f t="shared" si="53"/>
        <v>0</v>
      </c>
      <c r="R192" s="165">
        <f t="shared" si="53"/>
        <v>0</v>
      </c>
      <c r="S192" s="165">
        <f t="shared" si="53"/>
        <v>0</v>
      </c>
      <c r="T192" s="165">
        <f t="shared" si="53"/>
        <v>0</v>
      </c>
      <c r="U192" s="165">
        <f t="shared" si="53"/>
        <v>0</v>
      </c>
      <c r="V192" s="165">
        <f t="shared" si="53"/>
        <v>0</v>
      </c>
      <c r="W192" s="165">
        <f t="shared" si="53"/>
        <v>0</v>
      </c>
      <c r="X192" s="165">
        <f t="shared" si="53"/>
        <v>0</v>
      </c>
      <c r="Y192" s="165">
        <f t="shared" si="53"/>
        <v>0</v>
      </c>
      <c r="Z192" s="165">
        <f t="shared" si="53"/>
        <v>0</v>
      </c>
      <c r="AA192" s="165">
        <f t="shared" si="53"/>
        <v>0</v>
      </c>
      <c r="AB192" s="165">
        <f t="shared" si="53"/>
        <v>0</v>
      </c>
      <c r="AC192" s="165">
        <f t="shared" si="53"/>
        <v>0</v>
      </c>
      <c r="AD192" s="165">
        <f t="shared" si="53"/>
        <v>0</v>
      </c>
      <c r="AE192" s="165">
        <f t="shared" si="53"/>
        <v>0</v>
      </c>
      <c r="AF192" s="165">
        <f t="shared" si="53"/>
        <v>0</v>
      </c>
      <c r="AG192" s="165">
        <f t="shared" si="53"/>
        <v>0</v>
      </c>
      <c r="AH192" s="165">
        <f t="shared" si="53"/>
        <v>0</v>
      </c>
      <c r="AI192" s="165">
        <f t="shared" si="53"/>
        <v>0</v>
      </c>
      <c r="AJ192" s="165">
        <f t="shared" si="53"/>
        <v>0</v>
      </c>
      <c r="AK192" s="165">
        <f t="shared" si="53"/>
        <v>0</v>
      </c>
      <c r="AL192" s="165">
        <f t="shared" si="53"/>
        <v>0</v>
      </c>
      <c r="AM192" s="165">
        <f t="shared" ref="AM192:BI192" si="54">SUM(AM180:AM191)</f>
        <v>0</v>
      </c>
      <c r="AN192" s="165">
        <f t="shared" si="54"/>
        <v>0</v>
      </c>
      <c r="AO192" s="165">
        <f t="shared" si="54"/>
        <v>0</v>
      </c>
      <c r="AP192" s="165">
        <f t="shared" si="54"/>
        <v>0</v>
      </c>
      <c r="AQ192" s="165">
        <f t="shared" si="54"/>
        <v>0</v>
      </c>
      <c r="AR192" s="165">
        <f t="shared" si="54"/>
        <v>0</v>
      </c>
      <c r="AS192" s="165">
        <f t="shared" si="54"/>
        <v>0</v>
      </c>
      <c r="AT192" s="165">
        <f t="shared" si="54"/>
        <v>0</v>
      </c>
      <c r="AU192" s="165">
        <f t="shared" si="54"/>
        <v>0</v>
      </c>
      <c r="AV192" s="165">
        <f t="shared" si="54"/>
        <v>0</v>
      </c>
      <c r="AW192" s="165">
        <f t="shared" si="54"/>
        <v>0</v>
      </c>
      <c r="AX192" s="165">
        <f t="shared" si="54"/>
        <v>0</v>
      </c>
      <c r="AY192" s="165">
        <f t="shared" si="54"/>
        <v>0</v>
      </c>
      <c r="AZ192" s="165">
        <f t="shared" si="54"/>
        <v>0</v>
      </c>
      <c r="BA192" s="165">
        <f t="shared" si="54"/>
        <v>0</v>
      </c>
      <c r="BB192" s="165">
        <f t="shared" si="54"/>
        <v>0</v>
      </c>
      <c r="BC192" s="165">
        <f t="shared" si="54"/>
        <v>0</v>
      </c>
      <c r="BD192" s="165">
        <f t="shared" si="54"/>
        <v>0</v>
      </c>
      <c r="BE192" s="165">
        <f t="shared" si="54"/>
        <v>0</v>
      </c>
      <c r="BF192" s="165">
        <f t="shared" si="54"/>
        <v>0</v>
      </c>
      <c r="BG192" s="165">
        <f t="shared" si="54"/>
        <v>0</v>
      </c>
      <c r="BH192" s="165">
        <f t="shared" si="54"/>
        <v>0</v>
      </c>
      <c r="BI192" s="165">
        <f t="shared" si="54"/>
        <v>0</v>
      </c>
      <c r="BJ192" s="20"/>
      <c r="BK192" s="20"/>
      <c r="BL192"/>
      <c r="BM192"/>
      <c r="BN192"/>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c r="DQ192"/>
      <c r="DR192"/>
      <c r="DS192"/>
      <c r="DT192"/>
      <c r="DU192"/>
      <c r="DV192"/>
      <c r="DW192"/>
      <c r="DX192"/>
      <c r="DY192"/>
      <c r="DZ192"/>
      <c r="EA192"/>
      <c r="EB192"/>
      <c r="EC192"/>
      <c r="ED192"/>
      <c r="EE192"/>
      <c r="EF192"/>
      <c r="EG192"/>
      <c r="EH192"/>
      <c r="EI192"/>
      <c r="EJ192"/>
      <c r="EK192"/>
      <c r="EL192"/>
      <c r="EM192"/>
      <c r="EN192"/>
      <c r="EO192"/>
      <c r="EP192"/>
      <c r="EQ192"/>
      <c r="ER192"/>
      <c r="ES192"/>
      <c r="ET192"/>
      <c r="EU192"/>
      <c r="EV192"/>
      <c r="EW192"/>
      <c r="EX192"/>
      <c r="EY192"/>
      <c r="EZ192"/>
      <c r="FA192"/>
      <c r="FB192"/>
      <c r="FC192"/>
      <c r="FD192"/>
      <c r="FE192"/>
      <c r="FF192"/>
      <c r="FG192"/>
      <c r="FH192"/>
      <c r="FI192"/>
      <c r="FJ192"/>
      <c r="FK192"/>
      <c r="FL192"/>
      <c r="FM192"/>
      <c r="FN192"/>
      <c r="FO192"/>
      <c r="FP192"/>
      <c r="FQ192"/>
      <c r="FR192"/>
      <c r="FS192"/>
      <c r="FT192"/>
      <c r="FU192"/>
      <c r="FV192"/>
      <c r="FW192"/>
      <c r="FX192"/>
      <c r="FY192"/>
      <c r="FZ192"/>
      <c r="GA192"/>
      <c r="GB192"/>
      <c r="GC192"/>
      <c r="GD192"/>
      <c r="GE192"/>
      <c r="GF192"/>
      <c r="GG192"/>
      <c r="GH192"/>
      <c r="GI192"/>
      <c r="GJ192"/>
      <c r="GK192"/>
      <c r="GL192"/>
      <c r="GM192"/>
      <c r="GN192"/>
      <c r="GO192"/>
      <c r="GP192"/>
      <c r="GQ192"/>
      <c r="GR192"/>
      <c r="GS192"/>
      <c r="GT192"/>
      <c r="GU192"/>
      <c r="GV192"/>
      <c r="GW192"/>
      <c r="GX192"/>
      <c r="GY192"/>
      <c r="GZ192"/>
      <c r="HA192"/>
      <c r="HB192"/>
      <c r="HC192"/>
      <c r="HD192"/>
      <c r="HE192"/>
      <c r="HF192"/>
      <c r="HG192"/>
      <c r="HH192"/>
      <c r="HI192"/>
      <c r="HJ192"/>
      <c r="HK192"/>
      <c r="HL192"/>
      <c r="HM192"/>
      <c r="HN192"/>
      <c r="HO192"/>
      <c r="HP192"/>
      <c r="HQ192"/>
      <c r="HR192"/>
      <c r="HS192"/>
      <c r="HT192"/>
      <c r="HU192"/>
      <c r="HV192"/>
      <c r="HW192"/>
      <c r="HX192"/>
      <c r="HY192"/>
      <c r="HZ192"/>
      <c r="IA192"/>
      <c r="IB192"/>
      <c r="IC192"/>
      <c r="ID192"/>
      <c r="IE192"/>
      <c r="IF192"/>
      <c r="IG192"/>
      <c r="IH192"/>
      <c r="II192"/>
      <c r="IJ192"/>
      <c r="IK192"/>
      <c r="IL192"/>
      <c r="IM192"/>
      <c r="IN192"/>
      <c r="IO192"/>
      <c r="IP192"/>
      <c r="IQ192"/>
      <c r="IR192"/>
      <c r="IS192"/>
      <c r="IT192"/>
      <c r="IU192"/>
      <c r="IV192"/>
    </row>
    <row r="193" spans="1:256" s="5" customFormat="1" hidden="1" outlineLevel="2">
      <c r="A193" s="20"/>
      <c r="B193" s="45" t="str">
        <f>C205</f>
        <v>Total Communications</v>
      </c>
      <c r="C193" s="46"/>
      <c r="D193" s="47" t="s">
        <v>72</v>
      </c>
      <c r="E193" s="46"/>
      <c r="F193" s="48"/>
      <c r="G193" s="443">
        <f>IF(G$3&gt;A10remlife,A10value-SUM($F193:F193),IF(A10remlife="N/A","n/a",A10value/A10remlife))</f>
        <v>6.277864446547829</v>
      </c>
      <c r="H193" s="167">
        <f>IF(H$3&gt;A10remlife,A10value-SUM($F193:G193),IF(A10remlife="N/A","n/a",A10value/A10remlife))</f>
        <v>6.277864446547829</v>
      </c>
      <c r="I193" s="167">
        <f>IF(I$3&gt;A10remlife,A10value-SUM($F193:H193),IF(A10remlife="N/A","n/a",A10value/A10remlife))</f>
        <v>6.2456647744993496</v>
      </c>
      <c r="J193" s="167">
        <f>IF(J$3&gt;A10remlife,A10value-SUM($F193:I193),IF(A10remlife="N/A","n/a",A10value/A10remlife))</f>
        <v>0</v>
      </c>
      <c r="K193" s="167">
        <f>IF(K$3&gt;A10remlife,A10value-SUM($F193:J193),IF(A10remlife="N/A","n/a",A10value/A10remlife))</f>
        <v>0</v>
      </c>
      <c r="L193" s="167">
        <f>IF(L$3&gt;A10remlife,A10value-SUM($F193:K193),IF(A10remlife="N/A","n/a",A10value/A10remlife))</f>
        <v>0</v>
      </c>
      <c r="M193" s="167">
        <f>IF(M$3&gt;A10remlife,A10value-SUM($F193:L193),IF(A10remlife="N/A","n/a",A10value/A10remlife))</f>
        <v>0</v>
      </c>
      <c r="N193" s="167">
        <f>IF(N$3&gt;A10remlife,A10value-SUM($F193:M193),IF(A10remlife="N/A","n/a",A10value/A10remlife))</f>
        <v>0</v>
      </c>
      <c r="O193" s="167">
        <f>IF(O$3&gt;A10remlife,A10value-SUM($F193:N193),IF(A10remlife="N/A","n/a",A10value/A10remlife))</f>
        <v>0</v>
      </c>
      <c r="P193" s="167">
        <f>IF(P$3&gt;A10remlife,A10value-SUM($F193:O193),IF(A10remlife="N/A","n/a",A10value/A10remlife))</f>
        <v>0</v>
      </c>
      <c r="Q193" s="167">
        <f>IF(Q$3&gt;A10remlife,A10value-SUM($F193:P193),IF(A10remlife="N/A","n/a",A10value/A10remlife))</f>
        <v>0</v>
      </c>
      <c r="R193" s="167">
        <f>IF(R$3&gt;A10remlife,A10value-SUM($F193:Q193),IF(A10remlife="N/A","n/a",A10value/A10remlife))</f>
        <v>0</v>
      </c>
      <c r="S193" s="167">
        <f>IF(S$3&gt;A10remlife,A10value-SUM($F193:R193),IF(A10remlife="N/A","n/a",A10value/A10remlife))</f>
        <v>0</v>
      </c>
      <c r="T193" s="167">
        <f>IF(T$3&gt;A10remlife,A10value-SUM($F193:S193),IF(A10remlife="N/A","n/a",A10value/A10remlife))</f>
        <v>0</v>
      </c>
      <c r="U193" s="167">
        <f>IF(U$3&gt;A10remlife,A10value-SUM($F193:T193),IF(A10remlife="N/A","n/a",A10value/A10remlife))</f>
        <v>0</v>
      </c>
      <c r="V193" s="167">
        <f>IF(V$3&gt;A10remlife,A10value-SUM($F193:U193),IF(A10remlife="N/A","n/a",A10value/A10remlife))</f>
        <v>0</v>
      </c>
      <c r="W193" s="167">
        <f>IF(W$3&gt;A10remlife,A10value-SUM($F193:V193),IF(A10remlife="N/A","n/a",A10value/A10remlife))</f>
        <v>0</v>
      </c>
      <c r="X193" s="167">
        <f>IF(X$3&gt;A10remlife,A10value-SUM($F193:W193),IF(A10remlife="N/A","n/a",A10value/A10remlife))</f>
        <v>0</v>
      </c>
      <c r="Y193" s="167">
        <f>IF(Y$3&gt;A10remlife,A10value-SUM($F193:X193),IF(A10remlife="N/A","n/a",A10value/A10remlife))</f>
        <v>0</v>
      </c>
      <c r="Z193" s="167">
        <f>IF(Z$3&gt;A10remlife,A10value-SUM($F193:Y193),IF(A10remlife="N/A","n/a",A10value/A10remlife))</f>
        <v>0</v>
      </c>
      <c r="AA193" s="167">
        <f>IF(AA$3&gt;A10remlife,A10value-SUM($F193:Z193),IF(A10remlife="N/A","n/a",A10value/A10remlife))</f>
        <v>0</v>
      </c>
      <c r="AB193" s="167">
        <f>IF(AB$3&gt;A10remlife,A10value-SUM($F193:AA193),IF(A10remlife="N/A","n/a",A10value/A10remlife))</f>
        <v>0</v>
      </c>
      <c r="AC193" s="167">
        <f>IF(AC$3&gt;A10remlife,A10value-SUM($F193:AB193),IF(A10remlife="N/A","n/a",A10value/A10remlife))</f>
        <v>0</v>
      </c>
      <c r="AD193" s="167">
        <f>IF(AD$3&gt;A10remlife,A10value-SUM($F193:AC193),IF(A10remlife="N/A","n/a",A10value/A10remlife))</f>
        <v>0</v>
      </c>
      <c r="AE193" s="167">
        <f>IF(AE$3&gt;A10remlife,A10value-SUM($F193:AD193),IF(A10remlife="N/A","n/a",A10value/A10remlife))</f>
        <v>0</v>
      </c>
      <c r="AF193" s="167">
        <f>IF(AF$3&gt;A10remlife,A10value-SUM($F193:AE193),IF(A10remlife="N/A","n/a",A10value/A10remlife))</f>
        <v>0</v>
      </c>
      <c r="AG193" s="167">
        <f>IF(AG$3&gt;A10remlife,A10value-SUM($F193:AF193),IF(A10remlife="N/A","n/a",A10value/A10remlife))</f>
        <v>0</v>
      </c>
      <c r="AH193" s="167">
        <f>IF(AH$3&gt;A10remlife,A10value-SUM($F193:AG193),IF(A10remlife="N/A","n/a",A10value/A10remlife))</f>
        <v>0</v>
      </c>
      <c r="AI193" s="167">
        <f>IF(AI$3&gt;A10remlife,A10value-SUM($F193:AH193),IF(A10remlife="N/A","n/a",A10value/A10remlife))</f>
        <v>0</v>
      </c>
      <c r="AJ193" s="167">
        <f>IF(AJ$3&gt;A10remlife,A10value-SUM($F193:AI193),IF(A10remlife="N/A","n/a",A10value/A10remlife))</f>
        <v>0</v>
      </c>
      <c r="AK193" s="167">
        <f>IF(AK$3&gt;A10remlife,A10value-SUM($F193:AJ193),IF(A10remlife="N/A","n/a",A10value/A10remlife))</f>
        <v>0</v>
      </c>
      <c r="AL193" s="167">
        <f>IF(AL$3&gt;A10remlife,A10value-SUM($F193:AK193),IF(A10remlife="N/A","n/a",A10value/A10remlife))</f>
        <v>0</v>
      </c>
      <c r="AM193" s="167">
        <f>IF(AM$3&gt;A10remlife,A10value-SUM($F193:AL193),IF(A10remlife="N/A","n/a",A10value/A10remlife))</f>
        <v>0</v>
      </c>
      <c r="AN193" s="167">
        <f>IF(AN$3&gt;A10remlife,A10value-SUM($F193:AM193),IF(A10remlife="N/A","n/a",A10value/A10remlife))</f>
        <v>0</v>
      </c>
      <c r="AO193" s="167">
        <f>IF(AO$3&gt;A10remlife,A10value-SUM($F193:AN193),IF(A10remlife="N/A","n/a",A10value/A10remlife))</f>
        <v>0</v>
      </c>
      <c r="AP193" s="167">
        <f>IF(AP$3&gt;A10remlife,A10value-SUM($F193:AO193),IF(A10remlife="N/A","n/a",A10value/A10remlife))</f>
        <v>0</v>
      </c>
      <c r="AQ193" s="167">
        <f>IF(AQ$3&gt;A10remlife,A10value-SUM($F193:AP193),IF(A10remlife="N/A","n/a",A10value/A10remlife))</f>
        <v>0</v>
      </c>
      <c r="AR193" s="167">
        <f>IF(AR$3&gt;A10remlife,A10value-SUM($F193:AQ193),IF(A10remlife="N/A","n/a",A10value/A10remlife))</f>
        <v>0</v>
      </c>
      <c r="AS193" s="167">
        <f>IF(AS$3&gt;A10remlife,A10value-SUM($F193:AR193),IF(A10remlife="N/A","n/a",A10value/A10remlife))</f>
        <v>0</v>
      </c>
      <c r="AT193" s="167">
        <f>IF(AT$3&gt;A10remlife,A10value-SUM($F193:AS193),IF(A10remlife="N/A","n/a",A10value/A10remlife))</f>
        <v>0</v>
      </c>
      <c r="AU193" s="167">
        <f>IF(AU$3&gt;A10remlife,A10value-SUM($F193:AT193),IF(A10remlife="N/A","n/a",A10value/A10remlife))</f>
        <v>0</v>
      </c>
      <c r="AV193" s="167">
        <f>IF(AV$3&gt;A10remlife,A10value-SUM($F193:AU193),IF(A10remlife="N/A","n/a",A10value/A10remlife))</f>
        <v>0</v>
      </c>
      <c r="AW193" s="167">
        <f>IF(AW$3&gt;A10remlife,A10value-SUM($F193:AV193),IF(A10remlife="N/A","n/a",A10value/A10remlife))</f>
        <v>0</v>
      </c>
      <c r="AX193" s="167">
        <f>IF(AX$3&gt;A10remlife,A10value-SUM($F193:AW193),IF(A10remlife="N/A","n/a",A10value/A10remlife))</f>
        <v>0</v>
      </c>
      <c r="AY193" s="167">
        <f>IF(AY$3&gt;A10remlife,A10value-SUM($F193:AX193),IF(A10remlife="N/A","n/a",A10value/A10remlife))</f>
        <v>0</v>
      </c>
      <c r="AZ193" s="167">
        <f>IF(AZ$3&gt;A10remlife,A10value-SUM($F193:AY193),IF(A10remlife="N/A","n/a",A10value/A10remlife))</f>
        <v>0</v>
      </c>
      <c r="BA193" s="167">
        <f>IF(BA$3&gt;A10remlife,A10value-SUM($F193:AZ193),IF(A10remlife="N/A","n/a",A10value/A10remlife))</f>
        <v>0</v>
      </c>
      <c r="BB193" s="167">
        <f>IF(BB$3&gt;A10remlife,A10value-SUM($F193:BA193),IF(A10remlife="N/A","n/a",A10value/A10remlife))</f>
        <v>0</v>
      </c>
      <c r="BC193" s="167">
        <f>IF(BC$3&gt;A10remlife,A10value-SUM($F193:BB193),IF(A10remlife="N/A","n/a",A10value/A10remlife))</f>
        <v>0</v>
      </c>
      <c r="BD193" s="167">
        <f>IF(BD$3&gt;A10remlife,A10value-SUM($F193:BC193),IF(A10remlife="N/A","n/a",A10value/A10remlife))</f>
        <v>0</v>
      </c>
      <c r="BE193" s="167">
        <f>IF(BE$3&gt;A10remlife,A10value-SUM($F193:BD193),IF(A10remlife="N/A","n/a",A10value/A10remlife))</f>
        <v>0</v>
      </c>
      <c r="BF193" s="167">
        <f>IF(BF$3&gt;A10remlife,A10value-SUM($F193:BE193),IF(A10remlife="N/A","n/a",A10value/A10remlife))</f>
        <v>0</v>
      </c>
      <c r="BG193" s="167">
        <f>IF(BG$3&gt;A10remlife,A10value-SUM($F193:BF193),IF(A10remlife="N/A","n/a",A10value/A10remlife))</f>
        <v>0</v>
      </c>
      <c r="BH193" s="167">
        <f>IF(BH$3&gt;A10remlife,A10value-SUM($F193:BG193),IF(A10remlife="N/A","n/a",A10value/A10remlife))</f>
        <v>0</v>
      </c>
      <c r="BI193" s="167">
        <f>IF(BI$3&gt;A10remlife,A10value-SUM($F193:BH193),IF(A10remlife="N/A","n/a",A10value/A10remlife))</f>
        <v>0</v>
      </c>
      <c r="BJ193" s="20"/>
      <c r="BK193" s="20"/>
      <c r="BL193"/>
      <c r="BM193"/>
      <c r="BN193"/>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c r="DQ193"/>
      <c r="DR193"/>
      <c r="DS193"/>
      <c r="DT193"/>
      <c r="DU193"/>
      <c r="DV193"/>
      <c r="DW193"/>
      <c r="DX193"/>
      <c r="DY193"/>
      <c r="DZ193"/>
      <c r="EA193"/>
      <c r="EB193"/>
      <c r="EC193"/>
      <c r="ED193"/>
      <c r="EE193"/>
      <c r="EF193"/>
      <c r="EG193"/>
      <c r="EH193"/>
      <c r="EI193"/>
      <c r="EJ193"/>
      <c r="EK193"/>
      <c r="EL193"/>
      <c r="EM193"/>
      <c r="EN193"/>
      <c r="EO193"/>
      <c r="EP193"/>
      <c r="EQ193"/>
      <c r="ER193"/>
      <c r="ES193"/>
      <c r="ET193"/>
      <c r="EU193"/>
      <c r="EV193"/>
      <c r="EW193"/>
      <c r="EX193"/>
      <c r="EY193"/>
      <c r="EZ193"/>
      <c r="FA193"/>
      <c r="FB193"/>
      <c r="FC193"/>
      <c r="FD193"/>
      <c r="FE193"/>
      <c r="FF193"/>
      <c r="FG193"/>
      <c r="FH193"/>
      <c r="FI193"/>
      <c r="FJ193"/>
      <c r="FK193"/>
      <c r="FL193"/>
      <c r="FM193"/>
      <c r="FN193"/>
      <c r="FO193"/>
      <c r="FP193"/>
      <c r="FQ193"/>
      <c r="FR193"/>
      <c r="FS193"/>
      <c r="FT193"/>
      <c r="FU193"/>
      <c r="FV193"/>
      <c r="FW193"/>
      <c r="FX193"/>
      <c r="FY193"/>
      <c r="FZ193"/>
      <c r="GA193"/>
      <c r="GB193"/>
      <c r="GC193"/>
      <c r="GD193"/>
      <c r="GE193"/>
      <c r="GF193"/>
      <c r="GG193"/>
      <c r="GH193"/>
      <c r="GI193"/>
      <c r="GJ193"/>
      <c r="GK193"/>
      <c r="GL193"/>
      <c r="GM193"/>
      <c r="GN193"/>
      <c r="GO193"/>
      <c r="GP193"/>
      <c r="GQ193"/>
      <c r="GR193"/>
      <c r="GS193"/>
      <c r="GT193"/>
      <c r="GU193"/>
      <c r="GV193"/>
      <c r="GW193"/>
      <c r="GX193"/>
      <c r="GY193"/>
      <c r="GZ193"/>
      <c r="HA193"/>
      <c r="HB193"/>
      <c r="HC193"/>
      <c r="HD193"/>
      <c r="HE193"/>
      <c r="HF193"/>
      <c r="HG193"/>
      <c r="HH193"/>
      <c r="HI193"/>
      <c r="HJ193"/>
      <c r="HK193"/>
      <c r="HL193"/>
      <c r="HM193"/>
      <c r="HN193"/>
      <c r="HO193"/>
      <c r="HP193"/>
      <c r="HQ193"/>
      <c r="HR193"/>
      <c r="HS193"/>
      <c r="HT193"/>
      <c r="HU193"/>
      <c r="HV193"/>
      <c r="HW193"/>
      <c r="HX193"/>
      <c r="HY193"/>
      <c r="HZ193"/>
      <c r="IA193"/>
      <c r="IB193"/>
      <c r="IC193"/>
      <c r="ID193"/>
      <c r="IE193"/>
      <c r="IF193"/>
      <c r="IG193"/>
      <c r="IH193"/>
      <c r="II193"/>
      <c r="IJ193"/>
      <c r="IK193"/>
      <c r="IL193"/>
      <c r="IM193"/>
      <c r="IN193"/>
      <c r="IO193"/>
      <c r="IP193"/>
      <c r="IQ193"/>
      <c r="IR193"/>
      <c r="IS193"/>
      <c r="IT193"/>
      <c r="IU193"/>
      <c r="IV193"/>
    </row>
    <row r="194" spans="1:256" s="5" customFormat="1" hidden="1" outlineLevel="2">
      <c r="A194" s="20"/>
      <c r="B194" s="20"/>
      <c r="C194" s="146"/>
      <c r="D194" s="641" t="s">
        <v>71</v>
      </c>
      <c r="E194" s="287">
        <v>0</v>
      </c>
      <c r="F194" s="40"/>
      <c r="G194" s="164"/>
      <c r="H194" s="168"/>
      <c r="I194" s="168"/>
      <c r="J194" s="168"/>
      <c r="K194" s="168"/>
      <c r="L194" s="168"/>
      <c r="M194" s="168"/>
      <c r="N194" s="168"/>
      <c r="O194" s="168"/>
      <c r="P194" s="168"/>
      <c r="Q194" s="168"/>
      <c r="R194" s="168"/>
      <c r="S194" s="168"/>
      <c r="T194" s="168"/>
      <c r="U194" s="168"/>
      <c r="V194" s="168"/>
      <c r="W194" s="168"/>
      <c r="X194" s="168"/>
      <c r="Y194" s="168"/>
      <c r="Z194" s="168"/>
      <c r="AA194" s="168"/>
      <c r="AB194" s="168"/>
      <c r="AC194" s="168"/>
      <c r="AD194" s="168"/>
      <c r="AE194" s="168"/>
      <c r="AF194" s="168"/>
      <c r="AG194" s="168"/>
      <c r="AH194" s="168"/>
      <c r="AI194" s="168"/>
      <c r="AJ194" s="168"/>
      <c r="AK194" s="168"/>
      <c r="AL194" s="168"/>
      <c r="AM194" s="168"/>
      <c r="AN194" s="168"/>
      <c r="AO194" s="168"/>
      <c r="AP194" s="168"/>
      <c r="AQ194" s="168"/>
      <c r="AR194" s="168"/>
      <c r="AS194" s="168"/>
      <c r="AT194" s="168"/>
      <c r="AU194" s="168"/>
      <c r="AV194" s="168"/>
      <c r="AW194" s="168"/>
      <c r="AX194" s="168"/>
      <c r="AY194" s="168"/>
      <c r="AZ194" s="168"/>
      <c r="BA194" s="168"/>
      <c r="BB194" s="168"/>
      <c r="BC194" s="168"/>
      <c r="BD194" s="168"/>
      <c r="BE194" s="168"/>
      <c r="BF194" s="168"/>
      <c r="BG194" s="168"/>
      <c r="BH194" s="168"/>
      <c r="BI194" s="168"/>
      <c r="BJ194" s="20"/>
      <c r="BK194" s="20"/>
      <c r="BL194"/>
      <c r="BM194"/>
      <c r="BN194"/>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c r="DQ194"/>
      <c r="DR194"/>
      <c r="DS194"/>
      <c r="DT194"/>
      <c r="DU194"/>
      <c r="DV194"/>
      <c r="DW194"/>
      <c r="DX194"/>
      <c r="DY194"/>
      <c r="DZ194"/>
      <c r="EA194"/>
      <c r="EB194"/>
      <c r="EC194"/>
      <c r="ED194"/>
      <c r="EE194"/>
      <c r="EF194"/>
      <c r="EG194"/>
      <c r="EH194"/>
      <c r="EI194"/>
      <c r="EJ194"/>
      <c r="EK194"/>
      <c r="EL194"/>
      <c r="EM194"/>
      <c r="EN194"/>
      <c r="EO194"/>
      <c r="EP194"/>
      <c r="EQ194"/>
      <c r="ER194"/>
      <c r="ES194"/>
      <c r="ET194"/>
      <c r="EU194"/>
      <c r="EV194"/>
      <c r="EW194"/>
      <c r="EX194"/>
      <c r="EY194"/>
      <c r="EZ194"/>
      <c r="FA194"/>
      <c r="FB194"/>
      <c r="FC194"/>
      <c r="FD194"/>
      <c r="FE194"/>
      <c r="FF194"/>
      <c r="FG194"/>
      <c r="FH194"/>
      <c r="FI194"/>
      <c r="FJ194"/>
      <c r="FK194"/>
      <c r="FL194"/>
      <c r="FM194"/>
      <c r="FN194"/>
      <c r="FO194"/>
      <c r="FP194"/>
      <c r="FQ194"/>
      <c r="FR194"/>
      <c r="FS194"/>
      <c r="FT194"/>
      <c r="FU194"/>
      <c r="FV194"/>
      <c r="FW194"/>
      <c r="FX194"/>
      <c r="FY194"/>
      <c r="FZ194"/>
      <c r="GA194"/>
      <c r="GB194"/>
      <c r="GC194"/>
      <c r="GD194"/>
      <c r="GE194"/>
      <c r="GF194"/>
      <c r="GG194"/>
      <c r="GH194"/>
      <c r="GI194"/>
      <c r="GJ194"/>
      <c r="GK194"/>
      <c r="GL194"/>
      <c r="GM194"/>
      <c r="GN194"/>
      <c r="GO194"/>
      <c r="GP194"/>
      <c r="GQ194"/>
      <c r="GR194"/>
      <c r="GS194"/>
      <c r="GT194"/>
      <c r="GU194"/>
      <c r="GV194"/>
      <c r="GW194"/>
      <c r="GX194"/>
      <c r="GY194"/>
      <c r="GZ194"/>
      <c r="HA194"/>
      <c r="HB194"/>
      <c r="HC194"/>
      <c r="HD194"/>
      <c r="HE194"/>
      <c r="HF194"/>
      <c r="HG194"/>
      <c r="HH194"/>
      <c r="HI194"/>
      <c r="HJ194"/>
      <c r="HK194"/>
      <c r="HL194"/>
      <c r="HM194"/>
      <c r="HN194"/>
      <c r="HO194"/>
      <c r="HP194"/>
      <c r="HQ194"/>
      <c r="HR194"/>
      <c r="HS194"/>
      <c r="HT194"/>
      <c r="HU194"/>
      <c r="HV194"/>
      <c r="HW194"/>
      <c r="HX194"/>
      <c r="HY194"/>
      <c r="HZ194"/>
      <c r="IA194"/>
      <c r="IB194"/>
      <c r="IC194"/>
      <c r="ID194"/>
      <c r="IE194"/>
      <c r="IF194"/>
      <c r="IG194"/>
      <c r="IH194"/>
      <c r="II194"/>
      <c r="IJ194"/>
      <c r="IK194"/>
      <c r="IL194"/>
      <c r="IM194"/>
      <c r="IN194"/>
      <c r="IO194"/>
      <c r="IP194"/>
      <c r="IQ194"/>
      <c r="IR194"/>
      <c r="IS194"/>
      <c r="IT194"/>
      <c r="IU194"/>
      <c r="IV194"/>
    </row>
    <row r="195" spans="1:256" s="5" customFormat="1" hidden="1" outlineLevel="2">
      <c r="A195" s="20"/>
      <c r="B195" s="20"/>
      <c r="C195" s="38"/>
      <c r="D195" s="641"/>
      <c r="E195" s="287">
        <v>1</v>
      </c>
      <c r="F195" s="40"/>
      <c r="G195" s="444"/>
      <c r="H195" s="168">
        <f>IF(A10stdlife="n/a","n/a",IF(H$3&gt;(A10stdlife+$E195),(Input!$G$152*(1+rvanilla)^0.5)-SUM($G195:G195),(Input!$G$152*(1+rvanilla)^0.5)/A10stdlife))</f>
        <v>0</v>
      </c>
      <c r="I195" s="168">
        <f>IF(A10stdlife="n/a","n/a",IF(I$3&gt;(A10stdlife+$E195),(Input!$G$152*(1+rvanilla)^0.5)-SUM($G195:H195),(Input!$G$152*(1+rvanilla)^0.5)/A10stdlife))</f>
        <v>0</v>
      </c>
      <c r="J195" s="168">
        <f>IF(A10stdlife="n/a","n/a",IF(J$3&gt;(A10stdlife+$E195),(Input!$G$152*(1+rvanilla)^0.5)-SUM($G195:I195),(Input!$G$152*(1+rvanilla)^0.5)/A10stdlife))</f>
        <v>0</v>
      </c>
      <c r="K195" s="168">
        <f>IF(A10stdlife="n/a","n/a",IF(K$3&gt;(A10stdlife+$E195),(Input!$G$152*(1+rvanilla)^0.5)-SUM($G195:J195),(Input!$G$152*(1+rvanilla)^0.5)/A10stdlife))</f>
        <v>0</v>
      </c>
      <c r="L195" s="168">
        <f>IF(A10stdlife="n/a","n/a",IF(L$3&gt;(A10stdlife+$E195),(Input!$G$152*(1+rvanilla)^0.5)-SUM($G195:K195),(Input!$G$152*(1+rvanilla)^0.5)/A10stdlife))</f>
        <v>0</v>
      </c>
      <c r="M195" s="168">
        <f>IF(A10stdlife="n/a","n/a",IF(M$3&gt;(A10stdlife+$E195),(Input!$G$152*(1+rvanilla)^0.5)-SUM($G195:L195),(Input!$G$152*(1+rvanilla)^0.5)/A10stdlife))</f>
        <v>0</v>
      </c>
      <c r="N195" s="168">
        <f>IF(A10stdlife="n/a","n/a",IF(N$3&gt;(A10stdlife+$E195),(Input!$G$152*(1+rvanilla)^0.5)-SUM($G195:M195),(Input!$G$152*(1+rvanilla)^0.5)/A10stdlife))</f>
        <v>0</v>
      </c>
      <c r="O195" s="168">
        <f>IF(A10stdlife="n/a","n/a",IF(O$3&gt;(A10stdlife+$E195),(Input!$G$152*(1+rvanilla)^0.5)-SUM($G195:N195),(Input!$G$152*(1+rvanilla)^0.5)/A10stdlife))</f>
        <v>0</v>
      </c>
      <c r="P195" s="168">
        <f>IF(A10stdlife="n/a","n/a",IF(P$3&gt;(A10stdlife+$E195),(Input!$G$152*(1+rvanilla)^0.5)-SUM($G195:O195),(Input!$G$152*(1+rvanilla)^0.5)/A10stdlife))</f>
        <v>0</v>
      </c>
      <c r="Q195" s="168">
        <f>IF(A10stdlife="n/a","n/a",IF(Q$3&gt;(A10stdlife+$E195),(Input!$G$152*(1+rvanilla)^0.5)-SUM($G195:P195),(Input!$G$152*(1+rvanilla)^0.5)/A10stdlife))</f>
        <v>0</v>
      </c>
      <c r="R195" s="168">
        <f>IF(A10stdlife="n/a","n/a",IF(R$3&gt;(A10stdlife+$E195),(Input!$G$152*(1+rvanilla)^0.5)-SUM($G195:Q195),(Input!$G$152*(1+rvanilla)^0.5)/A10stdlife))</f>
        <v>0</v>
      </c>
      <c r="S195" s="168">
        <f>IF(A10stdlife="n/a","n/a",IF(S$3&gt;(A10stdlife+$E195),(Input!$G$152*(1+rvanilla)^0.5)-SUM($G195:R195),(Input!$G$152*(1+rvanilla)^0.5)/A10stdlife))</f>
        <v>0</v>
      </c>
      <c r="T195" s="168">
        <f>IF(A10stdlife="n/a","n/a",IF(T$3&gt;(A10stdlife+$E195),(Input!$G$152*(1+rvanilla)^0.5)-SUM($G195:S195),(Input!$G$152*(1+rvanilla)^0.5)/A10stdlife))</f>
        <v>0</v>
      </c>
      <c r="U195" s="168">
        <f>IF(A10stdlife="n/a","n/a",IF(U$3&gt;(A10stdlife+$E195),(Input!$G$152*(1+rvanilla)^0.5)-SUM($G195:T195),(Input!$G$152*(1+rvanilla)^0.5)/A10stdlife))</f>
        <v>0</v>
      </c>
      <c r="V195" s="168">
        <f>IF(A10stdlife="n/a","n/a",IF(V$3&gt;(A10stdlife+$E195),(Input!$G$152*(1+rvanilla)^0.5)-SUM($G195:U195),(Input!$G$152*(1+rvanilla)^0.5)/A10stdlife))</f>
        <v>0</v>
      </c>
      <c r="W195" s="168">
        <f>IF(A10stdlife="n/a","n/a",IF(W$3&gt;(A10stdlife+$E195),(Input!$G$152*(1+rvanilla)^0.5)-SUM($G195:V195),(Input!$G$152*(1+rvanilla)^0.5)/A10stdlife))</f>
        <v>0</v>
      </c>
      <c r="X195" s="168">
        <f>IF(A10stdlife="n/a","n/a",IF(X$3&gt;(A10stdlife+$E195),(Input!$G$152*(1+rvanilla)^0.5)-SUM($G195:W195),(Input!$G$152*(1+rvanilla)^0.5)/A10stdlife))</f>
        <v>0</v>
      </c>
      <c r="Y195" s="168">
        <f>IF(A10stdlife="n/a","n/a",IF(Y$3&gt;(A10stdlife+$E195),(Input!$G$152*(1+rvanilla)^0.5)-SUM($G195:X195),(Input!$G$152*(1+rvanilla)^0.5)/A10stdlife))</f>
        <v>0</v>
      </c>
      <c r="Z195" s="168">
        <f>IF(A10stdlife="n/a","n/a",IF(Z$3&gt;(A10stdlife+$E195),(Input!$G$152*(1+rvanilla)^0.5)-SUM($G195:Y195),(Input!$G$152*(1+rvanilla)^0.5)/A10stdlife))</f>
        <v>0</v>
      </c>
      <c r="AA195" s="168">
        <f>IF(A10stdlife="n/a","n/a",IF(AA$3&gt;(A10stdlife+$E195),(Input!$G$152*(1+rvanilla)^0.5)-SUM($G195:Z195),(Input!$G$152*(1+rvanilla)^0.5)/A10stdlife))</f>
        <v>0</v>
      </c>
      <c r="AB195" s="168">
        <f>IF(A10stdlife="n/a","n/a",IF(AB$3&gt;(A10stdlife+$E195),(Input!$G$152*(1+rvanilla)^0.5)-SUM($G195:AA195),(Input!$G$152*(1+rvanilla)^0.5)/A10stdlife))</f>
        <v>0</v>
      </c>
      <c r="AC195" s="168">
        <f>IF(A10stdlife="n/a","n/a",IF(AC$3&gt;(A10stdlife+$E195),(Input!$G$152*(1+rvanilla)^0.5)-SUM($G195:AB195),(Input!$G$152*(1+rvanilla)^0.5)/A10stdlife))</f>
        <v>0</v>
      </c>
      <c r="AD195" s="168">
        <f>IF(A10stdlife="n/a","n/a",IF(AD$3&gt;(A10stdlife+$E195),(Input!$G$152*(1+rvanilla)^0.5)-SUM($G195:AC195),(Input!$G$152*(1+rvanilla)^0.5)/A10stdlife))</f>
        <v>0</v>
      </c>
      <c r="AE195" s="168">
        <f>IF(A10stdlife="n/a","n/a",IF(AE$3&gt;(A10stdlife+$E195),(Input!$G$152*(1+rvanilla)^0.5)-SUM($G195:AD195),(Input!$G$152*(1+rvanilla)^0.5)/A10stdlife))</f>
        <v>0</v>
      </c>
      <c r="AF195" s="168">
        <f>IF(A10stdlife="n/a","n/a",IF(AF$3&gt;(A10stdlife+$E195),(Input!$G$152*(1+rvanilla)^0.5)-SUM($G195:AE195),(Input!$G$152*(1+rvanilla)^0.5)/A10stdlife))</f>
        <v>0</v>
      </c>
      <c r="AG195" s="168">
        <f>IF(A10stdlife="n/a","n/a",IF(AG$3&gt;(A10stdlife+$E195),(Input!$G$152*(1+rvanilla)^0.5)-SUM($G195:AF195),(Input!$G$152*(1+rvanilla)^0.5)/A10stdlife))</f>
        <v>0</v>
      </c>
      <c r="AH195" s="168">
        <f>IF(A10stdlife="n/a","n/a",IF(AH$3&gt;(A10stdlife+$E195),(Input!$G$152*(1+rvanilla)^0.5)-SUM($G195:AG195),(Input!$G$152*(1+rvanilla)^0.5)/A10stdlife))</f>
        <v>0</v>
      </c>
      <c r="AI195" s="168">
        <f>IF(A10stdlife="n/a","n/a",IF(AI$3&gt;(A10stdlife+$E195),(Input!$G$152*(1+rvanilla)^0.5)-SUM($G195:AH195),(Input!$G$152*(1+rvanilla)^0.5)/A10stdlife))</f>
        <v>0</v>
      </c>
      <c r="AJ195" s="168">
        <f>IF(A10stdlife="n/a","n/a",IF(AJ$3&gt;(A10stdlife+$E195),(Input!$G$152*(1+rvanilla)^0.5)-SUM($G195:AI195),(Input!$G$152*(1+rvanilla)^0.5)/A10stdlife))</f>
        <v>0</v>
      </c>
      <c r="AK195" s="168">
        <f>IF(A10stdlife="n/a","n/a",IF(AK$3&gt;(A10stdlife+$E195),(Input!$G$152*(1+rvanilla)^0.5)-SUM($G195:AJ195),(Input!$G$152*(1+rvanilla)^0.5)/A10stdlife))</f>
        <v>0</v>
      </c>
      <c r="AL195" s="168">
        <f>IF(A10stdlife="n/a","n/a",IF(AL$3&gt;(A10stdlife+$E195),(Input!$G$152*(1+rvanilla)^0.5)-SUM($G195:AK195),(Input!$G$152*(1+rvanilla)^0.5)/A10stdlife))</f>
        <v>0</v>
      </c>
      <c r="AM195" s="168">
        <f>IF(A10stdlife="n/a","n/a",IF(AM$3&gt;(A10stdlife+$E195),(Input!$G$152*(1+rvanilla)^0.5)-SUM($G195:AL195),(Input!$G$152*(1+rvanilla)^0.5)/A10stdlife))</f>
        <v>0</v>
      </c>
      <c r="AN195" s="168">
        <f>IF(A10stdlife="n/a","n/a",IF(AN$3&gt;(A10stdlife+$E195),(Input!$G$152*(1+rvanilla)^0.5)-SUM($G195:AM195),(Input!$G$152*(1+rvanilla)^0.5)/A10stdlife))</f>
        <v>0</v>
      </c>
      <c r="AO195" s="168">
        <f>IF(A10stdlife="n/a","n/a",IF(AO$3&gt;(A10stdlife+$E195),(Input!$G$152*(1+rvanilla)^0.5)-SUM($G195:AN195),(Input!$G$152*(1+rvanilla)^0.5)/A10stdlife))</f>
        <v>0</v>
      </c>
      <c r="AP195" s="168">
        <f>IF(A10stdlife="n/a","n/a",IF(AP$3&gt;(A10stdlife+$E195),(Input!$G$152*(1+rvanilla)^0.5)-SUM($G195:AO195),(Input!$G$152*(1+rvanilla)^0.5)/A10stdlife))</f>
        <v>0</v>
      </c>
      <c r="AQ195" s="168">
        <f>IF(A10stdlife="n/a","n/a",IF(AQ$3&gt;(A10stdlife+$E195),(Input!$G$152*(1+rvanilla)^0.5)-SUM($G195:AP195),(Input!$G$152*(1+rvanilla)^0.5)/A10stdlife))</f>
        <v>0</v>
      </c>
      <c r="AR195" s="168">
        <f>IF(A10stdlife="n/a","n/a",IF(AR$3&gt;(A10stdlife+$E195),(Input!$G$152*(1+rvanilla)^0.5)-SUM($G195:AQ195),(Input!$G$152*(1+rvanilla)^0.5)/A10stdlife))</f>
        <v>0</v>
      </c>
      <c r="AS195" s="168">
        <f>IF(A10stdlife="n/a","n/a",IF(AS$3&gt;(A10stdlife+$E195),(Input!$G$152*(1+rvanilla)^0.5)-SUM($G195:AR195),(Input!$G$152*(1+rvanilla)^0.5)/A10stdlife))</f>
        <v>0</v>
      </c>
      <c r="AT195" s="168">
        <f>IF(A10stdlife="n/a","n/a",IF(AT$3&gt;(A10stdlife+$E195),(Input!$G$152*(1+rvanilla)^0.5)-SUM($G195:AS195),(Input!$G$152*(1+rvanilla)^0.5)/A10stdlife))</f>
        <v>0</v>
      </c>
      <c r="AU195" s="168">
        <f>IF(A10stdlife="n/a","n/a",IF(AU$3&gt;(A10stdlife+$E195),(Input!$G$152*(1+rvanilla)^0.5)-SUM($G195:AT195),(Input!$G$152*(1+rvanilla)^0.5)/A10stdlife))</f>
        <v>0</v>
      </c>
      <c r="AV195" s="168">
        <f>IF(A10stdlife="n/a","n/a",IF(AV$3&gt;(A10stdlife+$E195),(Input!$G$152*(1+rvanilla)^0.5)-SUM($G195:AU195),(Input!$G$152*(1+rvanilla)^0.5)/A10stdlife))</f>
        <v>0</v>
      </c>
      <c r="AW195" s="168">
        <f>IF(A10stdlife="n/a","n/a",IF(AW$3&gt;(A10stdlife+$E195),(Input!$G$152*(1+rvanilla)^0.5)-SUM($G195:AV195),(Input!$G$152*(1+rvanilla)^0.5)/A10stdlife))</f>
        <v>0</v>
      </c>
      <c r="AX195" s="168">
        <f>IF(A10stdlife="n/a","n/a",IF(AX$3&gt;(A10stdlife+$E195),(Input!$G$152*(1+rvanilla)^0.5)-SUM($G195:AW195),(Input!$G$152*(1+rvanilla)^0.5)/A10stdlife))</f>
        <v>0</v>
      </c>
      <c r="AY195" s="168">
        <f>IF(A10stdlife="n/a","n/a",IF(AY$3&gt;(A10stdlife+$E195),(Input!$G$152*(1+rvanilla)^0.5)-SUM($G195:AX195),(Input!$G$152*(1+rvanilla)^0.5)/A10stdlife))</f>
        <v>0</v>
      </c>
      <c r="AZ195" s="168">
        <f>IF(A10stdlife="n/a","n/a",IF(AZ$3&gt;(A10stdlife+$E195),(Input!$G$152*(1+rvanilla)^0.5)-SUM($G195:AY195),(Input!$G$152*(1+rvanilla)^0.5)/A10stdlife))</f>
        <v>0</v>
      </c>
      <c r="BA195" s="168">
        <f>IF(A10stdlife="n/a","n/a",IF(BA$3&gt;(A10stdlife+$E195),(Input!$G$152*(1+rvanilla)^0.5)-SUM($G195:AZ195),(Input!$G$152*(1+rvanilla)^0.5)/A10stdlife))</f>
        <v>0</v>
      </c>
      <c r="BB195" s="168">
        <f>IF(A10stdlife="n/a","n/a",IF(BB$3&gt;(A10stdlife+$E195),(Input!$G$152*(1+rvanilla)^0.5)-SUM($G195:BA195),(Input!$G$152*(1+rvanilla)^0.5)/A10stdlife))</f>
        <v>0</v>
      </c>
      <c r="BC195" s="168">
        <f>IF(A10stdlife="n/a","n/a",IF(BC$3&gt;(A10stdlife+$E195),(Input!$G$152*(1+rvanilla)^0.5)-SUM($G195:BB195),(Input!$G$152*(1+rvanilla)^0.5)/A10stdlife))</f>
        <v>0</v>
      </c>
      <c r="BD195" s="168">
        <f>IF(A10stdlife="n/a","n/a",IF(BD$3&gt;(A10stdlife+$E195),(Input!$G$152*(1+rvanilla)^0.5)-SUM($G195:BC195),(Input!$G$152*(1+rvanilla)^0.5)/A10stdlife))</f>
        <v>0</v>
      </c>
      <c r="BE195" s="168">
        <f>IF(A10stdlife="n/a","n/a",IF(BE$3&gt;(A10stdlife+$E195),(Input!$G$152*(1+rvanilla)^0.5)-SUM($G195:BD195),(Input!$G$152*(1+rvanilla)^0.5)/A10stdlife))</f>
        <v>0</v>
      </c>
      <c r="BF195" s="168">
        <f>IF(A10stdlife="n/a","n/a",IF(BF$3&gt;(A10stdlife+$E195),(Input!$G$152*(1+rvanilla)^0.5)-SUM($G195:BE195),(Input!$G$152*(1+rvanilla)^0.5)/A10stdlife))</f>
        <v>0</v>
      </c>
      <c r="BG195" s="168">
        <f>IF(A10stdlife="n/a","n/a",IF(BG$3&gt;(A10stdlife+$E195),(Input!$G$152*(1+rvanilla)^0.5)-SUM($G195:BF195),(Input!$G$152*(1+rvanilla)^0.5)/A10stdlife))</f>
        <v>0</v>
      </c>
      <c r="BH195" s="168">
        <f>IF(A10stdlife="n/a","n/a",IF(BH$3&gt;(A10stdlife+$E195),(Input!$G$152*(1+rvanilla)^0.5)-SUM($G195:BG195),(Input!$G$152*(1+rvanilla)^0.5)/A10stdlife))</f>
        <v>0</v>
      </c>
      <c r="BI195" s="168">
        <f>IF(A10stdlife="n/a","n/a",IF(BI$3&gt;(A10stdlife+$E195),(Input!$G$152*(1+rvanilla)^0.5)-SUM($G195:BH195),(Input!$G$152*(1+rvanilla)^0.5)/A10stdlife))</f>
        <v>0</v>
      </c>
      <c r="BJ195" s="20"/>
      <c r="BK195" s="20"/>
      <c r="BL195"/>
      <c r="BM195"/>
      <c r="BN195"/>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c r="DQ195"/>
      <c r="DR195"/>
      <c r="DS195"/>
      <c r="DT195"/>
      <c r="DU195"/>
      <c r="DV195"/>
      <c r="DW195"/>
      <c r="DX195"/>
      <c r="DY195"/>
      <c r="DZ195"/>
      <c r="EA195"/>
      <c r="EB195"/>
      <c r="EC195"/>
      <c r="ED195"/>
      <c r="EE195"/>
      <c r="EF195"/>
      <c r="EG195"/>
      <c r="EH195"/>
      <c r="EI195"/>
      <c r="EJ195"/>
      <c r="EK195"/>
      <c r="EL195"/>
      <c r="EM195"/>
      <c r="EN195"/>
      <c r="EO195"/>
      <c r="EP195"/>
      <c r="EQ195"/>
      <c r="ER195"/>
      <c r="ES195"/>
      <c r="ET195"/>
      <c r="EU195"/>
      <c r="EV195"/>
      <c r="EW195"/>
      <c r="EX195"/>
      <c r="EY195"/>
      <c r="EZ195"/>
      <c r="FA195"/>
      <c r="FB195"/>
      <c r="FC195"/>
      <c r="FD195"/>
      <c r="FE195"/>
      <c r="FF195"/>
      <c r="FG195"/>
      <c r="FH195"/>
      <c r="FI195"/>
      <c r="FJ195"/>
      <c r="FK195"/>
      <c r="FL195"/>
      <c r="FM195"/>
      <c r="FN195"/>
      <c r="FO195"/>
      <c r="FP195"/>
      <c r="FQ195"/>
      <c r="FR195"/>
      <c r="FS195"/>
      <c r="FT195"/>
      <c r="FU195"/>
      <c r="FV195"/>
      <c r="FW195"/>
      <c r="FX195"/>
      <c r="FY195"/>
      <c r="FZ195"/>
      <c r="GA195"/>
      <c r="GB195"/>
      <c r="GC195"/>
      <c r="GD195"/>
      <c r="GE195"/>
      <c r="GF195"/>
      <c r="GG195"/>
      <c r="GH195"/>
      <c r="GI195"/>
      <c r="GJ195"/>
      <c r="GK195"/>
      <c r="GL195"/>
      <c r="GM195"/>
      <c r="GN195"/>
      <c r="GO195"/>
      <c r="GP195"/>
      <c r="GQ195"/>
      <c r="GR195"/>
      <c r="GS195"/>
      <c r="GT195"/>
      <c r="GU195"/>
      <c r="GV195"/>
      <c r="GW195"/>
      <c r="GX195"/>
      <c r="GY195"/>
      <c r="GZ195"/>
      <c r="HA195"/>
      <c r="HB195"/>
      <c r="HC195"/>
      <c r="HD195"/>
      <c r="HE195"/>
      <c r="HF195"/>
      <c r="HG195"/>
      <c r="HH195"/>
      <c r="HI195"/>
      <c r="HJ195"/>
      <c r="HK195"/>
      <c r="HL195"/>
      <c r="HM195"/>
      <c r="HN195"/>
      <c r="HO195"/>
      <c r="HP195"/>
      <c r="HQ195"/>
      <c r="HR195"/>
      <c r="HS195"/>
      <c r="HT195"/>
      <c r="HU195"/>
      <c r="HV195"/>
      <c r="HW195"/>
      <c r="HX195"/>
      <c r="HY195"/>
      <c r="HZ195"/>
      <c r="IA195"/>
      <c r="IB195"/>
      <c r="IC195"/>
      <c r="ID195"/>
      <c r="IE195"/>
      <c r="IF195"/>
      <c r="IG195"/>
      <c r="IH195"/>
      <c r="II195"/>
      <c r="IJ195"/>
      <c r="IK195"/>
      <c r="IL195"/>
      <c r="IM195"/>
      <c r="IN195"/>
      <c r="IO195"/>
      <c r="IP195"/>
      <c r="IQ195"/>
      <c r="IR195"/>
      <c r="IS195"/>
      <c r="IT195"/>
      <c r="IU195"/>
      <c r="IV195"/>
    </row>
    <row r="196" spans="1:256" s="5" customFormat="1" hidden="1" outlineLevel="2">
      <c r="A196" s="20"/>
      <c r="B196" s="20"/>
      <c r="C196" s="38"/>
      <c r="D196" s="641"/>
      <c r="E196" s="287">
        <v>2</v>
      </c>
      <c r="F196" s="40"/>
      <c r="G196" s="445"/>
      <c r="H196" s="314"/>
      <c r="I196" s="168">
        <f>IF(A10stdlife="n/a","n/a",IF(I$3&gt;(A10stdlife+$E196),(Input!$H$152*(1+rvanilla)^0.5)-SUM($H196:H196),(Input!$H$152*(1+rvanilla)^0.5)/A10stdlife))</f>
        <v>0</v>
      </c>
      <c r="J196" s="168">
        <f>IF(A10stdlife="n/a","n/a",IF(J$3&gt;(A10stdlife+$E196),(Input!$H$152*(1+rvanilla)^0.5)-SUM($H196:I196),(Input!$H$152*(1+rvanilla)^0.5)/A10stdlife))</f>
        <v>0</v>
      </c>
      <c r="K196" s="168">
        <f>IF(A10stdlife="n/a","n/a",IF(K$3&gt;(A10stdlife+$E196),(Input!$H$152*(1+rvanilla)^0.5)-SUM($H196:J196),(Input!$H$152*(1+rvanilla)^0.5)/A10stdlife))</f>
        <v>0</v>
      </c>
      <c r="L196" s="168">
        <f>IF(A10stdlife="n/a","n/a",IF(L$3&gt;(A10stdlife+$E196),(Input!$H$152*(1+rvanilla)^0.5)-SUM($H196:K196),(Input!$H$152*(1+rvanilla)^0.5)/A10stdlife))</f>
        <v>0</v>
      </c>
      <c r="M196" s="168">
        <f>IF(A10stdlife="n/a","n/a",IF(M$3&gt;(A10stdlife+$E196),(Input!$H$152*(1+rvanilla)^0.5)-SUM($H196:L196),(Input!$H$152*(1+rvanilla)^0.5)/A10stdlife))</f>
        <v>0</v>
      </c>
      <c r="N196" s="168">
        <f>IF(A10stdlife="n/a","n/a",IF(N$3&gt;(A10stdlife+$E196),(Input!$H$152*(1+rvanilla)^0.5)-SUM($H196:M196),(Input!$H$152*(1+rvanilla)^0.5)/A10stdlife))</f>
        <v>0</v>
      </c>
      <c r="O196" s="168">
        <f>IF(A10stdlife="n/a","n/a",IF(O$3&gt;(A10stdlife+$E196),(Input!$H$152*(1+rvanilla)^0.5)-SUM($H196:N196),(Input!$H$152*(1+rvanilla)^0.5)/A10stdlife))</f>
        <v>0</v>
      </c>
      <c r="P196" s="168">
        <f>IF(A10stdlife="n/a","n/a",IF(P$3&gt;(A10stdlife+$E196),(Input!$H$152*(1+rvanilla)^0.5)-SUM($H196:O196),(Input!$H$152*(1+rvanilla)^0.5)/A10stdlife))</f>
        <v>0</v>
      </c>
      <c r="Q196" s="168">
        <f>IF(A10stdlife="n/a","n/a",IF(Q$3&gt;(A10stdlife+$E196),(Input!$H$152*(1+rvanilla)^0.5)-SUM($H196:P196),(Input!$H$152*(1+rvanilla)^0.5)/A10stdlife))</f>
        <v>0</v>
      </c>
      <c r="R196" s="168">
        <f>IF(A10stdlife="n/a","n/a",IF(R$3&gt;(A10stdlife+$E196),(Input!$H$152*(1+rvanilla)^0.5)-SUM($H196:Q196),(Input!$H$152*(1+rvanilla)^0.5)/A10stdlife))</f>
        <v>0</v>
      </c>
      <c r="S196" s="168">
        <f>IF(A10stdlife="n/a","n/a",IF(S$3&gt;(A10stdlife+$E196),(Input!$H$152*(1+rvanilla)^0.5)-SUM($H196:R196),(Input!$H$152*(1+rvanilla)^0.5)/A10stdlife))</f>
        <v>0</v>
      </c>
      <c r="T196" s="168">
        <f>IF(A10stdlife="n/a","n/a",IF(T$3&gt;(A10stdlife+$E196),(Input!$H$152*(1+rvanilla)^0.5)-SUM($H196:S196),(Input!$H$152*(1+rvanilla)^0.5)/A10stdlife))</f>
        <v>0</v>
      </c>
      <c r="U196" s="168">
        <f>IF(A10stdlife="n/a","n/a",IF(U$3&gt;(A10stdlife+$E196),(Input!$H$152*(1+rvanilla)^0.5)-SUM($H196:T196),(Input!$H$152*(1+rvanilla)^0.5)/A10stdlife))</f>
        <v>0</v>
      </c>
      <c r="V196" s="168">
        <f>IF(A10stdlife="n/a","n/a",IF(V$3&gt;(A10stdlife+$E196),(Input!$H$152*(1+rvanilla)^0.5)-SUM($H196:U196),(Input!$H$152*(1+rvanilla)^0.5)/A10stdlife))</f>
        <v>0</v>
      </c>
      <c r="W196" s="168">
        <f>IF(A10stdlife="n/a","n/a",IF(W$3&gt;(A10stdlife+$E196),(Input!$H$152*(1+rvanilla)^0.5)-SUM($H196:V196),(Input!$H$152*(1+rvanilla)^0.5)/A10stdlife))</f>
        <v>0</v>
      </c>
      <c r="X196" s="168">
        <f>IF(A10stdlife="n/a","n/a",IF(X$3&gt;(A10stdlife+$E196),(Input!$H$152*(1+rvanilla)^0.5)-SUM($H196:W196),(Input!$H$152*(1+rvanilla)^0.5)/A10stdlife))</f>
        <v>0</v>
      </c>
      <c r="Y196" s="168">
        <f>IF(A10stdlife="n/a","n/a",IF(Y$3&gt;(A10stdlife+$E196),(Input!$H$152*(1+rvanilla)^0.5)-SUM($H196:X196),(Input!$H$152*(1+rvanilla)^0.5)/A10stdlife))</f>
        <v>0</v>
      </c>
      <c r="Z196" s="168">
        <f>IF(A10stdlife="n/a","n/a",IF(Z$3&gt;(A10stdlife+$E196),(Input!$H$152*(1+rvanilla)^0.5)-SUM($H196:Y196),(Input!$H$152*(1+rvanilla)^0.5)/A10stdlife))</f>
        <v>0</v>
      </c>
      <c r="AA196" s="168">
        <f>IF(A10stdlife="n/a","n/a",IF(AA$3&gt;(A10stdlife+$E196),(Input!$H$152*(1+rvanilla)^0.5)-SUM($H196:Z196),(Input!$H$152*(1+rvanilla)^0.5)/A10stdlife))</f>
        <v>0</v>
      </c>
      <c r="AB196" s="168">
        <f>IF(A10stdlife="n/a","n/a",IF(AB$3&gt;(A10stdlife+$E196),(Input!$H$152*(1+rvanilla)^0.5)-SUM($H196:AA196),(Input!$H$152*(1+rvanilla)^0.5)/A10stdlife))</f>
        <v>0</v>
      </c>
      <c r="AC196" s="168">
        <f>IF(A10stdlife="n/a","n/a",IF(AC$3&gt;(A10stdlife+$E196),(Input!$H$152*(1+rvanilla)^0.5)-SUM($H196:AB196),(Input!$H$152*(1+rvanilla)^0.5)/A10stdlife))</f>
        <v>0</v>
      </c>
      <c r="AD196" s="168">
        <f>IF(A10stdlife="n/a","n/a",IF(AD$3&gt;(A10stdlife+$E196),(Input!$H$152*(1+rvanilla)^0.5)-SUM($H196:AC196),(Input!$H$152*(1+rvanilla)^0.5)/A10stdlife))</f>
        <v>0</v>
      </c>
      <c r="AE196" s="168">
        <f>IF(A10stdlife="n/a","n/a",IF(AE$3&gt;(A10stdlife+$E196),(Input!$H$152*(1+rvanilla)^0.5)-SUM($H196:AD196),(Input!$H$152*(1+rvanilla)^0.5)/A10stdlife))</f>
        <v>0</v>
      </c>
      <c r="AF196" s="168">
        <f>IF(A10stdlife="n/a","n/a",IF(AF$3&gt;(A10stdlife+$E196),(Input!$H$152*(1+rvanilla)^0.5)-SUM($H196:AE196),(Input!$H$152*(1+rvanilla)^0.5)/A10stdlife))</f>
        <v>0</v>
      </c>
      <c r="AG196" s="168">
        <f>IF(A10stdlife="n/a","n/a",IF(AG$3&gt;(A10stdlife+$E196),(Input!$H$152*(1+rvanilla)^0.5)-SUM($H196:AF196),(Input!$H$152*(1+rvanilla)^0.5)/A10stdlife))</f>
        <v>0</v>
      </c>
      <c r="AH196" s="168">
        <f>IF(A10stdlife="n/a","n/a",IF(AH$3&gt;(A10stdlife+$E196),(Input!$H$152*(1+rvanilla)^0.5)-SUM($H196:AG196),(Input!$H$152*(1+rvanilla)^0.5)/A10stdlife))</f>
        <v>0</v>
      </c>
      <c r="AI196" s="168">
        <f>IF(A10stdlife="n/a","n/a",IF(AI$3&gt;(A10stdlife+$E196),(Input!$H$152*(1+rvanilla)^0.5)-SUM($H196:AH196),(Input!$H$152*(1+rvanilla)^0.5)/A10stdlife))</f>
        <v>0</v>
      </c>
      <c r="AJ196" s="168">
        <f>IF(A10stdlife="n/a","n/a",IF(AJ$3&gt;(A10stdlife+$E196),(Input!$H$152*(1+rvanilla)^0.5)-SUM($H196:AI196),(Input!$H$152*(1+rvanilla)^0.5)/A10stdlife))</f>
        <v>0</v>
      </c>
      <c r="AK196" s="168">
        <f>IF(A10stdlife="n/a","n/a",IF(AK$3&gt;(A10stdlife+$E196),(Input!$H$152*(1+rvanilla)^0.5)-SUM($H196:AJ196),(Input!$H$152*(1+rvanilla)^0.5)/A10stdlife))</f>
        <v>0</v>
      </c>
      <c r="AL196" s="168">
        <f>IF(A10stdlife="n/a","n/a",IF(AL$3&gt;(A10stdlife+$E196),(Input!$H$152*(1+rvanilla)^0.5)-SUM($H196:AK196),(Input!$H$152*(1+rvanilla)^0.5)/A10stdlife))</f>
        <v>0</v>
      </c>
      <c r="AM196" s="168">
        <f>IF(A10stdlife="n/a","n/a",IF(AM$3&gt;(A10stdlife+$E196),(Input!$H$152*(1+rvanilla)^0.5)-SUM($H196:AL196),(Input!$H$152*(1+rvanilla)^0.5)/A10stdlife))</f>
        <v>0</v>
      </c>
      <c r="AN196" s="168">
        <f>IF(A10stdlife="n/a","n/a",IF(AN$3&gt;(A10stdlife+$E196),(Input!$H$152*(1+rvanilla)^0.5)-SUM($H196:AM196),(Input!$H$152*(1+rvanilla)^0.5)/A10stdlife))</f>
        <v>0</v>
      </c>
      <c r="AO196" s="168">
        <f>IF(A10stdlife="n/a","n/a",IF(AO$3&gt;(A10stdlife+$E196),(Input!$H$152*(1+rvanilla)^0.5)-SUM($H196:AN196),(Input!$H$152*(1+rvanilla)^0.5)/A10stdlife))</f>
        <v>0</v>
      </c>
      <c r="AP196" s="168">
        <f>IF(A10stdlife="n/a","n/a",IF(AP$3&gt;(A10stdlife+$E196),(Input!$H$152*(1+rvanilla)^0.5)-SUM($H196:AO196),(Input!$H$152*(1+rvanilla)^0.5)/A10stdlife))</f>
        <v>0</v>
      </c>
      <c r="AQ196" s="168">
        <f>IF(A10stdlife="n/a","n/a",IF(AQ$3&gt;(A10stdlife+$E196),(Input!$H$152*(1+rvanilla)^0.5)-SUM($H196:AP196),(Input!$H$152*(1+rvanilla)^0.5)/A10stdlife))</f>
        <v>0</v>
      </c>
      <c r="AR196" s="168">
        <f>IF(A10stdlife="n/a","n/a",IF(AR$3&gt;(A10stdlife+$E196),(Input!$H$152*(1+rvanilla)^0.5)-SUM($H196:AQ196),(Input!$H$152*(1+rvanilla)^0.5)/A10stdlife))</f>
        <v>0</v>
      </c>
      <c r="AS196" s="168">
        <f>IF(A10stdlife="n/a","n/a",IF(AS$3&gt;(A10stdlife+$E196),(Input!$H$152*(1+rvanilla)^0.5)-SUM($H196:AR196),(Input!$H$152*(1+rvanilla)^0.5)/A10stdlife))</f>
        <v>0</v>
      </c>
      <c r="AT196" s="168">
        <f>IF(A10stdlife="n/a","n/a",IF(AT$3&gt;(A10stdlife+$E196),(Input!$H$152*(1+rvanilla)^0.5)-SUM($H196:AS196),(Input!$H$152*(1+rvanilla)^0.5)/A10stdlife))</f>
        <v>0</v>
      </c>
      <c r="AU196" s="168">
        <f>IF(A10stdlife="n/a","n/a",IF(AU$3&gt;(A10stdlife+$E196),(Input!$H$152*(1+rvanilla)^0.5)-SUM($H196:AT196),(Input!$H$152*(1+rvanilla)^0.5)/A10stdlife))</f>
        <v>0</v>
      </c>
      <c r="AV196" s="168">
        <f>IF(A10stdlife="n/a","n/a",IF(AV$3&gt;(A10stdlife+$E196),(Input!$H$152*(1+rvanilla)^0.5)-SUM($H196:AU196),(Input!$H$152*(1+rvanilla)^0.5)/A10stdlife))</f>
        <v>0</v>
      </c>
      <c r="AW196" s="168">
        <f>IF(A10stdlife="n/a","n/a",IF(AW$3&gt;(A10stdlife+$E196),(Input!$H$152*(1+rvanilla)^0.5)-SUM($H196:AV196),(Input!$H$152*(1+rvanilla)^0.5)/A10stdlife))</f>
        <v>0</v>
      </c>
      <c r="AX196" s="168">
        <f>IF(A10stdlife="n/a","n/a",IF(AX$3&gt;(A10stdlife+$E196),(Input!$H$152*(1+rvanilla)^0.5)-SUM($H196:AW196),(Input!$H$152*(1+rvanilla)^0.5)/A10stdlife))</f>
        <v>0</v>
      </c>
      <c r="AY196" s="168">
        <f>IF(A10stdlife="n/a","n/a",IF(AY$3&gt;(A10stdlife+$E196),(Input!$H$152*(1+rvanilla)^0.5)-SUM($H196:AX196),(Input!$H$152*(1+rvanilla)^0.5)/A10stdlife))</f>
        <v>0</v>
      </c>
      <c r="AZ196" s="168">
        <f>IF(A10stdlife="n/a","n/a",IF(AZ$3&gt;(A10stdlife+$E196),(Input!$H$152*(1+rvanilla)^0.5)-SUM($H196:AY196),(Input!$H$152*(1+rvanilla)^0.5)/A10stdlife))</f>
        <v>0</v>
      </c>
      <c r="BA196" s="168">
        <f>IF(A10stdlife="n/a","n/a",IF(BA$3&gt;(A10stdlife+$E196),(Input!$H$152*(1+rvanilla)^0.5)-SUM($H196:AZ196),(Input!$H$152*(1+rvanilla)^0.5)/A10stdlife))</f>
        <v>0</v>
      </c>
      <c r="BB196" s="168">
        <f>IF(A10stdlife="n/a","n/a",IF(BB$3&gt;(A10stdlife+$E196),(Input!$H$152*(1+rvanilla)^0.5)-SUM($H196:BA196),(Input!$H$152*(1+rvanilla)^0.5)/A10stdlife))</f>
        <v>0</v>
      </c>
      <c r="BC196" s="168">
        <f>IF(A10stdlife="n/a","n/a",IF(BC$3&gt;(A10stdlife+$E196),(Input!$H$152*(1+rvanilla)^0.5)-SUM($H196:BB196),(Input!$H$152*(1+rvanilla)^0.5)/A10stdlife))</f>
        <v>0</v>
      </c>
      <c r="BD196" s="168">
        <f>IF(A10stdlife="n/a","n/a",IF(BD$3&gt;(A10stdlife+$E196),(Input!$H$152*(1+rvanilla)^0.5)-SUM($H196:BC196),(Input!$H$152*(1+rvanilla)^0.5)/A10stdlife))</f>
        <v>0</v>
      </c>
      <c r="BE196" s="168">
        <f>IF(A10stdlife="n/a","n/a",IF(BE$3&gt;(A10stdlife+$E196),(Input!$H$152*(1+rvanilla)^0.5)-SUM($H196:BD196),(Input!$H$152*(1+rvanilla)^0.5)/A10stdlife))</f>
        <v>0</v>
      </c>
      <c r="BF196" s="168">
        <f>IF(A10stdlife="n/a","n/a",IF(BF$3&gt;(A10stdlife+$E196),(Input!$H$152*(1+rvanilla)^0.5)-SUM($H196:BE196),(Input!$H$152*(1+rvanilla)^0.5)/A10stdlife))</f>
        <v>0</v>
      </c>
      <c r="BG196" s="168">
        <f>IF(A10stdlife="n/a","n/a",IF(BG$3&gt;(A10stdlife+$E196),(Input!$H$152*(1+rvanilla)^0.5)-SUM($H196:BF196),(Input!$H$152*(1+rvanilla)^0.5)/A10stdlife))</f>
        <v>0</v>
      </c>
      <c r="BH196" s="168">
        <f>IF(A10stdlife="n/a","n/a",IF(BH$3&gt;(A10stdlife+$E196),(Input!$H$152*(1+rvanilla)^0.5)-SUM($H196:BG196),(Input!$H$152*(1+rvanilla)^0.5)/A10stdlife))</f>
        <v>0</v>
      </c>
      <c r="BI196" s="168">
        <f>IF(A10stdlife="n/a","n/a",IF(BI$3&gt;(A10stdlife+$E196),(Input!$H$152*(1+rvanilla)^0.5)-SUM($H196:BH196),(Input!$H$152*(1+rvanilla)^0.5)/A10stdlife))</f>
        <v>0</v>
      </c>
      <c r="BJ196" s="20"/>
      <c r="BK196" s="20"/>
      <c r="BL196"/>
      <c r="BM196"/>
      <c r="BN196"/>
      <c r="BO19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c r="DQ196"/>
      <c r="DR196"/>
      <c r="DS196"/>
      <c r="DT196"/>
      <c r="DU196"/>
      <c r="DV196"/>
      <c r="DW196"/>
      <c r="DX196"/>
      <c r="DY196"/>
      <c r="DZ196"/>
      <c r="EA196"/>
      <c r="EB196"/>
      <c r="EC196"/>
      <c r="ED196"/>
      <c r="EE196"/>
      <c r="EF196"/>
      <c r="EG196"/>
      <c r="EH196"/>
      <c r="EI196"/>
      <c r="EJ196"/>
      <c r="EK196"/>
      <c r="EL196"/>
      <c r="EM196"/>
      <c r="EN196"/>
      <c r="EO196"/>
      <c r="EP196"/>
      <c r="EQ196"/>
      <c r="ER196"/>
      <c r="ES196"/>
      <c r="ET196"/>
      <c r="EU196"/>
      <c r="EV196"/>
      <c r="EW196"/>
      <c r="EX196"/>
      <c r="EY196"/>
      <c r="EZ196"/>
      <c r="FA196"/>
      <c r="FB196"/>
      <c r="FC196"/>
      <c r="FD196"/>
      <c r="FE196"/>
      <c r="FF196"/>
      <c r="FG196"/>
      <c r="FH196"/>
      <c r="FI196"/>
      <c r="FJ196"/>
      <c r="FK196"/>
      <c r="FL196"/>
      <c r="FM196"/>
      <c r="FN196"/>
      <c r="FO196"/>
      <c r="FP196"/>
      <c r="FQ196"/>
      <c r="FR196"/>
      <c r="FS196"/>
      <c r="FT196"/>
      <c r="FU196"/>
      <c r="FV196"/>
      <c r="FW196"/>
      <c r="FX196"/>
      <c r="FY196"/>
      <c r="FZ196"/>
      <c r="GA196"/>
      <c r="GB196"/>
      <c r="GC196"/>
      <c r="GD196"/>
      <c r="GE196"/>
      <c r="GF196"/>
      <c r="GG196"/>
      <c r="GH196"/>
      <c r="GI196"/>
      <c r="GJ196"/>
      <c r="GK196"/>
      <c r="GL196"/>
      <c r="GM196"/>
      <c r="GN196"/>
      <c r="GO196"/>
      <c r="GP196"/>
      <c r="GQ196"/>
      <c r="GR196"/>
      <c r="GS196"/>
      <c r="GT196"/>
      <c r="GU196"/>
      <c r="GV196"/>
      <c r="GW196"/>
      <c r="GX196"/>
      <c r="GY196"/>
      <c r="GZ196"/>
      <c r="HA196"/>
      <c r="HB196"/>
      <c r="HC196"/>
      <c r="HD196"/>
      <c r="HE196"/>
      <c r="HF196"/>
      <c r="HG196"/>
      <c r="HH196"/>
      <c r="HI196"/>
      <c r="HJ196"/>
      <c r="HK196"/>
      <c r="HL196"/>
      <c r="HM196"/>
      <c r="HN196"/>
      <c r="HO196"/>
      <c r="HP196"/>
      <c r="HQ196"/>
      <c r="HR196"/>
      <c r="HS196"/>
      <c r="HT196"/>
      <c r="HU196"/>
      <c r="HV196"/>
      <c r="HW196"/>
      <c r="HX196"/>
      <c r="HY196"/>
      <c r="HZ196"/>
      <c r="IA196"/>
      <c r="IB196"/>
      <c r="IC196"/>
      <c r="ID196"/>
      <c r="IE196"/>
      <c r="IF196"/>
      <c r="IG196"/>
      <c r="IH196"/>
      <c r="II196"/>
      <c r="IJ196"/>
      <c r="IK196"/>
      <c r="IL196"/>
      <c r="IM196"/>
      <c r="IN196"/>
      <c r="IO196"/>
      <c r="IP196"/>
      <c r="IQ196"/>
      <c r="IR196"/>
      <c r="IS196"/>
      <c r="IT196"/>
      <c r="IU196"/>
      <c r="IV196"/>
    </row>
    <row r="197" spans="1:256" s="5" customFormat="1" hidden="1" outlineLevel="2">
      <c r="A197" s="20"/>
      <c r="B197" s="20"/>
      <c r="C197" s="38"/>
      <c r="D197" s="641"/>
      <c r="E197" s="287">
        <v>3</v>
      </c>
      <c r="F197" s="40"/>
      <c r="G197" s="445"/>
      <c r="H197" s="315"/>
      <c r="I197" s="314"/>
      <c r="J197" s="168">
        <f>IF(A10stdlife="n/a","n/a",IF(J$3&gt;(A10stdlife+$E197),(Input!$I$152*(1+rvanilla)^0.5)-SUM($I197:I197),(Input!$I$152*(1+rvanilla)^0.5)/A10stdlife))</f>
        <v>0</v>
      </c>
      <c r="K197" s="168">
        <f>IF(A10stdlife="n/a","n/a",IF(K$3&gt;(A10stdlife+$E197),(Input!$I$152*(1+rvanilla)^0.5)-SUM($I197:J197),(Input!$I$152*(1+rvanilla)^0.5)/A10stdlife))</f>
        <v>0</v>
      </c>
      <c r="L197" s="168">
        <f>IF(A10stdlife="n/a","n/a",IF(L$3&gt;(A10stdlife+$E197),(Input!$I$152*(1+rvanilla)^0.5)-SUM($I197:K197),(Input!$I$152*(1+rvanilla)^0.5)/A10stdlife))</f>
        <v>0</v>
      </c>
      <c r="M197" s="168">
        <f>IF(A10stdlife="n/a","n/a",IF(M$3&gt;(A10stdlife+$E197),(Input!$I$152*(1+rvanilla)^0.5)-SUM($I197:L197),(Input!$I$152*(1+rvanilla)^0.5)/A10stdlife))</f>
        <v>0</v>
      </c>
      <c r="N197" s="168">
        <f>IF(A10stdlife="n/a","n/a",IF(N$3&gt;(A10stdlife+$E197),(Input!$I$152*(1+rvanilla)^0.5)-SUM($I197:M197),(Input!$I$152*(1+rvanilla)^0.5)/A10stdlife))</f>
        <v>0</v>
      </c>
      <c r="O197" s="168">
        <f>IF(A10stdlife="n/a","n/a",IF(O$3&gt;(A10stdlife+$E197),(Input!$I$152*(1+rvanilla)^0.5)-SUM($I197:N197),(Input!$I$152*(1+rvanilla)^0.5)/A10stdlife))</f>
        <v>0</v>
      </c>
      <c r="P197" s="168">
        <f>IF(A10stdlife="n/a","n/a",IF(P$3&gt;(A10stdlife+$E197),(Input!$I$152*(1+rvanilla)^0.5)-SUM($I197:O197),(Input!$I$152*(1+rvanilla)^0.5)/A10stdlife))</f>
        <v>0</v>
      </c>
      <c r="Q197" s="168">
        <f>IF(A10stdlife="n/a","n/a",IF(Q$3&gt;(A10stdlife+$E197),(Input!$I$152*(1+rvanilla)^0.5)-SUM($I197:P197),(Input!$I$152*(1+rvanilla)^0.5)/A10stdlife))</f>
        <v>0</v>
      </c>
      <c r="R197" s="168">
        <f>IF(A10stdlife="n/a","n/a",IF(R$3&gt;(A10stdlife+$E197),(Input!$I$152*(1+rvanilla)^0.5)-SUM($I197:Q197),(Input!$I$152*(1+rvanilla)^0.5)/A10stdlife))</f>
        <v>0</v>
      </c>
      <c r="S197" s="168">
        <f>IF(A10stdlife="n/a","n/a",IF(S$3&gt;(A10stdlife+$E197),(Input!$I$152*(1+rvanilla)^0.5)-SUM($I197:R197),(Input!$I$152*(1+rvanilla)^0.5)/A10stdlife))</f>
        <v>0</v>
      </c>
      <c r="T197" s="168">
        <f>IF(A10stdlife="n/a","n/a",IF(T$3&gt;(A10stdlife+$E197),(Input!$I$152*(1+rvanilla)^0.5)-SUM($I197:S197),(Input!$I$152*(1+rvanilla)^0.5)/A10stdlife))</f>
        <v>0</v>
      </c>
      <c r="U197" s="168">
        <f>IF(A10stdlife="n/a","n/a",IF(U$3&gt;(A10stdlife+$E197),(Input!$I$152*(1+rvanilla)^0.5)-SUM($I197:T197),(Input!$I$152*(1+rvanilla)^0.5)/A10stdlife))</f>
        <v>0</v>
      </c>
      <c r="V197" s="168">
        <f>IF(A10stdlife="n/a","n/a",IF(V$3&gt;(A10stdlife+$E197),(Input!$I$152*(1+rvanilla)^0.5)-SUM($I197:U197),(Input!$I$152*(1+rvanilla)^0.5)/A10stdlife))</f>
        <v>0</v>
      </c>
      <c r="W197" s="168">
        <f>IF(A10stdlife="n/a","n/a",IF(W$3&gt;(A10stdlife+$E197),(Input!$I$152*(1+rvanilla)^0.5)-SUM($I197:V197),(Input!$I$152*(1+rvanilla)^0.5)/A10stdlife))</f>
        <v>0</v>
      </c>
      <c r="X197" s="168">
        <f>IF(A10stdlife="n/a","n/a",IF(X$3&gt;(A10stdlife+$E197),(Input!$I$152*(1+rvanilla)^0.5)-SUM($I197:W197),(Input!$I$152*(1+rvanilla)^0.5)/A10stdlife))</f>
        <v>0</v>
      </c>
      <c r="Y197" s="168">
        <f>IF(A10stdlife="n/a","n/a",IF(Y$3&gt;(A10stdlife+$E197),(Input!$I$152*(1+rvanilla)^0.5)-SUM($I197:X197),(Input!$I$152*(1+rvanilla)^0.5)/A10stdlife))</f>
        <v>0</v>
      </c>
      <c r="Z197" s="168">
        <f>IF(A10stdlife="n/a","n/a",IF(Z$3&gt;(A10stdlife+$E197),(Input!$I$152*(1+rvanilla)^0.5)-SUM($I197:Y197),(Input!$I$152*(1+rvanilla)^0.5)/A10stdlife))</f>
        <v>0</v>
      </c>
      <c r="AA197" s="168">
        <f>IF(A10stdlife="n/a","n/a",IF(AA$3&gt;(A10stdlife+$E197),(Input!$I$152*(1+rvanilla)^0.5)-SUM($I197:Z197),(Input!$I$152*(1+rvanilla)^0.5)/A10stdlife))</f>
        <v>0</v>
      </c>
      <c r="AB197" s="168">
        <f>IF(A10stdlife="n/a","n/a",IF(AB$3&gt;(A10stdlife+$E197),(Input!$I$152*(1+rvanilla)^0.5)-SUM($I197:AA197),(Input!$I$152*(1+rvanilla)^0.5)/A10stdlife))</f>
        <v>0</v>
      </c>
      <c r="AC197" s="168">
        <f>IF(A10stdlife="n/a","n/a",IF(AC$3&gt;(A10stdlife+$E197),(Input!$I$152*(1+rvanilla)^0.5)-SUM($I197:AB197),(Input!$I$152*(1+rvanilla)^0.5)/A10stdlife))</f>
        <v>0</v>
      </c>
      <c r="AD197" s="168">
        <f>IF(A10stdlife="n/a","n/a",IF(AD$3&gt;(A10stdlife+$E197),(Input!$I$152*(1+rvanilla)^0.5)-SUM($I197:AC197),(Input!$I$152*(1+rvanilla)^0.5)/A10stdlife))</f>
        <v>0</v>
      </c>
      <c r="AE197" s="168">
        <f>IF(A10stdlife="n/a","n/a",IF(AE$3&gt;(A10stdlife+$E197),(Input!$I$152*(1+rvanilla)^0.5)-SUM($I197:AD197),(Input!$I$152*(1+rvanilla)^0.5)/A10stdlife))</f>
        <v>0</v>
      </c>
      <c r="AF197" s="168">
        <f>IF(A10stdlife="n/a","n/a",IF(AF$3&gt;(A10stdlife+$E197),(Input!$I$152*(1+rvanilla)^0.5)-SUM($I197:AE197),(Input!$I$152*(1+rvanilla)^0.5)/A10stdlife))</f>
        <v>0</v>
      </c>
      <c r="AG197" s="168">
        <f>IF(A10stdlife="n/a","n/a",IF(AG$3&gt;(A10stdlife+$E197),(Input!$I$152*(1+rvanilla)^0.5)-SUM($I197:AF197),(Input!$I$152*(1+rvanilla)^0.5)/A10stdlife))</f>
        <v>0</v>
      </c>
      <c r="AH197" s="168">
        <f>IF(A10stdlife="n/a","n/a",IF(AH$3&gt;(A10stdlife+$E197),(Input!$I$152*(1+rvanilla)^0.5)-SUM($I197:AG197),(Input!$I$152*(1+rvanilla)^0.5)/A10stdlife))</f>
        <v>0</v>
      </c>
      <c r="AI197" s="168">
        <f>IF(A10stdlife="n/a","n/a",IF(AI$3&gt;(A10stdlife+$E197),(Input!$I$152*(1+rvanilla)^0.5)-SUM($I197:AH197),(Input!$I$152*(1+rvanilla)^0.5)/A10stdlife))</f>
        <v>0</v>
      </c>
      <c r="AJ197" s="168">
        <f>IF(A10stdlife="n/a","n/a",IF(AJ$3&gt;(A10stdlife+$E197),(Input!$I$152*(1+rvanilla)^0.5)-SUM($I197:AI197),(Input!$I$152*(1+rvanilla)^0.5)/A10stdlife))</f>
        <v>0</v>
      </c>
      <c r="AK197" s="168">
        <f>IF(A10stdlife="n/a","n/a",IF(AK$3&gt;(A10stdlife+$E197),(Input!$I$152*(1+rvanilla)^0.5)-SUM($I197:AJ197),(Input!$I$152*(1+rvanilla)^0.5)/A10stdlife))</f>
        <v>0</v>
      </c>
      <c r="AL197" s="168">
        <f>IF(A10stdlife="n/a","n/a",IF(AL$3&gt;(A10stdlife+$E197),(Input!$I$152*(1+rvanilla)^0.5)-SUM($I197:AK197),(Input!$I$152*(1+rvanilla)^0.5)/A10stdlife))</f>
        <v>0</v>
      </c>
      <c r="AM197" s="168">
        <f>IF(A10stdlife="n/a","n/a",IF(AM$3&gt;(A10stdlife+$E197),(Input!$I$152*(1+rvanilla)^0.5)-SUM($I197:AL197),(Input!$I$152*(1+rvanilla)^0.5)/A10stdlife))</f>
        <v>0</v>
      </c>
      <c r="AN197" s="168">
        <f>IF(A10stdlife="n/a","n/a",IF(AN$3&gt;(A10stdlife+$E197),(Input!$I$152*(1+rvanilla)^0.5)-SUM($I197:AM197),(Input!$I$152*(1+rvanilla)^0.5)/A10stdlife))</f>
        <v>0</v>
      </c>
      <c r="AO197" s="168">
        <f>IF(A10stdlife="n/a","n/a",IF(AO$3&gt;(A10stdlife+$E197),(Input!$I$152*(1+rvanilla)^0.5)-SUM($I197:AN197),(Input!$I$152*(1+rvanilla)^0.5)/A10stdlife))</f>
        <v>0</v>
      </c>
      <c r="AP197" s="168">
        <f>IF(A10stdlife="n/a","n/a",IF(AP$3&gt;(A10stdlife+$E197),(Input!$I$152*(1+rvanilla)^0.5)-SUM($I197:AO197),(Input!$I$152*(1+rvanilla)^0.5)/A10stdlife))</f>
        <v>0</v>
      </c>
      <c r="AQ197" s="168">
        <f>IF(A10stdlife="n/a","n/a",IF(AQ$3&gt;(A10stdlife+$E197),(Input!$I$152*(1+rvanilla)^0.5)-SUM($I197:AP197),(Input!$I$152*(1+rvanilla)^0.5)/A10stdlife))</f>
        <v>0</v>
      </c>
      <c r="AR197" s="168">
        <f>IF(A10stdlife="n/a","n/a",IF(AR$3&gt;(A10stdlife+$E197),(Input!$I$152*(1+rvanilla)^0.5)-SUM($I197:AQ197),(Input!$I$152*(1+rvanilla)^0.5)/A10stdlife))</f>
        <v>0</v>
      </c>
      <c r="AS197" s="168">
        <f>IF(A10stdlife="n/a","n/a",IF(AS$3&gt;(A10stdlife+$E197),(Input!$I$152*(1+rvanilla)^0.5)-SUM($I197:AR197),(Input!$I$152*(1+rvanilla)^0.5)/A10stdlife))</f>
        <v>0</v>
      </c>
      <c r="AT197" s="168">
        <f>IF(A10stdlife="n/a","n/a",IF(AT$3&gt;(A10stdlife+$E197),(Input!$I$152*(1+rvanilla)^0.5)-SUM($I197:AS197),(Input!$I$152*(1+rvanilla)^0.5)/A10stdlife))</f>
        <v>0</v>
      </c>
      <c r="AU197" s="168">
        <f>IF(A10stdlife="n/a","n/a",IF(AU$3&gt;(A10stdlife+$E197),(Input!$I$152*(1+rvanilla)^0.5)-SUM($I197:AT197),(Input!$I$152*(1+rvanilla)^0.5)/A10stdlife))</f>
        <v>0</v>
      </c>
      <c r="AV197" s="168">
        <f>IF(A10stdlife="n/a","n/a",IF(AV$3&gt;(A10stdlife+$E197),(Input!$I$152*(1+rvanilla)^0.5)-SUM($I197:AU197),(Input!$I$152*(1+rvanilla)^0.5)/A10stdlife))</f>
        <v>0</v>
      </c>
      <c r="AW197" s="168">
        <f>IF(A10stdlife="n/a","n/a",IF(AW$3&gt;(A10stdlife+$E197),(Input!$I$152*(1+rvanilla)^0.5)-SUM($I197:AV197),(Input!$I$152*(1+rvanilla)^0.5)/A10stdlife))</f>
        <v>0</v>
      </c>
      <c r="AX197" s="168">
        <f>IF(A10stdlife="n/a","n/a",IF(AX$3&gt;(A10stdlife+$E197),(Input!$I$152*(1+rvanilla)^0.5)-SUM($I197:AW197),(Input!$I$152*(1+rvanilla)^0.5)/A10stdlife))</f>
        <v>0</v>
      </c>
      <c r="AY197" s="168">
        <f>IF(A10stdlife="n/a","n/a",IF(AY$3&gt;(A10stdlife+$E197),(Input!$I$152*(1+rvanilla)^0.5)-SUM($I197:AX197),(Input!$I$152*(1+rvanilla)^0.5)/A10stdlife))</f>
        <v>0</v>
      </c>
      <c r="AZ197" s="168">
        <f>IF(A10stdlife="n/a","n/a",IF(AZ$3&gt;(A10stdlife+$E197),(Input!$I$152*(1+rvanilla)^0.5)-SUM($I197:AY197),(Input!$I$152*(1+rvanilla)^0.5)/A10stdlife))</f>
        <v>0</v>
      </c>
      <c r="BA197" s="168">
        <f>IF(A10stdlife="n/a","n/a",IF(BA$3&gt;(A10stdlife+$E197),(Input!$I$152*(1+rvanilla)^0.5)-SUM($I197:AZ197),(Input!$I$152*(1+rvanilla)^0.5)/A10stdlife))</f>
        <v>0</v>
      </c>
      <c r="BB197" s="168">
        <f>IF(A10stdlife="n/a","n/a",IF(BB$3&gt;(A10stdlife+$E197),(Input!$I$152*(1+rvanilla)^0.5)-SUM($I197:BA197),(Input!$I$152*(1+rvanilla)^0.5)/A10stdlife))</f>
        <v>0</v>
      </c>
      <c r="BC197" s="168">
        <f>IF(A10stdlife="n/a","n/a",IF(BC$3&gt;(A10stdlife+$E197),(Input!$I$152*(1+rvanilla)^0.5)-SUM($I197:BB197),(Input!$I$152*(1+rvanilla)^0.5)/A10stdlife))</f>
        <v>0</v>
      </c>
      <c r="BD197" s="168">
        <f>IF(A10stdlife="n/a","n/a",IF(BD$3&gt;(A10stdlife+$E197),(Input!$I$152*(1+rvanilla)^0.5)-SUM($I197:BC197),(Input!$I$152*(1+rvanilla)^0.5)/A10stdlife))</f>
        <v>0</v>
      </c>
      <c r="BE197" s="168">
        <f>IF(A10stdlife="n/a","n/a",IF(BE$3&gt;(A10stdlife+$E197),(Input!$I$152*(1+rvanilla)^0.5)-SUM($I197:BD197),(Input!$I$152*(1+rvanilla)^0.5)/A10stdlife))</f>
        <v>0</v>
      </c>
      <c r="BF197" s="168">
        <f>IF(A10stdlife="n/a","n/a",IF(BF$3&gt;(A10stdlife+$E197),(Input!$I$152*(1+rvanilla)^0.5)-SUM($I197:BE197),(Input!$I$152*(1+rvanilla)^0.5)/A10stdlife))</f>
        <v>0</v>
      </c>
      <c r="BG197" s="168">
        <f>IF(A10stdlife="n/a","n/a",IF(BG$3&gt;(A10stdlife+$E197),(Input!$I$152*(1+rvanilla)^0.5)-SUM($I197:BF197),(Input!$I$152*(1+rvanilla)^0.5)/A10stdlife))</f>
        <v>0</v>
      </c>
      <c r="BH197" s="168">
        <f>IF(A10stdlife="n/a","n/a",IF(BH$3&gt;(A10stdlife+$E197),(Input!$I$152*(1+rvanilla)^0.5)-SUM($I197:BG197),(Input!$I$152*(1+rvanilla)^0.5)/A10stdlife))</f>
        <v>0</v>
      </c>
      <c r="BI197" s="168">
        <f>IF(A10stdlife="n/a","n/a",IF(BI$3&gt;(A10stdlife+$E197),(Input!$I$152*(1+rvanilla)^0.5)-SUM($I197:BH197),(Input!$I$152*(1+rvanilla)^0.5)/A10stdlife))</f>
        <v>0</v>
      </c>
      <c r="BJ197" s="20"/>
      <c r="BK197" s="20"/>
      <c r="BL197"/>
      <c r="BM197"/>
      <c r="BN197"/>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Y197"/>
      <c r="DZ197"/>
      <c r="EA197"/>
      <c r="EB197"/>
      <c r="EC197"/>
      <c r="ED197"/>
      <c r="EE197"/>
      <c r="EF197"/>
      <c r="EG197"/>
      <c r="EH197"/>
      <c r="EI197"/>
      <c r="EJ197"/>
      <c r="EK197"/>
      <c r="EL197"/>
      <c r="EM197"/>
      <c r="EN197"/>
      <c r="EO197"/>
      <c r="EP197"/>
      <c r="EQ197"/>
      <c r="ER197"/>
      <c r="ES197"/>
      <c r="ET197"/>
      <c r="EU197"/>
      <c r="EV197"/>
      <c r="EW197"/>
      <c r="EX197"/>
      <c r="EY197"/>
      <c r="EZ197"/>
      <c r="FA197"/>
      <c r="FB197"/>
      <c r="FC197"/>
      <c r="FD197"/>
      <c r="FE197"/>
      <c r="FF197"/>
      <c r="FG197"/>
      <c r="FH197"/>
      <c r="FI197"/>
      <c r="FJ197"/>
      <c r="FK197"/>
      <c r="FL197"/>
      <c r="FM197"/>
      <c r="FN197"/>
      <c r="FO197"/>
      <c r="FP197"/>
      <c r="FQ197"/>
      <c r="FR197"/>
      <c r="FS197"/>
      <c r="FT197"/>
      <c r="FU197"/>
      <c r="FV197"/>
      <c r="FW197"/>
      <c r="FX197"/>
      <c r="FY197"/>
      <c r="FZ197"/>
      <c r="GA197"/>
      <c r="GB197"/>
      <c r="GC197"/>
      <c r="GD197"/>
      <c r="GE197"/>
      <c r="GF197"/>
      <c r="GG197"/>
      <c r="GH197"/>
      <c r="GI197"/>
      <c r="GJ197"/>
      <c r="GK197"/>
      <c r="GL197"/>
      <c r="GM197"/>
      <c r="GN197"/>
      <c r="GO197"/>
      <c r="GP197"/>
      <c r="GQ197"/>
      <c r="GR197"/>
      <c r="GS197"/>
      <c r="GT197"/>
      <c r="GU197"/>
      <c r="GV197"/>
      <c r="GW197"/>
      <c r="GX197"/>
      <c r="GY197"/>
      <c r="GZ197"/>
      <c r="HA197"/>
      <c r="HB197"/>
      <c r="HC197"/>
      <c r="HD197"/>
      <c r="HE197"/>
      <c r="HF197"/>
      <c r="HG197"/>
      <c r="HH197"/>
      <c r="HI197"/>
      <c r="HJ197"/>
      <c r="HK197"/>
      <c r="HL197"/>
      <c r="HM197"/>
      <c r="HN197"/>
      <c r="HO197"/>
      <c r="HP197"/>
      <c r="HQ197"/>
      <c r="HR197"/>
      <c r="HS197"/>
      <c r="HT197"/>
      <c r="HU197"/>
      <c r="HV197"/>
      <c r="HW197"/>
      <c r="HX197"/>
      <c r="HY197"/>
      <c r="HZ197"/>
      <c r="IA197"/>
      <c r="IB197"/>
      <c r="IC197"/>
      <c r="ID197"/>
      <c r="IE197"/>
      <c r="IF197"/>
      <c r="IG197"/>
      <c r="IH197"/>
      <c r="II197"/>
      <c r="IJ197"/>
      <c r="IK197"/>
      <c r="IL197"/>
      <c r="IM197"/>
      <c r="IN197"/>
      <c r="IO197"/>
      <c r="IP197"/>
      <c r="IQ197"/>
      <c r="IR197"/>
      <c r="IS197"/>
      <c r="IT197"/>
      <c r="IU197"/>
      <c r="IV197"/>
    </row>
    <row r="198" spans="1:256" s="5" customFormat="1" hidden="1" outlineLevel="2">
      <c r="A198" s="20"/>
      <c r="B198" s="20"/>
      <c r="C198" s="38"/>
      <c r="D198" s="641"/>
      <c r="E198" s="287">
        <v>4</v>
      </c>
      <c r="F198" s="40"/>
      <c r="G198" s="445"/>
      <c r="H198" s="315"/>
      <c r="I198" s="315"/>
      <c r="J198" s="314"/>
      <c r="K198" s="168">
        <f>IF(A10stdlife="n/a","n/a",IF(K$3&gt;(A10stdlife+$E198),(Input!$J$152*(1+rvanilla)^0.5)-SUM($J198:J198),(Input!$J$152*(1+rvanilla)^0.5)/A10stdlife))</f>
        <v>0</v>
      </c>
      <c r="L198" s="168">
        <f>IF(A10stdlife="n/a","n/a",IF(L$3&gt;(A10stdlife+$E198),(Input!$J$152*(1+rvanilla)^0.5)-SUM($J198:K198),(Input!$J$152*(1+rvanilla)^0.5)/A10stdlife))</f>
        <v>0</v>
      </c>
      <c r="M198" s="168">
        <f>IF(A10stdlife="n/a","n/a",IF(M$3&gt;(A10stdlife+$E198),(Input!$J$152*(1+rvanilla)^0.5)-SUM($J198:L198),(Input!$J$152*(1+rvanilla)^0.5)/A10stdlife))</f>
        <v>0</v>
      </c>
      <c r="N198" s="168">
        <f>IF(A10stdlife="n/a","n/a",IF(N$3&gt;(A10stdlife+$E198),(Input!$J$152*(1+rvanilla)^0.5)-SUM($J198:M198),(Input!$J$152*(1+rvanilla)^0.5)/A10stdlife))</f>
        <v>0</v>
      </c>
      <c r="O198" s="168">
        <f>IF(A10stdlife="n/a","n/a",IF(O$3&gt;(A10stdlife+$E198),(Input!$J$152*(1+rvanilla)^0.5)-SUM($J198:N198),(Input!$J$152*(1+rvanilla)^0.5)/A10stdlife))</f>
        <v>0</v>
      </c>
      <c r="P198" s="168">
        <f>IF(A10stdlife="n/a","n/a",IF(P$3&gt;(A10stdlife+$E198),(Input!$J$152*(1+rvanilla)^0.5)-SUM($J198:O198),(Input!$J$152*(1+rvanilla)^0.5)/A10stdlife))</f>
        <v>0</v>
      </c>
      <c r="Q198" s="168">
        <f>IF(A10stdlife="n/a","n/a",IF(Q$3&gt;(A10stdlife+$E198),(Input!$J$152*(1+rvanilla)^0.5)-SUM($J198:P198),(Input!$J$152*(1+rvanilla)^0.5)/A10stdlife))</f>
        <v>0</v>
      </c>
      <c r="R198" s="168">
        <f>IF(A10stdlife="n/a","n/a",IF(R$3&gt;(A10stdlife+$E198),(Input!$J$152*(1+rvanilla)^0.5)-SUM($J198:Q198),(Input!$J$152*(1+rvanilla)^0.5)/A10stdlife))</f>
        <v>0</v>
      </c>
      <c r="S198" s="168">
        <f>IF(A10stdlife="n/a","n/a",IF(S$3&gt;(A10stdlife+$E198),(Input!$J$152*(1+rvanilla)^0.5)-SUM($J198:R198),(Input!$J$152*(1+rvanilla)^0.5)/A10stdlife))</f>
        <v>0</v>
      </c>
      <c r="T198" s="168">
        <f>IF(A10stdlife="n/a","n/a",IF(T$3&gt;(A10stdlife+$E198),(Input!$J$152*(1+rvanilla)^0.5)-SUM($J198:S198),(Input!$J$152*(1+rvanilla)^0.5)/A10stdlife))</f>
        <v>0</v>
      </c>
      <c r="U198" s="168">
        <f>IF(A10stdlife="n/a","n/a",IF(U$3&gt;(A10stdlife+$E198),(Input!$J$152*(1+rvanilla)^0.5)-SUM($J198:T198),(Input!$J$152*(1+rvanilla)^0.5)/A10stdlife))</f>
        <v>0</v>
      </c>
      <c r="V198" s="168">
        <f>IF(A10stdlife="n/a","n/a",IF(V$3&gt;(A10stdlife+$E198),(Input!$J$152*(1+rvanilla)^0.5)-SUM($J198:U198),(Input!$J$152*(1+rvanilla)^0.5)/A10stdlife))</f>
        <v>0</v>
      </c>
      <c r="W198" s="168">
        <f>IF(A10stdlife="n/a","n/a",IF(W$3&gt;(A10stdlife+$E198),(Input!$J$152*(1+rvanilla)^0.5)-SUM($J198:V198),(Input!$J$152*(1+rvanilla)^0.5)/A10stdlife))</f>
        <v>0</v>
      </c>
      <c r="X198" s="168">
        <f>IF(A10stdlife="n/a","n/a",IF(X$3&gt;(A10stdlife+$E198),(Input!$J$152*(1+rvanilla)^0.5)-SUM($J198:W198),(Input!$J$152*(1+rvanilla)^0.5)/A10stdlife))</f>
        <v>0</v>
      </c>
      <c r="Y198" s="168">
        <f>IF(A10stdlife="n/a","n/a",IF(Y$3&gt;(A10stdlife+$E198),(Input!$J$152*(1+rvanilla)^0.5)-SUM($J198:X198),(Input!$J$152*(1+rvanilla)^0.5)/A10stdlife))</f>
        <v>0</v>
      </c>
      <c r="Z198" s="168">
        <f>IF(A10stdlife="n/a","n/a",IF(Z$3&gt;(A10stdlife+$E198),(Input!$J$152*(1+rvanilla)^0.5)-SUM($J198:Y198),(Input!$J$152*(1+rvanilla)^0.5)/A10stdlife))</f>
        <v>0</v>
      </c>
      <c r="AA198" s="168">
        <f>IF(A10stdlife="n/a","n/a",IF(AA$3&gt;(A10stdlife+$E198),(Input!$J$152*(1+rvanilla)^0.5)-SUM($J198:Z198),(Input!$J$152*(1+rvanilla)^0.5)/A10stdlife))</f>
        <v>0</v>
      </c>
      <c r="AB198" s="168">
        <f>IF(A10stdlife="n/a","n/a",IF(AB$3&gt;(A10stdlife+$E198),(Input!$J$152*(1+rvanilla)^0.5)-SUM($J198:AA198),(Input!$J$152*(1+rvanilla)^0.5)/A10stdlife))</f>
        <v>0</v>
      </c>
      <c r="AC198" s="168">
        <f>IF(A10stdlife="n/a","n/a",IF(AC$3&gt;(A10stdlife+$E198),(Input!$J$152*(1+rvanilla)^0.5)-SUM($J198:AB198),(Input!$J$152*(1+rvanilla)^0.5)/A10stdlife))</f>
        <v>0</v>
      </c>
      <c r="AD198" s="168">
        <f>IF(A10stdlife="n/a","n/a",IF(AD$3&gt;(A10stdlife+$E198),(Input!$J$152*(1+rvanilla)^0.5)-SUM($J198:AC198),(Input!$J$152*(1+rvanilla)^0.5)/A10stdlife))</f>
        <v>0</v>
      </c>
      <c r="AE198" s="168">
        <f>IF(A10stdlife="n/a","n/a",IF(AE$3&gt;(A10stdlife+$E198),(Input!$J$152*(1+rvanilla)^0.5)-SUM($J198:AD198),(Input!$J$152*(1+rvanilla)^0.5)/A10stdlife))</f>
        <v>0</v>
      </c>
      <c r="AF198" s="168">
        <f>IF(A10stdlife="n/a","n/a",IF(AF$3&gt;(A10stdlife+$E198),(Input!$J$152*(1+rvanilla)^0.5)-SUM($J198:AE198),(Input!$J$152*(1+rvanilla)^0.5)/A10stdlife))</f>
        <v>0</v>
      </c>
      <c r="AG198" s="168">
        <f>IF(A10stdlife="n/a","n/a",IF(AG$3&gt;(A10stdlife+$E198),(Input!$J$152*(1+rvanilla)^0.5)-SUM($J198:AF198),(Input!$J$152*(1+rvanilla)^0.5)/A10stdlife))</f>
        <v>0</v>
      </c>
      <c r="AH198" s="168">
        <f>IF(A10stdlife="n/a","n/a",IF(AH$3&gt;(A10stdlife+$E198),(Input!$J$152*(1+rvanilla)^0.5)-SUM($J198:AG198),(Input!$J$152*(1+rvanilla)^0.5)/A10stdlife))</f>
        <v>0</v>
      </c>
      <c r="AI198" s="168">
        <f>IF(A10stdlife="n/a","n/a",IF(AI$3&gt;(A10stdlife+$E198),(Input!$J$152*(1+rvanilla)^0.5)-SUM($J198:AH198),(Input!$J$152*(1+rvanilla)^0.5)/A10stdlife))</f>
        <v>0</v>
      </c>
      <c r="AJ198" s="168">
        <f>IF(A10stdlife="n/a","n/a",IF(AJ$3&gt;(A10stdlife+$E198),(Input!$J$152*(1+rvanilla)^0.5)-SUM($J198:AI198),(Input!$J$152*(1+rvanilla)^0.5)/A10stdlife))</f>
        <v>0</v>
      </c>
      <c r="AK198" s="168">
        <f>IF(A10stdlife="n/a","n/a",IF(AK$3&gt;(A10stdlife+$E198),(Input!$J$152*(1+rvanilla)^0.5)-SUM($J198:AJ198),(Input!$J$152*(1+rvanilla)^0.5)/A10stdlife))</f>
        <v>0</v>
      </c>
      <c r="AL198" s="168">
        <f>IF(A10stdlife="n/a","n/a",IF(AL$3&gt;(A10stdlife+$E198),(Input!$J$152*(1+rvanilla)^0.5)-SUM($J198:AK198),(Input!$J$152*(1+rvanilla)^0.5)/A10stdlife))</f>
        <v>0</v>
      </c>
      <c r="AM198" s="168">
        <f>IF(A10stdlife="n/a","n/a",IF(AM$3&gt;(A10stdlife+$E198),(Input!$J$152*(1+rvanilla)^0.5)-SUM($J198:AL198),(Input!$J$152*(1+rvanilla)^0.5)/A10stdlife))</f>
        <v>0</v>
      </c>
      <c r="AN198" s="168">
        <f>IF(A10stdlife="n/a","n/a",IF(AN$3&gt;(A10stdlife+$E198),(Input!$J$152*(1+rvanilla)^0.5)-SUM($J198:AM198),(Input!$J$152*(1+rvanilla)^0.5)/A10stdlife))</f>
        <v>0</v>
      </c>
      <c r="AO198" s="168">
        <f>IF(A10stdlife="n/a","n/a",IF(AO$3&gt;(A10stdlife+$E198),(Input!$J$152*(1+rvanilla)^0.5)-SUM($J198:AN198),(Input!$J$152*(1+rvanilla)^0.5)/A10stdlife))</f>
        <v>0</v>
      </c>
      <c r="AP198" s="168">
        <f>IF(A10stdlife="n/a","n/a",IF(AP$3&gt;(A10stdlife+$E198),(Input!$J$152*(1+rvanilla)^0.5)-SUM($J198:AO198),(Input!$J$152*(1+rvanilla)^0.5)/A10stdlife))</f>
        <v>0</v>
      </c>
      <c r="AQ198" s="168">
        <f>IF(A10stdlife="n/a","n/a",IF(AQ$3&gt;(A10stdlife+$E198),(Input!$J$152*(1+rvanilla)^0.5)-SUM($J198:AP198),(Input!$J$152*(1+rvanilla)^0.5)/A10stdlife))</f>
        <v>0</v>
      </c>
      <c r="AR198" s="168">
        <f>IF(A10stdlife="n/a","n/a",IF(AR$3&gt;(A10stdlife+$E198),(Input!$J$152*(1+rvanilla)^0.5)-SUM($J198:AQ198),(Input!$J$152*(1+rvanilla)^0.5)/A10stdlife))</f>
        <v>0</v>
      </c>
      <c r="AS198" s="168">
        <f>IF(A10stdlife="n/a","n/a",IF(AS$3&gt;(A10stdlife+$E198),(Input!$J$152*(1+rvanilla)^0.5)-SUM($J198:AR198),(Input!$J$152*(1+rvanilla)^0.5)/A10stdlife))</f>
        <v>0</v>
      </c>
      <c r="AT198" s="168">
        <f>IF(A10stdlife="n/a","n/a",IF(AT$3&gt;(A10stdlife+$E198),(Input!$J$152*(1+rvanilla)^0.5)-SUM($J198:AS198),(Input!$J$152*(1+rvanilla)^0.5)/A10stdlife))</f>
        <v>0</v>
      </c>
      <c r="AU198" s="168">
        <f>IF(A10stdlife="n/a","n/a",IF(AU$3&gt;(A10stdlife+$E198),(Input!$J$152*(1+rvanilla)^0.5)-SUM($J198:AT198),(Input!$J$152*(1+rvanilla)^0.5)/A10stdlife))</f>
        <v>0</v>
      </c>
      <c r="AV198" s="168">
        <f>IF(A10stdlife="n/a","n/a",IF(AV$3&gt;(A10stdlife+$E198),(Input!$J$152*(1+rvanilla)^0.5)-SUM($J198:AU198),(Input!$J$152*(1+rvanilla)^0.5)/A10stdlife))</f>
        <v>0</v>
      </c>
      <c r="AW198" s="168">
        <f>IF(A10stdlife="n/a","n/a",IF(AW$3&gt;(A10stdlife+$E198),(Input!$J$152*(1+rvanilla)^0.5)-SUM($J198:AV198),(Input!$J$152*(1+rvanilla)^0.5)/A10stdlife))</f>
        <v>0</v>
      </c>
      <c r="AX198" s="168">
        <f>IF(A10stdlife="n/a","n/a",IF(AX$3&gt;(A10stdlife+$E198),(Input!$J$152*(1+rvanilla)^0.5)-SUM($J198:AW198),(Input!$J$152*(1+rvanilla)^0.5)/A10stdlife))</f>
        <v>0</v>
      </c>
      <c r="AY198" s="168">
        <f>IF(A10stdlife="n/a","n/a",IF(AY$3&gt;(A10stdlife+$E198),(Input!$J$152*(1+rvanilla)^0.5)-SUM($J198:AX198),(Input!$J$152*(1+rvanilla)^0.5)/A10stdlife))</f>
        <v>0</v>
      </c>
      <c r="AZ198" s="168">
        <f>IF(A10stdlife="n/a","n/a",IF(AZ$3&gt;(A10stdlife+$E198),(Input!$J$152*(1+rvanilla)^0.5)-SUM($J198:AY198),(Input!$J$152*(1+rvanilla)^0.5)/A10stdlife))</f>
        <v>0</v>
      </c>
      <c r="BA198" s="168">
        <f>IF(A10stdlife="n/a","n/a",IF(BA$3&gt;(A10stdlife+$E198),(Input!$J$152*(1+rvanilla)^0.5)-SUM($J198:AZ198),(Input!$J$152*(1+rvanilla)^0.5)/A10stdlife))</f>
        <v>0</v>
      </c>
      <c r="BB198" s="168">
        <f>IF(A10stdlife="n/a","n/a",IF(BB$3&gt;(A10stdlife+$E198),(Input!$J$152*(1+rvanilla)^0.5)-SUM($J198:BA198),(Input!$J$152*(1+rvanilla)^0.5)/A10stdlife))</f>
        <v>0</v>
      </c>
      <c r="BC198" s="168">
        <f>IF(A10stdlife="n/a","n/a",IF(BC$3&gt;(A10stdlife+$E198),(Input!$J$152*(1+rvanilla)^0.5)-SUM($J198:BB198),(Input!$J$152*(1+rvanilla)^0.5)/A10stdlife))</f>
        <v>0</v>
      </c>
      <c r="BD198" s="168">
        <f>IF(A10stdlife="n/a","n/a",IF(BD$3&gt;(A10stdlife+$E198),(Input!$J$152*(1+rvanilla)^0.5)-SUM($J198:BC198),(Input!$J$152*(1+rvanilla)^0.5)/A10stdlife))</f>
        <v>0</v>
      </c>
      <c r="BE198" s="168">
        <f>IF(A10stdlife="n/a","n/a",IF(BE$3&gt;(A10stdlife+$E198),(Input!$J$152*(1+rvanilla)^0.5)-SUM($J198:BD198),(Input!$J$152*(1+rvanilla)^0.5)/A10stdlife))</f>
        <v>0</v>
      </c>
      <c r="BF198" s="168">
        <f>IF(A10stdlife="n/a","n/a",IF(BF$3&gt;(A10stdlife+$E198),(Input!$J$152*(1+rvanilla)^0.5)-SUM($J198:BE198),(Input!$J$152*(1+rvanilla)^0.5)/A10stdlife))</f>
        <v>0</v>
      </c>
      <c r="BG198" s="168">
        <f>IF(A10stdlife="n/a","n/a",IF(BG$3&gt;(A10stdlife+$E198),(Input!$J$152*(1+rvanilla)^0.5)-SUM($J198:BF198),(Input!$J$152*(1+rvanilla)^0.5)/A10stdlife))</f>
        <v>0</v>
      </c>
      <c r="BH198" s="168">
        <f>IF(A10stdlife="n/a","n/a",IF(BH$3&gt;(A10stdlife+$E198),(Input!$J$152*(1+rvanilla)^0.5)-SUM($J198:BG198),(Input!$J$152*(1+rvanilla)^0.5)/A10stdlife))</f>
        <v>0</v>
      </c>
      <c r="BI198" s="168">
        <f>IF(A10stdlife="n/a","n/a",IF(BI$3&gt;(A10stdlife+$E198),(Input!$J$152*(1+rvanilla)^0.5)-SUM($J198:BH198),(Input!$J$152*(1+rvanilla)^0.5)/A10stdlife))</f>
        <v>0</v>
      </c>
      <c r="BJ198" s="20"/>
      <c r="BK198" s="20"/>
      <c r="BL198"/>
      <c r="BM198"/>
      <c r="BN198"/>
      <c r="BO198"/>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c r="IV198"/>
    </row>
    <row r="199" spans="1:256" s="5" customFormat="1" hidden="1" outlineLevel="2">
      <c r="A199" s="20"/>
      <c r="B199" s="20"/>
      <c r="C199" s="38"/>
      <c r="D199" s="641"/>
      <c r="E199" s="287">
        <v>5</v>
      </c>
      <c r="F199" s="40"/>
      <c r="G199" s="445"/>
      <c r="H199" s="315"/>
      <c r="I199" s="315"/>
      <c r="J199" s="315"/>
      <c r="K199" s="314"/>
      <c r="L199" s="168">
        <f>IF(A10stdlife="n/a","n/a",IF(L$3&gt;(A10stdlife+$E199),(Input!$K$152*(1+rvanilla)^0.5)-SUM($K199:K199),(Input!$K$152*(1+rvanilla)^0.5)/A10stdlife))</f>
        <v>0</v>
      </c>
      <c r="M199" s="168">
        <f>IF(A10stdlife="n/a","n/a",IF(M$3&gt;(A10stdlife+$E199),(Input!$K$152*(1+rvanilla)^0.5)-SUM($K199:L199),(Input!$K$152*(1+rvanilla)^0.5)/A10stdlife))</f>
        <v>0</v>
      </c>
      <c r="N199" s="168">
        <f>IF(A10stdlife="n/a","n/a",IF(N$3&gt;(A10stdlife+$E199),(Input!$K$152*(1+rvanilla)^0.5)-SUM($K199:M199),(Input!$K$152*(1+rvanilla)^0.5)/A10stdlife))</f>
        <v>0</v>
      </c>
      <c r="O199" s="168">
        <f>IF(A10stdlife="n/a","n/a",IF(O$3&gt;(A10stdlife+$E199),(Input!$K$152*(1+rvanilla)^0.5)-SUM($K199:N199),(Input!$K$152*(1+rvanilla)^0.5)/A10stdlife))</f>
        <v>0</v>
      </c>
      <c r="P199" s="168">
        <f>IF(A10stdlife="n/a","n/a",IF(P$3&gt;(A10stdlife+$E199),(Input!$K$152*(1+rvanilla)^0.5)-SUM($K199:O199),(Input!$K$152*(1+rvanilla)^0.5)/A10stdlife))</f>
        <v>0</v>
      </c>
      <c r="Q199" s="168">
        <f>IF(A10stdlife="n/a","n/a",IF(Q$3&gt;(A10stdlife+$E199),(Input!$K$152*(1+rvanilla)^0.5)-SUM($K199:P199),(Input!$K$152*(1+rvanilla)^0.5)/A10stdlife))</f>
        <v>0</v>
      </c>
      <c r="R199" s="168">
        <f>IF(A10stdlife="n/a","n/a",IF(R$3&gt;(A10stdlife+$E199),(Input!$K$152*(1+rvanilla)^0.5)-SUM($K199:Q199),(Input!$K$152*(1+rvanilla)^0.5)/A10stdlife))</f>
        <v>0</v>
      </c>
      <c r="S199" s="168">
        <f>IF(A10stdlife="n/a","n/a",IF(S$3&gt;(A10stdlife+$E199),(Input!$K$152*(1+rvanilla)^0.5)-SUM($K199:R199),(Input!$K$152*(1+rvanilla)^0.5)/A10stdlife))</f>
        <v>0</v>
      </c>
      <c r="T199" s="168">
        <f>IF(A10stdlife="n/a","n/a",IF(T$3&gt;(A10stdlife+$E199),(Input!$K$152*(1+rvanilla)^0.5)-SUM($K199:S199),(Input!$K$152*(1+rvanilla)^0.5)/A10stdlife))</f>
        <v>0</v>
      </c>
      <c r="U199" s="168">
        <f>IF(A10stdlife="n/a","n/a",IF(U$3&gt;(A10stdlife+$E199),(Input!$K$152*(1+rvanilla)^0.5)-SUM($K199:T199),(Input!$K$152*(1+rvanilla)^0.5)/A10stdlife))</f>
        <v>0</v>
      </c>
      <c r="V199" s="168">
        <f>IF(A10stdlife="n/a","n/a",IF(V$3&gt;(A10stdlife+$E199),(Input!$K$152*(1+rvanilla)^0.5)-SUM($K199:U199),(Input!$K$152*(1+rvanilla)^0.5)/A10stdlife))</f>
        <v>0</v>
      </c>
      <c r="W199" s="168">
        <f>IF(A10stdlife="n/a","n/a",IF(W$3&gt;(A10stdlife+$E199),(Input!$K$152*(1+rvanilla)^0.5)-SUM($K199:V199),(Input!$K$152*(1+rvanilla)^0.5)/A10stdlife))</f>
        <v>0</v>
      </c>
      <c r="X199" s="168">
        <f>IF(A10stdlife="n/a","n/a",IF(X$3&gt;(A10stdlife+$E199),(Input!$K$152*(1+rvanilla)^0.5)-SUM($K199:W199),(Input!$K$152*(1+rvanilla)^0.5)/A10stdlife))</f>
        <v>0</v>
      </c>
      <c r="Y199" s="168">
        <f>IF(A10stdlife="n/a","n/a",IF(Y$3&gt;(A10stdlife+$E199),(Input!$K$152*(1+rvanilla)^0.5)-SUM($K199:X199),(Input!$K$152*(1+rvanilla)^0.5)/A10stdlife))</f>
        <v>0</v>
      </c>
      <c r="Z199" s="168">
        <f>IF(A10stdlife="n/a","n/a",IF(Z$3&gt;(A10stdlife+$E199),(Input!$K$152*(1+rvanilla)^0.5)-SUM($K199:Y199),(Input!$K$152*(1+rvanilla)^0.5)/A10stdlife))</f>
        <v>0</v>
      </c>
      <c r="AA199" s="168">
        <f>IF(A10stdlife="n/a","n/a",IF(AA$3&gt;(A10stdlife+$E199),(Input!$K$152*(1+rvanilla)^0.5)-SUM($K199:Z199),(Input!$K$152*(1+rvanilla)^0.5)/A10stdlife))</f>
        <v>0</v>
      </c>
      <c r="AB199" s="168">
        <f>IF(A10stdlife="n/a","n/a",IF(AB$3&gt;(A10stdlife+$E199),(Input!$K$152*(1+rvanilla)^0.5)-SUM($K199:AA199),(Input!$K$152*(1+rvanilla)^0.5)/A10stdlife))</f>
        <v>0</v>
      </c>
      <c r="AC199" s="168">
        <f>IF(A10stdlife="n/a","n/a",IF(AC$3&gt;(A10stdlife+$E199),(Input!$K$152*(1+rvanilla)^0.5)-SUM($K199:AB199),(Input!$K$152*(1+rvanilla)^0.5)/A10stdlife))</f>
        <v>0</v>
      </c>
      <c r="AD199" s="168">
        <f>IF(A10stdlife="n/a","n/a",IF(AD$3&gt;(A10stdlife+$E199),(Input!$K$152*(1+rvanilla)^0.5)-SUM($K199:AC199),(Input!$K$152*(1+rvanilla)^0.5)/A10stdlife))</f>
        <v>0</v>
      </c>
      <c r="AE199" s="168">
        <f>IF(A10stdlife="n/a","n/a",IF(AE$3&gt;(A10stdlife+$E199),(Input!$K$152*(1+rvanilla)^0.5)-SUM($K199:AD199),(Input!$K$152*(1+rvanilla)^0.5)/A10stdlife))</f>
        <v>0</v>
      </c>
      <c r="AF199" s="168">
        <f>IF(A10stdlife="n/a","n/a",IF(AF$3&gt;(A10stdlife+$E199),(Input!$K$152*(1+rvanilla)^0.5)-SUM($K199:AE199),(Input!$K$152*(1+rvanilla)^0.5)/A10stdlife))</f>
        <v>0</v>
      </c>
      <c r="AG199" s="168">
        <f>IF(A10stdlife="n/a","n/a",IF(AG$3&gt;(A10stdlife+$E199),(Input!$K$152*(1+rvanilla)^0.5)-SUM($K199:AF199),(Input!$K$152*(1+rvanilla)^0.5)/A10stdlife))</f>
        <v>0</v>
      </c>
      <c r="AH199" s="168">
        <f>IF(A10stdlife="n/a","n/a",IF(AH$3&gt;(A10stdlife+$E199),(Input!$K$152*(1+rvanilla)^0.5)-SUM($K199:AG199),(Input!$K$152*(1+rvanilla)^0.5)/A10stdlife))</f>
        <v>0</v>
      </c>
      <c r="AI199" s="168">
        <f>IF(A10stdlife="n/a","n/a",IF(AI$3&gt;(A10stdlife+$E199),(Input!$K$152*(1+rvanilla)^0.5)-SUM($K199:AH199),(Input!$K$152*(1+rvanilla)^0.5)/A10stdlife))</f>
        <v>0</v>
      </c>
      <c r="AJ199" s="168">
        <f>IF(A10stdlife="n/a","n/a",IF(AJ$3&gt;(A10stdlife+$E199),(Input!$K$152*(1+rvanilla)^0.5)-SUM($K199:AI199),(Input!$K$152*(1+rvanilla)^0.5)/A10stdlife))</f>
        <v>0</v>
      </c>
      <c r="AK199" s="168">
        <f>IF(A10stdlife="n/a","n/a",IF(AK$3&gt;(A10stdlife+$E199),(Input!$K$152*(1+rvanilla)^0.5)-SUM($K199:AJ199),(Input!$K$152*(1+rvanilla)^0.5)/A10stdlife))</f>
        <v>0</v>
      </c>
      <c r="AL199" s="168">
        <f>IF(A10stdlife="n/a","n/a",IF(AL$3&gt;(A10stdlife+$E199),(Input!$K$152*(1+rvanilla)^0.5)-SUM($K199:AK199),(Input!$K$152*(1+rvanilla)^0.5)/A10stdlife))</f>
        <v>0</v>
      </c>
      <c r="AM199" s="168">
        <f>IF(A10stdlife="n/a","n/a",IF(AM$3&gt;(A10stdlife+$E199),(Input!$K$152*(1+rvanilla)^0.5)-SUM($K199:AL199),(Input!$K$152*(1+rvanilla)^0.5)/A10stdlife))</f>
        <v>0</v>
      </c>
      <c r="AN199" s="168">
        <f>IF(A10stdlife="n/a","n/a",IF(AN$3&gt;(A10stdlife+$E199),(Input!$K$152*(1+rvanilla)^0.5)-SUM($K199:AM199),(Input!$K$152*(1+rvanilla)^0.5)/A10stdlife))</f>
        <v>0</v>
      </c>
      <c r="AO199" s="168">
        <f>IF(A10stdlife="n/a","n/a",IF(AO$3&gt;(A10stdlife+$E199),(Input!$K$152*(1+rvanilla)^0.5)-SUM($K199:AN199),(Input!$K$152*(1+rvanilla)^0.5)/A10stdlife))</f>
        <v>0</v>
      </c>
      <c r="AP199" s="168">
        <f>IF(A10stdlife="n/a","n/a",IF(AP$3&gt;(A10stdlife+$E199),(Input!$K$152*(1+rvanilla)^0.5)-SUM($K199:AO199),(Input!$K$152*(1+rvanilla)^0.5)/A10stdlife))</f>
        <v>0</v>
      </c>
      <c r="AQ199" s="168">
        <f>IF(A10stdlife="n/a","n/a",IF(AQ$3&gt;(A10stdlife+$E199),(Input!$K$152*(1+rvanilla)^0.5)-SUM($K199:AP199),(Input!$K$152*(1+rvanilla)^0.5)/A10stdlife))</f>
        <v>0</v>
      </c>
      <c r="AR199" s="168">
        <f>IF(A10stdlife="n/a","n/a",IF(AR$3&gt;(A10stdlife+$E199),(Input!$K$152*(1+rvanilla)^0.5)-SUM($K199:AQ199),(Input!$K$152*(1+rvanilla)^0.5)/A10stdlife))</f>
        <v>0</v>
      </c>
      <c r="AS199" s="168">
        <f>IF(A10stdlife="n/a","n/a",IF(AS$3&gt;(A10stdlife+$E199),(Input!$K$152*(1+rvanilla)^0.5)-SUM($K199:AR199),(Input!$K$152*(1+rvanilla)^0.5)/A10stdlife))</f>
        <v>0</v>
      </c>
      <c r="AT199" s="168">
        <f>IF(A10stdlife="n/a","n/a",IF(AT$3&gt;(A10stdlife+$E199),(Input!$K$152*(1+rvanilla)^0.5)-SUM($K199:AS199),(Input!$K$152*(1+rvanilla)^0.5)/A10stdlife))</f>
        <v>0</v>
      </c>
      <c r="AU199" s="168">
        <f>IF(A10stdlife="n/a","n/a",IF(AU$3&gt;(A10stdlife+$E199),(Input!$K$152*(1+rvanilla)^0.5)-SUM($K199:AT199),(Input!$K$152*(1+rvanilla)^0.5)/A10stdlife))</f>
        <v>0</v>
      </c>
      <c r="AV199" s="168">
        <f>IF(A10stdlife="n/a","n/a",IF(AV$3&gt;(A10stdlife+$E199),(Input!$K$152*(1+rvanilla)^0.5)-SUM($K199:AU199),(Input!$K$152*(1+rvanilla)^0.5)/A10stdlife))</f>
        <v>0</v>
      </c>
      <c r="AW199" s="168">
        <f>IF(A10stdlife="n/a","n/a",IF(AW$3&gt;(A10stdlife+$E199),(Input!$K$152*(1+rvanilla)^0.5)-SUM($K199:AV199),(Input!$K$152*(1+rvanilla)^0.5)/A10stdlife))</f>
        <v>0</v>
      </c>
      <c r="AX199" s="168">
        <f>IF(A10stdlife="n/a","n/a",IF(AX$3&gt;(A10stdlife+$E199),(Input!$K$152*(1+rvanilla)^0.5)-SUM($K199:AW199),(Input!$K$152*(1+rvanilla)^0.5)/A10stdlife))</f>
        <v>0</v>
      </c>
      <c r="AY199" s="168">
        <f>IF(A10stdlife="n/a","n/a",IF(AY$3&gt;(A10stdlife+$E199),(Input!$K$152*(1+rvanilla)^0.5)-SUM($K199:AX199),(Input!$K$152*(1+rvanilla)^0.5)/A10stdlife))</f>
        <v>0</v>
      </c>
      <c r="AZ199" s="168">
        <f>IF(A10stdlife="n/a","n/a",IF(AZ$3&gt;(A10stdlife+$E199),(Input!$K$152*(1+rvanilla)^0.5)-SUM($K199:AY199),(Input!$K$152*(1+rvanilla)^0.5)/A10stdlife))</f>
        <v>0</v>
      </c>
      <c r="BA199" s="168">
        <f>IF(A10stdlife="n/a","n/a",IF(BA$3&gt;(A10stdlife+$E199),(Input!$K$152*(1+rvanilla)^0.5)-SUM($K199:AZ199),(Input!$K$152*(1+rvanilla)^0.5)/A10stdlife))</f>
        <v>0</v>
      </c>
      <c r="BB199" s="168">
        <f>IF(A10stdlife="n/a","n/a",IF(BB$3&gt;(A10stdlife+$E199),(Input!$K$152*(1+rvanilla)^0.5)-SUM($K199:BA199),(Input!$K$152*(1+rvanilla)^0.5)/A10stdlife))</f>
        <v>0</v>
      </c>
      <c r="BC199" s="168">
        <f>IF(A10stdlife="n/a","n/a",IF(BC$3&gt;(A10stdlife+$E199),(Input!$K$152*(1+rvanilla)^0.5)-SUM($K199:BB199),(Input!$K$152*(1+rvanilla)^0.5)/A10stdlife))</f>
        <v>0</v>
      </c>
      <c r="BD199" s="168">
        <f>IF(A10stdlife="n/a","n/a",IF(BD$3&gt;(A10stdlife+$E199),(Input!$K$152*(1+rvanilla)^0.5)-SUM($K199:BC199),(Input!$K$152*(1+rvanilla)^0.5)/A10stdlife))</f>
        <v>0</v>
      </c>
      <c r="BE199" s="168">
        <f>IF(A10stdlife="n/a","n/a",IF(BE$3&gt;(A10stdlife+$E199),(Input!$K$152*(1+rvanilla)^0.5)-SUM($K199:BD199),(Input!$K$152*(1+rvanilla)^0.5)/A10stdlife))</f>
        <v>0</v>
      </c>
      <c r="BF199" s="168">
        <f>IF(A10stdlife="n/a","n/a",IF(BF$3&gt;(A10stdlife+$E199),(Input!$K$152*(1+rvanilla)^0.5)-SUM($K199:BE199),(Input!$K$152*(1+rvanilla)^0.5)/A10stdlife))</f>
        <v>0</v>
      </c>
      <c r="BG199" s="168">
        <f>IF(A10stdlife="n/a","n/a",IF(BG$3&gt;(A10stdlife+$E199),(Input!$K$152*(1+rvanilla)^0.5)-SUM($K199:BF199),(Input!$K$152*(1+rvanilla)^0.5)/A10stdlife))</f>
        <v>0</v>
      </c>
      <c r="BH199" s="168">
        <f>IF(A10stdlife="n/a","n/a",IF(BH$3&gt;(A10stdlife+$E199),(Input!$K$152*(1+rvanilla)^0.5)-SUM($K199:BG199),(Input!$K$152*(1+rvanilla)^0.5)/A10stdlife))</f>
        <v>0</v>
      </c>
      <c r="BI199" s="168">
        <f>IF(A10stdlife="n/a","n/a",IF(BI$3&gt;(A10stdlife+$E199),(Input!$K$152*(1+rvanilla)^0.5)-SUM($K199:BH199),(Input!$K$152*(1+rvanilla)^0.5)/A10stdlife))</f>
        <v>0</v>
      </c>
      <c r="BJ199" s="20"/>
      <c r="BK199" s="20"/>
      <c r="BL199"/>
      <c r="BM199"/>
      <c r="BN199"/>
      <c r="BO199"/>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c r="DO199"/>
      <c r="DP199"/>
      <c r="DQ199"/>
      <c r="DR199"/>
      <c r="DS199"/>
      <c r="DT199"/>
      <c r="DU199"/>
      <c r="DV199"/>
      <c r="DW199"/>
      <c r="DX199"/>
      <c r="DY199"/>
      <c r="DZ199"/>
      <c r="EA199"/>
      <c r="EB199"/>
      <c r="EC199"/>
      <c r="ED199"/>
      <c r="EE199"/>
      <c r="EF199"/>
      <c r="EG199"/>
      <c r="EH199"/>
      <c r="EI199"/>
      <c r="EJ199"/>
      <c r="EK199"/>
      <c r="EL199"/>
      <c r="EM199"/>
      <c r="EN199"/>
      <c r="EO199"/>
      <c r="EP199"/>
      <c r="EQ199"/>
      <c r="ER199"/>
      <c r="ES199"/>
      <c r="ET199"/>
      <c r="EU199"/>
      <c r="EV199"/>
      <c r="EW199"/>
      <c r="EX199"/>
      <c r="EY199"/>
      <c r="EZ199"/>
      <c r="FA199"/>
      <c r="FB199"/>
      <c r="FC199"/>
      <c r="FD199"/>
      <c r="FE199"/>
      <c r="FF199"/>
      <c r="FG199"/>
      <c r="FH199"/>
      <c r="FI199"/>
      <c r="FJ199"/>
      <c r="FK199"/>
      <c r="FL199"/>
      <c r="FM199"/>
      <c r="FN199"/>
      <c r="FO199"/>
      <c r="FP199"/>
      <c r="FQ199"/>
      <c r="FR199"/>
      <c r="FS199"/>
      <c r="FT199"/>
      <c r="FU199"/>
      <c r="FV199"/>
      <c r="FW199"/>
      <c r="FX199"/>
      <c r="FY199"/>
      <c r="FZ199"/>
      <c r="GA199"/>
      <c r="GB199"/>
      <c r="GC199"/>
      <c r="GD199"/>
      <c r="GE199"/>
      <c r="GF199"/>
      <c r="GG199"/>
      <c r="GH199"/>
      <c r="GI199"/>
      <c r="GJ199"/>
      <c r="GK199"/>
      <c r="GL199"/>
      <c r="GM199"/>
      <c r="GN199"/>
      <c r="GO199"/>
      <c r="GP199"/>
      <c r="GQ199"/>
      <c r="GR199"/>
      <c r="GS199"/>
      <c r="GT199"/>
      <c r="GU199"/>
      <c r="GV199"/>
      <c r="GW199"/>
      <c r="GX199"/>
      <c r="GY199"/>
      <c r="GZ199"/>
      <c r="HA199"/>
      <c r="HB199"/>
      <c r="HC199"/>
      <c r="HD199"/>
      <c r="HE199"/>
      <c r="HF199"/>
      <c r="HG199"/>
      <c r="HH199"/>
      <c r="HI199"/>
      <c r="HJ199"/>
      <c r="HK199"/>
      <c r="HL199"/>
      <c r="HM199"/>
      <c r="HN199"/>
      <c r="HO199"/>
      <c r="HP199"/>
      <c r="HQ199"/>
      <c r="HR199"/>
      <c r="HS199"/>
      <c r="HT199"/>
      <c r="HU199"/>
      <c r="HV199"/>
      <c r="HW199"/>
      <c r="HX199"/>
      <c r="HY199"/>
      <c r="HZ199"/>
      <c r="IA199"/>
      <c r="IB199"/>
      <c r="IC199"/>
      <c r="ID199"/>
      <c r="IE199"/>
      <c r="IF199"/>
      <c r="IG199"/>
      <c r="IH199"/>
      <c r="II199"/>
      <c r="IJ199"/>
      <c r="IK199"/>
      <c r="IL199"/>
      <c r="IM199"/>
      <c r="IN199"/>
      <c r="IO199"/>
      <c r="IP199"/>
      <c r="IQ199"/>
      <c r="IR199"/>
      <c r="IS199"/>
      <c r="IT199"/>
      <c r="IU199"/>
      <c r="IV199"/>
    </row>
    <row r="200" spans="1:256" s="5" customFormat="1" hidden="1" outlineLevel="2">
      <c r="A200" s="20"/>
      <c r="B200" s="20"/>
      <c r="C200" s="38"/>
      <c r="D200" s="641"/>
      <c r="E200" s="287">
        <v>6</v>
      </c>
      <c r="F200" s="40"/>
      <c r="G200" s="445"/>
      <c r="H200" s="315"/>
      <c r="I200" s="315"/>
      <c r="J200" s="315"/>
      <c r="K200" s="315"/>
      <c r="L200" s="314"/>
      <c r="M200" s="168">
        <f>IF(A10stdlife="n/a","n/a",IF(M$3&gt;(A10stdlife+$E200),(Input!$L$152*(1+rvanilla)^0.5)-SUM($L200:L200),(Input!$L$152*(1+rvanilla)^0.5)/A10stdlife))</f>
        <v>0</v>
      </c>
      <c r="N200" s="168">
        <f>IF(A10stdlife="n/a","n/a",IF(N$3&gt;(A10stdlife+$E200),(Input!$L$152*(1+rvanilla)^0.5)-SUM($L200:M200),(Input!$L$152*(1+rvanilla)^0.5)/A10stdlife))</f>
        <v>0</v>
      </c>
      <c r="O200" s="168">
        <f>IF(A10stdlife="n/a","n/a",IF(O$3&gt;(A10stdlife+$E200),(Input!$L$152*(1+rvanilla)^0.5)-SUM($L200:N200),(Input!$L$152*(1+rvanilla)^0.5)/A10stdlife))</f>
        <v>0</v>
      </c>
      <c r="P200" s="168">
        <f>IF(A10stdlife="n/a","n/a",IF(P$3&gt;(A10stdlife+$E200),(Input!$L$152*(1+rvanilla)^0.5)-SUM($L200:O200),(Input!$L$152*(1+rvanilla)^0.5)/A10stdlife))</f>
        <v>0</v>
      </c>
      <c r="Q200" s="168">
        <f>IF(A10stdlife="n/a","n/a",IF(Q$3&gt;(A10stdlife+$E200),(Input!$L$152*(1+rvanilla)^0.5)-SUM($L200:P200),(Input!$L$152*(1+rvanilla)^0.5)/A10stdlife))</f>
        <v>0</v>
      </c>
      <c r="R200" s="168">
        <f>IF(A10stdlife="n/a","n/a",IF(R$3&gt;(A10stdlife+$E200),(Input!$L$152*(1+rvanilla)^0.5)-SUM($L200:Q200),(Input!$L$152*(1+rvanilla)^0.5)/A10stdlife))</f>
        <v>0</v>
      </c>
      <c r="S200" s="168">
        <f>IF(A10stdlife="n/a","n/a",IF(S$3&gt;(A10stdlife+$E200),(Input!$L$152*(1+rvanilla)^0.5)-SUM($L200:R200),(Input!$L$152*(1+rvanilla)^0.5)/A10stdlife))</f>
        <v>0</v>
      </c>
      <c r="T200" s="168">
        <f>IF(A10stdlife="n/a","n/a",IF(T$3&gt;(A10stdlife+$E200),(Input!$L$152*(1+rvanilla)^0.5)-SUM($L200:S200),(Input!$L$152*(1+rvanilla)^0.5)/A10stdlife))</f>
        <v>0</v>
      </c>
      <c r="U200" s="168">
        <f>IF(A10stdlife="n/a","n/a",IF(U$3&gt;(A10stdlife+$E200),(Input!$L$152*(1+rvanilla)^0.5)-SUM($L200:T200),(Input!$L$152*(1+rvanilla)^0.5)/A10stdlife))</f>
        <v>0</v>
      </c>
      <c r="V200" s="168">
        <f>IF(A10stdlife="n/a","n/a",IF(V$3&gt;(A10stdlife+$E200),(Input!$L$152*(1+rvanilla)^0.5)-SUM($L200:U200),(Input!$L$152*(1+rvanilla)^0.5)/A10stdlife))</f>
        <v>0</v>
      </c>
      <c r="W200" s="168">
        <f>IF(A10stdlife="n/a","n/a",IF(W$3&gt;(A10stdlife+$E200),(Input!$L$152*(1+rvanilla)^0.5)-SUM($L200:V200),(Input!$L$152*(1+rvanilla)^0.5)/A10stdlife))</f>
        <v>0</v>
      </c>
      <c r="X200" s="168">
        <f>IF(A10stdlife="n/a","n/a",IF(X$3&gt;(A10stdlife+$E200),(Input!$L$152*(1+rvanilla)^0.5)-SUM($L200:W200),(Input!$L$152*(1+rvanilla)^0.5)/A10stdlife))</f>
        <v>0</v>
      </c>
      <c r="Y200" s="168">
        <f>IF(A10stdlife="n/a","n/a",IF(Y$3&gt;(A10stdlife+$E200),(Input!$L$152*(1+rvanilla)^0.5)-SUM($L200:X200),(Input!$L$152*(1+rvanilla)^0.5)/A10stdlife))</f>
        <v>0</v>
      </c>
      <c r="Z200" s="168">
        <f>IF(A10stdlife="n/a","n/a",IF(Z$3&gt;(A10stdlife+$E200),(Input!$L$152*(1+rvanilla)^0.5)-SUM($L200:Y200),(Input!$L$152*(1+rvanilla)^0.5)/A10stdlife))</f>
        <v>0</v>
      </c>
      <c r="AA200" s="168">
        <f>IF(A10stdlife="n/a","n/a",IF(AA$3&gt;(A10stdlife+$E200),(Input!$L$152*(1+rvanilla)^0.5)-SUM($L200:Z200),(Input!$L$152*(1+rvanilla)^0.5)/A10stdlife))</f>
        <v>0</v>
      </c>
      <c r="AB200" s="168">
        <f>IF(A10stdlife="n/a","n/a",IF(AB$3&gt;(A10stdlife+$E200),(Input!$L$152*(1+rvanilla)^0.5)-SUM($L200:AA200),(Input!$L$152*(1+rvanilla)^0.5)/A10stdlife))</f>
        <v>0</v>
      </c>
      <c r="AC200" s="168">
        <f>IF(A10stdlife="n/a","n/a",IF(AC$3&gt;(A10stdlife+$E200),(Input!$L$152*(1+rvanilla)^0.5)-SUM($L200:AB200),(Input!$L$152*(1+rvanilla)^0.5)/A10stdlife))</f>
        <v>0</v>
      </c>
      <c r="AD200" s="168">
        <f>IF(A10stdlife="n/a","n/a",IF(AD$3&gt;(A10stdlife+$E200),(Input!$L$152*(1+rvanilla)^0.5)-SUM($L200:AC200),(Input!$L$152*(1+rvanilla)^0.5)/A10stdlife))</f>
        <v>0</v>
      </c>
      <c r="AE200" s="168">
        <f>IF(A10stdlife="n/a","n/a",IF(AE$3&gt;(A10stdlife+$E200),(Input!$L$152*(1+rvanilla)^0.5)-SUM($L200:AD200),(Input!$L$152*(1+rvanilla)^0.5)/A10stdlife))</f>
        <v>0</v>
      </c>
      <c r="AF200" s="168">
        <f>IF(A10stdlife="n/a","n/a",IF(AF$3&gt;(A10stdlife+$E200),(Input!$L$152*(1+rvanilla)^0.5)-SUM($L200:AE200),(Input!$L$152*(1+rvanilla)^0.5)/A10stdlife))</f>
        <v>0</v>
      </c>
      <c r="AG200" s="168">
        <f>IF(A10stdlife="n/a","n/a",IF(AG$3&gt;(A10stdlife+$E200),(Input!$L$152*(1+rvanilla)^0.5)-SUM($L200:AF200),(Input!$L$152*(1+rvanilla)^0.5)/A10stdlife))</f>
        <v>0</v>
      </c>
      <c r="AH200" s="168">
        <f>IF(A10stdlife="n/a","n/a",IF(AH$3&gt;(A10stdlife+$E200),(Input!$L$152*(1+rvanilla)^0.5)-SUM($L200:AG200),(Input!$L$152*(1+rvanilla)^0.5)/A10stdlife))</f>
        <v>0</v>
      </c>
      <c r="AI200" s="168">
        <f>IF(A10stdlife="n/a","n/a",IF(AI$3&gt;(A10stdlife+$E200),(Input!$L$152*(1+rvanilla)^0.5)-SUM($L200:AH200),(Input!$L$152*(1+rvanilla)^0.5)/A10stdlife))</f>
        <v>0</v>
      </c>
      <c r="AJ200" s="168">
        <f>IF(A10stdlife="n/a","n/a",IF(AJ$3&gt;(A10stdlife+$E200),(Input!$L$152*(1+rvanilla)^0.5)-SUM($L200:AI200),(Input!$L$152*(1+rvanilla)^0.5)/A10stdlife))</f>
        <v>0</v>
      </c>
      <c r="AK200" s="168">
        <f>IF(A10stdlife="n/a","n/a",IF(AK$3&gt;(A10stdlife+$E200),(Input!$L$152*(1+rvanilla)^0.5)-SUM($L200:AJ200),(Input!$L$152*(1+rvanilla)^0.5)/A10stdlife))</f>
        <v>0</v>
      </c>
      <c r="AL200" s="168">
        <f>IF(A10stdlife="n/a","n/a",IF(AL$3&gt;(A10stdlife+$E200),(Input!$L$152*(1+rvanilla)^0.5)-SUM($L200:AK200),(Input!$L$152*(1+rvanilla)^0.5)/A10stdlife))</f>
        <v>0</v>
      </c>
      <c r="AM200" s="168">
        <f>IF(A10stdlife="n/a","n/a",IF(AM$3&gt;(A10stdlife+$E200),(Input!$L$152*(1+rvanilla)^0.5)-SUM($L200:AL200),(Input!$L$152*(1+rvanilla)^0.5)/A10stdlife))</f>
        <v>0</v>
      </c>
      <c r="AN200" s="168">
        <f>IF(A10stdlife="n/a","n/a",IF(AN$3&gt;(A10stdlife+$E200),(Input!$L$152*(1+rvanilla)^0.5)-SUM($L200:AM200),(Input!$L$152*(1+rvanilla)^0.5)/A10stdlife))</f>
        <v>0</v>
      </c>
      <c r="AO200" s="168">
        <f>IF(A10stdlife="n/a","n/a",IF(AO$3&gt;(A10stdlife+$E200),(Input!$L$152*(1+rvanilla)^0.5)-SUM($L200:AN200),(Input!$L$152*(1+rvanilla)^0.5)/A10stdlife))</f>
        <v>0</v>
      </c>
      <c r="AP200" s="168">
        <f>IF(A10stdlife="n/a","n/a",IF(AP$3&gt;(A10stdlife+$E200),(Input!$L$152*(1+rvanilla)^0.5)-SUM($L200:AO200),(Input!$L$152*(1+rvanilla)^0.5)/A10stdlife))</f>
        <v>0</v>
      </c>
      <c r="AQ200" s="168">
        <f>IF(A10stdlife="n/a","n/a",IF(AQ$3&gt;(A10stdlife+$E200),(Input!$L$152*(1+rvanilla)^0.5)-SUM($L200:AP200),(Input!$L$152*(1+rvanilla)^0.5)/A10stdlife))</f>
        <v>0</v>
      </c>
      <c r="AR200" s="168">
        <f>IF(A10stdlife="n/a","n/a",IF(AR$3&gt;(A10stdlife+$E200),(Input!$L$152*(1+rvanilla)^0.5)-SUM($L200:AQ200),(Input!$L$152*(1+rvanilla)^0.5)/A10stdlife))</f>
        <v>0</v>
      </c>
      <c r="AS200" s="168">
        <f>IF(A10stdlife="n/a","n/a",IF(AS$3&gt;(A10stdlife+$E200),(Input!$L$152*(1+rvanilla)^0.5)-SUM($L200:AR200),(Input!$L$152*(1+rvanilla)^0.5)/A10stdlife))</f>
        <v>0</v>
      </c>
      <c r="AT200" s="168">
        <f>IF(A10stdlife="n/a","n/a",IF(AT$3&gt;(A10stdlife+$E200),(Input!$L$152*(1+rvanilla)^0.5)-SUM($L200:AS200),(Input!$L$152*(1+rvanilla)^0.5)/A10stdlife))</f>
        <v>0</v>
      </c>
      <c r="AU200" s="168">
        <f>IF(A10stdlife="n/a","n/a",IF(AU$3&gt;(A10stdlife+$E200),(Input!$L$152*(1+rvanilla)^0.5)-SUM($L200:AT200),(Input!$L$152*(1+rvanilla)^0.5)/A10stdlife))</f>
        <v>0</v>
      </c>
      <c r="AV200" s="168">
        <f>IF(A10stdlife="n/a","n/a",IF(AV$3&gt;(A10stdlife+$E200),(Input!$L$152*(1+rvanilla)^0.5)-SUM($L200:AU200),(Input!$L$152*(1+rvanilla)^0.5)/A10stdlife))</f>
        <v>0</v>
      </c>
      <c r="AW200" s="168">
        <f>IF(A10stdlife="n/a","n/a",IF(AW$3&gt;(A10stdlife+$E200),(Input!$L$152*(1+rvanilla)^0.5)-SUM($L200:AV200),(Input!$L$152*(1+rvanilla)^0.5)/A10stdlife))</f>
        <v>0</v>
      </c>
      <c r="AX200" s="168">
        <f>IF(A10stdlife="n/a","n/a",IF(AX$3&gt;(A10stdlife+$E200),(Input!$L$152*(1+rvanilla)^0.5)-SUM($L200:AW200),(Input!$L$152*(1+rvanilla)^0.5)/A10stdlife))</f>
        <v>0</v>
      </c>
      <c r="AY200" s="168">
        <f>IF(A10stdlife="n/a","n/a",IF(AY$3&gt;(A10stdlife+$E200),(Input!$L$152*(1+rvanilla)^0.5)-SUM($L200:AX200),(Input!$L$152*(1+rvanilla)^0.5)/A10stdlife))</f>
        <v>0</v>
      </c>
      <c r="AZ200" s="168">
        <f>IF(A10stdlife="n/a","n/a",IF(AZ$3&gt;(A10stdlife+$E200),(Input!$L$152*(1+rvanilla)^0.5)-SUM($L200:AY200),(Input!$L$152*(1+rvanilla)^0.5)/A10stdlife))</f>
        <v>0</v>
      </c>
      <c r="BA200" s="168">
        <f>IF(A10stdlife="n/a","n/a",IF(BA$3&gt;(A10stdlife+$E200),(Input!$L$152*(1+rvanilla)^0.5)-SUM($L200:AZ200),(Input!$L$152*(1+rvanilla)^0.5)/A10stdlife))</f>
        <v>0</v>
      </c>
      <c r="BB200" s="168">
        <f>IF(A10stdlife="n/a","n/a",IF(BB$3&gt;(A10stdlife+$E200),(Input!$L$152*(1+rvanilla)^0.5)-SUM($L200:BA200),(Input!$L$152*(1+rvanilla)^0.5)/A10stdlife))</f>
        <v>0</v>
      </c>
      <c r="BC200" s="168">
        <f>IF(A10stdlife="n/a","n/a",IF(BC$3&gt;(A10stdlife+$E200),(Input!$L$152*(1+rvanilla)^0.5)-SUM($L200:BB200),(Input!$L$152*(1+rvanilla)^0.5)/A10stdlife))</f>
        <v>0</v>
      </c>
      <c r="BD200" s="168">
        <f>IF(A10stdlife="n/a","n/a",IF(BD$3&gt;(A10stdlife+$E200),(Input!$L$152*(1+rvanilla)^0.5)-SUM($L200:BC200),(Input!$L$152*(1+rvanilla)^0.5)/A10stdlife))</f>
        <v>0</v>
      </c>
      <c r="BE200" s="168">
        <f>IF(A10stdlife="n/a","n/a",IF(BE$3&gt;(A10stdlife+$E200),(Input!$L$152*(1+rvanilla)^0.5)-SUM($L200:BD200),(Input!$L$152*(1+rvanilla)^0.5)/A10stdlife))</f>
        <v>0</v>
      </c>
      <c r="BF200" s="168">
        <f>IF(A10stdlife="n/a","n/a",IF(BF$3&gt;(A10stdlife+$E200),(Input!$L$152*(1+rvanilla)^0.5)-SUM($L200:BE200),(Input!$L$152*(1+rvanilla)^0.5)/A10stdlife))</f>
        <v>0</v>
      </c>
      <c r="BG200" s="168">
        <f>IF(A10stdlife="n/a","n/a",IF(BG$3&gt;(A10stdlife+$E200),(Input!$L$152*(1+rvanilla)^0.5)-SUM($L200:BF200),(Input!$L$152*(1+rvanilla)^0.5)/A10stdlife))</f>
        <v>0</v>
      </c>
      <c r="BH200" s="168">
        <f>IF(A10stdlife="n/a","n/a",IF(BH$3&gt;(A10stdlife+$E200),(Input!$L$152*(1+rvanilla)^0.5)-SUM($L200:BG200),(Input!$L$152*(1+rvanilla)^0.5)/A10stdlife))</f>
        <v>0</v>
      </c>
      <c r="BI200" s="168">
        <f>IF(A10stdlife="n/a","n/a",IF(BI$3&gt;(A10stdlife+$E200),(Input!$L$152*(1+rvanilla)^0.5)-SUM($L200:BH200),(Input!$L$152*(1+rvanilla)^0.5)/A10stdlife))</f>
        <v>0</v>
      </c>
      <c r="BJ200" s="20"/>
      <c r="BK200" s="20"/>
      <c r="BL200"/>
      <c r="BM200"/>
      <c r="BN200"/>
      <c r="BO200"/>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c r="CY200"/>
      <c r="CZ200"/>
      <c r="DA200"/>
      <c r="DB200"/>
      <c r="DC200"/>
      <c r="DD200"/>
      <c r="DE200"/>
      <c r="DF200"/>
      <c r="DG200"/>
      <c r="DH200"/>
      <c r="DI200"/>
      <c r="DJ200"/>
      <c r="DK200"/>
      <c r="DL200"/>
      <c r="DM200"/>
      <c r="DN200"/>
      <c r="DO200"/>
      <c r="DP200"/>
      <c r="DQ200"/>
      <c r="DR200"/>
      <c r="DS200"/>
      <c r="DT200"/>
      <c r="DU200"/>
      <c r="DV200"/>
      <c r="DW200"/>
      <c r="DX200"/>
      <c r="DY200"/>
      <c r="DZ200"/>
      <c r="EA200"/>
      <c r="EB200"/>
      <c r="EC200"/>
      <c r="ED200"/>
      <c r="EE200"/>
      <c r="EF200"/>
      <c r="EG200"/>
      <c r="EH200"/>
      <c r="EI200"/>
      <c r="EJ200"/>
      <c r="EK200"/>
      <c r="EL200"/>
      <c r="EM200"/>
      <c r="EN200"/>
      <c r="EO200"/>
      <c r="EP200"/>
      <c r="EQ200"/>
      <c r="ER200"/>
      <c r="ES200"/>
      <c r="ET200"/>
      <c r="EU200"/>
      <c r="EV200"/>
      <c r="EW200"/>
      <c r="EX200"/>
      <c r="EY200"/>
      <c r="EZ200"/>
      <c r="FA200"/>
      <c r="FB200"/>
      <c r="FC200"/>
      <c r="FD200"/>
      <c r="FE200"/>
      <c r="FF200"/>
      <c r="FG200"/>
      <c r="FH200"/>
      <c r="FI200"/>
      <c r="FJ200"/>
      <c r="FK200"/>
      <c r="FL200"/>
      <c r="FM200"/>
      <c r="FN200"/>
      <c r="FO200"/>
      <c r="FP200"/>
      <c r="FQ200"/>
      <c r="FR200"/>
      <c r="FS200"/>
      <c r="FT200"/>
      <c r="FU200"/>
      <c r="FV200"/>
      <c r="FW200"/>
      <c r="FX200"/>
      <c r="FY200"/>
      <c r="FZ200"/>
      <c r="GA200"/>
      <c r="GB200"/>
      <c r="GC200"/>
      <c r="GD200"/>
      <c r="GE200"/>
      <c r="GF200"/>
      <c r="GG200"/>
      <c r="GH200"/>
      <c r="GI200"/>
      <c r="GJ200"/>
      <c r="GK200"/>
      <c r="GL200"/>
      <c r="GM200"/>
      <c r="GN200"/>
      <c r="GO200"/>
      <c r="GP200"/>
      <c r="GQ200"/>
      <c r="GR200"/>
      <c r="GS200"/>
      <c r="GT200"/>
      <c r="GU200"/>
      <c r="GV200"/>
      <c r="GW200"/>
      <c r="GX200"/>
      <c r="GY200"/>
      <c r="GZ200"/>
      <c r="HA200"/>
      <c r="HB200"/>
      <c r="HC200"/>
      <c r="HD200"/>
      <c r="HE200"/>
      <c r="HF200"/>
      <c r="HG200"/>
      <c r="HH200"/>
      <c r="HI200"/>
      <c r="HJ200"/>
      <c r="HK200"/>
      <c r="HL200"/>
      <c r="HM200"/>
      <c r="HN200"/>
      <c r="HO200"/>
      <c r="HP200"/>
      <c r="HQ200"/>
      <c r="HR200"/>
      <c r="HS200"/>
      <c r="HT200"/>
      <c r="HU200"/>
      <c r="HV200"/>
      <c r="HW200"/>
      <c r="HX200"/>
      <c r="HY200"/>
      <c r="HZ200"/>
      <c r="IA200"/>
      <c r="IB200"/>
      <c r="IC200"/>
      <c r="ID200"/>
      <c r="IE200"/>
      <c r="IF200"/>
      <c r="IG200"/>
      <c r="IH200"/>
      <c r="II200"/>
      <c r="IJ200"/>
      <c r="IK200"/>
      <c r="IL200"/>
      <c r="IM200"/>
      <c r="IN200"/>
      <c r="IO200"/>
      <c r="IP200"/>
      <c r="IQ200"/>
      <c r="IR200"/>
      <c r="IS200"/>
      <c r="IT200"/>
      <c r="IU200"/>
      <c r="IV200"/>
    </row>
    <row r="201" spans="1:256" s="5" customFormat="1" hidden="1" outlineLevel="2">
      <c r="A201" s="20"/>
      <c r="B201" s="20"/>
      <c r="C201" s="38"/>
      <c r="D201" s="641"/>
      <c r="E201" s="287">
        <v>7</v>
      </c>
      <c r="F201" s="40"/>
      <c r="G201" s="445"/>
      <c r="H201" s="315"/>
      <c r="I201" s="315"/>
      <c r="J201" s="315"/>
      <c r="K201" s="315"/>
      <c r="L201" s="315"/>
      <c r="M201" s="314"/>
      <c r="N201" s="168">
        <f>IF(A10stdlife="n/a","n/a",IF(N$3&gt;(A10stdlife+$E201),(Input!$M$152*(1+rvanilla)^0.5)-SUM($M201:M201),(Input!$M$152*(1+rvanilla)^0.5)/A10stdlife))</f>
        <v>0</v>
      </c>
      <c r="O201" s="168">
        <f>IF(A10stdlife="n/a","n/a",IF(O$3&gt;(A10stdlife+$E201),(Input!$M$152*(1+rvanilla)^0.5)-SUM($M201:N201),(Input!$M$152*(1+rvanilla)^0.5)/A10stdlife))</f>
        <v>0</v>
      </c>
      <c r="P201" s="168">
        <f>IF(A10stdlife="n/a","n/a",IF(P$3&gt;(A10stdlife+$E201),(Input!$M$152*(1+rvanilla)^0.5)-SUM($M201:O201),(Input!$M$152*(1+rvanilla)^0.5)/A10stdlife))</f>
        <v>0</v>
      </c>
      <c r="Q201" s="168">
        <f>IF(A10stdlife="n/a","n/a",IF(Q$3&gt;(A10stdlife+$E201),(Input!$M$152*(1+rvanilla)^0.5)-SUM($M201:P201),(Input!$M$152*(1+rvanilla)^0.5)/A10stdlife))</f>
        <v>0</v>
      </c>
      <c r="R201" s="168">
        <f>IF(A10stdlife="n/a","n/a",IF(R$3&gt;(A10stdlife+$E201),(Input!$M$152*(1+rvanilla)^0.5)-SUM($M201:Q201),(Input!$M$152*(1+rvanilla)^0.5)/A10stdlife))</f>
        <v>0</v>
      </c>
      <c r="S201" s="168">
        <f>IF(A10stdlife="n/a","n/a",IF(S$3&gt;(A10stdlife+$E201),(Input!$M$152*(1+rvanilla)^0.5)-SUM($M201:R201),(Input!$M$152*(1+rvanilla)^0.5)/A10stdlife))</f>
        <v>0</v>
      </c>
      <c r="T201" s="168">
        <f>IF(A10stdlife="n/a","n/a",IF(T$3&gt;(A10stdlife+$E201),(Input!$M$152*(1+rvanilla)^0.5)-SUM($M201:S201),(Input!$M$152*(1+rvanilla)^0.5)/A10stdlife))</f>
        <v>0</v>
      </c>
      <c r="U201" s="168">
        <f>IF(A10stdlife="n/a","n/a",IF(U$3&gt;(A10stdlife+$E201),(Input!$M$152*(1+rvanilla)^0.5)-SUM($M201:T201),(Input!$M$152*(1+rvanilla)^0.5)/A10stdlife))</f>
        <v>0</v>
      </c>
      <c r="V201" s="168">
        <f>IF(A10stdlife="n/a","n/a",IF(V$3&gt;(A10stdlife+$E201),(Input!$M$152*(1+rvanilla)^0.5)-SUM($M201:U201),(Input!$M$152*(1+rvanilla)^0.5)/A10stdlife))</f>
        <v>0</v>
      </c>
      <c r="W201" s="168">
        <f>IF(A10stdlife="n/a","n/a",IF(W$3&gt;(A10stdlife+$E201),(Input!$M$152*(1+rvanilla)^0.5)-SUM($M201:V201),(Input!$M$152*(1+rvanilla)^0.5)/A10stdlife))</f>
        <v>0</v>
      </c>
      <c r="X201" s="168">
        <f>IF(A10stdlife="n/a","n/a",IF(X$3&gt;(A10stdlife+$E201),(Input!$M$152*(1+rvanilla)^0.5)-SUM($M201:W201),(Input!$M$152*(1+rvanilla)^0.5)/A10stdlife))</f>
        <v>0</v>
      </c>
      <c r="Y201" s="168">
        <f>IF(A10stdlife="n/a","n/a",IF(Y$3&gt;(A10stdlife+$E201),(Input!$M$152*(1+rvanilla)^0.5)-SUM($M201:X201),(Input!$M$152*(1+rvanilla)^0.5)/A10stdlife))</f>
        <v>0</v>
      </c>
      <c r="Z201" s="168">
        <f>IF(A10stdlife="n/a","n/a",IF(Z$3&gt;(A10stdlife+$E201),(Input!$M$152*(1+rvanilla)^0.5)-SUM($M201:Y201),(Input!$M$152*(1+rvanilla)^0.5)/A10stdlife))</f>
        <v>0</v>
      </c>
      <c r="AA201" s="168">
        <f>IF(A10stdlife="n/a","n/a",IF(AA$3&gt;(A10stdlife+$E201),(Input!$M$152*(1+rvanilla)^0.5)-SUM($M201:Z201),(Input!$M$152*(1+rvanilla)^0.5)/A10stdlife))</f>
        <v>0</v>
      </c>
      <c r="AB201" s="168">
        <f>IF(A10stdlife="n/a","n/a",IF(AB$3&gt;(A10stdlife+$E201),(Input!$M$152*(1+rvanilla)^0.5)-SUM($M201:AA201),(Input!$M$152*(1+rvanilla)^0.5)/A10stdlife))</f>
        <v>0</v>
      </c>
      <c r="AC201" s="168">
        <f>IF(A10stdlife="n/a","n/a",IF(AC$3&gt;(A10stdlife+$E201),(Input!$M$152*(1+rvanilla)^0.5)-SUM($M201:AB201),(Input!$M$152*(1+rvanilla)^0.5)/A10stdlife))</f>
        <v>0</v>
      </c>
      <c r="AD201" s="168">
        <f>IF(A10stdlife="n/a","n/a",IF(AD$3&gt;(A10stdlife+$E201),(Input!$M$152*(1+rvanilla)^0.5)-SUM($M201:AC201),(Input!$M$152*(1+rvanilla)^0.5)/A10stdlife))</f>
        <v>0</v>
      </c>
      <c r="AE201" s="168">
        <f>IF(A10stdlife="n/a","n/a",IF(AE$3&gt;(A10stdlife+$E201),(Input!$M$152*(1+rvanilla)^0.5)-SUM($M201:AD201),(Input!$M$152*(1+rvanilla)^0.5)/A10stdlife))</f>
        <v>0</v>
      </c>
      <c r="AF201" s="168">
        <f>IF(A10stdlife="n/a","n/a",IF(AF$3&gt;(A10stdlife+$E201),(Input!$M$152*(1+rvanilla)^0.5)-SUM($M201:AE201),(Input!$M$152*(1+rvanilla)^0.5)/A10stdlife))</f>
        <v>0</v>
      </c>
      <c r="AG201" s="168">
        <f>IF(A10stdlife="n/a","n/a",IF(AG$3&gt;(A10stdlife+$E201),(Input!$M$152*(1+rvanilla)^0.5)-SUM($M201:AF201),(Input!$M$152*(1+rvanilla)^0.5)/A10stdlife))</f>
        <v>0</v>
      </c>
      <c r="AH201" s="168">
        <f>IF(A10stdlife="n/a","n/a",IF(AH$3&gt;(A10stdlife+$E201),(Input!$M$152*(1+rvanilla)^0.5)-SUM($M201:AG201),(Input!$M$152*(1+rvanilla)^0.5)/A10stdlife))</f>
        <v>0</v>
      </c>
      <c r="AI201" s="168">
        <f>IF(A10stdlife="n/a","n/a",IF(AI$3&gt;(A10stdlife+$E201),(Input!$M$152*(1+rvanilla)^0.5)-SUM($M201:AH201),(Input!$M$152*(1+rvanilla)^0.5)/A10stdlife))</f>
        <v>0</v>
      </c>
      <c r="AJ201" s="168">
        <f>IF(A10stdlife="n/a","n/a",IF(AJ$3&gt;(A10stdlife+$E201),(Input!$M$152*(1+rvanilla)^0.5)-SUM($M201:AI201),(Input!$M$152*(1+rvanilla)^0.5)/A10stdlife))</f>
        <v>0</v>
      </c>
      <c r="AK201" s="168">
        <f>IF(A10stdlife="n/a","n/a",IF(AK$3&gt;(A10stdlife+$E201),(Input!$M$152*(1+rvanilla)^0.5)-SUM($M201:AJ201),(Input!$M$152*(1+rvanilla)^0.5)/A10stdlife))</f>
        <v>0</v>
      </c>
      <c r="AL201" s="168">
        <f>IF(A10stdlife="n/a","n/a",IF(AL$3&gt;(A10stdlife+$E201),(Input!$M$152*(1+rvanilla)^0.5)-SUM($M201:AK201),(Input!$M$152*(1+rvanilla)^0.5)/A10stdlife))</f>
        <v>0</v>
      </c>
      <c r="AM201" s="168">
        <f>IF(A10stdlife="n/a","n/a",IF(AM$3&gt;(A10stdlife+$E201),(Input!$M$152*(1+rvanilla)^0.5)-SUM($M201:AL201),(Input!$M$152*(1+rvanilla)^0.5)/A10stdlife))</f>
        <v>0</v>
      </c>
      <c r="AN201" s="168">
        <f>IF(A10stdlife="n/a","n/a",IF(AN$3&gt;(A10stdlife+$E201),(Input!$M$152*(1+rvanilla)^0.5)-SUM($M201:AM201),(Input!$M$152*(1+rvanilla)^0.5)/A10stdlife))</f>
        <v>0</v>
      </c>
      <c r="AO201" s="168">
        <f>IF(A10stdlife="n/a","n/a",IF(AO$3&gt;(A10stdlife+$E201),(Input!$M$152*(1+rvanilla)^0.5)-SUM($M201:AN201),(Input!$M$152*(1+rvanilla)^0.5)/A10stdlife))</f>
        <v>0</v>
      </c>
      <c r="AP201" s="168">
        <f>IF(A10stdlife="n/a","n/a",IF(AP$3&gt;(A10stdlife+$E201),(Input!$M$152*(1+rvanilla)^0.5)-SUM($M201:AO201),(Input!$M$152*(1+rvanilla)^0.5)/A10stdlife))</f>
        <v>0</v>
      </c>
      <c r="AQ201" s="168">
        <f>IF(A10stdlife="n/a","n/a",IF(AQ$3&gt;(A10stdlife+$E201),(Input!$M$152*(1+rvanilla)^0.5)-SUM($M201:AP201),(Input!$M$152*(1+rvanilla)^0.5)/A10stdlife))</f>
        <v>0</v>
      </c>
      <c r="AR201" s="168">
        <f>IF(A10stdlife="n/a","n/a",IF(AR$3&gt;(A10stdlife+$E201),(Input!$M$152*(1+rvanilla)^0.5)-SUM($M201:AQ201),(Input!$M$152*(1+rvanilla)^0.5)/A10stdlife))</f>
        <v>0</v>
      </c>
      <c r="AS201" s="168">
        <f>IF(A10stdlife="n/a","n/a",IF(AS$3&gt;(A10stdlife+$E201),(Input!$M$152*(1+rvanilla)^0.5)-SUM($M201:AR201),(Input!$M$152*(1+rvanilla)^0.5)/A10stdlife))</f>
        <v>0</v>
      </c>
      <c r="AT201" s="168">
        <f>IF(A10stdlife="n/a","n/a",IF(AT$3&gt;(A10stdlife+$E201),(Input!$M$152*(1+rvanilla)^0.5)-SUM($M201:AS201),(Input!$M$152*(1+rvanilla)^0.5)/A10stdlife))</f>
        <v>0</v>
      </c>
      <c r="AU201" s="168">
        <f>IF(A10stdlife="n/a","n/a",IF(AU$3&gt;(A10stdlife+$E201),(Input!$M$152*(1+rvanilla)^0.5)-SUM($M201:AT201),(Input!$M$152*(1+rvanilla)^0.5)/A10stdlife))</f>
        <v>0</v>
      </c>
      <c r="AV201" s="168">
        <f>IF(A10stdlife="n/a","n/a",IF(AV$3&gt;(A10stdlife+$E201),(Input!$M$152*(1+rvanilla)^0.5)-SUM($M201:AU201),(Input!$M$152*(1+rvanilla)^0.5)/A10stdlife))</f>
        <v>0</v>
      </c>
      <c r="AW201" s="168">
        <f>IF(A10stdlife="n/a","n/a",IF(AW$3&gt;(A10stdlife+$E201),(Input!$M$152*(1+rvanilla)^0.5)-SUM($M201:AV201),(Input!$M$152*(1+rvanilla)^0.5)/A10stdlife))</f>
        <v>0</v>
      </c>
      <c r="AX201" s="168">
        <f>IF(A10stdlife="n/a","n/a",IF(AX$3&gt;(A10stdlife+$E201),(Input!$M$152*(1+rvanilla)^0.5)-SUM($M201:AW201),(Input!$M$152*(1+rvanilla)^0.5)/A10stdlife))</f>
        <v>0</v>
      </c>
      <c r="AY201" s="168">
        <f>IF(A10stdlife="n/a","n/a",IF(AY$3&gt;(A10stdlife+$E201),(Input!$M$152*(1+rvanilla)^0.5)-SUM($M201:AX201),(Input!$M$152*(1+rvanilla)^0.5)/A10stdlife))</f>
        <v>0</v>
      </c>
      <c r="AZ201" s="168">
        <f>IF(A10stdlife="n/a","n/a",IF(AZ$3&gt;(A10stdlife+$E201),(Input!$M$152*(1+rvanilla)^0.5)-SUM($M201:AY201),(Input!$M$152*(1+rvanilla)^0.5)/A10stdlife))</f>
        <v>0</v>
      </c>
      <c r="BA201" s="168">
        <f>IF(A10stdlife="n/a","n/a",IF(BA$3&gt;(A10stdlife+$E201),(Input!$M$152*(1+rvanilla)^0.5)-SUM($M201:AZ201),(Input!$M$152*(1+rvanilla)^0.5)/A10stdlife))</f>
        <v>0</v>
      </c>
      <c r="BB201" s="168">
        <f>IF(A10stdlife="n/a","n/a",IF(BB$3&gt;(A10stdlife+$E201),(Input!$M$152*(1+rvanilla)^0.5)-SUM($M201:BA201),(Input!$M$152*(1+rvanilla)^0.5)/A10stdlife))</f>
        <v>0</v>
      </c>
      <c r="BC201" s="168">
        <f>IF(A10stdlife="n/a","n/a",IF(BC$3&gt;(A10stdlife+$E201),(Input!$M$152*(1+rvanilla)^0.5)-SUM($M201:BB201),(Input!$M$152*(1+rvanilla)^0.5)/A10stdlife))</f>
        <v>0</v>
      </c>
      <c r="BD201" s="168">
        <f>IF(A10stdlife="n/a","n/a",IF(BD$3&gt;(A10stdlife+$E201),(Input!$M$152*(1+rvanilla)^0.5)-SUM($M201:BC201),(Input!$M$152*(1+rvanilla)^0.5)/A10stdlife))</f>
        <v>0</v>
      </c>
      <c r="BE201" s="168">
        <f>IF(A10stdlife="n/a","n/a",IF(BE$3&gt;(A10stdlife+$E201),(Input!$M$152*(1+rvanilla)^0.5)-SUM($M201:BD201),(Input!$M$152*(1+rvanilla)^0.5)/A10stdlife))</f>
        <v>0</v>
      </c>
      <c r="BF201" s="168">
        <f>IF(A10stdlife="n/a","n/a",IF(BF$3&gt;(A10stdlife+$E201),(Input!$M$152*(1+rvanilla)^0.5)-SUM($M201:BE201),(Input!$M$152*(1+rvanilla)^0.5)/A10stdlife))</f>
        <v>0</v>
      </c>
      <c r="BG201" s="168">
        <f>IF(A10stdlife="n/a","n/a",IF(BG$3&gt;(A10stdlife+$E201),(Input!$M$152*(1+rvanilla)^0.5)-SUM($M201:BF201),(Input!$M$152*(1+rvanilla)^0.5)/A10stdlife))</f>
        <v>0</v>
      </c>
      <c r="BH201" s="168">
        <f>IF(A10stdlife="n/a","n/a",IF(BH$3&gt;(A10stdlife+$E201),(Input!$M$152*(1+rvanilla)^0.5)-SUM($M201:BG201),(Input!$M$152*(1+rvanilla)^0.5)/A10stdlife))</f>
        <v>0</v>
      </c>
      <c r="BI201" s="168">
        <f>IF(A10stdlife="n/a","n/a",IF(BI$3&gt;(A10stdlife+$E201),(Input!$M$152*(1+rvanilla)^0.5)-SUM($M201:BH201),(Input!$M$152*(1+rvanilla)^0.5)/A10stdlife))</f>
        <v>0</v>
      </c>
      <c r="BJ201" s="20"/>
      <c r="BK201" s="20"/>
      <c r="BL201"/>
      <c r="BM201"/>
      <c r="BN201"/>
      <c r="BO201"/>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c r="CY201"/>
      <c r="CZ201"/>
      <c r="DA201"/>
      <c r="DB201"/>
      <c r="DC201"/>
      <c r="DD201"/>
      <c r="DE201"/>
      <c r="DF201"/>
      <c r="DG201"/>
      <c r="DH201"/>
      <c r="DI201"/>
      <c r="DJ201"/>
      <c r="DK201"/>
      <c r="DL201"/>
      <c r="DM201"/>
      <c r="DN201"/>
      <c r="DO201"/>
      <c r="DP201"/>
      <c r="DQ201"/>
      <c r="DR201"/>
      <c r="DS201"/>
      <c r="DT201"/>
      <c r="DU201"/>
      <c r="DV201"/>
      <c r="DW201"/>
      <c r="DX201"/>
      <c r="DY201"/>
      <c r="DZ201"/>
      <c r="EA201"/>
      <c r="EB201"/>
      <c r="EC201"/>
      <c r="ED201"/>
      <c r="EE201"/>
      <c r="EF201"/>
      <c r="EG201"/>
      <c r="EH201"/>
      <c r="EI201"/>
      <c r="EJ201"/>
      <c r="EK201"/>
      <c r="EL201"/>
      <c r="EM201"/>
      <c r="EN201"/>
      <c r="EO201"/>
      <c r="EP201"/>
      <c r="EQ201"/>
      <c r="ER201"/>
      <c r="ES201"/>
      <c r="ET201"/>
      <c r="EU201"/>
      <c r="EV201"/>
      <c r="EW201"/>
      <c r="EX201"/>
      <c r="EY201"/>
      <c r="EZ201"/>
      <c r="FA201"/>
      <c r="FB201"/>
      <c r="FC201"/>
      <c r="FD201"/>
      <c r="FE201"/>
      <c r="FF201"/>
      <c r="FG201"/>
      <c r="FH201"/>
      <c r="FI201"/>
      <c r="FJ201"/>
      <c r="FK201"/>
      <c r="FL201"/>
      <c r="FM201"/>
      <c r="FN201"/>
      <c r="FO201"/>
      <c r="FP201"/>
      <c r="FQ201"/>
      <c r="FR201"/>
      <c r="FS201"/>
      <c r="FT201"/>
      <c r="FU201"/>
      <c r="FV201"/>
      <c r="FW201"/>
      <c r="FX201"/>
      <c r="FY201"/>
      <c r="FZ201"/>
      <c r="GA201"/>
      <c r="GB201"/>
      <c r="GC201"/>
      <c r="GD201"/>
      <c r="GE201"/>
      <c r="GF201"/>
      <c r="GG201"/>
      <c r="GH201"/>
      <c r="GI201"/>
      <c r="GJ201"/>
      <c r="GK201"/>
      <c r="GL201"/>
      <c r="GM201"/>
      <c r="GN201"/>
      <c r="GO201"/>
      <c r="GP201"/>
      <c r="GQ201"/>
      <c r="GR201"/>
      <c r="GS201"/>
      <c r="GT201"/>
      <c r="GU201"/>
      <c r="GV201"/>
      <c r="GW201"/>
      <c r="GX201"/>
      <c r="GY201"/>
      <c r="GZ201"/>
      <c r="HA201"/>
      <c r="HB201"/>
      <c r="HC201"/>
      <c r="HD201"/>
      <c r="HE201"/>
      <c r="HF201"/>
      <c r="HG201"/>
      <c r="HH201"/>
      <c r="HI201"/>
      <c r="HJ201"/>
      <c r="HK201"/>
      <c r="HL201"/>
      <c r="HM201"/>
      <c r="HN201"/>
      <c r="HO201"/>
      <c r="HP201"/>
      <c r="HQ201"/>
      <c r="HR201"/>
      <c r="HS201"/>
      <c r="HT201"/>
      <c r="HU201"/>
      <c r="HV201"/>
      <c r="HW201"/>
      <c r="HX201"/>
      <c r="HY201"/>
      <c r="HZ201"/>
      <c r="IA201"/>
      <c r="IB201"/>
      <c r="IC201"/>
      <c r="ID201"/>
      <c r="IE201"/>
      <c r="IF201"/>
      <c r="IG201"/>
      <c r="IH201"/>
      <c r="II201"/>
      <c r="IJ201"/>
      <c r="IK201"/>
      <c r="IL201"/>
      <c r="IM201"/>
      <c r="IN201"/>
      <c r="IO201"/>
      <c r="IP201"/>
      <c r="IQ201"/>
      <c r="IR201"/>
      <c r="IS201"/>
      <c r="IT201"/>
      <c r="IU201"/>
      <c r="IV201"/>
    </row>
    <row r="202" spans="1:256" s="5" customFormat="1" hidden="1" outlineLevel="2">
      <c r="A202" s="20"/>
      <c r="B202" s="20"/>
      <c r="C202" s="38"/>
      <c r="D202" s="641"/>
      <c r="E202" s="287">
        <v>8</v>
      </c>
      <c r="F202" s="40"/>
      <c r="G202" s="445"/>
      <c r="H202" s="315"/>
      <c r="I202" s="315"/>
      <c r="J202" s="315"/>
      <c r="K202" s="315"/>
      <c r="L202" s="315"/>
      <c r="M202" s="315"/>
      <c r="N202" s="314"/>
      <c r="O202" s="168">
        <f>IF(A10stdlife="n/a","n/a",IF(O$3&gt;(A10stdlife+$E202),(Input!$N$152*(1+rvanilla)^0.5)-SUM($N202:N202),(Input!$N$152*(1+rvanilla)^0.5)/A10stdlife))</f>
        <v>0</v>
      </c>
      <c r="P202" s="168">
        <f>IF(A10stdlife="n/a","n/a",IF(P$3&gt;(A10stdlife+$E202),(Input!$N$152*(1+rvanilla)^0.5)-SUM($N202:O202),(Input!$N$152*(1+rvanilla)^0.5)/A10stdlife))</f>
        <v>0</v>
      </c>
      <c r="Q202" s="168">
        <f>IF(A10stdlife="n/a","n/a",IF(Q$3&gt;(A10stdlife+$E202),(Input!$N$152*(1+rvanilla)^0.5)-SUM($N202:P202),(Input!$N$152*(1+rvanilla)^0.5)/A10stdlife))</f>
        <v>0</v>
      </c>
      <c r="R202" s="168">
        <f>IF(A10stdlife="n/a","n/a",IF(R$3&gt;(A10stdlife+$E202),(Input!$N$152*(1+rvanilla)^0.5)-SUM($N202:Q202),(Input!$N$152*(1+rvanilla)^0.5)/A10stdlife))</f>
        <v>0</v>
      </c>
      <c r="S202" s="168">
        <f>IF(A10stdlife="n/a","n/a",IF(S$3&gt;(A10stdlife+$E202),(Input!$N$152*(1+rvanilla)^0.5)-SUM($N202:R202),(Input!$N$152*(1+rvanilla)^0.5)/A10stdlife))</f>
        <v>0</v>
      </c>
      <c r="T202" s="168">
        <f>IF(A10stdlife="n/a","n/a",IF(T$3&gt;(A10stdlife+$E202),(Input!$N$152*(1+rvanilla)^0.5)-SUM($N202:S202),(Input!$N$152*(1+rvanilla)^0.5)/A10stdlife))</f>
        <v>0</v>
      </c>
      <c r="U202" s="168">
        <f>IF(A10stdlife="n/a","n/a",IF(U$3&gt;(A10stdlife+$E202),(Input!$N$152*(1+rvanilla)^0.5)-SUM($N202:T202),(Input!$N$152*(1+rvanilla)^0.5)/A10stdlife))</f>
        <v>0</v>
      </c>
      <c r="V202" s="168">
        <f>IF(A10stdlife="n/a","n/a",IF(V$3&gt;(A10stdlife+$E202),(Input!$N$152*(1+rvanilla)^0.5)-SUM($N202:U202),(Input!$N$152*(1+rvanilla)^0.5)/A10stdlife))</f>
        <v>0</v>
      </c>
      <c r="W202" s="168">
        <f>IF(A10stdlife="n/a","n/a",IF(W$3&gt;(A10stdlife+$E202),(Input!$N$152*(1+rvanilla)^0.5)-SUM($N202:V202),(Input!$N$152*(1+rvanilla)^0.5)/A10stdlife))</f>
        <v>0</v>
      </c>
      <c r="X202" s="168">
        <f>IF(A10stdlife="n/a","n/a",IF(X$3&gt;(A10stdlife+$E202),(Input!$N$152*(1+rvanilla)^0.5)-SUM($N202:W202),(Input!$N$152*(1+rvanilla)^0.5)/A10stdlife))</f>
        <v>0</v>
      </c>
      <c r="Y202" s="168">
        <f>IF(A10stdlife="n/a","n/a",IF(Y$3&gt;(A10stdlife+$E202),(Input!$N$152*(1+rvanilla)^0.5)-SUM($N202:X202),(Input!$N$152*(1+rvanilla)^0.5)/A10stdlife))</f>
        <v>0</v>
      </c>
      <c r="Z202" s="168">
        <f>IF(A10stdlife="n/a","n/a",IF(Z$3&gt;(A10stdlife+$E202),(Input!$N$152*(1+rvanilla)^0.5)-SUM($N202:Y202),(Input!$N$152*(1+rvanilla)^0.5)/A10stdlife))</f>
        <v>0</v>
      </c>
      <c r="AA202" s="168">
        <f>IF(A10stdlife="n/a","n/a",IF(AA$3&gt;(A10stdlife+$E202),(Input!$N$152*(1+rvanilla)^0.5)-SUM($N202:Z202),(Input!$N$152*(1+rvanilla)^0.5)/A10stdlife))</f>
        <v>0</v>
      </c>
      <c r="AB202" s="168">
        <f>IF(A10stdlife="n/a","n/a",IF(AB$3&gt;(A10stdlife+$E202),(Input!$N$152*(1+rvanilla)^0.5)-SUM($N202:AA202),(Input!$N$152*(1+rvanilla)^0.5)/A10stdlife))</f>
        <v>0</v>
      </c>
      <c r="AC202" s="168">
        <f>IF(A10stdlife="n/a","n/a",IF(AC$3&gt;(A10stdlife+$E202),(Input!$N$152*(1+rvanilla)^0.5)-SUM($N202:AB202),(Input!$N$152*(1+rvanilla)^0.5)/A10stdlife))</f>
        <v>0</v>
      </c>
      <c r="AD202" s="168">
        <f>IF(A10stdlife="n/a","n/a",IF(AD$3&gt;(A10stdlife+$E202),(Input!$N$152*(1+rvanilla)^0.5)-SUM($N202:AC202),(Input!$N$152*(1+rvanilla)^0.5)/A10stdlife))</f>
        <v>0</v>
      </c>
      <c r="AE202" s="168">
        <f>IF(A10stdlife="n/a","n/a",IF(AE$3&gt;(A10stdlife+$E202),(Input!$N$152*(1+rvanilla)^0.5)-SUM($N202:AD202),(Input!$N$152*(1+rvanilla)^0.5)/A10stdlife))</f>
        <v>0</v>
      </c>
      <c r="AF202" s="168">
        <f>IF(A10stdlife="n/a","n/a",IF(AF$3&gt;(A10stdlife+$E202),(Input!$N$152*(1+rvanilla)^0.5)-SUM($N202:AE202),(Input!$N$152*(1+rvanilla)^0.5)/A10stdlife))</f>
        <v>0</v>
      </c>
      <c r="AG202" s="168">
        <f>IF(A10stdlife="n/a","n/a",IF(AG$3&gt;(A10stdlife+$E202),(Input!$N$152*(1+rvanilla)^0.5)-SUM($N202:AF202),(Input!$N$152*(1+rvanilla)^0.5)/A10stdlife))</f>
        <v>0</v>
      </c>
      <c r="AH202" s="168">
        <f>IF(A10stdlife="n/a","n/a",IF(AH$3&gt;(A10stdlife+$E202),(Input!$N$152*(1+rvanilla)^0.5)-SUM($N202:AG202),(Input!$N$152*(1+rvanilla)^0.5)/A10stdlife))</f>
        <v>0</v>
      </c>
      <c r="AI202" s="168">
        <f>IF(A10stdlife="n/a","n/a",IF(AI$3&gt;(A10stdlife+$E202),(Input!$N$152*(1+rvanilla)^0.5)-SUM($N202:AH202),(Input!$N$152*(1+rvanilla)^0.5)/A10stdlife))</f>
        <v>0</v>
      </c>
      <c r="AJ202" s="168">
        <f>IF(A10stdlife="n/a","n/a",IF(AJ$3&gt;(A10stdlife+$E202),(Input!$N$152*(1+rvanilla)^0.5)-SUM($N202:AI202),(Input!$N$152*(1+rvanilla)^0.5)/A10stdlife))</f>
        <v>0</v>
      </c>
      <c r="AK202" s="168">
        <f>IF(A10stdlife="n/a","n/a",IF(AK$3&gt;(A10stdlife+$E202),(Input!$N$152*(1+rvanilla)^0.5)-SUM($N202:AJ202),(Input!$N$152*(1+rvanilla)^0.5)/A10stdlife))</f>
        <v>0</v>
      </c>
      <c r="AL202" s="168">
        <f>IF(A10stdlife="n/a","n/a",IF(AL$3&gt;(A10stdlife+$E202),(Input!$N$152*(1+rvanilla)^0.5)-SUM($N202:AK202),(Input!$N$152*(1+rvanilla)^0.5)/A10stdlife))</f>
        <v>0</v>
      </c>
      <c r="AM202" s="168">
        <f>IF(A10stdlife="n/a","n/a",IF(AM$3&gt;(A10stdlife+$E202),(Input!$N$152*(1+rvanilla)^0.5)-SUM($N202:AL202),(Input!$N$152*(1+rvanilla)^0.5)/A10stdlife))</f>
        <v>0</v>
      </c>
      <c r="AN202" s="168">
        <f>IF(A10stdlife="n/a","n/a",IF(AN$3&gt;(A10stdlife+$E202),(Input!$N$152*(1+rvanilla)^0.5)-SUM($N202:AM202),(Input!$N$152*(1+rvanilla)^0.5)/A10stdlife))</f>
        <v>0</v>
      </c>
      <c r="AO202" s="168">
        <f>IF(A10stdlife="n/a","n/a",IF(AO$3&gt;(A10stdlife+$E202),(Input!$N$152*(1+rvanilla)^0.5)-SUM($N202:AN202),(Input!$N$152*(1+rvanilla)^0.5)/A10stdlife))</f>
        <v>0</v>
      </c>
      <c r="AP202" s="168">
        <f>IF(A10stdlife="n/a","n/a",IF(AP$3&gt;(A10stdlife+$E202),(Input!$N$152*(1+rvanilla)^0.5)-SUM($N202:AO202),(Input!$N$152*(1+rvanilla)^0.5)/A10stdlife))</f>
        <v>0</v>
      </c>
      <c r="AQ202" s="168">
        <f>IF(A10stdlife="n/a","n/a",IF(AQ$3&gt;(A10stdlife+$E202),(Input!$N$152*(1+rvanilla)^0.5)-SUM($N202:AP202),(Input!$N$152*(1+rvanilla)^0.5)/A10stdlife))</f>
        <v>0</v>
      </c>
      <c r="AR202" s="168">
        <f>IF(A10stdlife="n/a","n/a",IF(AR$3&gt;(A10stdlife+$E202),(Input!$N$152*(1+rvanilla)^0.5)-SUM($N202:AQ202),(Input!$N$152*(1+rvanilla)^0.5)/A10stdlife))</f>
        <v>0</v>
      </c>
      <c r="AS202" s="168">
        <f>IF(A10stdlife="n/a","n/a",IF(AS$3&gt;(A10stdlife+$E202),(Input!$N$152*(1+rvanilla)^0.5)-SUM($N202:AR202),(Input!$N$152*(1+rvanilla)^0.5)/A10stdlife))</f>
        <v>0</v>
      </c>
      <c r="AT202" s="168">
        <f>IF(A10stdlife="n/a","n/a",IF(AT$3&gt;(A10stdlife+$E202),(Input!$N$152*(1+rvanilla)^0.5)-SUM($N202:AS202),(Input!$N$152*(1+rvanilla)^0.5)/A10stdlife))</f>
        <v>0</v>
      </c>
      <c r="AU202" s="168">
        <f>IF(A10stdlife="n/a","n/a",IF(AU$3&gt;(A10stdlife+$E202),(Input!$N$152*(1+rvanilla)^0.5)-SUM($N202:AT202),(Input!$N$152*(1+rvanilla)^0.5)/A10stdlife))</f>
        <v>0</v>
      </c>
      <c r="AV202" s="168">
        <f>IF(A10stdlife="n/a","n/a",IF(AV$3&gt;(A10stdlife+$E202),(Input!$N$152*(1+rvanilla)^0.5)-SUM($N202:AU202),(Input!$N$152*(1+rvanilla)^0.5)/A10stdlife))</f>
        <v>0</v>
      </c>
      <c r="AW202" s="168">
        <f>IF(A10stdlife="n/a","n/a",IF(AW$3&gt;(A10stdlife+$E202),(Input!$N$152*(1+rvanilla)^0.5)-SUM($N202:AV202),(Input!$N$152*(1+rvanilla)^0.5)/A10stdlife))</f>
        <v>0</v>
      </c>
      <c r="AX202" s="168">
        <f>IF(A10stdlife="n/a","n/a",IF(AX$3&gt;(A10stdlife+$E202),(Input!$N$152*(1+rvanilla)^0.5)-SUM($N202:AW202),(Input!$N$152*(1+rvanilla)^0.5)/A10stdlife))</f>
        <v>0</v>
      </c>
      <c r="AY202" s="168">
        <f>IF(A10stdlife="n/a","n/a",IF(AY$3&gt;(A10stdlife+$E202),(Input!$N$152*(1+rvanilla)^0.5)-SUM($N202:AX202),(Input!$N$152*(1+rvanilla)^0.5)/A10stdlife))</f>
        <v>0</v>
      </c>
      <c r="AZ202" s="168">
        <f>IF(A10stdlife="n/a","n/a",IF(AZ$3&gt;(A10stdlife+$E202),(Input!$N$152*(1+rvanilla)^0.5)-SUM($N202:AY202),(Input!$N$152*(1+rvanilla)^0.5)/A10stdlife))</f>
        <v>0</v>
      </c>
      <c r="BA202" s="168">
        <f>IF(A10stdlife="n/a","n/a",IF(BA$3&gt;(A10stdlife+$E202),(Input!$N$152*(1+rvanilla)^0.5)-SUM($N202:AZ202),(Input!$N$152*(1+rvanilla)^0.5)/A10stdlife))</f>
        <v>0</v>
      </c>
      <c r="BB202" s="168">
        <f>IF(A10stdlife="n/a","n/a",IF(BB$3&gt;(A10stdlife+$E202),(Input!$N$152*(1+rvanilla)^0.5)-SUM($N202:BA202),(Input!$N$152*(1+rvanilla)^0.5)/A10stdlife))</f>
        <v>0</v>
      </c>
      <c r="BC202" s="168">
        <f>IF(A10stdlife="n/a","n/a",IF(BC$3&gt;(A10stdlife+$E202),(Input!$N$152*(1+rvanilla)^0.5)-SUM($N202:BB202),(Input!$N$152*(1+rvanilla)^0.5)/A10stdlife))</f>
        <v>0</v>
      </c>
      <c r="BD202" s="168">
        <f>IF(A10stdlife="n/a","n/a",IF(BD$3&gt;(A10stdlife+$E202),(Input!$N$152*(1+rvanilla)^0.5)-SUM($N202:BC202),(Input!$N$152*(1+rvanilla)^0.5)/A10stdlife))</f>
        <v>0</v>
      </c>
      <c r="BE202" s="168">
        <f>IF(A10stdlife="n/a","n/a",IF(BE$3&gt;(A10stdlife+$E202),(Input!$N$152*(1+rvanilla)^0.5)-SUM($N202:BD202),(Input!$N$152*(1+rvanilla)^0.5)/A10stdlife))</f>
        <v>0</v>
      </c>
      <c r="BF202" s="168">
        <f>IF(A10stdlife="n/a","n/a",IF(BF$3&gt;(A10stdlife+$E202),(Input!$N$152*(1+rvanilla)^0.5)-SUM($N202:BE202),(Input!$N$152*(1+rvanilla)^0.5)/A10stdlife))</f>
        <v>0</v>
      </c>
      <c r="BG202" s="168">
        <f>IF(A10stdlife="n/a","n/a",IF(BG$3&gt;(A10stdlife+$E202),(Input!$N$152*(1+rvanilla)^0.5)-SUM($N202:BF202),(Input!$N$152*(1+rvanilla)^0.5)/A10stdlife))</f>
        <v>0</v>
      </c>
      <c r="BH202" s="168">
        <f>IF(A10stdlife="n/a","n/a",IF(BH$3&gt;(A10stdlife+$E202),(Input!$N$152*(1+rvanilla)^0.5)-SUM($N202:BG202),(Input!$N$152*(1+rvanilla)^0.5)/A10stdlife))</f>
        <v>0</v>
      </c>
      <c r="BI202" s="168">
        <f>IF(A10stdlife="n/a","n/a",IF(BI$3&gt;(A10stdlife+$E202),(Input!$N$152*(1+rvanilla)^0.5)-SUM($N202:BH202),(Input!$N$152*(1+rvanilla)^0.5)/A10stdlife))</f>
        <v>0</v>
      </c>
      <c r="BJ202" s="20"/>
      <c r="BK202" s="20"/>
      <c r="BL202"/>
      <c r="BM202"/>
      <c r="BN202"/>
      <c r="BO202"/>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c r="CW202"/>
      <c r="CX202"/>
      <c r="CY202"/>
      <c r="CZ202"/>
      <c r="DA202"/>
      <c r="DB202"/>
      <c r="DC202"/>
      <c r="DD202"/>
      <c r="DE202"/>
      <c r="DF202"/>
      <c r="DG202"/>
      <c r="DH202"/>
      <c r="DI202"/>
      <c r="DJ202"/>
      <c r="DK202"/>
      <c r="DL202"/>
      <c r="DM202"/>
      <c r="DN202"/>
      <c r="DO202"/>
      <c r="DP202"/>
      <c r="DQ202"/>
      <c r="DR202"/>
      <c r="DS202"/>
      <c r="DT202"/>
      <c r="DU202"/>
      <c r="DV202"/>
      <c r="DW202"/>
      <c r="DX202"/>
      <c r="DY202"/>
      <c r="DZ202"/>
      <c r="EA202"/>
      <c r="EB202"/>
      <c r="EC202"/>
      <c r="ED202"/>
      <c r="EE202"/>
      <c r="EF202"/>
      <c r="EG202"/>
      <c r="EH202"/>
      <c r="EI202"/>
      <c r="EJ202"/>
      <c r="EK202"/>
      <c r="EL202"/>
      <c r="EM202"/>
      <c r="EN202"/>
      <c r="EO202"/>
      <c r="EP202"/>
      <c r="EQ202"/>
      <c r="ER202"/>
      <c r="ES202"/>
      <c r="ET202"/>
      <c r="EU202"/>
      <c r="EV202"/>
      <c r="EW202"/>
      <c r="EX202"/>
      <c r="EY202"/>
      <c r="EZ202"/>
      <c r="FA202"/>
      <c r="FB202"/>
      <c r="FC202"/>
      <c r="FD202"/>
      <c r="FE202"/>
      <c r="FF202"/>
      <c r="FG202"/>
      <c r="FH202"/>
      <c r="FI202"/>
      <c r="FJ202"/>
      <c r="FK202"/>
      <c r="FL202"/>
      <c r="FM202"/>
      <c r="FN202"/>
      <c r="FO202"/>
      <c r="FP202"/>
      <c r="FQ202"/>
      <c r="FR202"/>
      <c r="FS202"/>
      <c r="FT202"/>
      <c r="FU202"/>
      <c r="FV202"/>
      <c r="FW202"/>
      <c r="FX202"/>
      <c r="FY202"/>
      <c r="FZ202"/>
      <c r="GA202"/>
      <c r="GB202"/>
      <c r="GC202"/>
      <c r="GD202"/>
      <c r="GE202"/>
      <c r="GF202"/>
      <c r="GG202"/>
      <c r="GH202"/>
      <c r="GI202"/>
      <c r="GJ202"/>
      <c r="GK202"/>
      <c r="GL202"/>
      <c r="GM202"/>
      <c r="GN202"/>
      <c r="GO202"/>
      <c r="GP202"/>
      <c r="GQ202"/>
      <c r="GR202"/>
      <c r="GS202"/>
      <c r="GT202"/>
      <c r="GU202"/>
      <c r="GV202"/>
      <c r="GW202"/>
      <c r="GX202"/>
      <c r="GY202"/>
      <c r="GZ202"/>
      <c r="HA202"/>
      <c r="HB202"/>
      <c r="HC202"/>
      <c r="HD202"/>
      <c r="HE202"/>
      <c r="HF202"/>
      <c r="HG202"/>
      <c r="HH202"/>
      <c r="HI202"/>
      <c r="HJ202"/>
      <c r="HK202"/>
      <c r="HL202"/>
      <c r="HM202"/>
      <c r="HN202"/>
      <c r="HO202"/>
      <c r="HP202"/>
      <c r="HQ202"/>
      <c r="HR202"/>
      <c r="HS202"/>
      <c r="HT202"/>
      <c r="HU202"/>
      <c r="HV202"/>
      <c r="HW202"/>
      <c r="HX202"/>
      <c r="HY202"/>
      <c r="HZ202"/>
      <c r="IA202"/>
      <c r="IB202"/>
      <c r="IC202"/>
      <c r="ID202"/>
      <c r="IE202"/>
      <c r="IF202"/>
      <c r="IG202"/>
      <c r="IH202"/>
      <c r="II202"/>
      <c r="IJ202"/>
      <c r="IK202"/>
      <c r="IL202"/>
      <c r="IM202"/>
      <c r="IN202"/>
      <c r="IO202"/>
      <c r="IP202"/>
      <c r="IQ202"/>
      <c r="IR202"/>
      <c r="IS202"/>
      <c r="IT202"/>
      <c r="IU202"/>
      <c r="IV202"/>
    </row>
    <row r="203" spans="1:256" s="5" customFormat="1" hidden="1" outlineLevel="2">
      <c r="A203" s="20"/>
      <c r="B203" s="20"/>
      <c r="C203" s="38"/>
      <c r="D203" s="641"/>
      <c r="E203" s="287">
        <v>9</v>
      </c>
      <c r="F203" s="40"/>
      <c r="G203" s="445"/>
      <c r="H203" s="315"/>
      <c r="I203" s="315"/>
      <c r="J203" s="315"/>
      <c r="K203" s="315"/>
      <c r="L203" s="315"/>
      <c r="M203" s="315"/>
      <c r="N203" s="315"/>
      <c r="O203" s="314"/>
      <c r="P203" s="168">
        <f>IF(A10stdlife="n/a","n/a",IF(P$3&gt;(A10stdlife+$E203),(Input!$O$152*(1+rvanilla)^0.5)-SUM($O203:O203),(Input!$O$152*(1+rvanilla)^0.5)/A10stdlife))</f>
        <v>0</v>
      </c>
      <c r="Q203" s="168">
        <f>IF(A10stdlife="n/a","n/a",IF(Q$3&gt;(A10stdlife+$E203),(Input!$O$152*(1+rvanilla)^0.5)-SUM($O203:P203),(Input!$O$152*(1+rvanilla)^0.5)/A10stdlife))</f>
        <v>0</v>
      </c>
      <c r="R203" s="168">
        <f>IF(A10stdlife="n/a","n/a",IF(R$3&gt;(A10stdlife+$E203),(Input!$O$152*(1+rvanilla)^0.5)-SUM($O203:Q203),(Input!$O$152*(1+rvanilla)^0.5)/A10stdlife))</f>
        <v>0</v>
      </c>
      <c r="S203" s="168">
        <f>IF(A10stdlife="n/a","n/a",IF(S$3&gt;(A10stdlife+$E203),(Input!$O$152*(1+rvanilla)^0.5)-SUM($O203:R203),(Input!$O$152*(1+rvanilla)^0.5)/A10stdlife))</f>
        <v>0</v>
      </c>
      <c r="T203" s="168">
        <f>IF(A10stdlife="n/a","n/a",IF(T$3&gt;(A10stdlife+$E203),(Input!$O$152*(1+rvanilla)^0.5)-SUM($O203:S203),(Input!$O$152*(1+rvanilla)^0.5)/A10stdlife))</f>
        <v>0</v>
      </c>
      <c r="U203" s="168">
        <f>IF(A10stdlife="n/a","n/a",IF(U$3&gt;(A10stdlife+$E203),(Input!$O$152*(1+rvanilla)^0.5)-SUM($O203:T203),(Input!$O$152*(1+rvanilla)^0.5)/A10stdlife))</f>
        <v>0</v>
      </c>
      <c r="V203" s="168">
        <f>IF(A10stdlife="n/a","n/a",IF(V$3&gt;(A10stdlife+$E203),(Input!$O$152*(1+rvanilla)^0.5)-SUM($O203:U203),(Input!$O$152*(1+rvanilla)^0.5)/A10stdlife))</f>
        <v>0</v>
      </c>
      <c r="W203" s="168">
        <f>IF(A10stdlife="n/a","n/a",IF(W$3&gt;(A10stdlife+$E203),(Input!$O$152*(1+rvanilla)^0.5)-SUM($O203:V203),(Input!$O$152*(1+rvanilla)^0.5)/A10stdlife))</f>
        <v>0</v>
      </c>
      <c r="X203" s="168">
        <f>IF(A10stdlife="n/a","n/a",IF(X$3&gt;(A10stdlife+$E203),(Input!$O$152*(1+rvanilla)^0.5)-SUM($O203:W203),(Input!$O$152*(1+rvanilla)^0.5)/A10stdlife))</f>
        <v>0</v>
      </c>
      <c r="Y203" s="168">
        <f>IF(A10stdlife="n/a","n/a",IF(Y$3&gt;(A10stdlife+$E203),(Input!$O$152*(1+rvanilla)^0.5)-SUM($O203:X203),(Input!$O$152*(1+rvanilla)^0.5)/A10stdlife))</f>
        <v>0</v>
      </c>
      <c r="Z203" s="168">
        <f>IF(A10stdlife="n/a","n/a",IF(Z$3&gt;(A10stdlife+$E203),(Input!$O$152*(1+rvanilla)^0.5)-SUM($O203:Y203),(Input!$O$152*(1+rvanilla)^0.5)/A10stdlife))</f>
        <v>0</v>
      </c>
      <c r="AA203" s="168">
        <f>IF(A10stdlife="n/a","n/a",IF(AA$3&gt;(A10stdlife+$E203),(Input!$O$152*(1+rvanilla)^0.5)-SUM($O203:Z203),(Input!$O$152*(1+rvanilla)^0.5)/A10stdlife))</f>
        <v>0</v>
      </c>
      <c r="AB203" s="168">
        <f>IF(A10stdlife="n/a","n/a",IF(AB$3&gt;(A10stdlife+$E203),(Input!$O$152*(1+rvanilla)^0.5)-SUM($O203:AA203),(Input!$O$152*(1+rvanilla)^0.5)/A10stdlife))</f>
        <v>0</v>
      </c>
      <c r="AC203" s="168">
        <f>IF(A10stdlife="n/a","n/a",IF(AC$3&gt;(A10stdlife+$E203),(Input!$O$152*(1+rvanilla)^0.5)-SUM($O203:AB203),(Input!$O$152*(1+rvanilla)^0.5)/A10stdlife))</f>
        <v>0</v>
      </c>
      <c r="AD203" s="168">
        <f>IF(A10stdlife="n/a","n/a",IF(AD$3&gt;(A10stdlife+$E203),(Input!$O$152*(1+rvanilla)^0.5)-SUM($O203:AC203),(Input!$O$152*(1+rvanilla)^0.5)/A10stdlife))</f>
        <v>0</v>
      </c>
      <c r="AE203" s="168">
        <f>IF(A10stdlife="n/a","n/a",IF(AE$3&gt;(A10stdlife+$E203),(Input!$O$152*(1+rvanilla)^0.5)-SUM($O203:AD203),(Input!$O$152*(1+rvanilla)^0.5)/A10stdlife))</f>
        <v>0</v>
      </c>
      <c r="AF203" s="168">
        <f>IF(A10stdlife="n/a","n/a",IF(AF$3&gt;(A10stdlife+$E203),(Input!$O$152*(1+rvanilla)^0.5)-SUM($O203:AE203),(Input!$O$152*(1+rvanilla)^0.5)/A10stdlife))</f>
        <v>0</v>
      </c>
      <c r="AG203" s="168">
        <f>IF(A10stdlife="n/a","n/a",IF(AG$3&gt;(A10stdlife+$E203),(Input!$O$152*(1+rvanilla)^0.5)-SUM($O203:AF203),(Input!$O$152*(1+rvanilla)^0.5)/A10stdlife))</f>
        <v>0</v>
      </c>
      <c r="AH203" s="168">
        <f>IF(A10stdlife="n/a","n/a",IF(AH$3&gt;(A10stdlife+$E203),(Input!$O$152*(1+rvanilla)^0.5)-SUM($O203:AG203),(Input!$O$152*(1+rvanilla)^0.5)/A10stdlife))</f>
        <v>0</v>
      </c>
      <c r="AI203" s="168">
        <f>IF(A10stdlife="n/a","n/a",IF(AI$3&gt;(A10stdlife+$E203),(Input!$O$152*(1+rvanilla)^0.5)-SUM($O203:AH203),(Input!$O$152*(1+rvanilla)^0.5)/A10stdlife))</f>
        <v>0</v>
      </c>
      <c r="AJ203" s="168">
        <f>IF(A10stdlife="n/a","n/a",IF(AJ$3&gt;(A10stdlife+$E203),(Input!$O$152*(1+rvanilla)^0.5)-SUM($O203:AI203),(Input!$O$152*(1+rvanilla)^0.5)/A10stdlife))</f>
        <v>0</v>
      </c>
      <c r="AK203" s="168">
        <f>IF(A10stdlife="n/a","n/a",IF(AK$3&gt;(A10stdlife+$E203),(Input!$O$152*(1+rvanilla)^0.5)-SUM($O203:AJ203),(Input!$O$152*(1+rvanilla)^0.5)/A10stdlife))</f>
        <v>0</v>
      </c>
      <c r="AL203" s="168">
        <f>IF(A10stdlife="n/a","n/a",IF(AL$3&gt;(A10stdlife+$E203),(Input!$O$152*(1+rvanilla)^0.5)-SUM($O203:AK203),(Input!$O$152*(1+rvanilla)^0.5)/A10stdlife))</f>
        <v>0</v>
      </c>
      <c r="AM203" s="168">
        <f>IF(A10stdlife="n/a","n/a",IF(AM$3&gt;(A10stdlife+$E203),(Input!$O$152*(1+rvanilla)^0.5)-SUM($O203:AL203),(Input!$O$152*(1+rvanilla)^0.5)/A10stdlife))</f>
        <v>0</v>
      </c>
      <c r="AN203" s="168">
        <f>IF(A10stdlife="n/a","n/a",IF(AN$3&gt;(A10stdlife+$E203),(Input!$O$152*(1+rvanilla)^0.5)-SUM($O203:AM203),(Input!$O$152*(1+rvanilla)^0.5)/A10stdlife))</f>
        <v>0</v>
      </c>
      <c r="AO203" s="168">
        <f>IF(A10stdlife="n/a","n/a",IF(AO$3&gt;(A10stdlife+$E203),(Input!$O$152*(1+rvanilla)^0.5)-SUM($O203:AN203),(Input!$O$152*(1+rvanilla)^0.5)/A10stdlife))</f>
        <v>0</v>
      </c>
      <c r="AP203" s="168">
        <f>IF(A10stdlife="n/a","n/a",IF(AP$3&gt;(A10stdlife+$E203),(Input!$O$152*(1+rvanilla)^0.5)-SUM($O203:AO203),(Input!$O$152*(1+rvanilla)^0.5)/A10stdlife))</f>
        <v>0</v>
      </c>
      <c r="AQ203" s="168">
        <f>IF(A10stdlife="n/a","n/a",IF(AQ$3&gt;(A10stdlife+$E203),(Input!$O$152*(1+rvanilla)^0.5)-SUM($O203:AP203),(Input!$O$152*(1+rvanilla)^0.5)/A10stdlife))</f>
        <v>0</v>
      </c>
      <c r="AR203" s="168">
        <f>IF(A10stdlife="n/a","n/a",IF(AR$3&gt;(A10stdlife+$E203),(Input!$O$152*(1+rvanilla)^0.5)-SUM($O203:AQ203),(Input!$O$152*(1+rvanilla)^0.5)/A10stdlife))</f>
        <v>0</v>
      </c>
      <c r="AS203" s="168">
        <f>IF(A10stdlife="n/a","n/a",IF(AS$3&gt;(A10stdlife+$E203),(Input!$O$152*(1+rvanilla)^0.5)-SUM($O203:AR203),(Input!$O$152*(1+rvanilla)^0.5)/A10stdlife))</f>
        <v>0</v>
      </c>
      <c r="AT203" s="168">
        <f>IF(A10stdlife="n/a","n/a",IF(AT$3&gt;(A10stdlife+$E203),(Input!$O$152*(1+rvanilla)^0.5)-SUM($O203:AS203),(Input!$O$152*(1+rvanilla)^0.5)/A10stdlife))</f>
        <v>0</v>
      </c>
      <c r="AU203" s="168">
        <f>IF(A10stdlife="n/a","n/a",IF(AU$3&gt;(A10stdlife+$E203),(Input!$O$152*(1+rvanilla)^0.5)-SUM($O203:AT203),(Input!$O$152*(1+rvanilla)^0.5)/A10stdlife))</f>
        <v>0</v>
      </c>
      <c r="AV203" s="168">
        <f>IF(A10stdlife="n/a","n/a",IF(AV$3&gt;(A10stdlife+$E203),(Input!$O$152*(1+rvanilla)^0.5)-SUM($O203:AU203),(Input!$O$152*(1+rvanilla)^0.5)/A10stdlife))</f>
        <v>0</v>
      </c>
      <c r="AW203" s="168">
        <f>IF(A10stdlife="n/a","n/a",IF(AW$3&gt;(A10stdlife+$E203),(Input!$O$152*(1+rvanilla)^0.5)-SUM($O203:AV203),(Input!$O$152*(1+rvanilla)^0.5)/A10stdlife))</f>
        <v>0</v>
      </c>
      <c r="AX203" s="168">
        <f>IF(A10stdlife="n/a","n/a",IF(AX$3&gt;(A10stdlife+$E203),(Input!$O$152*(1+rvanilla)^0.5)-SUM($O203:AW203),(Input!$O$152*(1+rvanilla)^0.5)/A10stdlife))</f>
        <v>0</v>
      </c>
      <c r="AY203" s="168">
        <f>IF(A10stdlife="n/a","n/a",IF(AY$3&gt;(A10stdlife+$E203),(Input!$O$152*(1+rvanilla)^0.5)-SUM($O203:AX203),(Input!$O$152*(1+rvanilla)^0.5)/A10stdlife))</f>
        <v>0</v>
      </c>
      <c r="AZ203" s="168">
        <f>IF(A10stdlife="n/a","n/a",IF(AZ$3&gt;(A10stdlife+$E203),(Input!$O$152*(1+rvanilla)^0.5)-SUM($O203:AY203),(Input!$O$152*(1+rvanilla)^0.5)/A10stdlife))</f>
        <v>0</v>
      </c>
      <c r="BA203" s="168">
        <f>IF(A10stdlife="n/a","n/a",IF(BA$3&gt;(A10stdlife+$E203),(Input!$O$152*(1+rvanilla)^0.5)-SUM($O203:AZ203),(Input!$O$152*(1+rvanilla)^0.5)/A10stdlife))</f>
        <v>0</v>
      </c>
      <c r="BB203" s="168">
        <f>IF(A10stdlife="n/a","n/a",IF(BB$3&gt;(A10stdlife+$E203),(Input!$O$152*(1+rvanilla)^0.5)-SUM($O203:BA203),(Input!$O$152*(1+rvanilla)^0.5)/A10stdlife))</f>
        <v>0</v>
      </c>
      <c r="BC203" s="168">
        <f>IF(A10stdlife="n/a","n/a",IF(BC$3&gt;(A10stdlife+$E203),(Input!$O$152*(1+rvanilla)^0.5)-SUM($O203:BB203),(Input!$O$152*(1+rvanilla)^0.5)/A10stdlife))</f>
        <v>0</v>
      </c>
      <c r="BD203" s="168">
        <f>IF(A10stdlife="n/a","n/a",IF(BD$3&gt;(A10stdlife+$E203),(Input!$O$152*(1+rvanilla)^0.5)-SUM($O203:BC203),(Input!$O$152*(1+rvanilla)^0.5)/A10stdlife))</f>
        <v>0</v>
      </c>
      <c r="BE203" s="168">
        <f>IF(A10stdlife="n/a","n/a",IF(BE$3&gt;(A10stdlife+$E203),(Input!$O$152*(1+rvanilla)^0.5)-SUM($O203:BD203),(Input!$O$152*(1+rvanilla)^0.5)/A10stdlife))</f>
        <v>0</v>
      </c>
      <c r="BF203" s="168">
        <f>IF(A10stdlife="n/a","n/a",IF(BF$3&gt;(A10stdlife+$E203),(Input!$O$152*(1+rvanilla)^0.5)-SUM($O203:BE203),(Input!$O$152*(1+rvanilla)^0.5)/A10stdlife))</f>
        <v>0</v>
      </c>
      <c r="BG203" s="168">
        <f>IF(A10stdlife="n/a","n/a",IF(BG$3&gt;(A10stdlife+$E203),(Input!$O$152*(1+rvanilla)^0.5)-SUM($O203:BF203),(Input!$O$152*(1+rvanilla)^0.5)/A10stdlife))</f>
        <v>0</v>
      </c>
      <c r="BH203" s="168">
        <f>IF(A10stdlife="n/a","n/a",IF(BH$3&gt;(A10stdlife+$E203),(Input!$O$152*(1+rvanilla)^0.5)-SUM($O203:BG203),(Input!$O$152*(1+rvanilla)^0.5)/A10stdlife))</f>
        <v>0</v>
      </c>
      <c r="BI203" s="168">
        <f>IF(A10stdlife="n/a","n/a",IF(BI$3&gt;(A10stdlife+$E203),(Input!$O$152*(1+rvanilla)^0.5)-SUM($O203:BH203),(Input!$O$152*(1+rvanilla)^0.5)/A10stdlife))</f>
        <v>0</v>
      </c>
      <c r="BJ203" s="20"/>
      <c r="BK203" s="20"/>
      <c r="BL203"/>
      <c r="BM203"/>
      <c r="BN203"/>
      <c r="BO203"/>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c r="CW203"/>
      <c r="CX203"/>
      <c r="CY203"/>
      <c r="CZ203"/>
      <c r="DA203"/>
      <c r="DB203"/>
      <c r="DC203"/>
      <c r="DD203"/>
      <c r="DE203"/>
      <c r="DF203"/>
      <c r="DG203"/>
      <c r="DH203"/>
      <c r="DI203"/>
      <c r="DJ203"/>
      <c r="DK203"/>
      <c r="DL203"/>
      <c r="DM203"/>
      <c r="DN203"/>
      <c r="DO203"/>
      <c r="DP203"/>
      <c r="DQ203"/>
      <c r="DR203"/>
      <c r="DS203"/>
      <c r="DT203"/>
      <c r="DU203"/>
      <c r="DV203"/>
      <c r="DW203"/>
      <c r="DX203"/>
      <c r="DY203"/>
      <c r="DZ203"/>
      <c r="EA203"/>
      <c r="EB203"/>
      <c r="EC203"/>
      <c r="ED203"/>
      <c r="EE203"/>
      <c r="EF203"/>
      <c r="EG203"/>
      <c r="EH203"/>
      <c r="EI203"/>
      <c r="EJ203"/>
      <c r="EK203"/>
      <c r="EL203"/>
      <c r="EM203"/>
      <c r="EN203"/>
      <c r="EO203"/>
      <c r="EP203"/>
      <c r="EQ203"/>
      <c r="ER203"/>
      <c r="ES203"/>
      <c r="ET203"/>
      <c r="EU203"/>
      <c r="EV203"/>
      <c r="EW203"/>
      <c r="EX203"/>
      <c r="EY203"/>
      <c r="EZ203"/>
      <c r="FA203"/>
      <c r="FB203"/>
      <c r="FC203"/>
      <c r="FD203"/>
      <c r="FE203"/>
      <c r="FF203"/>
      <c r="FG203"/>
      <c r="FH203"/>
      <c r="FI203"/>
      <c r="FJ203"/>
      <c r="FK203"/>
      <c r="FL203"/>
      <c r="FM203"/>
      <c r="FN203"/>
      <c r="FO203"/>
      <c r="FP203"/>
      <c r="FQ203"/>
      <c r="FR203"/>
      <c r="FS203"/>
      <c r="FT203"/>
      <c r="FU203"/>
      <c r="FV203"/>
      <c r="FW203"/>
      <c r="FX203"/>
      <c r="FY203"/>
      <c r="FZ203"/>
      <c r="GA203"/>
      <c r="GB203"/>
      <c r="GC203"/>
      <c r="GD203"/>
      <c r="GE203"/>
      <c r="GF203"/>
      <c r="GG203"/>
      <c r="GH203"/>
      <c r="GI203"/>
      <c r="GJ203"/>
      <c r="GK203"/>
      <c r="GL203"/>
      <c r="GM203"/>
      <c r="GN203"/>
      <c r="GO203"/>
      <c r="GP203"/>
      <c r="GQ203"/>
      <c r="GR203"/>
      <c r="GS203"/>
      <c r="GT203"/>
      <c r="GU203"/>
      <c r="GV203"/>
      <c r="GW203"/>
      <c r="GX203"/>
      <c r="GY203"/>
      <c r="GZ203"/>
      <c r="HA203"/>
      <c r="HB203"/>
      <c r="HC203"/>
      <c r="HD203"/>
      <c r="HE203"/>
      <c r="HF203"/>
      <c r="HG203"/>
      <c r="HH203"/>
      <c r="HI203"/>
      <c r="HJ203"/>
      <c r="HK203"/>
      <c r="HL203"/>
      <c r="HM203"/>
      <c r="HN203"/>
      <c r="HO203"/>
      <c r="HP203"/>
      <c r="HQ203"/>
      <c r="HR203"/>
      <c r="HS203"/>
      <c r="HT203"/>
      <c r="HU203"/>
      <c r="HV203"/>
      <c r="HW203"/>
      <c r="HX203"/>
      <c r="HY203"/>
      <c r="HZ203"/>
      <c r="IA203"/>
      <c r="IB203"/>
      <c r="IC203"/>
      <c r="ID203"/>
      <c r="IE203"/>
      <c r="IF203"/>
      <c r="IG203"/>
      <c r="IH203"/>
      <c r="II203"/>
      <c r="IJ203"/>
      <c r="IK203"/>
      <c r="IL203"/>
      <c r="IM203"/>
      <c r="IN203"/>
      <c r="IO203"/>
      <c r="IP203"/>
      <c r="IQ203"/>
      <c r="IR203"/>
      <c r="IS203"/>
      <c r="IT203"/>
      <c r="IU203"/>
      <c r="IV203"/>
    </row>
    <row r="204" spans="1:256" s="5" customFormat="1" hidden="1" outlineLevel="2">
      <c r="A204" s="20"/>
      <c r="B204" s="20"/>
      <c r="C204" s="38"/>
      <c r="D204" s="641"/>
      <c r="E204" s="288">
        <v>10</v>
      </c>
      <c r="F204" s="40"/>
      <c r="G204" s="445"/>
      <c r="H204" s="315"/>
      <c r="I204" s="315"/>
      <c r="J204" s="315"/>
      <c r="K204" s="315"/>
      <c r="L204" s="315"/>
      <c r="M204" s="315"/>
      <c r="N204" s="315"/>
      <c r="O204" s="315"/>
      <c r="P204" s="314"/>
      <c r="Q204" s="168">
        <f>IF(A10stdlife="n/a","n/a",IF(Q$3&gt;(A10stdlife+$E204),(Input!$P$152*(1+rvanilla)^0.5)-SUM($P204:P204),(Input!$P$152*(1+rvanilla)^0.5)/A10stdlife))</f>
        <v>0</v>
      </c>
      <c r="R204" s="168">
        <f>IF(A10stdlife="n/a","n/a",IF(R$3&gt;(A10stdlife+$E204),(Input!$P$152*(1+rvanilla)^0.5)-SUM($P204:Q204),(Input!$P$152*(1+rvanilla)^0.5)/A10stdlife))</f>
        <v>0</v>
      </c>
      <c r="S204" s="168">
        <f>IF(A10stdlife="n/a","n/a",IF(S$3&gt;(A10stdlife+$E204),(Input!$P$152*(1+rvanilla)^0.5)-SUM($P204:R204),(Input!$P$152*(1+rvanilla)^0.5)/A10stdlife))</f>
        <v>0</v>
      </c>
      <c r="T204" s="168">
        <f>IF(A10stdlife="n/a","n/a",IF(T$3&gt;(A10stdlife+$E204),(Input!$P$152*(1+rvanilla)^0.5)-SUM($P204:S204),(Input!$P$152*(1+rvanilla)^0.5)/A10stdlife))</f>
        <v>0</v>
      </c>
      <c r="U204" s="168">
        <f>IF(A10stdlife="n/a","n/a",IF(U$3&gt;(A10stdlife+$E204),(Input!$P$152*(1+rvanilla)^0.5)-SUM($P204:T204),(Input!$P$152*(1+rvanilla)^0.5)/A10stdlife))</f>
        <v>0</v>
      </c>
      <c r="V204" s="168">
        <f>IF(A10stdlife="n/a","n/a",IF(V$3&gt;(A10stdlife+$E204),(Input!$P$152*(1+rvanilla)^0.5)-SUM($P204:U204),(Input!$P$152*(1+rvanilla)^0.5)/A10stdlife))</f>
        <v>0</v>
      </c>
      <c r="W204" s="168">
        <f>IF(A10stdlife="n/a","n/a",IF(W$3&gt;(A10stdlife+$E204),(Input!$P$152*(1+rvanilla)^0.5)-SUM($P204:V204),(Input!$P$152*(1+rvanilla)^0.5)/A10stdlife))</f>
        <v>0</v>
      </c>
      <c r="X204" s="168">
        <f>IF(A10stdlife="n/a","n/a",IF(X$3&gt;(A10stdlife+$E204),(Input!$P$152*(1+rvanilla)^0.5)-SUM($P204:W204),(Input!$P$152*(1+rvanilla)^0.5)/A10stdlife))</f>
        <v>0</v>
      </c>
      <c r="Y204" s="168">
        <f>IF(A10stdlife="n/a","n/a",IF(Y$3&gt;(A10stdlife+$E204),(Input!$P$152*(1+rvanilla)^0.5)-SUM($P204:X204),(Input!$P$152*(1+rvanilla)^0.5)/A10stdlife))</f>
        <v>0</v>
      </c>
      <c r="Z204" s="168">
        <f>IF(A10stdlife="n/a","n/a",IF(Z$3&gt;(A10stdlife+$E204),(Input!$P$152*(1+rvanilla)^0.5)-SUM($P204:Y204),(Input!$P$152*(1+rvanilla)^0.5)/A10stdlife))</f>
        <v>0</v>
      </c>
      <c r="AA204" s="168">
        <f>IF(A10stdlife="n/a","n/a",IF(AA$3&gt;(A10stdlife+$E204),(Input!$P$152*(1+rvanilla)^0.5)-SUM($P204:Z204),(Input!$P$152*(1+rvanilla)^0.5)/A10stdlife))</f>
        <v>0</v>
      </c>
      <c r="AB204" s="168">
        <f>IF(A10stdlife="n/a","n/a",IF(AB$3&gt;(A10stdlife+$E204),(Input!$P$152*(1+rvanilla)^0.5)-SUM($P204:AA204),(Input!$P$152*(1+rvanilla)^0.5)/A10stdlife))</f>
        <v>0</v>
      </c>
      <c r="AC204" s="168">
        <f>IF(A10stdlife="n/a","n/a",IF(AC$3&gt;(A10stdlife+$E204),(Input!$P$152*(1+rvanilla)^0.5)-SUM($P204:AB204),(Input!$P$152*(1+rvanilla)^0.5)/A10stdlife))</f>
        <v>0</v>
      </c>
      <c r="AD204" s="168">
        <f>IF(A10stdlife="n/a","n/a",IF(AD$3&gt;(A10stdlife+$E204),(Input!$P$152*(1+rvanilla)^0.5)-SUM($P204:AC204),(Input!$P$152*(1+rvanilla)^0.5)/A10stdlife))</f>
        <v>0</v>
      </c>
      <c r="AE204" s="168">
        <f>IF(A10stdlife="n/a","n/a",IF(AE$3&gt;(A10stdlife+$E204),(Input!$P$152*(1+rvanilla)^0.5)-SUM($P204:AD204),(Input!$P$152*(1+rvanilla)^0.5)/A10stdlife))</f>
        <v>0</v>
      </c>
      <c r="AF204" s="168">
        <f>IF(A10stdlife="n/a","n/a",IF(AF$3&gt;(A10stdlife+$E204),(Input!$P$152*(1+rvanilla)^0.5)-SUM($P204:AE204),(Input!$P$152*(1+rvanilla)^0.5)/A10stdlife))</f>
        <v>0</v>
      </c>
      <c r="AG204" s="168">
        <f>IF(A10stdlife="n/a","n/a",IF(AG$3&gt;(A10stdlife+$E204),(Input!$P$152*(1+rvanilla)^0.5)-SUM($P204:AF204),(Input!$P$152*(1+rvanilla)^0.5)/A10stdlife))</f>
        <v>0</v>
      </c>
      <c r="AH204" s="168">
        <f>IF(A10stdlife="n/a","n/a",IF(AH$3&gt;(A10stdlife+$E204),(Input!$P$152*(1+rvanilla)^0.5)-SUM($P204:AG204),(Input!$P$152*(1+rvanilla)^0.5)/A10stdlife))</f>
        <v>0</v>
      </c>
      <c r="AI204" s="168">
        <f>IF(A10stdlife="n/a","n/a",IF(AI$3&gt;(A10stdlife+$E204),(Input!$P$152*(1+rvanilla)^0.5)-SUM($P204:AH204),(Input!$P$152*(1+rvanilla)^0.5)/A10stdlife))</f>
        <v>0</v>
      </c>
      <c r="AJ204" s="168">
        <f>IF(A10stdlife="n/a","n/a",IF(AJ$3&gt;(A10stdlife+$E204),(Input!$P$152*(1+rvanilla)^0.5)-SUM($P204:AI204),(Input!$P$152*(1+rvanilla)^0.5)/A10stdlife))</f>
        <v>0</v>
      </c>
      <c r="AK204" s="168">
        <f>IF(A10stdlife="n/a","n/a",IF(AK$3&gt;(A10stdlife+$E204),(Input!$P$152*(1+rvanilla)^0.5)-SUM($P204:AJ204),(Input!$P$152*(1+rvanilla)^0.5)/A10stdlife))</f>
        <v>0</v>
      </c>
      <c r="AL204" s="168">
        <f>IF(A10stdlife="n/a","n/a",IF(AL$3&gt;(A10stdlife+$E204),(Input!$P$152*(1+rvanilla)^0.5)-SUM($P204:AK204),(Input!$P$152*(1+rvanilla)^0.5)/A10stdlife))</f>
        <v>0</v>
      </c>
      <c r="AM204" s="168">
        <f>IF(A10stdlife="n/a","n/a",IF(AM$3&gt;(A10stdlife+$E204),(Input!$P$152*(1+rvanilla)^0.5)-SUM($P204:AL204),(Input!$P$152*(1+rvanilla)^0.5)/A10stdlife))</f>
        <v>0</v>
      </c>
      <c r="AN204" s="168">
        <f>IF(A10stdlife="n/a","n/a",IF(AN$3&gt;(A10stdlife+$E204),(Input!$P$152*(1+rvanilla)^0.5)-SUM($P204:AM204),(Input!$P$152*(1+rvanilla)^0.5)/A10stdlife))</f>
        <v>0</v>
      </c>
      <c r="AO204" s="168">
        <f>IF(A10stdlife="n/a","n/a",IF(AO$3&gt;(A10stdlife+$E204),(Input!$P$152*(1+rvanilla)^0.5)-SUM($P204:AN204),(Input!$P$152*(1+rvanilla)^0.5)/A10stdlife))</f>
        <v>0</v>
      </c>
      <c r="AP204" s="168">
        <f>IF(A10stdlife="n/a","n/a",IF(AP$3&gt;(A10stdlife+$E204),(Input!$P$152*(1+rvanilla)^0.5)-SUM($P204:AO204),(Input!$P$152*(1+rvanilla)^0.5)/A10stdlife))</f>
        <v>0</v>
      </c>
      <c r="AQ204" s="168">
        <f>IF(A10stdlife="n/a","n/a",IF(AQ$3&gt;(A10stdlife+$E204),(Input!$P$152*(1+rvanilla)^0.5)-SUM($P204:AP204),(Input!$P$152*(1+rvanilla)^0.5)/A10stdlife))</f>
        <v>0</v>
      </c>
      <c r="AR204" s="168">
        <f>IF(A10stdlife="n/a","n/a",IF(AR$3&gt;(A10stdlife+$E204),(Input!$P$152*(1+rvanilla)^0.5)-SUM($P204:AQ204),(Input!$P$152*(1+rvanilla)^0.5)/A10stdlife))</f>
        <v>0</v>
      </c>
      <c r="AS204" s="168">
        <f>IF(A10stdlife="n/a","n/a",IF(AS$3&gt;(A10stdlife+$E204),(Input!$P$152*(1+rvanilla)^0.5)-SUM($P204:AR204),(Input!$P$152*(1+rvanilla)^0.5)/A10stdlife))</f>
        <v>0</v>
      </c>
      <c r="AT204" s="168">
        <f>IF(A10stdlife="n/a","n/a",IF(AT$3&gt;(A10stdlife+$E204),(Input!$P$152*(1+rvanilla)^0.5)-SUM($P204:AS204),(Input!$P$152*(1+rvanilla)^0.5)/A10stdlife))</f>
        <v>0</v>
      </c>
      <c r="AU204" s="168">
        <f>IF(A10stdlife="n/a","n/a",IF(AU$3&gt;(A10stdlife+$E204),(Input!$P$152*(1+rvanilla)^0.5)-SUM($P204:AT204),(Input!$P$152*(1+rvanilla)^0.5)/A10stdlife))</f>
        <v>0</v>
      </c>
      <c r="AV204" s="168">
        <f>IF(A10stdlife="n/a","n/a",IF(AV$3&gt;(A10stdlife+$E204),(Input!$P$152*(1+rvanilla)^0.5)-SUM($P204:AU204),(Input!$P$152*(1+rvanilla)^0.5)/A10stdlife))</f>
        <v>0</v>
      </c>
      <c r="AW204" s="168">
        <f>IF(A10stdlife="n/a","n/a",IF(AW$3&gt;(A10stdlife+$E204),(Input!$P$152*(1+rvanilla)^0.5)-SUM($P204:AV204),(Input!$P$152*(1+rvanilla)^0.5)/A10stdlife))</f>
        <v>0</v>
      </c>
      <c r="AX204" s="168">
        <f>IF(A10stdlife="n/a","n/a",IF(AX$3&gt;(A10stdlife+$E204),(Input!$P$152*(1+rvanilla)^0.5)-SUM($P204:AW204),(Input!$P$152*(1+rvanilla)^0.5)/A10stdlife))</f>
        <v>0</v>
      </c>
      <c r="AY204" s="168">
        <f>IF(A10stdlife="n/a","n/a",IF(AY$3&gt;(A10stdlife+$E204),(Input!$P$152*(1+rvanilla)^0.5)-SUM($P204:AX204),(Input!$P$152*(1+rvanilla)^0.5)/A10stdlife))</f>
        <v>0</v>
      </c>
      <c r="AZ204" s="168">
        <f>IF(A10stdlife="n/a","n/a",IF(AZ$3&gt;(A10stdlife+$E204),(Input!$P$152*(1+rvanilla)^0.5)-SUM($P204:AY204),(Input!$P$152*(1+rvanilla)^0.5)/A10stdlife))</f>
        <v>0</v>
      </c>
      <c r="BA204" s="168">
        <f>IF(A10stdlife="n/a","n/a",IF(BA$3&gt;(A10stdlife+$E204),(Input!$P$152*(1+rvanilla)^0.5)-SUM($P204:AZ204),(Input!$P$152*(1+rvanilla)^0.5)/A10stdlife))</f>
        <v>0</v>
      </c>
      <c r="BB204" s="168">
        <f>IF(A10stdlife="n/a","n/a",IF(BB$3&gt;(A10stdlife+$E204),(Input!$P$152*(1+rvanilla)^0.5)-SUM($P204:BA204),(Input!$P$152*(1+rvanilla)^0.5)/A10stdlife))</f>
        <v>0</v>
      </c>
      <c r="BC204" s="168">
        <f>IF(A10stdlife="n/a","n/a",IF(BC$3&gt;(A10stdlife+$E204),(Input!$P$152*(1+rvanilla)^0.5)-SUM($P204:BB204),(Input!$P$152*(1+rvanilla)^0.5)/A10stdlife))</f>
        <v>0</v>
      </c>
      <c r="BD204" s="168">
        <f>IF(A10stdlife="n/a","n/a",IF(BD$3&gt;(A10stdlife+$E204),(Input!$P$152*(1+rvanilla)^0.5)-SUM($P204:BC204),(Input!$P$152*(1+rvanilla)^0.5)/A10stdlife))</f>
        <v>0</v>
      </c>
      <c r="BE204" s="168">
        <f>IF(A10stdlife="n/a","n/a",IF(BE$3&gt;(A10stdlife+$E204),(Input!$P$152*(1+rvanilla)^0.5)-SUM($P204:BD204),(Input!$P$152*(1+rvanilla)^0.5)/A10stdlife))</f>
        <v>0</v>
      </c>
      <c r="BF204" s="168">
        <f>IF(A10stdlife="n/a","n/a",IF(BF$3&gt;(A10stdlife+$E204),(Input!$P$152*(1+rvanilla)^0.5)-SUM($P204:BE204),(Input!$P$152*(1+rvanilla)^0.5)/A10stdlife))</f>
        <v>0</v>
      </c>
      <c r="BG204" s="168">
        <f>IF(A10stdlife="n/a","n/a",IF(BG$3&gt;(A10stdlife+$E204),(Input!$P$152*(1+rvanilla)^0.5)-SUM($P204:BF204),(Input!$P$152*(1+rvanilla)^0.5)/A10stdlife))</f>
        <v>0</v>
      </c>
      <c r="BH204" s="168">
        <f>IF(A10stdlife="n/a","n/a",IF(BH$3&gt;(A10stdlife+$E204),(Input!$P$152*(1+rvanilla)^0.5)-SUM($P204:BG204),(Input!$P$152*(1+rvanilla)^0.5)/A10stdlife))</f>
        <v>0</v>
      </c>
      <c r="BI204" s="168">
        <f>IF(A10stdlife="n/a","n/a",IF(BI$3&gt;(A10stdlife+$E204),(Input!$P$152*(1+rvanilla)^0.5)-SUM($P204:BH204),(Input!$P$152*(1+rvanilla)^0.5)/A10stdlife))</f>
        <v>0</v>
      </c>
      <c r="BJ204" s="20"/>
      <c r="BK204" s="20"/>
      <c r="BL204"/>
      <c r="BM204"/>
      <c r="BN204"/>
      <c r="BO204"/>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c r="CW204"/>
      <c r="CX204"/>
      <c r="CY204"/>
      <c r="CZ204"/>
      <c r="DA204"/>
      <c r="DB204"/>
      <c r="DC204"/>
      <c r="DD204"/>
      <c r="DE204"/>
      <c r="DF204"/>
      <c r="DG204"/>
      <c r="DH204"/>
      <c r="DI204"/>
      <c r="DJ204"/>
      <c r="DK204"/>
      <c r="DL204"/>
      <c r="DM204"/>
      <c r="DN204"/>
      <c r="DO204"/>
      <c r="DP204"/>
      <c r="DQ204"/>
      <c r="DR204"/>
      <c r="DS204"/>
      <c r="DT204"/>
      <c r="DU204"/>
      <c r="DV204"/>
      <c r="DW204"/>
      <c r="DX204"/>
      <c r="DY204"/>
      <c r="DZ204"/>
      <c r="EA204"/>
      <c r="EB204"/>
      <c r="EC204"/>
      <c r="ED204"/>
      <c r="EE204"/>
      <c r="EF204"/>
      <c r="EG204"/>
      <c r="EH204"/>
      <c r="EI204"/>
      <c r="EJ204"/>
      <c r="EK204"/>
      <c r="EL204"/>
      <c r="EM204"/>
      <c r="EN204"/>
      <c r="EO204"/>
      <c r="EP204"/>
      <c r="EQ204"/>
      <c r="ER204"/>
      <c r="ES204"/>
      <c r="ET204"/>
      <c r="EU204"/>
      <c r="EV204"/>
      <c r="EW204"/>
      <c r="EX204"/>
      <c r="EY204"/>
      <c r="EZ204"/>
      <c r="FA204"/>
      <c r="FB204"/>
      <c r="FC204"/>
      <c r="FD204"/>
      <c r="FE204"/>
      <c r="FF204"/>
      <c r="FG204"/>
      <c r="FH204"/>
      <c r="FI204"/>
      <c r="FJ204"/>
      <c r="FK204"/>
      <c r="FL204"/>
      <c r="FM204"/>
      <c r="FN204"/>
      <c r="FO204"/>
      <c r="FP204"/>
      <c r="FQ204"/>
      <c r="FR204"/>
      <c r="FS204"/>
      <c r="FT204"/>
      <c r="FU204"/>
      <c r="FV204"/>
      <c r="FW204"/>
      <c r="FX204"/>
      <c r="FY204"/>
      <c r="FZ204"/>
      <c r="GA204"/>
      <c r="GB204"/>
      <c r="GC204"/>
      <c r="GD204"/>
      <c r="GE204"/>
      <c r="GF204"/>
      <c r="GG204"/>
      <c r="GH204"/>
      <c r="GI204"/>
      <c r="GJ204"/>
      <c r="GK204"/>
      <c r="GL204"/>
      <c r="GM204"/>
      <c r="GN204"/>
      <c r="GO204"/>
      <c r="GP204"/>
      <c r="GQ204"/>
      <c r="GR204"/>
      <c r="GS204"/>
      <c r="GT204"/>
      <c r="GU204"/>
      <c r="GV204"/>
      <c r="GW204"/>
      <c r="GX204"/>
      <c r="GY204"/>
      <c r="GZ204"/>
      <c r="HA204"/>
      <c r="HB204"/>
      <c r="HC204"/>
      <c r="HD204"/>
      <c r="HE204"/>
      <c r="HF204"/>
      <c r="HG204"/>
      <c r="HH204"/>
      <c r="HI204"/>
      <c r="HJ204"/>
      <c r="HK204"/>
      <c r="HL204"/>
      <c r="HM204"/>
      <c r="HN204"/>
      <c r="HO204"/>
      <c r="HP204"/>
      <c r="HQ204"/>
      <c r="HR204"/>
      <c r="HS204"/>
      <c r="HT204"/>
      <c r="HU204"/>
      <c r="HV204"/>
      <c r="HW204"/>
      <c r="HX204"/>
      <c r="HY204"/>
      <c r="HZ204"/>
      <c r="IA204"/>
      <c r="IB204"/>
      <c r="IC204"/>
      <c r="ID204"/>
      <c r="IE204"/>
      <c r="IF204"/>
      <c r="IG204"/>
      <c r="IH204"/>
      <c r="II204"/>
      <c r="IJ204"/>
      <c r="IK204"/>
      <c r="IL204"/>
      <c r="IM204"/>
      <c r="IN204"/>
      <c r="IO204"/>
      <c r="IP204"/>
      <c r="IQ204"/>
      <c r="IR204"/>
      <c r="IS204"/>
      <c r="IT204"/>
      <c r="IU204"/>
      <c r="IV204"/>
    </row>
    <row r="205" spans="1:256" s="5" customFormat="1" outlineLevel="1" collapsed="1">
      <c r="A205" s="20"/>
      <c r="B205" s="20"/>
      <c r="C205" s="38" t="str">
        <f>Asset10</f>
        <v>Total Communications</v>
      </c>
      <c r="D205" s="20"/>
      <c r="E205" s="20"/>
      <c r="F205" s="35"/>
      <c r="G205" s="165">
        <f t="shared" ref="G205:AL205" si="55">SUM(G193:G204)</f>
        <v>6.277864446547829</v>
      </c>
      <c r="H205" s="165">
        <f t="shared" si="55"/>
        <v>6.277864446547829</v>
      </c>
      <c r="I205" s="165">
        <f t="shared" si="55"/>
        <v>6.2456647744993496</v>
      </c>
      <c r="J205" s="165">
        <f t="shared" si="55"/>
        <v>0</v>
      </c>
      <c r="K205" s="165">
        <f t="shared" si="55"/>
        <v>0</v>
      </c>
      <c r="L205" s="165">
        <f t="shared" si="55"/>
        <v>0</v>
      </c>
      <c r="M205" s="165">
        <f t="shared" si="55"/>
        <v>0</v>
      </c>
      <c r="N205" s="165">
        <f t="shared" si="55"/>
        <v>0</v>
      </c>
      <c r="O205" s="165">
        <f t="shared" si="55"/>
        <v>0</v>
      </c>
      <c r="P205" s="165">
        <f t="shared" si="55"/>
        <v>0</v>
      </c>
      <c r="Q205" s="165">
        <f t="shared" si="55"/>
        <v>0</v>
      </c>
      <c r="R205" s="165">
        <f t="shared" si="55"/>
        <v>0</v>
      </c>
      <c r="S205" s="165">
        <f t="shared" si="55"/>
        <v>0</v>
      </c>
      <c r="T205" s="165">
        <f t="shared" si="55"/>
        <v>0</v>
      </c>
      <c r="U205" s="165">
        <f t="shared" si="55"/>
        <v>0</v>
      </c>
      <c r="V205" s="165">
        <f t="shared" si="55"/>
        <v>0</v>
      </c>
      <c r="W205" s="165">
        <f t="shared" si="55"/>
        <v>0</v>
      </c>
      <c r="X205" s="165">
        <f t="shared" si="55"/>
        <v>0</v>
      </c>
      <c r="Y205" s="165">
        <f t="shared" si="55"/>
        <v>0</v>
      </c>
      <c r="Z205" s="165">
        <f t="shared" si="55"/>
        <v>0</v>
      </c>
      <c r="AA205" s="165">
        <f t="shared" si="55"/>
        <v>0</v>
      </c>
      <c r="AB205" s="165">
        <f t="shared" si="55"/>
        <v>0</v>
      </c>
      <c r="AC205" s="165">
        <f t="shared" si="55"/>
        <v>0</v>
      </c>
      <c r="AD205" s="165">
        <f t="shared" si="55"/>
        <v>0</v>
      </c>
      <c r="AE205" s="165">
        <f t="shared" si="55"/>
        <v>0</v>
      </c>
      <c r="AF205" s="165">
        <f t="shared" si="55"/>
        <v>0</v>
      </c>
      <c r="AG205" s="165">
        <f t="shared" si="55"/>
        <v>0</v>
      </c>
      <c r="AH205" s="165">
        <f t="shared" si="55"/>
        <v>0</v>
      </c>
      <c r="AI205" s="165">
        <f t="shared" si="55"/>
        <v>0</v>
      </c>
      <c r="AJ205" s="165">
        <f t="shared" si="55"/>
        <v>0</v>
      </c>
      <c r="AK205" s="165">
        <f t="shared" si="55"/>
        <v>0</v>
      </c>
      <c r="AL205" s="165">
        <f t="shared" si="55"/>
        <v>0</v>
      </c>
      <c r="AM205" s="165">
        <f t="shared" ref="AM205:BI205" si="56">SUM(AM193:AM204)</f>
        <v>0</v>
      </c>
      <c r="AN205" s="165">
        <f t="shared" si="56"/>
        <v>0</v>
      </c>
      <c r="AO205" s="165">
        <f t="shared" si="56"/>
        <v>0</v>
      </c>
      <c r="AP205" s="165">
        <f t="shared" si="56"/>
        <v>0</v>
      </c>
      <c r="AQ205" s="165">
        <f t="shared" si="56"/>
        <v>0</v>
      </c>
      <c r="AR205" s="165">
        <f t="shared" si="56"/>
        <v>0</v>
      </c>
      <c r="AS205" s="165">
        <f t="shared" si="56"/>
        <v>0</v>
      </c>
      <c r="AT205" s="165">
        <f t="shared" si="56"/>
        <v>0</v>
      </c>
      <c r="AU205" s="165">
        <f t="shared" si="56"/>
        <v>0</v>
      </c>
      <c r="AV205" s="165">
        <f t="shared" si="56"/>
        <v>0</v>
      </c>
      <c r="AW205" s="165">
        <f t="shared" si="56"/>
        <v>0</v>
      </c>
      <c r="AX205" s="165">
        <f t="shared" si="56"/>
        <v>0</v>
      </c>
      <c r="AY205" s="165">
        <f t="shared" si="56"/>
        <v>0</v>
      </c>
      <c r="AZ205" s="165">
        <f t="shared" si="56"/>
        <v>0</v>
      </c>
      <c r="BA205" s="165">
        <f t="shared" si="56"/>
        <v>0</v>
      </c>
      <c r="BB205" s="165">
        <f t="shared" si="56"/>
        <v>0</v>
      </c>
      <c r="BC205" s="165">
        <f t="shared" si="56"/>
        <v>0</v>
      </c>
      <c r="BD205" s="165">
        <f t="shared" si="56"/>
        <v>0</v>
      </c>
      <c r="BE205" s="165">
        <f t="shared" si="56"/>
        <v>0</v>
      </c>
      <c r="BF205" s="165">
        <f t="shared" si="56"/>
        <v>0</v>
      </c>
      <c r="BG205" s="165">
        <f t="shared" si="56"/>
        <v>0</v>
      </c>
      <c r="BH205" s="165">
        <f t="shared" si="56"/>
        <v>0</v>
      </c>
      <c r="BI205" s="165">
        <f t="shared" si="56"/>
        <v>0</v>
      </c>
      <c r="BJ205" s="20"/>
      <c r="BK205" s="20"/>
      <c r="BL205"/>
      <c r="BM205"/>
      <c r="BN205"/>
      <c r="BO205"/>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c r="CY205"/>
      <c r="CZ205"/>
      <c r="DA205"/>
      <c r="DB205"/>
      <c r="DC205"/>
      <c r="DD205"/>
      <c r="DE205"/>
      <c r="DF205"/>
      <c r="DG205"/>
      <c r="DH205"/>
      <c r="DI205"/>
      <c r="DJ205"/>
      <c r="DK205"/>
      <c r="DL205"/>
      <c r="DM205"/>
      <c r="DN205"/>
      <c r="DO205"/>
      <c r="DP205"/>
      <c r="DQ205"/>
      <c r="DR205"/>
      <c r="DS205"/>
      <c r="DT205"/>
      <c r="DU205"/>
      <c r="DV205"/>
      <c r="DW205"/>
      <c r="DX205"/>
      <c r="DY205"/>
      <c r="DZ205"/>
      <c r="EA205"/>
      <c r="EB205"/>
      <c r="EC205"/>
      <c r="ED205"/>
      <c r="EE205"/>
      <c r="EF205"/>
      <c r="EG205"/>
      <c r="EH205"/>
      <c r="EI205"/>
      <c r="EJ205"/>
      <c r="EK205"/>
      <c r="EL205"/>
      <c r="EM205"/>
      <c r="EN205"/>
      <c r="EO205"/>
      <c r="EP205"/>
      <c r="EQ205"/>
      <c r="ER205"/>
      <c r="ES205"/>
      <c r="ET205"/>
      <c r="EU205"/>
      <c r="EV205"/>
      <c r="EW205"/>
      <c r="EX205"/>
      <c r="EY205"/>
      <c r="EZ205"/>
      <c r="FA205"/>
      <c r="FB205"/>
      <c r="FC205"/>
      <c r="FD205"/>
      <c r="FE205"/>
      <c r="FF205"/>
      <c r="FG205"/>
      <c r="FH205"/>
      <c r="FI205"/>
      <c r="FJ205"/>
      <c r="FK205"/>
      <c r="FL205"/>
      <c r="FM205"/>
      <c r="FN205"/>
      <c r="FO205"/>
      <c r="FP205"/>
      <c r="FQ205"/>
      <c r="FR205"/>
      <c r="FS205"/>
      <c r="FT205"/>
      <c r="FU205"/>
      <c r="FV205"/>
      <c r="FW205"/>
      <c r="FX205"/>
      <c r="FY205"/>
      <c r="FZ205"/>
      <c r="GA205"/>
      <c r="GB205"/>
      <c r="GC205"/>
      <c r="GD205"/>
      <c r="GE205"/>
      <c r="GF205"/>
      <c r="GG205"/>
      <c r="GH205"/>
      <c r="GI205"/>
      <c r="GJ205"/>
      <c r="GK205"/>
      <c r="GL205"/>
      <c r="GM205"/>
      <c r="GN205"/>
      <c r="GO205"/>
      <c r="GP205"/>
      <c r="GQ205"/>
      <c r="GR205"/>
      <c r="GS205"/>
      <c r="GT205"/>
      <c r="GU205"/>
      <c r="GV205"/>
      <c r="GW205"/>
      <c r="GX205"/>
      <c r="GY205"/>
      <c r="GZ205"/>
      <c r="HA205"/>
      <c r="HB205"/>
      <c r="HC205"/>
      <c r="HD205"/>
      <c r="HE205"/>
      <c r="HF205"/>
      <c r="HG205"/>
      <c r="HH205"/>
      <c r="HI205"/>
      <c r="HJ205"/>
      <c r="HK205"/>
      <c r="HL205"/>
      <c r="HM205"/>
      <c r="HN205"/>
      <c r="HO205"/>
      <c r="HP205"/>
      <c r="HQ205"/>
      <c r="HR205"/>
      <c r="HS205"/>
      <c r="HT205"/>
      <c r="HU205"/>
      <c r="HV205"/>
      <c r="HW205"/>
      <c r="HX205"/>
      <c r="HY205"/>
      <c r="HZ205"/>
      <c r="IA205"/>
      <c r="IB205"/>
      <c r="IC205"/>
      <c r="ID205"/>
      <c r="IE205"/>
      <c r="IF205"/>
      <c r="IG205"/>
      <c r="IH205"/>
      <c r="II205"/>
      <c r="IJ205"/>
      <c r="IK205"/>
      <c r="IL205"/>
      <c r="IM205"/>
      <c r="IN205"/>
      <c r="IO205"/>
      <c r="IP205"/>
      <c r="IQ205"/>
      <c r="IR205"/>
      <c r="IS205"/>
      <c r="IT205"/>
      <c r="IU205"/>
      <c r="IV205"/>
    </row>
    <row r="206" spans="1:256" s="5" customFormat="1" hidden="1" outlineLevel="2">
      <c r="A206" s="20"/>
      <c r="B206" s="45" t="str">
        <f>C218</f>
        <v>System IT (dx)</v>
      </c>
      <c r="C206" s="46"/>
      <c r="D206" s="47" t="s">
        <v>72</v>
      </c>
      <c r="E206" s="46"/>
      <c r="F206" s="48"/>
      <c r="G206" s="443">
        <f>IF(G$3&gt;A11remlife,A11value-SUM($F206:F206),IF(A11remlife="N/A","n/a",A11value/A11remlife))</f>
        <v>50.915106872940385</v>
      </c>
      <c r="H206" s="167">
        <f>IF(H$3&gt;A11remlife,A11value-SUM($F206:G206),IF(A11remlife="N/A","n/a",A11value/A11remlife))</f>
        <v>50.915106872940385</v>
      </c>
      <c r="I206" s="167">
        <f>IF(I$3&gt;A11remlife,A11value-SUM($F206:H206),IF(A11remlife="N/A","n/a",A11value/A11remlife))</f>
        <v>50.915106872940385</v>
      </c>
      <c r="J206" s="167">
        <f>IF(J$3&gt;A11remlife,A11value-SUM($F206:I206),IF(A11remlife="N/A","n/a",A11value/A11remlife))</f>
        <v>50.915106872940385</v>
      </c>
      <c r="K206" s="167">
        <f>IF(K$3&gt;A11remlife,A11value-SUM($F206:J206),IF(A11remlife="N/A","n/a",A11value/A11remlife))</f>
        <v>50.915106872940385</v>
      </c>
      <c r="L206" s="167">
        <f>IF(L$3&gt;A11remlife,A11value-SUM($F206:K206),IF(A11remlife="N/A","n/a",A11value/A11remlife))</f>
        <v>8.0414046747138173</v>
      </c>
      <c r="M206" s="167">
        <f>IF(M$3&gt;A11remlife,A11value-SUM($F206:L206),IF(A11remlife="N/A","n/a",A11value/A11remlife))</f>
        <v>0</v>
      </c>
      <c r="N206" s="167">
        <f>IF(N$3&gt;A11remlife,A11value-SUM($F206:M206),IF(A11remlife="N/A","n/a",A11value/A11remlife))</f>
        <v>0</v>
      </c>
      <c r="O206" s="167">
        <f>IF(O$3&gt;A11remlife,A11value-SUM($F206:N206),IF(A11remlife="N/A","n/a",A11value/A11remlife))</f>
        <v>0</v>
      </c>
      <c r="P206" s="167">
        <f>IF(P$3&gt;A11remlife,A11value-SUM($F206:O206),IF(A11remlife="N/A","n/a",A11value/A11remlife))</f>
        <v>0</v>
      </c>
      <c r="Q206" s="167">
        <f>IF(Q$3&gt;A11remlife,A11value-SUM($F206:P206),IF(A11remlife="N/A","n/a",A11value/A11remlife))</f>
        <v>0</v>
      </c>
      <c r="R206" s="167">
        <f>IF(R$3&gt;A11remlife,A11value-SUM($F206:Q206),IF(A11remlife="N/A","n/a",A11value/A11remlife))</f>
        <v>0</v>
      </c>
      <c r="S206" s="167">
        <f>IF(S$3&gt;A11remlife,A11value-SUM($F206:R206),IF(A11remlife="N/A","n/a",A11value/A11remlife))</f>
        <v>0</v>
      </c>
      <c r="T206" s="167">
        <f>IF(T$3&gt;A11remlife,A11value-SUM($F206:S206),IF(A11remlife="N/A","n/a",A11value/A11remlife))</f>
        <v>0</v>
      </c>
      <c r="U206" s="167">
        <f>IF(U$3&gt;A11remlife,A11value-SUM($F206:T206),IF(A11remlife="N/A","n/a",A11value/A11remlife))</f>
        <v>0</v>
      </c>
      <c r="V206" s="167">
        <f>IF(V$3&gt;A11remlife,A11value-SUM($F206:U206),IF(A11remlife="N/A","n/a",A11value/A11remlife))</f>
        <v>0</v>
      </c>
      <c r="W206" s="167">
        <f>IF(W$3&gt;A11remlife,A11value-SUM($F206:V206),IF(A11remlife="N/A","n/a",A11value/A11remlife))</f>
        <v>0</v>
      </c>
      <c r="X206" s="167">
        <f>IF(X$3&gt;A11remlife,A11value-SUM($F206:W206),IF(A11remlife="N/A","n/a",A11value/A11remlife))</f>
        <v>0</v>
      </c>
      <c r="Y206" s="167">
        <f>IF(Y$3&gt;A11remlife,A11value-SUM($F206:X206),IF(A11remlife="N/A","n/a",A11value/A11remlife))</f>
        <v>0</v>
      </c>
      <c r="Z206" s="167">
        <f>IF(Z$3&gt;A11remlife,A11value-SUM($F206:Y206),IF(A11remlife="N/A","n/a",A11value/A11remlife))</f>
        <v>0</v>
      </c>
      <c r="AA206" s="167">
        <f>IF(AA$3&gt;A11remlife,A11value-SUM($F206:Z206),IF(A11remlife="N/A","n/a",A11value/A11remlife))</f>
        <v>0</v>
      </c>
      <c r="AB206" s="167">
        <f>IF(AB$3&gt;A11remlife,A11value-SUM($F206:AA206),IF(A11remlife="N/A","n/a",A11value/A11remlife))</f>
        <v>0</v>
      </c>
      <c r="AC206" s="167">
        <f>IF(AC$3&gt;A11remlife,A11value-SUM($F206:AB206),IF(A11remlife="N/A","n/a",A11value/A11remlife))</f>
        <v>0</v>
      </c>
      <c r="AD206" s="167">
        <f>IF(AD$3&gt;A11remlife,A11value-SUM($F206:AC206),IF(A11remlife="N/A","n/a",A11value/A11remlife))</f>
        <v>0</v>
      </c>
      <c r="AE206" s="167">
        <f>IF(AE$3&gt;A11remlife,A11value-SUM($F206:AD206),IF(A11remlife="N/A","n/a",A11value/A11remlife))</f>
        <v>0</v>
      </c>
      <c r="AF206" s="167">
        <f>IF(AF$3&gt;A11remlife,A11value-SUM($F206:AE206),IF(A11remlife="N/A","n/a",A11value/A11remlife))</f>
        <v>0</v>
      </c>
      <c r="AG206" s="167">
        <f>IF(AG$3&gt;A11remlife,A11value-SUM($F206:AF206),IF(A11remlife="N/A","n/a",A11value/A11remlife))</f>
        <v>0</v>
      </c>
      <c r="AH206" s="167">
        <f>IF(AH$3&gt;A11remlife,A11value-SUM($F206:AG206),IF(A11remlife="N/A","n/a",A11value/A11remlife))</f>
        <v>0</v>
      </c>
      <c r="AI206" s="167">
        <f>IF(AI$3&gt;A11remlife,A11value-SUM($F206:AH206),IF(A11remlife="N/A","n/a",A11value/A11remlife))</f>
        <v>0</v>
      </c>
      <c r="AJ206" s="167">
        <f>IF(AJ$3&gt;A11remlife,A11value-SUM($F206:AI206),IF(A11remlife="N/A","n/a",A11value/A11remlife))</f>
        <v>0</v>
      </c>
      <c r="AK206" s="167">
        <f>IF(AK$3&gt;A11remlife,A11value-SUM($F206:AJ206),IF(A11remlife="N/A","n/a",A11value/A11remlife))</f>
        <v>0</v>
      </c>
      <c r="AL206" s="167">
        <f>IF(AL$3&gt;A11remlife,A11value-SUM($F206:AK206),IF(A11remlife="N/A","n/a",A11value/A11remlife))</f>
        <v>0</v>
      </c>
      <c r="AM206" s="167">
        <f>IF(AM$3&gt;A11remlife,A11value-SUM($F206:AL206),IF(A11remlife="N/A","n/a",A11value/A11remlife))</f>
        <v>0</v>
      </c>
      <c r="AN206" s="167">
        <f>IF(AN$3&gt;A11remlife,A11value-SUM($F206:AM206),IF(A11remlife="N/A","n/a",A11value/A11remlife))</f>
        <v>0</v>
      </c>
      <c r="AO206" s="167">
        <f>IF(AO$3&gt;A11remlife,A11value-SUM($F206:AN206),IF(A11remlife="N/A","n/a",A11value/A11remlife))</f>
        <v>0</v>
      </c>
      <c r="AP206" s="167">
        <f>IF(AP$3&gt;A11remlife,A11value-SUM($F206:AO206),IF(A11remlife="N/A","n/a",A11value/A11remlife))</f>
        <v>0</v>
      </c>
      <c r="AQ206" s="167">
        <f>IF(AQ$3&gt;A11remlife,A11value-SUM($F206:AP206),IF(A11remlife="N/A","n/a",A11value/A11remlife))</f>
        <v>0</v>
      </c>
      <c r="AR206" s="167">
        <f>IF(AR$3&gt;A11remlife,A11value-SUM($F206:AQ206),IF(A11remlife="N/A","n/a",A11value/A11remlife))</f>
        <v>0</v>
      </c>
      <c r="AS206" s="167">
        <f>IF(AS$3&gt;A11remlife,A11value-SUM($F206:AR206),IF(A11remlife="N/A","n/a",A11value/A11remlife))</f>
        <v>0</v>
      </c>
      <c r="AT206" s="167">
        <f>IF(AT$3&gt;A11remlife,A11value-SUM($F206:AS206),IF(A11remlife="N/A","n/a",A11value/A11remlife))</f>
        <v>0</v>
      </c>
      <c r="AU206" s="167">
        <f>IF(AU$3&gt;A11remlife,A11value-SUM($F206:AT206),IF(A11remlife="N/A","n/a",A11value/A11remlife))</f>
        <v>0</v>
      </c>
      <c r="AV206" s="167">
        <f>IF(AV$3&gt;A11remlife,A11value-SUM($F206:AU206),IF(A11remlife="N/A","n/a",A11value/A11remlife))</f>
        <v>0</v>
      </c>
      <c r="AW206" s="167">
        <f>IF(AW$3&gt;A11remlife,A11value-SUM($F206:AV206),IF(A11remlife="N/A","n/a",A11value/A11remlife))</f>
        <v>0</v>
      </c>
      <c r="AX206" s="167">
        <f>IF(AX$3&gt;A11remlife,A11value-SUM($F206:AW206),IF(A11remlife="N/A","n/a",A11value/A11remlife))</f>
        <v>0</v>
      </c>
      <c r="AY206" s="167">
        <f>IF(AY$3&gt;A11remlife,A11value-SUM($F206:AX206),IF(A11remlife="N/A","n/a",A11value/A11remlife))</f>
        <v>0</v>
      </c>
      <c r="AZ206" s="167">
        <f>IF(AZ$3&gt;A11remlife,A11value-SUM($F206:AY206),IF(A11remlife="N/A","n/a",A11value/A11remlife))</f>
        <v>0</v>
      </c>
      <c r="BA206" s="167">
        <f>IF(BA$3&gt;A11remlife,A11value-SUM($F206:AZ206),IF(A11remlife="N/A","n/a",A11value/A11remlife))</f>
        <v>0</v>
      </c>
      <c r="BB206" s="167">
        <f>IF(BB$3&gt;A11remlife,A11value-SUM($F206:BA206),IF(A11remlife="N/A","n/a",A11value/A11remlife))</f>
        <v>0</v>
      </c>
      <c r="BC206" s="167">
        <f>IF(BC$3&gt;A11remlife,A11value-SUM($F206:BB206),IF(A11remlife="N/A","n/a",A11value/A11remlife))</f>
        <v>0</v>
      </c>
      <c r="BD206" s="167">
        <f>IF(BD$3&gt;A11remlife,A11value-SUM($F206:BC206),IF(A11remlife="N/A","n/a",A11value/A11remlife))</f>
        <v>0</v>
      </c>
      <c r="BE206" s="167">
        <f>IF(BE$3&gt;A11remlife,A11value-SUM($F206:BD206),IF(A11remlife="N/A","n/a",A11value/A11remlife))</f>
        <v>0</v>
      </c>
      <c r="BF206" s="167">
        <f>IF(BF$3&gt;A11remlife,A11value-SUM($F206:BE206),IF(A11remlife="N/A","n/a",A11value/A11remlife))</f>
        <v>0</v>
      </c>
      <c r="BG206" s="167">
        <f>IF(BG$3&gt;A11remlife,A11value-SUM($F206:BF206),IF(A11remlife="N/A","n/a",A11value/A11remlife))</f>
        <v>0</v>
      </c>
      <c r="BH206" s="167">
        <f>IF(BH$3&gt;A11remlife,A11value-SUM($F206:BG206),IF(A11remlife="N/A","n/a",A11value/A11remlife))</f>
        <v>0</v>
      </c>
      <c r="BI206" s="167">
        <f>IF(BI$3&gt;A11remlife,A11value-SUM($F206:BH206),IF(A11remlife="N/A","n/a",A11value/A11remlife))</f>
        <v>0</v>
      </c>
      <c r="BJ206" s="20"/>
      <c r="BK206" s="20"/>
      <c r="BL206"/>
      <c r="BM206"/>
      <c r="BN206"/>
      <c r="BO206"/>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c r="CY206"/>
      <c r="CZ206"/>
      <c r="DA206"/>
      <c r="DB206"/>
      <c r="DC206"/>
      <c r="DD206"/>
      <c r="DE206"/>
      <c r="DF206"/>
      <c r="DG206"/>
      <c r="DH206"/>
      <c r="DI206"/>
      <c r="DJ206"/>
      <c r="DK206"/>
      <c r="DL206"/>
      <c r="DM206"/>
      <c r="DN206"/>
      <c r="DO206"/>
      <c r="DP206"/>
      <c r="DQ206"/>
      <c r="DR206"/>
      <c r="DS206"/>
      <c r="DT206"/>
      <c r="DU206"/>
      <c r="DV206"/>
      <c r="DW206"/>
      <c r="DX206"/>
      <c r="DY206"/>
      <c r="DZ206"/>
      <c r="EA206"/>
      <c r="EB206"/>
      <c r="EC206"/>
      <c r="ED206"/>
      <c r="EE206"/>
      <c r="EF206"/>
      <c r="EG206"/>
      <c r="EH206"/>
      <c r="EI206"/>
      <c r="EJ206"/>
      <c r="EK206"/>
      <c r="EL206"/>
      <c r="EM206"/>
      <c r="EN206"/>
      <c r="EO206"/>
      <c r="EP206"/>
      <c r="EQ206"/>
      <c r="ER206"/>
      <c r="ES206"/>
      <c r="ET206"/>
      <c r="EU206"/>
      <c r="EV206"/>
      <c r="EW206"/>
      <c r="EX206"/>
      <c r="EY206"/>
      <c r="EZ206"/>
      <c r="FA206"/>
      <c r="FB206"/>
      <c r="FC206"/>
      <c r="FD206"/>
      <c r="FE206"/>
      <c r="FF206"/>
      <c r="FG206"/>
      <c r="FH206"/>
      <c r="FI206"/>
      <c r="FJ206"/>
      <c r="FK206"/>
      <c r="FL206"/>
      <c r="FM206"/>
      <c r="FN206"/>
      <c r="FO206"/>
      <c r="FP206"/>
      <c r="FQ206"/>
      <c r="FR206"/>
      <c r="FS206"/>
      <c r="FT206"/>
      <c r="FU206"/>
      <c r="FV206"/>
      <c r="FW206"/>
      <c r="FX206"/>
      <c r="FY206"/>
      <c r="FZ206"/>
      <c r="GA206"/>
      <c r="GB206"/>
      <c r="GC206"/>
      <c r="GD206"/>
      <c r="GE206"/>
      <c r="GF206"/>
      <c r="GG206"/>
      <c r="GH206"/>
      <c r="GI206"/>
      <c r="GJ206"/>
      <c r="GK206"/>
      <c r="GL206"/>
      <c r="GM206"/>
      <c r="GN206"/>
      <c r="GO206"/>
      <c r="GP206"/>
      <c r="GQ206"/>
      <c r="GR206"/>
      <c r="GS206"/>
      <c r="GT206"/>
      <c r="GU206"/>
      <c r="GV206"/>
      <c r="GW206"/>
      <c r="GX206"/>
      <c r="GY206"/>
      <c r="GZ206"/>
      <c r="HA206"/>
      <c r="HB206"/>
      <c r="HC206"/>
      <c r="HD206"/>
      <c r="HE206"/>
      <c r="HF206"/>
      <c r="HG206"/>
      <c r="HH206"/>
      <c r="HI206"/>
      <c r="HJ206"/>
      <c r="HK206"/>
      <c r="HL206"/>
      <c r="HM206"/>
      <c r="HN206"/>
      <c r="HO206"/>
      <c r="HP206"/>
      <c r="HQ206"/>
      <c r="HR206"/>
      <c r="HS206"/>
      <c r="HT206"/>
      <c r="HU206"/>
      <c r="HV206"/>
      <c r="HW206"/>
      <c r="HX206"/>
      <c r="HY206"/>
      <c r="HZ206"/>
      <c r="IA206"/>
      <c r="IB206"/>
      <c r="IC206"/>
      <c r="ID206"/>
      <c r="IE206"/>
      <c r="IF206"/>
      <c r="IG206"/>
      <c r="IH206"/>
      <c r="II206"/>
      <c r="IJ206"/>
      <c r="IK206"/>
      <c r="IL206"/>
      <c r="IM206"/>
      <c r="IN206"/>
      <c r="IO206"/>
      <c r="IP206"/>
      <c r="IQ206"/>
      <c r="IR206"/>
      <c r="IS206"/>
      <c r="IT206"/>
      <c r="IU206"/>
      <c r="IV206"/>
    </row>
    <row r="207" spans="1:256" s="5" customFormat="1" hidden="1" outlineLevel="2">
      <c r="A207" s="20"/>
      <c r="B207" s="20"/>
      <c r="C207" s="38"/>
      <c r="D207" s="641" t="s">
        <v>71</v>
      </c>
      <c r="E207" s="287">
        <v>0</v>
      </c>
      <c r="F207" s="40"/>
      <c r="G207" s="164"/>
      <c r="H207" s="168"/>
      <c r="I207" s="168"/>
      <c r="J207" s="168"/>
      <c r="K207" s="168"/>
      <c r="L207" s="168"/>
      <c r="M207" s="168"/>
      <c r="N207" s="168"/>
      <c r="O207" s="168"/>
      <c r="P207" s="168"/>
      <c r="Q207" s="168"/>
      <c r="R207" s="168"/>
      <c r="S207" s="168"/>
      <c r="T207" s="168"/>
      <c r="U207" s="168"/>
      <c r="V207" s="168"/>
      <c r="W207" s="168"/>
      <c r="X207" s="168"/>
      <c r="Y207" s="168"/>
      <c r="Z207" s="168"/>
      <c r="AA207" s="168"/>
      <c r="AB207" s="168"/>
      <c r="AC207" s="168"/>
      <c r="AD207" s="168"/>
      <c r="AE207" s="168"/>
      <c r="AF207" s="168"/>
      <c r="AG207" s="168"/>
      <c r="AH207" s="168"/>
      <c r="AI207" s="168"/>
      <c r="AJ207" s="168"/>
      <c r="AK207" s="168"/>
      <c r="AL207" s="168"/>
      <c r="AM207" s="168"/>
      <c r="AN207" s="168"/>
      <c r="AO207" s="168"/>
      <c r="AP207" s="168"/>
      <c r="AQ207" s="168"/>
      <c r="AR207" s="168"/>
      <c r="AS207" s="168"/>
      <c r="AT207" s="168"/>
      <c r="AU207" s="168"/>
      <c r="AV207" s="168"/>
      <c r="AW207" s="168"/>
      <c r="AX207" s="168"/>
      <c r="AY207" s="168"/>
      <c r="AZ207" s="168"/>
      <c r="BA207" s="168"/>
      <c r="BB207" s="168"/>
      <c r="BC207" s="168"/>
      <c r="BD207" s="168"/>
      <c r="BE207" s="168"/>
      <c r="BF207" s="168"/>
      <c r="BG207" s="168"/>
      <c r="BH207" s="168"/>
      <c r="BI207" s="168"/>
      <c r="BJ207" s="20"/>
      <c r="BK207" s="20"/>
      <c r="BL207"/>
      <c r="BM207"/>
      <c r="BN207"/>
      <c r="BO207"/>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c r="CW207"/>
      <c r="CX207"/>
      <c r="CY207"/>
      <c r="CZ207"/>
      <c r="DA207"/>
      <c r="DB207"/>
      <c r="DC207"/>
      <c r="DD207"/>
      <c r="DE207"/>
      <c r="DF207"/>
      <c r="DG207"/>
      <c r="DH207"/>
      <c r="DI207"/>
      <c r="DJ207"/>
      <c r="DK207"/>
      <c r="DL207"/>
      <c r="DM207"/>
      <c r="DN207"/>
      <c r="DO207"/>
      <c r="DP207"/>
      <c r="DQ207"/>
      <c r="DR207"/>
      <c r="DS207"/>
      <c r="DT207"/>
      <c r="DU207"/>
      <c r="DV207"/>
      <c r="DW207"/>
      <c r="DX207"/>
      <c r="DY207"/>
      <c r="DZ207"/>
      <c r="EA207"/>
      <c r="EB207"/>
      <c r="EC207"/>
      <c r="ED207"/>
      <c r="EE207"/>
      <c r="EF207"/>
      <c r="EG207"/>
      <c r="EH207"/>
      <c r="EI207"/>
      <c r="EJ207"/>
      <c r="EK207"/>
      <c r="EL207"/>
      <c r="EM207"/>
      <c r="EN207"/>
      <c r="EO207"/>
      <c r="EP207"/>
      <c r="EQ207"/>
      <c r="ER207"/>
      <c r="ES207"/>
      <c r="ET207"/>
      <c r="EU207"/>
      <c r="EV207"/>
      <c r="EW207"/>
      <c r="EX207"/>
      <c r="EY207"/>
      <c r="EZ207"/>
      <c r="FA207"/>
      <c r="FB207"/>
      <c r="FC207"/>
      <c r="FD207"/>
      <c r="FE207"/>
      <c r="FF207"/>
      <c r="FG207"/>
      <c r="FH207"/>
      <c r="FI207"/>
      <c r="FJ207"/>
      <c r="FK207"/>
      <c r="FL207"/>
      <c r="FM207"/>
      <c r="FN207"/>
      <c r="FO207"/>
      <c r="FP207"/>
      <c r="FQ207"/>
      <c r="FR207"/>
      <c r="FS207"/>
      <c r="FT207"/>
      <c r="FU207"/>
      <c r="FV207"/>
      <c r="FW207"/>
      <c r="FX207"/>
      <c r="FY207"/>
      <c r="FZ207"/>
      <c r="GA207"/>
      <c r="GB207"/>
      <c r="GC207"/>
      <c r="GD207"/>
      <c r="GE207"/>
      <c r="GF207"/>
      <c r="GG207"/>
      <c r="GH207"/>
      <c r="GI207"/>
      <c r="GJ207"/>
      <c r="GK207"/>
      <c r="GL207"/>
      <c r="GM207"/>
      <c r="GN207"/>
      <c r="GO207"/>
      <c r="GP207"/>
      <c r="GQ207"/>
      <c r="GR207"/>
      <c r="GS207"/>
      <c r="GT207"/>
      <c r="GU207"/>
      <c r="GV207"/>
      <c r="GW207"/>
      <c r="GX207"/>
      <c r="GY207"/>
      <c r="GZ207"/>
      <c r="HA207"/>
      <c r="HB207"/>
      <c r="HC207"/>
      <c r="HD207"/>
      <c r="HE207"/>
      <c r="HF207"/>
      <c r="HG207"/>
      <c r="HH207"/>
      <c r="HI207"/>
      <c r="HJ207"/>
      <c r="HK207"/>
      <c r="HL207"/>
      <c r="HM207"/>
      <c r="HN207"/>
      <c r="HO207"/>
      <c r="HP207"/>
      <c r="HQ207"/>
      <c r="HR207"/>
      <c r="HS207"/>
      <c r="HT207"/>
      <c r="HU207"/>
      <c r="HV207"/>
      <c r="HW207"/>
      <c r="HX207"/>
      <c r="HY207"/>
      <c r="HZ207"/>
      <c r="IA207"/>
      <c r="IB207"/>
      <c r="IC207"/>
      <c r="ID207"/>
      <c r="IE207"/>
      <c r="IF207"/>
      <c r="IG207"/>
      <c r="IH207"/>
      <c r="II207"/>
      <c r="IJ207"/>
      <c r="IK207"/>
      <c r="IL207"/>
      <c r="IM207"/>
      <c r="IN207"/>
      <c r="IO207"/>
      <c r="IP207"/>
      <c r="IQ207"/>
      <c r="IR207"/>
      <c r="IS207"/>
      <c r="IT207"/>
      <c r="IU207"/>
      <c r="IV207"/>
    </row>
    <row r="208" spans="1:256" s="5" customFormat="1" hidden="1" outlineLevel="2">
      <c r="A208" s="20"/>
      <c r="B208" s="20"/>
      <c r="C208" s="38"/>
      <c r="D208" s="641"/>
      <c r="E208" s="287">
        <v>1</v>
      </c>
      <c r="F208" s="40"/>
      <c r="G208" s="444"/>
      <c r="H208" s="168">
        <f>IF(A11stdlife="n/a","n/a",IF(H$3&gt;(A11stdlife+$E208),(Input!$G$153*(1+rvanilla)^0.5)-SUM($G208:G208),(Input!$G$153*(1+rvanilla)^0.5)/A11stdlife))</f>
        <v>3.791742622906253</v>
      </c>
      <c r="I208" s="168">
        <f>IF(A11stdlife="n/a","n/a",IF(I$3&gt;(A11stdlife+$E208),(Input!$G$153*(1+rvanilla)^0.5)-SUM($G208:H208),(Input!$G$153*(1+rvanilla)^0.5)/A11stdlife))</f>
        <v>3.791742622906253</v>
      </c>
      <c r="J208" s="168">
        <f>IF(A11stdlife="n/a","n/a",IF(J$3&gt;(A11stdlife+$E208),(Input!$G$153*(1+rvanilla)^0.5)-SUM($G208:I208),(Input!$G$153*(1+rvanilla)^0.5)/A11stdlife))</f>
        <v>3.791742622906253</v>
      </c>
      <c r="K208" s="168">
        <f>IF(A11stdlife="n/a","n/a",IF(K$3&gt;(A11stdlife+$E208),(Input!$G$153*(1+rvanilla)^0.5)-SUM($G208:J208),(Input!$G$153*(1+rvanilla)^0.5)/A11stdlife))</f>
        <v>3.791742622906253</v>
      </c>
      <c r="L208" s="168">
        <f>IF(A11stdlife="n/a","n/a",IF(L$3&gt;(A11stdlife+$E208),(Input!$G$153*(1+rvanilla)^0.5)-SUM($G208:K208),(Input!$G$153*(1+rvanilla)^0.5)/A11stdlife))</f>
        <v>3.791742622906253</v>
      </c>
      <c r="M208" s="168">
        <f>IF(A11stdlife="n/a","n/a",IF(M$3&gt;(A11stdlife+$E208),(Input!$G$153*(1+rvanilla)^0.5)-SUM($G208:L208),(Input!$G$153*(1+rvanilla)^0.5)/A11stdlife))</f>
        <v>3.791742622906253</v>
      </c>
      <c r="N208" s="168">
        <f>IF(A11stdlife="n/a","n/a",IF(N$3&gt;(A11stdlife+$E208),(Input!$G$153*(1+rvanilla)^0.5)-SUM($G208:M208),(Input!$G$153*(1+rvanilla)^0.5)/A11stdlife))</f>
        <v>3.791742622906253</v>
      </c>
      <c r="O208" s="168">
        <f>IF(A11stdlife="n/a","n/a",IF(O$3&gt;(A11stdlife+$E208),(Input!$G$153*(1+rvanilla)^0.5)-SUM($G208:N208),(Input!$G$153*(1+rvanilla)^0.5)/A11stdlife))</f>
        <v>3.5527136788005009E-15</v>
      </c>
      <c r="P208" s="168">
        <f>IF(A11stdlife="n/a","n/a",IF(P$3&gt;(A11stdlife+$E208),(Input!$G$153*(1+rvanilla)^0.5)-SUM($G208:O208),(Input!$G$153*(1+rvanilla)^0.5)/A11stdlife))</f>
        <v>0</v>
      </c>
      <c r="Q208" s="168">
        <f>IF(A11stdlife="n/a","n/a",IF(Q$3&gt;(A11stdlife+$E208),(Input!$G$153*(1+rvanilla)^0.5)-SUM($G208:P208),(Input!$G$153*(1+rvanilla)^0.5)/A11stdlife))</f>
        <v>0</v>
      </c>
      <c r="R208" s="168">
        <f>IF(A11stdlife="n/a","n/a",IF(R$3&gt;(A11stdlife+$E208),(Input!$G$153*(1+rvanilla)^0.5)-SUM($G208:Q208),(Input!$G$153*(1+rvanilla)^0.5)/A11stdlife))</f>
        <v>0</v>
      </c>
      <c r="S208" s="168">
        <f>IF(A11stdlife="n/a","n/a",IF(S$3&gt;(A11stdlife+$E208),(Input!$G$153*(1+rvanilla)^0.5)-SUM($G208:R208),(Input!$G$153*(1+rvanilla)^0.5)/A11stdlife))</f>
        <v>0</v>
      </c>
      <c r="T208" s="168">
        <f>IF(A11stdlife="n/a","n/a",IF(T$3&gt;(A11stdlife+$E208),(Input!$G$153*(1+rvanilla)^0.5)-SUM($G208:S208),(Input!$G$153*(1+rvanilla)^0.5)/A11stdlife))</f>
        <v>0</v>
      </c>
      <c r="U208" s="168">
        <f>IF(A11stdlife="n/a","n/a",IF(U$3&gt;(A11stdlife+$E208),(Input!$G$153*(1+rvanilla)^0.5)-SUM($G208:T208),(Input!$G$153*(1+rvanilla)^0.5)/A11stdlife))</f>
        <v>0</v>
      </c>
      <c r="V208" s="168">
        <f>IF(A11stdlife="n/a","n/a",IF(V$3&gt;(A11stdlife+$E208),(Input!$G$153*(1+rvanilla)^0.5)-SUM($G208:U208),(Input!$G$153*(1+rvanilla)^0.5)/A11stdlife))</f>
        <v>0</v>
      </c>
      <c r="W208" s="168">
        <f>IF(A11stdlife="n/a","n/a",IF(W$3&gt;(A11stdlife+$E208),(Input!$G$153*(1+rvanilla)^0.5)-SUM($G208:V208),(Input!$G$153*(1+rvanilla)^0.5)/A11stdlife))</f>
        <v>0</v>
      </c>
      <c r="X208" s="168">
        <f>IF(A11stdlife="n/a","n/a",IF(X$3&gt;(A11stdlife+$E208),(Input!$G$153*(1+rvanilla)^0.5)-SUM($G208:W208),(Input!$G$153*(1+rvanilla)^0.5)/A11stdlife))</f>
        <v>0</v>
      </c>
      <c r="Y208" s="168">
        <f>IF(A11stdlife="n/a","n/a",IF(Y$3&gt;(A11stdlife+$E208),(Input!$G$153*(1+rvanilla)^0.5)-SUM($G208:X208),(Input!$G$153*(1+rvanilla)^0.5)/A11stdlife))</f>
        <v>0</v>
      </c>
      <c r="Z208" s="168">
        <f>IF(A11stdlife="n/a","n/a",IF(Z$3&gt;(A11stdlife+$E208),(Input!$G$153*(1+rvanilla)^0.5)-SUM($G208:Y208),(Input!$G$153*(1+rvanilla)^0.5)/A11stdlife))</f>
        <v>0</v>
      </c>
      <c r="AA208" s="168">
        <f>IF(A11stdlife="n/a","n/a",IF(AA$3&gt;(A11stdlife+$E208),(Input!$G$153*(1+rvanilla)^0.5)-SUM($G208:Z208),(Input!$G$153*(1+rvanilla)^0.5)/A11stdlife))</f>
        <v>0</v>
      </c>
      <c r="AB208" s="168">
        <f>IF(A11stdlife="n/a","n/a",IF(AB$3&gt;(A11stdlife+$E208),(Input!$G$153*(1+rvanilla)^0.5)-SUM($G208:AA208),(Input!$G$153*(1+rvanilla)^0.5)/A11stdlife))</f>
        <v>0</v>
      </c>
      <c r="AC208" s="168">
        <f>IF(A11stdlife="n/a","n/a",IF(AC$3&gt;(A11stdlife+$E208),(Input!$G$153*(1+rvanilla)^0.5)-SUM($G208:AB208),(Input!$G$153*(1+rvanilla)^0.5)/A11stdlife))</f>
        <v>0</v>
      </c>
      <c r="AD208" s="168">
        <f>IF(A11stdlife="n/a","n/a",IF(AD$3&gt;(A11stdlife+$E208),(Input!$G$153*(1+rvanilla)^0.5)-SUM($G208:AC208),(Input!$G$153*(1+rvanilla)^0.5)/A11stdlife))</f>
        <v>0</v>
      </c>
      <c r="AE208" s="168">
        <f>IF(A11stdlife="n/a","n/a",IF(AE$3&gt;(A11stdlife+$E208),(Input!$G$153*(1+rvanilla)^0.5)-SUM($G208:AD208),(Input!$G$153*(1+rvanilla)^0.5)/A11stdlife))</f>
        <v>0</v>
      </c>
      <c r="AF208" s="168">
        <f>IF(A11stdlife="n/a","n/a",IF(AF$3&gt;(A11stdlife+$E208),(Input!$G$153*(1+rvanilla)^0.5)-SUM($G208:AE208),(Input!$G$153*(1+rvanilla)^0.5)/A11stdlife))</f>
        <v>0</v>
      </c>
      <c r="AG208" s="168">
        <f>IF(A11stdlife="n/a","n/a",IF(AG$3&gt;(A11stdlife+$E208),(Input!$G$153*(1+rvanilla)^0.5)-SUM($G208:AF208),(Input!$G$153*(1+rvanilla)^0.5)/A11stdlife))</f>
        <v>0</v>
      </c>
      <c r="AH208" s="168">
        <f>IF(A11stdlife="n/a","n/a",IF(AH$3&gt;(A11stdlife+$E208),(Input!$G$153*(1+rvanilla)^0.5)-SUM($G208:AG208),(Input!$G$153*(1+rvanilla)^0.5)/A11stdlife))</f>
        <v>0</v>
      </c>
      <c r="AI208" s="168">
        <f>IF(A11stdlife="n/a","n/a",IF(AI$3&gt;(A11stdlife+$E208),(Input!$G$153*(1+rvanilla)^0.5)-SUM($G208:AH208),(Input!$G$153*(1+rvanilla)^0.5)/A11stdlife))</f>
        <v>0</v>
      </c>
      <c r="AJ208" s="168">
        <f>IF(A11stdlife="n/a","n/a",IF(AJ$3&gt;(A11stdlife+$E208),(Input!$G$153*(1+rvanilla)^0.5)-SUM($G208:AI208),(Input!$G$153*(1+rvanilla)^0.5)/A11stdlife))</f>
        <v>0</v>
      </c>
      <c r="AK208" s="168">
        <f>IF(A11stdlife="n/a","n/a",IF(AK$3&gt;(A11stdlife+$E208),(Input!$G$153*(1+rvanilla)^0.5)-SUM($G208:AJ208),(Input!$G$153*(1+rvanilla)^0.5)/A11stdlife))</f>
        <v>0</v>
      </c>
      <c r="AL208" s="168">
        <f>IF(A11stdlife="n/a","n/a",IF(AL$3&gt;(A11stdlife+$E208),(Input!$G$153*(1+rvanilla)^0.5)-SUM($G208:AK208),(Input!$G$153*(1+rvanilla)^0.5)/A11stdlife))</f>
        <v>0</v>
      </c>
      <c r="AM208" s="168">
        <f>IF(A11stdlife="n/a","n/a",IF(AM$3&gt;(A11stdlife+$E208),(Input!$G$153*(1+rvanilla)^0.5)-SUM($G208:AL208),(Input!$G$153*(1+rvanilla)^0.5)/A11stdlife))</f>
        <v>0</v>
      </c>
      <c r="AN208" s="168">
        <f>IF(A11stdlife="n/a","n/a",IF(AN$3&gt;(A11stdlife+$E208),(Input!$G$153*(1+rvanilla)^0.5)-SUM($G208:AM208),(Input!$G$153*(1+rvanilla)^0.5)/A11stdlife))</f>
        <v>0</v>
      </c>
      <c r="AO208" s="168">
        <f>IF(A11stdlife="n/a","n/a",IF(AO$3&gt;(A11stdlife+$E208),(Input!$G$153*(1+rvanilla)^0.5)-SUM($G208:AN208),(Input!$G$153*(1+rvanilla)^0.5)/A11stdlife))</f>
        <v>0</v>
      </c>
      <c r="AP208" s="168">
        <f>IF(A11stdlife="n/a","n/a",IF(AP$3&gt;(A11stdlife+$E208),(Input!$G$153*(1+rvanilla)^0.5)-SUM($G208:AO208),(Input!$G$153*(1+rvanilla)^0.5)/A11stdlife))</f>
        <v>0</v>
      </c>
      <c r="AQ208" s="168">
        <f>IF(A11stdlife="n/a","n/a",IF(AQ$3&gt;(A11stdlife+$E208),(Input!$G$153*(1+rvanilla)^0.5)-SUM($G208:AP208),(Input!$G$153*(1+rvanilla)^0.5)/A11stdlife))</f>
        <v>0</v>
      </c>
      <c r="AR208" s="168">
        <f>IF(A11stdlife="n/a","n/a",IF(AR$3&gt;(A11stdlife+$E208),(Input!$G$153*(1+rvanilla)^0.5)-SUM($G208:AQ208),(Input!$G$153*(1+rvanilla)^0.5)/A11stdlife))</f>
        <v>0</v>
      </c>
      <c r="AS208" s="168">
        <f>IF(A11stdlife="n/a","n/a",IF(AS$3&gt;(A11stdlife+$E208),(Input!$G$153*(1+rvanilla)^0.5)-SUM($G208:AR208),(Input!$G$153*(1+rvanilla)^0.5)/A11stdlife))</f>
        <v>0</v>
      </c>
      <c r="AT208" s="168">
        <f>IF(A11stdlife="n/a","n/a",IF(AT$3&gt;(A11stdlife+$E208),(Input!$G$153*(1+rvanilla)^0.5)-SUM($G208:AS208),(Input!$G$153*(1+rvanilla)^0.5)/A11stdlife))</f>
        <v>0</v>
      </c>
      <c r="AU208" s="168">
        <f>IF(A11stdlife="n/a","n/a",IF(AU$3&gt;(A11stdlife+$E208),(Input!$G$153*(1+rvanilla)^0.5)-SUM($G208:AT208),(Input!$G$153*(1+rvanilla)^0.5)/A11stdlife))</f>
        <v>0</v>
      </c>
      <c r="AV208" s="168">
        <f>IF(A11stdlife="n/a","n/a",IF(AV$3&gt;(A11stdlife+$E208),(Input!$G$153*(1+rvanilla)^0.5)-SUM($G208:AU208),(Input!$G$153*(1+rvanilla)^0.5)/A11stdlife))</f>
        <v>0</v>
      </c>
      <c r="AW208" s="168">
        <f>IF(A11stdlife="n/a","n/a",IF(AW$3&gt;(A11stdlife+$E208),(Input!$G$153*(1+rvanilla)^0.5)-SUM($G208:AV208),(Input!$G$153*(1+rvanilla)^0.5)/A11stdlife))</f>
        <v>0</v>
      </c>
      <c r="AX208" s="168">
        <f>IF(A11stdlife="n/a","n/a",IF(AX$3&gt;(A11stdlife+$E208),(Input!$G$153*(1+rvanilla)^0.5)-SUM($G208:AW208),(Input!$G$153*(1+rvanilla)^0.5)/A11stdlife))</f>
        <v>0</v>
      </c>
      <c r="AY208" s="168">
        <f>IF(A11stdlife="n/a","n/a",IF(AY$3&gt;(A11stdlife+$E208),(Input!$G$153*(1+rvanilla)^0.5)-SUM($G208:AX208),(Input!$G$153*(1+rvanilla)^0.5)/A11stdlife))</f>
        <v>0</v>
      </c>
      <c r="AZ208" s="168">
        <f>IF(A11stdlife="n/a","n/a",IF(AZ$3&gt;(A11stdlife+$E208),(Input!$G$153*(1+rvanilla)^0.5)-SUM($G208:AY208),(Input!$G$153*(1+rvanilla)^0.5)/A11stdlife))</f>
        <v>0</v>
      </c>
      <c r="BA208" s="168">
        <f>IF(A11stdlife="n/a","n/a",IF(BA$3&gt;(A11stdlife+$E208),(Input!$G$153*(1+rvanilla)^0.5)-SUM($G208:AZ208),(Input!$G$153*(1+rvanilla)^0.5)/A11stdlife))</f>
        <v>0</v>
      </c>
      <c r="BB208" s="168">
        <f>IF(A11stdlife="n/a","n/a",IF(BB$3&gt;(A11stdlife+$E208),(Input!$G$153*(1+rvanilla)^0.5)-SUM($G208:BA208),(Input!$G$153*(1+rvanilla)^0.5)/A11stdlife))</f>
        <v>0</v>
      </c>
      <c r="BC208" s="168">
        <f>IF(A11stdlife="n/a","n/a",IF(BC$3&gt;(A11stdlife+$E208),(Input!$G$153*(1+rvanilla)^0.5)-SUM($G208:BB208),(Input!$G$153*(1+rvanilla)^0.5)/A11stdlife))</f>
        <v>0</v>
      </c>
      <c r="BD208" s="168">
        <f>IF(A11stdlife="n/a","n/a",IF(BD$3&gt;(A11stdlife+$E208),(Input!$G$153*(1+rvanilla)^0.5)-SUM($G208:BC208),(Input!$G$153*(1+rvanilla)^0.5)/A11stdlife))</f>
        <v>0</v>
      </c>
      <c r="BE208" s="168">
        <f>IF(A11stdlife="n/a","n/a",IF(BE$3&gt;(A11stdlife+$E208),(Input!$G$153*(1+rvanilla)^0.5)-SUM($G208:BD208),(Input!$G$153*(1+rvanilla)^0.5)/A11stdlife))</f>
        <v>0</v>
      </c>
      <c r="BF208" s="168">
        <f>IF(A11stdlife="n/a","n/a",IF(BF$3&gt;(A11stdlife+$E208),(Input!$G$153*(1+rvanilla)^0.5)-SUM($G208:BE208),(Input!$G$153*(1+rvanilla)^0.5)/A11stdlife))</f>
        <v>0</v>
      </c>
      <c r="BG208" s="168">
        <f>IF(A11stdlife="n/a","n/a",IF(BG$3&gt;(A11stdlife+$E208),(Input!$G$153*(1+rvanilla)^0.5)-SUM($G208:BF208),(Input!$G$153*(1+rvanilla)^0.5)/A11stdlife))</f>
        <v>0</v>
      </c>
      <c r="BH208" s="168">
        <f>IF(A11stdlife="n/a","n/a",IF(BH$3&gt;(A11stdlife+$E208),(Input!$G$153*(1+rvanilla)^0.5)-SUM($G208:BG208),(Input!$G$153*(1+rvanilla)^0.5)/A11stdlife))</f>
        <v>0</v>
      </c>
      <c r="BI208" s="168">
        <f>IF(A11stdlife="n/a","n/a",IF(BI$3&gt;(A11stdlife+$E208),(Input!$G$153*(1+rvanilla)^0.5)-SUM($G208:BH208),(Input!$G$153*(1+rvanilla)^0.5)/A11stdlife))</f>
        <v>0</v>
      </c>
      <c r="BJ208" s="20"/>
      <c r="BK208" s="20"/>
      <c r="BL208"/>
      <c r="BM208"/>
      <c r="BN208"/>
      <c r="BO208"/>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c r="CW208"/>
      <c r="CX208"/>
      <c r="CY208"/>
      <c r="CZ208"/>
      <c r="DA208"/>
      <c r="DB208"/>
      <c r="DC208"/>
      <c r="DD208"/>
      <c r="DE208"/>
      <c r="DF208"/>
      <c r="DG208"/>
      <c r="DH208"/>
      <c r="DI208"/>
      <c r="DJ208"/>
      <c r="DK208"/>
      <c r="DL208"/>
      <c r="DM208"/>
      <c r="DN208"/>
      <c r="DO208"/>
      <c r="DP208"/>
      <c r="DQ208"/>
      <c r="DR208"/>
      <c r="DS208"/>
      <c r="DT208"/>
      <c r="DU208"/>
      <c r="DV208"/>
      <c r="DW208"/>
      <c r="DX208"/>
      <c r="DY208"/>
      <c r="DZ208"/>
      <c r="EA208"/>
      <c r="EB208"/>
      <c r="EC208"/>
      <c r="ED208"/>
      <c r="EE208"/>
      <c r="EF208"/>
      <c r="EG208"/>
      <c r="EH208"/>
      <c r="EI208"/>
      <c r="EJ208"/>
      <c r="EK208"/>
      <c r="EL208"/>
      <c r="EM208"/>
      <c r="EN208"/>
      <c r="EO208"/>
      <c r="EP208"/>
      <c r="EQ208"/>
      <c r="ER208"/>
      <c r="ES208"/>
      <c r="ET208"/>
      <c r="EU208"/>
      <c r="EV208"/>
      <c r="EW208"/>
      <c r="EX208"/>
      <c r="EY208"/>
      <c r="EZ208"/>
      <c r="FA208"/>
      <c r="FB208"/>
      <c r="FC208"/>
      <c r="FD208"/>
      <c r="FE208"/>
      <c r="FF208"/>
      <c r="FG208"/>
      <c r="FH208"/>
      <c r="FI208"/>
      <c r="FJ208"/>
      <c r="FK208"/>
      <c r="FL208"/>
      <c r="FM208"/>
      <c r="FN208"/>
      <c r="FO208"/>
      <c r="FP208"/>
      <c r="FQ208"/>
      <c r="FR208"/>
      <c r="FS208"/>
      <c r="FT208"/>
      <c r="FU208"/>
      <c r="FV208"/>
      <c r="FW208"/>
      <c r="FX208"/>
      <c r="FY208"/>
      <c r="FZ208"/>
      <c r="GA208"/>
      <c r="GB208"/>
      <c r="GC208"/>
      <c r="GD208"/>
      <c r="GE208"/>
      <c r="GF208"/>
      <c r="GG208"/>
      <c r="GH208"/>
      <c r="GI208"/>
      <c r="GJ208"/>
      <c r="GK208"/>
      <c r="GL208"/>
      <c r="GM208"/>
      <c r="GN208"/>
      <c r="GO208"/>
      <c r="GP208"/>
      <c r="GQ208"/>
      <c r="GR208"/>
      <c r="GS208"/>
      <c r="GT208"/>
      <c r="GU208"/>
      <c r="GV208"/>
      <c r="GW208"/>
      <c r="GX208"/>
      <c r="GY208"/>
      <c r="GZ208"/>
      <c r="HA208"/>
      <c r="HB208"/>
      <c r="HC208"/>
      <c r="HD208"/>
      <c r="HE208"/>
      <c r="HF208"/>
      <c r="HG208"/>
      <c r="HH208"/>
      <c r="HI208"/>
      <c r="HJ208"/>
      <c r="HK208"/>
      <c r="HL208"/>
      <c r="HM208"/>
      <c r="HN208"/>
      <c r="HO208"/>
      <c r="HP208"/>
      <c r="HQ208"/>
      <c r="HR208"/>
      <c r="HS208"/>
      <c r="HT208"/>
      <c r="HU208"/>
      <c r="HV208"/>
      <c r="HW208"/>
      <c r="HX208"/>
      <c r="HY208"/>
      <c r="HZ208"/>
      <c r="IA208"/>
      <c r="IB208"/>
      <c r="IC208"/>
      <c r="ID208"/>
      <c r="IE208"/>
      <c r="IF208"/>
      <c r="IG208"/>
      <c r="IH208"/>
      <c r="II208"/>
      <c r="IJ208"/>
      <c r="IK208"/>
      <c r="IL208"/>
      <c r="IM208"/>
      <c r="IN208"/>
      <c r="IO208"/>
      <c r="IP208"/>
      <c r="IQ208"/>
      <c r="IR208"/>
      <c r="IS208"/>
      <c r="IT208"/>
      <c r="IU208"/>
      <c r="IV208"/>
    </row>
    <row r="209" spans="1:256" s="5" customFormat="1" hidden="1" outlineLevel="2">
      <c r="A209" s="20"/>
      <c r="B209" s="20"/>
      <c r="C209" s="38"/>
      <c r="D209" s="641"/>
      <c r="E209" s="287">
        <v>2</v>
      </c>
      <c r="F209" s="40"/>
      <c r="G209" s="445"/>
      <c r="H209" s="314"/>
      <c r="I209" s="168">
        <f>IF(A11stdlife="n/a","n/a",IF(I$3&gt;(A11stdlife+$E209),(Input!$H$153*(1+rvanilla)^0.5)-SUM($H209:H209),(Input!$H$153*(1+rvanilla)^0.5)/A11stdlife))</f>
        <v>3.504497972129093</v>
      </c>
      <c r="J209" s="168">
        <f>IF(A11stdlife="n/a","n/a",IF(J$3&gt;(A11stdlife+$E209),(Input!$H$153*(1+rvanilla)^0.5)-SUM($H209:I209),(Input!$H$153*(1+rvanilla)^0.5)/A11stdlife))</f>
        <v>3.504497972129093</v>
      </c>
      <c r="K209" s="168">
        <f>IF(A11stdlife="n/a","n/a",IF(K$3&gt;(A11stdlife+$E209),(Input!$H$153*(1+rvanilla)^0.5)-SUM($H209:J209),(Input!$H$153*(1+rvanilla)^0.5)/A11stdlife))</f>
        <v>3.504497972129093</v>
      </c>
      <c r="L209" s="168">
        <f>IF(A11stdlife="n/a","n/a",IF(L$3&gt;(A11stdlife+$E209),(Input!$H$153*(1+rvanilla)^0.5)-SUM($H209:K209),(Input!$H$153*(1+rvanilla)^0.5)/A11stdlife))</f>
        <v>3.504497972129093</v>
      </c>
      <c r="M209" s="168">
        <f>IF(A11stdlife="n/a","n/a",IF(M$3&gt;(A11stdlife+$E209),(Input!$H$153*(1+rvanilla)^0.5)-SUM($H209:L209),(Input!$H$153*(1+rvanilla)^0.5)/A11stdlife))</f>
        <v>3.504497972129093</v>
      </c>
      <c r="N209" s="168">
        <f>IF(A11stdlife="n/a","n/a",IF(N$3&gt;(A11stdlife+$E209),(Input!$H$153*(1+rvanilla)^0.5)-SUM($H209:M209),(Input!$H$153*(1+rvanilla)^0.5)/A11stdlife))</f>
        <v>3.504497972129093</v>
      </c>
      <c r="O209" s="168">
        <f>IF(A11stdlife="n/a","n/a",IF(O$3&gt;(A11stdlife+$E209),(Input!$H$153*(1+rvanilla)^0.5)-SUM($H209:N209),(Input!$H$153*(1+rvanilla)^0.5)/A11stdlife))</f>
        <v>3.504497972129093</v>
      </c>
      <c r="P209" s="168">
        <f>IF(A11stdlife="n/a","n/a",IF(P$3&gt;(A11stdlife+$E209),(Input!$H$153*(1+rvanilla)^0.5)-SUM($H209:O209),(Input!$H$153*(1+rvanilla)^0.5)/A11stdlife))</f>
        <v>-3.5527136788005009E-15</v>
      </c>
      <c r="Q209" s="168">
        <f>IF(A11stdlife="n/a","n/a",IF(Q$3&gt;(A11stdlife+$E209),(Input!$H$153*(1+rvanilla)^0.5)-SUM($H209:P209),(Input!$H$153*(1+rvanilla)^0.5)/A11stdlife))</f>
        <v>0</v>
      </c>
      <c r="R209" s="168">
        <f>IF(A11stdlife="n/a","n/a",IF(R$3&gt;(A11stdlife+$E209),(Input!$H$153*(1+rvanilla)^0.5)-SUM($H209:Q209),(Input!$H$153*(1+rvanilla)^0.5)/A11stdlife))</f>
        <v>0</v>
      </c>
      <c r="S209" s="168">
        <f>IF(A11stdlife="n/a","n/a",IF(S$3&gt;(A11stdlife+$E209),(Input!$H$153*(1+rvanilla)^0.5)-SUM($H209:R209),(Input!$H$153*(1+rvanilla)^0.5)/A11stdlife))</f>
        <v>0</v>
      </c>
      <c r="T209" s="168">
        <f>IF(A11stdlife="n/a","n/a",IF(T$3&gt;(A11stdlife+$E209),(Input!$H$153*(1+rvanilla)^0.5)-SUM($H209:S209),(Input!$H$153*(1+rvanilla)^0.5)/A11stdlife))</f>
        <v>0</v>
      </c>
      <c r="U209" s="168">
        <f>IF(A11stdlife="n/a","n/a",IF(U$3&gt;(A11stdlife+$E209),(Input!$H$153*(1+rvanilla)^0.5)-SUM($H209:T209),(Input!$H$153*(1+rvanilla)^0.5)/A11stdlife))</f>
        <v>0</v>
      </c>
      <c r="V209" s="168">
        <f>IF(A11stdlife="n/a","n/a",IF(V$3&gt;(A11stdlife+$E209),(Input!$H$153*(1+rvanilla)^0.5)-SUM($H209:U209),(Input!$H$153*(1+rvanilla)^0.5)/A11stdlife))</f>
        <v>0</v>
      </c>
      <c r="W209" s="168">
        <f>IF(A11stdlife="n/a","n/a",IF(W$3&gt;(A11stdlife+$E209),(Input!$H$153*(1+rvanilla)^0.5)-SUM($H209:V209),(Input!$H$153*(1+rvanilla)^0.5)/A11stdlife))</f>
        <v>0</v>
      </c>
      <c r="X209" s="168">
        <f>IF(A11stdlife="n/a","n/a",IF(X$3&gt;(A11stdlife+$E209),(Input!$H$153*(1+rvanilla)^0.5)-SUM($H209:W209),(Input!$H$153*(1+rvanilla)^0.5)/A11stdlife))</f>
        <v>0</v>
      </c>
      <c r="Y209" s="168">
        <f>IF(A11stdlife="n/a","n/a",IF(Y$3&gt;(A11stdlife+$E209),(Input!$H$153*(1+rvanilla)^0.5)-SUM($H209:X209),(Input!$H$153*(1+rvanilla)^0.5)/A11stdlife))</f>
        <v>0</v>
      </c>
      <c r="Z209" s="168">
        <f>IF(A11stdlife="n/a","n/a",IF(Z$3&gt;(A11stdlife+$E209),(Input!$H$153*(1+rvanilla)^0.5)-SUM($H209:Y209),(Input!$H$153*(1+rvanilla)^0.5)/A11stdlife))</f>
        <v>0</v>
      </c>
      <c r="AA209" s="168">
        <f>IF(A11stdlife="n/a","n/a",IF(AA$3&gt;(A11stdlife+$E209),(Input!$H$153*(1+rvanilla)^0.5)-SUM($H209:Z209),(Input!$H$153*(1+rvanilla)^0.5)/A11stdlife))</f>
        <v>0</v>
      </c>
      <c r="AB209" s="168">
        <f>IF(A11stdlife="n/a","n/a",IF(AB$3&gt;(A11stdlife+$E209),(Input!$H$153*(1+rvanilla)^0.5)-SUM($H209:AA209),(Input!$H$153*(1+rvanilla)^0.5)/A11stdlife))</f>
        <v>0</v>
      </c>
      <c r="AC209" s="168">
        <f>IF(A11stdlife="n/a","n/a",IF(AC$3&gt;(A11stdlife+$E209),(Input!$H$153*(1+rvanilla)^0.5)-SUM($H209:AB209),(Input!$H$153*(1+rvanilla)^0.5)/A11stdlife))</f>
        <v>0</v>
      </c>
      <c r="AD209" s="168">
        <f>IF(A11stdlife="n/a","n/a",IF(AD$3&gt;(A11stdlife+$E209),(Input!$H$153*(1+rvanilla)^0.5)-SUM($H209:AC209),(Input!$H$153*(1+rvanilla)^0.5)/A11stdlife))</f>
        <v>0</v>
      </c>
      <c r="AE209" s="168">
        <f>IF(A11stdlife="n/a","n/a",IF(AE$3&gt;(A11stdlife+$E209),(Input!$H$153*(1+rvanilla)^0.5)-SUM($H209:AD209),(Input!$H$153*(1+rvanilla)^0.5)/A11stdlife))</f>
        <v>0</v>
      </c>
      <c r="AF209" s="168">
        <f>IF(A11stdlife="n/a","n/a",IF(AF$3&gt;(A11stdlife+$E209),(Input!$H$153*(1+rvanilla)^0.5)-SUM($H209:AE209),(Input!$H$153*(1+rvanilla)^0.5)/A11stdlife))</f>
        <v>0</v>
      </c>
      <c r="AG209" s="168">
        <f>IF(A11stdlife="n/a","n/a",IF(AG$3&gt;(A11stdlife+$E209),(Input!$H$153*(1+rvanilla)^0.5)-SUM($H209:AF209),(Input!$H$153*(1+rvanilla)^0.5)/A11stdlife))</f>
        <v>0</v>
      </c>
      <c r="AH209" s="168">
        <f>IF(A11stdlife="n/a","n/a",IF(AH$3&gt;(A11stdlife+$E209),(Input!$H$153*(1+rvanilla)^0.5)-SUM($H209:AG209),(Input!$H$153*(1+rvanilla)^0.5)/A11stdlife))</f>
        <v>0</v>
      </c>
      <c r="AI209" s="168">
        <f>IF(A11stdlife="n/a","n/a",IF(AI$3&gt;(A11stdlife+$E209),(Input!$H$153*(1+rvanilla)^0.5)-SUM($H209:AH209),(Input!$H$153*(1+rvanilla)^0.5)/A11stdlife))</f>
        <v>0</v>
      </c>
      <c r="AJ209" s="168">
        <f>IF(A11stdlife="n/a","n/a",IF(AJ$3&gt;(A11stdlife+$E209),(Input!$H$153*(1+rvanilla)^0.5)-SUM($H209:AI209),(Input!$H$153*(1+rvanilla)^0.5)/A11stdlife))</f>
        <v>0</v>
      </c>
      <c r="AK209" s="168">
        <f>IF(A11stdlife="n/a","n/a",IF(AK$3&gt;(A11stdlife+$E209),(Input!$H$153*(1+rvanilla)^0.5)-SUM($H209:AJ209),(Input!$H$153*(1+rvanilla)^0.5)/A11stdlife))</f>
        <v>0</v>
      </c>
      <c r="AL209" s="168">
        <f>IF(A11stdlife="n/a","n/a",IF(AL$3&gt;(A11stdlife+$E209),(Input!$H$153*(1+rvanilla)^0.5)-SUM($H209:AK209),(Input!$H$153*(1+rvanilla)^0.5)/A11stdlife))</f>
        <v>0</v>
      </c>
      <c r="AM209" s="168">
        <f>IF(A11stdlife="n/a","n/a",IF(AM$3&gt;(A11stdlife+$E209),(Input!$H$153*(1+rvanilla)^0.5)-SUM($H209:AL209),(Input!$H$153*(1+rvanilla)^0.5)/A11stdlife))</f>
        <v>0</v>
      </c>
      <c r="AN209" s="168">
        <f>IF(A11stdlife="n/a","n/a",IF(AN$3&gt;(A11stdlife+$E209),(Input!$H$153*(1+rvanilla)^0.5)-SUM($H209:AM209),(Input!$H$153*(1+rvanilla)^0.5)/A11stdlife))</f>
        <v>0</v>
      </c>
      <c r="AO209" s="168">
        <f>IF(A11stdlife="n/a","n/a",IF(AO$3&gt;(A11stdlife+$E209),(Input!$H$153*(1+rvanilla)^0.5)-SUM($H209:AN209),(Input!$H$153*(1+rvanilla)^0.5)/A11stdlife))</f>
        <v>0</v>
      </c>
      <c r="AP209" s="168">
        <f>IF(A11stdlife="n/a","n/a",IF(AP$3&gt;(A11stdlife+$E209),(Input!$H$153*(1+rvanilla)^0.5)-SUM($H209:AO209),(Input!$H$153*(1+rvanilla)^0.5)/A11stdlife))</f>
        <v>0</v>
      </c>
      <c r="AQ209" s="168">
        <f>IF(A11stdlife="n/a","n/a",IF(AQ$3&gt;(A11stdlife+$E209),(Input!$H$153*(1+rvanilla)^0.5)-SUM($H209:AP209),(Input!$H$153*(1+rvanilla)^0.5)/A11stdlife))</f>
        <v>0</v>
      </c>
      <c r="AR209" s="168">
        <f>IF(A11stdlife="n/a","n/a",IF(AR$3&gt;(A11stdlife+$E209),(Input!$H$153*(1+rvanilla)^0.5)-SUM($H209:AQ209),(Input!$H$153*(1+rvanilla)^0.5)/A11stdlife))</f>
        <v>0</v>
      </c>
      <c r="AS209" s="168">
        <f>IF(A11stdlife="n/a","n/a",IF(AS$3&gt;(A11stdlife+$E209),(Input!$H$153*(1+rvanilla)^0.5)-SUM($H209:AR209),(Input!$H$153*(1+rvanilla)^0.5)/A11stdlife))</f>
        <v>0</v>
      </c>
      <c r="AT209" s="168">
        <f>IF(A11stdlife="n/a","n/a",IF(AT$3&gt;(A11stdlife+$E209),(Input!$H$153*(1+rvanilla)^0.5)-SUM($H209:AS209),(Input!$H$153*(1+rvanilla)^0.5)/A11stdlife))</f>
        <v>0</v>
      </c>
      <c r="AU209" s="168">
        <f>IF(A11stdlife="n/a","n/a",IF(AU$3&gt;(A11stdlife+$E209),(Input!$H$153*(1+rvanilla)^0.5)-SUM($H209:AT209),(Input!$H$153*(1+rvanilla)^0.5)/A11stdlife))</f>
        <v>0</v>
      </c>
      <c r="AV209" s="168">
        <f>IF(A11stdlife="n/a","n/a",IF(AV$3&gt;(A11stdlife+$E209),(Input!$H$153*(1+rvanilla)^0.5)-SUM($H209:AU209),(Input!$H$153*(1+rvanilla)^0.5)/A11stdlife))</f>
        <v>0</v>
      </c>
      <c r="AW209" s="168">
        <f>IF(A11stdlife="n/a","n/a",IF(AW$3&gt;(A11stdlife+$E209),(Input!$H$153*(1+rvanilla)^0.5)-SUM($H209:AV209),(Input!$H$153*(1+rvanilla)^0.5)/A11stdlife))</f>
        <v>0</v>
      </c>
      <c r="AX209" s="168">
        <f>IF(A11stdlife="n/a","n/a",IF(AX$3&gt;(A11stdlife+$E209),(Input!$H$153*(1+rvanilla)^0.5)-SUM($H209:AW209),(Input!$H$153*(1+rvanilla)^0.5)/A11stdlife))</f>
        <v>0</v>
      </c>
      <c r="AY209" s="168">
        <f>IF(A11stdlife="n/a","n/a",IF(AY$3&gt;(A11stdlife+$E209),(Input!$H$153*(1+rvanilla)^0.5)-SUM($H209:AX209),(Input!$H$153*(1+rvanilla)^0.5)/A11stdlife))</f>
        <v>0</v>
      </c>
      <c r="AZ209" s="168">
        <f>IF(A11stdlife="n/a","n/a",IF(AZ$3&gt;(A11stdlife+$E209),(Input!$H$153*(1+rvanilla)^0.5)-SUM($H209:AY209),(Input!$H$153*(1+rvanilla)^0.5)/A11stdlife))</f>
        <v>0</v>
      </c>
      <c r="BA209" s="168">
        <f>IF(A11stdlife="n/a","n/a",IF(BA$3&gt;(A11stdlife+$E209),(Input!$H$153*(1+rvanilla)^0.5)-SUM($H209:AZ209),(Input!$H$153*(1+rvanilla)^0.5)/A11stdlife))</f>
        <v>0</v>
      </c>
      <c r="BB209" s="168">
        <f>IF(A11stdlife="n/a","n/a",IF(BB$3&gt;(A11stdlife+$E209),(Input!$H$153*(1+rvanilla)^0.5)-SUM($H209:BA209),(Input!$H$153*(1+rvanilla)^0.5)/A11stdlife))</f>
        <v>0</v>
      </c>
      <c r="BC209" s="168">
        <f>IF(A11stdlife="n/a","n/a",IF(BC$3&gt;(A11stdlife+$E209),(Input!$H$153*(1+rvanilla)^0.5)-SUM($H209:BB209),(Input!$H$153*(1+rvanilla)^0.5)/A11stdlife))</f>
        <v>0</v>
      </c>
      <c r="BD209" s="168">
        <f>IF(A11stdlife="n/a","n/a",IF(BD$3&gt;(A11stdlife+$E209),(Input!$H$153*(1+rvanilla)^0.5)-SUM($H209:BC209),(Input!$H$153*(1+rvanilla)^0.5)/A11stdlife))</f>
        <v>0</v>
      </c>
      <c r="BE209" s="168">
        <f>IF(A11stdlife="n/a","n/a",IF(BE$3&gt;(A11stdlife+$E209),(Input!$H$153*(1+rvanilla)^0.5)-SUM($H209:BD209),(Input!$H$153*(1+rvanilla)^0.5)/A11stdlife))</f>
        <v>0</v>
      </c>
      <c r="BF209" s="168">
        <f>IF(A11stdlife="n/a","n/a",IF(BF$3&gt;(A11stdlife+$E209),(Input!$H$153*(1+rvanilla)^0.5)-SUM($H209:BE209),(Input!$H$153*(1+rvanilla)^0.5)/A11stdlife))</f>
        <v>0</v>
      </c>
      <c r="BG209" s="168">
        <f>IF(A11stdlife="n/a","n/a",IF(BG$3&gt;(A11stdlife+$E209),(Input!$H$153*(1+rvanilla)^0.5)-SUM($H209:BF209),(Input!$H$153*(1+rvanilla)^0.5)/A11stdlife))</f>
        <v>0</v>
      </c>
      <c r="BH209" s="168">
        <f>IF(A11stdlife="n/a","n/a",IF(BH$3&gt;(A11stdlife+$E209),(Input!$H$153*(1+rvanilla)^0.5)-SUM($H209:BG209),(Input!$H$153*(1+rvanilla)^0.5)/A11stdlife))</f>
        <v>0</v>
      </c>
      <c r="BI209" s="168">
        <f>IF(A11stdlife="n/a","n/a",IF(BI$3&gt;(A11stdlife+$E209),(Input!$H$153*(1+rvanilla)^0.5)-SUM($H209:BH209),(Input!$H$153*(1+rvanilla)^0.5)/A11stdlife))</f>
        <v>0</v>
      </c>
      <c r="BJ209" s="20"/>
      <c r="BK209" s="20"/>
      <c r="BL209"/>
      <c r="BM209"/>
      <c r="BN209"/>
      <c r="BO209"/>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c r="CY209"/>
      <c r="CZ209"/>
      <c r="DA209"/>
      <c r="DB209"/>
      <c r="DC209"/>
      <c r="DD209"/>
      <c r="DE209"/>
      <c r="DF209"/>
      <c r="DG209"/>
      <c r="DH209"/>
      <c r="DI209"/>
      <c r="DJ209"/>
      <c r="DK209"/>
      <c r="DL209"/>
      <c r="DM209"/>
      <c r="DN209"/>
      <c r="DO209"/>
      <c r="DP209"/>
      <c r="DQ209"/>
      <c r="DR209"/>
      <c r="DS209"/>
      <c r="DT209"/>
      <c r="DU209"/>
      <c r="DV209"/>
      <c r="DW209"/>
      <c r="DX209"/>
      <c r="DY209"/>
      <c r="DZ209"/>
      <c r="EA209"/>
      <c r="EB209"/>
      <c r="EC209"/>
      <c r="ED209"/>
      <c r="EE209"/>
      <c r="EF209"/>
      <c r="EG209"/>
      <c r="EH209"/>
      <c r="EI209"/>
      <c r="EJ209"/>
      <c r="EK209"/>
      <c r="EL209"/>
      <c r="EM209"/>
      <c r="EN209"/>
      <c r="EO209"/>
      <c r="EP209"/>
      <c r="EQ209"/>
      <c r="ER209"/>
      <c r="ES209"/>
      <c r="ET209"/>
      <c r="EU209"/>
      <c r="EV209"/>
      <c r="EW209"/>
      <c r="EX209"/>
      <c r="EY209"/>
      <c r="EZ209"/>
      <c r="FA209"/>
      <c r="FB209"/>
      <c r="FC209"/>
      <c r="FD209"/>
      <c r="FE209"/>
      <c r="FF209"/>
      <c r="FG209"/>
      <c r="FH209"/>
      <c r="FI209"/>
      <c r="FJ209"/>
      <c r="FK209"/>
      <c r="FL209"/>
      <c r="FM209"/>
      <c r="FN209"/>
      <c r="FO209"/>
      <c r="FP209"/>
      <c r="FQ209"/>
      <c r="FR209"/>
      <c r="FS209"/>
      <c r="FT209"/>
      <c r="FU209"/>
      <c r="FV209"/>
      <c r="FW209"/>
      <c r="FX209"/>
      <c r="FY209"/>
      <c r="FZ209"/>
      <c r="GA209"/>
      <c r="GB209"/>
      <c r="GC209"/>
      <c r="GD209"/>
      <c r="GE209"/>
      <c r="GF209"/>
      <c r="GG209"/>
      <c r="GH209"/>
      <c r="GI209"/>
      <c r="GJ209"/>
      <c r="GK209"/>
      <c r="GL209"/>
      <c r="GM209"/>
      <c r="GN209"/>
      <c r="GO209"/>
      <c r="GP209"/>
      <c r="GQ209"/>
      <c r="GR209"/>
      <c r="GS209"/>
      <c r="GT209"/>
      <c r="GU209"/>
      <c r="GV209"/>
      <c r="GW209"/>
      <c r="GX209"/>
      <c r="GY209"/>
      <c r="GZ209"/>
      <c r="HA209"/>
      <c r="HB209"/>
      <c r="HC209"/>
      <c r="HD209"/>
      <c r="HE209"/>
      <c r="HF209"/>
      <c r="HG209"/>
      <c r="HH209"/>
      <c r="HI209"/>
      <c r="HJ209"/>
      <c r="HK209"/>
      <c r="HL209"/>
      <c r="HM209"/>
      <c r="HN209"/>
      <c r="HO209"/>
      <c r="HP209"/>
      <c r="HQ209"/>
      <c r="HR209"/>
      <c r="HS209"/>
      <c r="HT209"/>
      <c r="HU209"/>
      <c r="HV209"/>
      <c r="HW209"/>
      <c r="HX209"/>
      <c r="HY209"/>
      <c r="HZ209"/>
      <c r="IA209"/>
      <c r="IB209"/>
      <c r="IC209"/>
      <c r="ID209"/>
      <c r="IE209"/>
      <c r="IF209"/>
      <c r="IG209"/>
      <c r="IH209"/>
      <c r="II209"/>
      <c r="IJ209"/>
      <c r="IK209"/>
      <c r="IL209"/>
      <c r="IM209"/>
      <c r="IN209"/>
      <c r="IO209"/>
      <c r="IP209"/>
      <c r="IQ209"/>
      <c r="IR209"/>
      <c r="IS209"/>
      <c r="IT209"/>
      <c r="IU209"/>
      <c r="IV209"/>
    </row>
    <row r="210" spans="1:256" s="5" customFormat="1" hidden="1" outlineLevel="2">
      <c r="A210" s="20"/>
      <c r="B210" s="20"/>
      <c r="C210" s="38"/>
      <c r="D210" s="641"/>
      <c r="E210" s="287">
        <v>3</v>
      </c>
      <c r="F210" s="40"/>
      <c r="G210" s="445"/>
      <c r="H210" s="315"/>
      <c r="I210" s="314"/>
      <c r="J210" s="168">
        <f>IF(A11stdlife="n/a","n/a",IF(J$3&gt;(A11stdlife+$E210),(Input!$I$153*(1+rvanilla)^0.5)-SUM($I210:I210),(Input!$I$153*(1+rvanilla)^0.5)/A11stdlife))</f>
        <v>2.5096735492281335</v>
      </c>
      <c r="K210" s="168">
        <f>IF(A11stdlife="n/a","n/a",IF(K$3&gt;(A11stdlife+$E210),(Input!$I$153*(1+rvanilla)^0.5)-SUM($I210:J210),(Input!$I$153*(1+rvanilla)^0.5)/A11stdlife))</f>
        <v>2.5096735492281335</v>
      </c>
      <c r="L210" s="168">
        <f>IF(A11stdlife="n/a","n/a",IF(L$3&gt;(A11stdlife+$E210),(Input!$I$153*(1+rvanilla)^0.5)-SUM($I210:K210),(Input!$I$153*(1+rvanilla)^0.5)/A11stdlife))</f>
        <v>2.5096735492281335</v>
      </c>
      <c r="M210" s="168">
        <f>IF(A11stdlife="n/a","n/a",IF(M$3&gt;(A11stdlife+$E210),(Input!$I$153*(1+rvanilla)^0.5)-SUM($I210:L210),(Input!$I$153*(1+rvanilla)^0.5)/A11stdlife))</f>
        <v>2.5096735492281335</v>
      </c>
      <c r="N210" s="168">
        <f>IF(A11stdlife="n/a","n/a",IF(N$3&gt;(A11stdlife+$E210),(Input!$I$153*(1+rvanilla)^0.5)-SUM($I210:M210),(Input!$I$153*(1+rvanilla)^0.5)/A11stdlife))</f>
        <v>2.5096735492281335</v>
      </c>
      <c r="O210" s="168">
        <f>IF(A11stdlife="n/a","n/a",IF(O$3&gt;(A11stdlife+$E210),(Input!$I$153*(1+rvanilla)^0.5)-SUM($I210:N210),(Input!$I$153*(1+rvanilla)^0.5)/A11stdlife))</f>
        <v>2.5096735492281335</v>
      </c>
      <c r="P210" s="168">
        <f>IF(A11stdlife="n/a","n/a",IF(P$3&gt;(A11stdlife+$E210),(Input!$I$153*(1+rvanilla)^0.5)-SUM($I210:O210),(Input!$I$153*(1+rvanilla)^0.5)/A11stdlife))</f>
        <v>2.5096735492281335</v>
      </c>
      <c r="Q210" s="168">
        <f>IF(A11stdlife="n/a","n/a",IF(Q$3&gt;(A11stdlife+$E210),(Input!$I$153*(1+rvanilla)^0.5)-SUM($I210:P210),(Input!$I$153*(1+rvanilla)^0.5)/A11stdlife))</f>
        <v>3.5527136788005009E-15</v>
      </c>
      <c r="R210" s="168">
        <f>IF(A11stdlife="n/a","n/a",IF(R$3&gt;(A11stdlife+$E210),(Input!$I$153*(1+rvanilla)^0.5)-SUM($I210:Q210),(Input!$I$153*(1+rvanilla)^0.5)/A11stdlife))</f>
        <v>0</v>
      </c>
      <c r="S210" s="168">
        <f>IF(A11stdlife="n/a","n/a",IF(S$3&gt;(A11stdlife+$E210),(Input!$I$153*(1+rvanilla)^0.5)-SUM($I210:R210),(Input!$I$153*(1+rvanilla)^0.5)/A11stdlife))</f>
        <v>0</v>
      </c>
      <c r="T210" s="168">
        <f>IF(A11stdlife="n/a","n/a",IF(T$3&gt;(A11stdlife+$E210),(Input!$I$153*(1+rvanilla)^0.5)-SUM($I210:S210),(Input!$I$153*(1+rvanilla)^0.5)/A11stdlife))</f>
        <v>0</v>
      </c>
      <c r="U210" s="168">
        <f>IF(A11stdlife="n/a","n/a",IF(U$3&gt;(A11stdlife+$E210),(Input!$I$153*(1+rvanilla)^0.5)-SUM($I210:T210),(Input!$I$153*(1+rvanilla)^0.5)/A11stdlife))</f>
        <v>0</v>
      </c>
      <c r="V210" s="168">
        <f>IF(A11stdlife="n/a","n/a",IF(V$3&gt;(A11stdlife+$E210),(Input!$I$153*(1+rvanilla)^0.5)-SUM($I210:U210),(Input!$I$153*(1+rvanilla)^0.5)/A11stdlife))</f>
        <v>0</v>
      </c>
      <c r="W210" s="168">
        <f>IF(A11stdlife="n/a","n/a",IF(W$3&gt;(A11stdlife+$E210),(Input!$I$153*(1+rvanilla)^0.5)-SUM($I210:V210),(Input!$I$153*(1+rvanilla)^0.5)/A11stdlife))</f>
        <v>0</v>
      </c>
      <c r="X210" s="168">
        <f>IF(A11stdlife="n/a","n/a",IF(X$3&gt;(A11stdlife+$E210),(Input!$I$153*(1+rvanilla)^0.5)-SUM($I210:W210),(Input!$I$153*(1+rvanilla)^0.5)/A11stdlife))</f>
        <v>0</v>
      </c>
      <c r="Y210" s="168">
        <f>IF(A11stdlife="n/a","n/a",IF(Y$3&gt;(A11stdlife+$E210),(Input!$I$153*(1+rvanilla)^0.5)-SUM($I210:X210),(Input!$I$153*(1+rvanilla)^0.5)/A11stdlife))</f>
        <v>0</v>
      </c>
      <c r="Z210" s="168">
        <f>IF(A11stdlife="n/a","n/a",IF(Z$3&gt;(A11stdlife+$E210),(Input!$I$153*(1+rvanilla)^0.5)-SUM($I210:Y210),(Input!$I$153*(1+rvanilla)^0.5)/A11stdlife))</f>
        <v>0</v>
      </c>
      <c r="AA210" s="168">
        <f>IF(A11stdlife="n/a","n/a",IF(AA$3&gt;(A11stdlife+$E210),(Input!$I$153*(1+rvanilla)^0.5)-SUM($I210:Z210),(Input!$I$153*(1+rvanilla)^0.5)/A11stdlife))</f>
        <v>0</v>
      </c>
      <c r="AB210" s="168">
        <f>IF(A11stdlife="n/a","n/a",IF(AB$3&gt;(A11stdlife+$E210),(Input!$I$153*(1+rvanilla)^0.5)-SUM($I210:AA210),(Input!$I$153*(1+rvanilla)^0.5)/A11stdlife))</f>
        <v>0</v>
      </c>
      <c r="AC210" s="168">
        <f>IF(A11stdlife="n/a","n/a",IF(AC$3&gt;(A11stdlife+$E210),(Input!$I$153*(1+rvanilla)^0.5)-SUM($I210:AB210),(Input!$I$153*(1+rvanilla)^0.5)/A11stdlife))</f>
        <v>0</v>
      </c>
      <c r="AD210" s="168">
        <f>IF(A11stdlife="n/a","n/a",IF(AD$3&gt;(A11stdlife+$E210),(Input!$I$153*(1+rvanilla)^0.5)-SUM($I210:AC210),(Input!$I$153*(1+rvanilla)^0.5)/A11stdlife))</f>
        <v>0</v>
      </c>
      <c r="AE210" s="168">
        <f>IF(A11stdlife="n/a","n/a",IF(AE$3&gt;(A11stdlife+$E210),(Input!$I$153*(1+rvanilla)^0.5)-SUM($I210:AD210),(Input!$I$153*(1+rvanilla)^0.5)/A11stdlife))</f>
        <v>0</v>
      </c>
      <c r="AF210" s="168">
        <f>IF(A11stdlife="n/a","n/a",IF(AF$3&gt;(A11stdlife+$E210),(Input!$I$153*(1+rvanilla)^0.5)-SUM($I210:AE210),(Input!$I$153*(1+rvanilla)^0.5)/A11stdlife))</f>
        <v>0</v>
      </c>
      <c r="AG210" s="168">
        <f>IF(A11stdlife="n/a","n/a",IF(AG$3&gt;(A11stdlife+$E210),(Input!$I$153*(1+rvanilla)^0.5)-SUM($I210:AF210),(Input!$I$153*(1+rvanilla)^0.5)/A11stdlife))</f>
        <v>0</v>
      </c>
      <c r="AH210" s="168">
        <f>IF(A11stdlife="n/a","n/a",IF(AH$3&gt;(A11stdlife+$E210),(Input!$I$153*(1+rvanilla)^0.5)-SUM($I210:AG210),(Input!$I$153*(1+rvanilla)^0.5)/A11stdlife))</f>
        <v>0</v>
      </c>
      <c r="AI210" s="168">
        <f>IF(A11stdlife="n/a","n/a",IF(AI$3&gt;(A11stdlife+$E210),(Input!$I$153*(1+rvanilla)^0.5)-SUM($I210:AH210),(Input!$I$153*(1+rvanilla)^0.5)/A11stdlife))</f>
        <v>0</v>
      </c>
      <c r="AJ210" s="168">
        <f>IF(A11stdlife="n/a","n/a",IF(AJ$3&gt;(A11stdlife+$E210),(Input!$I$153*(1+rvanilla)^0.5)-SUM($I210:AI210),(Input!$I$153*(1+rvanilla)^0.5)/A11stdlife))</f>
        <v>0</v>
      </c>
      <c r="AK210" s="168">
        <f>IF(A11stdlife="n/a","n/a",IF(AK$3&gt;(A11stdlife+$E210),(Input!$I$153*(1+rvanilla)^0.5)-SUM($I210:AJ210),(Input!$I$153*(1+rvanilla)^0.5)/A11stdlife))</f>
        <v>0</v>
      </c>
      <c r="AL210" s="168">
        <f>IF(A11stdlife="n/a","n/a",IF(AL$3&gt;(A11stdlife+$E210),(Input!$I$153*(1+rvanilla)^0.5)-SUM($I210:AK210),(Input!$I$153*(1+rvanilla)^0.5)/A11stdlife))</f>
        <v>0</v>
      </c>
      <c r="AM210" s="168">
        <f>IF(A11stdlife="n/a","n/a",IF(AM$3&gt;(A11stdlife+$E210),(Input!$I$153*(1+rvanilla)^0.5)-SUM($I210:AL210),(Input!$I$153*(1+rvanilla)^0.5)/A11stdlife))</f>
        <v>0</v>
      </c>
      <c r="AN210" s="168">
        <f>IF(A11stdlife="n/a","n/a",IF(AN$3&gt;(A11stdlife+$E210),(Input!$I$153*(1+rvanilla)^0.5)-SUM($I210:AM210),(Input!$I$153*(1+rvanilla)^0.5)/A11stdlife))</f>
        <v>0</v>
      </c>
      <c r="AO210" s="168">
        <f>IF(A11stdlife="n/a","n/a",IF(AO$3&gt;(A11stdlife+$E210),(Input!$I$153*(1+rvanilla)^0.5)-SUM($I210:AN210),(Input!$I$153*(1+rvanilla)^0.5)/A11stdlife))</f>
        <v>0</v>
      </c>
      <c r="AP210" s="168">
        <f>IF(A11stdlife="n/a","n/a",IF(AP$3&gt;(A11stdlife+$E210),(Input!$I$153*(1+rvanilla)^0.5)-SUM($I210:AO210),(Input!$I$153*(1+rvanilla)^0.5)/A11stdlife))</f>
        <v>0</v>
      </c>
      <c r="AQ210" s="168">
        <f>IF(A11stdlife="n/a","n/a",IF(AQ$3&gt;(A11stdlife+$E210),(Input!$I$153*(1+rvanilla)^0.5)-SUM($I210:AP210),(Input!$I$153*(1+rvanilla)^0.5)/A11stdlife))</f>
        <v>0</v>
      </c>
      <c r="AR210" s="168">
        <f>IF(A11stdlife="n/a","n/a",IF(AR$3&gt;(A11stdlife+$E210),(Input!$I$153*(1+rvanilla)^0.5)-SUM($I210:AQ210),(Input!$I$153*(1+rvanilla)^0.5)/A11stdlife))</f>
        <v>0</v>
      </c>
      <c r="AS210" s="168">
        <f>IF(A11stdlife="n/a","n/a",IF(AS$3&gt;(A11stdlife+$E210),(Input!$I$153*(1+rvanilla)^0.5)-SUM($I210:AR210),(Input!$I$153*(1+rvanilla)^0.5)/A11stdlife))</f>
        <v>0</v>
      </c>
      <c r="AT210" s="168">
        <f>IF(A11stdlife="n/a","n/a",IF(AT$3&gt;(A11stdlife+$E210),(Input!$I$153*(1+rvanilla)^0.5)-SUM($I210:AS210),(Input!$I$153*(1+rvanilla)^0.5)/A11stdlife))</f>
        <v>0</v>
      </c>
      <c r="AU210" s="168">
        <f>IF(A11stdlife="n/a","n/a",IF(AU$3&gt;(A11stdlife+$E210),(Input!$I$153*(1+rvanilla)^0.5)-SUM($I210:AT210),(Input!$I$153*(1+rvanilla)^0.5)/A11stdlife))</f>
        <v>0</v>
      </c>
      <c r="AV210" s="168">
        <f>IF(A11stdlife="n/a","n/a",IF(AV$3&gt;(A11stdlife+$E210),(Input!$I$153*(1+rvanilla)^0.5)-SUM($I210:AU210),(Input!$I$153*(1+rvanilla)^0.5)/A11stdlife))</f>
        <v>0</v>
      </c>
      <c r="AW210" s="168">
        <f>IF(A11stdlife="n/a","n/a",IF(AW$3&gt;(A11stdlife+$E210),(Input!$I$153*(1+rvanilla)^0.5)-SUM($I210:AV210),(Input!$I$153*(1+rvanilla)^0.5)/A11stdlife))</f>
        <v>0</v>
      </c>
      <c r="AX210" s="168">
        <f>IF(A11stdlife="n/a","n/a",IF(AX$3&gt;(A11stdlife+$E210),(Input!$I$153*(1+rvanilla)^0.5)-SUM($I210:AW210),(Input!$I$153*(1+rvanilla)^0.5)/A11stdlife))</f>
        <v>0</v>
      </c>
      <c r="AY210" s="168">
        <f>IF(A11stdlife="n/a","n/a",IF(AY$3&gt;(A11stdlife+$E210),(Input!$I$153*(1+rvanilla)^0.5)-SUM($I210:AX210),(Input!$I$153*(1+rvanilla)^0.5)/A11stdlife))</f>
        <v>0</v>
      </c>
      <c r="AZ210" s="168">
        <f>IF(A11stdlife="n/a","n/a",IF(AZ$3&gt;(A11stdlife+$E210),(Input!$I$153*(1+rvanilla)^0.5)-SUM($I210:AY210),(Input!$I$153*(1+rvanilla)^0.5)/A11stdlife))</f>
        <v>0</v>
      </c>
      <c r="BA210" s="168">
        <f>IF(A11stdlife="n/a","n/a",IF(BA$3&gt;(A11stdlife+$E210),(Input!$I$153*(1+rvanilla)^0.5)-SUM($I210:AZ210),(Input!$I$153*(1+rvanilla)^0.5)/A11stdlife))</f>
        <v>0</v>
      </c>
      <c r="BB210" s="168">
        <f>IF(A11stdlife="n/a","n/a",IF(BB$3&gt;(A11stdlife+$E210),(Input!$I$153*(1+rvanilla)^0.5)-SUM($I210:BA210),(Input!$I$153*(1+rvanilla)^0.5)/A11stdlife))</f>
        <v>0</v>
      </c>
      <c r="BC210" s="168">
        <f>IF(A11stdlife="n/a","n/a",IF(BC$3&gt;(A11stdlife+$E210),(Input!$I$153*(1+rvanilla)^0.5)-SUM($I210:BB210),(Input!$I$153*(1+rvanilla)^0.5)/A11stdlife))</f>
        <v>0</v>
      </c>
      <c r="BD210" s="168">
        <f>IF(A11stdlife="n/a","n/a",IF(BD$3&gt;(A11stdlife+$E210),(Input!$I$153*(1+rvanilla)^0.5)-SUM($I210:BC210),(Input!$I$153*(1+rvanilla)^0.5)/A11stdlife))</f>
        <v>0</v>
      </c>
      <c r="BE210" s="168">
        <f>IF(A11stdlife="n/a","n/a",IF(BE$3&gt;(A11stdlife+$E210),(Input!$I$153*(1+rvanilla)^0.5)-SUM($I210:BD210),(Input!$I$153*(1+rvanilla)^0.5)/A11stdlife))</f>
        <v>0</v>
      </c>
      <c r="BF210" s="168">
        <f>IF(A11stdlife="n/a","n/a",IF(BF$3&gt;(A11stdlife+$E210),(Input!$I$153*(1+rvanilla)^0.5)-SUM($I210:BE210),(Input!$I$153*(1+rvanilla)^0.5)/A11stdlife))</f>
        <v>0</v>
      </c>
      <c r="BG210" s="168">
        <f>IF(A11stdlife="n/a","n/a",IF(BG$3&gt;(A11stdlife+$E210),(Input!$I$153*(1+rvanilla)^0.5)-SUM($I210:BF210),(Input!$I$153*(1+rvanilla)^0.5)/A11stdlife))</f>
        <v>0</v>
      </c>
      <c r="BH210" s="168">
        <f>IF(A11stdlife="n/a","n/a",IF(BH$3&gt;(A11stdlife+$E210),(Input!$I$153*(1+rvanilla)^0.5)-SUM($I210:BG210),(Input!$I$153*(1+rvanilla)^0.5)/A11stdlife))</f>
        <v>0</v>
      </c>
      <c r="BI210" s="168">
        <f>IF(A11stdlife="n/a","n/a",IF(BI$3&gt;(A11stdlife+$E210),(Input!$I$153*(1+rvanilla)^0.5)-SUM($I210:BH210),(Input!$I$153*(1+rvanilla)^0.5)/A11stdlife))</f>
        <v>0</v>
      </c>
      <c r="BJ210" s="20"/>
      <c r="BK210" s="20"/>
      <c r="BL210"/>
      <c r="BM210"/>
      <c r="BN210"/>
      <c r="BO210"/>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c r="DO210"/>
      <c r="DP210"/>
      <c r="DQ210"/>
      <c r="DR210"/>
      <c r="DS210"/>
      <c r="DT210"/>
      <c r="DU210"/>
      <c r="DV210"/>
      <c r="DW210"/>
      <c r="DX210"/>
      <c r="DY210"/>
      <c r="DZ210"/>
      <c r="EA210"/>
      <c r="EB210"/>
      <c r="EC210"/>
      <c r="ED210"/>
      <c r="EE210"/>
      <c r="EF210"/>
      <c r="EG210"/>
      <c r="EH210"/>
      <c r="EI210"/>
      <c r="EJ210"/>
      <c r="EK210"/>
      <c r="EL210"/>
      <c r="EM210"/>
      <c r="EN210"/>
      <c r="EO210"/>
      <c r="EP210"/>
      <c r="EQ210"/>
      <c r="ER210"/>
      <c r="ES210"/>
      <c r="ET210"/>
      <c r="EU210"/>
      <c r="EV210"/>
      <c r="EW210"/>
      <c r="EX210"/>
      <c r="EY210"/>
      <c r="EZ210"/>
      <c r="FA210"/>
      <c r="FB210"/>
      <c r="FC210"/>
      <c r="FD210"/>
      <c r="FE210"/>
      <c r="FF210"/>
      <c r="FG210"/>
      <c r="FH210"/>
      <c r="FI210"/>
      <c r="FJ210"/>
      <c r="FK210"/>
      <c r="FL210"/>
      <c r="FM210"/>
      <c r="FN210"/>
      <c r="FO210"/>
      <c r="FP210"/>
      <c r="FQ210"/>
      <c r="FR210"/>
      <c r="FS210"/>
      <c r="FT210"/>
      <c r="FU210"/>
      <c r="FV210"/>
      <c r="FW210"/>
      <c r="FX210"/>
      <c r="FY210"/>
      <c r="FZ210"/>
      <c r="GA210"/>
      <c r="GB210"/>
      <c r="GC210"/>
      <c r="GD210"/>
      <c r="GE210"/>
      <c r="GF210"/>
      <c r="GG210"/>
      <c r="GH210"/>
      <c r="GI210"/>
      <c r="GJ210"/>
      <c r="GK210"/>
      <c r="GL210"/>
      <c r="GM210"/>
      <c r="GN210"/>
      <c r="GO210"/>
      <c r="GP210"/>
      <c r="GQ210"/>
      <c r="GR210"/>
      <c r="GS210"/>
      <c r="GT210"/>
      <c r="GU210"/>
      <c r="GV210"/>
      <c r="GW210"/>
      <c r="GX210"/>
      <c r="GY210"/>
      <c r="GZ210"/>
      <c r="HA210"/>
      <c r="HB210"/>
      <c r="HC210"/>
      <c r="HD210"/>
      <c r="HE210"/>
      <c r="HF210"/>
      <c r="HG210"/>
      <c r="HH210"/>
      <c r="HI210"/>
      <c r="HJ210"/>
      <c r="HK210"/>
      <c r="HL210"/>
      <c r="HM210"/>
      <c r="HN210"/>
      <c r="HO210"/>
      <c r="HP210"/>
      <c r="HQ210"/>
      <c r="HR210"/>
      <c r="HS210"/>
      <c r="HT210"/>
      <c r="HU210"/>
      <c r="HV210"/>
      <c r="HW210"/>
      <c r="HX210"/>
      <c r="HY210"/>
      <c r="HZ210"/>
      <c r="IA210"/>
      <c r="IB210"/>
      <c r="IC210"/>
      <c r="ID210"/>
      <c r="IE210"/>
      <c r="IF210"/>
      <c r="IG210"/>
      <c r="IH210"/>
      <c r="II210"/>
      <c r="IJ210"/>
      <c r="IK210"/>
      <c r="IL210"/>
      <c r="IM210"/>
      <c r="IN210"/>
      <c r="IO210"/>
      <c r="IP210"/>
      <c r="IQ210"/>
      <c r="IR210"/>
      <c r="IS210"/>
      <c r="IT210"/>
      <c r="IU210"/>
      <c r="IV210"/>
    </row>
    <row r="211" spans="1:256" s="5" customFormat="1" hidden="1" outlineLevel="2">
      <c r="A211" s="20"/>
      <c r="B211" s="20"/>
      <c r="C211" s="38"/>
      <c r="D211" s="641"/>
      <c r="E211" s="287">
        <v>4</v>
      </c>
      <c r="F211" s="40"/>
      <c r="G211" s="445"/>
      <c r="H211" s="315"/>
      <c r="I211" s="315"/>
      <c r="J211" s="314"/>
      <c r="K211" s="168">
        <f>IF(A11stdlife="n/a","n/a",IF(K$3&gt;(A11stdlife+$E211),(Input!$J$153*(1+rvanilla)^0.5)-SUM($J211:J211),(Input!$J$153*(1+rvanilla)^0.5)/A11stdlife))</f>
        <v>2.3540147821442341</v>
      </c>
      <c r="L211" s="168">
        <f>IF(A11stdlife="n/a","n/a",IF(L$3&gt;(A11stdlife+$E211),(Input!$J$153*(1+rvanilla)^0.5)-SUM($J211:K211),(Input!$J$153*(1+rvanilla)^0.5)/A11stdlife))</f>
        <v>2.3540147821442341</v>
      </c>
      <c r="M211" s="168">
        <f>IF(A11stdlife="n/a","n/a",IF(M$3&gt;(A11stdlife+$E211),(Input!$J$153*(1+rvanilla)^0.5)-SUM($J211:L211),(Input!$J$153*(1+rvanilla)^0.5)/A11stdlife))</f>
        <v>2.3540147821442341</v>
      </c>
      <c r="N211" s="168">
        <f>IF(A11stdlife="n/a","n/a",IF(N$3&gt;(A11stdlife+$E211),(Input!$J$153*(1+rvanilla)^0.5)-SUM($J211:M211),(Input!$J$153*(1+rvanilla)^0.5)/A11stdlife))</f>
        <v>2.3540147821442341</v>
      </c>
      <c r="O211" s="168">
        <f>IF(A11stdlife="n/a","n/a",IF(O$3&gt;(A11stdlife+$E211),(Input!$J$153*(1+rvanilla)^0.5)-SUM($J211:N211),(Input!$J$153*(1+rvanilla)^0.5)/A11stdlife))</f>
        <v>2.3540147821442341</v>
      </c>
      <c r="P211" s="168">
        <f>IF(A11stdlife="n/a","n/a",IF(P$3&gt;(A11stdlife+$E211),(Input!$J$153*(1+rvanilla)^0.5)-SUM($J211:O211),(Input!$J$153*(1+rvanilla)^0.5)/A11stdlife))</f>
        <v>2.3540147821442341</v>
      </c>
      <c r="Q211" s="168">
        <f>IF(A11stdlife="n/a","n/a",IF(Q$3&gt;(A11stdlife+$E211),(Input!$J$153*(1+rvanilla)^0.5)-SUM($J211:P211),(Input!$J$153*(1+rvanilla)^0.5)/A11stdlife))</f>
        <v>2.3540147821442341</v>
      </c>
      <c r="R211" s="168">
        <f>IF(A11stdlife="n/a","n/a",IF(R$3&gt;(A11stdlife+$E211),(Input!$J$153*(1+rvanilla)^0.5)-SUM($J211:Q211),(Input!$J$153*(1+rvanilla)^0.5)/A11stdlife))</f>
        <v>3.5527136788005009E-15</v>
      </c>
      <c r="S211" s="168">
        <f>IF(A11stdlife="n/a","n/a",IF(S$3&gt;(A11stdlife+$E211),(Input!$J$153*(1+rvanilla)^0.5)-SUM($J211:R211),(Input!$J$153*(1+rvanilla)^0.5)/A11stdlife))</f>
        <v>0</v>
      </c>
      <c r="T211" s="168">
        <f>IF(A11stdlife="n/a","n/a",IF(T$3&gt;(A11stdlife+$E211),(Input!$J$153*(1+rvanilla)^0.5)-SUM($J211:S211),(Input!$J$153*(1+rvanilla)^0.5)/A11stdlife))</f>
        <v>0</v>
      </c>
      <c r="U211" s="168">
        <f>IF(A11stdlife="n/a","n/a",IF(U$3&gt;(A11stdlife+$E211),(Input!$J$153*(1+rvanilla)^0.5)-SUM($J211:T211),(Input!$J$153*(1+rvanilla)^0.5)/A11stdlife))</f>
        <v>0</v>
      </c>
      <c r="V211" s="168">
        <f>IF(A11stdlife="n/a","n/a",IF(V$3&gt;(A11stdlife+$E211),(Input!$J$153*(1+rvanilla)^0.5)-SUM($J211:U211),(Input!$J$153*(1+rvanilla)^0.5)/A11stdlife))</f>
        <v>0</v>
      </c>
      <c r="W211" s="168">
        <f>IF(A11stdlife="n/a","n/a",IF(W$3&gt;(A11stdlife+$E211),(Input!$J$153*(1+rvanilla)^0.5)-SUM($J211:V211),(Input!$J$153*(1+rvanilla)^0.5)/A11stdlife))</f>
        <v>0</v>
      </c>
      <c r="X211" s="168">
        <f>IF(A11stdlife="n/a","n/a",IF(X$3&gt;(A11stdlife+$E211),(Input!$J$153*(1+rvanilla)^0.5)-SUM($J211:W211),(Input!$J$153*(1+rvanilla)^0.5)/A11stdlife))</f>
        <v>0</v>
      </c>
      <c r="Y211" s="168">
        <f>IF(A11stdlife="n/a","n/a",IF(Y$3&gt;(A11stdlife+$E211),(Input!$J$153*(1+rvanilla)^0.5)-SUM($J211:X211),(Input!$J$153*(1+rvanilla)^0.5)/A11stdlife))</f>
        <v>0</v>
      </c>
      <c r="Z211" s="168">
        <f>IF(A11stdlife="n/a","n/a",IF(Z$3&gt;(A11stdlife+$E211),(Input!$J$153*(1+rvanilla)^0.5)-SUM($J211:Y211),(Input!$J$153*(1+rvanilla)^0.5)/A11stdlife))</f>
        <v>0</v>
      </c>
      <c r="AA211" s="168">
        <f>IF(A11stdlife="n/a","n/a",IF(AA$3&gt;(A11stdlife+$E211),(Input!$J$153*(1+rvanilla)^0.5)-SUM($J211:Z211),(Input!$J$153*(1+rvanilla)^0.5)/A11stdlife))</f>
        <v>0</v>
      </c>
      <c r="AB211" s="168">
        <f>IF(A11stdlife="n/a","n/a",IF(AB$3&gt;(A11stdlife+$E211),(Input!$J$153*(1+rvanilla)^0.5)-SUM($J211:AA211),(Input!$J$153*(1+rvanilla)^0.5)/A11stdlife))</f>
        <v>0</v>
      </c>
      <c r="AC211" s="168">
        <f>IF(A11stdlife="n/a","n/a",IF(AC$3&gt;(A11stdlife+$E211),(Input!$J$153*(1+rvanilla)^0.5)-SUM($J211:AB211),(Input!$J$153*(1+rvanilla)^0.5)/A11stdlife))</f>
        <v>0</v>
      </c>
      <c r="AD211" s="168">
        <f>IF(A11stdlife="n/a","n/a",IF(AD$3&gt;(A11stdlife+$E211),(Input!$J$153*(1+rvanilla)^0.5)-SUM($J211:AC211),(Input!$J$153*(1+rvanilla)^0.5)/A11stdlife))</f>
        <v>0</v>
      </c>
      <c r="AE211" s="168">
        <f>IF(A11stdlife="n/a","n/a",IF(AE$3&gt;(A11stdlife+$E211),(Input!$J$153*(1+rvanilla)^0.5)-SUM($J211:AD211),(Input!$J$153*(1+rvanilla)^0.5)/A11stdlife))</f>
        <v>0</v>
      </c>
      <c r="AF211" s="168">
        <f>IF(A11stdlife="n/a","n/a",IF(AF$3&gt;(A11stdlife+$E211),(Input!$J$153*(1+rvanilla)^0.5)-SUM($J211:AE211),(Input!$J$153*(1+rvanilla)^0.5)/A11stdlife))</f>
        <v>0</v>
      </c>
      <c r="AG211" s="168">
        <f>IF(A11stdlife="n/a","n/a",IF(AG$3&gt;(A11stdlife+$E211),(Input!$J$153*(1+rvanilla)^0.5)-SUM($J211:AF211),(Input!$J$153*(1+rvanilla)^0.5)/A11stdlife))</f>
        <v>0</v>
      </c>
      <c r="AH211" s="168">
        <f>IF(A11stdlife="n/a","n/a",IF(AH$3&gt;(A11stdlife+$E211),(Input!$J$153*(1+rvanilla)^0.5)-SUM($J211:AG211),(Input!$J$153*(1+rvanilla)^0.5)/A11stdlife))</f>
        <v>0</v>
      </c>
      <c r="AI211" s="168">
        <f>IF(A11stdlife="n/a","n/a",IF(AI$3&gt;(A11stdlife+$E211),(Input!$J$153*(1+rvanilla)^0.5)-SUM($J211:AH211),(Input!$J$153*(1+rvanilla)^0.5)/A11stdlife))</f>
        <v>0</v>
      </c>
      <c r="AJ211" s="168">
        <f>IF(A11stdlife="n/a","n/a",IF(AJ$3&gt;(A11stdlife+$E211),(Input!$J$153*(1+rvanilla)^0.5)-SUM($J211:AI211),(Input!$J$153*(1+rvanilla)^0.5)/A11stdlife))</f>
        <v>0</v>
      </c>
      <c r="AK211" s="168">
        <f>IF(A11stdlife="n/a","n/a",IF(AK$3&gt;(A11stdlife+$E211),(Input!$J$153*(1+rvanilla)^0.5)-SUM($J211:AJ211),(Input!$J$153*(1+rvanilla)^0.5)/A11stdlife))</f>
        <v>0</v>
      </c>
      <c r="AL211" s="168">
        <f>IF(A11stdlife="n/a","n/a",IF(AL$3&gt;(A11stdlife+$E211),(Input!$J$153*(1+rvanilla)^0.5)-SUM($J211:AK211),(Input!$J$153*(1+rvanilla)^0.5)/A11stdlife))</f>
        <v>0</v>
      </c>
      <c r="AM211" s="168">
        <f>IF(A11stdlife="n/a","n/a",IF(AM$3&gt;(A11stdlife+$E211),(Input!$J$153*(1+rvanilla)^0.5)-SUM($J211:AL211),(Input!$J$153*(1+rvanilla)^0.5)/A11stdlife))</f>
        <v>0</v>
      </c>
      <c r="AN211" s="168">
        <f>IF(A11stdlife="n/a","n/a",IF(AN$3&gt;(A11stdlife+$E211),(Input!$J$153*(1+rvanilla)^0.5)-SUM($J211:AM211),(Input!$J$153*(1+rvanilla)^0.5)/A11stdlife))</f>
        <v>0</v>
      </c>
      <c r="AO211" s="168">
        <f>IF(A11stdlife="n/a","n/a",IF(AO$3&gt;(A11stdlife+$E211),(Input!$J$153*(1+rvanilla)^0.5)-SUM($J211:AN211),(Input!$J$153*(1+rvanilla)^0.5)/A11stdlife))</f>
        <v>0</v>
      </c>
      <c r="AP211" s="168">
        <f>IF(A11stdlife="n/a","n/a",IF(AP$3&gt;(A11stdlife+$E211),(Input!$J$153*(1+rvanilla)^0.5)-SUM($J211:AO211),(Input!$J$153*(1+rvanilla)^0.5)/A11stdlife))</f>
        <v>0</v>
      </c>
      <c r="AQ211" s="168">
        <f>IF(A11stdlife="n/a","n/a",IF(AQ$3&gt;(A11stdlife+$E211),(Input!$J$153*(1+rvanilla)^0.5)-SUM($J211:AP211),(Input!$J$153*(1+rvanilla)^0.5)/A11stdlife))</f>
        <v>0</v>
      </c>
      <c r="AR211" s="168">
        <f>IF(A11stdlife="n/a","n/a",IF(AR$3&gt;(A11stdlife+$E211),(Input!$J$153*(1+rvanilla)^0.5)-SUM($J211:AQ211),(Input!$J$153*(1+rvanilla)^0.5)/A11stdlife))</f>
        <v>0</v>
      </c>
      <c r="AS211" s="168">
        <f>IF(A11stdlife="n/a","n/a",IF(AS$3&gt;(A11stdlife+$E211),(Input!$J$153*(1+rvanilla)^0.5)-SUM($J211:AR211),(Input!$J$153*(1+rvanilla)^0.5)/A11stdlife))</f>
        <v>0</v>
      </c>
      <c r="AT211" s="168">
        <f>IF(A11stdlife="n/a","n/a",IF(AT$3&gt;(A11stdlife+$E211),(Input!$J$153*(1+rvanilla)^0.5)-SUM($J211:AS211),(Input!$J$153*(1+rvanilla)^0.5)/A11stdlife))</f>
        <v>0</v>
      </c>
      <c r="AU211" s="168">
        <f>IF(A11stdlife="n/a","n/a",IF(AU$3&gt;(A11stdlife+$E211),(Input!$J$153*(1+rvanilla)^0.5)-SUM($J211:AT211),(Input!$J$153*(1+rvanilla)^0.5)/A11stdlife))</f>
        <v>0</v>
      </c>
      <c r="AV211" s="168">
        <f>IF(A11stdlife="n/a","n/a",IF(AV$3&gt;(A11stdlife+$E211),(Input!$J$153*(1+rvanilla)^0.5)-SUM($J211:AU211),(Input!$J$153*(1+rvanilla)^0.5)/A11stdlife))</f>
        <v>0</v>
      </c>
      <c r="AW211" s="168">
        <f>IF(A11stdlife="n/a","n/a",IF(AW$3&gt;(A11stdlife+$E211),(Input!$J$153*(1+rvanilla)^0.5)-SUM($J211:AV211),(Input!$J$153*(1+rvanilla)^0.5)/A11stdlife))</f>
        <v>0</v>
      </c>
      <c r="AX211" s="168">
        <f>IF(A11stdlife="n/a","n/a",IF(AX$3&gt;(A11stdlife+$E211),(Input!$J$153*(1+rvanilla)^0.5)-SUM($J211:AW211),(Input!$J$153*(1+rvanilla)^0.5)/A11stdlife))</f>
        <v>0</v>
      </c>
      <c r="AY211" s="168">
        <f>IF(A11stdlife="n/a","n/a",IF(AY$3&gt;(A11stdlife+$E211),(Input!$J$153*(1+rvanilla)^0.5)-SUM($J211:AX211),(Input!$J$153*(1+rvanilla)^0.5)/A11stdlife))</f>
        <v>0</v>
      </c>
      <c r="AZ211" s="168">
        <f>IF(A11stdlife="n/a","n/a",IF(AZ$3&gt;(A11stdlife+$E211),(Input!$J$153*(1+rvanilla)^0.5)-SUM($J211:AY211),(Input!$J$153*(1+rvanilla)^0.5)/A11stdlife))</f>
        <v>0</v>
      </c>
      <c r="BA211" s="168">
        <f>IF(A11stdlife="n/a","n/a",IF(BA$3&gt;(A11stdlife+$E211),(Input!$J$153*(1+rvanilla)^0.5)-SUM($J211:AZ211),(Input!$J$153*(1+rvanilla)^0.5)/A11stdlife))</f>
        <v>0</v>
      </c>
      <c r="BB211" s="168">
        <f>IF(A11stdlife="n/a","n/a",IF(BB$3&gt;(A11stdlife+$E211),(Input!$J$153*(1+rvanilla)^0.5)-SUM($J211:BA211),(Input!$J$153*(1+rvanilla)^0.5)/A11stdlife))</f>
        <v>0</v>
      </c>
      <c r="BC211" s="168">
        <f>IF(A11stdlife="n/a","n/a",IF(BC$3&gt;(A11stdlife+$E211),(Input!$J$153*(1+rvanilla)^0.5)-SUM($J211:BB211),(Input!$J$153*(1+rvanilla)^0.5)/A11stdlife))</f>
        <v>0</v>
      </c>
      <c r="BD211" s="168">
        <f>IF(A11stdlife="n/a","n/a",IF(BD$3&gt;(A11stdlife+$E211),(Input!$J$153*(1+rvanilla)^0.5)-SUM($J211:BC211),(Input!$J$153*(1+rvanilla)^0.5)/A11stdlife))</f>
        <v>0</v>
      </c>
      <c r="BE211" s="168">
        <f>IF(A11stdlife="n/a","n/a",IF(BE$3&gt;(A11stdlife+$E211),(Input!$J$153*(1+rvanilla)^0.5)-SUM($J211:BD211),(Input!$J$153*(1+rvanilla)^0.5)/A11stdlife))</f>
        <v>0</v>
      </c>
      <c r="BF211" s="168">
        <f>IF(A11stdlife="n/a","n/a",IF(BF$3&gt;(A11stdlife+$E211),(Input!$J$153*(1+rvanilla)^0.5)-SUM($J211:BE211),(Input!$J$153*(1+rvanilla)^0.5)/A11stdlife))</f>
        <v>0</v>
      </c>
      <c r="BG211" s="168">
        <f>IF(A11stdlife="n/a","n/a",IF(BG$3&gt;(A11stdlife+$E211),(Input!$J$153*(1+rvanilla)^0.5)-SUM($J211:BF211),(Input!$J$153*(1+rvanilla)^0.5)/A11stdlife))</f>
        <v>0</v>
      </c>
      <c r="BH211" s="168">
        <f>IF(A11stdlife="n/a","n/a",IF(BH$3&gt;(A11stdlife+$E211),(Input!$J$153*(1+rvanilla)^0.5)-SUM($J211:BG211),(Input!$J$153*(1+rvanilla)^0.5)/A11stdlife))</f>
        <v>0</v>
      </c>
      <c r="BI211" s="168">
        <f>IF(A11stdlife="n/a","n/a",IF(BI$3&gt;(A11stdlife+$E211),(Input!$J$153*(1+rvanilla)^0.5)-SUM($J211:BH211),(Input!$J$153*(1+rvanilla)^0.5)/A11stdlife))</f>
        <v>0</v>
      </c>
      <c r="BJ211" s="20"/>
      <c r="BK211" s="20"/>
      <c r="BL211"/>
      <c r="BM211"/>
      <c r="BN211"/>
      <c r="BO211"/>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c r="DQ211"/>
      <c r="DR211"/>
      <c r="DS211"/>
      <c r="DT211"/>
      <c r="DU211"/>
      <c r="DV211"/>
      <c r="DW211"/>
      <c r="DX211"/>
      <c r="DY211"/>
      <c r="DZ211"/>
      <c r="EA211"/>
      <c r="EB211"/>
      <c r="EC211"/>
      <c r="ED211"/>
      <c r="EE211"/>
      <c r="EF211"/>
      <c r="EG211"/>
      <c r="EH211"/>
      <c r="EI211"/>
      <c r="EJ211"/>
      <c r="EK211"/>
      <c r="EL211"/>
      <c r="EM211"/>
      <c r="EN211"/>
      <c r="EO211"/>
      <c r="EP211"/>
      <c r="EQ211"/>
      <c r="ER211"/>
      <c r="ES211"/>
      <c r="ET211"/>
      <c r="EU211"/>
      <c r="EV211"/>
      <c r="EW211"/>
      <c r="EX211"/>
      <c r="EY211"/>
      <c r="EZ211"/>
      <c r="FA211"/>
      <c r="FB211"/>
      <c r="FC211"/>
      <c r="FD211"/>
      <c r="FE211"/>
      <c r="FF211"/>
      <c r="FG211"/>
      <c r="FH211"/>
      <c r="FI211"/>
      <c r="FJ211"/>
      <c r="FK211"/>
      <c r="FL211"/>
      <c r="FM211"/>
      <c r="FN211"/>
      <c r="FO211"/>
      <c r="FP211"/>
      <c r="FQ211"/>
      <c r="FR211"/>
      <c r="FS211"/>
      <c r="FT211"/>
      <c r="FU211"/>
      <c r="FV211"/>
      <c r="FW211"/>
      <c r="FX211"/>
      <c r="FY211"/>
      <c r="FZ211"/>
      <c r="GA211"/>
      <c r="GB211"/>
      <c r="GC211"/>
      <c r="GD211"/>
      <c r="GE211"/>
      <c r="GF211"/>
      <c r="GG211"/>
      <c r="GH211"/>
      <c r="GI211"/>
      <c r="GJ211"/>
      <c r="GK211"/>
      <c r="GL211"/>
      <c r="GM211"/>
      <c r="GN211"/>
      <c r="GO211"/>
      <c r="GP211"/>
      <c r="GQ211"/>
      <c r="GR211"/>
      <c r="GS211"/>
      <c r="GT211"/>
      <c r="GU211"/>
      <c r="GV211"/>
      <c r="GW211"/>
      <c r="GX211"/>
      <c r="GY211"/>
      <c r="GZ211"/>
      <c r="HA211"/>
      <c r="HB211"/>
      <c r="HC211"/>
      <c r="HD211"/>
      <c r="HE211"/>
      <c r="HF211"/>
      <c r="HG211"/>
      <c r="HH211"/>
      <c r="HI211"/>
      <c r="HJ211"/>
      <c r="HK211"/>
      <c r="HL211"/>
      <c r="HM211"/>
      <c r="HN211"/>
      <c r="HO211"/>
      <c r="HP211"/>
      <c r="HQ211"/>
      <c r="HR211"/>
      <c r="HS211"/>
      <c r="HT211"/>
      <c r="HU211"/>
      <c r="HV211"/>
      <c r="HW211"/>
      <c r="HX211"/>
      <c r="HY211"/>
      <c r="HZ211"/>
      <c r="IA211"/>
      <c r="IB211"/>
      <c r="IC211"/>
      <c r="ID211"/>
      <c r="IE211"/>
      <c r="IF211"/>
      <c r="IG211"/>
      <c r="IH211"/>
      <c r="II211"/>
      <c r="IJ211"/>
      <c r="IK211"/>
      <c r="IL211"/>
      <c r="IM211"/>
      <c r="IN211"/>
      <c r="IO211"/>
      <c r="IP211"/>
      <c r="IQ211"/>
      <c r="IR211"/>
      <c r="IS211"/>
      <c r="IT211"/>
      <c r="IU211"/>
      <c r="IV211"/>
    </row>
    <row r="212" spans="1:256" s="5" customFormat="1" hidden="1" outlineLevel="2">
      <c r="A212" s="20"/>
      <c r="B212" s="20"/>
      <c r="C212" s="38"/>
      <c r="D212" s="641"/>
      <c r="E212" s="287">
        <v>5</v>
      </c>
      <c r="F212" s="40"/>
      <c r="G212" s="445"/>
      <c r="H212" s="315"/>
      <c r="I212" s="315"/>
      <c r="J212" s="315"/>
      <c r="K212" s="314"/>
      <c r="L212" s="168">
        <f>IF(A11stdlife="n/a","n/a",IF(L$3&gt;(A11stdlife+$E212),(Input!$K$153*(1+rvanilla)^0.5)-SUM($K212:K212),(Input!$K$153*(1+rvanilla)^0.5)/A11stdlife))</f>
        <v>2.6785012855376427</v>
      </c>
      <c r="M212" s="168">
        <f>IF(A11stdlife="n/a","n/a",IF(M$3&gt;(A11stdlife+$E212),(Input!$K$153*(1+rvanilla)^0.5)-SUM($K212:L212),(Input!$K$153*(1+rvanilla)^0.5)/A11stdlife))</f>
        <v>2.6785012855376427</v>
      </c>
      <c r="N212" s="168">
        <f>IF(A11stdlife="n/a","n/a",IF(N$3&gt;(A11stdlife+$E212),(Input!$K$153*(1+rvanilla)^0.5)-SUM($K212:M212),(Input!$K$153*(1+rvanilla)^0.5)/A11stdlife))</f>
        <v>2.6785012855376427</v>
      </c>
      <c r="O212" s="168">
        <f>IF(A11stdlife="n/a","n/a",IF(O$3&gt;(A11stdlife+$E212),(Input!$K$153*(1+rvanilla)^0.5)-SUM($K212:N212),(Input!$K$153*(1+rvanilla)^0.5)/A11stdlife))</f>
        <v>2.6785012855376427</v>
      </c>
      <c r="P212" s="168">
        <f>IF(A11stdlife="n/a","n/a",IF(P$3&gt;(A11stdlife+$E212),(Input!$K$153*(1+rvanilla)^0.5)-SUM($K212:O212),(Input!$K$153*(1+rvanilla)^0.5)/A11stdlife))</f>
        <v>2.6785012855376427</v>
      </c>
      <c r="Q212" s="168">
        <f>IF(A11stdlife="n/a","n/a",IF(Q$3&gt;(A11stdlife+$E212),(Input!$K$153*(1+rvanilla)^0.5)-SUM($K212:P212),(Input!$K$153*(1+rvanilla)^0.5)/A11stdlife))</f>
        <v>2.6785012855376427</v>
      </c>
      <c r="R212" s="168">
        <f>IF(A11stdlife="n/a","n/a",IF(R$3&gt;(A11stdlife+$E212),(Input!$K$153*(1+rvanilla)^0.5)-SUM($K212:Q212),(Input!$K$153*(1+rvanilla)^0.5)/A11stdlife))</f>
        <v>2.6785012855376427</v>
      </c>
      <c r="S212" s="168">
        <f>IF(A11stdlife="n/a","n/a",IF(S$3&gt;(A11stdlife+$E212),(Input!$K$153*(1+rvanilla)^0.5)-SUM($K212:R212),(Input!$K$153*(1+rvanilla)^0.5)/A11stdlife))</f>
        <v>0</v>
      </c>
      <c r="T212" s="168">
        <f>IF(A11stdlife="n/a","n/a",IF(T$3&gt;(A11stdlife+$E212),(Input!$K$153*(1+rvanilla)^0.5)-SUM($K212:S212),(Input!$K$153*(1+rvanilla)^0.5)/A11stdlife))</f>
        <v>0</v>
      </c>
      <c r="U212" s="168">
        <f>IF(A11stdlife="n/a","n/a",IF(U$3&gt;(A11stdlife+$E212),(Input!$K$153*(1+rvanilla)^0.5)-SUM($K212:T212),(Input!$K$153*(1+rvanilla)^0.5)/A11stdlife))</f>
        <v>0</v>
      </c>
      <c r="V212" s="168">
        <f>IF(A11stdlife="n/a","n/a",IF(V$3&gt;(A11stdlife+$E212),(Input!$K$153*(1+rvanilla)^0.5)-SUM($K212:U212),(Input!$K$153*(1+rvanilla)^0.5)/A11stdlife))</f>
        <v>0</v>
      </c>
      <c r="W212" s="168">
        <f>IF(A11stdlife="n/a","n/a",IF(W$3&gt;(A11stdlife+$E212),(Input!$K$153*(1+rvanilla)^0.5)-SUM($K212:V212),(Input!$K$153*(1+rvanilla)^0.5)/A11stdlife))</f>
        <v>0</v>
      </c>
      <c r="X212" s="168">
        <f>IF(A11stdlife="n/a","n/a",IF(X$3&gt;(A11stdlife+$E212),(Input!$K$153*(1+rvanilla)^0.5)-SUM($K212:W212),(Input!$K$153*(1+rvanilla)^0.5)/A11stdlife))</f>
        <v>0</v>
      </c>
      <c r="Y212" s="168">
        <f>IF(A11stdlife="n/a","n/a",IF(Y$3&gt;(A11stdlife+$E212),(Input!$K$153*(1+rvanilla)^0.5)-SUM($K212:X212),(Input!$K$153*(1+rvanilla)^0.5)/A11stdlife))</f>
        <v>0</v>
      </c>
      <c r="Z212" s="168">
        <f>IF(A11stdlife="n/a","n/a",IF(Z$3&gt;(A11stdlife+$E212),(Input!$K$153*(1+rvanilla)^0.5)-SUM($K212:Y212),(Input!$K$153*(1+rvanilla)^0.5)/A11stdlife))</f>
        <v>0</v>
      </c>
      <c r="AA212" s="168">
        <f>IF(A11stdlife="n/a","n/a",IF(AA$3&gt;(A11stdlife+$E212),(Input!$K$153*(1+rvanilla)^0.5)-SUM($K212:Z212),(Input!$K$153*(1+rvanilla)^0.5)/A11stdlife))</f>
        <v>0</v>
      </c>
      <c r="AB212" s="168">
        <f>IF(A11stdlife="n/a","n/a",IF(AB$3&gt;(A11stdlife+$E212),(Input!$K$153*(1+rvanilla)^0.5)-SUM($K212:AA212),(Input!$K$153*(1+rvanilla)^0.5)/A11stdlife))</f>
        <v>0</v>
      </c>
      <c r="AC212" s="168">
        <f>IF(A11stdlife="n/a","n/a",IF(AC$3&gt;(A11stdlife+$E212),(Input!$K$153*(1+rvanilla)^0.5)-SUM($K212:AB212),(Input!$K$153*(1+rvanilla)^0.5)/A11stdlife))</f>
        <v>0</v>
      </c>
      <c r="AD212" s="168">
        <f>IF(A11stdlife="n/a","n/a",IF(AD$3&gt;(A11stdlife+$E212),(Input!$K$153*(1+rvanilla)^0.5)-SUM($K212:AC212),(Input!$K$153*(1+rvanilla)^0.5)/A11stdlife))</f>
        <v>0</v>
      </c>
      <c r="AE212" s="168">
        <f>IF(A11stdlife="n/a","n/a",IF(AE$3&gt;(A11stdlife+$E212),(Input!$K$153*(1+rvanilla)^0.5)-SUM($K212:AD212),(Input!$K$153*(1+rvanilla)^0.5)/A11stdlife))</f>
        <v>0</v>
      </c>
      <c r="AF212" s="168">
        <f>IF(A11stdlife="n/a","n/a",IF(AF$3&gt;(A11stdlife+$E212),(Input!$K$153*(1+rvanilla)^0.5)-SUM($K212:AE212),(Input!$K$153*(1+rvanilla)^0.5)/A11stdlife))</f>
        <v>0</v>
      </c>
      <c r="AG212" s="168">
        <f>IF(A11stdlife="n/a","n/a",IF(AG$3&gt;(A11stdlife+$E212),(Input!$K$153*(1+rvanilla)^0.5)-SUM($K212:AF212),(Input!$K$153*(1+rvanilla)^0.5)/A11stdlife))</f>
        <v>0</v>
      </c>
      <c r="AH212" s="168">
        <f>IF(A11stdlife="n/a","n/a",IF(AH$3&gt;(A11stdlife+$E212),(Input!$K$153*(1+rvanilla)^0.5)-SUM($K212:AG212),(Input!$K$153*(1+rvanilla)^0.5)/A11stdlife))</f>
        <v>0</v>
      </c>
      <c r="AI212" s="168">
        <f>IF(A11stdlife="n/a","n/a",IF(AI$3&gt;(A11stdlife+$E212),(Input!$K$153*(1+rvanilla)^0.5)-SUM($K212:AH212),(Input!$K$153*(1+rvanilla)^0.5)/A11stdlife))</f>
        <v>0</v>
      </c>
      <c r="AJ212" s="168">
        <f>IF(A11stdlife="n/a","n/a",IF(AJ$3&gt;(A11stdlife+$E212),(Input!$K$153*(1+rvanilla)^0.5)-SUM($K212:AI212),(Input!$K$153*(1+rvanilla)^0.5)/A11stdlife))</f>
        <v>0</v>
      </c>
      <c r="AK212" s="168">
        <f>IF(A11stdlife="n/a","n/a",IF(AK$3&gt;(A11stdlife+$E212),(Input!$K$153*(1+rvanilla)^0.5)-SUM($K212:AJ212),(Input!$K$153*(1+rvanilla)^0.5)/A11stdlife))</f>
        <v>0</v>
      </c>
      <c r="AL212" s="168">
        <f>IF(A11stdlife="n/a","n/a",IF(AL$3&gt;(A11stdlife+$E212),(Input!$K$153*(1+rvanilla)^0.5)-SUM($K212:AK212),(Input!$K$153*(1+rvanilla)^0.5)/A11stdlife))</f>
        <v>0</v>
      </c>
      <c r="AM212" s="168">
        <f>IF(A11stdlife="n/a","n/a",IF(AM$3&gt;(A11stdlife+$E212),(Input!$K$153*(1+rvanilla)^0.5)-SUM($K212:AL212),(Input!$K$153*(1+rvanilla)^0.5)/A11stdlife))</f>
        <v>0</v>
      </c>
      <c r="AN212" s="168">
        <f>IF(A11stdlife="n/a","n/a",IF(AN$3&gt;(A11stdlife+$E212),(Input!$K$153*(1+rvanilla)^0.5)-SUM($K212:AM212),(Input!$K$153*(1+rvanilla)^0.5)/A11stdlife))</f>
        <v>0</v>
      </c>
      <c r="AO212" s="168">
        <f>IF(A11stdlife="n/a","n/a",IF(AO$3&gt;(A11stdlife+$E212),(Input!$K$153*(1+rvanilla)^0.5)-SUM($K212:AN212),(Input!$K$153*(1+rvanilla)^0.5)/A11stdlife))</f>
        <v>0</v>
      </c>
      <c r="AP212" s="168">
        <f>IF(A11stdlife="n/a","n/a",IF(AP$3&gt;(A11stdlife+$E212),(Input!$K$153*(1+rvanilla)^0.5)-SUM($K212:AO212),(Input!$K$153*(1+rvanilla)^0.5)/A11stdlife))</f>
        <v>0</v>
      </c>
      <c r="AQ212" s="168">
        <f>IF(A11stdlife="n/a","n/a",IF(AQ$3&gt;(A11stdlife+$E212),(Input!$K$153*(1+rvanilla)^0.5)-SUM($K212:AP212),(Input!$K$153*(1+rvanilla)^0.5)/A11stdlife))</f>
        <v>0</v>
      </c>
      <c r="AR212" s="168">
        <f>IF(A11stdlife="n/a","n/a",IF(AR$3&gt;(A11stdlife+$E212),(Input!$K$153*(1+rvanilla)^0.5)-SUM($K212:AQ212),(Input!$K$153*(1+rvanilla)^0.5)/A11stdlife))</f>
        <v>0</v>
      </c>
      <c r="AS212" s="168">
        <f>IF(A11stdlife="n/a","n/a",IF(AS$3&gt;(A11stdlife+$E212),(Input!$K$153*(1+rvanilla)^0.5)-SUM($K212:AR212),(Input!$K$153*(1+rvanilla)^0.5)/A11stdlife))</f>
        <v>0</v>
      </c>
      <c r="AT212" s="168">
        <f>IF(A11stdlife="n/a","n/a",IF(AT$3&gt;(A11stdlife+$E212),(Input!$K$153*(1+rvanilla)^0.5)-SUM($K212:AS212),(Input!$K$153*(1+rvanilla)^0.5)/A11stdlife))</f>
        <v>0</v>
      </c>
      <c r="AU212" s="168">
        <f>IF(A11stdlife="n/a","n/a",IF(AU$3&gt;(A11stdlife+$E212),(Input!$K$153*(1+rvanilla)^0.5)-SUM($K212:AT212),(Input!$K$153*(1+rvanilla)^0.5)/A11stdlife))</f>
        <v>0</v>
      </c>
      <c r="AV212" s="168">
        <f>IF(A11stdlife="n/a","n/a",IF(AV$3&gt;(A11stdlife+$E212),(Input!$K$153*(1+rvanilla)^0.5)-SUM($K212:AU212),(Input!$K$153*(1+rvanilla)^0.5)/A11stdlife))</f>
        <v>0</v>
      </c>
      <c r="AW212" s="168">
        <f>IF(A11stdlife="n/a","n/a",IF(AW$3&gt;(A11stdlife+$E212),(Input!$K$153*(1+rvanilla)^0.5)-SUM($K212:AV212),(Input!$K$153*(1+rvanilla)^0.5)/A11stdlife))</f>
        <v>0</v>
      </c>
      <c r="AX212" s="168">
        <f>IF(A11stdlife="n/a","n/a",IF(AX$3&gt;(A11stdlife+$E212),(Input!$K$153*(1+rvanilla)^0.5)-SUM($K212:AW212),(Input!$K$153*(1+rvanilla)^0.5)/A11stdlife))</f>
        <v>0</v>
      </c>
      <c r="AY212" s="168">
        <f>IF(A11stdlife="n/a","n/a",IF(AY$3&gt;(A11stdlife+$E212),(Input!$K$153*(1+rvanilla)^0.5)-SUM($K212:AX212),(Input!$K$153*(1+rvanilla)^0.5)/A11stdlife))</f>
        <v>0</v>
      </c>
      <c r="AZ212" s="168">
        <f>IF(A11stdlife="n/a","n/a",IF(AZ$3&gt;(A11stdlife+$E212),(Input!$K$153*(1+rvanilla)^0.5)-SUM($K212:AY212),(Input!$K$153*(1+rvanilla)^0.5)/A11stdlife))</f>
        <v>0</v>
      </c>
      <c r="BA212" s="168">
        <f>IF(A11stdlife="n/a","n/a",IF(BA$3&gt;(A11stdlife+$E212),(Input!$K$153*(1+rvanilla)^0.5)-SUM($K212:AZ212),(Input!$K$153*(1+rvanilla)^0.5)/A11stdlife))</f>
        <v>0</v>
      </c>
      <c r="BB212" s="168">
        <f>IF(A11stdlife="n/a","n/a",IF(BB$3&gt;(A11stdlife+$E212),(Input!$K$153*(1+rvanilla)^0.5)-SUM($K212:BA212),(Input!$K$153*(1+rvanilla)^0.5)/A11stdlife))</f>
        <v>0</v>
      </c>
      <c r="BC212" s="168">
        <f>IF(A11stdlife="n/a","n/a",IF(BC$3&gt;(A11stdlife+$E212),(Input!$K$153*(1+rvanilla)^0.5)-SUM($K212:BB212),(Input!$K$153*(1+rvanilla)^0.5)/A11stdlife))</f>
        <v>0</v>
      </c>
      <c r="BD212" s="168">
        <f>IF(A11stdlife="n/a","n/a",IF(BD$3&gt;(A11stdlife+$E212),(Input!$K$153*(1+rvanilla)^0.5)-SUM($K212:BC212),(Input!$K$153*(1+rvanilla)^0.5)/A11stdlife))</f>
        <v>0</v>
      </c>
      <c r="BE212" s="168">
        <f>IF(A11stdlife="n/a","n/a",IF(BE$3&gt;(A11stdlife+$E212),(Input!$K$153*(1+rvanilla)^0.5)-SUM($K212:BD212),(Input!$K$153*(1+rvanilla)^0.5)/A11stdlife))</f>
        <v>0</v>
      </c>
      <c r="BF212" s="168">
        <f>IF(A11stdlife="n/a","n/a",IF(BF$3&gt;(A11stdlife+$E212),(Input!$K$153*(1+rvanilla)^0.5)-SUM($K212:BE212),(Input!$K$153*(1+rvanilla)^0.5)/A11stdlife))</f>
        <v>0</v>
      </c>
      <c r="BG212" s="168">
        <f>IF(A11stdlife="n/a","n/a",IF(BG$3&gt;(A11stdlife+$E212),(Input!$K$153*(1+rvanilla)^0.5)-SUM($K212:BF212),(Input!$K$153*(1+rvanilla)^0.5)/A11stdlife))</f>
        <v>0</v>
      </c>
      <c r="BH212" s="168">
        <f>IF(A11stdlife="n/a","n/a",IF(BH$3&gt;(A11stdlife+$E212),(Input!$K$153*(1+rvanilla)^0.5)-SUM($K212:BG212),(Input!$K$153*(1+rvanilla)^0.5)/A11stdlife))</f>
        <v>0</v>
      </c>
      <c r="BI212" s="168">
        <f>IF(A11stdlife="n/a","n/a",IF(BI$3&gt;(A11stdlife+$E212),(Input!$K$153*(1+rvanilla)^0.5)-SUM($K212:BH212),(Input!$K$153*(1+rvanilla)^0.5)/A11stdlife))</f>
        <v>0</v>
      </c>
      <c r="BJ212" s="20"/>
      <c r="BK212" s="20"/>
      <c r="BL212"/>
      <c r="BM212"/>
      <c r="BN212"/>
      <c r="BO212"/>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c r="CY212"/>
      <c r="CZ212"/>
      <c r="DA212"/>
      <c r="DB212"/>
      <c r="DC212"/>
      <c r="DD212"/>
      <c r="DE212"/>
      <c r="DF212"/>
      <c r="DG212"/>
      <c r="DH212"/>
      <c r="DI212"/>
      <c r="DJ212"/>
      <c r="DK212"/>
      <c r="DL212"/>
      <c r="DM212"/>
      <c r="DN212"/>
      <c r="DO212"/>
      <c r="DP212"/>
      <c r="DQ212"/>
      <c r="DR212"/>
      <c r="DS212"/>
      <c r="DT212"/>
      <c r="DU212"/>
      <c r="DV212"/>
      <c r="DW212"/>
      <c r="DX212"/>
      <c r="DY212"/>
      <c r="DZ212"/>
      <c r="EA212"/>
      <c r="EB212"/>
      <c r="EC212"/>
      <c r="ED212"/>
      <c r="EE212"/>
      <c r="EF212"/>
      <c r="EG212"/>
      <c r="EH212"/>
      <c r="EI212"/>
      <c r="EJ212"/>
      <c r="EK212"/>
      <c r="EL212"/>
      <c r="EM212"/>
      <c r="EN212"/>
      <c r="EO212"/>
      <c r="EP212"/>
      <c r="EQ212"/>
      <c r="ER212"/>
      <c r="ES212"/>
      <c r="ET212"/>
      <c r="EU212"/>
      <c r="EV212"/>
      <c r="EW212"/>
      <c r="EX212"/>
      <c r="EY212"/>
      <c r="EZ212"/>
      <c r="FA212"/>
      <c r="FB212"/>
      <c r="FC212"/>
      <c r="FD212"/>
      <c r="FE212"/>
      <c r="FF212"/>
      <c r="FG212"/>
      <c r="FH212"/>
      <c r="FI212"/>
      <c r="FJ212"/>
      <c r="FK212"/>
      <c r="FL212"/>
      <c r="FM212"/>
      <c r="FN212"/>
      <c r="FO212"/>
      <c r="FP212"/>
      <c r="FQ212"/>
      <c r="FR212"/>
      <c r="FS212"/>
      <c r="FT212"/>
      <c r="FU212"/>
      <c r="FV212"/>
      <c r="FW212"/>
      <c r="FX212"/>
      <c r="FY212"/>
      <c r="FZ212"/>
      <c r="GA212"/>
      <c r="GB212"/>
      <c r="GC212"/>
      <c r="GD212"/>
      <c r="GE212"/>
      <c r="GF212"/>
      <c r="GG212"/>
      <c r="GH212"/>
      <c r="GI212"/>
      <c r="GJ212"/>
      <c r="GK212"/>
      <c r="GL212"/>
      <c r="GM212"/>
      <c r="GN212"/>
      <c r="GO212"/>
      <c r="GP212"/>
      <c r="GQ212"/>
      <c r="GR212"/>
      <c r="GS212"/>
      <c r="GT212"/>
      <c r="GU212"/>
      <c r="GV212"/>
      <c r="GW212"/>
      <c r="GX212"/>
      <c r="GY212"/>
      <c r="GZ212"/>
      <c r="HA212"/>
      <c r="HB212"/>
      <c r="HC212"/>
      <c r="HD212"/>
      <c r="HE212"/>
      <c r="HF212"/>
      <c r="HG212"/>
      <c r="HH212"/>
      <c r="HI212"/>
      <c r="HJ212"/>
      <c r="HK212"/>
      <c r="HL212"/>
      <c r="HM212"/>
      <c r="HN212"/>
      <c r="HO212"/>
      <c r="HP212"/>
      <c r="HQ212"/>
      <c r="HR212"/>
      <c r="HS212"/>
      <c r="HT212"/>
      <c r="HU212"/>
      <c r="HV212"/>
      <c r="HW212"/>
      <c r="HX212"/>
      <c r="HY212"/>
      <c r="HZ212"/>
      <c r="IA212"/>
      <c r="IB212"/>
      <c r="IC212"/>
      <c r="ID212"/>
      <c r="IE212"/>
      <c r="IF212"/>
      <c r="IG212"/>
      <c r="IH212"/>
      <c r="II212"/>
      <c r="IJ212"/>
      <c r="IK212"/>
      <c r="IL212"/>
      <c r="IM212"/>
      <c r="IN212"/>
      <c r="IO212"/>
      <c r="IP212"/>
      <c r="IQ212"/>
      <c r="IR212"/>
      <c r="IS212"/>
      <c r="IT212"/>
      <c r="IU212"/>
      <c r="IV212"/>
    </row>
    <row r="213" spans="1:256" s="5" customFormat="1" hidden="1" outlineLevel="2">
      <c r="A213" s="20"/>
      <c r="B213" s="20"/>
      <c r="C213" s="38"/>
      <c r="D213" s="641"/>
      <c r="E213" s="287">
        <v>6</v>
      </c>
      <c r="F213" s="40"/>
      <c r="G213" s="445"/>
      <c r="H213" s="315"/>
      <c r="I213" s="315"/>
      <c r="J213" s="315"/>
      <c r="K213" s="315"/>
      <c r="L213" s="314"/>
      <c r="M213" s="168">
        <f>IF(A11stdlife="n/a","n/a",IF(M$3&gt;(A11stdlife+$E213),(Input!$L$153*(1+rvanilla)^0.5)-SUM($L213:L213),(Input!$L$153*(1+rvanilla)^0.5)/A11stdlife))</f>
        <v>0</v>
      </c>
      <c r="N213" s="168">
        <f>IF(A11stdlife="n/a","n/a",IF(N$3&gt;(A11stdlife+$E213),(Input!$L$153*(1+rvanilla)^0.5)-SUM($L213:M213),(Input!$L$153*(1+rvanilla)^0.5)/A11stdlife))</f>
        <v>0</v>
      </c>
      <c r="O213" s="168">
        <f>IF(A11stdlife="n/a","n/a",IF(O$3&gt;(A11stdlife+$E213),(Input!$L$153*(1+rvanilla)^0.5)-SUM($L213:N213),(Input!$L$153*(1+rvanilla)^0.5)/A11stdlife))</f>
        <v>0</v>
      </c>
      <c r="P213" s="168">
        <f>IF(A11stdlife="n/a","n/a",IF(P$3&gt;(A11stdlife+$E213),(Input!$L$153*(1+rvanilla)^0.5)-SUM($L213:O213),(Input!$L$153*(1+rvanilla)^0.5)/A11stdlife))</f>
        <v>0</v>
      </c>
      <c r="Q213" s="168">
        <f>IF(A11stdlife="n/a","n/a",IF(Q$3&gt;(A11stdlife+$E213),(Input!$L$153*(1+rvanilla)^0.5)-SUM($L213:P213),(Input!$L$153*(1+rvanilla)^0.5)/A11stdlife))</f>
        <v>0</v>
      </c>
      <c r="R213" s="168">
        <f>IF(A11stdlife="n/a","n/a",IF(R$3&gt;(A11stdlife+$E213),(Input!$L$153*(1+rvanilla)^0.5)-SUM($L213:Q213),(Input!$L$153*(1+rvanilla)^0.5)/A11stdlife))</f>
        <v>0</v>
      </c>
      <c r="S213" s="168">
        <f>IF(A11stdlife="n/a","n/a",IF(S$3&gt;(A11stdlife+$E213),(Input!$L$153*(1+rvanilla)^0.5)-SUM($L213:R213),(Input!$L$153*(1+rvanilla)^0.5)/A11stdlife))</f>
        <v>0</v>
      </c>
      <c r="T213" s="168">
        <f>IF(A11stdlife="n/a","n/a",IF(T$3&gt;(A11stdlife+$E213),(Input!$L$153*(1+rvanilla)^0.5)-SUM($L213:S213),(Input!$L$153*(1+rvanilla)^0.5)/A11stdlife))</f>
        <v>0</v>
      </c>
      <c r="U213" s="168">
        <f>IF(A11stdlife="n/a","n/a",IF(U$3&gt;(A11stdlife+$E213),(Input!$L$153*(1+rvanilla)^0.5)-SUM($L213:T213),(Input!$L$153*(1+rvanilla)^0.5)/A11stdlife))</f>
        <v>0</v>
      </c>
      <c r="V213" s="168">
        <f>IF(A11stdlife="n/a","n/a",IF(V$3&gt;(A11stdlife+$E213),(Input!$L$153*(1+rvanilla)^0.5)-SUM($L213:U213),(Input!$L$153*(1+rvanilla)^0.5)/A11stdlife))</f>
        <v>0</v>
      </c>
      <c r="W213" s="168">
        <f>IF(A11stdlife="n/a","n/a",IF(W$3&gt;(A11stdlife+$E213),(Input!$L$153*(1+rvanilla)^0.5)-SUM($L213:V213),(Input!$L$153*(1+rvanilla)^0.5)/A11stdlife))</f>
        <v>0</v>
      </c>
      <c r="X213" s="168">
        <f>IF(A11stdlife="n/a","n/a",IF(X$3&gt;(A11stdlife+$E213),(Input!$L$153*(1+rvanilla)^0.5)-SUM($L213:W213),(Input!$L$153*(1+rvanilla)^0.5)/A11stdlife))</f>
        <v>0</v>
      </c>
      <c r="Y213" s="168">
        <f>IF(A11stdlife="n/a","n/a",IF(Y$3&gt;(A11stdlife+$E213),(Input!$L$153*(1+rvanilla)^0.5)-SUM($L213:X213),(Input!$L$153*(1+rvanilla)^0.5)/A11stdlife))</f>
        <v>0</v>
      </c>
      <c r="Z213" s="168">
        <f>IF(A11stdlife="n/a","n/a",IF(Z$3&gt;(A11stdlife+$E213),(Input!$L$153*(1+rvanilla)^0.5)-SUM($L213:Y213),(Input!$L$153*(1+rvanilla)^0.5)/A11stdlife))</f>
        <v>0</v>
      </c>
      <c r="AA213" s="168">
        <f>IF(A11stdlife="n/a","n/a",IF(AA$3&gt;(A11stdlife+$E213),(Input!$L$153*(1+rvanilla)^0.5)-SUM($L213:Z213),(Input!$L$153*(1+rvanilla)^0.5)/A11stdlife))</f>
        <v>0</v>
      </c>
      <c r="AB213" s="168">
        <f>IF(A11stdlife="n/a","n/a",IF(AB$3&gt;(A11stdlife+$E213),(Input!$L$153*(1+rvanilla)^0.5)-SUM($L213:AA213),(Input!$L$153*(1+rvanilla)^0.5)/A11stdlife))</f>
        <v>0</v>
      </c>
      <c r="AC213" s="168">
        <f>IF(A11stdlife="n/a","n/a",IF(AC$3&gt;(A11stdlife+$E213),(Input!$L$153*(1+rvanilla)^0.5)-SUM($L213:AB213),(Input!$L$153*(1+rvanilla)^0.5)/A11stdlife))</f>
        <v>0</v>
      </c>
      <c r="AD213" s="168">
        <f>IF(A11stdlife="n/a","n/a",IF(AD$3&gt;(A11stdlife+$E213),(Input!$L$153*(1+rvanilla)^0.5)-SUM($L213:AC213),(Input!$L$153*(1+rvanilla)^0.5)/A11stdlife))</f>
        <v>0</v>
      </c>
      <c r="AE213" s="168">
        <f>IF(A11stdlife="n/a","n/a",IF(AE$3&gt;(A11stdlife+$E213),(Input!$L$153*(1+rvanilla)^0.5)-SUM($L213:AD213),(Input!$L$153*(1+rvanilla)^0.5)/A11stdlife))</f>
        <v>0</v>
      </c>
      <c r="AF213" s="168">
        <f>IF(A11stdlife="n/a","n/a",IF(AF$3&gt;(A11stdlife+$E213),(Input!$L$153*(1+rvanilla)^0.5)-SUM($L213:AE213),(Input!$L$153*(1+rvanilla)^0.5)/A11stdlife))</f>
        <v>0</v>
      </c>
      <c r="AG213" s="168">
        <f>IF(A11stdlife="n/a","n/a",IF(AG$3&gt;(A11stdlife+$E213),(Input!$L$153*(1+rvanilla)^0.5)-SUM($L213:AF213),(Input!$L$153*(1+rvanilla)^0.5)/A11stdlife))</f>
        <v>0</v>
      </c>
      <c r="AH213" s="168">
        <f>IF(A11stdlife="n/a","n/a",IF(AH$3&gt;(A11stdlife+$E213),(Input!$L$153*(1+rvanilla)^0.5)-SUM($L213:AG213),(Input!$L$153*(1+rvanilla)^0.5)/A11stdlife))</f>
        <v>0</v>
      </c>
      <c r="AI213" s="168">
        <f>IF(A11stdlife="n/a","n/a",IF(AI$3&gt;(A11stdlife+$E213),(Input!$L$153*(1+rvanilla)^0.5)-SUM($L213:AH213),(Input!$L$153*(1+rvanilla)^0.5)/A11stdlife))</f>
        <v>0</v>
      </c>
      <c r="AJ213" s="168">
        <f>IF(A11stdlife="n/a","n/a",IF(AJ$3&gt;(A11stdlife+$E213),(Input!$L$153*(1+rvanilla)^0.5)-SUM($L213:AI213),(Input!$L$153*(1+rvanilla)^0.5)/A11stdlife))</f>
        <v>0</v>
      </c>
      <c r="AK213" s="168">
        <f>IF(A11stdlife="n/a","n/a",IF(AK$3&gt;(A11stdlife+$E213),(Input!$L$153*(1+rvanilla)^0.5)-SUM($L213:AJ213),(Input!$L$153*(1+rvanilla)^0.5)/A11stdlife))</f>
        <v>0</v>
      </c>
      <c r="AL213" s="168">
        <f>IF(A11stdlife="n/a","n/a",IF(AL$3&gt;(A11stdlife+$E213),(Input!$L$153*(1+rvanilla)^0.5)-SUM($L213:AK213),(Input!$L$153*(1+rvanilla)^0.5)/A11stdlife))</f>
        <v>0</v>
      </c>
      <c r="AM213" s="168">
        <f>IF(A11stdlife="n/a","n/a",IF(AM$3&gt;(A11stdlife+$E213),(Input!$L$153*(1+rvanilla)^0.5)-SUM($L213:AL213),(Input!$L$153*(1+rvanilla)^0.5)/A11stdlife))</f>
        <v>0</v>
      </c>
      <c r="AN213" s="168">
        <f>IF(A11stdlife="n/a","n/a",IF(AN$3&gt;(A11stdlife+$E213),(Input!$L$153*(1+rvanilla)^0.5)-SUM($L213:AM213),(Input!$L$153*(1+rvanilla)^0.5)/A11stdlife))</f>
        <v>0</v>
      </c>
      <c r="AO213" s="168">
        <f>IF(A11stdlife="n/a","n/a",IF(AO$3&gt;(A11stdlife+$E213),(Input!$L$153*(1+rvanilla)^0.5)-SUM($L213:AN213),(Input!$L$153*(1+rvanilla)^0.5)/A11stdlife))</f>
        <v>0</v>
      </c>
      <c r="AP213" s="168">
        <f>IF(A11stdlife="n/a","n/a",IF(AP$3&gt;(A11stdlife+$E213),(Input!$L$153*(1+rvanilla)^0.5)-SUM($L213:AO213),(Input!$L$153*(1+rvanilla)^0.5)/A11stdlife))</f>
        <v>0</v>
      </c>
      <c r="AQ213" s="168">
        <f>IF(A11stdlife="n/a","n/a",IF(AQ$3&gt;(A11stdlife+$E213),(Input!$L$153*(1+rvanilla)^0.5)-SUM($L213:AP213),(Input!$L$153*(1+rvanilla)^0.5)/A11stdlife))</f>
        <v>0</v>
      </c>
      <c r="AR213" s="168">
        <f>IF(A11stdlife="n/a","n/a",IF(AR$3&gt;(A11stdlife+$E213),(Input!$L$153*(1+rvanilla)^0.5)-SUM($L213:AQ213),(Input!$L$153*(1+rvanilla)^0.5)/A11stdlife))</f>
        <v>0</v>
      </c>
      <c r="AS213" s="168">
        <f>IF(A11stdlife="n/a","n/a",IF(AS$3&gt;(A11stdlife+$E213),(Input!$L$153*(1+rvanilla)^0.5)-SUM($L213:AR213),(Input!$L$153*(1+rvanilla)^0.5)/A11stdlife))</f>
        <v>0</v>
      </c>
      <c r="AT213" s="168">
        <f>IF(A11stdlife="n/a","n/a",IF(AT$3&gt;(A11stdlife+$E213),(Input!$L$153*(1+rvanilla)^0.5)-SUM($L213:AS213),(Input!$L$153*(1+rvanilla)^0.5)/A11stdlife))</f>
        <v>0</v>
      </c>
      <c r="AU213" s="168">
        <f>IF(A11stdlife="n/a","n/a",IF(AU$3&gt;(A11stdlife+$E213),(Input!$L$153*(1+rvanilla)^0.5)-SUM($L213:AT213),(Input!$L$153*(1+rvanilla)^0.5)/A11stdlife))</f>
        <v>0</v>
      </c>
      <c r="AV213" s="168">
        <f>IF(A11stdlife="n/a","n/a",IF(AV$3&gt;(A11stdlife+$E213),(Input!$L$153*(1+rvanilla)^0.5)-SUM($L213:AU213),(Input!$L$153*(1+rvanilla)^0.5)/A11stdlife))</f>
        <v>0</v>
      </c>
      <c r="AW213" s="168">
        <f>IF(A11stdlife="n/a","n/a",IF(AW$3&gt;(A11stdlife+$E213),(Input!$L$153*(1+rvanilla)^0.5)-SUM($L213:AV213),(Input!$L$153*(1+rvanilla)^0.5)/A11stdlife))</f>
        <v>0</v>
      </c>
      <c r="AX213" s="168">
        <f>IF(A11stdlife="n/a","n/a",IF(AX$3&gt;(A11stdlife+$E213),(Input!$L$153*(1+rvanilla)^0.5)-SUM($L213:AW213),(Input!$L$153*(1+rvanilla)^0.5)/A11stdlife))</f>
        <v>0</v>
      </c>
      <c r="AY213" s="168">
        <f>IF(A11stdlife="n/a","n/a",IF(AY$3&gt;(A11stdlife+$E213),(Input!$L$153*(1+rvanilla)^0.5)-SUM($L213:AX213),(Input!$L$153*(1+rvanilla)^0.5)/A11stdlife))</f>
        <v>0</v>
      </c>
      <c r="AZ213" s="168">
        <f>IF(A11stdlife="n/a","n/a",IF(AZ$3&gt;(A11stdlife+$E213),(Input!$L$153*(1+rvanilla)^0.5)-SUM($L213:AY213),(Input!$L$153*(1+rvanilla)^0.5)/A11stdlife))</f>
        <v>0</v>
      </c>
      <c r="BA213" s="168">
        <f>IF(A11stdlife="n/a","n/a",IF(BA$3&gt;(A11stdlife+$E213),(Input!$L$153*(1+rvanilla)^0.5)-SUM($L213:AZ213),(Input!$L$153*(1+rvanilla)^0.5)/A11stdlife))</f>
        <v>0</v>
      </c>
      <c r="BB213" s="168">
        <f>IF(A11stdlife="n/a","n/a",IF(BB$3&gt;(A11stdlife+$E213),(Input!$L$153*(1+rvanilla)^0.5)-SUM($L213:BA213),(Input!$L$153*(1+rvanilla)^0.5)/A11stdlife))</f>
        <v>0</v>
      </c>
      <c r="BC213" s="168">
        <f>IF(A11stdlife="n/a","n/a",IF(BC$3&gt;(A11stdlife+$E213),(Input!$L$153*(1+rvanilla)^0.5)-SUM($L213:BB213),(Input!$L$153*(1+rvanilla)^0.5)/A11stdlife))</f>
        <v>0</v>
      </c>
      <c r="BD213" s="168">
        <f>IF(A11stdlife="n/a","n/a",IF(BD$3&gt;(A11stdlife+$E213),(Input!$L$153*(1+rvanilla)^0.5)-SUM($L213:BC213),(Input!$L$153*(1+rvanilla)^0.5)/A11stdlife))</f>
        <v>0</v>
      </c>
      <c r="BE213" s="168">
        <f>IF(A11stdlife="n/a","n/a",IF(BE$3&gt;(A11stdlife+$E213),(Input!$L$153*(1+rvanilla)^0.5)-SUM($L213:BD213),(Input!$L$153*(1+rvanilla)^0.5)/A11stdlife))</f>
        <v>0</v>
      </c>
      <c r="BF213" s="168">
        <f>IF(A11stdlife="n/a","n/a",IF(BF$3&gt;(A11stdlife+$E213),(Input!$L$153*(1+rvanilla)^0.5)-SUM($L213:BE213),(Input!$L$153*(1+rvanilla)^0.5)/A11stdlife))</f>
        <v>0</v>
      </c>
      <c r="BG213" s="168">
        <f>IF(A11stdlife="n/a","n/a",IF(BG$3&gt;(A11stdlife+$E213),(Input!$L$153*(1+rvanilla)^0.5)-SUM($L213:BF213),(Input!$L$153*(1+rvanilla)^0.5)/A11stdlife))</f>
        <v>0</v>
      </c>
      <c r="BH213" s="168">
        <f>IF(A11stdlife="n/a","n/a",IF(BH$3&gt;(A11stdlife+$E213),(Input!$L$153*(1+rvanilla)^0.5)-SUM($L213:BG213),(Input!$L$153*(1+rvanilla)^0.5)/A11stdlife))</f>
        <v>0</v>
      </c>
      <c r="BI213" s="168">
        <f>IF(A11stdlife="n/a","n/a",IF(BI$3&gt;(A11stdlife+$E213),(Input!$L$153*(1+rvanilla)^0.5)-SUM($L213:BH213),(Input!$L$153*(1+rvanilla)^0.5)/A11stdlife))</f>
        <v>0</v>
      </c>
      <c r="BJ213" s="20"/>
      <c r="BK213" s="20"/>
      <c r="BL213"/>
      <c r="BM213"/>
      <c r="BN213"/>
      <c r="BO213"/>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c r="CW213"/>
      <c r="CX213"/>
      <c r="CY213"/>
      <c r="CZ213"/>
      <c r="DA213"/>
      <c r="DB213"/>
      <c r="DC213"/>
      <c r="DD213"/>
      <c r="DE213"/>
      <c r="DF213"/>
      <c r="DG213"/>
      <c r="DH213"/>
      <c r="DI213"/>
      <c r="DJ213"/>
      <c r="DK213"/>
      <c r="DL213"/>
      <c r="DM213"/>
      <c r="DN213"/>
      <c r="DO213"/>
      <c r="DP213"/>
      <c r="DQ213"/>
      <c r="DR213"/>
      <c r="DS213"/>
      <c r="DT213"/>
      <c r="DU213"/>
      <c r="DV213"/>
      <c r="DW213"/>
      <c r="DX213"/>
      <c r="DY213"/>
      <c r="DZ213"/>
      <c r="EA213"/>
      <c r="EB213"/>
      <c r="EC213"/>
      <c r="ED213"/>
      <c r="EE213"/>
      <c r="EF213"/>
      <c r="EG213"/>
      <c r="EH213"/>
      <c r="EI213"/>
      <c r="EJ213"/>
      <c r="EK213"/>
      <c r="EL213"/>
      <c r="EM213"/>
      <c r="EN213"/>
      <c r="EO213"/>
      <c r="EP213"/>
      <c r="EQ213"/>
      <c r="ER213"/>
      <c r="ES213"/>
      <c r="ET213"/>
      <c r="EU213"/>
      <c r="EV213"/>
      <c r="EW213"/>
      <c r="EX213"/>
      <c r="EY213"/>
      <c r="EZ213"/>
      <c r="FA213"/>
      <c r="FB213"/>
      <c r="FC213"/>
      <c r="FD213"/>
      <c r="FE213"/>
      <c r="FF213"/>
      <c r="FG213"/>
      <c r="FH213"/>
      <c r="FI213"/>
      <c r="FJ213"/>
      <c r="FK213"/>
      <c r="FL213"/>
      <c r="FM213"/>
      <c r="FN213"/>
      <c r="FO213"/>
      <c r="FP213"/>
      <c r="FQ213"/>
      <c r="FR213"/>
      <c r="FS213"/>
      <c r="FT213"/>
      <c r="FU213"/>
      <c r="FV213"/>
      <c r="FW213"/>
      <c r="FX213"/>
      <c r="FY213"/>
      <c r="FZ213"/>
      <c r="GA213"/>
      <c r="GB213"/>
      <c r="GC213"/>
      <c r="GD213"/>
      <c r="GE213"/>
      <c r="GF213"/>
      <c r="GG213"/>
      <c r="GH213"/>
      <c r="GI213"/>
      <c r="GJ213"/>
      <c r="GK213"/>
      <c r="GL213"/>
      <c r="GM213"/>
      <c r="GN213"/>
      <c r="GO213"/>
      <c r="GP213"/>
      <c r="GQ213"/>
      <c r="GR213"/>
      <c r="GS213"/>
      <c r="GT213"/>
      <c r="GU213"/>
      <c r="GV213"/>
      <c r="GW213"/>
      <c r="GX213"/>
      <c r="GY213"/>
      <c r="GZ213"/>
      <c r="HA213"/>
      <c r="HB213"/>
      <c r="HC213"/>
      <c r="HD213"/>
      <c r="HE213"/>
      <c r="HF213"/>
      <c r="HG213"/>
      <c r="HH213"/>
      <c r="HI213"/>
      <c r="HJ213"/>
      <c r="HK213"/>
      <c r="HL213"/>
      <c r="HM213"/>
      <c r="HN213"/>
      <c r="HO213"/>
      <c r="HP213"/>
      <c r="HQ213"/>
      <c r="HR213"/>
      <c r="HS213"/>
      <c r="HT213"/>
      <c r="HU213"/>
      <c r="HV213"/>
      <c r="HW213"/>
      <c r="HX213"/>
      <c r="HY213"/>
      <c r="HZ213"/>
      <c r="IA213"/>
      <c r="IB213"/>
      <c r="IC213"/>
      <c r="ID213"/>
      <c r="IE213"/>
      <c r="IF213"/>
      <c r="IG213"/>
      <c r="IH213"/>
      <c r="II213"/>
      <c r="IJ213"/>
      <c r="IK213"/>
      <c r="IL213"/>
      <c r="IM213"/>
      <c r="IN213"/>
      <c r="IO213"/>
      <c r="IP213"/>
      <c r="IQ213"/>
      <c r="IR213"/>
      <c r="IS213"/>
      <c r="IT213"/>
      <c r="IU213"/>
      <c r="IV213"/>
    </row>
    <row r="214" spans="1:256" s="5" customFormat="1" hidden="1" outlineLevel="2">
      <c r="A214" s="20"/>
      <c r="B214" s="20"/>
      <c r="C214" s="38"/>
      <c r="D214" s="641"/>
      <c r="E214" s="287">
        <v>7</v>
      </c>
      <c r="F214" s="40"/>
      <c r="G214" s="445"/>
      <c r="H214" s="315"/>
      <c r="I214" s="315"/>
      <c r="J214" s="315"/>
      <c r="K214" s="315"/>
      <c r="L214" s="315"/>
      <c r="M214" s="314"/>
      <c r="N214" s="168">
        <f>IF(A11stdlife="n/a","n/a",IF(N$3&gt;(A11stdlife+$E214),(Input!$M$153*(1+rvanilla)^0.5)-SUM($M214:M214),(Input!$M$153*(1+rvanilla)^0.5)/A11stdlife))</f>
        <v>0</v>
      </c>
      <c r="O214" s="168">
        <f>IF(A11stdlife="n/a","n/a",IF(O$3&gt;(A11stdlife+$E214),(Input!$M$153*(1+rvanilla)^0.5)-SUM($M214:N214),(Input!$M$153*(1+rvanilla)^0.5)/A11stdlife))</f>
        <v>0</v>
      </c>
      <c r="P214" s="168">
        <f>IF(A11stdlife="n/a","n/a",IF(P$3&gt;(A11stdlife+$E214),(Input!$M$153*(1+rvanilla)^0.5)-SUM($M214:O214),(Input!$M$153*(1+rvanilla)^0.5)/A11stdlife))</f>
        <v>0</v>
      </c>
      <c r="Q214" s="168">
        <f>IF(A11stdlife="n/a","n/a",IF(Q$3&gt;(A11stdlife+$E214),(Input!$M$153*(1+rvanilla)^0.5)-SUM($M214:P214),(Input!$M$153*(1+rvanilla)^0.5)/A11stdlife))</f>
        <v>0</v>
      </c>
      <c r="R214" s="168">
        <f>IF(A11stdlife="n/a","n/a",IF(R$3&gt;(A11stdlife+$E214),(Input!$M$153*(1+rvanilla)^0.5)-SUM($M214:Q214),(Input!$M$153*(1+rvanilla)^0.5)/A11stdlife))</f>
        <v>0</v>
      </c>
      <c r="S214" s="168">
        <f>IF(A11stdlife="n/a","n/a",IF(S$3&gt;(A11stdlife+$E214),(Input!$M$153*(1+rvanilla)^0.5)-SUM($M214:R214),(Input!$M$153*(1+rvanilla)^0.5)/A11stdlife))</f>
        <v>0</v>
      </c>
      <c r="T214" s="168">
        <f>IF(A11stdlife="n/a","n/a",IF(T$3&gt;(A11stdlife+$E214),(Input!$M$153*(1+rvanilla)^0.5)-SUM($M214:S214),(Input!$M$153*(1+rvanilla)^0.5)/A11stdlife))</f>
        <v>0</v>
      </c>
      <c r="U214" s="168">
        <f>IF(A11stdlife="n/a","n/a",IF(U$3&gt;(A11stdlife+$E214),(Input!$M$153*(1+rvanilla)^0.5)-SUM($M214:T214),(Input!$M$153*(1+rvanilla)^0.5)/A11stdlife))</f>
        <v>0</v>
      </c>
      <c r="V214" s="168">
        <f>IF(A11stdlife="n/a","n/a",IF(V$3&gt;(A11stdlife+$E214),(Input!$M$153*(1+rvanilla)^0.5)-SUM($M214:U214),(Input!$M$153*(1+rvanilla)^0.5)/A11stdlife))</f>
        <v>0</v>
      </c>
      <c r="W214" s="168">
        <f>IF(A11stdlife="n/a","n/a",IF(W$3&gt;(A11stdlife+$E214),(Input!$M$153*(1+rvanilla)^0.5)-SUM($M214:V214),(Input!$M$153*(1+rvanilla)^0.5)/A11stdlife))</f>
        <v>0</v>
      </c>
      <c r="X214" s="168">
        <f>IF(A11stdlife="n/a","n/a",IF(X$3&gt;(A11stdlife+$E214),(Input!$M$153*(1+rvanilla)^0.5)-SUM($M214:W214),(Input!$M$153*(1+rvanilla)^0.5)/A11stdlife))</f>
        <v>0</v>
      </c>
      <c r="Y214" s="168">
        <f>IF(A11stdlife="n/a","n/a",IF(Y$3&gt;(A11stdlife+$E214),(Input!$M$153*(1+rvanilla)^0.5)-SUM($M214:X214),(Input!$M$153*(1+rvanilla)^0.5)/A11stdlife))</f>
        <v>0</v>
      </c>
      <c r="Z214" s="168">
        <f>IF(A11stdlife="n/a","n/a",IF(Z$3&gt;(A11stdlife+$E214),(Input!$M$153*(1+rvanilla)^0.5)-SUM($M214:Y214),(Input!$M$153*(1+rvanilla)^0.5)/A11stdlife))</f>
        <v>0</v>
      </c>
      <c r="AA214" s="168">
        <f>IF(A11stdlife="n/a","n/a",IF(AA$3&gt;(A11stdlife+$E214),(Input!$M$153*(1+rvanilla)^0.5)-SUM($M214:Z214),(Input!$M$153*(1+rvanilla)^0.5)/A11stdlife))</f>
        <v>0</v>
      </c>
      <c r="AB214" s="168">
        <f>IF(A11stdlife="n/a","n/a",IF(AB$3&gt;(A11stdlife+$E214),(Input!$M$153*(1+rvanilla)^0.5)-SUM($M214:AA214),(Input!$M$153*(1+rvanilla)^0.5)/A11stdlife))</f>
        <v>0</v>
      </c>
      <c r="AC214" s="168">
        <f>IF(A11stdlife="n/a","n/a",IF(AC$3&gt;(A11stdlife+$E214),(Input!$M$153*(1+rvanilla)^0.5)-SUM($M214:AB214),(Input!$M$153*(1+rvanilla)^0.5)/A11stdlife))</f>
        <v>0</v>
      </c>
      <c r="AD214" s="168">
        <f>IF(A11stdlife="n/a","n/a",IF(AD$3&gt;(A11stdlife+$E214),(Input!$M$153*(1+rvanilla)^0.5)-SUM($M214:AC214),(Input!$M$153*(1+rvanilla)^0.5)/A11stdlife))</f>
        <v>0</v>
      </c>
      <c r="AE214" s="168">
        <f>IF(A11stdlife="n/a","n/a",IF(AE$3&gt;(A11stdlife+$E214),(Input!$M$153*(1+rvanilla)^0.5)-SUM($M214:AD214),(Input!$M$153*(1+rvanilla)^0.5)/A11stdlife))</f>
        <v>0</v>
      </c>
      <c r="AF214" s="168">
        <f>IF(A11stdlife="n/a","n/a",IF(AF$3&gt;(A11stdlife+$E214),(Input!$M$153*(1+rvanilla)^0.5)-SUM($M214:AE214),(Input!$M$153*(1+rvanilla)^0.5)/A11stdlife))</f>
        <v>0</v>
      </c>
      <c r="AG214" s="168">
        <f>IF(A11stdlife="n/a","n/a",IF(AG$3&gt;(A11stdlife+$E214),(Input!$M$153*(1+rvanilla)^0.5)-SUM($M214:AF214),(Input!$M$153*(1+rvanilla)^0.5)/A11stdlife))</f>
        <v>0</v>
      </c>
      <c r="AH214" s="168">
        <f>IF(A11stdlife="n/a","n/a",IF(AH$3&gt;(A11stdlife+$E214),(Input!$M$153*(1+rvanilla)^0.5)-SUM($M214:AG214),(Input!$M$153*(1+rvanilla)^0.5)/A11stdlife))</f>
        <v>0</v>
      </c>
      <c r="AI214" s="168">
        <f>IF(A11stdlife="n/a","n/a",IF(AI$3&gt;(A11stdlife+$E214),(Input!$M$153*(1+rvanilla)^0.5)-SUM($M214:AH214),(Input!$M$153*(1+rvanilla)^0.5)/A11stdlife))</f>
        <v>0</v>
      </c>
      <c r="AJ214" s="168">
        <f>IF(A11stdlife="n/a","n/a",IF(AJ$3&gt;(A11stdlife+$E214),(Input!$M$153*(1+rvanilla)^0.5)-SUM($M214:AI214),(Input!$M$153*(1+rvanilla)^0.5)/A11stdlife))</f>
        <v>0</v>
      </c>
      <c r="AK214" s="168">
        <f>IF(A11stdlife="n/a","n/a",IF(AK$3&gt;(A11stdlife+$E214),(Input!$M$153*(1+rvanilla)^0.5)-SUM($M214:AJ214),(Input!$M$153*(1+rvanilla)^0.5)/A11stdlife))</f>
        <v>0</v>
      </c>
      <c r="AL214" s="168">
        <f>IF(A11stdlife="n/a","n/a",IF(AL$3&gt;(A11stdlife+$E214),(Input!$M$153*(1+rvanilla)^0.5)-SUM($M214:AK214),(Input!$M$153*(1+rvanilla)^0.5)/A11stdlife))</f>
        <v>0</v>
      </c>
      <c r="AM214" s="168">
        <f>IF(A11stdlife="n/a","n/a",IF(AM$3&gt;(A11stdlife+$E214),(Input!$M$153*(1+rvanilla)^0.5)-SUM($M214:AL214),(Input!$M$153*(1+rvanilla)^0.5)/A11stdlife))</f>
        <v>0</v>
      </c>
      <c r="AN214" s="168">
        <f>IF(A11stdlife="n/a","n/a",IF(AN$3&gt;(A11stdlife+$E214),(Input!$M$153*(1+rvanilla)^0.5)-SUM($M214:AM214),(Input!$M$153*(1+rvanilla)^0.5)/A11stdlife))</f>
        <v>0</v>
      </c>
      <c r="AO214" s="168">
        <f>IF(A11stdlife="n/a","n/a",IF(AO$3&gt;(A11stdlife+$E214),(Input!$M$153*(1+rvanilla)^0.5)-SUM($M214:AN214),(Input!$M$153*(1+rvanilla)^0.5)/A11stdlife))</f>
        <v>0</v>
      </c>
      <c r="AP214" s="168">
        <f>IF(A11stdlife="n/a","n/a",IF(AP$3&gt;(A11stdlife+$E214),(Input!$M$153*(1+rvanilla)^0.5)-SUM($M214:AO214),(Input!$M$153*(1+rvanilla)^0.5)/A11stdlife))</f>
        <v>0</v>
      </c>
      <c r="AQ214" s="168">
        <f>IF(A11stdlife="n/a","n/a",IF(AQ$3&gt;(A11stdlife+$E214),(Input!$M$153*(1+rvanilla)^0.5)-SUM($M214:AP214),(Input!$M$153*(1+rvanilla)^0.5)/A11stdlife))</f>
        <v>0</v>
      </c>
      <c r="AR214" s="168">
        <f>IF(A11stdlife="n/a","n/a",IF(AR$3&gt;(A11stdlife+$E214),(Input!$M$153*(1+rvanilla)^0.5)-SUM($M214:AQ214),(Input!$M$153*(1+rvanilla)^0.5)/A11stdlife))</f>
        <v>0</v>
      </c>
      <c r="AS214" s="168">
        <f>IF(A11stdlife="n/a","n/a",IF(AS$3&gt;(A11stdlife+$E214),(Input!$M$153*(1+rvanilla)^0.5)-SUM($M214:AR214),(Input!$M$153*(1+rvanilla)^0.5)/A11stdlife))</f>
        <v>0</v>
      </c>
      <c r="AT214" s="168">
        <f>IF(A11stdlife="n/a","n/a",IF(AT$3&gt;(A11stdlife+$E214),(Input!$M$153*(1+rvanilla)^0.5)-SUM($M214:AS214),(Input!$M$153*(1+rvanilla)^0.5)/A11stdlife))</f>
        <v>0</v>
      </c>
      <c r="AU214" s="168">
        <f>IF(A11stdlife="n/a","n/a",IF(AU$3&gt;(A11stdlife+$E214),(Input!$M$153*(1+rvanilla)^0.5)-SUM($M214:AT214),(Input!$M$153*(1+rvanilla)^0.5)/A11stdlife))</f>
        <v>0</v>
      </c>
      <c r="AV214" s="168">
        <f>IF(A11stdlife="n/a","n/a",IF(AV$3&gt;(A11stdlife+$E214),(Input!$M$153*(1+rvanilla)^0.5)-SUM($M214:AU214),(Input!$M$153*(1+rvanilla)^0.5)/A11stdlife))</f>
        <v>0</v>
      </c>
      <c r="AW214" s="168">
        <f>IF(A11stdlife="n/a","n/a",IF(AW$3&gt;(A11stdlife+$E214),(Input!$M$153*(1+rvanilla)^0.5)-SUM($M214:AV214),(Input!$M$153*(1+rvanilla)^0.5)/A11stdlife))</f>
        <v>0</v>
      </c>
      <c r="AX214" s="168">
        <f>IF(A11stdlife="n/a","n/a",IF(AX$3&gt;(A11stdlife+$E214),(Input!$M$153*(1+rvanilla)^0.5)-SUM($M214:AW214),(Input!$M$153*(1+rvanilla)^0.5)/A11stdlife))</f>
        <v>0</v>
      </c>
      <c r="AY214" s="168">
        <f>IF(A11stdlife="n/a","n/a",IF(AY$3&gt;(A11stdlife+$E214),(Input!$M$153*(1+rvanilla)^0.5)-SUM($M214:AX214),(Input!$M$153*(1+rvanilla)^0.5)/A11stdlife))</f>
        <v>0</v>
      </c>
      <c r="AZ214" s="168">
        <f>IF(A11stdlife="n/a","n/a",IF(AZ$3&gt;(A11stdlife+$E214),(Input!$M$153*(1+rvanilla)^0.5)-SUM($M214:AY214),(Input!$M$153*(1+rvanilla)^0.5)/A11stdlife))</f>
        <v>0</v>
      </c>
      <c r="BA214" s="168">
        <f>IF(A11stdlife="n/a","n/a",IF(BA$3&gt;(A11stdlife+$E214),(Input!$M$153*(1+rvanilla)^0.5)-SUM($M214:AZ214),(Input!$M$153*(1+rvanilla)^0.5)/A11stdlife))</f>
        <v>0</v>
      </c>
      <c r="BB214" s="168">
        <f>IF(A11stdlife="n/a","n/a",IF(BB$3&gt;(A11stdlife+$E214),(Input!$M$153*(1+rvanilla)^0.5)-SUM($M214:BA214),(Input!$M$153*(1+rvanilla)^0.5)/A11stdlife))</f>
        <v>0</v>
      </c>
      <c r="BC214" s="168">
        <f>IF(A11stdlife="n/a","n/a",IF(BC$3&gt;(A11stdlife+$E214),(Input!$M$153*(1+rvanilla)^0.5)-SUM($M214:BB214),(Input!$M$153*(1+rvanilla)^0.5)/A11stdlife))</f>
        <v>0</v>
      </c>
      <c r="BD214" s="168">
        <f>IF(A11stdlife="n/a","n/a",IF(BD$3&gt;(A11stdlife+$E214),(Input!$M$153*(1+rvanilla)^0.5)-SUM($M214:BC214),(Input!$M$153*(1+rvanilla)^0.5)/A11stdlife))</f>
        <v>0</v>
      </c>
      <c r="BE214" s="168">
        <f>IF(A11stdlife="n/a","n/a",IF(BE$3&gt;(A11stdlife+$E214),(Input!$M$153*(1+rvanilla)^0.5)-SUM($M214:BD214),(Input!$M$153*(1+rvanilla)^0.5)/A11stdlife))</f>
        <v>0</v>
      </c>
      <c r="BF214" s="168">
        <f>IF(A11stdlife="n/a","n/a",IF(BF$3&gt;(A11stdlife+$E214),(Input!$M$153*(1+rvanilla)^0.5)-SUM($M214:BE214),(Input!$M$153*(1+rvanilla)^0.5)/A11stdlife))</f>
        <v>0</v>
      </c>
      <c r="BG214" s="168">
        <f>IF(A11stdlife="n/a","n/a",IF(BG$3&gt;(A11stdlife+$E214),(Input!$M$153*(1+rvanilla)^0.5)-SUM($M214:BF214),(Input!$M$153*(1+rvanilla)^0.5)/A11stdlife))</f>
        <v>0</v>
      </c>
      <c r="BH214" s="168">
        <f>IF(A11stdlife="n/a","n/a",IF(BH$3&gt;(A11stdlife+$E214),(Input!$M$153*(1+rvanilla)^0.5)-SUM($M214:BG214),(Input!$M$153*(1+rvanilla)^0.5)/A11stdlife))</f>
        <v>0</v>
      </c>
      <c r="BI214" s="168">
        <f>IF(A11stdlife="n/a","n/a",IF(BI$3&gt;(A11stdlife+$E214),(Input!$M$153*(1+rvanilla)^0.5)-SUM($M214:BH214),(Input!$M$153*(1+rvanilla)^0.5)/A11stdlife))</f>
        <v>0</v>
      </c>
      <c r="BJ214" s="20"/>
      <c r="BK214" s="20"/>
      <c r="BL214"/>
      <c r="BM214"/>
      <c r="BN214"/>
      <c r="BO214"/>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c r="CW214"/>
      <c r="CX214"/>
      <c r="CY214"/>
      <c r="CZ214"/>
      <c r="DA214"/>
      <c r="DB214"/>
      <c r="DC214"/>
      <c r="DD214"/>
      <c r="DE214"/>
      <c r="DF214"/>
      <c r="DG214"/>
      <c r="DH214"/>
      <c r="DI214"/>
      <c r="DJ214"/>
      <c r="DK214"/>
      <c r="DL214"/>
      <c r="DM214"/>
      <c r="DN214"/>
      <c r="DO214"/>
      <c r="DP214"/>
      <c r="DQ214"/>
      <c r="DR214"/>
      <c r="DS214"/>
      <c r="DT214"/>
      <c r="DU214"/>
      <c r="DV214"/>
      <c r="DW214"/>
      <c r="DX214"/>
      <c r="DY214"/>
      <c r="DZ214"/>
      <c r="EA214"/>
      <c r="EB214"/>
      <c r="EC214"/>
      <c r="ED214"/>
      <c r="EE214"/>
      <c r="EF214"/>
      <c r="EG214"/>
      <c r="EH214"/>
      <c r="EI214"/>
      <c r="EJ214"/>
      <c r="EK214"/>
      <c r="EL214"/>
      <c r="EM214"/>
      <c r="EN214"/>
      <c r="EO214"/>
      <c r="EP214"/>
      <c r="EQ214"/>
      <c r="ER214"/>
      <c r="ES214"/>
      <c r="ET214"/>
      <c r="EU214"/>
      <c r="EV214"/>
      <c r="EW214"/>
      <c r="EX214"/>
      <c r="EY214"/>
      <c r="EZ214"/>
      <c r="FA214"/>
      <c r="FB214"/>
      <c r="FC214"/>
      <c r="FD214"/>
      <c r="FE214"/>
      <c r="FF214"/>
      <c r="FG214"/>
      <c r="FH214"/>
      <c r="FI214"/>
      <c r="FJ214"/>
      <c r="FK214"/>
      <c r="FL214"/>
      <c r="FM214"/>
      <c r="FN214"/>
      <c r="FO214"/>
      <c r="FP214"/>
      <c r="FQ214"/>
      <c r="FR214"/>
      <c r="FS214"/>
      <c r="FT214"/>
      <c r="FU214"/>
      <c r="FV214"/>
      <c r="FW214"/>
      <c r="FX214"/>
      <c r="FY214"/>
      <c r="FZ214"/>
      <c r="GA214"/>
      <c r="GB214"/>
      <c r="GC214"/>
      <c r="GD214"/>
      <c r="GE214"/>
      <c r="GF214"/>
      <c r="GG214"/>
      <c r="GH214"/>
      <c r="GI214"/>
      <c r="GJ214"/>
      <c r="GK214"/>
      <c r="GL214"/>
      <c r="GM214"/>
      <c r="GN214"/>
      <c r="GO214"/>
      <c r="GP214"/>
      <c r="GQ214"/>
      <c r="GR214"/>
      <c r="GS214"/>
      <c r="GT214"/>
      <c r="GU214"/>
      <c r="GV214"/>
      <c r="GW214"/>
      <c r="GX214"/>
      <c r="GY214"/>
      <c r="GZ214"/>
      <c r="HA214"/>
      <c r="HB214"/>
      <c r="HC214"/>
      <c r="HD214"/>
      <c r="HE214"/>
      <c r="HF214"/>
      <c r="HG214"/>
      <c r="HH214"/>
      <c r="HI214"/>
      <c r="HJ214"/>
      <c r="HK214"/>
      <c r="HL214"/>
      <c r="HM214"/>
      <c r="HN214"/>
      <c r="HO214"/>
      <c r="HP214"/>
      <c r="HQ214"/>
      <c r="HR214"/>
      <c r="HS214"/>
      <c r="HT214"/>
      <c r="HU214"/>
      <c r="HV214"/>
      <c r="HW214"/>
      <c r="HX214"/>
      <c r="HY214"/>
      <c r="HZ214"/>
      <c r="IA214"/>
      <c r="IB214"/>
      <c r="IC214"/>
      <c r="ID214"/>
      <c r="IE214"/>
      <c r="IF214"/>
      <c r="IG214"/>
      <c r="IH214"/>
      <c r="II214"/>
      <c r="IJ214"/>
      <c r="IK214"/>
      <c r="IL214"/>
      <c r="IM214"/>
      <c r="IN214"/>
      <c r="IO214"/>
      <c r="IP214"/>
      <c r="IQ214"/>
      <c r="IR214"/>
      <c r="IS214"/>
      <c r="IT214"/>
      <c r="IU214"/>
      <c r="IV214"/>
    </row>
    <row r="215" spans="1:256" s="5" customFormat="1" hidden="1" outlineLevel="2">
      <c r="A215" s="20"/>
      <c r="B215" s="20"/>
      <c r="C215" s="38"/>
      <c r="D215" s="641"/>
      <c r="E215" s="287">
        <v>8</v>
      </c>
      <c r="F215" s="40"/>
      <c r="G215" s="445"/>
      <c r="H215" s="315"/>
      <c r="I215" s="315"/>
      <c r="J215" s="315"/>
      <c r="K215" s="315"/>
      <c r="L215" s="315"/>
      <c r="M215" s="315"/>
      <c r="N215" s="314"/>
      <c r="O215" s="168">
        <f>IF(A11stdlife="n/a","n/a",IF(O$3&gt;(A11stdlife+$E215),(Input!$N$153*(1+rvanilla)^0.5)-SUM($N215:N215),(Input!$N$153*(1+rvanilla)^0.5)/A11stdlife))</f>
        <v>0</v>
      </c>
      <c r="P215" s="168">
        <f>IF(A11stdlife="n/a","n/a",IF(P$3&gt;(A11stdlife+$E215),(Input!$N$153*(1+rvanilla)^0.5)-SUM($N215:O215),(Input!$N$153*(1+rvanilla)^0.5)/A11stdlife))</f>
        <v>0</v>
      </c>
      <c r="Q215" s="168">
        <f>IF(A11stdlife="n/a","n/a",IF(Q$3&gt;(A11stdlife+$E215),(Input!$N$153*(1+rvanilla)^0.5)-SUM($N215:P215),(Input!$N$153*(1+rvanilla)^0.5)/A11stdlife))</f>
        <v>0</v>
      </c>
      <c r="R215" s="168">
        <f>IF(A11stdlife="n/a","n/a",IF(R$3&gt;(A11stdlife+$E215),(Input!$N$153*(1+rvanilla)^0.5)-SUM($N215:Q215),(Input!$N$153*(1+rvanilla)^0.5)/A11stdlife))</f>
        <v>0</v>
      </c>
      <c r="S215" s="168">
        <f>IF(A11stdlife="n/a","n/a",IF(S$3&gt;(A11stdlife+$E215),(Input!$N$153*(1+rvanilla)^0.5)-SUM($N215:R215),(Input!$N$153*(1+rvanilla)^0.5)/A11stdlife))</f>
        <v>0</v>
      </c>
      <c r="T215" s="168">
        <f>IF(A11stdlife="n/a","n/a",IF(T$3&gt;(A11stdlife+$E215),(Input!$N$153*(1+rvanilla)^0.5)-SUM($N215:S215),(Input!$N$153*(1+rvanilla)^0.5)/A11stdlife))</f>
        <v>0</v>
      </c>
      <c r="U215" s="168">
        <f>IF(A11stdlife="n/a","n/a",IF(U$3&gt;(A11stdlife+$E215),(Input!$N$153*(1+rvanilla)^0.5)-SUM($N215:T215),(Input!$N$153*(1+rvanilla)^0.5)/A11stdlife))</f>
        <v>0</v>
      </c>
      <c r="V215" s="168">
        <f>IF(A11stdlife="n/a","n/a",IF(V$3&gt;(A11stdlife+$E215),(Input!$N$153*(1+rvanilla)^0.5)-SUM($N215:U215),(Input!$N$153*(1+rvanilla)^0.5)/A11stdlife))</f>
        <v>0</v>
      </c>
      <c r="W215" s="168">
        <f>IF(A11stdlife="n/a","n/a",IF(W$3&gt;(A11stdlife+$E215),(Input!$N$153*(1+rvanilla)^0.5)-SUM($N215:V215),(Input!$N$153*(1+rvanilla)^0.5)/A11stdlife))</f>
        <v>0</v>
      </c>
      <c r="X215" s="168">
        <f>IF(A11stdlife="n/a","n/a",IF(X$3&gt;(A11stdlife+$E215),(Input!$N$153*(1+rvanilla)^0.5)-SUM($N215:W215),(Input!$N$153*(1+rvanilla)^0.5)/A11stdlife))</f>
        <v>0</v>
      </c>
      <c r="Y215" s="168">
        <f>IF(A11stdlife="n/a","n/a",IF(Y$3&gt;(A11stdlife+$E215),(Input!$N$153*(1+rvanilla)^0.5)-SUM($N215:X215),(Input!$N$153*(1+rvanilla)^0.5)/A11stdlife))</f>
        <v>0</v>
      </c>
      <c r="Z215" s="168">
        <f>IF(A11stdlife="n/a","n/a",IF(Z$3&gt;(A11stdlife+$E215),(Input!$N$153*(1+rvanilla)^0.5)-SUM($N215:Y215),(Input!$N$153*(1+rvanilla)^0.5)/A11stdlife))</f>
        <v>0</v>
      </c>
      <c r="AA215" s="168">
        <f>IF(A11stdlife="n/a","n/a",IF(AA$3&gt;(A11stdlife+$E215),(Input!$N$153*(1+rvanilla)^0.5)-SUM($N215:Z215),(Input!$N$153*(1+rvanilla)^0.5)/A11stdlife))</f>
        <v>0</v>
      </c>
      <c r="AB215" s="168">
        <f>IF(A11stdlife="n/a","n/a",IF(AB$3&gt;(A11stdlife+$E215),(Input!$N$153*(1+rvanilla)^0.5)-SUM($N215:AA215),(Input!$N$153*(1+rvanilla)^0.5)/A11stdlife))</f>
        <v>0</v>
      </c>
      <c r="AC215" s="168">
        <f>IF(A11stdlife="n/a","n/a",IF(AC$3&gt;(A11stdlife+$E215),(Input!$N$153*(1+rvanilla)^0.5)-SUM($N215:AB215),(Input!$N$153*(1+rvanilla)^0.5)/A11stdlife))</f>
        <v>0</v>
      </c>
      <c r="AD215" s="168">
        <f>IF(A11stdlife="n/a","n/a",IF(AD$3&gt;(A11stdlife+$E215),(Input!$N$153*(1+rvanilla)^0.5)-SUM($N215:AC215),(Input!$N$153*(1+rvanilla)^0.5)/A11stdlife))</f>
        <v>0</v>
      </c>
      <c r="AE215" s="168">
        <f>IF(A11stdlife="n/a","n/a",IF(AE$3&gt;(A11stdlife+$E215),(Input!$N$153*(1+rvanilla)^0.5)-SUM($N215:AD215),(Input!$N$153*(1+rvanilla)^0.5)/A11stdlife))</f>
        <v>0</v>
      </c>
      <c r="AF215" s="168">
        <f>IF(A11stdlife="n/a","n/a",IF(AF$3&gt;(A11stdlife+$E215),(Input!$N$153*(1+rvanilla)^0.5)-SUM($N215:AE215),(Input!$N$153*(1+rvanilla)^0.5)/A11stdlife))</f>
        <v>0</v>
      </c>
      <c r="AG215" s="168">
        <f>IF(A11stdlife="n/a","n/a",IF(AG$3&gt;(A11stdlife+$E215),(Input!$N$153*(1+rvanilla)^0.5)-SUM($N215:AF215),(Input!$N$153*(1+rvanilla)^0.5)/A11stdlife))</f>
        <v>0</v>
      </c>
      <c r="AH215" s="168">
        <f>IF(A11stdlife="n/a","n/a",IF(AH$3&gt;(A11stdlife+$E215),(Input!$N$153*(1+rvanilla)^0.5)-SUM($N215:AG215),(Input!$N$153*(1+rvanilla)^0.5)/A11stdlife))</f>
        <v>0</v>
      </c>
      <c r="AI215" s="168">
        <f>IF(A11stdlife="n/a","n/a",IF(AI$3&gt;(A11stdlife+$E215),(Input!$N$153*(1+rvanilla)^0.5)-SUM($N215:AH215),(Input!$N$153*(1+rvanilla)^0.5)/A11stdlife))</f>
        <v>0</v>
      </c>
      <c r="AJ215" s="168">
        <f>IF(A11stdlife="n/a","n/a",IF(AJ$3&gt;(A11stdlife+$E215),(Input!$N$153*(1+rvanilla)^0.5)-SUM($N215:AI215),(Input!$N$153*(1+rvanilla)^0.5)/A11stdlife))</f>
        <v>0</v>
      </c>
      <c r="AK215" s="168">
        <f>IF(A11stdlife="n/a","n/a",IF(AK$3&gt;(A11stdlife+$E215),(Input!$N$153*(1+rvanilla)^0.5)-SUM($N215:AJ215),(Input!$N$153*(1+rvanilla)^0.5)/A11stdlife))</f>
        <v>0</v>
      </c>
      <c r="AL215" s="168">
        <f>IF(A11stdlife="n/a","n/a",IF(AL$3&gt;(A11stdlife+$E215),(Input!$N$153*(1+rvanilla)^0.5)-SUM($N215:AK215),(Input!$N$153*(1+rvanilla)^0.5)/A11stdlife))</f>
        <v>0</v>
      </c>
      <c r="AM215" s="168">
        <f>IF(A11stdlife="n/a","n/a",IF(AM$3&gt;(A11stdlife+$E215),(Input!$N$153*(1+rvanilla)^0.5)-SUM($N215:AL215),(Input!$N$153*(1+rvanilla)^0.5)/A11stdlife))</f>
        <v>0</v>
      </c>
      <c r="AN215" s="168">
        <f>IF(A11stdlife="n/a","n/a",IF(AN$3&gt;(A11stdlife+$E215),(Input!$N$153*(1+rvanilla)^0.5)-SUM($N215:AM215),(Input!$N$153*(1+rvanilla)^0.5)/A11stdlife))</f>
        <v>0</v>
      </c>
      <c r="AO215" s="168">
        <f>IF(A11stdlife="n/a","n/a",IF(AO$3&gt;(A11stdlife+$E215),(Input!$N$153*(1+rvanilla)^0.5)-SUM($N215:AN215),(Input!$N$153*(1+rvanilla)^0.5)/A11stdlife))</f>
        <v>0</v>
      </c>
      <c r="AP215" s="168">
        <f>IF(A11stdlife="n/a","n/a",IF(AP$3&gt;(A11stdlife+$E215),(Input!$N$153*(1+rvanilla)^0.5)-SUM($N215:AO215),(Input!$N$153*(1+rvanilla)^0.5)/A11stdlife))</f>
        <v>0</v>
      </c>
      <c r="AQ215" s="168">
        <f>IF(A11stdlife="n/a","n/a",IF(AQ$3&gt;(A11stdlife+$E215),(Input!$N$153*(1+rvanilla)^0.5)-SUM($N215:AP215),(Input!$N$153*(1+rvanilla)^0.5)/A11stdlife))</f>
        <v>0</v>
      </c>
      <c r="AR215" s="168">
        <f>IF(A11stdlife="n/a","n/a",IF(AR$3&gt;(A11stdlife+$E215),(Input!$N$153*(1+rvanilla)^0.5)-SUM($N215:AQ215),(Input!$N$153*(1+rvanilla)^0.5)/A11stdlife))</f>
        <v>0</v>
      </c>
      <c r="AS215" s="168">
        <f>IF(A11stdlife="n/a","n/a",IF(AS$3&gt;(A11stdlife+$E215),(Input!$N$153*(1+rvanilla)^0.5)-SUM($N215:AR215),(Input!$N$153*(1+rvanilla)^0.5)/A11stdlife))</f>
        <v>0</v>
      </c>
      <c r="AT215" s="168">
        <f>IF(A11stdlife="n/a","n/a",IF(AT$3&gt;(A11stdlife+$E215),(Input!$N$153*(1+rvanilla)^0.5)-SUM($N215:AS215),(Input!$N$153*(1+rvanilla)^0.5)/A11stdlife))</f>
        <v>0</v>
      </c>
      <c r="AU215" s="168">
        <f>IF(A11stdlife="n/a","n/a",IF(AU$3&gt;(A11stdlife+$E215),(Input!$N$153*(1+rvanilla)^0.5)-SUM($N215:AT215),(Input!$N$153*(1+rvanilla)^0.5)/A11stdlife))</f>
        <v>0</v>
      </c>
      <c r="AV215" s="168">
        <f>IF(A11stdlife="n/a","n/a",IF(AV$3&gt;(A11stdlife+$E215),(Input!$N$153*(1+rvanilla)^0.5)-SUM($N215:AU215),(Input!$N$153*(1+rvanilla)^0.5)/A11stdlife))</f>
        <v>0</v>
      </c>
      <c r="AW215" s="168">
        <f>IF(A11stdlife="n/a","n/a",IF(AW$3&gt;(A11stdlife+$E215),(Input!$N$153*(1+rvanilla)^0.5)-SUM($N215:AV215),(Input!$N$153*(1+rvanilla)^0.5)/A11stdlife))</f>
        <v>0</v>
      </c>
      <c r="AX215" s="168">
        <f>IF(A11stdlife="n/a","n/a",IF(AX$3&gt;(A11stdlife+$E215),(Input!$N$153*(1+rvanilla)^0.5)-SUM($N215:AW215),(Input!$N$153*(1+rvanilla)^0.5)/A11stdlife))</f>
        <v>0</v>
      </c>
      <c r="AY215" s="168">
        <f>IF(A11stdlife="n/a","n/a",IF(AY$3&gt;(A11stdlife+$E215),(Input!$N$153*(1+rvanilla)^0.5)-SUM($N215:AX215),(Input!$N$153*(1+rvanilla)^0.5)/A11stdlife))</f>
        <v>0</v>
      </c>
      <c r="AZ215" s="168">
        <f>IF(A11stdlife="n/a","n/a",IF(AZ$3&gt;(A11stdlife+$E215),(Input!$N$153*(1+rvanilla)^0.5)-SUM($N215:AY215),(Input!$N$153*(1+rvanilla)^0.5)/A11stdlife))</f>
        <v>0</v>
      </c>
      <c r="BA215" s="168">
        <f>IF(A11stdlife="n/a","n/a",IF(BA$3&gt;(A11stdlife+$E215),(Input!$N$153*(1+rvanilla)^0.5)-SUM($N215:AZ215),(Input!$N$153*(1+rvanilla)^0.5)/A11stdlife))</f>
        <v>0</v>
      </c>
      <c r="BB215" s="168">
        <f>IF(A11stdlife="n/a","n/a",IF(BB$3&gt;(A11stdlife+$E215),(Input!$N$153*(1+rvanilla)^0.5)-SUM($N215:BA215),(Input!$N$153*(1+rvanilla)^0.5)/A11stdlife))</f>
        <v>0</v>
      </c>
      <c r="BC215" s="168">
        <f>IF(A11stdlife="n/a","n/a",IF(BC$3&gt;(A11stdlife+$E215),(Input!$N$153*(1+rvanilla)^0.5)-SUM($N215:BB215),(Input!$N$153*(1+rvanilla)^0.5)/A11stdlife))</f>
        <v>0</v>
      </c>
      <c r="BD215" s="168">
        <f>IF(A11stdlife="n/a","n/a",IF(BD$3&gt;(A11stdlife+$E215),(Input!$N$153*(1+rvanilla)^0.5)-SUM($N215:BC215),(Input!$N$153*(1+rvanilla)^0.5)/A11stdlife))</f>
        <v>0</v>
      </c>
      <c r="BE215" s="168">
        <f>IF(A11stdlife="n/a","n/a",IF(BE$3&gt;(A11stdlife+$E215),(Input!$N$153*(1+rvanilla)^0.5)-SUM($N215:BD215),(Input!$N$153*(1+rvanilla)^0.5)/A11stdlife))</f>
        <v>0</v>
      </c>
      <c r="BF215" s="168">
        <f>IF(A11stdlife="n/a","n/a",IF(BF$3&gt;(A11stdlife+$E215),(Input!$N$153*(1+rvanilla)^0.5)-SUM($N215:BE215),(Input!$N$153*(1+rvanilla)^0.5)/A11stdlife))</f>
        <v>0</v>
      </c>
      <c r="BG215" s="168">
        <f>IF(A11stdlife="n/a","n/a",IF(BG$3&gt;(A11stdlife+$E215),(Input!$N$153*(1+rvanilla)^0.5)-SUM($N215:BF215),(Input!$N$153*(1+rvanilla)^0.5)/A11stdlife))</f>
        <v>0</v>
      </c>
      <c r="BH215" s="168">
        <f>IF(A11stdlife="n/a","n/a",IF(BH$3&gt;(A11stdlife+$E215),(Input!$N$153*(1+rvanilla)^0.5)-SUM($N215:BG215),(Input!$N$153*(1+rvanilla)^0.5)/A11stdlife))</f>
        <v>0</v>
      </c>
      <c r="BI215" s="168">
        <f>IF(A11stdlife="n/a","n/a",IF(BI$3&gt;(A11stdlife+$E215),(Input!$N$153*(1+rvanilla)^0.5)-SUM($N215:BH215),(Input!$N$153*(1+rvanilla)^0.5)/A11stdlife))</f>
        <v>0</v>
      </c>
      <c r="BJ215" s="20"/>
      <c r="BK215" s="20"/>
      <c r="BL215"/>
      <c r="BM215"/>
      <c r="BN215"/>
      <c r="BO215"/>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c r="CY215"/>
      <c r="CZ215"/>
      <c r="DA215"/>
      <c r="DB215"/>
      <c r="DC215"/>
      <c r="DD215"/>
      <c r="DE215"/>
      <c r="DF215"/>
      <c r="DG215"/>
      <c r="DH215"/>
      <c r="DI215"/>
      <c r="DJ215"/>
      <c r="DK215"/>
      <c r="DL215"/>
      <c r="DM215"/>
      <c r="DN215"/>
      <c r="DO215"/>
      <c r="DP215"/>
      <c r="DQ215"/>
      <c r="DR215"/>
      <c r="DS215"/>
      <c r="DT215"/>
      <c r="DU215"/>
      <c r="DV215"/>
      <c r="DW215"/>
      <c r="DX215"/>
      <c r="DY215"/>
      <c r="DZ215"/>
      <c r="EA215"/>
      <c r="EB215"/>
      <c r="EC215"/>
      <c r="ED215"/>
      <c r="EE215"/>
      <c r="EF215"/>
      <c r="EG215"/>
      <c r="EH215"/>
      <c r="EI215"/>
      <c r="EJ215"/>
      <c r="EK215"/>
      <c r="EL215"/>
      <c r="EM215"/>
      <c r="EN215"/>
      <c r="EO215"/>
      <c r="EP215"/>
      <c r="EQ215"/>
      <c r="ER215"/>
      <c r="ES215"/>
      <c r="ET215"/>
      <c r="EU215"/>
      <c r="EV215"/>
      <c r="EW215"/>
      <c r="EX215"/>
      <c r="EY215"/>
      <c r="EZ215"/>
      <c r="FA215"/>
      <c r="FB215"/>
      <c r="FC215"/>
      <c r="FD215"/>
      <c r="FE215"/>
      <c r="FF215"/>
      <c r="FG215"/>
      <c r="FH215"/>
      <c r="FI215"/>
      <c r="FJ215"/>
      <c r="FK215"/>
      <c r="FL215"/>
      <c r="FM215"/>
      <c r="FN215"/>
      <c r="FO215"/>
      <c r="FP215"/>
      <c r="FQ215"/>
      <c r="FR215"/>
      <c r="FS215"/>
      <c r="FT215"/>
      <c r="FU215"/>
      <c r="FV215"/>
      <c r="FW215"/>
      <c r="FX215"/>
      <c r="FY215"/>
      <c r="FZ215"/>
      <c r="GA215"/>
      <c r="GB215"/>
      <c r="GC215"/>
      <c r="GD215"/>
      <c r="GE215"/>
      <c r="GF215"/>
      <c r="GG215"/>
      <c r="GH215"/>
      <c r="GI215"/>
      <c r="GJ215"/>
      <c r="GK215"/>
      <c r="GL215"/>
      <c r="GM215"/>
      <c r="GN215"/>
      <c r="GO215"/>
      <c r="GP215"/>
      <c r="GQ215"/>
      <c r="GR215"/>
      <c r="GS215"/>
      <c r="GT215"/>
      <c r="GU215"/>
      <c r="GV215"/>
      <c r="GW215"/>
      <c r="GX215"/>
      <c r="GY215"/>
      <c r="GZ215"/>
      <c r="HA215"/>
      <c r="HB215"/>
      <c r="HC215"/>
      <c r="HD215"/>
      <c r="HE215"/>
      <c r="HF215"/>
      <c r="HG215"/>
      <c r="HH215"/>
      <c r="HI215"/>
      <c r="HJ215"/>
      <c r="HK215"/>
      <c r="HL215"/>
      <c r="HM215"/>
      <c r="HN215"/>
      <c r="HO215"/>
      <c r="HP215"/>
      <c r="HQ215"/>
      <c r="HR215"/>
      <c r="HS215"/>
      <c r="HT215"/>
      <c r="HU215"/>
      <c r="HV215"/>
      <c r="HW215"/>
      <c r="HX215"/>
      <c r="HY215"/>
      <c r="HZ215"/>
      <c r="IA215"/>
      <c r="IB215"/>
      <c r="IC215"/>
      <c r="ID215"/>
      <c r="IE215"/>
      <c r="IF215"/>
      <c r="IG215"/>
      <c r="IH215"/>
      <c r="II215"/>
      <c r="IJ215"/>
      <c r="IK215"/>
      <c r="IL215"/>
      <c r="IM215"/>
      <c r="IN215"/>
      <c r="IO215"/>
      <c r="IP215"/>
      <c r="IQ215"/>
      <c r="IR215"/>
      <c r="IS215"/>
      <c r="IT215"/>
      <c r="IU215"/>
      <c r="IV215"/>
    </row>
    <row r="216" spans="1:256" s="5" customFormat="1" hidden="1" outlineLevel="2">
      <c r="A216" s="20"/>
      <c r="B216" s="20"/>
      <c r="C216" s="38"/>
      <c r="D216" s="641"/>
      <c r="E216" s="287">
        <v>9</v>
      </c>
      <c r="F216" s="40"/>
      <c r="G216" s="445"/>
      <c r="H216" s="315"/>
      <c r="I216" s="315"/>
      <c r="J216" s="315"/>
      <c r="K216" s="315"/>
      <c r="L216" s="315"/>
      <c r="M216" s="315"/>
      <c r="N216" s="315"/>
      <c r="O216" s="314"/>
      <c r="P216" s="168">
        <f>IF(A11stdlife="n/a","n/a",IF(P$3&gt;(A11stdlife+$E216),(Input!$O$153*(1+rvanilla)^0.5)-SUM($O216:O216),(Input!$O$153*(1+rvanilla)^0.5)/A11stdlife))</f>
        <v>0</v>
      </c>
      <c r="Q216" s="168">
        <f>IF(A11stdlife="n/a","n/a",IF(Q$3&gt;(A11stdlife+$E216),(Input!$O$153*(1+rvanilla)^0.5)-SUM($O216:P216),(Input!$O$153*(1+rvanilla)^0.5)/A11stdlife))</f>
        <v>0</v>
      </c>
      <c r="R216" s="168">
        <f>IF(A11stdlife="n/a","n/a",IF(R$3&gt;(A11stdlife+$E216),(Input!$O$153*(1+rvanilla)^0.5)-SUM($O216:Q216),(Input!$O$153*(1+rvanilla)^0.5)/A11stdlife))</f>
        <v>0</v>
      </c>
      <c r="S216" s="168">
        <f>IF(A11stdlife="n/a","n/a",IF(S$3&gt;(A11stdlife+$E216),(Input!$O$153*(1+rvanilla)^0.5)-SUM($O216:R216),(Input!$O$153*(1+rvanilla)^0.5)/A11stdlife))</f>
        <v>0</v>
      </c>
      <c r="T216" s="168">
        <f>IF(A11stdlife="n/a","n/a",IF(T$3&gt;(A11stdlife+$E216),(Input!$O$153*(1+rvanilla)^0.5)-SUM($O216:S216),(Input!$O$153*(1+rvanilla)^0.5)/A11stdlife))</f>
        <v>0</v>
      </c>
      <c r="U216" s="168">
        <f>IF(A11stdlife="n/a","n/a",IF(U$3&gt;(A11stdlife+$E216),(Input!$O$153*(1+rvanilla)^0.5)-SUM($O216:T216),(Input!$O$153*(1+rvanilla)^0.5)/A11stdlife))</f>
        <v>0</v>
      </c>
      <c r="V216" s="168">
        <f>IF(A11stdlife="n/a","n/a",IF(V$3&gt;(A11stdlife+$E216),(Input!$O$153*(1+rvanilla)^0.5)-SUM($O216:U216),(Input!$O$153*(1+rvanilla)^0.5)/A11stdlife))</f>
        <v>0</v>
      </c>
      <c r="W216" s="168">
        <f>IF(A11stdlife="n/a","n/a",IF(W$3&gt;(A11stdlife+$E216),(Input!$O$153*(1+rvanilla)^0.5)-SUM($O216:V216),(Input!$O$153*(1+rvanilla)^0.5)/A11stdlife))</f>
        <v>0</v>
      </c>
      <c r="X216" s="168">
        <f>IF(A11stdlife="n/a","n/a",IF(X$3&gt;(A11stdlife+$E216),(Input!$O$153*(1+rvanilla)^0.5)-SUM($O216:W216),(Input!$O$153*(1+rvanilla)^0.5)/A11stdlife))</f>
        <v>0</v>
      </c>
      <c r="Y216" s="168">
        <f>IF(A11stdlife="n/a","n/a",IF(Y$3&gt;(A11stdlife+$E216),(Input!$O$153*(1+rvanilla)^0.5)-SUM($O216:X216),(Input!$O$153*(1+rvanilla)^0.5)/A11stdlife))</f>
        <v>0</v>
      </c>
      <c r="Z216" s="168">
        <f>IF(A11stdlife="n/a","n/a",IF(Z$3&gt;(A11stdlife+$E216),(Input!$O$153*(1+rvanilla)^0.5)-SUM($O216:Y216),(Input!$O$153*(1+rvanilla)^0.5)/A11stdlife))</f>
        <v>0</v>
      </c>
      <c r="AA216" s="168">
        <f>IF(A11stdlife="n/a","n/a",IF(AA$3&gt;(A11stdlife+$E216),(Input!$O$153*(1+rvanilla)^0.5)-SUM($O216:Z216),(Input!$O$153*(1+rvanilla)^0.5)/A11stdlife))</f>
        <v>0</v>
      </c>
      <c r="AB216" s="168">
        <f>IF(A11stdlife="n/a","n/a",IF(AB$3&gt;(A11stdlife+$E216),(Input!$O$153*(1+rvanilla)^0.5)-SUM($O216:AA216),(Input!$O$153*(1+rvanilla)^0.5)/A11stdlife))</f>
        <v>0</v>
      </c>
      <c r="AC216" s="168">
        <f>IF(A11stdlife="n/a","n/a",IF(AC$3&gt;(A11stdlife+$E216),(Input!$O$153*(1+rvanilla)^0.5)-SUM($O216:AB216),(Input!$O$153*(1+rvanilla)^0.5)/A11stdlife))</f>
        <v>0</v>
      </c>
      <c r="AD216" s="168">
        <f>IF(A11stdlife="n/a","n/a",IF(AD$3&gt;(A11stdlife+$E216),(Input!$O$153*(1+rvanilla)^0.5)-SUM($O216:AC216),(Input!$O$153*(1+rvanilla)^0.5)/A11stdlife))</f>
        <v>0</v>
      </c>
      <c r="AE216" s="168">
        <f>IF(A11stdlife="n/a","n/a",IF(AE$3&gt;(A11stdlife+$E216),(Input!$O$153*(1+rvanilla)^0.5)-SUM($O216:AD216),(Input!$O$153*(1+rvanilla)^0.5)/A11stdlife))</f>
        <v>0</v>
      </c>
      <c r="AF216" s="168">
        <f>IF(A11stdlife="n/a","n/a",IF(AF$3&gt;(A11stdlife+$E216),(Input!$O$153*(1+rvanilla)^0.5)-SUM($O216:AE216),(Input!$O$153*(1+rvanilla)^0.5)/A11stdlife))</f>
        <v>0</v>
      </c>
      <c r="AG216" s="168">
        <f>IF(A11stdlife="n/a","n/a",IF(AG$3&gt;(A11stdlife+$E216),(Input!$O$153*(1+rvanilla)^0.5)-SUM($O216:AF216),(Input!$O$153*(1+rvanilla)^0.5)/A11stdlife))</f>
        <v>0</v>
      </c>
      <c r="AH216" s="168">
        <f>IF(A11stdlife="n/a","n/a",IF(AH$3&gt;(A11stdlife+$E216),(Input!$O$153*(1+rvanilla)^0.5)-SUM($O216:AG216),(Input!$O$153*(1+rvanilla)^0.5)/A11stdlife))</f>
        <v>0</v>
      </c>
      <c r="AI216" s="168">
        <f>IF(A11stdlife="n/a","n/a",IF(AI$3&gt;(A11stdlife+$E216),(Input!$O$153*(1+rvanilla)^0.5)-SUM($O216:AH216),(Input!$O$153*(1+rvanilla)^0.5)/A11stdlife))</f>
        <v>0</v>
      </c>
      <c r="AJ216" s="168">
        <f>IF(A11stdlife="n/a","n/a",IF(AJ$3&gt;(A11stdlife+$E216),(Input!$O$153*(1+rvanilla)^0.5)-SUM($O216:AI216),(Input!$O$153*(1+rvanilla)^0.5)/A11stdlife))</f>
        <v>0</v>
      </c>
      <c r="AK216" s="168">
        <f>IF(A11stdlife="n/a","n/a",IF(AK$3&gt;(A11stdlife+$E216),(Input!$O$153*(1+rvanilla)^0.5)-SUM($O216:AJ216),(Input!$O$153*(1+rvanilla)^0.5)/A11stdlife))</f>
        <v>0</v>
      </c>
      <c r="AL216" s="168">
        <f>IF(A11stdlife="n/a","n/a",IF(AL$3&gt;(A11stdlife+$E216),(Input!$O$153*(1+rvanilla)^0.5)-SUM($O216:AK216),(Input!$O$153*(1+rvanilla)^0.5)/A11stdlife))</f>
        <v>0</v>
      </c>
      <c r="AM216" s="168">
        <f>IF(A11stdlife="n/a","n/a",IF(AM$3&gt;(A11stdlife+$E216),(Input!$O$153*(1+rvanilla)^0.5)-SUM($O216:AL216),(Input!$O$153*(1+rvanilla)^0.5)/A11stdlife))</f>
        <v>0</v>
      </c>
      <c r="AN216" s="168">
        <f>IF(A11stdlife="n/a","n/a",IF(AN$3&gt;(A11stdlife+$E216),(Input!$O$153*(1+rvanilla)^0.5)-SUM($O216:AM216),(Input!$O$153*(1+rvanilla)^0.5)/A11stdlife))</f>
        <v>0</v>
      </c>
      <c r="AO216" s="168">
        <f>IF(A11stdlife="n/a","n/a",IF(AO$3&gt;(A11stdlife+$E216),(Input!$O$153*(1+rvanilla)^0.5)-SUM($O216:AN216),(Input!$O$153*(1+rvanilla)^0.5)/A11stdlife))</f>
        <v>0</v>
      </c>
      <c r="AP216" s="168">
        <f>IF(A11stdlife="n/a","n/a",IF(AP$3&gt;(A11stdlife+$E216),(Input!$O$153*(1+rvanilla)^0.5)-SUM($O216:AO216),(Input!$O$153*(1+rvanilla)^0.5)/A11stdlife))</f>
        <v>0</v>
      </c>
      <c r="AQ216" s="168">
        <f>IF(A11stdlife="n/a","n/a",IF(AQ$3&gt;(A11stdlife+$E216),(Input!$O$153*(1+rvanilla)^0.5)-SUM($O216:AP216),(Input!$O$153*(1+rvanilla)^0.5)/A11stdlife))</f>
        <v>0</v>
      </c>
      <c r="AR216" s="168">
        <f>IF(A11stdlife="n/a","n/a",IF(AR$3&gt;(A11stdlife+$E216),(Input!$O$153*(1+rvanilla)^0.5)-SUM($O216:AQ216),(Input!$O$153*(1+rvanilla)^0.5)/A11stdlife))</f>
        <v>0</v>
      </c>
      <c r="AS216" s="168">
        <f>IF(A11stdlife="n/a","n/a",IF(AS$3&gt;(A11stdlife+$E216),(Input!$O$153*(1+rvanilla)^0.5)-SUM($O216:AR216),(Input!$O$153*(1+rvanilla)^0.5)/A11stdlife))</f>
        <v>0</v>
      </c>
      <c r="AT216" s="168">
        <f>IF(A11stdlife="n/a","n/a",IF(AT$3&gt;(A11stdlife+$E216),(Input!$O$153*(1+rvanilla)^0.5)-SUM($O216:AS216),(Input!$O$153*(1+rvanilla)^0.5)/A11stdlife))</f>
        <v>0</v>
      </c>
      <c r="AU216" s="168">
        <f>IF(A11stdlife="n/a","n/a",IF(AU$3&gt;(A11stdlife+$E216),(Input!$O$153*(1+rvanilla)^0.5)-SUM($O216:AT216),(Input!$O$153*(1+rvanilla)^0.5)/A11stdlife))</f>
        <v>0</v>
      </c>
      <c r="AV216" s="168">
        <f>IF(A11stdlife="n/a","n/a",IF(AV$3&gt;(A11stdlife+$E216),(Input!$O$153*(1+rvanilla)^0.5)-SUM($O216:AU216),(Input!$O$153*(1+rvanilla)^0.5)/A11stdlife))</f>
        <v>0</v>
      </c>
      <c r="AW216" s="168">
        <f>IF(A11stdlife="n/a","n/a",IF(AW$3&gt;(A11stdlife+$E216),(Input!$O$153*(1+rvanilla)^0.5)-SUM($O216:AV216),(Input!$O$153*(1+rvanilla)^0.5)/A11stdlife))</f>
        <v>0</v>
      </c>
      <c r="AX216" s="168">
        <f>IF(A11stdlife="n/a","n/a",IF(AX$3&gt;(A11stdlife+$E216),(Input!$O$153*(1+rvanilla)^0.5)-SUM($O216:AW216),(Input!$O$153*(1+rvanilla)^0.5)/A11stdlife))</f>
        <v>0</v>
      </c>
      <c r="AY216" s="168">
        <f>IF(A11stdlife="n/a","n/a",IF(AY$3&gt;(A11stdlife+$E216),(Input!$O$153*(1+rvanilla)^0.5)-SUM($O216:AX216),(Input!$O$153*(1+rvanilla)^0.5)/A11stdlife))</f>
        <v>0</v>
      </c>
      <c r="AZ216" s="168">
        <f>IF(A11stdlife="n/a","n/a",IF(AZ$3&gt;(A11stdlife+$E216),(Input!$O$153*(1+rvanilla)^0.5)-SUM($O216:AY216),(Input!$O$153*(1+rvanilla)^0.5)/A11stdlife))</f>
        <v>0</v>
      </c>
      <c r="BA216" s="168">
        <f>IF(A11stdlife="n/a","n/a",IF(BA$3&gt;(A11stdlife+$E216),(Input!$O$153*(1+rvanilla)^0.5)-SUM($O216:AZ216),(Input!$O$153*(1+rvanilla)^0.5)/A11stdlife))</f>
        <v>0</v>
      </c>
      <c r="BB216" s="168">
        <f>IF(A11stdlife="n/a","n/a",IF(BB$3&gt;(A11stdlife+$E216),(Input!$O$153*(1+rvanilla)^0.5)-SUM($O216:BA216),(Input!$O$153*(1+rvanilla)^0.5)/A11stdlife))</f>
        <v>0</v>
      </c>
      <c r="BC216" s="168">
        <f>IF(A11stdlife="n/a","n/a",IF(BC$3&gt;(A11stdlife+$E216),(Input!$O$153*(1+rvanilla)^0.5)-SUM($O216:BB216),(Input!$O$153*(1+rvanilla)^0.5)/A11stdlife))</f>
        <v>0</v>
      </c>
      <c r="BD216" s="168">
        <f>IF(A11stdlife="n/a","n/a",IF(BD$3&gt;(A11stdlife+$E216),(Input!$O$153*(1+rvanilla)^0.5)-SUM($O216:BC216),(Input!$O$153*(1+rvanilla)^0.5)/A11stdlife))</f>
        <v>0</v>
      </c>
      <c r="BE216" s="168">
        <f>IF(A11stdlife="n/a","n/a",IF(BE$3&gt;(A11stdlife+$E216),(Input!$O$153*(1+rvanilla)^0.5)-SUM($O216:BD216),(Input!$O$153*(1+rvanilla)^0.5)/A11stdlife))</f>
        <v>0</v>
      </c>
      <c r="BF216" s="168">
        <f>IF(A11stdlife="n/a","n/a",IF(BF$3&gt;(A11stdlife+$E216),(Input!$O$153*(1+rvanilla)^0.5)-SUM($O216:BE216),(Input!$O$153*(1+rvanilla)^0.5)/A11stdlife))</f>
        <v>0</v>
      </c>
      <c r="BG216" s="168">
        <f>IF(A11stdlife="n/a","n/a",IF(BG$3&gt;(A11stdlife+$E216),(Input!$O$153*(1+rvanilla)^0.5)-SUM($O216:BF216),(Input!$O$153*(1+rvanilla)^0.5)/A11stdlife))</f>
        <v>0</v>
      </c>
      <c r="BH216" s="168">
        <f>IF(A11stdlife="n/a","n/a",IF(BH$3&gt;(A11stdlife+$E216),(Input!$O$153*(1+rvanilla)^0.5)-SUM($O216:BG216),(Input!$O$153*(1+rvanilla)^0.5)/A11stdlife))</f>
        <v>0</v>
      </c>
      <c r="BI216" s="168">
        <f>IF(A11stdlife="n/a","n/a",IF(BI$3&gt;(A11stdlife+$E216),(Input!$O$153*(1+rvanilla)^0.5)-SUM($O216:BH216),(Input!$O$153*(1+rvanilla)^0.5)/A11stdlife))</f>
        <v>0</v>
      </c>
      <c r="BJ216" s="20"/>
      <c r="BK216" s="20"/>
      <c r="BL216"/>
      <c r="BM216"/>
      <c r="BN216"/>
      <c r="BO216"/>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c r="CY216"/>
      <c r="CZ216"/>
      <c r="DA216"/>
      <c r="DB216"/>
      <c r="DC216"/>
      <c r="DD216"/>
      <c r="DE216"/>
      <c r="DF216"/>
      <c r="DG216"/>
      <c r="DH216"/>
      <c r="DI216"/>
      <c r="DJ216"/>
      <c r="DK216"/>
      <c r="DL216"/>
      <c r="DM216"/>
      <c r="DN216"/>
      <c r="DO216"/>
      <c r="DP216"/>
      <c r="DQ216"/>
      <c r="DR216"/>
      <c r="DS216"/>
      <c r="DT216"/>
      <c r="DU216"/>
      <c r="DV216"/>
      <c r="DW216"/>
      <c r="DX216"/>
      <c r="DY216"/>
      <c r="DZ216"/>
      <c r="EA216"/>
      <c r="EB216"/>
      <c r="EC216"/>
      <c r="ED216"/>
      <c r="EE216"/>
      <c r="EF216"/>
      <c r="EG216"/>
      <c r="EH216"/>
      <c r="EI216"/>
      <c r="EJ216"/>
      <c r="EK216"/>
      <c r="EL216"/>
      <c r="EM216"/>
      <c r="EN216"/>
      <c r="EO216"/>
      <c r="EP216"/>
      <c r="EQ216"/>
      <c r="ER216"/>
      <c r="ES216"/>
      <c r="ET216"/>
      <c r="EU216"/>
      <c r="EV216"/>
      <c r="EW216"/>
      <c r="EX216"/>
      <c r="EY216"/>
      <c r="EZ216"/>
      <c r="FA216"/>
      <c r="FB216"/>
      <c r="FC216"/>
      <c r="FD216"/>
      <c r="FE216"/>
      <c r="FF216"/>
      <c r="FG216"/>
      <c r="FH216"/>
      <c r="FI216"/>
      <c r="FJ216"/>
      <c r="FK216"/>
      <c r="FL216"/>
      <c r="FM216"/>
      <c r="FN216"/>
      <c r="FO216"/>
      <c r="FP216"/>
      <c r="FQ216"/>
      <c r="FR216"/>
      <c r="FS216"/>
      <c r="FT216"/>
      <c r="FU216"/>
      <c r="FV216"/>
      <c r="FW216"/>
      <c r="FX216"/>
      <c r="FY216"/>
      <c r="FZ216"/>
      <c r="GA216"/>
      <c r="GB216"/>
      <c r="GC216"/>
      <c r="GD216"/>
      <c r="GE216"/>
      <c r="GF216"/>
      <c r="GG216"/>
      <c r="GH216"/>
      <c r="GI216"/>
      <c r="GJ216"/>
      <c r="GK216"/>
      <c r="GL216"/>
      <c r="GM216"/>
      <c r="GN216"/>
      <c r="GO216"/>
      <c r="GP216"/>
      <c r="GQ216"/>
      <c r="GR216"/>
      <c r="GS216"/>
      <c r="GT216"/>
      <c r="GU216"/>
      <c r="GV216"/>
      <c r="GW216"/>
      <c r="GX216"/>
      <c r="GY216"/>
      <c r="GZ216"/>
      <c r="HA216"/>
      <c r="HB216"/>
      <c r="HC216"/>
      <c r="HD216"/>
      <c r="HE216"/>
      <c r="HF216"/>
      <c r="HG216"/>
      <c r="HH216"/>
      <c r="HI216"/>
      <c r="HJ216"/>
      <c r="HK216"/>
      <c r="HL216"/>
      <c r="HM216"/>
      <c r="HN216"/>
      <c r="HO216"/>
      <c r="HP216"/>
      <c r="HQ216"/>
      <c r="HR216"/>
      <c r="HS216"/>
      <c r="HT216"/>
      <c r="HU216"/>
      <c r="HV216"/>
      <c r="HW216"/>
      <c r="HX216"/>
      <c r="HY216"/>
      <c r="HZ216"/>
      <c r="IA216"/>
      <c r="IB216"/>
      <c r="IC216"/>
      <c r="ID216"/>
      <c r="IE216"/>
      <c r="IF216"/>
      <c r="IG216"/>
      <c r="IH216"/>
      <c r="II216"/>
      <c r="IJ216"/>
      <c r="IK216"/>
      <c r="IL216"/>
      <c r="IM216"/>
      <c r="IN216"/>
      <c r="IO216"/>
      <c r="IP216"/>
      <c r="IQ216"/>
      <c r="IR216"/>
      <c r="IS216"/>
      <c r="IT216"/>
      <c r="IU216"/>
      <c r="IV216"/>
    </row>
    <row r="217" spans="1:256" s="5" customFormat="1" hidden="1" outlineLevel="2">
      <c r="A217" s="20"/>
      <c r="B217" s="20"/>
      <c r="C217" s="38"/>
      <c r="D217" s="641"/>
      <c r="E217" s="288">
        <v>10</v>
      </c>
      <c r="F217" s="40"/>
      <c r="G217" s="445"/>
      <c r="H217" s="315"/>
      <c r="I217" s="315"/>
      <c r="J217" s="315"/>
      <c r="K217" s="315"/>
      <c r="L217" s="315"/>
      <c r="M217" s="315"/>
      <c r="N217" s="315"/>
      <c r="O217" s="315"/>
      <c r="P217" s="314"/>
      <c r="Q217" s="168">
        <f>IF(A11stdlife="n/a","n/a",IF(Q$3&gt;(A11stdlife+$E217),(Input!$P$153*(1+rvanilla)^0.5)-SUM($P217:P217),(Input!$P$153*(1+rvanilla)^0.5)/A11stdlife))</f>
        <v>0</v>
      </c>
      <c r="R217" s="168">
        <f>IF(A11stdlife="n/a","n/a",IF(R$3&gt;(A11stdlife+$E217),(Input!$P$153*(1+rvanilla)^0.5)-SUM($P217:Q217),(Input!$P$153*(1+rvanilla)^0.5)/A11stdlife))</f>
        <v>0</v>
      </c>
      <c r="S217" s="168">
        <f>IF(A11stdlife="n/a","n/a",IF(S$3&gt;(A11stdlife+$E217),(Input!$P$153*(1+rvanilla)^0.5)-SUM($P217:R217),(Input!$P$153*(1+rvanilla)^0.5)/A11stdlife))</f>
        <v>0</v>
      </c>
      <c r="T217" s="168">
        <f>IF(A11stdlife="n/a","n/a",IF(T$3&gt;(A11stdlife+$E217),(Input!$P$153*(1+rvanilla)^0.5)-SUM($P217:S217),(Input!$P$153*(1+rvanilla)^0.5)/A11stdlife))</f>
        <v>0</v>
      </c>
      <c r="U217" s="168">
        <f>IF(A11stdlife="n/a","n/a",IF(U$3&gt;(A11stdlife+$E217),(Input!$P$153*(1+rvanilla)^0.5)-SUM($P217:T217),(Input!$P$153*(1+rvanilla)^0.5)/A11stdlife))</f>
        <v>0</v>
      </c>
      <c r="V217" s="168">
        <f>IF(A11stdlife="n/a","n/a",IF(V$3&gt;(A11stdlife+$E217),(Input!$P$153*(1+rvanilla)^0.5)-SUM($P217:U217),(Input!$P$153*(1+rvanilla)^0.5)/A11stdlife))</f>
        <v>0</v>
      </c>
      <c r="W217" s="168">
        <f>IF(A11stdlife="n/a","n/a",IF(W$3&gt;(A11stdlife+$E217),(Input!$P$153*(1+rvanilla)^0.5)-SUM($P217:V217),(Input!$P$153*(1+rvanilla)^0.5)/A11stdlife))</f>
        <v>0</v>
      </c>
      <c r="X217" s="168">
        <f>IF(A11stdlife="n/a","n/a",IF(X$3&gt;(A11stdlife+$E217),(Input!$P$153*(1+rvanilla)^0.5)-SUM($P217:W217),(Input!$P$153*(1+rvanilla)^0.5)/A11stdlife))</f>
        <v>0</v>
      </c>
      <c r="Y217" s="168">
        <f>IF(A11stdlife="n/a","n/a",IF(Y$3&gt;(A11stdlife+$E217),(Input!$P$153*(1+rvanilla)^0.5)-SUM($P217:X217),(Input!$P$153*(1+rvanilla)^0.5)/A11stdlife))</f>
        <v>0</v>
      </c>
      <c r="Z217" s="168">
        <f>IF(A11stdlife="n/a","n/a",IF(Z$3&gt;(A11stdlife+$E217),(Input!$P$153*(1+rvanilla)^0.5)-SUM($P217:Y217),(Input!$P$153*(1+rvanilla)^0.5)/A11stdlife))</f>
        <v>0</v>
      </c>
      <c r="AA217" s="168">
        <f>IF(A11stdlife="n/a","n/a",IF(AA$3&gt;(A11stdlife+$E217),(Input!$P$153*(1+rvanilla)^0.5)-SUM($P217:Z217),(Input!$P$153*(1+rvanilla)^0.5)/A11stdlife))</f>
        <v>0</v>
      </c>
      <c r="AB217" s="168">
        <f>IF(A11stdlife="n/a","n/a",IF(AB$3&gt;(A11stdlife+$E217),(Input!$P$153*(1+rvanilla)^0.5)-SUM($P217:AA217),(Input!$P$153*(1+rvanilla)^0.5)/A11stdlife))</f>
        <v>0</v>
      </c>
      <c r="AC217" s="168">
        <f>IF(A11stdlife="n/a","n/a",IF(AC$3&gt;(A11stdlife+$E217),(Input!$P$153*(1+rvanilla)^0.5)-SUM($P217:AB217),(Input!$P$153*(1+rvanilla)^0.5)/A11stdlife))</f>
        <v>0</v>
      </c>
      <c r="AD217" s="168">
        <f>IF(A11stdlife="n/a","n/a",IF(AD$3&gt;(A11stdlife+$E217),(Input!$P$153*(1+rvanilla)^0.5)-SUM($P217:AC217),(Input!$P$153*(1+rvanilla)^0.5)/A11stdlife))</f>
        <v>0</v>
      </c>
      <c r="AE217" s="168">
        <f>IF(A11stdlife="n/a","n/a",IF(AE$3&gt;(A11stdlife+$E217),(Input!$P$153*(1+rvanilla)^0.5)-SUM($P217:AD217),(Input!$P$153*(1+rvanilla)^0.5)/A11stdlife))</f>
        <v>0</v>
      </c>
      <c r="AF217" s="168">
        <f>IF(A11stdlife="n/a","n/a",IF(AF$3&gt;(A11stdlife+$E217),(Input!$P$153*(1+rvanilla)^0.5)-SUM($P217:AE217),(Input!$P$153*(1+rvanilla)^0.5)/A11stdlife))</f>
        <v>0</v>
      </c>
      <c r="AG217" s="168">
        <f>IF(A11stdlife="n/a","n/a",IF(AG$3&gt;(A11stdlife+$E217),(Input!$P$153*(1+rvanilla)^0.5)-SUM($P217:AF217),(Input!$P$153*(1+rvanilla)^0.5)/A11stdlife))</f>
        <v>0</v>
      </c>
      <c r="AH217" s="168">
        <f>IF(A11stdlife="n/a","n/a",IF(AH$3&gt;(A11stdlife+$E217),(Input!$P$153*(1+rvanilla)^0.5)-SUM($P217:AG217),(Input!$P$153*(1+rvanilla)^0.5)/A11stdlife))</f>
        <v>0</v>
      </c>
      <c r="AI217" s="168">
        <f>IF(A11stdlife="n/a","n/a",IF(AI$3&gt;(A11stdlife+$E217),(Input!$P$153*(1+rvanilla)^0.5)-SUM($P217:AH217),(Input!$P$153*(1+rvanilla)^0.5)/A11stdlife))</f>
        <v>0</v>
      </c>
      <c r="AJ217" s="168">
        <f>IF(A11stdlife="n/a","n/a",IF(AJ$3&gt;(A11stdlife+$E217),(Input!$P$153*(1+rvanilla)^0.5)-SUM($P217:AI217),(Input!$P$153*(1+rvanilla)^0.5)/A11stdlife))</f>
        <v>0</v>
      </c>
      <c r="AK217" s="168">
        <f>IF(A11stdlife="n/a","n/a",IF(AK$3&gt;(A11stdlife+$E217),(Input!$P$153*(1+rvanilla)^0.5)-SUM($P217:AJ217),(Input!$P$153*(1+rvanilla)^0.5)/A11stdlife))</f>
        <v>0</v>
      </c>
      <c r="AL217" s="168">
        <f>IF(A11stdlife="n/a","n/a",IF(AL$3&gt;(A11stdlife+$E217),(Input!$P$153*(1+rvanilla)^0.5)-SUM($P217:AK217),(Input!$P$153*(1+rvanilla)^0.5)/A11stdlife))</f>
        <v>0</v>
      </c>
      <c r="AM217" s="168">
        <f>IF(A11stdlife="n/a","n/a",IF(AM$3&gt;(A11stdlife+$E217),(Input!$P$153*(1+rvanilla)^0.5)-SUM($P217:AL217),(Input!$P$153*(1+rvanilla)^0.5)/A11stdlife))</f>
        <v>0</v>
      </c>
      <c r="AN217" s="168">
        <f>IF(A11stdlife="n/a","n/a",IF(AN$3&gt;(A11stdlife+$E217),(Input!$P$153*(1+rvanilla)^0.5)-SUM($P217:AM217),(Input!$P$153*(1+rvanilla)^0.5)/A11stdlife))</f>
        <v>0</v>
      </c>
      <c r="AO217" s="168">
        <f>IF(A11stdlife="n/a","n/a",IF(AO$3&gt;(A11stdlife+$E217),(Input!$P$153*(1+rvanilla)^0.5)-SUM($P217:AN217),(Input!$P$153*(1+rvanilla)^0.5)/A11stdlife))</f>
        <v>0</v>
      </c>
      <c r="AP217" s="168">
        <f>IF(A11stdlife="n/a","n/a",IF(AP$3&gt;(A11stdlife+$E217),(Input!$P$153*(1+rvanilla)^0.5)-SUM($P217:AO217),(Input!$P$153*(1+rvanilla)^0.5)/A11stdlife))</f>
        <v>0</v>
      </c>
      <c r="AQ217" s="168">
        <f>IF(A11stdlife="n/a","n/a",IF(AQ$3&gt;(A11stdlife+$E217),(Input!$P$153*(1+rvanilla)^0.5)-SUM($P217:AP217),(Input!$P$153*(1+rvanilla)^0.5)/A11stdlife))</f>
        <v>0</v>
      </c>
      <c r="AR217" s="168">
        <f>IF(A11stdlife="n/a","n/a",IF(AR$3&gt;(A11stdlife+$E217),(Input!$P$153*(1+rvanilla)^0.5)-SUM($P217:AQ217),(Input!$P$153*(1+rvanilla)^0.5)/A11stdlife))</f>
        <v>0</v>
      </c>
      <c r="AS217" s="168">
        <f>IF(A11stdlife="n/a","n/a",IF(AS$3&gt;(A11stdlife+$E217),(Input!$P$153*(1+rvanilla)^0.5)-SUM($P217:AR217),(Input!$P$153*(1+rvanilla)^0.5)/A11stdlife))</f>
        <v>0</v>
      </c>
      <c r="AT217" s="168">
        <f>IF(A11stdlife="n/a","n/a",IF(AT$3&gt;(A11stdlife+$E217),(Input!$P$153*(1+rvanilla)^0.5)-SUM($P217:AS217),(Input!$P$153*(1+rvanilla)^0.5)/A11stdlife))</f>
        <v>0</v>
      </c>
      <c r="AU217" s="168">
        <f>IF(A11stdlife="n/a","n/a",IF(AU$3&gt;(A11stdlife+$E217),(Input!$P$153*(1+rvanilla)^0.5)-SUM($P217:AT217),(Input!$P$153*(1+rvanilla)^0.5)/A11stdlife))</f>
        <v>0</v>
      </c>
      <c r="AV217" s="168">
        <f>IF(A11stdlife="n/a","n/a",IF(AV$3&gt;(A11stdlife+$E217),(Input!$P$153*(1+rvanilla)^0.5)-SUM($P217:AU217),(Input!$P$153*(1+rvanilla)^0.5)/A11stdlife))</f>
        <v>0</v>
      </c>
      <c r="AW217" s="168">
        <f>IF(A11stdlife="n/a","n/a",IF(AW$3&gt;(A11stdlife+$E217),(Input!$P$153*(1+rvanilla)^0.5)-SUM($P217:AV217),(Input!$P$153*(1+rvanilla)^0.5)/A11stdlife))</f>
        <v>0</v>
      </c>
      <c r="AX217" s="168">
        <f>IF(A11stdlife="n/a","n/a",IF(AX$3&gt;(A11stdlife+$E217),(Input!$P$153*(1+rvanilla)^0.5)-SUM($P217:AW217),(Input!$P$153*(1+rvanilla)^0.5)/A11stdlife))</f>
        <v>0</v>
      </c>
      <c r="AY217" s="168">
        <f>IF(A11stdlife="n/a","n/a",IF(AY$3&gt;(A11stdlife+$E217),(Input!$P$153*(1+rvanilla)^0.5)-SUM($P217:AX217),(Input!$P$153*(1+rvanilla)^0.5)/A11stdlife))</f>
        <v>0</v>
      </c>
      <c r="AZ217" s="168">
        <f>IF(A11stdlife="n/a","n/a",IF(AZ$3&gt;(A11stdlife+$E217),(Input!$P$153*(1+rvanilla)^0.5)-SUM($P217:AY217),(Input!$P$153*(1+rvanilla)^0.5)/A11stdlife))</f>
        <v>0</v>
      </c>
      <c r="BA217" s="168">
        <f>IF(A11stdlife="n/a","n/a",IF(BA$3&gt;(A11stdlife+$E217),(Input!$P$153*(1+rvanilla)^0.5)-SUM($P217:AZ217),(Input!$P$153*(1+rvanilla)^0.5)/A11stdlife))</f>
        <v>0</v>
      </c>
      <c r="BB217" s="168">
        <f>IF(A11stdlife="n/a","n/a",IF(BB$3&gt;(A11stdlife+$E217),(Input!$P$153*(1+rvanilla)^0.5)-SUM($P217:BA217),(Input!$P$153*(1+rvanilla)^0.5)/A11stdlife))</f>
        <v>0</v>
      </c>
      <c r="BC217" s="168">
        <f>IF(A11stdlife="n/a","n/a",IF(BC$3&gt;(A11stdlife+$E217),(Input!$P$153*(1+rvanilla)^0.5)-SUM($P217:BB217),(Input!$P$153*(1+rvanilla)^0.5)/A11stdlife))</f>
        <v>0</v>
      </c>
      <c r="BD217" s="168">
        <f>IF(A11stdlife="n/a","n/a",IF(BD$3&gt;(A11stdlife+$E217),(Input!$P$153*(1+rvanilla)^0.5)-SUM($P217:BC217),(Input!$P$153*(1+rvanilla)^0.5)/A11stdlife))</f>
        <v>0</v>
      </c>
      <c r="BE217" s="168">
        <f>IF(A11stdlife="n/a","n/a",IF(BE$3&gt;(A11stdlife+$E217),(Input!$P$153*(1+rvanilla)^0.5)-SUM($P217:BD217),(Input!$P$153*(1+rvanilla)^0.5)/A11stdlife))</f>
        <v>0</v>
      </c>
      <c r="BF217" s="168">
        <f>IF(A11stdlife="n/a","n/a",IF(BF$3&gt;(A11stdlife+$E217),(Input!$P$153*(1+rvanilla)^0.5)-SUM($P217:BE217),(Input!$P$153*(1+rvanilla)^0.5)/A11stdlife))</f>
        <v>0</v>
      </c>
      <c r="BG217" s="168">
        <f>IF(A11stdlife="n/a","n/a",IF(BG$3&gt;(A11stdlife+$E217),(Input!$P$153*(1+rvanilla)^0.5)-SUM($P217:BF217),(Input!$P$153*(1+rvanilla)^0.5)/A11stdlife))</f>
        <v>0</v>
      </c>
      <c r="BH217" s="168">
        <f>IF(A11stdlife="n/a","n/a",IF(BH$3&gt;(A11stdlife+$E217),(Input!$P$153*(1+rvanilla)^0.5)-SUM($P217:BG217),(Input!$P$153*(1+rvanilla)^0.5)/A11stdlife))</f>
        <v>0</v>
      </c>
      <c r="BI217" s="168">
        <f>IF(A11stdlife="n/a","n/a",IF(BI$3&gt;(A11stdlife+$E217),(Input!$P$153*(1+rvanilla)^0.5)-SUM($P217:BH217),(Input!$P$153*(1+rvanilla)^0.5)/A11stdlife))</f>
        <v>0</v>
      </c>
      <c r="BJ217" s="20"/>
      <c r="BK217" s="20"/>
      <c r="BL217"/>
      <c r="BM217"/>
      <c r="BN217"/>
      <c r="BO21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c r="DQ217"/>
      <c r="DR217"/>
      <c r="DS217"/>
      <c r="DT217"/>
      <c r="DU217"/>
      <c r="DV217"/>
      <c r="DW217"/>
      <c r="DX217"/>
      <c r="DY217"/>
      <c r="DZ217"/>
      <c r="EA217"/>
      <c r="EB217"/>
      <c r="EC217"/>
      <c r="ED217"/>
      <c r="EE217"/>
      <c r="EF217"/>
      <c r="EG217"/>
      <c r="EH217"/>
      <c r="EI217"/>
      <c r="EJ217"/>
      <c r="EK217"/>
      <c r="EL217"/>
      <c r="EM217"/>
      <c r="EN217"/>
      <c r="EO217"/>
      <c r="EP217"/>
      <c r="EQ217"/>
      <c r="ER217"/>
      <c r="ES217"/>
      <c r="ET217"/>
      <c r="EU217"/>
      <c r="EV217"/>
      <c r="EW217"/>
      <c r="EX217"/>
      <c r="EY217"/>
      <c r="EZ217"/>
      <c r="FA217"/>
      <c r="FB217"/>
      <c r="FC217"/>
      <c r="FD217"/>
      <c r="FE217"/>
      <c r="FF217"/>
      <c r="FG217"/>
      <c r="FH217"/>
      <c r="FI217"/>
      <c r="FJ217"/>
      <c r="FK217"/>
      <c r="FL217"/>
      <c r="FM217"/>
      <c r="FN217"/>
      <c r="FO217"/>
      <c r="FP217"/>
      <c r="FQ217"/>
      <c r="FR217"/>
      <c r="FS217"/>
      <c r="FT217"/>
      <c r="FU217"/>
      <c r="FV217"/>
      <c r="FW217"/>
      <c r="FX217"/>
      <c r="FY217"/>
      <c r="FZ217"/>
      <c r="GA217"/>
      <c r="GB217"/>
      <c r="GC217"/>
      <c r="GD217"/>
      <c r="GE217"/>
      <c r="GF217"/>
      <c r="GG217"/>
      <c r="GH217"/>
      <c r="GI217"/>
      <c r="GJ217"/>
      <c r="GK217"/>
      <c r="GL217"/>
      <c r="GM217"/>
      <c r="GN217"/>
      <c r="GO217"/>
      <c r="GP217"/>
      <c r="GQ217"/>
      <c r="GR217"/>
      <c r="GS217"/>
      <c r="GT217"/>
      <c r="GU217"/>
      <c r="GV217"/>
      <c r="GW217"/>
      <c r="GX217"/>
      <c r="GY217"/>
      <c r="GZ217"/>
      <c r="HA217"/>
      <c r="HB217"/>
      <c r="HC217"/>
      <c r="HD217"/>
      <c r="HE217"/>
      <c r="HF217"/>
      <c r="HG217"/>
      <c r="HH217"/>
      <c r="HI217"/>
      <c r="HJ217"/>
      <c r="HK217"/>
      <c r="HL217"/>
      <c r="HM217"/>
      <c r="HN217"/>
      <c r="HO217"/>
      <c r="HP217"/>
      <c r="HQ217"/>
      <c r="HR217"/>
      <c r="HS217"/>
      <c r="HT217"/>
      <c r="HU217"/>
      <c r="HV217"/>
      <c r="HW217"/>
      <c r="HX217"/>
      <c r="HY217"/>
      <c r="HZ217"/>
      <c r="IA217"/>
      <c r="IB217"/>
      <c r="IC217"/>
      <c r="ID217"/>
      <c r="IE217"/>
      <c r="IF217"/>
      <c r="IG217"/>
      <c r="IH217"/>
      <c r="II217"/>
      <c r="IJ217"/>
      <c r="IK217"/>
      <c r="IL217"/>
      <c r="IM217"/>
      <c r="IN217"/>
      <c r="IO217"/>
      <c r="IP217"/>
      <c r="IQ217"/>
      <c r="IR217"/>
      <c r="IS217"/>
      <c r="IT217"/>
      <c r="IU217"/>
      <c r="IV217"/>
    </row>
    <row r="218" spans="1:256" s="5" customFormat="1" outlineLevel="1" collapsed="1">
      <c r="A218" s="20"/>
      <c r="B218" s="20"/>
      <c r="C218" s="38" t="str">
        <f>Asset11</f>
        <v>System IT (dx)</v>
      </c>
      <c r="D218" s="20"/>
      <c r="E218" s="20"/>
      <c r="F218" s="35"/>
      <c r="G218" s="165">
        <f t="shared" ref="G218:AL218" si="57">SUM(G206:G217)</f>
        <v>50.915106872940385</v>
      </c>
      <c r="H218" s="165">
        <f t="shared" si="57"/>
        <v>54.70684949584664</v>
      </c>
      <c r="I218" s="165">
        <f t="shared" si="57"/>
        <v>58.211347467975735</v>
      </c>
      <c r="J218" s="165">
        <f t="shared" si="57"/>
        <v>60.721021017203867</v>
      </c>
      <c r="K218" s="165">
        <f t="shared" si="57"/>
        <v>63.0750357993481</v>
      </c>
      <c r="L218" s="165">
        <f t="shared" si="57"/>
        <v>22.879834886659172</v>
      </c>
      <c r="M218" s="165">
        <f t="shared" si="57"/>
        <v>14.838430211945354</v>
      </c>
      <c r="N218" s="165">
        <f t="shared" si="57"/>
        <v>14.838430211945354</v>
      </c>
      <c r="O218" s="165">
        <f t="shared" si="57"/>
        <v>11.046687589039106</v>
      </c>
      <c r="P218" s="165">
        <f t="shared" si="57"/>
        <v>7.5421896169100062</v>
      </c>
      <c r="Q218" s="165">
        <f t="shared" si="57"/>
        <v>5.0325160676818808</v>
      </c>
      <c r="R218" s="165">
        <f t="shared" si="57"/>
        <v>2.6785012855376462</v>
      </c>
      <c r="S218" s="165">
        <f t="shared" si="57"/>
        <v>0</v>
      </c>
      <c r="T218" s="165">
        <f t="shared" si="57"/>
        <v>0</v>
      </c>
      <c r="U218" s="165">
        <f t="shared" si="57"/>
        <v>0</v>
      </c>
      <c r="V218" s="165">
        <f t="shared" si="57"/>
        <v>0</v>
      </c>
      <c r="W218" s="165">
        <f t="shared" si="57"/>
        <v>0</v>
      </c>
      <c r="X218" s="165">
        <f t="shared" si="57"/>
        <v>0</v>
      </c>
      <c r="Y218" s="165">
        <f t="shared" si="57"/>
        <v>0</v>
      </c>
      <c r="Z218" s="165">
        <f t="shared" si="57"/>
        <v>0</v>
      </c>
      <c r="AA218" s="165">
        <f t="shared" si="57"/>
        <v>0</v>
      </c>
      <c r="AB218" s="165">
        <f t="shared" si="57"/>
        <v>0</v>
      </c>
      <c r="AC218" s="165">
        <f t="shared" si="57"/>
        <v>0</v>
      </c>
      <c r="AD218" s="165">
        <f t="shared" si="57"/>
        <v>0</v>
      </c>
      <c r="AE218" s="165">
        <f t="shared" si="57"/>
        <v>0</v>
      </c>
      <c r="AF218" s="165">
        <f t="shared" si="57"/>
        <v>0</v>
      </c>
      <c r="AG218" s="165">
        <f t="shared" si="57"/>
        <v>0</v>
      </c>
      <c r="AH218" s="165">
        <f t="shared" si="57"/>
        <v>0</v>
      </c>
      <c r="AI218" s="165">
        <f t="shared" si="57"/>
        <v>0</v>
      </c>
      <c r="AJ218" s="165">
        <f t="shared" si="57"/>
        <v>0</v>
      </c>
      <c r="AK218" s="165">
        <f t="shared" si="57"/>
        <v>0</v>
      </c>
      <c r="AL218" s="165">
        <f t="shared" si="57"/>
        <v>0</v>
      </c>
      <c r="AM218" s="165">
        <f t="shared" ref="AM218:BI218" si="58">SUM(AM206:AM217)</f>
        <v>0</v>
      </c>
      <c r="AN218" s="165">
        <f t="shared" si="58"/>
        <v>0</v>
      </c>
      <c r="AO218" s="165">
        <f t="shared" si="58"/>
        <v>0</v>
      </c>
      <c r="AP218" s="165">
        <f t="shared" si="58"/>
        <v>0</v>
      </c>
      <c r="AQ218" s="165">
        <f t="shared" si="58"/>
        <v>0</v>
      </c>
      <c r="AR218" s="165">
        <f t="shared" si="58"/>
        <v>0</v>
      </c>
      <c r="AS218" s="165">
        <f t="shared" si="58"/>
        <v>0</v>
      </c>
      <c r="AT218" s="165">
        <f t="shared" si="58"/>
        <v>0</v>
      </c>
      <c r="AU218" s="165">
        <f t="shared" si="58"/>
        <v>0</v>
      </c>
      <c r="AV218" s="165">
        <f t="shared" si="58"/>
        <v>0</v>
      </c>
      <c r="AW218" s="165">
        <f t="shared" si="58"/>
        <v>0</v>
      </c>
      <c r="AX218" s="165">
        <f t="shared" si="58"/>
        <v>0</v>
      </c>
      <c r="AY218" s="165">
        <f t="shared" si="58"/>
        <v>0</v>
      </c>
      <c r="AZ218" s="165">
        <f t="shared" si="58"/>
        <v>0</v>
      </c>
      <c r="BA218" s="165">
        <f t="shared" si="58"/>
        <v>0</v>
      </c>
      <c r="BB218" s="165">
        <f t="shared" si="58"/>
        <v>0</v>
      </c>
      <c r="BC218" s="165">
        <f t="shared" si="58"/>
        <v>0</v>
      </c>
      <c r="BD218" s="165">
        <f t="shared" si="58"/>
        <v>0</v>
      </c>
      <c r="BE218" s="165">
        <f t="shared" si="58"/>
        <v>0</v>
      </c>
      <c r="BF218" s="165">
        <f t="shared" si="58"/>
        <v>0</v>
      </c>
      <c r="BG218" s="165">
        <f t="shared" si="58"/>
        <v>0</v>
      </c>
      <c r="BH218" s="165">
        <f t="shared" si="58"/>
        <v>0</v>
      </c>
      <c r="BI218" s="165">
        <f t="shared" si="58"/>
        <v>0</v>
      </c>
      <c r="BJ218" s="20"/>
      <c r="BK218" s="20"/>
      <c r="BL218"/>
      <c r="BM218"/>
      <c r="BN218"/>
      <c r="BO218"/>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c r="DQ218"/>
      <c r="DR218"/>
      <c r="DS218"/>
      <c r="DT218"/>
      <c r="DU218"/>
      <c r="DV218"/>
      <c r="DW218"/>
      <c r="DX218"/>
      <c r="DY218"/>
      <c r="DZ218"/>
      <c r="EA218"/>
      <c r="EB218"/>
      <c r="EC218"/>
      <c r="ED218"/>
      <c r="EE218"/>
      <c r="EF218"/>
      <c r="EG218"/>
      <c r="EH218"/>
      <c r="EI218"/>
      <c r="EJ218"/>
      <c r="EK218"/>
      <c r="EL218"/>
      <c r="EM218"/>
      <c r="EN218"/>
      <c r="EO218"/>
      <c r="EP218"/>
      <c r="EQ218"/>
      <c r="ER218"/>
      <c r="ES218"/>
      <c r="ET218"/>
      <c r="EU218"/>
      <c r="EV218"/>
      <c r="EW218"/>
      <c r="EX218"/>
      <c r="EY218"/>
      <c r="EZ218"/>
      <c r="FA218"/>
      <c r="FB218"/>
      <c r="FC218"/>
      <c r="FD218"/>
      <c r="FE218"/>
      <c r="FF218"/>
      <c r="FG218"/>
      <c r="FH218"/>
      <c r="FI218"/>
      <c r="FJ218"/>
      <c r="FK218"/>
      <c r="FL218"/>
      <c r="FM218"/>
      <c r="FN218"/>
      <c r="FO218"/>
      <c r="FP218"/>
      <c r="FQ218"/>
      <c r="FR218"/>
      <c r="FS218"/>
      <c r="FT218"/>
      <c r="FU218"/>
      <c r="FV218"/>
      <c r="FW218"/>
      <c r="FX218"/>
      <c r="FY218"/>
      <c r="FZ218"/>
      <c r="GA218"/>
      <c r="GB218"/>
      <c r="GC218"/>
      <c r="GD218"/>
      <c r="GE218"/>
      <c r="GF218"/>
      <c r="GG218"/>
      <c r="GH218"/>
      <c r="GI218"/>
      <c r="GJ218"/>
      <c r="GK218"/>
      <c r="GL218"/>
      <c r="GM218"/>
      <c r="GN218"/>
      <c r="GO218"/>
      <c r="GP218"/>
      <c r="GQ218"/>
      <c r="GR218"/>
      <c r="GS218"/>
      <c r="GT218"/>
      <c r="GU218"/>
      <c r="GV218"/>
      <c r="GW218"/>
      <c r="GX218"/>
      <c r="GY218"/>
      <c r="GZ218"/>
      <c r="HA218"/>
      <c r="HB218"/>
      <c r="HC218"/>
      <c r="HD218"/>
      <c r="HE218"/>
      <c r="HF218"/>
      <c r="HG218"/>
      <c r="HH218"/>
      <c r="HI218"/>
      <c r="HJ218"/>
      <c r="HK218"/>
      <c r="HL218"/>
      <c r="HM218"/>
      <c r="HN218"/>
      <c r="HO218"/>
      <c r="HP218"/>
      <c r="HQ218"/>
      <c r="HR218"/>
      <c r="HS218"/>
      <c r="HT218"/>
      <c r="HU218"/>
      <c r="HV218"/>
      <c r="HW218"/>
      <c r="HX218"/>
      <c r="HY218"/>
      <c r="HZ218"/>
      <c r="IA218"/>
      <c r="IB218"/>
      <c r="IC218"/>
      <c r="ID218"/>
      <c r="IE218"/>
      <c r="IF218"/>
      <c r="IG218"/>
      <c r="IH218"/>
      <c r="II218"/>
      <c r="IJ218"/>
      <c r="IK218"/>
      <c r="IL218"/>
      <c r="IM218"/>
      <c r="IN218"/>
      <c r="IO218"/>
      <c r="IP218"/>
      <c r="IQ218"/>
      <c r="IR218"/>
      <c r="IS218"/>
      <c r="IT218"/>
      <c r="IU218"/>
      <c r="IV218"/>
    </row>
    <row r="219" spans="1:256" s="5" customFormat="1" hidden="1" outlineLevel="2">
      <c r="A219" s="20"/>
      <c r="B219" s="45" t="str">
        <f>C231</f>
        <v>Ancillary substation equipment (dx)</v>
      </c>
      <c r="C219" s="46"/>
      <c r="D219" s="47" t="s">
        <v>72</v>
      </c>
      <c r="E219" s="46"/>
      <c r="F219" s="48"/>
      <c r="G219" s="443">
        <f>IF(G$3&gt;A12remlife,A12value-SUM($F219:F219),IF(A12remlife="N/A","n/a",A12value/A12remlife))</f>
        <v>7.5118665835363725</v>
      </c>
      <c r="H219" s="167">
        <f>IF(H$3&gt;A12remlife,A12value-SUM($F219:G219),IF(A12remlife="N/A","n/a",A12value/A12remlife))</f>
        <v>7.5118665835363725</v>
      </c>
      <c r="I219" s="167">
        <f>IF(I$3&gt;A12remlife,A12value-SUM($F219:H219),IF(A12remlife="N/A","n/a",A12value/A12remlife))</f>
        <v>7.5118665835363725</v>
      </c>
      <c r="J219" s="167">
        <f>IF(J$3&gt;A12remlife,A12value-SUM($F219:I219),IF(A12remlife="N/A","n/a",A12value/A12remlife))</f>
        <v>7.5118665835363725</v>
      </c>
      <c r="K219" s="167">
        <f>IF(K$3&gt;A12remlife,A12value-SUM($F219:J219),IF(A12remlife="N/A","n/a",A12value/A12remlife))</f>
        <v>7.5118665835363725</v>
      </c>
      <c r="L219" s="167">
        <f>IF(L$3&gt;A12remlife,A12value-SUM($F219:K219),IF(A12remlife="N/A","n/a",A12value/A12remlife))</f>
        <v>7.5118665835363725</v>
      </c>
      <c r="M219" s="167">
        <f>IF(M$3&gt;A12remlife,A12value-SUM($F219:L219),IF(A12remlife="N/A","n/a",A12value/A12remlife))</f>
        <v>7.5118665835363725</v>
      </c>
      <c r="N219" s="167">
        <f>IF(N$3&gt;A12remlife,A12value-SUM($F219:M219),IF(A12remlife="N/A","n/a",A12value/A12remlife))</f>
        <v>7.5118665835363725</v>
      </c>
      <c r="O219" s="167">
        <f>IF(O$3&gt;A12remlife,A12value-SUM($F219:N219),IF(A12remlife="N/A","n/a",A12value/A12remlife))</f>
        <v>7.5118665835363725</v>
      </c>
      <c r="P219" s="167">
        <f>IF(P$3&gt;A12remlife,A12value-SUM($F219:O219),IF(A12remlife="N/A","n/a",A12value/A12remlife))</f>
        <v>7.5118665835363725</v>
      </c>
      <c r="Q219" s="167">
        <f>IF(Q$3&gt;A12remlife,A12value-SUM($F219:P219),IF(A12remlife="N/A","n/a",A12value/A12remlife))</f>
        <v>7.5118665835363725</v>
      </c>
      <c r="R219" s="167">
        <f>IF(R$3&gt;A12remlife,A12value-SUM($F219:Q219),IF(A12remlife="N/A","n/a",A12value/A12remlife))</f>
        <v>7.5118665835363725</v>
      </c>
      <c r="S219" s="167">
        <f>IF(S$3&gt;A12remlife,A12value-SUM($F219:R219),IF(A12remlife="N/A","n/a",A12value/A12remlife))</f>
        <v>3.8227891118337567</v>
      </c>
      <c r="T219" s="167">
        <f>IF(T$3&gt;A12remlife,A12value-SUM($F219:S219),IF(A12remlife="N/A","n/a",A12value/A12remlife))</f>
        <v>0</v>
      </c>
      <c r="U219" s="167">
        <f>IF(U$3&gt;A12remlife,A12value-SUM($F219:T219),IF(A12remlife="N/A","n/a",A12value/A12remlife))</f>
        <v>0</v>
      </c>
      <c r="V219" s="167">
        <f>IF(V$3&gt;A12remlife,A12value-SUM($F219:U219),IF(A12remlife="N/A","n/a",A12value/A12remlife))</f>
        <v>0</v>
      </c>
      <c r="W219" s="167">
        <f>IF(W$3&gt;A12remlife,A12value-SUM($F219:V219),IF(A12remlife="N/A","n/a",A12value/A12remlife))</f>
        <v>0</v>
      </c>
      <c r="X219" s="167">
        <f>IF(X$3&gt;A12remlife,A12value-SUM($F219:W219),IF(A12remlife="N/A","n/a",A12value/A12remlife))</f>
        <v>0</v>
      </c>
      <c r="Y219" s="167">
        <f>IF(Y$3&gt;A12remlife,A12value-SUM($F219:X219),IF(A12remlife="N/A","n/a",A12value/A12remlife))</f>
        <v>0</v>
      </c>
      <c r="Z219" s="167">
        <f>IF(Z$3&gt;A12remlife,A12value-SUM($F219:Y219),IF(A12remlife="N/A","n/a",A12value/A12remlife))</f>
        <v>0</v>
      </c>
      <c r="AA219" s="167">
        <f>IF(AA$3&gt;A12remlife,A12value-SUM($F219:Z219),IF(A12remlife="N/A","n/a",A12value/A12remlife))</f>
        <v>0</v>
      </c>
      <c r="AB219" s="167">
        <f>IF(AB$3&gt;A12remlife,A12value-SUM($F219:AA219),IF(A12remlife="N/A","n/a",A12value/A12remlife))</f>
        <v>0</v>
      </c>
      <c r="AC219" s="167">
        <f>IF(AC$3&gt;A12remlife,A12value-SUM($F219:AB219),IF(A12remlife="N/A","n/a",A12value/A12remlife))</f>
        <v>0</v>
      </c>
      <c r="AD219" s="167">
        <f>IF(AD$3&gt;A12remlife,A12value-SUM($F219:AC219),IF(A12remlife="N/A","n/a",A12value/A12remlife))</f>
        <v>0</v>
      </c>
      <c r="AE219" s="167">
        <f>IF(AE$3&gt;A12remlife,A12value-SUM($F219:AD219),IF(A12remlife="N/A","n/a",A12value/A12remlife))</f>
        <v>0</v>
      </c>
      <c r="AF219" s="167">
        <f>IF(AF$3&gt;A12remlife,A12value-SUM($F219:AE219),IF(A12remlife="N/A","n/a",A12value/A12remlife))</f>
        <v>0</v>
      </c>
      <c r="AG219" s="167">
        <f>IF(AG$3&gt;A12remlife,A12value-SUM($F219:AF219),IF(A12remlife="N/A","n/a",A12value/A12remlife))</f>
        <v>0</v>
      </c>
      <c r="AH219" s="167">
        <f>IF(AH$3&gt;A12remlife,A12value-SUM($F219:AG219),IF(A12remlife="N/A","n/a",A12value/A12remlife))</f>
        <v>0</v>
      </c>
      <c r="AI219" s="167">
        <f>IF(AI$3&gt;A12remlife,A12value-SUM($F219:AH219),IF(A12remlife="N/A","n/a",A12value/A12remlife))</f>
        <v>0</v>
      </c>
      <c r="AJ219" s="167">
        <f>IF(AJ$3&gt;A12remlife,A12value-SUM($F219:AI219),IF(A12remlife="N/A","n/a",A12value/A12remlife))</f>
        <v>0</v>
      </c>
      <c r="AK219" s="167">
        <f>IF(AK$3&gt;A12remlife,A12value-SUM($F219:AJ219),IF(A12remlife="N/A","n/a",A12value/A12remlife))</f>
        <v>0</v>
      </c>
      <c r="AL219" s="167">
        <f>IF(AL$3&gt;A12remlife,A12value-SUM($F219:AK219),IF(A12remlife="N/A","n/a",A12value/A12remlife))</f>
        <v>0</v>
      </c>
      <c r="AM219" s="167">
        <f>IF(AM$3&gt;A12remlife,A12value-SUM($F219:AL219),IF(A12remlife="N/A","n/a",A12value/A12remlife))</f>
        <v>0</v>
      </c>
      <c r="AN219" s="167">
        <f>IF(AN$3&gt;A12remlife,A12value-SUM($F219:AM219),IF(A12remlife="N/A","n/a",A12value/A12remlife))</f>
        <v>0</v>
      </c>
      <c r="AO219" s="167">
        <f>IF(AO$3&gt;A12remlife,A12value-SUM($F219:AN219),IF(A12remlife="N/A","n/a",A12value/A12remlife))</f>
        <v>0</v>
      </c>
      <c r="AP219" s="167">
        <f>IF(AP$3&gt;A12remlife,A12value-SUM($F219:AO219),IF(A12remlife="N/A","n/a",A12value/A12remlife))</f>
        <v>0</v>
      </c>
      <c r="AQ219" s="167">
        <f>IF(AQ$3&gt;A12remlife,A12value-SUM($F219:AP219),IF(A12remlife="N/A","n/a",A12value/A12remlife))</f>
        <v>0</v>
      </c>
      <c r="AR219" s="167">
        <f>IF(AR$3&gt;A12remlife,A12value-SUM($F219:AQ219),IF(A12remlife="N/A","n/a",A12value/A12remlife))</f>
        <v>0</v>
      </c>
      <c r="AS219" s="167">
        <f>IF(AS$3&gt;A12remlife,A12value-SUM($F219:AR219),IF(A12remlife="N/A","n/a",A12value/A12remlife))</f>
        <v>0</v>
      </c>
      <c r="AT219" s="167">
        <f>IF(AT$3&gt;A12remlife,A12value-SUM($F219:AS219),IF(A12remlife="N/A","n/a",A12value/A12remlife))</f>
        <v>0</v>
      </c>
      <c r="AU219" s="167">
        <f>IF(AU$3&gt;A12remlife,A12value-SUM($F219:AT219),IF(A12remlife="N/A","n/a",A12value/A12remlife))</f>
        <v>0</v>
      </c>
      <c r="AV219" s="167">
        <f>IF(AV$3&gt;A12remlife,A12value-SUM($F219:AU219),IF(A12remlife="N/A","n/a",A12value/A12remlife))</f>
        <v>0</v>
      </c>
      <c r="AW219" s="167">
        <f>IF(AW$3&gt;A12remlife,A12value-SUM($F219:AV219),IF(A12remlife="N/A","n/a",A12value/A12remlife))</f>
        <v>0</v>
      </c>
      <c r="AX219" s="167">
        <f>IF(AX$3&gt;A12remlife,A12value-SUM($F219:AW219),IF(A12remlife="N/A","n/a",A12value/A12remlife))</f>
        <v>0</v>
      </c>
      <c r="AY219" s="167">
        <f>IF(AY$3&gt;A12remlife,A12value-SUM($F219:AX219),IF(A12remlife="N/A","n/a",A12value/A12remlife))</f>
        <v>0</v>
      </c>
      <c r="AZ219" s="167">
        <f>IF(AZ$3&gt;A12remlife,A12value-SUM($F219:AY219),IF(A12remlife="N/A","n/a",A12value/A12remlife))</f>
        <v>0</v>
      </c>
      <c r="BA219" s="167">
        <f>IF(BA$3&gt;A12remlife,A12value-SUM($F219:AZ219),IF(A12remlife="N/A","n/a",A12value/A12remlife))</f>
        <v>0</v>
      </c>
      <c r="BB219" s="167">
        <f>IF(BB$3&gt;A12remlife,A12value-SUM($F219:BA219),IF(A12remlife="N/A","n/a",A12value/A12remlife))</f>
        <v>0</v>
      </c>
      <c r="BC219" s="167">
        <f>IF(BC$3&gt;A12remlife,A12value-SUM($F219:BB219),IF(A12remlife="N/A","n/a",A12value/A12remlife))</f>
        <v>0</v>
      </c>
      <c r="BD219" s="167">
        <f>IF(BD$3&gt;A12remlife,A12value-SUM($F219:BC219),IF(A12remlife="N/A","n/a",A12value/A12remlife))</f>
        <v>0</v>
      </c>
      <c r="BE219" s="167">
        <f>IF(BE$3&gt;A12remlife,A12value-SUM($F219:BD219),IF(A12remlife="N/A","n/a",A12value/A12remlife))</f>
        <v>0</v>
      </c>
      <c r="BF219" s="167">
        <f>IF(BF$3&gt;A12remlife,A12value-SUM($F219:BE219),IF(A12remlife="N/A","n/a",A12value/A12remlife))</f>
        <v>0</v>
      </c>
      <c r="BG219" s="167">
        <f>IF(BG$3&gt;A12remlife,A12value-SUM($F219:BF219),IF(A12remlife="N/A","n/a",A12value/A12remlife))</f>
        <v>0</v>
      </c>
      <c r="BH219" s="167">
        <f>IF(BH$3&gt;A12remlife,A12value-SUM($F219:BG219),IF(A12remlife="N/A","n/a",A12value/A12remlife))</f>
        <v>0</v>
      </c>
      <c r="BI219" s="167">
        <f>IF(BI$3&gt;A12remlife,A12value-SUM($F219:BH219),IF(A12remlife="N/A","n/a",A12value/A12remlife))</f>
        <v>0</v>
      </c>
      <c r="BJ219" s="20"/>
      <c r="BK219" s="20"/>
      <c r="BL219"/>
      <c r="BM219"/>
      <c r="BN219"/>
      <c r="BO219"/>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c r="DO219"/>
      <c r="DP219"/>
      <c r="DQ219"/>
      <c r="DR219"/>
      <c r="DS219"/>
      <c r="DT219"/>
      <c r="DU219"/>
      <c r="DV219"/>
      <c r="DW219"/>
      <c r="DX219"/>
      <c r="DY219"/>
      <c r="DZ219"/>
      <c r="EA219"/>
      <c r="EB219"/>
      <c r="EC219"/>
      <c r="ED219"/>
      <c r="EE219"/>
      <c r="EF219"/>
      <c r="EG219"/>
      <c r="EH219"/>
      <c r="EI219"/>
      <c r="EJ219"/>
      <c r="EK219"/>
      <c r="EL219"/>
      <c r="EM219"/>
      <c r="EN219"/>
      <c r="EO219"/>
      <c r="EP219"/>
      <c r="EQ219"/>
      <c r="ER219"/>
      <c r="ES219"/>
      <c r="ET219"/>
      <c r="EU219"/>
      <c r="EV219"/>
      <c r="EW219"/>
      <c r="EX219"/>
      <c r="EY219"/>
      <c r="EZ219"/>
      <c r="FA219"/>
      <c r="FB219"/>
      <c r="FC219"/>
      <c r="FD219"/>
      <c r="FE219"/>
      <c r="FF219"/>
      <c r="FG219"/>
      <c r="FH219"/>
      <c r="FI219"/>
      <c r="FJ219"/>
      <c r="FK219"/>
      <c r="FL219"/>
      <c r="FM219"/>
      <c r="FN219"/>
      <c r="FO219"/>
      <c r="FP219"/>
      <c r="FQ219"/>
      <c r="FR219"/>
      <c r="FS219"/>
      <c r="FT219"/>
      <c r="FU219"/>
      <c r="FV219"/>
      <c r="FW219"/>
      <c r="FX219"/>
      <c r="FY219"/>
      <c r="FZ219"/>
      <c r="GA219"/>
      <c r="GB219"/>
      <c r="GC219"/>
      <c r="GD219"/>
      <c r="GE219"/>
      <c r="GF219"/>
      <c r="GG219"/>
      <c r="GH219"/>
      <c r="GI219"/>
      <c r="GJ219"/>
      <c r="GK219"/>
      <c r="GL219"/>
      <c r="GM219"/>
      <c r="GN219"/>
      <c r="GO219"/>
      <c r="GP219"/>
      <c r="GQ219"/>
      <c r="GR219"/>
      <c r="GS219"/>
      <c r="GT219"/>
      <c r="GU219"/>
      <c r="GV219"/>
      <c r="GW219"/>
      <c r="GX219"/>
      <c r="GY219"/>
      <c r="GZ219"/>
      <c r="HA219"/>
      <c r="HB219"/>
      <c r="HC219"/>
      <c r="HD219"/>
      <c r="HE219"/>
      <c r="HF219"/>
      <c r="HG219"/>
      <c r="HH219"/>
      <c r="HI219"/>
      <c r="HJ219"/>
      <c r="HK219"/>
      <c r="HL219"/>
      <c r="HM219"/>
      <c r="HN219"/>
      <c r="HO219"/>
      <c r="HP219"/>
      <c r="HQ219"/>
      <c r="HR219"/>
      <c r="HS219"/>
      <c r="HT219"/>
      <c r="HU219"/>
      <c r="HV219"/>
      <c r="HW219"/>
      <c r="HX219"/>
      <c r="HY219"/>
      <c r="HZ219"/>
      <c r="IA219"/>
      <c r="IB219"/>
      <c r="IC219"/>
      <c r="ID219"/>
      <c r="IE219"/>
      <c r="IF219"/>
      <c r="IG219"/>
      <c r="IH219"/>
      <c r="II219"/>
      <c r="IJ219"/>
      <c r="IK219"/>
      <c r="IL219"/>
      <c r="IM219"/>
      <c r="IN219"/>
      <c r="IO219"/>
      <c r="IP219"/>
      <c r="IQ219"/>
      <c r="IR219"/>
      <c r="IS219"/>
      <c r="IT219"/>
      <c r="IU219"/>
      <c r="IV219"/>
    </row>
    <row r="220" spans="1:256" s="5" customFormat="1" hidden="1" outlineLevel="2">
      <c r="A220" s="20"/>
      <c r="B220" s="20"/>
      <c r="C220" s="38"/>
      <c r="D220" s="641" t="s">
        <v>71</v>
      </c>
      <c r="E220" s="287">
        <v>0</v>
      </c>
      <c r="F220" s="40"/>
      <c r="G220" s="164"/>
      <c r="H220" s="168"/>
      <c r="I220" s="168"/>
      <c r="J220" s="168"/>
      <c r="K220" s="168"/>
      <c r="L220" s="168"/>
      <c r="M220" s="168"/>
      <c r="N220" s="168"/>
      <c r="O220" s="168"/>
      <c r="P220" s="168"/>
      <c r="Q220" s="168"/>
      <c r="R220" s="168"/>
      <c r="S220" s="168"/>
      <c r="T220" s="168"/>
      <c r="U220" s="168"/>
      <c r="V220" s="168"/>
      <c r="W220" s="168"/>
      <c r="X220" s="168"/>
      <c r="Y220" s="168"/>
      <c r="Z220" s="168"/>
      <c r="AA220" s="168"/>
      <c r="AB220" s="168"/>
      <c r="AC220" s="168"/>
      <c r="AD220" s="168"/>
      <c r="AE220" s="168"/>
      <c r="AF220" s="168"/>
      <c r="AG220" s="168"/>
      <c r="AH220" s="168"/>
      <c r="AI220" s="168"/>
      <c r="AJ220" s="168"/>
      <c r="AK220" s="168"/>
      <c r="AL220" s="168"/>
      <c r="AM220" s="168"/>
      <c r="AN220" s="168"/>
      <c r="AO220" s="168"/>
      <c r="AP220" s="168"/>
      <c r="AQ220" s="168"/>
      <c r="AR220" s="168"/>
      <c r="AS220" s="168"/>
      <c r="AT220" s="168"/>
      <c r="AU220" s="168"/>
      <c r="AV220" s="168"/>
      <c r="AW220" s="168"/>
      <c r="AX220" s="168"/>
      <c r="AY220" s="168"/>
      <c r="AZ220" s="168"/>
      <c r="BA220" s="168"/>
      <c r="BB220" s="168"/>
      <c r="BC220" s="168"/>
      <c r="BD220" s="168"/>
      <c r="BE220" s="168"/>
      <c r="BF220" s="168"/>
      <c r="BG220" s="168"/>
      <c r="BH220" s="168"/>
      <c r="BI220" s="168"/>
      <c r="BJ220" s="20"/>
      <c r="BK220" s="20"/>
      <c r="BL220"/>
      <c r="BM220"/>
      <c r="BN220"/>
      <c r="BO220"/>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c r="CW220"/>
      <c r="CX220"/>
      <c r="CY220"/>
      <c r="CZ220"/>
      <c r="DA220"/>
      <c r="DB220"/>
      <c r="DC220"/>
      <c r="DD220"/>
      <c r="DE220"/>
      <c r="DF220"/>
      <c r="DG220"/>
      <c r="DH220"/>
      <c r="DI220"/>
      <c r="DJ220"/>
      <c r="DK220"/>
      <c r="DL220"/>
      <c r="DM220"/>
      <c r="DN220"/>
      <c r="DO220"/>
      <c r="DP220"/>
      <c r="DQ220"/>
      <c r="DR220"/>
      <c r="DS220"/>
      <c r="DT220"/>
      <c r="DU220"/>
      <c r="DV220"/>
      <c r="DW220"/>
      <c r="DX220"/>
      <c r="DY220"/>
      <c r="DZ220"/>
      <c r="EA220"/>
      <c r="EB220"/>
      <c r="EC220"/>
      <c r="ED220"/>
      <c r="EE220"/>
      <c r="EF220"/>
      <c r="EG220"/>
      <c r="EH220"/>
      <c r="EI220"/>
      <c r="EJ220"/>
      <c r="EK220"/>
      <c r="EL220"/>
      <c r="EM220"/>
      <c r="EN220"/>
      <c r="EO220"/>
      <c r="EP220"/>
      <c r="EQ220"/>
      <c r="ER220"/>
      <c r="ES220"/>
      <c r="ET220"/>
      <c r="EU220"/>
      <c r="EV220"/>
      <c r="EW220"/>
      <c r="EX220"/>
      <c r="EY220"/>
      <c r="EZ220"/>
      <c r="FA220"/>
      <c r="FB220"/>
      <c r="FC220"/>
      <c r="FD220"/>
      <c r="FE220"/>
      <c r="FF220"/>
      <c r="FG220"/>
      <c r="FH220"/>
      <c r="FI220"/>
      <c r="FJ220"/>
      <c r="FK220"/>
      <c r="FL220"/>
      <c r="FM220"/>
      <c r="FN220"/>
      <c r="FO220"/>
      <c r="FP220"/>
      <c r="FQ220"/>
      <c r="FR220"/>
      <c r="FS220"/>
      <c r="FT220"/>
      <c r="FU220"/>
      <c r="FV220"/>
      <c r="FW220"/>
      <c r="FX220"/>
      <c r="FY220"/>
      <c r="FZ220"/>
      <c r="GA220"/>
      <c r="GB220"/>
      <c r="GC220"/>
      <c r="GD220"/>
      <c r="GE220"/>
      <c r="GF220"/>
      <c r="GG220"/>
      <c r="GH220"/>
      <c r="GI220"/>
      <c r="GJ220"/>
      <c r="GK220"/>
      <c r="GL220"/>
      <c r="GM220"/>
      <c r="GN220"/>
      <c r="GO220"/>
      <c r="GP220"/>
      <c r="GQ220"/>
      <c r="GR220"/>
      <c r="GS220"/>
      <c r="GT220"/>
      <c r="GU220"/>
      <c r="GV220"/>
      <c r="GW220"/>
      <c r="GX220"/>
      <c r="GY220"/>
      <c r="GZ220"/>
      <c r="HA220"/>
      <c r="HB220"/>
      <c r="HC220"/>
      <c r="HD220"/>
      <c r="HE220"/>
      <c r="HF220"/>
      <c r="HG220"/>
      <c r="HH220"/>
      <c r="HI220"/>
      <c r="HJ220"/>
      <c r="HK220"/>
      <c r="HL220"/>
      <c r="HM220"/>
      <c r="HN220"/>
      <c r="HO220"/>
      <c r="HP220"/>
      <c r="HQ220"/>
      <c r="HR220"/>
      <c r="HS220"/>
      <c r="HT220"/>
      <c r="HU220"/>
      <c r="HV220"/>
      <c r="HW220"/>
      <c r="HX220"/>
      <c r="HY220"/>
      <c r="HZ220"/>
      <c r="IA220"/>
      <c r="IB220"/>
      <c r="IC220"/>
      <c r="ID220"/>
      <c r="IE220"/>
      <c r="IF220"/>
      <c r="IG220"/>
      <c r="IH220"/>
      <c r="II220"/>
      <c r="IJ220"/>
      <c r="IK220"/>
      <c r="IL220"/>
      <c r="IM220"/>
      <c r="IN220"/>
      <c r="IO220"/>
      <c r="IP220"/>
      <c r="IQ220"/>
      <c r="IR220"/>
      <c r="IS220"/>
      <c r="IT220"/>
      <c r="IU220"/>
      <c r="IV220"/>
    </row>
    <row r="221" spans="1:256" s="5" customFormat="1" hidden="1" outlineLevel="2">
      <c r="A221" s="20"/>
      <c r="B221" s="20"/>
      <c r="C221" s="38"/>
      <c r="D221" s="641"/>
      <c r="E221" s="287">
        <v>1</v>
      </c>
      <c r="F221" s="40"/>
      <c r="G221" s="444"/>
      <c r="H221" s="168">
        <f>IF(A12stdlife="n/a","n/a",IF(H$3&gt;(A12stdlife+$E221),(Input!$G$154*(1+rvanilla)^0.5)-SUM($G221:G221),(Input!$G$154*(1+rvanilla)^0.5)/A12stdlife))</f>
        <v>2.9416836918568978</v>
      </c>
      <c r="I221" s="168">
        <f>IF(A12stdlife="n/a","n/a",IF(I$3&gt;(A12stdlife+$E221),(Input!$G$154*(1+rvanilla)^0.5)-SUM($G221:H221),(Input!$G$154*(1+rvanilla)^0.5)/A12stdlife))</f>
        <v>2.9416836918568978</v>
      </c>
      <c r="J221" s="168">
        <f>IF(A12stdlife="n/a","n/a",IF(J$3&gt;(A12stdlife+$E221),(Input!$G$154*(1+rvanilla)^0.5)-SUM($G221:I221),(Input!$G$154*(1+rvanilla)^0.5)/A12stdlife))</f>
        <v>2.9416836918568978</v>
      </c>
      <c r="K221" s="168">
        <f>IF(A12stdlife="n/a","n/a",IF(K$3&gt;(A12stdlife+$E221),(Input!$G$154*(1+rvanilla)^0.5)-SUM($G221:J221),(Input!$G$154*(1+rvanilla)^0.5)/A12stdlife))</f>
        <v>2.9416836918568978</v>
      </c>
      <c r="L221" s="168">
        <f>IF(A12stdlife="n/a","n/a",IF(L$3&gt;(A12stdlife+$E221),(Input!$G$154*(1+rvanilla)^0.5)-SUM($G221:K221),(Input!$G$154*(1+rvanilla)^0.5)/A12stdlife))</f>
        <v>2.9416836918568978</v>
      </c>
      <c r="M221" s="168">
        <f>IF(A12stdlife="n/a","n/a",IF(M$3&gt;(A12stdlife+$E221),(Input!$G$154*(1+rvanilla)^0.5)-SUM($G221:L221),(Input!$G$154*(1+rvanilla)^0.5)/A12stdlife))</f>
        <v>2.9416836918568978</v>
      </c>
      <c r="N221" s="168">
        <f>IF(A12stdlife="n/a","n/a",IF(N$3&gt;(A12stdlife+$E221),(Input!$G$154*(1+rvanilla)^0.5)-SUM($G221:M221),(Input!$G$154*(1+rvanilla)^0.5)/A12stdlife))</f>
        <v>2.9416836918568978</v>
      </c>
      <c r="O221" s="168">
        <f>IF(A12stdlife="n/a","n/a",IF(O$3&gt;(A12stdlife+$E221),(Input!$G$154*(1+rvanilla)^0.5)-SUM($G221:N221),(Input!$G$154*(1+rvanilla)^0.5)/A12stdlife))</f>
        <v>2.9416836918568978</v>
      </c>
      <c r="P221" s="168">
        <f>IF(A12stdlife="n/a","n/a",IF(P$3&gt;(A12stdlife+$E221),(Input!$G$154*(1+rvanilla)^0.5)-SUM($G221:O221),(Input!$G$154*(1+rvanilla)^0.5)/A12stdlife))</f>
        <v>2.9416836918568978</v>
      </c>
      <c r="Q221" s="168">
        <f>IF(A12stdlife="n/a","n/a",IF(Q$3&gt;(A12stdlife+$E221),(Input!$G$154*(1+rvanilla)^0.5)-SUM($G221:P221),(Input!$G$154*(1+rvanilla)^0.5)/A12stdlife))</f>
        <v>2.9416836918568978</v>
      </c>
      <c r="R221" s="168">
        <f>IF(A12stdlife="n/a","n/a",IF(R$3&gt;(A12stdlife+$E221),(Input!$G$154*(1+rvanilla)^0.5)-SUM($G221:Q221),(Input!$G$154*(1+rvanilla)^0.5)/A12stdlife))</f>
        <v>2.9416836918568978</v>
      </c>
      <c r="S221" s="168">
        <f>IF(A12stdlife="n/a","n/a",IF(S$3&gt;(A12stdlife+$E221),(Input!$G$154*(1+rvanilla)^0.5)-SUM($G221:R221),(Input!$G$154*(1+rvanilla)^0.5)/A12stdlife))</f>
        <v>2.9416836918568978</v>
      </c>
      <c r="T221" s="168">
        <f>IF(A12stdlife="n/a","n/a",IF(T$3&gt;(A12stdlife+$E221),(Input!$G$154*(1+rvanilla)^0.5)-SUM($G221:S221),(Input!$G$154*(1+rvanilla)^0.5)/A12stdlife))</f>
        <v>2.9416836918568978</v>
      </c>
      <c r="U221" s="168">
        <f>IF(A12stdlife="n/a","n/a",IF(U$3&gt;(A12stdlife+$E221),(Input!$G$154*(1+rvanilla)^0.5)-SUM($G221:T221),(Input!$G$154*(1+rvanilla)^0.5)/A12stdlife))</f>
        <v>2.9416836918568978</v>
      </c>
      <c r="V221" s="168">
        <f>IF(A12stdlife="n/a","n/a",IF(V$3&gt;(A12stdlife+$E221),(Input!$G$154*(1+rvanilla)^0.5)-SUM($G221:U221),(Input!$G$154*(1+rvanilla)^0.5)/A12stdlife))</f>
        <v>2.9416836918568978</v>
      </c>
      <c r="W221" s="168">
        <f>IF(A12stdlife="n/a","n/a",IF(W$3&gt;(A12stdlife+$E221),(Input!$G$154*(1+rvanilla)^0.5)-SUM($G221:V221),(Input!$G$154*(1+rvanilla)^0.5)/A12stdlife))</f>
        <v>1.4210854715202004E-14</v>
      </c>
      <c r="X221" s="168">
        <f>IF(A12stdlife="n/a","n/a",IF(X$3&gt;(A12stdlife+$E221),(Input!$G$154*(1+rvanilla)^0.5)-SUM($G221:W221),(Input!$G$154*(1+rvanilla)^0.5)/A12stdlife))</f>
        <v>0</v>
      </c>
      <c r="Y221" s="168">
        <f>IF(A12stdlife="n/a","n/a",IF(Y$3&gt;(A12stdlife+$E221),(Input!$G$154*(1+rvanilla)^0.5)-SUM($G221:X221),(Input!$G$154*(1+rvanilla)^0.5)/A12stdlife))</f>
        <v>0</v>
      </c>
      <c r="Z221" s="168">
        <f>IF(A12stdlife="n/a","n/a",IF(Z$3&gt;(A12stdlife+$E221),(Input!$G$154*(1+rvanilla)^0.5)-SUM($G221:Y221),(Input!$G$154*(1+rvanilla)^0.5)/A12stdlife))</f>
        <v>0</v>
      </c>
      <c r="AA221" s="168">
        <f>IF(A12stdlife="n/a","n/a",IF(AA$3&gt;(A12stdlife+$E221),(Input!$G$154*(1+rvanilla)^0.5)-SUM($G221:Z221),(Input!$G$154*(1+rvanilla)^0.5)/A12stdlife))</f>
        <v>0</v>
      </c>
      <c r="AB221" s="168">
        <f>IF(A12stdlife="n/a","n/a",IF(AB$3&gt;(A12stdlife+$E221),(Input!$G$154*(1+rvanilla)^0.5)-SUM($G221:AA221),(Input!$G$154*(1+rvanilla)^0.5)/A12stdlife))</f>
        <v>0</v>
      </c>
      <c r="AC221" s="168">
        <f>IF(A12stdlife="n/a","n/a",IF(AC$3&gt;(A12stdlife+$E221),(Input!$G$154*(1+rvanilla)^0.5)-SUM($G221:AB221),(Input!$G$154*(1+rvanilla)^0.5)/A12stdlife))</f>
        <v>0</v>
      </c>
      <c r="AD221" s="168">
        <f>IF(A12stdlife="n/a","n/a",IF(AD$3&gt;(A12stdlife+$E221),(Input!$G$154*(1+rvanilla)^0.5)-SUM($G221:AC221),(Input!$G$154*(1+rvanilla)^0.5)/A12stdlife))</f>
        <v>0</v>
      </c>
      <c r="AE221" s="168">
        <f>IF(A12stdlife="n/a","n/a",IF(AE$3&gt;(A12stdlife+$E221),(Input!$G$154*(1+rvanilla)^0.5)-SUM($G221:AD221),(Input!$G$154*(1+rvanilla)^0.5)/A12stdlife))</f>
        <v>0</v>
      </c>
      <c r="AF221" s="168">
        <f>IF(A12stdlife="n/a","n/a",IF(AF$3&gt;(A12stdlife+$E221),(Input!$G$154*(1+rvanilla)^0.5)-SUM($G221:AE221),(Input!$G$154*(1+rvanilla)^0.5)/A12stdlife))</f>
        <v>0</v>
      </c>
      <c r="AG221" s="168">
        <f>IF(A12stdlife="n/a","n/a",IF(AG$3&gt;(A12stdlife+$E221),(Input!$G$154*(1+rvanilla)^0.5)-SUM($G221:AF221),(Input!$G$154*(1+rvanilla)^0.5)/A12stdlife))</f>
        <v>0</v>
      </c>
      <c r="AH221" s="168">
        <f>IF(A12stdlife="n/a","n/a",IF(AH$3&gt;(A12stdlife+$E221),(Input!$G$154*(1+rvanilla)^0.5)-SUM($G221:AG221),(Input!$G$154*(1+rvanilla)^0.5)/A12stdlife))</f>
        <v>0</v>
      </c>
      <c r="AI221" s="168">
        <f>IF(A12stdlife="n/a","n/a",IF(AI$3&gt;(A12stdlife+$E221),(Input!$G$154*(1+rvanilla)^0.5)-SUM($G221:AH221),(Input!$G$154*(1+rvanilla)^0.5)/A12stdlife))</f>
        <v>0</v>
      </c>
      <c r="AJ221" s="168">
        <f>IF(A12stdlife="n/a","n/a",IF(AJ$3&gt;(A12stdlife+$E221),(Input!$G$154*(1+rvanilla)^0.5)-SUM($G221:AI221),(Input!$G$154*(1+rvanilla)^0.5)/A12stdlife))</f>
        <v>0</v>
      </c>
      <c r="AK221" s="168">
        <f>IF(A12stdlife="n/a","n/a",IF(AK$3&gt;(A12stdlife+$E221),(Input!$G$154*(1+rvanilla)^0.5)-SUM($G221:AJ221),(Input!$G$154*(1+rvanilla)^0.5)/A12stdlife))</f>
        <v>0</v>
      </c>
      <c r="AL221" s="168">
        <f>IF(A12stdlife="n/a","n/a",IF(AL$3&gt;(A12stdlife+$E221),(Input!$G$154*(1+rvanilla)^0.5)-SUM($G221:AK221),(Input!$G$154*(1+rvanilla)^0.5)/A12stdlife))</f>
        <v>0</v>
      </c>
      <c r="AM221" s="168">
        <f>IF(A12stdlife="n/a","n/a",IF(AM$3&gt;(A12stdlife+$E221),(Input!$G$154*(1+rvanilla)^0.5)-SUM($G221:AL221),(Input!$G$154*(1+rvanilla)^0.5)/A12stdlife))</f>
        <v>0</v>
      </c>
      <c r="AN221" s="168">
        <f>IF(A12stdlife="n/a","n/a",IF(AN$3&gt;(A12stdlife+$E221),(Input!$G$154*(1+rvanilla)^0.5)-SUM($G221:AM221),(Input!$G$154*(1+rvanilla)^0.5)/A12stdlife))</f>
        <v>0</v>
      </c>
      <c r="AO221" s="168">
        <f>IF(A12stdlife="n/a","n/a",IF(AO$3&gt;(A12stdlife+$E221),(Input!$G$154*(1+rvanilla)^0.5)-SUM($G221:AN221),(Input!$G$154*(1+rvanilla)^0.5)/A12stdlife))</f>
        <v>0</v>
      </c>
      <c r="AP221" s="168">
        <f>IF(A12stdlife="n/a","n/a",IF(AP$3&gt;(A12stdlife+$E221),(Input!$G$154*(1+rvanilla)^0.5)-SUM($G221:AO221),(Input!$G$154*(1+rvanilla)^0.5)/A12stdlife))</f>
        <v>0</v>
      </c>
      <c r="AQ221" s="168">
        <f>IF(A12stdlife="n/a","n/a",IF(AQ$3&gt;(A12stdlife+$E221),(Input!$G$154*(1+rvanilla)^0.5)-SUM($G221:AP221),(Input!$G$154*(1+rvanilla)^0.5)/A12stdlife))</f>
        <v>0</v>
      </c>
      <c r="AR221" s="168">
        <f>IF(A12stdlife="n/a","n/a",IF(AR$3&gt;(A12stdlife+$E221),(Input!$G$154*(1+rvanilla)^0.5)-SUM($G221:AQ221),(Input!$G$154*(1+rvanilla)^0.5)/A12stdlife))</f>
        <v>0</v>
      </c>
      <c r="AS221" s="168">
        <f>IF(A12stdlife="n/a","n/a",IF(AS$3&gt;(A12stdlife+$E221),(Input!$G$154*(1+rvanilla)^0.5)-SUM($G221:AR221),(Input!$G$154*(1+rvanilla)^0.5)/A12stdlife))</f>
        <v>0</v>
      </c>
      <c r="AT221" s="168">
        <f>IF(A12stdlife="n/a","n/a",IF(AT$3&gt;(A12stdlife+$E221),(Input!$G$154*(1+rvanilla)^0.5)-SUM($G221:AS221),(Input!$G$154*(1+rvanilla)^0.5)/A12stdlife))</f>
        <v>0</v>
      </c>
      <c r="AU221" s="168">
        <f>IF(A12stdlife="n/a","n/a",IF(AU$3&gt;(A12stdlife+$E221),(Input!$G$154*(1+rvanilla)^0.5)-SUM($G221:AT221),(Input!$G$154*(1+rvanilla)^0.5)/A12stdlife))</f>
        <v>0</v>
      </c>
      <c r="AV221" s="168">
        <f>IF(A12stdlife="n/a","n/a",IF(AV$3&gt;(A12stdlife+$E221),(Input!$G$154*(1+rvanilla)^0.5)-SUM($G221:AU221),(Input!$G$154*(1+rvanilla)^0.5)/A12stdlife))</f>
        <v>0</v>
      </c>
      <c r="AW221" s="168">
        <f>IF(A12stdlife="n/a","n/a",IF(AW$3&gt;(A12stdlife+$E221),(Input!$G$154*(1+rvanilla)^0.5)-SUM($G221:AV221),(Input!$G$154*(1+rvanilla)^0.5)/A12stdlife))</f>
        <v>0</v>
      </c>
      <c r="AX221" s="168">
        <f>IF(A12stdlife="n/a","n/a",IF(AX$3&gt;(A12stdlife+$E221),(Input!$G$154*(1+rvanilla)^0.5)-SUM($G221:AW221),(Input!$G$154*(1+rvanilla)^0.5)/A12stdlife))</f>
        <v>0</v>
      </c>
      <c r="AY221" s="168">
        <f>IF(A12stdlife="n/a","n/a",IF(AY$3&gt;(A12stdlife+$E221),(Input!$G$154*(1+rvanilla)^0.5)-SUM($G221:AX221),(Input!$G$154*(1+rvanilla)^0.5)/A12stdlife))</f>
        <v>0</v>
      </c>
      <c r="AZ221" s="168">
        <f>IF(A12stdlife="n/a","n/a",IF(AZ$3&gt;(A12stdlife+$E221),(Input!$G$154*(1+rvanilla)^0.5)-SUM($G221:AY221),(Input!$G$154*(1+rvanilla)^0.5)/A12stdlife))</f>
        <v>0</v>
      </c>
      <c r="BA221" s="168">
        <f>IF(A12stdlife="n/a","n/a",IF(BA$3&gt;(A12stdlife+$E221),(Input!$G$154*(1+rvanilla)^0.5)-SUM($G221:AZ221),(Input!$G$154*(1+rvanilla)^0.5)/A12stdlife))</f>
        <v>0</v>
      </c>
      <c r="BB221" s="168">
        <f>IF(A12stdlife="n/a","n/a",IF(BB$3&gt;(A12stdlife+$E221),(Input!$G$154*(1+rvanilla)^0.5)-SUM($G221:BA221),(Input!$G$154*(1+rvanilla)^0.5)/A12stdlife))</f>
        <v>0</v>
      </c>
      <c r="BC221" s="168">
        <f>IF(A12stdlife="n/a","n/a",IF(BC$3&gt;(A12stdlife+$E221),(Input!$G$154*(1+rvanilla)^0.5)-SUM($G221:BB221),(Input!$G$154*(1+rvanilla)^0.5)/A12stdlife))</f>
        <v>0</v>
      </c>
      <c r="BD221" s="168">
        <f>IF(A12stdlife="n/a","n/a",IF(BD$3&gt;(A12stdlife+$E221),(Input!$G$154*(1+rvanilla)^0.5)-SUM($G221:BC221),(Input!$G$154*(1+rvanilla)^0.5)/A12stdlife))</f>
        <v>0</v>
      </c>
      <c r="BE221" s="168">
        <f>IF(A12stdlife="n/a","n/a",IF(BE$3&gt;(A12stdlife+$E221),(Input!$G$154*(1+rvanilla)^0.5)-SUM($G221:BD221),(Input!$G$154*(1+rvanilla)^0.5)/A12stdlife))</f>
        <v>0</v>
      </c>
      <c r="BF221" s="168">
        <f>IF(A12stdlife="n/a","n/a",IF(BF$3&gt;(A12stdlife+$E221),(Input!$G$154*(1+rvanilla)^0.5)-SUM($G221:BE221),(Input!$G$154*(1+rvanilla)^0.5)/A12stdlife))</f>
        <v>0</v>
      </c>
      <c r="BG221" s="168">
        <f>IF(A12stdlife="n/a","n/a",IF(BG$3&gt;(A12stdlife+$E221),(Input!$G$154*(1+rvanilla)^0.5)-SUM($G221:BF221),(Input!$G$154*(1+rvanilla)^0.5)/A12stdlife))</f>
        <v>0</v>
      </c>
      <c r="BH221" s="168">
        <f>IF(A12stdlife="n/a","n/a",IF(BH$3&gt;(A12stdlife+$E221),(Input!$G$154*(1+rvanilla)^0.5)-SUM($G221:BG221),(Input!$G$154*(1+rvanilla)^0.5)/A12stdlife))</f>
        <v>0</v>
      </c>
      <c r="BI221" s="168">
        <f>IF(A12stdlife="n/a","n/a",IF(BI$3&gt;(A12stdlife+$E221),(Input!$G$154*(1+rvanilla)^0.5)-SUM($G221:BH221),(Input!$G$154*(1+rvanilla)^0.5)/A12stdlife))</f>
        <v>0</v>
      </c>
      <c r="BJ221" s="20"/>
      <c r="BK221" s="20"/>
      <c r="BL221"/>
      <c r="BM221"/>
      <c r="BN221"/>
      <c r="BO221"/>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c r="CW221"/>
      <c r="CX221"/>
      <c r="CY221"/>
      <c r="CZ221"/>
      <c r="DA221"/>
      <c r="DB221"/>
      <c r="DC221"/>
      <c r="DD221"/>
      <c r="DE221"/>
      <c r="DF221"/>
      <c r="DG221"/>
      <c r="DH221"/>
      <c r="DI221"/>
      <c r="DJ221"/>
      <c r="DK221"/>
      <c r="DL221"/>
      <c r="DM221"/>
      <c r="DN221"/>
      <c r="DO221"/>
      <c r="DP221"/>
      <c r="DQ221"/>
      <c r="DR221"/>
      <c r="DS221"/>
      <c r="DT221"/>
      <c r="DU221"/>
      <c r="DV221"/>
      <c r="DW221"/>
      <c r="DX221"/>
      <c r="DY221"/>
      <c r="DZ221"/>
      <c r="EA221"/>
      <c r="EB221"/>
      <c r="EC221"/>
      <c r="ED221"/>
      <c r="EE221"/>
      <c r="EF221"/>
      <c r="EG221"/>
      <c r="EH221"/>
      <c r="EI221"/>
      <c r="EJ221"/>
      <c r="EK221"/>
      <c r="EL221"/>
      <c r="EM221"/>
      <c r="EN221"/>
      <c r="EO221"/>
      <c r="EP221"/>
      <c r="EQ221"/>
      <c r="ER221"/>
      <c r="ES221"/>
      <c r="ET221"/>
      <c r="EU221"/>
      <c r="EV221"/>
      <c r="EW221"/>
      <c r="EX221"/>
      <c r="EY221"/>
      <c r="EZ221"/>
      <c r="FA221"/>
      <c r="FB221"/>
      <c r="FC221"/>
      <c r="FD221"/>
      <c r="FE221"/>
      <c r="FF221"/>
      <c r="FG221"/>
      <c r="FH221"/>
      <c r="FI221"/>
      <c r="FJ221"/>
      <c r="FK221"/>
      <c r="FL221"/>
      <c r="FM221"/>
      <c r="FN221"/>
      <c r="FO221"/>
      <c r="FP221"/>
      <c r="FQ221"/>
      <c r="FR221"/>
      <c r="FS221"/>
      <c r="FT221"/>
      <c r="FU221"/>
      <c r="FV221"/>
      <c r="FW221"/>
      <c r="FX221"/>
      <c r="FY221"/>
      <c r="FZ221"/>
      <c r="GA221"/>
      <c r="GB221"/>
      <c r="GC221"/>
      <c r="GD221"/>
      <c r="GE221"/>
      <c r="GF221"/>
      <c r="GG221"/>
      <c r="GH221"/>
      <c r="GI221"/>
      <c r="GJ221"/>
      <c r="GK221"/>
      <c r="GL221"/>
      <c r="GM221"/>
      <c r="GN221"/>
      <c r="GO221"/>
      <c r="GP221"/>
      <c r="GQ221"/>
      <c r="GR221"/>
      <c r="GS221"/>
      <c r="GT221"/>
      <c r="GU221"/>
      <c r="GV221"/>
      <c r="GW221"/>
      <c r="GX221"/>
      <c r="GY221"/>
      <c r="GZ221"/>
      <c r="HA221"/>
      <c r="HB221"/>
      <c r="HC221"/>
      <c r="HD221"/>
      <c r="HE221"/>
      <c r="HF221"/>
      <c r="HG221"/>
      <c r="HH221"/>
      <c r="HI221"/>
      <c r="HJ221"/>
      <c r="HK221"/>
      <c r="HL221"/>
      <c r="HM221"/>
      <c r="HN221"/>
      <c r="HO221"/>
      <c r="HP221"/>
      <c r="HQ221"/>
      <c r="HR221"/>
      <c r="HS221"/>
      <c r="HT221"/>
      <c r="HU221"/>
      <c r="HV221"/>
      <c r="HW221"/>
      <c r="HX221"/>
      <c r="HY221"/>
      <c r="HZ221"/>
      <c r="IA221"/>
      <c r="IB221"/>
      <c r="IC221"/>
      <c r="ID221"/>
      <c r="IE221"/>
      <c r="IF221"/>
      <c r="IG221"/>
      <c r="IH221"/>
      <c r="II221"/>
      <c r="IJ221"/>
      <c r="IK221"/>
      <c r="IL221"/>
      <c r="IM221"/>
      <c r="IN221"/>
      <c r="IO221"/>
      <c r="IP221"/>
      <c r="IQ221"/>
      <c r="IR221"/>
      <c r="IS221"/>
      <c r="IT221"/>
      <c r="IU221"/>
      <c r="IV221"/>
    </row>
    <row r="222" spans="1:256" s="5" customFormat="1" hidden="1" outlineLevel="2">
      <c r="A222" s="20"/>
      <c r="B222" s="20"/>
      <c r="C222" s="38"/>
      <c r="D222" s="641"/>
      <c r="E222" s="287">
        <v>2</v>
      </c>
      <c r="F222" s="40"/>
      <c r="G222" s="445"/>
      <c r="H222" s="314"/>
      <c r="I222" s="168">
        <f>IF(A12stdlife="n/a","n/a",IF(I$3&gt;(A12stdlife+$E222),(Input!$H$154*(1+rvanilla)^0.5)-SUM($H222:H222),(Input!$H$154*(1+rvanilla)^0.5)/A12stdlife))</f>
        <v>2.4947896516644792</v>
      </c>
      <c r="J222" s="168">
        <f>IF(A12stdlife="n/a","n/a",IF(J$3&gt;(A12stdlife+$E222),(Input!$H$154*(1+rvanilla)^0.5)-SUM($H222:I222),(Input!$H$154*(1+rvanilla)^0.5)/A12stdlife))</f>
        <v>2.4947896516644792</v>
      </c>
      <c r="K222" s="168">
        <f>IF(A12stdlife="n/a","n/a",IF(K$3&gt;(A12stdlife+$E222),(Input!$H$154*(1+rvanilla)^0.5)-SUM($H222:J222),(Input!$H$154*(1+rvanilla)^0.5)/A12stdlife))</f>
        <v>2.4947896516644792</v>
      </c>
      <c r="L222" s="168">
        <f>IF(A12stdlife="n/a","n/a",IF(L$3&gt;(A12stdlife+$E222),(Input!$H$154*(1+rvanilla)^0.5)-SUM($H222:K222),(Input!$H$154*(1+rvanilla)^0.5)/A12stdlife))</f>
        <v>2.4947896516644792</v>
      </c>
      <c r="M222" s="168">
        <f>IF(A12stdlife="n/a","n/a",IF(M$3&gt;(A12stdlife+$E222),(Input!$H$154*(1+rvanilla)^0.5)-SUM($H222:L222),(Input!$H$154*(1+rvanilla)^0.5)/A12stdlife))</f>
        <v>2.4947896516644792</v>
      </c>
      <c r="N222" s="168">
        <f>IF(A12stdlife="n/a","n/a",IF(N$3&gt;(A12stdlife+$E222),(Input!$H$154*(1+rvanilla)^0.5)-SUM($H222:M222),(Input!$H$154*(1+rvanilla)^0.5)/A12stdlife))</f>
        <v>2.4947896516644792</v>
      </c>
      <c r="O222" s="168">
        <f>IF(A12stdlife="n/a","n/a",IF(O$3&gt;(A12stdlife+$E222),(Input!$H$154*(1+rvanilla)^0.5)-SUM($H222:N222),(Input!$H$154*(1+rvanilla)^0.5)/A12stdlife))</f>
        <v>2.4947896516644792</v>
      </c>
      <c r="P222" s="168">
        <f>IF(A12stdlife="n/a","n/a",IF(P$3&gt;(A12stdlife+$E222),(Input!$H$154*(1+rvanilla)^0.5)-SUM($H222:O222),(Input!$H$154*(1+rvanilla)^0.5)/A12stdlife))</f>
        <v>2.4947896516644792</v>
      </c>
      <c r="Q222" s="168">
        <f>IF(A12stdlife="n/a","n/a",IF(Q$3&gt;(A12stdlife+$E222),(Input!$H$154*(1+rvanilla)^0.5)-SUM($H222:P222),(Input!$H$154*(1+rvanilla)^0.5)/A12stdlife))</f>
        <v>2.4947896516644792</v>
      </c>
      <c r="R222" s="168">
        <f>IF(A12stdlife="n/a","n/a",IF(R$3&gt;(A12stdlife+$E222),(Input!$H$154*(1+rvanilla)^0.5)-SUM($H222:Q222),(Input!$H$154*(1+rvanilla)^0.5)/A12stdlife))</f>
        <v>2.4947896516644792</v>
      </c>
      <c r="S222" s="168">
        <f>IF(A12stdlife="n/a","n/a",IF(S$3&gt;(A12stdlife+$E222),(Input!$H$154*(1+rvanilla)^0.5)-SUM($H222:R222),(Input!$H$154*(1+rvanilla)^0.5)/A12stdlife))</f>
        <v>2.4947896516644792</v>
      </c>
      <c r="T222" s="168">
        <f>IF(A12stdlife="n/a","n/a",IF(T$3&gt;(A12stdlife+$E222),(Input!$H$154*(1+rvanilla)^0.5)-SUM($H222:S222),(Input!$H$154*(1+rvanilla)^0.5)/A12stdlife))</f>
        <v>2.4947896516644792</v>
      </c>
      <c r="U222" s="168">
        <f>IF(A12stdlife="n/a","n/a",IF(U$3&gt;(A12stdlife+$E222),(Input!$H$154*(1+rvanilla)^0.5)-SUM($H222:T222),(Input!$H$154*(1+rvanilla)^0.5)/A12stdlife))</f>
        <v>2.4947896516644792</v>
      </c>
      <c r="V222" s="168">
        <f>IF(A12stdlife="n/a","n/a",IF(V$3&gt;(A12stdlife+$E222),(Input!$H$154*(1+rvanilla)^0.5)-SUM($H222:U222),(Input!$H$154*(1+rvanilla)^0.5)/A12stdlife))</f>
        <v>2.4947896516644792</v>
      </c>
      <c r="W222" s="168">
        <f>IF(A12stdlife="n/a","n/a",IF(W$3&gt;(A12stdlife+$E222),(Input!$H$154*(1+rvanilla)^0.5)-SUM($H222:V222),(Input!$H$154*(1+rvanilla)^0.5)/A12stdlife))</f>
        <v>2.4947896516644792</v>
      </c>
      <c r="X222" s="168">
        <f>IF(A12stdlife="n/a","n/a",IF(X$3&gt;(A12stdlife+$E222),(Input!$H$154*(1+rvanilla)^0.5)-SUM($H222:W222),(Input!$H$154*(1+rvanilla)^0.5)/A12stdlife))</f>
        <v>7.1054273576010019E-15</v>
      </c>
      <c r="Y222" s="168">
        <f>IF(A12stdlife="n/a","n/a",IF(Y$3&gt;(A12stdlife+$E222),(Input!$H$154*(1+rvanilla)^0.5)-SUM($H222:X222),(Input!$H$154*(1+rvanilla)^0.5)/A12stdlife))</f>
        <v>0</v>
      </c>
      <c r="Z222" s="168">
        <f>IF(A12stdlife="n/a","n/a",IF(Z$3&gt;(A12stdlife+$E222),(Input!$H$154*(1+rvanilla)^0.5)-SUM($H222:Y222),(Input!$H$154*(1+rvanilla)^0.5)/A12stdlife))</f>
        <v>0</v>
      </c>
      <c r="AA222" s="168">
        <f>IF(A12stdlife="n/a","n/a",IF(AA$3&gt;(A12stdlife+$E222),(Input!$H$154*(1+rvanilla)^0.5)-SUM($H222:Z222),(Input!$H$154*(1+rvanilla)^0.5)/A12stdlife))</f>
        <v>0</v>
      </c>
      <c r="AB222" s="168">
        <f>IF(A12stdlife="n/a","n/a",IF(AB$3&gt;(A12stdlife+$E222),(Input!$H$154*(1+rvanilla)^0.5)-SUM($H222:AA222),(Input!$H$154*(1+rvanilla)^0.5)/A12stdlife))</f>
        <v>0</v>
      </c>
      <c r="AC222" s="168">
        <f>IF(A12stdlife="n/a","n/a",IF(AC$3&gt;(A12stdlife+$E222),(Input!$H$154*(1+rvanilla)^0.5)-SUM($H222:AB222),(Input!$H$154*(1+rvanilla)^0.5)/A12stdlife))</f>
        <v>0</v>
      </c>
      <c r="AD222" s="168">
        <f>IF(A12stdlife="n/a","n/a",IF(AD$3&gt;(A12stdlife+$E222),(Input!$H$154*(1+rvanilla)^0.5)-SUM($H222:AC222),(Input!$H$154*(1+rvanilla)^0.5)/A12stdlife))</f>
        <v>0</v>
      </c>
      <c r="AE222" s="168">
        <f>IF(A12stdlife="n/a","n/a",IF(AE$3&gt;(A12stdlife+$E222),(Input!$H$154*(1+rvanilla)^0.5)-SUM($H222:AD222),(Input!$H$154*(1+rvanilla)^0.5)/A12stdlife))</f>
        <v>0</v>
      </c>
      <c r="AF222" s="168">
        <f>IF(A12stdlife="n/a","n/a",IF(AF$3&gt;(A12stdlife+$E222),(Input!$H$154*(1+rvanilla)^0.5)-SUM($H222:AE222),(Input!$H$154*(1+rvanilla)^0.5)/A12stdlife))</f>
        <v>0</v>
      </c>
      <c r="AG222" s="168">
        <f>IF(A12stdlife="n/a","n/a",IF(AG$3&gt;(A12stdlife+$E222),(Input!$H$154*(1+rvanilla)^0.5)-SUM($H222:AF222),(Input!$H$154*(1+rvanilla)^0.5)/A12stdlife))</f>
        <v>0</v>
      </c>
      <c r="AH222" s="168">
        <f>IF(A12stdlife="n/a","n/a",IF(AH$3&gt;(A12stdlife+$E222),(Input!$H$154*(1+rvanilla)^0.5)-SUM($H222:AG222),(Input!$H$154*(1+rvanilla)^0.5)/A12stdlife))</f>
        <v>0</v>
      </c>
      <c r="AI222" s="168">
        <f>IF(A12stdlife="n/a","n/a",IF(AI$3&gt;(A12stdlife+$E222),(Input!$H$154*(1+rvanilla)^0.5)-SUM($H222:AH222),(Input!$H$154*(1+rvanilla)^0.5)/A12stdlife))</f>
        <v>0</v>
      </c>
      <c r="AJ222" s="168">
        <f>IF(A12stdlife="n/a","n/a",IF(AJ$3&gt;(A12stdlife+$E222),(Input!$H$154*(1+rvanilla)^0.5)-SUM($H222:AI222),(Input!$H$154*(1+rvanilla)^0.5)/A12stdlife))</f>
        <v>0</v>
      </c>
      <c r="AK222" s="168">
        <f>IF(A12stdlife="n/a","n/a",IF(AK$3&gt;(A12stdlife+$E222),(Input!$H$154*(1+rvanilla)^0.5)-SUM($H222:AJ222),(Input!$H$154*(1+rvanilla)^0.5)/A12stdlife))</f>
        <v>0</v>
      </c>
      <c r="AL222" s="168">
        <f>IF(A12stdlife="n/a","n/a",IF(AL$3&gt;(A12stdlife+$E222),(Input!$H$154*(1+rvanilla)^0.5)-SUM($H222:AK222),(Input!$H$154*(1+rvanilla)^0.5)/A12stdlife))</f>
        <v>0</v>
      </c>
      <c r="AM222" s="168">
        <f>IF(A12stdlife="n/a","n/a",IF(AM$3&gt;(A12stdlife+$E222),(Input!$H$154*(1+rvanilla)^0.5)-SUM($H222:AL222),(Input!$H$154*(1+rvanilla)^0.5)/A12stdlife))</f>
        <v>0</v>
      </c>
      <c r="AN222" s="168">
        <f>IF(A12stdlife="n/a","n/a",IF(AN$3&gt;(A12stdlife+$E222),(Input!$H$154*(1+rvanilla)^0.5)-SUM($H222:AM222),(Input!$H$154*(1+rvanilla)^0.5)/A12stdlife))</f>
        <v>0</v>
      </c>
      <c r="AO222" s="168">
        <f>IF(A12stdlife="n/a","n/a",IF(AO$3&gt;(A12stdlife+$E222),(Input!$H$154*(1+rvanilla)^0.5)-SUM($H222:AN222),(Input!$H$154*(1+rvanilla)^0.5)/A12stdlife))</f>
        <v>0</v>
      </c>
      <c r="AP222" s="168">
        <f>IF(A12stdlife="n/a","n/a",IF(AP$3&gt;(A12stdlife+$E222),(Input!$H$154*(1+rvanilla)^0.5)-SUM($H222:AO222),(Input!$H$154*(1+rvanilla)^0.5)/A12stdlife))</f>
        <v>0</v>
      </c>
      <c r="AQ222" s="168">
        <f>IF(A12stdlife="n/a","n/a",IF(AQ$3&gt;(A12stdlife+$E222),(Input!$H$154*(1+rvanilla)^0.5)-SUM($H222:AP222),(Input!$H$154*(1+rvanilla)^0.5)/A12stdlife))</f>
        <v>0</v>
      </c>
      <c r="AR222" s="168">
        <f>IF(A12stdlife="n/a","n/a",IF(AR$3&gt;(A12stdlife+$E222),(Input!$H$154*(1+rvanilla)^0.5)-SUM($H222:AQ222),(Input!$H$154*(1+rvanilla)^0.5)/A12stdlife))</f>
        <v>0</v>
      </c>
      <c r="AS222" s="168">
        <f>IF(A12stdlife="n/a","n/a",IF(AS$3&gt;(A12stdlife+$E222),(Input!$H$154*(1+rvanilla)^0.5)-SUM($H222:AR222),(Input!$H$154*(1+rvanilla)^0.5)/A12stdlife))</f>
        <v>0</v>
      </c>
      <c r="AT222" s="168">
        <f>IF(A12stdlife="n/a","n/a",IF(AT$3&gt;(A12stdlife+$E222),(Input!$H$154*(1+rvanilla)^0.5)-SUM($H222:AS222),(Input!$H$154*(1+rvanilla)^0.5)/A12stdlife))</f>
        <v>0</v>
      </c>
      <c r="AU222" s="168">
        <f>IF(A12stdlife="n/a","n/a",IF(AU$3&gt;(A12stdlife+$E222),(Input!$H$154*(1+rvanilla)^0.5)-SUM($H222:AT222),(Input!$H$154*(1+rvanilla)^0.5)/A12stdlife))</f>
        <v>0</v>
      </c>
      <c r="AV222" s="168">
        <f>IF(A12stdlife="n/a","n/a",IF(AV$3&gt;(A12stdlife+$E222),(Input!$H$154*(1+rvanilla)^0.5)-SUM($H222:AU222),(Input!$H$154*(1+rvanilla)^0.5)/A12stdlife))</f>
        <v>0</v>
      </c>
      <c r="AW222" s="168">
        <f>IF(A12stdlife="n/a","n/a",IF(AW$3&gt;(A12stdlife+$E222),(Input!$H$154*(1+rvanilla)^0.5)-SUM($H222:AV222),(Input!$H$154*(1+rvanilla)^0.5)/A12stdlife))</f>
        <v>0</v>
      </c>
      <c r="AX222" s="168">
        <f>IF(A12stdlife="n/a","n/a",IF(AX$3&gt;(A12stdlife+$E222),(Input!$H$154*(1+rvanilla)^0.5)-SUM($H222:AW222),(Input!$H$154*(1+rvanilla)^0.5)/A12stdlife))</f>
        <v>0</v>
      </c>
      <c r="AY222" s="168">
        <f>IF(A12stdlife="n/a","n/a",IF(AY$3&gt;(A12stdlife+$E222),(Input!$H$154*(1+rvanilla)^0.5)-SUM($H222:AX222),(Input!$H$154*(1+rvanilla)^0.5)/A12stdlife))</f>
        <v>0</v>
      </c>
      <c r="AZ222" s="168">
        <f>IF(A12stdlife="n/a","n/a",IF(AZ$3&gt;(A12stdlife+$E222),(Input!$H$154*(1+rvanilla)^0.5)-SUM($H222:AY222),(Input!$H$154*(1+rvanilla)^0.5)/A12stdlife))</f>
        <v>0</v>
      </c>
      <c r="BA222" s="168">
        <f>IF(A12stdlife="n/a","n/a",IF(BA$3&gt;(A12stdlife+$E222),(Input!$H$154*(1+rvanilla)^0.5)-SUM($H222:AZ222),(Input!$H$154*(1+rvanilla)^0.5)/A12stdlife))</f>
        <v>0</v>
      </c>
      <c r="BB222" s="168">
        <f>IF(A12stdlife="n/a","n/a",IF(BB$3&gt;(A12stdlife+$E222),(Input!$H$154*(1+rvanilla)^0.5)-SUM($H222:BA222),(Input!$H$154*(1+rvanilla)^0.5)/A12stdlife))</f>
        <v>0</v>
      </c>
      <c r="BC222" s="168">
        <f>IF(A12stdlife="n/a","n/a",IF(BC$3&gt;(A12stdlife+$E222),(Input!$H$154*(1+rvanilla)^0.5)-SUM($H222:BB222),(Input!$H$154*(1+rvanilla)^0.5)/A12stdlife))</f>
        <v>0</v>
      </c>
      <c r="BD222" s="168">
        <f>IF(A12stdlife="n/a","n/a",IF(BD$3&gt;(A12stdlife+$E222),(Input!$H$154*(1+rvanilla)^0.5)-SUM($H222:BC222),(Input!$H$154*(1+rvanilla)^0.5)/A12stdlife))</f>
        <v>0</v>
      </c>
      <c r="BE222" s="168">
        <f>IF(A12stdlife="n/a","n/a",IF(BE$3&gt;(A12stdlife+$E222),(Input!$H$154*(1+rvanilla)^0.5)-SUM($H222:BD222),(Input!$H$154*(1+rvanilla)^0.5)/A12stdlife))</f>
        <v>0</v>
      </c>
      <c r="BF222" s="168">
        <f>IF(A12stdlife="n/a","n/a",IF(BF$3&gt;(A12stdlife+$E222),(Input!$H$154*(1+rvanilla)^0.5)-SUM($H222:BE222),(Input!$H$154*(1+rvanilla)^0.5)/A12stdlife))</f>
        <v>0</v>
      </c>
      <c r="BG222" s="168">
        <f>IF(A12stdlife="n/a","n/a",IF(BG$3&gt;(A12stdlife+$E222),(Input!$H$154*(1+rvanilla)^0.5)-SUM($H222:BF222),(Input!$H$154*(1+rvanilla)^0.5)/A12stdlife))</f>
        <v>0</v>
      </c>
      <c r="BH222" s="168">
        <f>IF(A12stdlife="n/a","n/a",IF(BH$3&gt;(A12stdlife+$E222),(Input!$H$154*(1+rvanilla)^0.5)-SUM($H222:BG222),(Input!$H$154*(1+rvanilla)^0.5)/A12stdlife))</f>
        <v>0</v>
      </c>
      <c r="BI222" s="168">
        <f>IF(A12stdlife="n/a","n/a",IF(BI$3&gt;(A12stdlife+$E222),(Input!$H$154*(1+rvanilla)^0.5)-SUM($H222:BH222),(Input!$H$154*(1+rvanilla)^0.5)/A12stdlife))</f>
        <v>0</v>
      </c>
      <c r="BJ222" s="20"/>
      <c r="BK222" s="20"/>
      <c r="BL222"/>
      <c r="BM222"/>
      <c r="BN222"/>
      <c r="BO222"/>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c r="DO222"/>
      <c r="DP222"/>
      <c r="DQ222"/>
      <c r="DR222"/>
      <c r="DS222"/>
      <c r="DT222"/>
      <c r="DU222"/>
      <c r="DV222"/>
      <c r="DW222"/>
      <c r="DX222"/>
      <c r="DY222"/>
      <c r="DZ222"/>
      <c r="EA222"/>
      <c r="EB222"/>
      <c r="EC222"/>
      <c r="ED222"/>
      <c r="EE222"/>
      <c r="EF222"/>
      <c r="EG222"/>
      <c r="EH222"/>
      <c r="EI222"/>
      <c r="EJ222"/>
      <c r="EK222"/>
      <c r="EL222"/>
      <c r="EM222"/>
      <c r="EN222"/>
      <c r="EO222"/>
      <c r="EP222"/>
      <c r="EQ222"/>
      <c r="ER222"/>
      <c r="ES222"/>
      <c r="ET222"/>
      <c r="EU222"/>
      <c r="EV222"/>
      <c r="EW222"/>
      <c r="EX222"/>
      <c r="EY222"/>
      <c r="EZ222"/>
      <c r="FA222"/>
      <c r="FB222"/>
      <c r="FC222"/>
      <c r="FD222"/>
      <c r="FE222"/>
      <c r="FF222"/>
      <c r="FG222"/>
      <c r="FH222"/>
      <c r="FI222"/>
      <c r="FJ222"/>
      <c r="FK222"/>
      <c r="FL222"/>
      <c r="FM222"/>
      <c r="FN222"/>
      <c r="FO222"/>
      <c r="FP222"/>
      <c r="FQ222"/>
      <c r="FR222"/>
      <c r="FS222"/>
      <c r="FT222"/>
      <c r="FU222"/>
      <c r="FV222"/>
      <c r="FW222"/>
      <c r="FX222"/>
      <c r="FY222"/>
      <c r="FZ222"/>
      <c r="GA222"/>
      <c r="GB222"/>
      <c r="GC222"/>
      <c r="GD222"/>
      <c r="GE222"/>
      <c r="GF222"/>
      <c r="GG222"/>
      <c r="GH222"/>
      <c r="GI222"/>
      <c r="GJ222"/>
      <c r="GK222"/>
      <c r="GL222"/>
      <c r="GM222"/>
      <c r="GN222"/>
      <c r="GO222"/>
      <c r="GP222"/>
      <c r="GQ222"/>
      <c r="GR222"/>
      <c r="GS222"/>
      <c r="GT222"/>
      <c r="GU222"/>
      <c r="GV222"/>
      <c r="GW222"/>
      <c r="GX222"/>
      <c r="GY222"/>
      <c r="GZ222"/>
      <c r="HA222"/>
      <c r="HB222"/>
      <c r="HC222"/>
      <c r="HD222"/>
      <c r="HE222"/>
      <c r="HF222"/>
      <c r="HG222"/>
      <c r="HH222"/>
      <c r="HI222"/>
      <c r="HJ222"/>
      <c r="HK222"/>
      <c r="HL222"/>
      <c r="HM222"/>
      <c r="HN222"/>
      <c r="HO222"/>
      <c r="HP222"/>
      <c r="HQ222"/>
      <c r="HR222"/>
      <c r="HS222"/>
      <c r="HT222"/>
      <c r="HU222"/>
      <c r="HV222"/>
      <c r="HW222"/>
      <c r="HX222"/>
      <c r="HY222"/>
      <c r="HZ222"/>
      <c r="IA222"/>
      <c r="IB222"/>
      <c r="IC222"/>
      <c r="ID222"/>
      <c r="IE222"/>
      <c r="IF222"/>
      <c r="IG222"/>
      <c r="IH222"/>
      <c r="II222"/>
      <c r="IJ222"/>
      <c r="IK222"/>
      <c r="IL222"/>
      <c r="IM222"/>
      <c r="IN222"/>
      <c r="IO222"/>
      <c r="IP222"/>
      <c r="IQ222"/>
      <c r="IR222"/>
      <c r="IS222"/>
      <c r="IT222"/>
      <c r="IU222"/>
      <c r="IV222"/>
    </row>
    <row r="223" spans="1:256" s="5" customFormat="1" hidden="1" outlineLevel="2">
      <c r="A223" s="20"/>
      <c r="B223" s="20"/>
      <c r="C223" s="38"/>
      <c r="D223" s="641"/>
      <c r="E223" s="287">
        <v>3</v>
      </c>
      <c r="F223" s="40"/>
      <c r="G223" s="445"/>
      <c r="H223" s="315"/>
      <c r="I223" s="314"/>
      <c r="J223" s="168">
        <f>IF(A12stdlife="n/a","n/a",IF(J$3&gt;(A12stdlife+$E223),(Input!$I$154*(1+rvanilla)^0.5)-SUM($I223:I223),(Input!$I$154*(1+rvanilla)^0.5)/A12stdlife))</f>
        <v>1.8918599608685154</v>
      </c>
      <c r="K223" s="168">
        <f>IF(A12stdlife="n/a","n/a",IF(K$3&gt;(A12stdlife+$E223),(Input!$I$154*(1+rvanilla)^0.5)-SUM($I223:J223),(Input!$I$154*(1+rvanilla)^0.5)/A12stdlife))</f>
        <v>1.8918599608685154</v>
      </c>
      <c r="L223" s="168">
        <f>IF(A12stdlife="n/a","n/a",IF(L$3&gt;(A12stdlife+$E223),(Input!$I$154*(1+rvanilla)^0.5)-SUM($I223:K223),(Input!$I$154*(1+rvanilla)^0.5)/A12stdlife))</f>
        <v>1.8918599608685154</v>
      </c>
      <c r="M223" s="168">
        <f>IF(A12stdlife="n/a","n/a",IF(M$3&gt;(A12stdlife+$E223),(Input!$I$154*(1+rvanilla)^0.5)-SUM($I223:L223),(Input!$I$154*(1+rvanilla)^0.5)/A12stdlife))</f>
        <v>1.8918599608685154</v>
      </c>
      <c r="N223" s="168">
        <f>IF(A12stdlife="n/a","n/a",IF(N$3&gt;(A12stdlife+$E223),(Input!$I$154*(1+rvanilla)^0.5)-SUM($I223:M223),(Input!$I$154*(1+rvanilla)^0.5)/A12stdlife))</f>
        <v>1.8918599608685154</v>
      </c>
      <c r="O223" s="168">
        <f>IF(A12stdlife="n/a","n/a",IF(O$3&gt;(A12stdlife+$E223),(Input!$I$154*(1+rvanilla)^0.5)-SUM($I223:N223),(Input!$I$154*(1+rvanilla)^0.5)/A12stdlife))</f>
        <v>1.8918599608685154</v>
      </c>
      <c r="P223" s="168">
        <f>IF(A12stdlife="n/a","n/a",IF(P$3&gt;(A12stdlife+$E223),(Input!$I$154*(1+rvanilla)^0.5)-SUM($I223:O223),(Input!$I$154*(1+rvanilla)^0.5)/A12stdlife))</f>
        <v>1.8918599608685154</v>
      </c>
      <c r="Q223" s="168">
        <f>IF(A12stdlife="n/a","n/a",IF(Q$3&gt;(A12stdlife+$E223),(Input!$I$154*(1+rvanilla)^0.5)-SUM($I223:P223),(Input!$I$154*(1+rvanilla)^0.5)/A12stdlife))</f>
        <v>1.8918599608685154</v>
      </c>
      <c r="R223" s="168">
        <f>IF(A12stdlife="n/a","n/a",IF(R$3&gt;(A12stdlife+$E223),(Input!$I$154*(1+rvanilla)^0.5)-SUM($I223:Q223),(Input!$I$154*(1+rvanilla)^0.5)/A12stdlife))</f>
        <v>1.8918599608685154</v>
      </c>
      <c r="S223" s="168">
        <f>IF(A12stdlife="n/a","n/a",IF(S$3&gt;(A12stdlife+$E223),(Input!$I$154*(1+rvanilla)^0.5)-SUM($I223:R223),(Input!$I$154*(1+rvanilla)^0.5)/A12stdlife))</f>
        <v>1.8918599608685154</v>
      </c>
      <c r="T223" s="168">
        <f>IF(A12stdlife="n/a","n/a",IF(T$3&gt;(A12stdlife+$E223),(Input!$I$154*(1+rvanilla)^0.5)-SUM($I223:S223),(Input!$I$154*(1+rvanilla)^0.5)/A12stdlife))</f>
        <v>1.8918599608685154</v>
      </c>
      <c r="U223" s="168">
        <f>IF(A12stdlife="n/a","n/a",IF(U$3&gt;(A12stdlife+$E223),(Input!$I$154*(1+rvanilla)^0.5)-SUM($I223:T223),(Input!$I$154*(1+rvanilla)^0.5)/A12stdlife))</f>
        <v>1.8918599608685154</v>
      </c>
      <c r="V223" s="168">
        <f>IF(A12stdlife="n/a","n/a",IF(V$3&gt;(A12stdlife+$E223),(Input!$I$154*(1+rvanilla)^0.5)-SUM($I223:U223),(Input!$I$154*(1+rvanilla)^0.5)/A12stdlife))</f>
        <v>1.8918599608685154</v>
      </c>
      <c r="W223" s="168">
        <f>IF(A12stdlife="n/a","n/a",IF(W$3&gt;(A12stdlife+$E223),(Input!$I$154*(1+rvanilla)^0.5)-SUM($I223:V223),(Input!$I$154*(1+rvanilla)^0.5)/A12stdlife))</f>
        <v>1.8918599608685154</v>
      </c>
      <c r="X223" s="168">
        <f>IF(A12stdlife="n/a","n/a",IF(X$3&gt;(A12stdlife+$E223),(Input!$I$154*(1+rvanilla)^0.5)-SUM($I223:W223),(Input!$I$154*(1+rvanilla)^0.5)/A12stdlife))</f>
        <v>1.8918599608685154</v>
      </c>
      <c r="Y223" s="168">
        <f>IF(A12stdlife="n/a","n/a",IF(Y$3&gt;(A12stdlife+$E223),(Input!$I$154*(1+rvanilla)^0.5)-SUM($I223:X223),(Input!$I$154*(1+rvanilla)^0.5)/A12stdlife))</f>
        <v>0</v>
      </c>
      <c r="Z223" s="168">
        <f>IF(A12stdlife="n/a","n/a",IF(Z$3&gt;(A12stdlife+$E223),(Input!$I$154*(1+rvanilla)^0.5)-SUM($I223:Y223),(Input!$I$154*(1+rvanilla)^0.5)/A12stdlife))</f>
        <v>0</v>
      </c>
      <c r="AA223" s="168">
        <f>IF(A12stdlife="n/a","n/a",IF(AA$3&gt;(A12stdlife+$E223),(Input!$I$154*(1+rvanilla)^0.5)-SUM($I223:Z223),(Input!$I$154*(1+rvanilla)^0.5)/A12stdlife))</f>
        <v>0</v>
      </c>
      <c r="AB223" s="168">
        <f>IF(A12stdlife="n/a","n/a",IF(AB$3&gt;(A12stdlife+$E223),(Input!$I$154*(1+rvanilla)^0.5)-SUM($I223:AA223),(Input!$I$154*(1+rvanilla)^0.5)/A12stdlife))</f>
        <v>0</v>
      </c>
      <c r="AC223" s="168">
        <f>IF(A12stdlife="n/a","n/a",IF(AC$3&gt;(A12stdlife+$E223),(Input!$I$154*(1+rvanilla)^0.5)-SUM($I223:AB223),(Input!$I$154*(1+rvanilla)^0.5)/A12stdlife))</f>
        <v>0</v>
      </c>
      <c r="AD223" s="168">
        <f>IF(A12stdlife="n/a","n/a",IF(AD$3&gt;(A12stdlife+$E223),(Input!$I$154*(1+rvanilla)^0.5)-SUM($I223:AC223),(Input!$I$154*(1+rvanilla)^0.5)/A12stdlife))</f>
        <v>0</v>
      </c>
      <c r="AE223" s="168">
        <f>IF(A12stdlife="n/a","n/a",IF(AE$3&gt;(A12stdlife+$E223),(Input!$I$154*(1+rvanilla)^0.5)-SUM($I223:AD223),(Input!$I$154*(1+rvanilla)^0.5)/A12stdlife))</f>
        <v>0</v>
      </c>
      <c r="AF223" s="168">
        <f>IF(A12stdlife="n/a","n/a",IF(AF$3&gt;(A12stdlife+$E223),(Input!$I$154*(1+rvanilla)^0.5)-SUM($I223:AE223),(Input!$I$154*(1+rvanilla)^0.5)/A12stdlife))</f>
        <v>0</v>
      </c>
      <c r="AG223" s="168">
        <f>IF(A12stdlife="n/a","n/a",IF(AG$3&gt;(A12stdlife+$E223),(Input!$I$154*(1+rvanilla)^0.5)-SUM($I223:AF223),(Input!$I$154*(1+rvanilla)^0.5)/A12stdlife))</f>
        <v>0</v>
      </c>
      <c r="AH223" s="168">
        <f>IF(A12stdlife="n/a","n/a",IF(AH$3&gt;(A12stdlife+$E223),(Input!$I$154*(1+rvanilla)^0.5)-SUM($I223:AG223),(Input!$I$154*(1+rvanilla)^0.5)/A12stdlife))</f>
        <v>0</v>
      </c>
      <c r="AI223" s="168">
        <f>IF(A12stdlife="n/a","n/a",IF(AI$3&gt;(A12stdlife+$E223),(Input!$I$154*(1+rvanilla)^0.5)-SUM($I223:AH223),(Input!$I$154*(1+rvanilla)^0.5)/A12stdlife))</f>
        <v>0</v>
      </c>
      <c r="AJ223" s="168">
        <f>IF(A12stdlife="n/a","n/a",IF(AJ$3&gt;(A12stdlife+$E223),(Input!$I$154*(1+rvanilla)^0.5)-SUM($I223:AI223),(Input!$I$154*(1+rvanilla)^0.5)/A12stdlife))</f>
        <v>0</v>
      </c>
      <c r="AK223" s="168">
        <f>IF(A12stdlife="n/a","n/a",IF(AK$3&gt;(A12stdlife+$E223),(Input!$I$154*(1+rvanilla)^0.5)-SUM($I223:AJ223),(Input!$I$154*(1+rvanilla)^0.5)/A12stdlife))</f>
        <v>0</v>
      </c>
      <c r="AL223" s="168">
        <f>IF(A12stdlife="n/a","n/a",IF(AL$3&gt;(A12stdlife+$E223),(Input!$I$154*(1+rvanilla)^0.5)-SUM($I223:AK223),(Input!$I$154*(1+rvanilla)^0.5)/A12stdlife))</f>
        <v>0</v>
      </c>
      <c r="AM223" s="168">
        <f>IF(A12stdlife="n/a","n/a",IF(AM$3&gt;(A12stdlife+$E223),(Input!$I$154*(1+rvanilla)^0.5)-SUM($I223:AL223),(Input!$I$154*(1+rvanilla)^0.5)/A12stdlife))</f>
        <v>0</v>
      </c>
      <c r="AN223" s="168">
        <f>IF(A12stdlife="n/a","n/a",IF(AN$3&gt;(A12stdlife+$E223),(Input!$I$154*(1+rvanilla)^0.5)-SUM($I223:AM223),(Input!$I$154*(1+rvanilla)^0.5)/A12stdlife))</f>
        <v>0</v>
      </c>
      <c r="AO223" s="168">
        <f>IF(A12stdlife="n/a","n/a",IF(AO$3&gt;(A12stdlife+$E223),(Input!$I$154*(1+rvanilla)^0.5)-SUM($I223:AN223),(Input!$I$154*(1+rvanilla)^0.5)/A12stdlife))</f>
        <v>0</v>
      </c>
      <c r="AP223" s="168">
        <f>IF(A12stdlife="n/a","n/a",IF(AP$3&gt;(A12stdlife+$E223),(Input!$I$154*(1+rvanilla)^0.5)-SUM($I223:AO223),(Input!$I$154*(1+rvanilla)^0.5)/A12stdlife))</f>
        <v>0</v>
      </c>
      <c r="AQ223" s="168">
        <f>IF(A12stdlife="n/a","n/a",IF(AQ$3&gt;(A12stdlife+$E223),(Input!$I$154*(1+rvanilla)^0.5)-SUM($I223:AP223),(Input!$I$154*(1+rvanilla)^0.5)/A12stdlife))</f>
        <v>0</v>
      </c>
      <c r="AR223" s="168">
        <f>IF(A12stdlife="n/a","n/a",IF(AR$3&gt;(A12stdlife+$E223),(Input!$I$154*(1+rvanilla)^0.5)-SUM($I223:AQ223),(Input!$I$154*(1+rvanilla)^0.5)/A12stdlife))</f>
        <v>0</v>
      </c>
      <c r="AS223" s="168">
        <f>IF(A12stdlife="n/a","n/a",IF(AS$3&gt;(A12stdlife+$E223),(Input!$I$154*(1+rvanilla)^0.5)-SUM($I223:AR223),(Input!$I$154*(1+rvanilla)^0.5)/A12stdlife))</f>
        <v>0</v>
      </c>
      <c r="AT223" s="168">
        <f>IF(A12stdlife="n/a","n/a",IF(AT$3&gt;(A12stdlife+$E223),(Input!$I$154*(1+rvanilla)^0.5)-SUM($I223:AS223),(Input!$I$154*(1+rvanilla)^0.5)/A12stdlife))</f>
        <v>0</v>
      </c>
      <c r="AU223" s="168">
        <f>IF(A12stdlife="n/a","n/a",IF(AU$3&gt;(A12stdlife+$E223),(Input!$I$154*(1+rvanilla)^0.5)-SUM($I223:AT223),(Input!$I$154*(1+rvanilla)^0.5)/A12stdlife))</f>
        <v>0</v>
      </c>
      <c r="AV223" s="168">
        <f>IF(A12stdlife="n/a","n/a",IF(AV$3&gt;(A12stdlife+$E223),(Input!$I$154*(1+rvanilla)^0.5)-SUM($I223:AU223),(Input!$I$154*(1+rvanilla)^0.5)/A12stdlife))</f>
        <v>0</v>
      </c>
      <c r="AW223" s="168">
        <f>IF(A12stdlife="n/a","n/a",IF(AW$3&gt;(A12stdlife+$E223),(Input!$I$154*(1+rvanilla)^0.5)-SUM($I223:AV223),(Input!$I$154*(1+rvanilla)^0.5)/A12stdlife))</f>
        <v>0</v>
      </c>
      <c r="AX223" s="168">
        <f>IF(A12stdlife="n/a","n/a",IF(AX$3&gt;(A12stdlife+$E223),(Input!$I$154*(1+rvanilla)^0.5)-SUM($I223:AW223),(Input!$I$154*(1+rvanilla)^0.5)/A12stdlife))</f>
        <v>0</v>
      </c>
      <c r="AY223" s="168">
        <f>IF(A12stdlife="n/a","n/a",IF(AY$3&gt;(A12stdlife+$E223),(Input!$I$154*(1+rvanilla)^0.5)-SUM($I223:AX223),(Input!$I$154*(1+rvanilla)^0.5)/A12stdlife))</f>
        <v>0</v>
      </c>
      <c r="AZ223" s="168">
        <f>IF(A12stdlife="n/a","n/a",IF(AZ$3&gt;(A12stdlife+$E223),(Input!$I$154*(1+rvanilla)^0.5)-SUM($I223:AY223),(Input!$I$154*(1+rvanilla)^0.5)/A12stdlife))</f>
        <v>0</v>
      </c>
      <c r="BA223" s="168">
        <f>IF(A12stdlife="n/a","n/a",IF(BA$3&gt;(A12stdlife+$E223),(Input!$I$154*(1+rvanilla)^0.5)-SUM($I223:AZ223),(Input!$I$154*(1+rvanilla)^0.5)/A12stdlife))</f>
        <v>0</v>
      </c>
      <c r="BB223" s="168">
        <f>IF(A12stdlife="n/a","n/a",IF(BB$3&gt;(A12stdlife+$E223),(Input!$I$154*(1+rvanilla)^0.5)-SUM($I223:BA223),(Input!$I$154*(1+rvanilla)^0.5)/A12stdlife))</f>
        <v>0</v>
      </c>
      <c r="BC223" s="168">
        <f>IF(A12stdlife="n/a","n/a",IF(BC$3&gt;(A12stdlife+$E223),(Input!$I$154*(1+rvanilla)^0.5)-SUM($I223:BB223),(Input!$I$154*(1+rvanilla)^0.5)/A12stdlife))</f>
        <v>0</v>
      </c>
      <c r="BD223" s="168">
        <f>IF(A12stdlife="n/a","n/a",IF(BD$3&gt;(A12stdlife+$E223),(Input!$I$154*(1+rvanilla)^0.5)-SUM($I223:BC223),(Input!$I$154*(1+rvanilla)^0.5)/A12stdlife))</f>
        <v>0</v>
      </c>
      <c r="BE223" s="168">
        <f>IF(A12stdlife="n/a","n/a",IF(BE$3&gt;(A12stdlife+$E223),(Input!$I$154*(1+rvanilla)^0.5)-SUM($I223:BD223),(Input!$I$154*(1+rvanilla)^0.5)/A12stdlife))</f>
        <v>0</v>
      </c>
      <c r="BF223" s="168">
        <f>IF(A12stdlife="n/a","n/a",IF(BF$3&gt;(A12stdlife+$E223),(Input!$I$154*(1+rvanilla)^0.5)-SUM($I223:BE223),(Input!$I$154*(1+rvanilla)^0.5)/A12stdlife))</f>
        <v>0</v>
      </c>
      <c r="BG223" s="168">
        <f>IF(A12stdlife="n/a","n/a",IF(BG$3&gt;(A12stdlife+$E223),(Input!$I$154*(1+rvanilla)^0.5)-SUM($I223:BF223),(Input!$I$154*(1+rvanilla)^0.5)/A12stdlife))</f>
        <v>0</v>
      </c>
      <c r="BH223" s="168">
        <f>IF(A12stdlife="n/a","n/a",IF(BH$3&gt;(A12stdlife+$E223),(Input!$I$154*(1+rvanilla)^0.5)-SUM($I223:BG223),(Input!$I$154*(1+rvanilla)^0.5)/A12stdlife))</f>
        <v>0</v>
      </c>
      <c r="BI223" s="168">
        <f>IF(A12stdlife="n/a","n/a",IF(BI$3&gt;(A12stdlife+$E223),(Input!$I$154*(1+rvanilla)^0.5)-SUM($I223:BH223),(Input!$I$154*(1+rvanilla)^0.5)/A12stdlife))</f>
        <v>0</v>
      </c>
      <c r="BJ223" s="20"/>
      <c r="BK223" s="20"/>
      <c r="BL223"/>
      <c r="BM223"/>
      <c r="BN223"/>
      <c r="BO223"/>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c r="DQ223"/>
      <c r="DR223"/>
      <c r="DS223"/>
      <c r="DT223"/>
      <c r="DU223"/>
      <c r="DV223"/>
      <c r="DW223"/>
      <c r="DX223"/>
      <c r="DY223"/>
      <c r="DZ223"/>
      <c r="EA223"/>
      <c r="EB223"/>
      <c r="EC223"/>
      <c r="ED223"/>
      <c r="EE223"/>
      <c r="EF223"/>
      <c r="EG223"/>
      <c r="EH223"/>
      <c r="EI223"/>
      <c r="EJ223"/>
      <c r="EK223"/>
      <c r="EL223"/>
      <c r="EM223"/>
      <c r="EN223"/>
      <c r="EO223"/>
      <c r="EP223"/>
      <c r="EQ223"/>
      <c r="ER223"/>
      <c r="ES223"/>
      <c r="ET223"/>
      <c r="EU223"/>
      <c r="EV223"/>
      <c r="EW223"/>
      <c r="EX223"/>
      <c r="EY223"/>
      <c r="EZ223"/>
      <c r="FA223"/>
      <c r="FB223"/>
      <c r="FC223"/>
      <c r="FD223"/>
      <c r="FE223"/>
      <c r="FF223"/>
      <c r="FG223"/>
      <c r="FH223"/>
      <c r="FI223"/>
      <c r="FJ223"/>
      <c r="FK223"/>
      <c r="FL223"/>
      <c r="FM223"/>
      <c r="FN223"/>
      <c r="FO223"/>
      <c r="FP223"/>
      <c r="FQ223"/>
      <c r="FR223"/>
      <c r="FS223"/>
      <c r="FT223"/>
      <c r="FU223"/>
      <c r="FV223"/>
      <c r="FW223"/>
      <c r="FX223"/>
      <c r="FY223"/>
      <c r="FZ223"/>
      <c r="GA223"/>
      <c r="GB223"/>
      <c r="GC223"/>
      <c r="GD223"/>
      <c r="GE223"/>
      <c r="GF223"/>
      <c r="GG223"/>
      <c r="GH223"/>
      <c r="GI223"/>
      <c r="GJ223"/>
      <c r="GK223"/>
      <c r="GL223"/>
      <c r="GM223"/>
      <c r="GN223"/>
      <c r="GO223"/>
      <c r="GP223"/>
      <c r="GQ223"/>
      <c r="GR223"/>
      <c r="GS223"/>
      <c r="GT223"/>
      <c r="GU223"/>
      <c r="GV223"/>
      <c r="GW223"/>
      <c r="GX223"/>
      <c r="GY223"/>
      <c r="GZ223"/>
      <c r="HA223"/>
      <c r="HB223"/>
      <c r="HC223"/>
      <c r="HD223"/>
      <c r="HE223"/>
      <c r="HF223"/>
      <c r="HG223"/>
      <c r="HH223"/>
      <c r="HI223"/>
      <c r="HJ223"/>
      <c r="HK223"/>
      <c r="HL223"/>
      <c r="HM223"/>
      <c r="HN223"/>
      <c r="HO223"/>
      <c r="HP223"/>
      <c r="HQ223"/>
      <c r="HR223"/>
      <c r="HS223"/>
      <c r="HT223"/>
      <c r="HU223"/>
      <c r="HV223"/>
      <c r="HW223"/>
      <c r="HX223"/>
      <c r="HY223"/>
      <c r="HZ223"/>
      <c r="IA223"/>
      <c r="IB223"/>
      <c r="IC223"/>
      <c r="ID223"/>
      <c r="IE223"/>
      <c r="IF223"/>
      <c r="IG223"/>
      <c r="IH223"/>
      <c r="II223"/>
      <c r="IJ223"/>
      <c r="IK223"/>
      <c r="IL223"/>
      <c r="IM223"/>
      <c r="IN223"/>
      <c r="IO223"/>
      <c r="IP223"/>
      <c r="IQ223"/>
      <c r="IR223"/>
      <c r="IS223"/>
      <c r="IT223"/>
      <c r="IU223"/>
      <c r="IV223"/>
    </row>
    <row r="224" spans="1:256" s="5" customFormat="1" hidden="1" outlineLevel="2">
      <c r="A224" s="20"/>
      <c r="B224" s="20"/>
      <c r="C224" s="38"/>
      <c r="D224" s="641"/>
      <c r="E224" s="287">
        <v>4</v>
      </c>
      <c r="F224" s="40"/>
      <c r="G224" s="445"/>
      <c r="H224" s="315"/>
      <c r="I224" s="315"/>
      <c r="J224" s="314"/>
      <c r="K224" s="168">
        <f>IF(A12stdlife="n/a","n/a",IF(K$3&gt;(A12stdlife+$E224),(Input!$J$154*(1+rvanilla)^0.5)-SUM($J224:J224),(Input!$J$154*(1+rvanilla)^0.5)/A12stdlife))</f>
        <v>2.1234834449016855</v>
      </c>
      <c r="L224" s="168">
        <f>IF(A12stdlife="n/a","n/a",IF(L$3&gt;(A12stdlife+$E224),(Input!$J$154*(1+rvanilla)^0.5)-SUM($J224:K224),(Input!$J$154*(1+rvanilla)^0.5)/A12stdlife))</f>
        <v>2.1234834449016855</v>
      </c>
      <c r="M224" s="168">
        <f>IF(A12stdlife="n/a","n/a",IF(M$3&gt;(A12stdlife+$E224),(Input!$J$154*(1+rvanilla)^0.5)-SUM($J224:L224),(Input!$J$154*(1+rvanilla)^0.5)/A12stdlife))</f>
        <v>2.1234834449016855</v>
      </c>
      <c r="N224" s="168">
        <f>IF(A12stdlife="n/a","n/a",IF(N$3&gt;(A12stdlife+$E224),(Input!$J$154*(1+rvanilla)^0.5)-SUM($J224:M224),(Input!$J$154*(1+rvanilla)^0.5)/A12stdlife))</f>
        <v>2.1234834449016855</v>
      </c>
      <c r="O224" s="168">
        <f>IF(A12stdlife="n/a","n/a",IF(O$3&gt;(A12stdlife+$E224),(Input!$J$154*(1+rvanilla)^0.5)-SUM($J224:N224),(Input!$J$154*(1+rvanilla)^0.5)/A12stdlife))</f>
        <v>2.1234834449016855</v>
      </c>
      <c r="P224" s="168">
        <f>IF(A12stdlife="n/a","n/a",IF(P$3&gt;(A12stdlife+$E224),(Input!$J$154*(1+rvanilla)^0.5)-SUM($J224:O224),(Input!$J$154*(1+rvanilla)^0.5)/A12stdlife))</f>
        <v>2.1234834449016855</v>
      </c>
      <c r="Q224" s="168">
        <f>IF(A12stdlife="n/a","n/a",IF(Q$3&gt;(A12stdlife+$E224),(Input!$J$154*(1+rvanilla)^0.5)-SUM($J224:P224),(Input!$J$154*(1+rvanilla)^0.5)/A12stdlife))</f>
        <v>2.1234834449016855</v>
      </c>
      <c r="R224" s="168">
        <f>IF(A12stdlife="n/a","n/a",IF(R$3&gt;(A12stdlife+$E224),(Input!$J$154*(1+rvanilla)^0.5)-SUM($J224:Q224),(Input!$J$154*(1+rvanilla)^0.5)/A12stdlife))</f>
        <v>2.1234834449016855</v>
      </c>
      <c r="S224" s="168">
        <f>IF(A12stdlife="n/a","n/a",IF(S$3&gt;(A12stdlife+$E224),(Input!$J$154*(1+rvanilla)^0.5)-SUM($J224:R224),(Input!$J$154*(1+rvanilla)^0.5)/A12stdlife))</f>
        <v>2.1234834449016855</v>
      </c>
      <c r="T224" s="168">
        <f>IF(A12stdlife="n/a","n/a",IF(T$3&gt;(A12stdlife+$E224),(Input!$J$154*(1+rvanilla)^0.5)-SUM($J224:S224),(Input!$J$154*(1+rvanilla)^0.5)/A12stdlife))</f>
        <v>2.1234834449016855</v>
      </c>
      <c r="U224" s="168">
        <f>IF(A12stdlife="n/a","n/a",IF(U$3&gt;(A12stdlife+$E224),(Input!$J$154*(1+rvanilla)^0.5)-SUM($J224:T224),(Input!$J$154*(1+rvanilla)^0.5)/A12stdlife))</f>
        <v>2.1234834449016855</v>
      </c>
      <c r="V224" s="168">
        <f>IF(A12stdlife="n/a","n/a",IF(V$3&gt;(A12stdlife+$E224),(Input!$J$154*(1+rvanilla)^0.5)-SUM($J224:U224),(Input!$J$154*(1+rvanilla)^0.5)/A12stdlife))</f>
        <v>2.1234834449016855</v>
      </c>
      <c r="W224" s="168">
        <f>IF(A12stdlife="n/a","n/a",IF(W$3&gt;(A12stdlife+$E224),(Input!$J$154*(1+rvanilla)^0.5)-SUM($J224:V224),(Input!$J$154*(1+rvanilla)^0.5)/A12stdlife))</f>
        <v>2.1234834449016855</v>
      </c>
      <c r="X224" s="168">
        <f>IF(A12stdlife="n/a","n/a",IF(X$3&gt;(A12stdlife+$E224),(Input!$J$154*(1+rvanilla)^0.5)-SUM($J224:W224),(Input!$J$154*(1+rvanilla)^0.5)/A12stdlife))</f>
        <v>2.1234834449016855</v>
      </c>
      <c r="Y224" s="168">
        <f>IF(A12stdlife="n/a","n/a",IF(Y$3&gt;(A12stdlife+$E224),(Input!$J$154*(1+rvanilla)^0.5)-SUM($J224:X224),(Input!$J$154*(1+rvanilla)^0.5)/A12stdlife))</f>
        <v>2.1234834449016855</v>
      </c>
      <c r="Z224" s="168">
        <f>IF(A12stdlife="n/a","n/a",IF(Z$3&gt;(A12stdlife+$E224),(Input!$J$154*(1+rvanilla)^0.5)-SUM($J224:Y224),(Input!$J$154*(1+rvanilla)^0.5)/A12stdlife))</f>
        <v>-1.0658141036401503E-14</v>
      </c>
      <c r="AA224" s="168">
        <f>IF(A12stdlife="n/a","n/a",IF(AA$3&gt;(A12stdlife+$E224),(Input!$J$154*(1+rvanilla)^0.5)-SUM($J224:Z224),(Input!$J$154*(1+rvanilla)^0.5)/A12stdlife))</f>
        <v>0</v>
      </c>
      <c r="AB224" s="168">
        <f>IF(A12stdlife="n/a","n/a",IF(AB$3&gt;(A12stdlife+$E224),(Input!$J$154*(1+rvanilla)^0.5)-SUM($J224:AA224),(Input!$J$154*(1+rvanilla)^0.5)/A12stdlife))</f>
        <v>0</v>
      </c>
      <c r="AC224" s="168">
        <f>IF(A12stdlife="n/a","n/a",IF(AC$3&gt;(A12stdlife+$E224),(Input!$J$154*(1+rvanilla)^0.5)-SUM($J224:AB224),(Input!$J$154*(1+rvanilla)^0.5)/A12stdlife))</f>
        <v>0</v>
      </c>
      <c r="AD224" s="168">
        <f>IF(A12stdlife="n/a","n/a",IF(AD$3&gt;(A12stdlife+$E224),(Input!$J$154*(1+rvanilla)^0.5)-SUM($J224:AC224),(Input!$J$154*(1+rvanilla)^0.5)/A12stdlife))</f>
        <v>0</v>
      </c>
      <c r="AE224" s="168">
        <f>IF(A12stdlife="n/a","n/a",IF(AE$3&gt;(A12stdlife+$E224),(Input!$J$154*(1+rvanilla)^0.5)-SUM($J224:AD224),(Input!$J$154*(1+rvanilla)^0.5)/A12stdlife))</f>
        <v>0</v>
      </c>
      <c r="AF224" s="168">
        <f>IF(A12stdlife="n/a","n/a",IF(AF$3&gt;(A12stdlife+$E224),(Input!$J$154*(1+rvanilla)^0.5)-SUM($J224:AE224),(Input!$J$154*(1+rvanilla)^0.5)/A12stdlife))</f>
        <v>0</v>
      </c>
      <c r="AG224" s="168">
        <f>IF(A12stdlife="n/a","n/a",IF(AG$3&gt;(A12stdlife+$E224),(Input!$J$154*(1+rvanilla)^0.5)-SUM($J224:AF224),(Input!$J$154*(1+rvanilla)^0.5)/A12stdlife))</f>
        <v>0</v>
      </c>
      <c r="AH224" s="168">
        <f>IF(A12stdlife="n/a","n/a",IF(AH$3&gt;(A12stdlife+$E224),(Input!$J$154*(1+rvanilla)^0.5)-SUM($J224:AG224),(Input!$J$154*(1+rvanilla)^0.5)/A12stdlife))</f>
        <v>0</v>
      </c>
      <c r="AI224" s="168">
        <f>IF(A12stdlife="n/a","n/a",IF(AI$3&gt;(A12stdlife+$E224),(Input!$J$154*(1+rvanilla)^0.5)-SUM($J224:AH224),(Input!$J$154*(1+rvanilla)^0.5)/A12stdlife))</f>
        <v>0</v>
      </c>
      <c r="AJ224" s="168">
        <f>IF(A12stdlife="n/a","n/a",IF(AJ$3&gt;(A12stdlife+$E224),(Input!$J$154*(1+rvanilla)^0.5)-SUM($J224:AI224),(Input!$J$154*(1+rvanilla)^0.5)/A12stdlife))</f>
        <v>0</v>
      </c>
      <c r="AK224" s="168">
        <f>IF(A12stdlife="n/a","n/a",IF(AK$3&gt;(A12stdlife+$E224),(Input!$J$154*(1+rvanilla)^0.5)-SUM($J224:AJ224),(Input!$J$154*(1+rvanilla)^0.5)/A12stdlife))</f>
        <v>0</v>
      </c>
      <c r="AL224" s="168">
        <f>IF(A12stdlife="n/a","n/a",IF(AL$3&gt;(A12stdlife+$E224),(Input!$J$154*(1+rvanilla)^0.5)-SUM($J224:AK224),(Input!$J$154*(1+rvanilla)^0.5)/A12stdlife))</f>
        <v>0</v>
      </c>
      <c r="AM224" s="168">
        <f>IF(A12stdlife="n/a","n/a",IF(AM$3&gt;(A12stdlife+$E224),(Input!$J$154*(1+rvanilla)^0.5)-SUM($J224:AL224),(Input!$J$154*(1+rvanilla)^0.5)/A12stdlife))</f>
        <v>0</v>
      </c>
      <c r="AN224" s="168">
        <f>IF(A12stdlife="n/a","n/a",IF(AN$3&gt;(A12stdlife+$E224),(Input!$J$154*(1+rvanilla)^0.5)-SUM($J224:AM224),(Input!$J$154*(1+rvanilla)^0.5)/A12stdlife))</f>
        <v>0</v>
      </c>
      <c r="AO224" s="168">
        <f>IF(A12stdlife="n/a","n/a",IF(AO$3&gt;(A12stdlife+$E224),(Input!$J$154*(1+rvanilla)^0.5)-SUM($J224:AN224),(Input!$J$154*(1+rvanilla)^0.5)/A12stdlife))</f>
        <v>0</v>
      </c>
      <c r="AP224" s="168">
        <f>IF(A12stdlife="n/a","n/a",IF(AP$3&gt;(A12stdlife+$E224),(Input!$J$154*(1+rvanilla)^0.5)-SUM($J224:AO224),(Input!$J$154*(1+rvanilla)^0.5)/A12stdlife))</f>
        <v>0</v>
      </c>
      <c r="AQ224" s="168">
        <f>IF(A12stdlife="n/a","n/a",IF(AQ$3&gt;(A12stdlife+$E224),(Input!$J$154*(1+rvanilla)^0.5)-SUM($J224:AP224),(Input!$J$154*(1+rvanilla)^0.5)/A12stdlife))</f>
        <v>0</v>
      </c>
      <c r="AR224" s="168">
        <f>IF(A12stdlife="n/a","n/a",IF(AR$3&gt;(A12stdlife+$E224),(Input!$J$154*(1+rvanilla)^0.5)-SUM($J224:AQ224),(Input!$J$154*(1+rvanilla)^0.5)/A12stdlife))</f>
        <v>0</v>
      </c>
      <c r="AS224" s="168">
        <f>IF(A12stdlife="n/a","n/a",IF(AS$3&gt;(A12stdlife+$E224),(Input!$J$154*(1+rvanilla)^0.5)-SUM($J224:AR224),(Input!$J$154*(1+rvanilla)^0.5)/A12stdlife))</f>
        <v>0</v>
      </c>
      <c r="AT224" s="168">
        <f>IF(A12stdlife="n/a","n/a",IF(AT$3&gt;(A12stdlife+$E224),(Input!$J$154*(1+rvanilla)^0.5)-SUM($J224:AS224),(Input!$J$154*(1+rvanilla)^0.5)/A12stdlife))</f>
        <v>0</v>
      </c>
      <c r="AU224" s="168">
        <f>IF(A12stdlife="n/a","n/a",IF(AU$3&gt;(A12stdlife+$E224),(Input!$J$154*(1+rvanilla)^0.5)-SUM($J224:AT224),(Input!$J$154*(1+rvanilla)^0.5)/A12stdlife))</f>
        <v>0</v>
      </c>
      <c r="AV224" s="168">
        <f>IF(A12stdlife="n/a","n/a",IF(AV$3&gt;(A12stdlife+$E224),(Input!$J$154*(1+rvanilla)^0.5)-SUM($J224:AU224),(Input!$J$154*(1+rvanilla)^0.5)/A12stdlife))</f>
        <v>0</v>
      </c>
      <c r="AW224" s="168">
        <f>IF(A12stdlife="n/a","n/a",IF(AW$3&gt;(A12stdlife+$E224),(Input!$J$154*(1+rvanilla)^0.5)-SUM($J224:AV224),(Input!$J$154*(1+rvanilla)^0.5)/A12stdlife))</f>
        <v>0</v>
      </c>
      <c r="AX224" s="168">
        <f>IF(A12stdlife="n/a","n/a",IF(AX$3&gt;(A12stdlife+$E224),(Input!$J$154*(1+rvanilla)^0.5)-SUM($J224:AW224),(Input!$J$154*(1+rvanilla)^0.5)/A12stdlife))</f>
        <v>0</v>
      </c>
      <c r="AY224" s="168">
        <f>IF(A12stdlife="n/a","n/a",IF(AY$3&gt;(A12stdlife+$E224),(Input!$J$154*(1+rvanilla)^0.5)-SUM($J224:AX224),(Input!$J$154*(1+rvanilla)^0.5)/A12stdlife))</f>
        <v>0</v>
      </c>
      <c r="AZ224" s="168">
        <f>IF(A12stdlife="n/a","n/a",IF(AZ$3&gt;(A12stdlife+$E224),(Input!$J$154*(1+rvanilla)^0.5)-SUM($J224:AY224),(Input!$J$154*(1+rvanilla)^0.5)/A12stdlife))</f>
        <v>0</v>
      </c>
      <c r="BA224" s="168">
        <f>IF(A12stdlife="n/a","n/a",IF(BA$3&gt;(A12stdlife+$E224),(Input!$J$154*(1+rvanilla)^0.5)-SUM($J224:AZ224),(Input!$J$154*(1+rvanilla)^0.5)/A12stdlife))</f>
        <v>0</v>
      </c>
      <c r="BB224" s="168">
        <f>IF(A12stdlife="n/a","n/a",IF(BB$3&gt;(A12stdlife+$E224),(Input!$J$154*(1+rvanilla)^0.5)-SUM($J224:BA224),(Input!$J$154*(1+rvanilla)^0.5)/A12stdlife))</f>
        <v>0</v>
      </c>
      <c r="BC224" s="168">
        <f>IF(A12stdlife="n/a","n/a",IF(BC$3&gt;(A12stdlife+$E224),(Input!$J$154*(1+rvanilla)^0.5)-SUM($J224:BB224),(Input!$J$154*(1+rvanilla)^0.5)/A12stdlife))</f>
        <v>0</v>
      </c>
      <c r="BD224" s="168">
        <f>IF(A12stdlife="n/a","n/a",IF(BD$3&gt;(A12stdlife+$E224),(Input!$J$154*(1+rvanilla)^0.5)-SUM($J224:BC224),(Input!$J$154*(1+rvanilla)^0.5)/A12stdlife))</f>
        <v>0</v>
      </c>
      <c r="BE224" s="168">
        <f>IF(A12stdlife="n/a","n/a",IF(BE$3&gt;(A12stdlife+$E224),(Input!$J$154*(1+rvanilla)^0.5)-SUM($J224:BD224),(Input!$J$154*(1+rvanilla)^0.5)/A12stdlife))</f>
        <v>0</v>
      </c>
      <c r="BF224" s="168">
        <f>IF(A12stdlife="n/a","n/a",IF(BF$3&gt;(A12stdlife+$E224),(Input!$J$154*(1+rvanilla)^0.5)-SUM($J224:BE224),(Input!$J$154*(1+rvanilla)^0.5)/A12stdlife))</f>
        <v>0</v>
      </c>
      <c r="BG224" s="168">
        <f>IF(A12stdlife="n/a","n/a",IF(BG$3&gt;(A12stdlife+$E224),(Input!$J$154*(1+rvanilla)^0.5)-SUM($J224:BF224),(Input!$J$154*(1+rvanilla)^0.5)/A12stdlife))</f>
        <v>0</v>
      </c>
      <c r="BH224" s="168">
        <f>IF(A12stdlife="n/a","n/a",IF(BH$3&gt;(A12stdlife+$E224),(Input!$J$154*(1+rvanilla)^0.5)-SUM($J224:BG224),(Input!$J$154*(1+rvanilla)^0.5)/A12stdlife))</f>
        <v>0</v>
      </c>
      <c r="BI224" s="168">
        <f>IF(A12stdlife="n/a","n/a",IF(BI$3&gt;(A12stdlife+$E224),(Input!$J$154*(1+rvanilla)^0.5)-SUM($J224:BH224),(Input!$J$154*(1+rvanilla)^0.5)/A12stdlife))</f>
        <v>0</v>
      </c>
      <c r="BJ224" s="20"/>
      <c r="BK224" s="20"/>
      <c r="BL224"/>
      <c r="BM224"/>
      <c r="BN224"/>
      <c r="BO224"/>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c r="CY224"/>
      <c r="CZ224"/>
      <c r="DA224"/>
      <c r="DB224"/>
      <c r="DC224"/>
      <c r="DD224"/>
      <c r="DE224"/>
      <c r="DF224"/>
      <c r="DG224"/>
      <c r="DH224"/>
      <c r="DI224"/>
      <c r="DJ224"/>
      <c r="DK224"/>
      <c r="DL224"/>
      <c r="DM224"/>
      <c r="DN224"/>
      <c r="DO224"/>
      <c r="DP224"/>
      <c r="DQ224"/>
      <c r="DR224"/>
      <c r="DS224"/>
      <c r="DT224"/>
      <c r="DU224"/>
      <c r="DV224"/>
      <c r="DW224"/>
      <c r="DX224"/>
      <c r="DY224"/>
      <c r="DZ224"/>
      <c r="EA224"/>
      <c r="EB224"/>
      <c r="EC224"/>
      <c r="ED224"/>
      <c r="EE224"/>
      <c r="EF224"/>
      <c r="EG224"/>
      <c r="EH224"/>
      <c r="EI224"/>
      <c r="EJ224"/>
      <c r="EK224"/>
      <c r="EL224"/>
      <c r="EM224"/>
      <c r="EN224"/>
      <c r="EO224"/>
      <c r="EP224"/>
      <c r="EQ224"/>
      <c r="ER224"/>
      <c r="ES224"/>
      <c r="ET224"/>
      <c r="EU224"/>
      <c r="EV224"/>
      <c r="EW224"/>
      <c r="EX224"/>
      <c r="EY224"/>
      <c r="EZ224"/>
      <c r="FA224"/>
      <c r="FB224"/>
      <c r="FC224"/>
      <c r="FD224"/>
      <c r="FE224"/>
      <c r="FF224"/>
      <c r="FG224"/>
      <c r="FH224"/>
      <c r="FI224"/>
      <c r="FJ224"/>
      <c r="FK224"/>
      <c r="FL224"/>
      <c r="FM224"/>
      <c r="FN224"/>
      <c r="FO224"/>
      <c r="FP224"/>
      <c r="FQ224"/>
      <c r="FR224"/>
      <c r="FS224"/>
      <c r="FT224"/>
      <c r="FU224"/>
      <c r="FV224"/>
      <c r="FW224"/>
      <c r="FX224"/>
      <c r="FY224"/>
      <c r="FZ224"/>
      <c r="GA224"/>
      <c r="GB224"/>
      <c r="GC224"/>
      <c r="GD224"/>
      <c r="GE224"/>
      <c r="GF224"/>
      <c r="GG224"/>
      <c r="GH224"/>
      <c r="GI224"/>
      <c r="GJ224"/>
      <c r="GK224"/>
      <c r="GL224"/>
      <c r="GM224"/>
      <c r="GN224"/>
      <c r="GO224"/>
      <c r="GP224"/>
      <c r="GQ224"/>
      <c r="GR224"/>
      <c r="GS224"/>
      <c r="GT224"/>
      <c r="GU224"/>
      <c r="GV224"/>
      <c r="GW224"/>
      <c r="GX224"/>
      <c r="GY224"/>
      <c r="GZ224"/>
      <c r="HA224"/>
      <c r="HB224"/>
      <c r="HC224"/>
      <c r="HD224"/>
      <c r="HE224"/>
      <c r="HF224"/>
      <c r="HG224"/>
      <c r="HH224"/>
      <c r="HI224"/>
      <c r="HJ224"/>
      <c r="HK224"/>
      <c r="HL224"/>
      <c r="HM224"/>
      <c r="HN224"/>
      <c r="HO224"/>
      <c r="HP224"/>
      <c r="HQ224"/>
      <c r="HR224"/>
      <c r="HS224"/>
      <c r="HT224"/>
      <c r="HU224"/>
      <c r="HV224"/>
      <c r="HW224"/>
      <c r="HX224"/>
      <c r="HY224"/>
      <c r="HZ224"/>
      <c r="IA224"/>
      <c r="IB224"/>
      <c r="IC224"/>
      <c r="ID224"/>
      <c r="IE224"/>
      <c r="IF224"/>
      <c r="IG224"/>
      <c r="IH224"/>
      <c r="II224"/>
      <c r="IJ224"/>
      <c r="IK224"/>
      <c r="IL224"/>
      <c r="IM224"/>
      <c r="IN224"/>
      <c r="IO224"/>
      <c r="IP224"/>
      <c r="IQ224"/>
      <c r="IR224"/>
      <c r="IS224"/>
      <c r="IT224"/>
      <c r="IU224"/>
      <c r="IV224"/>
    </row>
    <row r="225" spans="1:256" s="5" customFormat="1" hidden="1" outlineLevel="2">
      <c r="A225" s="20"/>
      <c r="B225" s="20"/>
      <c r="C225" s="38"/>
      <c r="D225" s="641"/>
      <c r="E225" s="287">
        <v>5</v>
      </c>
      <c r="F225" s="40"/>
      <c r="G225" s="445"/>
      <c r="H225" s="315"/>
      <c r="I225" s="315"/>
      <c r="J225" s="315"/>
      <c r="K225" s="314"/>
      <c r="L225" s="168">
        <f>IF(A12stdlife="n/a","n/a",IF(L$3&gt;(A12stdlife+$E225),(Input!$K$154*(1+rvanilla)^0.5)-SUM($K225:K225),(Input!$K$154*(1+rvanilla)^0.5)/A12stdlife))</f>
        <v>1.7864903924985462</v>
      </c>
      <c r="M225" s="168">
        <f>IF(A12stdlife="n/a","n/a",IF(M$3&gt;(A12stdlife+$E225),(Input!$K$154*(1+rvanilla)^0.5)-SUM($K225:L225),(Input!$K$154*(1+rvanilla)^0.5)/A12stdlife))</f>
        <v>1.7864903924985462</v>
      </c>
      <c r="N225" s="168">
        <f>IF(A12stdlife="n/a","n/a",IF(N$3&gt;(A12stdlife+$E225),(Input!$K$154*(1+rvanilla)^0.5)-SUM($K225:M225),(Input!$K$154*(1+rvanilla)^0.5)/A12stdlife))</f>
        <v>1.7864903924985462</v>
      </c>
      <c r="O225" s="168">
        <f>IF(A12stdlife="n/a","n/a",IF(O$3&gt;(A12stdlife+$E225),(Input!$K$154*(1+rvanilla)^0.5)-SUM($K225:N225),(Input!$K$154*(1+rvanilla)^0.5)/A12stdlife))</f>
        <v>1.7864903924985462</v>
      </c>
      <c r="P225" s="168">
        <f>IF(A12stdlife="n/a","n/a",IF(P$3&gt;(A12stdlife+$E225),(Input!$K$154*(1+rvanilla)^0.5)-SUM($K225:O225),(Input!$K$154*(1+rvanilla)^0.5)/A12stdlife))</f>
        <v>1.7864903924985462</v>
      </c>
      <c r="Q225" s="168">
        <f>IF(A12stdlife="n/a","n/a",IF(Q$3&gt;(A12stdlife+$E225),(Input!$K$154*(1+rvanilla)^0.5)-SUM($K225:P225),(Input!$K$154*(1+rvanilla)^0.5)/A12stdlife))</f>
        <v>1.7864903924985462</v>
      </c>
      <c r="R225" s="168">
        <f>IF(A12stdlife="n/a","n/a",IF(R$3&gt;(A12stdlife+$E225),(Input!$K$154*(1+rvanilla)^0.5)-SUM($K225:Q225),(Input!$K$154*(1+rvanilla)^0.5)/A12stdlife))</f>
        <v>1.7864903924985462</v>
      </c>
      <c r="S225" s="168">
        <f>IF(A12stdlife="n/a","n/a",IF(S$3&gt;(A12stdlife+$E225),(Input!$K$154*(1+rvanilla)^0.5)-SUM($K225:R225),(Input!$K$154*(1+rvanilla)^0.5)/A12stdlife))</f>
        <v>1.7864903924985462</v>
      </c>
      <c r="T225" s="168">
        <f>IF(A12stdlife="n/a","n/a",IF(T$3&gt;(A12stdlife+$E225),(Input!$K$154*(1+rvanilla)^0.5)-SUM($K225:S225),(Input!$K$154*(1+rvanilla)^0.5)/A12stdlife))</f>
        <v>1.7864903924985462</v>
      </c>
      <c r="U225" s="168">
        <f>IF(A12stdlife="n/a","n/a",IF(U$3&gt;(A12stdlife+$E225),(Input!$K$154*(1+rvanilla)^0.5)-SUM($K225:T225),(Input!$K$154*(1+rvanilla)^0.5)/A12stdlife))</f>
        <v>1.7864903924985462</v>
      </c>
      <c r="V225" s="168">
        <f>IF(A12stdlife="n/a","n/a",IF(V$3&gt;(A12stdlife+$E225),(Input!$K$154*(1+rvanilla)^0.5)-SUM($K225:U225),(Input!$K$154*(1+rvanilla)^0.5)/A12stdlife))</f>
        <v>1.7864903924985462</v>
      </c>
      <c r="W225" s="168">
        <f>IF(A12stdlife="n/a","n/a",IF(W$3&gt;(A12stdlife+$E225),(Input!$K$154*(1+rvanilla)^0.5)-SUM($K225:V225),(Input!$K$154*(1+rvanilla)^0.5)/A12stdlife))</f>
        <v>1.7864903924985462</v>
      </c>
      <c r="X225" s="168">
        <f>IF(A12stdlife="n/a","n/a",IF(X$3&gt;(A12stdlife+$E225),(Input!$K$154*(1+rvanilla)^0.5)-SUM($K225:W225),(Input!$K$154*(1+rvanilla)^0.5)/A12stdlife))</f>
        <v>1.7864903924985462</v>
      </c>
      <c r="Y225" s="168">
        <f>IF(A12stdlife="n/a","n/a",IF(Y$3&gt;(A12stdlife+$E225),(Input!$K$154*(1+rvanilla)^0.5)-SUM($K225:X225),(Input!$K$154*(1+rvanilla)^0.5)/A12stdlife))</f>
        <v>1.7864903924985462</v>
      </c>
      <c r="Z225" s="168">
        <f>IF(A12stdlife="n/a","n/a",IF(Z$3&gt;(A12stdlife+$E225),(Input!$K$154*(1+rvanilla)^0.5)-SUM($K225:Y225),(Input!$K$154*(1+rvanilla)^0.5)/A12stdlife))</f>
        <v>1.7864903924985462</v>
      </c>
      <c r="AA225" s="168">
        <f>IF(A12stdlife="n/a","n/a",IF(AA$3&gt;(A12stdlife+$E225),(Input!$K$154*(1+rvanilla)^0.5)-SUM($K225:Z225),(Input!$K$154*(1+rvanilla)^0.5)/A12stdlife))</f>
        <v>0</v>
      </c>
      <c r="AB225" s="168">
        <f>IF(A12stdlife="n/a","n/a",IF(AB$3&gt;(A12stdlife+$E225),(Input!$K$154*(1+rvanilla)^0.5)-SUM($K225:AA225),(Input!$K$154*(1+rvanilla)^0.5)/A12stdlife))</f>
        <v>0</v>
      </c>
      <c r="AC225" s="168">
        <f>IF(A12stdlife="n/a","n/a",IF(AC$3&gt;(A12stdlife+$E225),(Input!$K$154*(1+rvanilla)^0.5)-SUM($K225:AB225),(Input!$K$154*(1+rvanilla)^0.5)/A12stdlife))</f>
        <v>0</v>
      </c>
      <c r="AD225" s="168">
        <f>IF(A12stdlife="n/a","n/a",IF(AD$3&gt;(A12stdlife+$E225),(Input!$K$154*(1+rvanilla)^0.5)-SUM($K225:AC225),(Input!$K$154*(1+rvanilla)^0.5)/A12stdlife))</f>
        <v>0</v>
      </c>
      <c r="AE225" s="168">
        <f>IF(A12stdlife="n/a","n/a",IF(AE$3&gt;(A12stdlife+$E225),(Input!$K$154*(1+rvanilla)^0.5)-SUM($K225:AD225),(Input!$K$154*(1+rvanilla)^0.5)/A12stdlife))</f>
        <v>0</v>
      </c>
      <c r="AF225" s="168">
        <f>IF(A12stdlife="n/a","n/a",IF(AF$3&gt;(A12stdlife+$E225),(Input!$K$154*(1+rvanilla)^0.5)-SUM($K225:AE225),(Input!$K$154*(1+rvanilla)^0.5)/A12stdlife))</f>
        <v>0</v>
      </c>
      <c r="AG225" s="168">
        <f>IF(A12stdlife="n/a","n/a",IF(AG$3&gt;(A12stdlife+$E225),(Input!$K$154*(1+rvanilla)^0.5)-SUM($K225:AF225),(Input!$K$154*(1+rvanilla)^0.5)/A12stdlife))</f>
        <v>0</v>
      </c>
      <c r="AH225" s="168">
        <f>IF(A12stdlife="n/a","n/a",IF(AH$3&gt;(A12stdlife+$E225),(Input!$K$154*(1+rvanilla)^0.5)-SUM($K225:AG225),(Input!$K$154*(1+rvanilla)^0.5)/A12stdlife))</f>
        <v>0</v>
      </c>
      <c r="AI225" s="168">
        <f>IF(A12stdlife="n/a","n/a",IF(AI$3&gt;(A12stdlife+$E225),(Input!$K$154*(1+rvanilla)^0.5)-SUM($K225:AH225),(Input!$K$154*(1+rvanilla)^0.5)/A12stdlife))</f>
        <v>0</v>
      </c>
      <c r="AJ225" s="168">
        <f>IF(A12stdlife="n/a","n/a",IF(AJ$3&gt;(A12stdlife+$E225),(Input!$K$154*(1+rvanilla)^0.5)-SUM($K225:AI225),(Input!$K$154*(1+rvanilla)^0.5)/A12stdlife))</f>
        <v>0</v>
      </c>
      <c r="AK225" s="168">
        <f>IF(A12stdlife="n/a","n/a",IF(AK$3&gt;(A12stdlife+$E225),(Input!$K$154*(1+rvanilla)^0.5)-SUM($K225:AJ225),(Input!$K$154*(1+rvanilla)^0.5)/A12stdlife))</f>
        <v>0</v>
      </c>
      <c r="AL225" s="168">
        <f>IF(A12stdlife="n/a","n/a",IF(AL$3&gt;(A12stdlife+$E225),(Input!$K$154*(1+rvanilla)^0.5)-SUM($K225:AK225),(Input!$K$154*(1+rvanilla)^0.5)/A12stdlife))</f>
        <v>0</v>
      </c>
      <c r="AM225" s="168">
        <f>IF(A12stdlife="n/a","n/a",IF(AM$3&gt;(A12stdlife+$E225),(Input!$K$154*(1+rvanilla)^0.5)-SUM($K225:AL225),(Input!$K$154*(1+rvanilla)^0.5)/A12stdlife))</f>
        <v>0</v>
      </c>
      <c r="AN225" s="168">
        <f>IF(A12stdlife="n/a","n/a",IF(AN$3&gt;(A12stdlife+$E225),(Input!$K$154*(1+rvanilla)^0.5)-SUM($K225:AM225),(Input!$K$154*(1+rvanilla)^0.5)/A12stdlife))</f>
        <v>0</v>
      </c>
      <c r="AO225" s="168">
        <f>IF(A12stdlife="n/a","n/a",IF(AO$3&gt;(A12stdlife+$E225),(Input!$K$154*(1+rvanilla)^0.5)-SUM($K225:AN225),(Input!$K$154*(1+rvanilla)^0.5)/A12stdlife))</f>
        <v>0</v>
      </c>
      <c r="AP225" s="168">
        <f>IF(A12stdlife="n/a","n/a",IF(AP$3&gt;(A12stdlife+$E225),(Input!$K$154*(1+rvanilla)^0.5)-SUM($K225:AO225),(Input!$K$154*(1+rvanilla)^0.5)/A12stdlife))</f>
        <v>0</v>
      </c>
      <c r="AQ225" s="168">
        <f>IF(A12stdlife="n/a","n/a",IF(AQ$3&gt;(A12stdlife+$E225),(Input!$K$154*(1+rvanilla)^0.5)-SUM($K225:AP225),(Input!$K$154*(1+rvanilla)^0.5)/A12stdlife))</f>
        <v>0</v>
      </c>
      <c r="AR225" s="168">
        <f>IF(A12stdlife="n/a","n/a",IF(AR$3&gt;(A12stdlife+$E225),(Input!$K$154*(1+rvanilla)^0.5)-SUM($K225:AQ225),(Input!$K$154*(1+rvanilla)^0.5)/A12stdlife))</f>
        <v>0</v>
      </c>
      <c r="AS225" s="168">
        <f>IF(A12stdlife="n/a","n/a",IF(AS$3&gt;(A12stdlife+$E225),(Input!$K$154*(1+rvanilla)^0.5)-SUM($K225:AR225),(Input!$K$154*(1+rvanilla)^0.5)/A12stdlife))</f>
        <v>0</v>
      </c>
      <c r="AT225" s="168">
        <f>IF(A12stdlife="n/a","n/a",IF(AT$3&gt;(A12stdlife+$E225),(Input!$K$154*(1+rvanilla)^0.5)-SUM($K225:AS225),(Input!$K$154*(1+rvanilla)^0.5)/A12stdlife))</f>
        <v>0</v>
      </c>
      <c r="AU225" s="168">
        <f>IF(A12stdlife="n/a","n/a",IF(AU$3&gt;(A12stdlife+$E225),(Input!$K$154*(1+rvanilla)^0.5)-SUM($K225:AT225),(Input!$K$154*(1+rvanilla)^0.5)/A12stdlife))</f>
        <v>0</v>
      </c>
      <c r="AV225" s="168">
        <f>IF(A12stdlife="n/a","n/a",IF(AV$3&gt;(A12stdlife+$E225),(Input!$K$154*(1+rvanilla)^0.5)-SUM($K225:AU225),(Input!$K$154*(1+rvanilla)^0.5)/A12stdlife))</f>
        <v>0</v>
      </c>
      <c r="AW225" s="168">
        <f>IF(A12stdlife="n/a","n/a",IF(AW$3&gt;(A12stdlife+$E225),(Input!$K$154*(1+rvanilla)^0.5)-SUM($K225:AV225),(Input!$K$154*(1+rvanilla)^0.5)/A12stdlife))</f>
        <v>0</v>
      </c>
      <c r="AX225" s="168">
        <f>IF(A12stdlife="n/a","n/a",IF(AX$3&gt;(A12stdlife+$E225),(Input!$K$154*(1+rvanilla)^0.5)-SUM($K225:AW225),(Input!$K$154*(1+rvanilla)^0.5)/A12stdlife))</f>
        <v>0</v>
      </c>
      <c r="AY225" s="168">
        <f>IF(A12stdlife="n/a","n/a",IF(AY$3&gt;(A12stdlife+$E225),(Input!$K$154*(1+rvanilla)^0.5)-SUM($K225:AX225),(Input!$K$154*(1+rvanilla)^0.5)/A12stdlife))</f>
        <v>0</v>
      </c>
      <c r="AZ225" s="168">
        <f>IF(A12stdlife="n/a","n/a",IF(AZ$3&gt;(A12stdlife+$E225),(Input!$K$154*(1+rvanilla)^0.5)-SUM($K225:AY225),(Input!$K$154*(1+rvanilla)^0.5)/A12stdlife))</f>
        <v>0</v>
      </c>
      <c r="BA225" s="168">
        <f>IF(A12stdlife="n/a","n/a",IF(BA$3&gt;(A12stdlife+$E225),(Input!$K$154*(1+rvanilla)^0.5)-SUM($K225:AZ225),(Input!$K$154*(1+rvanilla)^0.5)/A12stdlife))</f>
        <v>0</v>
      </c>
      <c r="BB225" s="168">
        <f>IF(A12stdlife="n/a","n/a",IF(BB$3&gt;(A12stdlife+$E225),(Input!$K$154*(1+rvanilla)^0.5)-SUM($K225:BA225),(Input!$K$154*(1+rvanilla)^0.5)/A12stdlife))</f>
        <v>0</v>
      </c>
      <c r="BC225" s="168">
        <f>IF(A12stdlife="n/a","n/a",IF(BC$3&gt;(A12stdlife+$E225),(Input!$K$154*(1+rvanilla)^0.5)-SUM($K225:BB225),(Input!$K$154*(1+rvanilla)^0.5)/A12stdlife))</f>
        <v>0</v>
      </c>
      <c r="BD225" s="168">
        <f>IF(A12stdlife="n/a","n/a",IF(BD$3&gt;(A12stdlife+$E225),(Input!$K$154*(1+rvanilla)^0.5)-SUM($K225:BC225),(Input!$K$154*(1+rvanilla)^0.5)/A12stdlife))</f>
        <v>0</v>
      </c>
      <c r="BE225" s="168">
        <f>IF(A12stdlife="n/a","n/a",IF(BE$3&gt;(A12stdlife+$E225),(Input!$K$154*(1+rvanilla)^0.5)-SUM($K225:BD225),(Input!$K$154*(1+rvanilla)^0.5)/A12stdlife))</f>
        <v>0</v>
      </c>
      <c r="BF225" s="168">
        <f>IF(A12stdlife="n/a","n/a",IF(BF$3&gt;(A12stdlife+$E225),(Input!$K$154*(1+rvanilla)^0.5)-SUM($K225:BE225),(Input!$K$154*(1+rvanilla)^0.5)/A12stdlife))</f>
        <v>0</v>
      </c>
      <c r="BG225" s="168">
        <f>IF(A12stdlife="n/a","n/a",IF(BG$3&gt;(A12stdlife+$E225),(Input!$K$154*(1+rvanilla)^0.5)-SUM($K225:BF225),(Input!$K$154*(1+rvanilla)^0.5)/A12stdlife))</f>
        <v>0</v>
      </c>
      <c r="BH225" s="168">
        <f>IF(A12stdlife="n/a","n/a",IF(BH$3&gt;(A12stdlife+$E225),(Input!$K$154*(1+rvanilla)^0.5)-SUM($K225:BG225),(Input!$K$154*(1+rvanilla)^0.5)/A12stdlife))</f>
        <v>0</v>
      </c>
      <c r="BI225" s="168">
        <f>IF(A12stdlife="n/a","n/a",IF(BI$3&gt;(A12stdlife+$E225),(Input!$K$154*(1+rvanilla)^0.5)-SUM($K225:BH225),(Input!$K$154*(1+rvanilla)^0.5)/A12stdlife))</f>
        <v>0</v>
      </c>
      <c r="BJ225" s="20"/>
      <c r="BK225" s="20"/>
      <c r="BL225"/>
      <c r="BM225"/>
      <c r="BN225"/>
      <c r="BO225"/>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c r="DO225"/>
      <c r="DP225"/>
      <c r="DQ225"/>
      <c r="DR225"/>
      <c r="DS225"/>
      <c r="DT225"/>
      <c r="DU225"/>
      <c r="DV225"/>
      <c r="DW225"/>
      <c r="DX225"/>
      <c r="DY225"/>
      <c r="DZ225"/>
      <c r="EA225"/>
      <c r="EB225"/>
      <c r="EC225"/>
      <c r="ED225"/>
      <c r="EE225"/>
      <c r="EF225"/>
      <c r="EG225"/>
      <c r="EH225"/>
      <c r="EI225"/>
      <c r="EJ225"/>
      <c r="EK225"/>
      <c r="EL225"/>
      <c r="EM225"/>
      <c r="EN225"/>
      <c r="EO225"/>
      <c r="EP225"/>
      <c r="EQ225"/>
      <c r="ER225"/>
      <c r="ES225"/>
      <c r="ET225"/>
      <c r="EU225"/>
      <c r="EV225"/>
      <c r="EW225"/>
      <c r="EX225"/>
      <c r="EY225"/>
      <c r="EZ225"/>
      <c r="FA225"/>
      <c r="FB225"/>
      <c r="FC225"/>
      <c r="FD225"/>
      <c r="FE225"/>
      <c r="FF225"/>
      <c r="FG225"/>
      <c r="FH225"/>
      <c r="FI225"/>
      <c r="FJ225"/>
      <c r="FK225"/>
      <c r="FL225"/>
      <c r="FM225"/>
      <c r="FN225"/>
      <c r="FO225"/>
      <c r="FP225"/>
      <c r="FQ225"/>
      <c r="FR225"/>
      <c r="FS225"/>
      <c r="FT225"/>
      <c r="FU225"/>
      <c r="FV225"/>
      <c r="FW225"/>
      <c r="FX225"/>
      <c r="FY225"/>
      <c r="FZ225"/>
      <c r="GA225"/>
      <c r="GB225"/>
      <c r="GC225"/>
      <c r="GD225"/>
      <c r="GE225"/>
      <c r="GF225"/>
      <c r="GG225"/>
      <c r="GH225"/>
      <c r="GI225"/>
      <c r="GJ225"/>
      <c r="GK225"/>
      <c r="GL225"/>
      <c r="GM225"/>
      <c r="GN225"/>
      <c r="GO225"/>
      <c r="GP225"/>
      <c r="GQ225"/>
      <c r="GR225"/>
      <c r="GS225"/>
      <c r="GT225"/>
      <c r="GU225"/>
      <c r="GV225"/>
      <c r="GW225"/>
      <c r="GX225"/>
      <c r="GY225"/>
      <c r="GZ225"/>
      <c r="HA225"/>
      <c r="HB225"/>
      <c r="HC225"/>
      <c r="HD225"/>
      <c r="HE225"/>
      <c r="HF225"/>
      <c r="HG225"/>
      <c r="HH225"/>
      <c r="HI225"/>
      <c r="HJ225"/>
      <c r="HK225"/>
      <c r="HL225"/>
      <c r="HM225"/>
      <c r="HN225"/>
      <c r="HO225"/>
      <c r="HP225"/>
      <c r="HQ225"/>
      <c r="HR225"/>
      <c r="HS225"/>
      <c r="HT225"/>
      <c r="HU225"/>
      <c r="HV225"/>
      <c r="HW225"/>
      <c r="HX225"/>
      <c r="HY225"/>
      <c r="HZ225"/>
      <c r="IA225"/>
      <c r="IB225"/>
      <c r="IC225"/>
      <c r="ID225"/>
      <c r="IE225"/>
      <c r="IF225"/>
      <c r="IG225"/>
      <c r="IH225"/>
      <c r="II225"/>
      <c r="IJ225"/>
      <c r="IK225"/>
      <c r="IL225"/>
      <c r="IM225"/>
      <c r="IN225"/>
      <c r="IO225"/>
      <c r="IP225"/>
      <c r="IQ225"/>
      <c r="IR225"/>
      <c r="IS225"/>
      <c r="IT225"/>
      <c r="IU225"/>
      <c r="IV225"/>
    </row>
    <row r="226" spans="1:256" s="5" customFormat="1" hidden="1" outlineLevel="2">
      <c r="A226" s="20"/>
      <c r="B226" s="20"/>
      <c r="C226" s="38"/>
      <c r="D226" s="641"/>
      <c r="E226" s="287">
        <v>6</v>
      </c>
      <c r="F226" s="40"/>
      <c r="G226" s="445"/>
      <c r="H226" s="315"/>
      <c r="I226" s="315"/>
      <c r="J226" s="315"/>
      <c r="K226" s="315"/>
      <c r="L226" s="314"/>
      <c r="M226" s="168">
        <f>IF(A12stdlife="n/a","n/a",IF(M$3&gt;(A12stdlife+$E226),(Input!$L$154*(1+rvanilla)^0.5)-SUM($L226:L226),(Input!$L$154*(1+rvanilla)^0.5)/A12stdlife))</f>
        <v>0</v>
      </c>
      <c r="N226" s="168">
        <f>IF(A12stdlife="n/a","n/a",IF(N$3&gt;(A12stdlife+$E226),(Input!$L$154*(1+rvanilla)^0.5)-SUM($L226:M226),(Input!$L$154*(1+rvanilla)^0.5)/A12stdlife))</f>
        <v>0</v>
      </c>
      <c r="O226" s="168">
        <f>IF(A12stdlife="n/a","n/a",IF(O$3&gt;(A12stdlife+$E226),(Input!$L$154*(1+rvanilla)^0.5)-SUM($L226:N226),(Input!$L$154*(1+rvanilla)^0.5)/A12stdlife))</f>
        <v>0</v>
      </c>
      <c r="P226" s="168">
        <f>IF(A12stdlife="n/a","n/a",IF(P$3&gt;(A12stdlife+$E226),(Input!$L$154*(1+rvanilla)^0.5)-SUM($L226:O226),(Input!$L$154*(1+rvanilla)^0.5)/A12stdlife))</f>
        <v>0</v>
      </c>
      <c r="Q226" s="168">
        <f>IF(A12stdlife="n/a","n/a",IF(Q$3&gt;(A12stdlife+$E226),(Input!$L$154*(1+rvanilla)^0.5)-SUM($L226:P226),(Input!$L$154*(1+rvanilla)^0.5)/A12stdlife))</f>
        <v>0</v>
      </c>
      <c r="R226" s="168">
        <f>IF(A12stdlife="n/a","n/a",IF(R$3&gt;(A12stdlife+$E226),(Input!$L$154*(1+rvanilla)^0.5)-SUM($L226:Q226),(Input!$L$154*(1+rvanilla)^0.5)/A12stdlife))</f>
        <v>0</v>
      </c>
      <c r="S226" s="168">
        <f>IF(A12stdlife="n/a","n/a",IF(S$3&gt;(A12stdlife+$E226),(Input!$L$154*(1+rvanilla)^0.5)-SUM($L226:R226),(Input!$L$154*(1+rvanilla)^0.5)/A12stdlife))</f>
        <v>0</v>
      </c>
      <c r="T226" s="168">
        <f>IF(A12stdlife="n/a","n/a",IF(T$3&gt;(A12stdlife+$E226),(Input!$L$154*(1+rvanilla)^0.5)-SUM($L226:S226),(Input!$L$154*(1+rvanilla)^0.5)/A12stdlife))</f>
        <v>0</v>
      </c>
      <c r="U226" s="168">
        <f>IF(A12stdlife="n/a","n/a",IF(U$3&gt;(A12stdlife+$E226),(Input!$L$154*(1+rvanilla)^0.5)-SUM($L226:T226),(Input!$L$154*(1+rvanilla)^0.5)/A12stdlife))</f>
        <v>0</v>
      </c>
      <c r="V226" s="168">
        <f>IF(A12stdlife="n/a","n/a",IF(V$3&gt;(A12stdlife+$E226),(Input!$L$154*(1+rvanilla)^0.5)-SUM($L226:U226),(Input!$L$154*(1+rvanilla)^0.5)/A12stdlife))</f>
        <v>0</v>
      </c>
      <c r="W226" s="168">
        <f>IF(A12stdlife="n/a","n/a",IF(W$3&gt;(A12stdlife+$E226),(Input!$L$154*(1+rvanilla)^0.5)-SUM($L226:V226),(Input!$L$154*(1+rvanilla)^0.5)/A12stdlife))</f>
        <v>0</v>
      </c>
      <c r="X226" s="168">
        <f>IF(A12stdlife="n/a","n/a",IF(X$3&gt;(A12stdlife+$E226),(Input!$L$154*(1+rvanilla)^0.5)-SUM($L226:W226),(Input!$L$154*(1+rvanilla)^0.5)/A12stdlife))</f>
        <v>0</v>
      </c>
      <c r="Y226" s="168">
        <f>IF(A12stdlife="n/a","n/a",IF(Y$3&gt;(A12stdlife+$E226),(Input!$L$154*(1+rvanilla)^0.5)-SUM($L226:X226),(Input!$L$154*(1+rvanilla)^0.5)/A12stdlife))</f>
        <v>0</v>
      </c>
      <c r="Z226" s="168">
        <f>IF(A12stdlife="n/a","n/a",IF(Z$3&gt;(A12stdlife+$E226),(Input!$L$154*(1+rvanilla)^0.5)-SUM($L226:Y226),(Input!$L$154*(1+rvanilla)^0.5)/A12stdlife))</f>
        <v>0</v>
      </c>
      <c r="AA226" s="168">
        <f>IF(A12stdlife="n/a","n/a",IF(AA$3&gt;(A12stdlife+$E226),(Input!$L$154*(1+rvanilla)^0.5)-SUM($L226:Z226),(Input!$L$154*(1+rvanilla)^0.5)/A12stdlife))</f>
        <v>0</v>
      </c>
      <c r="AB226" s="168">
        <f>IF(A12stdlife="n/a","n/a",IF(AB$3&gt;(A12stdlife+$E226),(Input!$L$154*(1+rvanilla)^0.5)-SUM($L226:AA226),(Input!$L$154*(1+rvanilla)^0.5)/A12stdlife))</f>
        <v>0</v>
      </c>
      <c r="AC226" s="168">
        <f>IF(A12stdlife="n/a","n/a",IF(AC$3&gt;(A12stdlife+$E226),(Input!$L$154*(1+rvanilla)^0.5)-SUM($L226:AB226),(Input!$L$154*(1+rvanilla)^0.5)/A12stdlife))</f>
        <v>0</v>
      </c>
      <c r="AD226" s="168">
        <f>IF(A12stdlife="n/a","n/a",IF(AD$3&gt;(A12stdlife+$E226),(Input!$L$154*(1+rvanilla)^0.5)-SUM($L226:AC226),(Input!$L$154*(1+rvanilla)^0.5)/A12stdlife))</f>
        <v>0</v>
      </c>
      <c r="AE226" s="168">
        <f>IF(A12stdlife="n/a","n/a",IF(AE$3&gt;(A12stdlife+$E226),(Input!$L$154*(1+rvanilla)^0.5)-SUM($L226:AD226),(Input!$L$154*(1+rvanilla)^0.5)/A12stdlife))</f>
        <v>0</v>
      </c>
      <c r="AF226" s="168">
        <f>IF(A12stdlife="n/a","n/a",IF(AF$3&gt;(A12stdlife+$E226),(Input!$L$154*(1+rvanilla)^0.5)-SUM($L226:AE226),(Input!$L$154*(1+rvanilla)^0.5)/A12stdlife))</f>
        <v>0</v>
      </c>
      <c r="AG226" s="168">
        <f>IF(A12stdlife="n/a","n/a",IF(AG$3&gt;(A12stdlife+$E226),(Input!$L$154*(1+rvanilla)^0.5)-SUM($L226:AF226),(Input!$L$154*(1+rvanilla)^0.5)/A12stdlife))</f>
        <v>0</v>
      </c>
      <c r="AH226" s="168">
        <f>IF(A12stdlife="n/a","n/a",IF(AH$3&gt;(A12stdlife+$E226),(Input!$L$154*(1+rvanilla)^0.5)-SUM($L226:AG226),(Input!$L$154*(1+rvanilla)^0.5)/A12stdlife))</f>
        <v>0</v>
      </c>
      <c r="AI226" s="168">
        <f>IF(A12stdlife="n/a","n/a",IF(AI$3&gt;(A12stdlife+$E226),(Input!$L$154*(1+rvanilla)^0.5)-SUM($L226:AH226),(Input!$L$154*(1+rvanilla)^0.5)/A12stdlife))</f>
        <v>0</v>
      </c>
      <c r="AJ226" s="168">
        <f>IF(A12stdlife="n/a","n/a",IF(AJ$3&gt;(A12stdlife+$E226),(Input!$L$154*(1+rvanilla)^0.5)-SUM($L226:AI226),(Input!$L$154*(1+rvanilla)^0.5)/A12stdlife))</f>
        <v>0</v>
      </c>
      <c r="AK226" s="168">
        <f>IF(A12stdlife="n/a","n/a",IF(AK$3&gt;(A12stdlife+$E226),(Input!$L$154*(1+rvanilla)^0.5)-SUM($L226:AJ226),(Input!$L$154*(1+rvanilla)^0.5)/A12stdlife))</f>
        <v>0</v>
      </c>
      <c r="AL226" s="168">
        <f>IF(A12stdlife="n/a","n/a",IF(AL$3&gt;(A12stdlife+$E226),(Input!$L$154*(1+rvanilla)^0.5)-SUM($L226:AK226),(Input!$L$154*(1+rvanilla)^0.5)/A12stdlife))</f>
        <v>0</v>
      </c>
      <c r="AM226" s="168">
        <f>IF(A12stdlife="n/a","n/a",IF(AM$3&gt;(A12stdlife+$E226),(Input!$L$154*(1+rvanilla)^0.5)-SUM($L226:AL226),(Input!$L$154*(1+rvanilla)^0.5)/A12stdlife))</f>
        <v>0</v>
      </c>
      <c r="AN226" s="168">
        <f>IF(A12stdlife="n/a","n/a",IF(AN$3&gt;(A12stdlife+$E226),(Input!$L$154*(1+rvanilla)^0.5)-SUM($L226:AM226),(Input!$L$154*(1+rvanilla)^0.5)/A12stdlife))</f>
        <v>0</v>
      </c>
      <c r="AO226" s="168">
        <f>IF(A12stdlife="n/a","n/a",IF(AO$3&gt;(A12stdlife+$E226),(Input!$L$154*(1+rvanilla)^0.5)-SUM($L226:AN226),(Input!$L$154*(1+rvanilla)^0.5)/A12stdlife))</f>
        <v>0</v>
      </c>
      <c r="AP226" s="168">
        <f>IF(A12stdlife="n/a","n/a",IF(AP$3&gt;(A12stdlife+$E226),(Input!$L$154*(1+rvanilla)^0.5)-SUM($L226:AO226),(Input!$L$154*(1+rvanilla)^0.5)/A12stdlife))</f>
        <v>0</v>
      </c>
      <c r="AQ226" s="168">
        <f>IF(A12stdlife="n/a","n/a",IF(AQ$3&gt;(A12stdlife+$E226),(Input!$L$154*(1+rvanilla)^0.5)-SUM($L226:AP226),(Input!$L$154*(1+rvanilla)^0.5)/A12stdlife))</f>
        <v>0</v>
      </c>
      <c r="AR226" s="168">
        <f>IF(A12stdlife="n/a","n/a",IF(AR$3&gt;(A12stdlife+$E226),(Input!$L$154*(1+rvanilla)^0.5)-SUM($L226:AQ226),(Input!$L$154*(1+rvanilla)^0.5)/A12stdlife))</f>
        <v>0</v>
      </c>
      <c r="AS226" s="168">
        <f>IF(A12stdlife="n/a","n/a",IF(AS$3&gt;(A12stdlife+$E226),(Input!$L$154*(1+rvanilla)^0.5)-SUM($L226:AR226),(Input!$L$154*(1+rvanilla)^0.5)/A12stdlife))</f>
        <v>0</v>
      </c>
      <c r="AT226" s="168">
        <f>IF(A12stdlife="n/a","n/a",IF(AT$3&gt;(A12stdlife+$E226),(Input!$L$154*(1+rvanilla)^0.5)-SUM($L226:AS226),(Input!$L$154*(1+rvanilla)^0.5)/A12stdlife))</f>
        <v>0</v>
      </c>
      <c r="AU226" s="168">
        <f>IF(A12stdlife="n/a","n/a",IF(AU$3&gt;(A12stdlife+$E226),(Input!$L$154*(1+rvanilla)^0.5)-SUM($L226:AT226),(Input!$L$154*(1+rvanilla)^0.5)/A12stdlife))</f>
        <v>0</v>
      </c>
      <c r="AV226" s="168">
        <f>IF(A12stdlife="n/a","n/a",IF(AV$3&gt;(A12stdlife+$E226),(Input!$L$154*(1+rvanilla)^0.5)-SUM($L226:AU226),(Input!$L$154*(1+rvanilla)^0.5)/A12stdlife))</f>
        <v>0</v>
      </c>
      <c r="AW226" s="168">
        <f>IF(A12stdlife="n/a","n/a",IF(AW$3&gt;(A12stdlife+$E226),(Input!$L$154*(1+rvanilla)^0.5)-SUM($L226:AV226),(Input!$L$154*(1+rvanilla)^0.5)/A12stdlife))</f>
        <v>0</v>
      </c>
      <c r="AX226" s="168">
        <f>IF(A12stdlife="n/a","n/a",IF(AX$3&gt;(A12stdlife+$E226),(Input!$L$154*(1+rvanilla)^0.5)-SUM($L226:AW226),(Input!$L$154*(1+rvanilla)^0.5)/A12stdlife))</f>
        <v>0</v>
      </c>
      <c r="AY226" s="168">
        <f>IF(A12stdlife="n/a","n/a",IF(AY$3&gt;(A12stdlife+$E226),(Input!$L$154*(1+rvanilla)^0.5)-SUM($L226:AX226),(Input!$L$154*(1+rvanilla)^0.5)/A12stdlife))</f>
        <v>0</v>
      </c>
      <c r="AZ226" s="168">
        <f>IF(A12stdlife="n/a","n/a",IF(AZ$3&gt;(A12stdlife+$E226),(Input!$L$154*(1+rvanilla)^0.5)-SUM($L226:AY226),(Input!$L$154*(1+rvanilla)^0.5)/A12stdlife))</f>
        <v>0</v>
      </c>
      <c r="BA226" s="168">
        <f>IF(A12stdlife="n/a","n/a",IF(BA$3&gt;(A12stdlife+$E226),(Input!$L$154*(1+rvanilla)^0.5)-SUM($L226:AZ226),(Input!$L$154*(1+rvanilla)^0.5)/A12stdlife))</f>
        <v>0</v>
      </c>
      <c r="BB226" s="168">
        <f>IF(A12stdlife="n/a","n/a",IF(BB$3&gt;(A12stdlife+$E226),(Input!$L$154*(1+rvanilla)^0.5)-SUM($L226:BA226),(Input!$L$154*(1+rvanilla)^0.5)/A12stdlife))</f>
        <v>0</v>
      </c>
      <c r="BC226" s="168">
        <f>IF(A12stdlife="n/a","n/a",IF(BC$3&gt;(A12stdlife+$E226),(Input!$L$154*(1+rvanilla)^0.5)-SUM($L226:BB226),(Input!$L$154*(1+rvanilla)^0.5)/A12stdlife))</f>
        <v>0</v>
      </c>
      <c r="BD226" s="168">
        <f>IF(A12stdlife="n/a","n/a",IF(BD$3&gt;(A12stdlife+$E226),(Input!$L$154*(1+rvanilla)^0.5)-SUM($L226:BC226),(Input!$L$154*(1+rvanilla)^0.5)/A12stdlife))</f>
        <v>0</v>
      </c>
      <c r="BE226" s="168">
        <f>IF(A12stdlife="n/a","n/a",IF(BE$3&gt;(A12stdlife+$E226),(Input!$L$154*(1+rvanilla)^0.5)-SUM($L226:BD226),(Input!$L$154*(1+rvanilla)^0.5)/A12stdlife))</f>
        <v>0</v>
      </c>
      <c r="BF226" s="168">
        <f>IF(A12stdlife="n/a","n/a",IF(BF$3&gt;(A12stdlife+$E226),(Input!$L$154*(1+rvanilla)^0.5)-SUM($L226:BE226),(Input!$L$154*(1+rvanilla)^0.5)/A12stdlife))</f>
        <v>0</v>
      </c>
      <c r="BG226" s="168">
        <f>IF(A12stdlife="n/a","n/a",IF(BG$3&gt;(A12stdlife+$E226),(Input!$L$154*(1+rvanilla)^0.5)-SUM($L226:BF226),(Input!$L$154*(1+rvanilla)^0.5)/A12stdlife))</f>
        <v>0</v>
      </c>
      <c r="BH226" s="168">
        <f>IF(A12stdlife="n/a","n/a",IF(BH$3&gt;(A12stdlife+$E226),(Input!$L$154*(1+rvanilla)^0.5)-SUM($L226:BG226),(Input!$L$154*(1+rvanilla)^0.5)/A12stdlife))</f>
        <v>0</v>
      </c>
      <c r="BI226" s="168">
        <f>IF(A12stdlife="n/a","n/a",IF(BI$3&gt;(A12stdlife+$E226),(Input!$L$154*(1+rvanilla)^0.5)-SUM($L226:BH226),(Input!$L$154*(1+rvanilla)^0.5)/A12stdlife))</f>
        <v>0</v>
      </c>
      <c r="BJ226" s="20"/>
      <c r="BK226" s="20"/>
      <c r="BL226"/>
      <c r="BM226"/>
      <c r="BN226"/>
      <c r="BO226"/>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DO226"/>
      <c r="DP226"/>
      <c r="DQ226"/>
      <c r="DR226"/>
      <c r="DS226"/>
      <c r="DT226"/>
      <c r="DU226"/>
      <c r="DV226"/>
      <c r="DW226"/>
      <c r="DX226"/>
      <c r="DY226"/>
      <c r="DZ226"/>
      <c r="EA226"/>
      <c r="EB226"/>
      <c r="EC226"/>
      <c r="ED226"/>
      <c r="EE226"/>
      <c r="EF226"/>
      <c r="EG226"/>
      <c r="EH226"/>
      <c r="EI226"/>
      <c r="EJ226"/>
      <c r="EK226"/>
      <c r="EL226"/>
      <c r="EM226"/>
      <c r="EN226"/>
      <c r="EO226"/>
      <c r="EP226"/>
      <c r="EQ226"/>
      <c r="ER226"/>
      <c r="ES226"/>
      <c r="ET226"/>
      <c r="EU226"/>
      <c r="EV226"/>
      <c r="EW226"/>
      <c r="EX226"/>
      <c r="EY226"/>
      <c r="EZ226"/>
      <c r="FA226"/>
      <c r="FB226"/>
      <c r="FC226"/>
      <c r="FD226"/>
      <c r="FE226"/>
      <c r="FF226"/>
      <c r="FG226"/>
      <c r="FH226"/>
      <c r="FI226"/>
      <c r="FJ226"/>
      <c r="FK226"/>
      <c r="FL226"/>
      <c r="FM226"/>
      <c r="FN226"/>
      <c r="FO226"/>
      <c r="FP226"/>
      <c r="FQ226"/>
      <c r="FR226"/>
      <c r="FS226"/>
      <c r="FT226"/>
      <c r="FU226"/>
      <c r="FV226"/>
      <c r="FW226"/>
      <c r="FX226"/>
      <c r="FY226"/>
      <c r="FZ226"/>
      <c r="GA226"/>
      <c r="GB226"/>
      <c r="GC226"/>
      <c r="GD226"/>
      <c r="GE226"/>
      <c r="GF226"/>
      <c r="GG226"/>
      <c r="GH226"/>
      <c r="GI226"/>
      <c r="GJ226"/>
      <c r="GK226"/>
      <c r="GL226"/>
      <c r="GM226"/>
      <c r="GN226"/>
      <c r="GO226"/>
      <c r="GP226"/>
      <c r="GQ226"/>
      <c r="GR226"/>
      <c r="GS226"/>
      <c r="GT226"/>
      <c r="GU226"/>
      <c r="GV226"/>
      <c r="GW226"/>
      <c r="GX226"/>
      <c r="GY226"/>
      <c r="GZ226"/>
      <c r="HA226"/>
      <c r="HB226"/>
      <c r="HC226"/>
      <c r="HD226"/>
      <c r="HE226"/>
      <c r="HF226"/>
      <c r="HG226"/>
      <c r="HH226"/>
      <c r="HI226"/>
      <c r="HJ226"/>
      <c r="HK226"/>
      <c r="HL226"/>
      <c r="HM226"/>
      <c r="HN226"/>
      <c r="HO226"/>
      <c r="HP226"/>
      <c r="HQ226"/>
      <c r="HR226"/>
      <c r="HS226"/>
      <c r="HT226"/>
      <c r="HU226"/>
      <c r="HV226"/>
      <c r="HW226"/>
      <c r="HX226"/>
      <c r="HY226"/>
      <c r="HZ226"/>
      <c r="IA226"/>
      <c r="IB226"/>
      <c r="IC226"/>
      <c r="ID226"/>
      <c r="IE226"/>
      <c r="IF226"/>
      <c r="IG226"/>
      <c r="IH226"/>
      <c r="II226"/>
      <c r="IJ226"/>
      <c r="IK226"/>
      <c r="IL226"/>
      <c r="IM226"/>
      <c r="IN226"/>
      <c r="IO226"/>
      <c r="IP226"/>
      <c r="IQ226"/>
      <c r="IR226"/>
      <c r="IS226"/>
      <c r="IT226"/>
      <c r="IU226"/>
      <c r="IV226"/>
    </row>
    <row r="227" spans="1:256" s="5" customFormat="1" hidden="1" outlineLevel="2">
      <c r="A227" s="20"/>
      <c r="B227" s="20"/>
      <c r="C227" s="38"/>
      <c r="D227" s="641"/>
      <c r="E227" s="287">
        <v>7</v>
      </c>
      <c r="F227" s="40"/>
      <c r="G227" s="445"/>
      <c r="H227" s="315"/>
      <c r="I227" s="315"/>
      <c r="J227" s="315"/>
      <c r="K227" s="315"/>
      <c r="L227" s="315"/>
      <c r="M227" s="314"/>
      <c r="N227" s="168">
        <f>IF(A12stdlife="n/a","n/a",IF(N$3&gt;(A12stdlife+$E227),(Input!$M$154*(1+rvanilla)^0.5)-SUM($M227:M227),(Input!$M$154*(1+rvanilla)^0.5)/A12stdlife))</f>
        <v>0</v>
      </c>
      <c r="O227" s="168">
        <f>IF(A12stdlife="n/a","n/a",IF(O$3&gt;(A12stdlife+$E227),(Input!$M$154*(1+rvanilla)^0.5)-SUM($M227:N227),(Input!$M$154*(1+rvanilla)^0.5)/A12stdlife))</f>
        <v>0</v>
      </c>
      <c r="P227" s="168">
        <f>IF(A12stdlife="n/a","n/a",IF(P$3&gt;(A12stdlife+$E227),(Input!$M$154*(1+rvanilla)^0.5)-SUM($M227:O227),(Input!$M$154*(1+rvanilla)^0.5)/A12stdlife))</f>
        <v>0</v>
      </c>
      <c r="Q227" s="168">
        <f>IF(A12stdlife="n/a","n/a",IF(Q$3&gt;(A12stdlife+$E227),(Input!$M$154*(1+rvanilla)^0.5)-SUM($M227:P227),(Input!$M$154*(1+rvanilla)^0.5)/A12stdlife))</f>
        <v>0</v>
      </c>
      <c r="R227" s="168">
        <f>IF(A12stdlife="n/a","n/a",IF(R$3&gt;(A12stdlife+$E227),(Input!$M$154*(1+rvanilla)^0.5)-SUM($M227:Q227),(Input!$M$154*(1+rvanilla)^0.5)/A12stdlife))</f>
        <v>0</v>
      </c>
      <c r="S227" s="168">
        <f>IF(A12stdlife="n/a","n/a",IF(S$3&gt;(A12stdlife+$E227),(Input!$M$154*(1+rvanilla)^0.5)-SUM($M227:R227),(Input!$M$154*(1+rvanilla)^0.5)/A12stdlife))</f>
        <v>0</v>
      </c>
      <c r="T227" s="168">
        <f>IF(A12stdlife="n/a","n/a",IF(T$3&gt;(A12stdlife+$E227),(Input!$M$154*(1+rvanilla)^0.5)-SUM($M227:S227),(Input!$M$154*(1+rvanilla)^0.5)/A12stdlife))</f>
        <v>0</v>
      </c>
      <c r="U227" s="168">
        <f>IF(A12stdlife="n/a","n/a",IF(U$3&gt;(A12stdlife+$E227),(Input!$M$154*(1+rvanilla)^0.5)-SUM($M227:T227),(Input!$M$154*(1+rvanilla)^0.5)/A12stdlife))</f>
        <v>0</v>
      </c>
      <c r="V227" s="168">
        <f>IF(A12stdlife="n/a","n/a",IF(V$3&gt;(A12stdlife+$E227),(Input!$M$154*(1+rvanilla)^0.5)-SUM($M227:U227),(Input!$M$154*(1+rvanilla)^0.5)/A12stdlife))</f>
        <v>0</v>
      </c>
      <c r="W227" s="168">
        <f>IF(A12stdlife="n/a","n/a",IF(W$3&gt;(A12stdlife+$E227),(Input!$M$154*(1+rvanilla)^0.5)-SUM($M227:V227),(Input!$M$154*(1+rvanilla)^0.5)/A12stdlife))</f>
        <v>0</v>
      </c>
      <c r="X227" s="168">
        <f>IF(A12stdlife="n/a","n/a",IF(X$3&gt;(A12stdlife+$E227),(Input!$M$154*(1+rvanilla)^0.5)-SUM($M227:W227),(Input!$M$154*(1+rvanilla)^0.5)/A12stdlife))</f>
        <v>0</v>
      </c>
      <c r="Y227" s="168">
        <f>IF(A12stdlife="n/a","n/a",IF(Y$3&gt;(A12stdlife+$E227),(Input!$M$154*(1+rvanilla)^0.5)-SUM($M227:X227),(Input!$M$154*(1+rvanilla)^0.5)/A12stdlife))</f>
        <v>0</v>
      </c>
      <c r="Z227" s="168">
        <f>IF(A12stdlife="n/a","n/a",IF(Z$3&gt;(A12stdlife+$E227),(Input!$M$154*(1+rvanilla)^0.5)-SUM($M227:Y227),(Input!$M$154*(1+rvanilla)^0.5)/A12stdlife))</f>
        <v>0</v>
      </c>
      <c r="AA227" s="168">
        <f>IF(A12stdlife="n/a","n/a",IF(AA$3&gt;(A12stdlife+$E227),(Input!$M$154*(1+rvanilla)^0.5)-SUM($M227:Z227),(Input!$M$154*(1+rvanilla)^0.5)/A12stdlife))</f>
        <v>0</v>
      </c>
      <c r="AB227" s="168">
        <f>IF(A12stdlife="n/a","n/a",IF(AB$3&gt;(A12stdlife+$E227),(Input!$M$154*(1+rvanilla)^0.5)-SUM($M227:AA227),(Input!$M$154*(1+rvanilla)^0.5)/A12stdlife))</f>
        <v>0</v>
      </c>
      <c r="AC227" s="168">
        <f>IF(A12stdlife="n/a","n/a",IF(AC$3&gt;(A12stdlife+$E227),(Input!$M$154*(1+rvanilla)^0.5)-SUM($M227:AB227),(Input!$M$154*(1+rvanilla)^0.5)/A12stdlife))</f>
        <v>0</v>
      </c>
      <c r="AD227" s="168">
        <f>IF(A12stdlife="n/a","n/a",IF(AD$3&gt;(A12stdlife+$E227),(Input!$M$154*(1+rvanilla)^0.5)-SUM($M227:AC227),(Input!$M$154*(1+rvanilla)^0.5)/A12stdlife))</f>
        <v>0</v>
      </c>
      <c r="AE227" s="168">
        <f>IF(A12stdlife="n/a","n/a",IF(AE$3&gt;(A12stdlife+$E227),(Input!$M$154*(1+rvanilla)^0.5)-SUM($M227:AD227),(Input!$M$154*(1+rvanilla)^0.5)/A12stdlife))</f>
        <v>0</v>
      </c>
      <c r="AF227" s="168">
        <f>IF(A12stdlife="n/a","n/a",IF(AF$3&gt;(A12stdlife+$E227),(Input!$M$154*(1+rvanilla)^0.5)-SUM($M227:AE227),(Input!$M$154*(1+rvanilla)^0.5)/A12stdlife))</f>
        <v>0</v>
      </c>
      <c r="AG227" s="168">
        <f>IF(A12stdlife="n/a","n/a",IF(AG$3&gt;(A12stdlife+$E227),(Input!$M$154*(1+rvanilla)^0.5)-SUM($M227:AF227),(Input!$M$154*(1+rvanilla)^0.5)/A12stdlife))</f>
        <v>0</v>
      </c>
      <c r="AH227" s="168">
        <f>IF(A12stdlife="n/a","n/a",IF(AH$3&gt;(A12stdlife+$E227),(Input!$M$154*(1+rvanilla)^0.5)-SUM($M227:AG227),(Input!$M$154*(1+rvanilla)^0.5)/A12stdlife))</f>
        <v>0</v>
      </c>
      <c r="AI227" s="168">
        <f>IF(A12stdlife="n/a","n/a",IF(AI$3&gt;(A12stdlife+$E227),(Input!$M$154*(1+rvanilla)^0.5)-SUM($M227:AH227),(Input!$M$154*(1+rvanilla)^0.5)/A12stdlife))</f>
        <v>0</v>
      </c>
      <c r="AJ227" s="168">
        <f>IF(A12stdlife="n/a","n/a",IF(AJ$3&gt;(A12stdlife+$E227),(Input!$M$154*(1+rvanilla)^0.5)-SUM($M227:AI227),(Input!$M$154*(1+rvanilla)^0.5)/A12stdlife))</f>
        <v>0</v>
      </c>
      <c r="AK227" s="168">
        <f>IF(A12stdlife="n/a","n/a",IF(AK$3&gt;(A12stdlife+$E227),(Input!$M$154*(1+rvanilla)^0.5)-SUM($M227:AJ227),(Input!$M$154*(1+rvanilla)^0.5)/A12stdlife))</f>
        <v>0</v>
      </c>
      <c r="AL227" s="168">
        <f>IF(A12stdlife="n/a","n/a",IF(AL$3&gt;(A12stdlife+$E227),(Input!$M$154*(1+rvanilla)^0.5)-SUM($M227:AK227),(Input!$M$154*(1+rvanilla)^0.5)/A12stdlife))</f>
        <v>0</v>
      </c>
      <c r="AM227" s="168">
        <f>IF(A12stdlife="n/a","n/a",IF(AM$3&gt;(A12stdlife+$E227),(Input!$M$154*(1+rvanilla)^0.5)-SUM($M227:AL227),(Input!$M$154*(1+rvanilla)^0.5)/A12stdlife))</f>
        <v>0</v>
      </c>
      <c r="AN227" s="168">
        <f>IF(A12stdlife="n/a","n/a",IF(AN$3&gt;(A12stdlife+$E227),(Input!$M$154*(1+rvanilla)^0.5)-SUM($M227:AM227),(Input!$M$154*(1+rvanilla)^0.5)/A12stdlife))</f>
        <v>0</v>
      </c>
      <c r="AO227" s="168">
        <f>IF(A12stdlife="n/a","n/a",IF(AO$3&gt;(A12stdlife+$E227),(Input!$M$154*(1+rvanilla)^0.5)-SUM($M227:AN227),(Input!$M$154*(1+rvanilla)^0.5)/A12stdlife))</f>
        <v>0</v>
      </c>
      <c r="AP227" s="168">
        <f>IF(A12stdlife="n/a","n/a",IF(AP$3&gt;(A12stdlife+$E227),(Input!$M$154*(1+rvanilla)^0.5)-SUM($M227:AO227),(Input!$M$154*(1+rvanilla)^0.5)/A12stdlife))</f>
        <v>0</v>
      </c>
      <c r="AQ227" s="168">
        <f>IF(A12stdlife="n/a","n/a",IF(AQ$3&gt;(A12stdlife+$E227),(Input!$M$154*(1+rvanilla)^0.5)-SUM($M227:AP227),(Input!$M$154*(1+rvanilla)^0.5)/A12stdlife))</f>
        <v>0</v>
      </c>
      <c r="AR227" s="168">
        <f>IF(A12stdlife="n/a","n/a",IF(AR$3&gt;(A12stdlife+$E227),(Input!$M$154*(1+rvanilla)^0.5)-SUM($M227:AQ227),(Input!$M$154*(1+rvanilla)^0.5)/A12stdlife))</f>
        <v>0</v>
      </c>
      <c r="AS227" s="168">
        <f>IF(A12stdlife="n/a","n/a",IF(AS$3&gt;(A12stdlife+$E227),(Input!$M$154*(1+rvanilla)^0.5)-SUM($M227:AR227),(Input!$M$154*(1+rvanilla)^0.5)/A12stdlife))</f>
        <v>0</v>
      </c>
      <c r="AT227" s="168">
        <f>IF(A12stdlife="n/a","n/a",IF(AT$3&gt;(A12stdlife+$E227),(Input!$M$154*(1+rvanilla)^0.5)-SUM($M227:AS227),(Input!$M$154*(1+rvanilla)^0.5)/A12stdlife))</f>
        <v>0</v>
      </c>
      <c r="AU227" s="168">
        <f>IF(A12stdlife="n/a","n/a",IF(AU$3&gt;(A12stdlife+$E227),(Input!$M$154*(1+rvanilla)^0.5)-SUM($M227:AT227),(Input!$M$154*(1+rvanilla)^0.5)/A12stdlife))</f>
        <v>0</v>
      </c>
      <c r="AV227" s="168">
        <f>IF(A12stdlife="n/a","n/a",IF(AV$3&gt;(A12stdlife+$E227),(Input!$M$154*(1+rvanilla)^0.5)-SUM($M227:AU227),(Input!$M$154*(1+rvanilla)^0.5)/A12stdlife))</f>
        <v>0</v>
      </c>
      <c r="AW227" s="168">
        <f>IF(A12stdlife="n/a","n/a",IF(AW$3&gt;(A12stdlife+$E227),(Input!$M$154*(1+rvanilla)^0.5)-SUM($M227:AV227),(Input!$M$154*(1+rvanilla)^0.5)/A12stdlife))</f>
        <v>0</v>
      </c>
      <c r="AX227" s="168">
        <f>IF(A12stdlife="n/a","n/a",IF(AX$3&gt;(A12stdlife+$E227),(Input!$M$154*(1+rvanilla)^0.5)-SUM($M227:AW227),(Input!$M$154*(1+rvanilla)^0.5)/A12stdlife))</f>
        <v>0</v>
      </c>
      <c r="AY227" s="168">
        <f>IF(A12stdlife="n/a","n/a",IF(AY$3&gt;(A12stdlife+$E227),(Input!$M$154*(1+rvanilla)^0.5)-SUM($M227:AX227),(Input!$M$154*(1+rvanilla)^0.5)/A12stdlife))</f>
        <v>0</v>
      </c>
      <c r="AZ227" s="168">
        <f>IF(A12stdlife="n/a","n/a",IF(AZ$3&gt;(A12stdlife+$E227),(Input!$M$154*(1+rvanilla)^0.5)-SUM($M227:AY227),(Input!$M$154*(1+rvanilla)^0.5)/A12stdlife))</f>
        <v>0</v>
      </c>
      <c r="BA227" s="168">
        <f>IF(A12stdlife="n/a","n/a",IF(BA$3&gt;(A12stdlife+$E227),(Input!$M$154*(1+rvanilla)^0.5)-SUM($M227:AZ227),(Input!$M$154*(1+rvanilla)^0.5)/A12stdlife))</f>
        <v>0</v>
      </c>
      <c r="BB227" s="168">
        <f>IF(A12stdlife="n/a","n/a",IF(BB$3&gt;(A12stdlife+$E227),(Input!$M$154*(1+rvanilla)^0.5)-SUM($M227:BA227),(Input!$M$154*(1+rvanilla)^0.5)/A12stdlife))</f>
        <v>0</v>
      </c>
      <c r="BC227" s="168">
        <f>IF(A12stdlife="n/a","n/a",IF(BC$3&gt;(A12stdlife+$E227),(Input!$M$154*(1+rvanilla)^0.5)-SUM($M227:BB227),(Input!$M$154*(1+rvanilla)^0.5)/A12stdlife))</f>
        <v>0</v>
      </c>
      <c r="BD227" s="168">
        <f>IF(A12stdlife="n/a","n/a",IF(BD$3&gt;(A12stdlife+$E227),(Input!$M$154*(1+rvanilla)^0.5)-SUM($M227:BC227),(Input!$M$154*(1+rvanilla)^0.5)/A12stdlife))</f>
        <v>0</v>
      </c>
      <c r="BE227" s="168">
        <f>IF(A12stdlife="n/a","n/a",IF(BE$3&gt;(A12stdlife+$E227),(Input!$M$154*(1+rvanilla)^0.5)-SUM($M227:BD227),(Input!$M$154*(1+rvanilla)^0.5)/A12stdlife))</f>
        <v>0</v>
      </c>
      <c r="BF227" s="168">
        <f>IF(A12stdlife="n/a","n/a",IF(BF$3&gt;(A12stdlife+$E227),(Input!$M$154*(1+rvanilla)^0.5)-SUM($M227:BE227),(Input!$M$154*(1+rvanilla)^0.5)/A12stdlife))</f>
        <v>0</v>
      </c>
      <c r="BG227" s="168">
        <f>IF(A12stdlife="n/a","n/a",IF(BG$3&gt;(A12stdlife+$E227),(Input!$M$154*(1+rvanilla)^0.5)-SUM($M227:BF227),(Input!$M$154*(1+rvanilla)^0.5)/A12stdlife))</f>
        <v>0</v>
      </c>
      <c r="BH227" s="168">
        <f>IF(A12stdlife="n/a","n/a",IF(BH$3&gt;(A12stdlife+$E227),(Input!$M$154*(1+rvanilla)^0.5)-SUM($M227:BG227),(Input!$M$154*(1+rvanilla)^0.5)/A12stdlife))</f>
        <v>0</v>
      </c>
      <c r="BI227" s="168">
        <f>IF(A12stdlife="n/a","n/a",IF(BI$3&gt;(A12stdlife+$E227),(Input!$M$154*(1+rvanilla)^0.5)-SUM($M227:BH227),(Input!$M$154*(1+rvanilla)^0.5)/A12stdlife))</f>
        <v>0</v>
      </c>
      <c r="BJ227" s="20"/>
      <c r="BK227" s="20"/>
      <c r="BL227"/>
      <c r="BM227"/>
      <c r="BN227"/>
      <c r="BO22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c r="DQ227"/>
      <c r="DR227"/>
      <c r="DS227"/>
      <c r="DT227"/>
      <c r="DU227"/>
      <c r="DV227"/>
      <c r="DW227"/>
      <c r="DX227"/>
      <c r="DY227"/>
      <c r="DZ227"/>
      <c r="EA227"/>
      <c r="EB227"/>
      <c r="EC227"/>
      <c r="ED227"/>
      <c r="EE227"/>
      <c r="EF227"/>
      <c r="EG227"/>
      <c r="EH227"/>
      <c r="EI227"/>
      <c r="EJ227"/>
      <c r="EK227"/>
      <c r="EL227"/>
      <c r="EM227"/>
      <c r="EN227"/>
      <c r="EO227"/>
      <c r="EP227"/>
      <c r="EQ227"/>
      <c r="ER227"/>
      <c r="ES227"/>
      <c r="ET227"/>
      <c r="EU227"/>
      <c r="EV227"/>
      <c r="EW227"/>
      <c r="EX227"/>
      <c r="EY227"/>
      <c r="EZ227"/>
      <c r="FA227"/>
      <c r="FB227"/>
      <c r="FC227"/>
      <c r="FD227"/>
      <c r="FE227"/>
      <c r="FF227"/>
      <c r="FG227"/>
      <c r="FH227"/>
      <c r="FI227"/>
      <c r="FJ227"/>
      <c r="FK227"/>
      <c r="FL227"/>
      <c r="FM227"/>
      <c r="FN227"/>
      <c r="FO227"/>
      <c r="FP227"/>
      <c r="FQ227"/>
      <c r="FR227"/>
      <c r="FS227"/>
      <c r="FT227"/>
      <c r="FU227"/>
      <c r="FV227"/>
      <c r="FW227"/>
      <c r="FX227"/>
      <c r="FY227"/>
      <c r="FZ227"/>
      <c r="GA227"/>
      <c r="GB227"/>
      <c r="GC227"/>
      <c r="GD227"/>
      <c r="GE227"/>
      <c r="GF227"/>
      <c r="GG227"/>
      <c r="GH227"/>
      <c r="GI227"/>
      <c r="GJ227"/>
      <c r="GK227"/>
      <c r="GL227"/>
      <c r="GM227"/>
      <c r="GN227"/>
      <c r="GO227"/>
      <c r="GP227"/>
      <c r="GQ227"/>
      <c r="GR227"/>
      <c r="GS227"/>
      <c r="GT227"/>
      <c r="GU227"/>
      <c r="GV227"/>
      <c r="GW227"/>
      <c r="GX227"/>
      <c r="GY227"/>
      <c r="GZ227"/>
      <c r="HA227"/>
      <c r="HB227"/>
      <c r="HC227"/>
      <c r="HD227"/>
      <c r="HE227"/>
      <c r="HF227"/>
      <c r="HG227"/>
      <c r="HH227"/>
      <c r="HI227"/>
      <c r="HJ227"/>
      <c r="HK227"/>
      <c r="HL227"/>
      <c r="HM227"/>
      <c r="HN227"/>
      <c r="HO227"/>
      <c r="HP227"/>
      <c r="HQ227"/>
      <c r="HR227"/>
      <c r="HS227"/>
      <c r="HT227"/>
      <c r="HU227"/>
      <c r="HV227"/>
      <c r="HW227"/>
      <c r="HX227"/>
      <c r="HY227"/>
      <c r="HZ227"/>
      <c r="IA227"/>
      <c r="IB227"/>
      <c r="IC227"/>
      <c r="ID227"/>
      <c r="IE227"/>
      <c r="IF227"/>
      <c r="IG227"/>
      <c r="IH227"/>
      <c r="II227"/>
      <c r="IJ227"/>
      <c r="IK227"/>
      <c r="IL227"/>
      <c r="IM227"/>
      <c r="IN227"/>
      <c r="IO227"/>
      <c r="IP227"/>
      <c r="IQ227"/>
      <c r="IR227"/>
      <c r="IS227"/>
      <c r="IT227"/>
      <c r="IU227"/>
      <c r="IV227"/>
    </row>
    <row r="228" spans="1:256" s="5" customFormat="1" hidden="1" outlineLevel="2">
      <c r="A228" s="20"/>
      <c r="B228" s="20"/>
      <c r="C228" s="38"/>
      <c r="D228" s="641"/>
      <c r="E228" s="287">
        <v>8</v>
      </c>
      <c r="F228" s="40"/>
      <c r="G228" s="445"/>
      <c r="H228" s="315"/>
      <c r="I228" s="315"/>
      <c r="J228" s="315"/>
      <c r="K228" s="315"/>
      <c r="L228" s="315"/>
      <c r="M228" s="315"/>
      <c r="N228" s="314"/>
      <c r="O228" s="168">
        <f>IF(A12stdlife="n/a","n/a",IF(O$3&gt;(A12stdlife+$E228),(Input!$N$154*(1+rvanilla)^0.5)-SUM($N228:N228),(Input!$N$154*(1+rvanilla)^0.5)/A12stdlife))</f>
        <v>0</v>
      </c>
      <c r="P228" s="168">
        <f>IF(A12stdlife="n/a","n/a",IF(P$3&gt;(A12stdlife+$E228),(Input!$N$154*(1+rvanilla)^0.5)-SUM($N228:O228),(Input!$N$154*(1+rvanilla)^0.5)/A12stdlife))</f>
        <v>0</v>
      </c>
      <c r="Q228" s="168">
        <f>IF(A12stdlife="n/a","n/a",IF(Q$3&gt;(A12stdlife+$E228),(Input!$N$154*(1+rvanilla)^0.5)-SUM($N228:P228),(Input!$N$154*(1+rvanilla)^0.5)/A12stdlife))</f>
        <v>0</v>
      </c>
      <c r="R228" s="168">
        <f>IF(A12stdlife="n/a","n/a",IF(R$3&gt;(A12stdlife+$E228),(Input!$N$154*(1+rvanilla)^0.5)-SUM($N228:Q228),(Input!$N$154*(1+rvanilla)^0.5)/A12stdlife))</f>
        <v>0</v>
      </c>
      <c r="S228" s="168">
        <f>IF(A12stdlife="n/a","n/a",IF(S$3&gt;(A12stdlife+$E228),(Input!$N$154*(1+rvanilla)^0.5)-SUM($N228:R228),(Input!$N$154*(1+rvanilla)^0.5)/A12stdlife))</f>
        <v>0</v>
      </c>
      <c r="T228" s="168">
        <f>IF(A12stdlife="n/a","n/a",IF(T$3&gt;(A12stdlife+$E228),(Input!$N$154*(1+rvanilla)^0.5)-SUM($N228:S228),(Input!$N$154*(1+rvanilla)^0.5)/A12stdlife))</f>
        <v>0</v>
      </c>
      <c r="U228" s="168">
        <f>IF(A12stdlife="n/a","n/a",IF(U$3&gt;(A12stdlife+$E228),(Input!$N$154*(1+rvanilla)^0.5)-SUM($N228:T228),(Input!$N$154*(1+rvanilla)^0.5)/A12stdlife))</f>
        <v>0</v>
      </c>
      <c r="V228" s="168">
        <f>IF(A12stdlife="n/a","n/a",IF(V$3&gt;(A12stdlife+$E228),(Input!$N$154*(1+rvanilla)^0.5)-SUM($N228:U228),(Input!$N$154*(1+rvanilla)^0.5)/A12stdlife))</f>
        <v>0</v>
      </c>
      <c r="W228" s="168">
        <f>IF(A12stdlife="n/a","n/a",IF(W$3&gt;(A12stdlife+$E228),(Input!$N$154*(1+rvanilla)^0.5)-SUM($N228:V228),(Input!$N$154*(1+rvanilla)^0.5)/A12stdlife))</f>
        <v>0</v>
      </c>
      <c r="X228" s="168">
        <f>IF(A12stdlife="n/a","n/a",IF(X$3&gt;(A12stdlife+$E228),(Input!$N$154*(1+rvanilla)^0.5)-SUM($N228:W228),(Input!$N$154*(1+rvanilla)^0.5)/A12stdlife))</f>
        <v>0</v>
      </c>
      <c r="Y228" s="168">
        <f>IF(A12stdlife="n/a","n/a",IF(Y$3&gt;(A12stdlife+$E228),(Input!$N$154*(1+rvanilla)^0.5)-SUM($N228:X228),(Input!$N$154*(1+rvanilla)^0.5)/A12stdlife))</f>
        <v>0</v>
      </c>
      <c r="Z228" s="168">
        <f>IF(A12stdlife="n/a","n/a",IF(Z$3&gt;(A12stdlife+$E228),(Input!$N$154*(1+rvanilla)^0.5)-SUM($N228:Y228),(Input!$N$154*(1+rvanilla)^0.5)/A12stdlife))</f>
        <v>0</v>
      </c>
      <c r="AA228" s="168">
        <f>IF(A12stdlife="n/a","n/a",IF(AA$3&gt;(A12stdlife+$E228),(Input!$N$154*(1+rvanilla)^0.5)-SUM($N228:Z228),(Input!$N$154*(1+rvanilla)^0.5)/A12stdlife))</f>
        <v>0</v>
      </c>
      <c r="AB228" s="168">
        <f>IF(A12stdlife="n/a","n/a",IF(AB$3&gt;(A12stdlife+$E228),(Input!$N$154*(1+rvanilla)^0.5)-SUM($N228:AA228),(Input!$N$154*(1+rvanilla)^0.5)/A12stdlife))</f>
        <v>0</v>
      </c>
      <c r="AC228" s="168">
        <f>IF(A12stdlife="n/a","n/a",IF(AC$3&gt;(A12stdlife+$E228),(Input!$N$154*(1+rvanilla)^0.5)-SUM($N228:AB228),(Input!$N$154*(1+rvanilla)^0.5)/A12stdlife))</f>
        <v>0</v>
      </c>
      <c r="AD228" s="168">
        <f>IF(A12stdlife="n/a","n/a",IF(AD$3&gt;(A12stdlife+$E228),(Input!$N$154*(1+rvanilla)^0.5)-SUM($N228:AC228),(Input!$N$154*(1+rvanilla)^0.5)/A12stdlife))</f>
        <v>0</v>
      </c>
      <c r="AE228" s="168">
        <f>IF(A12stdlife="n/a","n/a",IF(AE$3&gt;(A12stdlife+$E228),(Input!$N$154*(1+rvanilla)^0.5)-SUM($N228:AD228),(Input!$N$154*(1+rvanilla)^0.5)/A12stdlife))</f>
        <v>0</v>
      </c>
      <c r="AF228" s="168">
        <f>IF(A12stdlife="n/a","n/a",IF(AF$3&gt;(A12stdlife+$E228),(Input!$N$154*(1+rvanilla)^0.5)-SUM($N228:AE228),(Input!$N$154*(1+rvanilla)^0.5)/A12stdlife))</f>
        <v>0</v>
      </c>
      <c r="AG228" s="168">
        <f>IF(A12stdlife="n/a","n/a",IF(AG$3&gt;(A12stdlife+$E228),(Input!$N$154*(1+rvanilla)^0.5)-SUM($N228:AF228),(Input!$N$154*(1+rvanilla)^0.5)/A12stdlife))</f>
        <v>0</v>
      </c>
      <c r="AH228" s="168">
        <f>IF(A12stdlife="n/a","n/a",IF(AH$3&gt;(A12stdlife+$E228),(Input!$N$154*(1+rvanilla)^0.5)-SUM($N228:AG228),(Input!$N$154*(1+rvanilla)^0.5)/A12stdlife))</f>
        <v>0</v>
      </c>
      <c r="AI228" s="168">
        <f>IF(A12stdlife="n/a","n/a",IF(AI$3&gt;(A12stdlife+$E228),(Input!$N$154*(1+rvanilla)^0.5)-SUM($N228:AH228),(Input!$N$154*(1+rvanilla)^0.5)/A12stdlife))</f>
        <v>0</v>
      </c>
      <c r="AJ228" s="168">
        <f>IF(A12stdlife="n/a","n/a",IF(AJ$3&gt;(A12stdlife+$E228),(Input!$N$154*(1+rvanilla)^0.5)-SUM($N228:AI228),(Input!$N$154*(1+rvanilla)^0.5)/A12stdlife))</f>
        <v>0</v>
      </c>
      <c r="AK228" s="168">
        <f>IF(A12stdlife="n/a","n/a",IF(AK$3&gt;(A12stdlife+$E228),(Input!$N$154*(1+rvanilla)^0.5)-SUM($N228:AJ228),(Input!$N$154*(1+rvanilla)^0.5)/A12stdlife))</f>
        <v>0</v>
      </c>
      <c r="AL228" s="168">
        <f>IF(A12stdlife="n/a","n/a",IF(AL$3&gt;(A12stdlife+$E228),(Input!$N$154*(1+rvanilla)^0.5)-SUM($N228:AK228),(Input!$N$154*(1+rvanilla)^0.5)/A12stdlife))</f>
        <v>0</v>
      </c>
      <c r="AM228" s="168">
        <f>IF(A12stdlife="n/a","n/a",IF(AM$3&gt;(A12stdlife+$E228),(Input!$N$154*(1+rvanilla)^0.5)-SUM($N228:AL228),(Input!$N$154*(1+rvanilla)^0.5)/A12stdlife))</f>
        <v>0</v>
      </c>
      <c r="AN228" s="168">
        <f>IF(A12stdlife="n/a","n/a",IF(AN$3&gt;(A12stdlife+$E228),(Input!$N$154*(1+rvanilla)^0.5)-SUM($N228:AM228),(Input!$N$154*(1+rvanilla)^0.5)/A12stdlife))</f>
        <v>0</v>
      </c>
      <c r="AO228" s="168">
        <f>IF(A12stdlife="n/a","n/a",IF(AO$3&gt;(A12stdlife+$E228),(Input!$N$154*(1+rvanilla)^0.5)-SUM($N228:AN228),(Input!$N$154*(1+rvanilla)^0.5)/A12stdlife))</f>
        <v>0</v>
      </c>
      <c r="AP228" s="168">
        <f>IF(A12stdlife="n/a","n/a",IF(AP$3&gt;(A12stdlife+$E228),(Input!$N$154*(1+rvanilla)^0.5)-SUM($N228:AO228),(Input!$N$154*(1+rvanilla)^0.5)/A12stdlife))</f>
        <v>0</v>
      </c>
      <c r="AQ228" s="168">
        <f>IF(A12stdlife="n/a","n/a",IF(AQ$3&gt;(A12stdlife+$E228),(Input!$N$154*(1+rvanilla)^0.5)-SUM($N228:AP228),(Input!$N$154*(1+rvanilla)^0.5)/A12stdlife))</f>
        <v>0</v>
      </c>
      <c r="AR228" s="168">
        <f>IF(A12stdlife="n/a","n/a",IF(AR$3&gt;(A12stdlife+$E228),(Input!$N$154*(1+rvanilla)^0.5)-SUM($N228:AQ228),(Input!$N$154*(1+rvanilla)^0.5)/A12stdlife))</f>
        <v>0</v>
      </c>
      <c r="AS228" s="168">
        <f>IF(A12stdlife="n/a","n/a",IF(AS$3&gt;(A12stdlife+$E228),(Input!$N$154*(1+rvanilla)^0.5)-SUM($N228:AR228),(Input!$N$154*(1+rvanilla)^0.5)/A12stdlife))</f>
        <v>0</v>
      </c>
      <c r="AT228" s="168">
        <f>IF(A12stdlife="n/a","n/a",IF(AT$3&gt;(A12stdlife+$E228),(Input!$N$154*(1+rvanilla)^0.5)-SUM($N228:AS228),(Input!$N$154*(1+rvanilla)^0.5)/A12stdlife))</f>
        <v>0</v>
      </c>
      <c r="AU228" s="168">
        <f>IF(A12stdlife="n/a","n/a",IF(AU$3&gt;(A12stdlife+$E228),(Input!$N$154*(1+rvanilla)^0.5)-SUM($N228:AT228),(Input!$N$154*(1+rvanilla)^0.5)/A12stdlife))</f>
        <v>0</v>
      </c>
      <c r="AV228" s="168">
        <f>IF(A12stdlife="n/a","n/a",IF(AV$3&gt;(A12stdlife+$E228),(Input!$N$154*(1+rvanilla)^0.5)-SUM($N228:AU228),(Input!$N$154*(1+rvanilla)^0.5)/A12stdlife))</f>
        <v>0</v>
      </c>
      <c r="AW228" s="168">
        <f>IF(A12stdlife="n/a","n/a",IF(AW$3&gt;(A12stdlife+$E228),(Input!$N$154*(1+rvanilla)^0.5)-SUM($N228:AV228),(Input!$N$154*(1+rvanilla)^0.5)/A12stdlife))</f>
        <v>0</v>
      </c>
      <c r="AX228" s="168">
        <f>IF(A12stdlife="n/a","n/a",IF(AX$3&gt;(A12stdlife+$E228),(Input!$N$154*(1+rvanilla)^0.5)-SUM($N228:AW228),(Input!$N$154*(1+rvanilla)^0.5)/A12stdlife))</f>
        <v>0</v>
      </c>
      <c r="AY228" s="168">
        <f>IF(A12stdlife="n/a","n/a",IF(AY$3&gt;(A12stdlife+$E228),(Input!$N$154*(1+rvanilla)^0.5)-SUM($N228:AX228),(Input!$N$154*(1+rvanilla)^0.5)/A12stdlife))</f>
        <v>0</v>
      </c>
      <c r="AZ228" s="168">
        <f>IF(A12stdlife="n/a","n/a",IF(AZ$3&gt;(A12stdlife+$E228),(Input!$N$154*(1+rvanilla)^0.5)-SUM($N228:AY228),(Input!$N$154*(1+rvanilla)^0.5)/A12stdlife))</f>
        <v>0</v>
      </c>
      <c r="BA228" s="168">
        <f>IF(A12stdlife="n/a","n/a",IF(BA$3&gt;(A12stdlife+$E228),(Input!$N$154*(1+rvanilla)^0.5)-SUM($N228:AZ228),(Input!$N$154*(1+rvanilla)^0.5)/A12stdlife))</f>
        <v>0</v>
      </c>
      <c r="BB228" s="168">
        <f>IF(A12stdlife="n/a","n/a",IF(BB$3&gt;(A12stdlife+$E228),(Input!$N$154*(1+rvanilla)^0.5)-SUM($N228:BA228),(Input!$N$154*(1+rvanilla)^0.5)/A12stdlife))</f>
        <v>0</v>
      </c>
      <c r="BC228" s="168">
        <f>IF(A12stdlife="n/a","n/a",IF(BC$3&gt;(A12stdlife+$E228),(Input!$N$154*(1+rvanilla)^0.5)-SUM($N228:BB228),(Input!$N$154*(1+rvanilla)^0.5)/A12stdlife))</f>
        <v>0</v>
      </c>
      <c r="BD228" s="168">
        <f>IF(A12stdlife="n/a","n/a",IF(BD$3&gt;(A12stdlife+$E228),(Input!$N$154*(1+rvanilla)^0.5)-SUM($N228:BC228),(Input!$N$154*(1+rvanilla)^0.5)/A12stdlife))</f>
        <v>0</v>
      </c>
      <c r="BE228" s="168">
        <f>IF(A12stdlife="n/a","n/a",IF(BE$3&gt;(A12stdlife+$E228),(Input!$N$154*(1+rvanilla)^0.5)-SUM($N228:BD228),(Input!$N$154*(1+rvanilla)^0.5)/A12stdlife))</f>
        <v>0</v>
      </c>
      <c r="BF228" s="168">
        <f>IF(A12stdlife="n/a","n/a",IF(BF$3&gt;(A12stdlife+$E228),(Input!$N$154*(1+rvanilla)^0.5)-SUM($N228:BE228),(Input!$N$154*(1+rvanilla)^0.5)/A12stdlife))</f>
        <v>0</v>
      </c>
      <c r="BG228" s="168">
        <f>IF(A12stdlife="n/a","n/a",IF(BG$3&gt;(A12stdlife+$E228),(Input!$N$154*(1+rvanilla)^0.5)-SUM($N228:BF228),(Input!$N$154*(1+rvanilla)^0.5)/A12stdlife))</f>
        <v>0</v>
      </c>
      <c r="BH228" s="168">
        <f>IF(A12stdlife="n/a","n/a",IF(BH$3&gt;(A12stdlife+$E228),(Input!$N$154*(1+rvanilla)^0.5)-SUM($N228:BG228),(Input!$N$154*(1+rvanilla)^0.5)/A12stdlife))</f>
        <v>0</v>
      </c>
      <c r="BI228" s="168">
        <f>IF(A12stdlife="n/a","n/a",IF(BI$3&gt;(A12stdlife+$E228),(Input!$N$154*(1+rvanilla)^0.5)-SUM($N228:BH228),(Input!$N$154*(1+rvanilla)^0.5)/A12stdlife))</f>
        <v>0</v>
      </c>
      <c r="BJ228" s="20"/>
      <c r="BK228" s="20"/>
      <c r="BL228"/>
      <c r="BM228"/>
      <c r="BN228"/>
      <c r="BO228"/>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c r="DO228"/>
      <c r="DP228"/>
      <c r="DQ228"/>
      <c r="DR228"/>
      <c r="DS228"/>
      <c r="DT228"/>
      <c r="DU228"/>
      <c r="DV228"/>
      <c r="DW228"/>
      <c r="DX228"/>
      <c r="DY228"/>
      <c r="DZ228"/>
      <c r="EA228"/>
      <c r="EB228"/>
      <c r="EC228"/>
      <c r="ED228"/>
      <c r="EE228"/>
      <c r="EF228"/>
      <c r="EG228"/>
      <c r="EH228"/>
      <c r="EI228"/>
      <c r="EJ228"/>
      <c r="EK228"/>
      <c r="EL228"/>
      <c r="EM228"/>
      <c r="EN228"/>
      <c r="EO228"/>
      <c r="EP228"/>
      <c r="EQ228"/>
      <c r="ER228"/>
      <c r="ES228"/>
      <c r="ET228"/>
      <c r="EU228"/>
      <c r="EV228"/>
      <c r="EW228"/>
      <c r="EX228"/>
      <c r="EY228"/>
      <c r="EZ228"/>
      <c r="FA228"/>
      <c r="FB228"/>
      <c r="FC228"/>
      <c r="FD228"/>
      <c r="FE228"/>
      <c r="FF228"/>
      <c r="FG228"/>
      <c r="FH228"/>
      <c r="FI228"/>
      <c r="FJ228"/>
      <c r="FK228"/>
      <c r="FL228"/>
      <c r="FM228"/>
      <c r="FN228"/>
      <c r="FO228"/>
      <c r="FP228"/>
      <c r="FQ228"/>
      <c r="FR228"/>
      <c r="FS228"/>
      <c r="FT228"/>
      <c r="FU228"/>
      <c r="FV228"/>
      <c r="FW228"/>
      <c r="FX228"/>
      <c r="FY228"/>
      <c r="FZ228"/>
      <c r="GA228"/>
      <c r="GB228"/>
      <c r="GC228"/>
      <c r="GD228"/>
      <c r="GE228"/>
      <c r="GF228"/>
      <c r="GG228"/>
      <c r="GH228"/>
      <c r="GI228"/>
      <c r="GJ228"/>
      <c r="GK228"/>
      <c r="GL228"/>
      <c r="GM228"/>
      <c r="GN228"/>
      <c r="GO228"/>
      <c r="GP228"/>
      <c r="GQ228"/>
      <c r="GR228"/>
      <c r="GS228"/>
      <c r="GT228"/>
      <c r="GU228"/>
      <c r="GV228"/>
      <c r="GW228"/>
      <c r="GX228"/>
      <c r="GY228"/>
      <c r="GZ228"/>
      <c r="HA228"/>
      <c r="HB228"/>
      <c r="HC228"/>
      <c r="HD228"/>
      <c r="HE228"/>
      <c r="HF228"/>
      <c r="HG228"/>
      <c r="HH228"/>
      <c r="HI228"/>
      <c r="HJ228"/>
      <c r="HK228"/>
      <c r="HL228"/>
      <c r="HM228"/>
      <c r="HN228"/>
      <c r="HO228"/>
      <c r="HP228"/>
      <c r="HQ228"/>
      <c r="HR228"/>
      <c r="HS228"/>
      <c r="HT228"/>
      <c r="HU228"/>
      <c r="HV228"/>
      <c r="HW228"/>
      <c r="HX228"/>
      <c r="HY228"/>
      <c r="HZ228"/>
      <c r="IA228"/>
      <c r="IB228"/>
      <c r="IC228"/>
      <c r="ID228"/>
      <c r="IE228"/>
      <c r="IF228"/>
      <c r="IG228"/>
      <c r="IH228"/>
      <c r="II228"/>
      <c r="IJ228"/>
      <c r="IK228"/>
      <c r="IL228"/>
      <c r="IM228"/>
      <c r="IN228"/>
      <c r="IO228"/>
      <c r="IP228"/>
      <c r="IQ228"/>
      <c r="IR228"/>
      <c r="IS228"/>
      <c r="IT228"/>
      <c r="IU228"/>
      <c r="IV228"/>
    </row>
    <row r="229" spans="1:256" s="5" customFormat="1" hidden="1" outlineLevel="2">
      <c r="A229" s="20"/>
      <c r="B229" s="20"/>
      <c r="C229" s="38"/>
      <c r="D229" s="641"/>
      <c r="E229" s="287">
        <v>9</v>
      </c>
      <c r="F229" s="40"/>
      <c r="G229" s="445"/>
      <c r="H229" s="315"/>
      <c r="I229" s="315"/>
      <c r="J229" s="315"/>
      <c r="K229" s="315"/>
      <c r="L229" s="315"/>
      <c r="M229" s="315"/>
      <c r="N229" s="315"/>
      <c r="O229" s="314"/>
      <c r="P229" s="168">
        <f>IF(A12stdlife="n/a","n/a",IF(P$3&gt;(A12stdlife+$E229),(Input!$O$154*(1+rvanilla)^0.5)-SUM($O229:O229),(Input!$O$154*(1+rvanilla)^0.5)/A12stdlife))</f>
        <v>0</v>
      </c>
      <c r="Q229" s="168">
        <f>IF(A12stdlife="n/a","n/a",IF(Q$3&gt;(A12stdlife+$E229),(Input!$O$154*(1+rvanilla)^0.5)-SUM($O229:P229),(Input!$O$154*(1+rvanilla)^0.5)/A12stdlife))</f>
        <v>0</v>
      </c>
      <c r="R229" s="168">
        <f>IF(A12stdlife="n/a","n/a",IF(R$3&gt;(A12stdlife+$E229),(Input!$O$154*(1+rvanilla)^0.5)-SUM($O229:Q229),(Input!$O$154*(1+rvanilla)^0.5)/A12stdlife))</f>
        <v>0</v>
      </c>
      <c r="S229" s="168">
        <f>IF(A12stdlife="n/a","n/a",IF(S$3&gt;(A12stdlife+$E229),(Input!$O$154*(1+rvanilla)^0.5)-SUM($O229:R229),(Input!$O$154*(1+rvanilla)^0.5)/A12stdlife))</f>
        <v>0</v>
      </c>
      <c r="T229" s="168">
        <f>IF(A12stdlife="n/a","n/a",IF(T$3&gt;(A12stdlife+$E229),(Input!$O$154*(1+rvanilla)^0.5)-SUM($O229:S229),(Input!$O$154*(1+rvanilla)^0.5)/A12stdlife))</f>
        <v>0</v>
      </c>
      <c r="U229" s="168">
        <f>IF(A12stdlife="n/a","n/a",IF(U$3&gt;(A12stdlife+$E229),(Input!$O$154*(1+rvanilla)^0.5)-SUM($O229:T229),(Input!$O$154*(1+rvanilla)^0.5)/A12stdlife))</f>
        <v>0</v>
      </c>
      <c r="V229" s="168">
        <f>IF(A12stdlife="n/a","n/a",IF(V$3&gt;(A12stdlife+$E229),(Input!$O$154*(1+rvanilla)^0.5)-SUM($O229:U229),(Input!$O$154*(1+rvanilla)^0.5)/A12stdlife))</f>
        <v>0</v>
      </c>
      <c r="W229" s="168">
        <f>IF(A12stdlife="n/a","n/a",IF(W$3&gt;(A12stdlife+$E229),(Input!$O$154*(1+rvanilla)^0.5)-SUM($O229:V229),(Input!$O$154*(1+rvanilla)^0.5)/A12stdlife))</f>
        <v>0</v>
      </c>
      <c r="X229" s="168">
        <f>IF(A12stdlife="n/a","n/a",IF(X$3&gt;(A12stdlife+$E229),(Input!$O$154*(1+rvanilla)^0.5)-SUM($O229:W229),(Input!$O$154*(1+rvanilla)^0.5)/A12stdlife))</f>
        <v>0</v>
      </c>
      <c r="Y229" s="168">
        <f>IF(A12stdlife="n/a","n/a",IF(Y$3&gt;(A12stdlife+$E229),(Input!$O$154*(1+rvanilla)^0.5)-SUM($O229:X229),(Input!$O$154*(1+rvanilla)^0.5)/A12stdlife))</f>
        <v>0</v>
      </c>
      <c r="Z229" s="168">
        <f>IF(A12stdlife="n/a","n/a",IF(Z$3&gt;(A12stdlife+$E229),(Input!$O$154*(1+rvanilla)^0.5)-SUM($O229:Y229),(Input!$O$154*(1+rvanilla)^0.5)/A12stdlife))</f>
        <v>0</v>
      </c>
      <c r="AA229" s="168">
        <f>IF(A12stdlife="n/a","n/a",IF(AA$3&gt;(A12stdlife+$E229),(Input!$O$154*(1+rvanilla)^0.5)-SUM($O229:Z229),(Input!$O$154*(1+rvanilla)^0.5)/A12stdlife))</f>
        <v>0</v>
      </c>
      <c r="AB229" s="168">
        <f>IF(A12stdlife="n/a","n/a",IF(AB$3&gt;(A12stdlife+$E229),(Input!$O$154*(1+rvanilla)^0.5)-SUM($O229:AA229),(Input!$O$154*(1+rvanilla)^0.5)/A12stdlife))</f>
        <v>0</v>
      </c>
      <c r="AC229" s="168">
        <f>IF(A12stdlife="n/a","n/a",IF(AC$3&gt;(A12stdlife+$E229),(Input!$O$154*(1+rvanilla)^0.5)-SUM($O229:AB229),(Input!$O$154*(1+rvanilla)^0.5)/A12stdlife))</f>
        <v>0</v>
      </c>
      <c r="AD229" s="168">
        <f>IF(A12stdlife="n/a","n/a",IF(AD$3&gt;(A12stdlife+$E229),(Input!$O$154*(1+rvanilla)^0.5)-SUM($O229:AC229),(Input!$O$154*(1+rvanilla)^0.5)/A12stdlife))</f>
        <v>0</v>
      </c>
      <c r="AE229" s="168">
        <f>IF(A12stdlife="n/a","n/a",IF(AE$3&gt;(A12stdlife+$E229),(Input!$O$154*(1+rvanilla)^0.5)-SUM($O229:AD229),(Input!$O$154*(1+rvanilla)^0.5)/A12stdlife))</f>
        <v>0</v>
      </c>
      <c r="AF229" s="168">
        <f>IF(A12stdlife="n/a","n/a",IF(AF$3&gt;(A12stdlife+$E229),(Input!$O$154*(1+rvanilla)^0.5)-SUM($O229:AE229),(Input!$O$154*(1+rvanilla)^0.5)/A12stdlife))</f>
        <v>0</v>
      </c>
      <c r="AG229" s="168">
        <f>IF(A12stdlife="n/a","n/a",IF(AG$3&gt;(A12stdlife+$E229),(Input!$O$154*(1+rvanilla)^0.5)-SUM($O229:AF229),(Input!$O$154*(1+rvanilla)^0.5)/A12stdlife))</f>
        <v>0</v>
      </c>
      <c r="AH229" s="168">
        <f>IF(A12stdlife="n/a","n/a",IF(AH$3&gt;(A12stdlife+$E229),(Input!$O$154*(1+rvanilla)^0.5)-SUM($O229:AG229),(Input!$O$154*(1+rvanilla)^0.5)/A12stdlife))</f>
        <v>0</v>
      </c>
      <c r="AI229" s="168">
        <f>IF(A12stdlife="n/a","n/a",IF(AI$3&gt;(A12stdlife+$E229),(Input!$O$154*(1+rvanilla)^0.5)-SUM($O229:AH229),(Input!$O$154*(1+rvanilla)^0.5)/A12stdlife))</f>
        <v>0</v>
      </c>
      <c r="AJ229" s="168">
        <f>IF(A12stdlife="n/a","n/a",IF(AJ$3&gt;(A12stdlife+$E229),(Input!$O$154*(1+rvanilla)^0.5)-SUM($O229:AI229),(Input!$O$154*(1+rvanilla)^0.5)/A12stdlife))</f>
        <v>0</v>
      </c>
      <c r="AK229" s="168">
        <f>IF(A12stdlife="n/a","n/a",IF(AK$3&gt;(A12stdlife+$E229),(Input!$O$154*(1+rvanilla)^0.5)-SUM($O229:AJ229),(Input!$O$154*(1+rvanilla)^0.5)/A12stdlife))</f>
        <v>0</v>
      </c>
      <c r="AL229" s="168">
        <f>IF(A12stdlife="n/a","n/a",IF(AL$3&gt;(A12stdlife+$E229),(Input!$O$154*(1+rvanilla)^0.5)-SUM($O229:AK229),(Input!$O$154*(1+rvanilla)^0.5)/A12stdlife))</f>
        <v>0</v>
      </c>
      <c r="AM229" s="168">
        <f>IF(A12stdlife="n/a","n/a",IF(AM$3&gt;(A12stdlife+$E229),(Input!$O$154*(1+rvanilla)^0.5)-SUM($O229:AL229),(Input!$O$154*(1+rvanilla)^0.5)/A12stdlife))</f>
        <v>0</v>
      </c>
      <c r="AN229" s="168">
        <f>IF(A12stdlife="n/a","n/a",IF(AN$3&gt;(A12stdlife+$E229),(Input!$O$154*(1+rvanilla)^0.5)-SUM($O229:AM229),(Input!$O$154*(1+rvanilla)^0.5)/A12stdlife))</f>
        <v>0</v>
      </c>
      <c r="AO229" s="168">
        <f>IF(A12stdlife="n/a","n/a",IF(AO$3&gt;(A12stdlife+$E229),(Input!$O$154*(1+rvanilla)^0.5)-SUM($O229:AN229),(Input!$O$154*(1+rvanilla)^0.5)/A12stdlife))</f>
        <v>0</v>
      </c>
      <c r="AP229" s="168">
        <f>IF(A12stdlife="n/a","n/a",IF(AP$3&gt;(A12stdlife+$E229),(Input!$O$154*(1+rvanilla)^0.5)-SUM($O229:AO229),(Input!$O$154*(1+rvanilla)^0.5)/A12stdlife))</f>
        <v>0</v>
      </c>
      <c r="AQ229" s="168">
        <f>IF(A12stdlife="n/a","n/a",IF(AQ$3&gt;(A12stdlife+$E229),(Input!$O$154*(1+rvanilla)^0.5)-SUM($O229:AP229),(Input!$O$154*(1+rvanilla)^0.5)/A12stdlife))</f>
        <v>0</v>
      </c>
      <c r="AR229" s="168">
        <f>IF(A12stdlife="n/a","n/a",IF(AR$3&gt;(A12stdlife+$E229),(Input!$O$154*(1+rvanilla)^0.5)-SUM($O229:AQ229),(Input!$O$154*(1+rvanilla)^0.5)/A12stdlife))</f>
        <v>0</v>
      </c>
      <c r="AS229" s="168">
        <f>IF(A12stdlife="n/a","n/a",IF(AS$3&gt;(A12stdlife+$E229),(Input!$O$154*(1+rvanilla)^0.5)-SUM($O229:AR229),(Input!$O$154*(1+rvanilla)^0.5)/A12stdlife))</f>
        <v>0</v>
      </c>
      <c r="AT229" s="168">
        <f>IF(A12stdlife="n/a","n/a",IF(AT$3&gt;(A12stdlife+$E229),(Input!$O$154*(1+rvanilla)^0.5)-SUM($O229:AS229),(Input!$O$154*(1+rvanilla)^0.5)/A12stdlife))</f>
        <v>0</v>
      </c>
      <c r="AU229" s="168">
        <f>IF(A12stdlife="n/a","n/a",IF(AU$3&gt;(A12stdlife+$E229),(Input!$O$154*(1+rvanilla)^0.5)-SUM($O229:AT229),(Input!$O$154*(1+rvanilla)^0.5)/A12stdlife))</f>
        <v>0</v>
      </c>
      <c r="AV229" s="168">
        <f>IF(A12stdlife="n/a","n/a",IF(AV$3&gt;(A12stdlife+$E229),(Input!$O$154*(1+rvanilla)^0.5)-SUM($O229:AU229),(Input!$O$154*(1+rvanilla)^0.5)/A12stdlife))</f>
        <v>0</v>
      </c>
      <c r="AW229" s="168">
        <f>IF(A12stdlife="n/a","n/a",IF(AW$3&gt;(A12stdlife+$E229),(Input!$O$154*(1+rvanilla)^0.5)-SUM($O229:AV229),(Input!$O$154*(1+rvanilla)^0.5)/A12stdlife))</f>
        <v>0</v>
      </c>
      <c r="AX229" s="168">
        <f>IF(A12stdlife="n/a","n/a",IF(AX$3&gt;(A12stdlife+$E229),(Input!$O$154*(1+rvanilla)^0.5)-SUM($O229:AW229),(Input!$O$154*(1+rvanilla)^0.5)/A12stdlife))</f>
        <v>0</v>
      </c>
      <c r="AY229" s="168">
        <f>IF(A12stdlife="n/a","n/a",IF(AY$3&gt;(A12stdlife+$E229),(Input!$O$154*(1+rvanilla)^0.5)-SUM($O229:AX229),(Input!$O$154*(1+rvanilla)^0.5)/A12stdlife))</f>
        <v>0</v>
      </c>
      <c r="AZ229" s="168">
        <f>IF(A12stdlife="n/a","n/a",IF(AZ$3&gt;(A12stdlife+$E229),(Input!$O$154*(1+rvanilla)^0.5)-SUM($O229:AY229),(Input!$O$154*(1+rvanilla)^0.5)/A12stdlife))</f>
        <v>0</v>
      </c>
      <c r="BA229" s="168">
        <f>IF(A12stdlife="n/a","n/a",IF(BA$3&gt;(A12stdlife+$E229),(Input!$O$154*(1+rvanilla)^0.5)-SUM($O229:AZ229),(Input!$O$154*(1+rvanilla)^0.5)/A12stdlife))</f>
        <v>0</v>
      </c>
      <c r="BB229" s="168">
        <f>IF(A12stdlife="n/a","n/a",IF(BB$3&gt;(A12stdlife+$E229),(Input!$O$154*(1+rvanilla)^0.5)-SUM($O229:BA229),(Input!$O$154*(1+rvanilla)^0.5)/A12stdlife))</f>
        <v>0</v>
      </c>
      <c r="BC229" s="168">
        <f>IF(A12stdlife="n/a","n/a",IF(BC$3&gt;(A12stdlife+$E229),(Input!$O$154*(1+rvanilla)^0.5)-SUM($O229:BB229),(Input!$O$154*(1+rvanilla)^0.5)/A12stdlife))</f>
        <v>0</v>
      </c>
      <c r="BD229" s="168">
        <f>IF(A12stdlife="n/a","n/a",IF(BD$3&gt;(A12stdlife+$E229),(Input!$O$154*(1+rvanilla)^0.5)-SUM($O229:BC229),(Input!$O$154*(1+rvanilla)^0.5)/A12stdlife))</f>
        <v>0</v>
      </c>
      <c r="BE229" s="168">
        <f>IF(A12stdlife="n/a","n/a",IF(BE$3&gt;(A12stdlife+$E229),(Input!$O$154*(1+rvanilla)^0.5)-SUM($O229:BD229),(Input!$O$154*(1+rvanilla)^0.5)/A12stdlife))</f>
        <v>0</v>
      </c>
      <c r="BF229" s="168">
        <f>IF(A12stdlife="n/a","n/a",IF(BF$3&gt;(A12stdlife+$E229),(Input!$O$154*(1+rvanilla)^0.5)-SUM($O229:BE229),(Input!$O$154*(1+rvanilla)^0.5)/A12stdlife))</f>
        <v>0</v>
      </c>
      <c r="BG229" s="168">
        <f>IF(A12stdlife="n/a","n/a",IF(BG$3&gt;(A12stdlife+$E229),(Input!$O$154*(1+rvanilla)^0.5)-SUM($O229:BF229),(Input!$O$154*(1+rvanilla)^0.5)/A12stdlife))</f>
        <v>0</v>
      </c>
      <c r="BH229" s="168">
        <f>IF(A12stdlife="n/a","n/a",IF(BH$3&gt;(A12stdlife+$E229),(Input!$O$154*(1+rvanilla)^0.5)-SUM($O229:BG229),(Input!$O$154*(1+rvanilla)^0.5)/A12stdlife))</f>
        <v>0</v>
      </c>
      <c r="BI229" s="168">
        <f>IF(A12stdlife="n/a","n/a",IF(BI$3&gt;(A12stdlife+$E229),(Input!$O$154*(1+rvanilla)^0.5)-SUM($O229:BH229),(Input!$O$154*(1+rvanilla)^0.5)/A12stdlife))</f>
        <v>0</v>
      </c>
      <c r="BJ229" s="20"/>
      <c r="BK229" s="20"/>
      <c r="BL229"/>
      <c r="BM229"/>
      <c r="BN229"/>
      <c r="BO229"/>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c r="CY229"/>
      <c r="CZ229"/>
      <c r="DA229"/>
      <c r="DB229"/>
      <c r="DC229"/>
      <c r="DD229"/>
      <c r="DE229"/>
      <c r="DF229"/>
      <c r="DG229"/>
      <c r="DH229"/>
      <c r="DI229"/>
      <c r="DJ229"/>
      <c r="DK229"/>
      <c r="DL229"/>
      <c r="DM229"/>
      <c r="DN229"/>
      <c r="DO229"/>
      <c r="DP229"/>
      <c r="DQ229"/>
      <c r="DR229"/>
      <c r="DS229"/>
      <c r="DT229"/>
      <c r="DU229"/>
      <c r="DV229"/>
      <c r="DW229"/>
      <c r="DX229"/>
      <c r="DY229"/>
      <c r="DZ229"/>
      <c r="EA229"/>
      <c r="EB229"/>
      <c r="EC229"/>
      <c r="ED229"/>
      <c r="EE229"/>
      <c r="EF229"/>
      <c r="EG229"/>
      <c r="EH229"/>
      <c r="EI229"/>
      <c r="EJ229"/>
      <c r="EK229"/>
      <c r="EL229"/>
      <c r="EM229"/>
      <c r="EN229"/>
      <c r="EO229"/>
      <c r="EP229"/>
      <c r="EQ229"/>
      <c r="ER229"/>
      <c r="ES229"/>
      <c r="ET229"/>
      <c r="EU229"/>
      <c r="EV229"/>
      <c r="EW229"/>
      <c r="EX229"/>
      <c r="EY229"/>
      <c r="EZ229"/>
      <c r="FA229"/>
      <c r="FB229"/>
      <c r="FC229"/>
      <c r="FD229"/>
      <c r="FE229"/>
      <c r="FF229"/>
      <c r="FG229"/>
      <c r="FH229"/>
      <c r="FI229"/>
      <c r="FJ229"/>
      <c r="FK229"/>
      <c r="FL229"/>
      <c r="FM229"/>
      <c r="FN229"/>
      <c r="FO229"/>
      <c r="FP229"/>
      <c r="FQ229"/>
      <c r="FR229"/>
      <c r="FS229"/>
      <c r="FT229"/>
      <c r="FU229"/>
      <c r="FV229"/>
      <c r="FW229"/>
      <c r="FX229"/>
      <c r="FY229"/>
      <c r="FZ229"/>
      <c r="GA229"/>
      <c r="GB229"/>
      <c r="GC229"/>
      <c r="GD229"/>
      <c r="GE229"/>
      <c r="GF229"/>
      <c r="GG229"/>
      <c r="GH229"/>
      <c r="GI229"/>
      <c r="GJ229"/>
      <c r="GK229"/>
      <c r="GL229"/>
      <c r="GM229"/>
      <c r="GN229"/>
      <c r="GO229"/>
      <c r="GP229"/>
      <c r="GQ229"/>
      <c r="GR229"/>
      <c r="GS229"/>
      <c r="GT229"/>
      <c r="GU229"/>
      <c r="GV229"/>
      <c r="GW229"/>
      <c r="GX229"/>
      <c r="GY229"/>
      <c r="GZ229"/>
      <c r="HA229"/>
      <c r="HB229"/>
      <c r="HC229"/>
      <c r="HD229"/>
      <c r="HE229"/>
      <c r="HF229"/>
      <c r="HG229"/>
      <c r="HH229"/>
      <c r="HI229"/>
      <c r="HJ229"/>
      <c r="HK229"/>
      <c r="HL229"/>
      <c r="HM229"/>
      <c r="HN229"/>
      <c r="HO229"/>
      <c r="HP229"/>
      <c r="HQ229"/>
      <c r="HR229"/>
      <c r="HS229"/>
      <c r="HT229"/>
      <c r="HU229"/>
      <c r="HV229"/>
      <c r="HW229"/>
      <c r="HX229"/>
      <c r="HY229"/>
      <c r="HZ229"/>
      <c r="IA229"/>
      <c r="IB229"/>
      <c r="IC229"/>
      <c r="ID229"/>
      <c r="IE229"/>
      <c r="IF229"/>
      <c r="IG229"/>
      <c r="IH229"/>
      <c r="II229"/>
      <c r="IJ229"/>
      <c r="IK229"/>
      <c r="IL229"/>
      <c r="IM229"/>
      <c r="IN229"/>
      <c r="IO229"/>
      <c r="IP229"/>
      <c r="IQ229"/>
      <c r="IR229"/>
      <c r="IS229"/>
      <c r="IT229"/>
      <c r="IU229"/>
      <c r="IV229"/>
    </row>
    <row r="230" spans="1:256" s="5" customFormat="1" hidden="1" outlineLevel="2">
      <c r="A230" s="20"/>
      <c r="B230" s="20"/>
      <c r="C230" s="38"/>
      <c r="D230" s="641"/>
      <c r="E230" s="288">
        <v>10</v>
      </c>
      <c r="F230" s="40"/>
      <c r="G230" s="445"/>
      <c r="H230" s="315"/>
      <c r="I230" s="315"/>
      <c r="J230" s="315"/>
      <c r="K230" s="315"/>
      <c r="L230" s="315"/>
      <c r="M230" s="315"/>
      <c r="N230" s="315"/>
      <c r="O230" s="315"/>
      <c r="P230" s="314"/>
      <c r="Q230" s="168">
        <f>IF(A12stdlife="n/a","n/a",IF(Q$3&gt;(A12stdlife+$E230),(Input!$P$154*(1+rvanilla)^0.5)-SUM($P230:P230),(Input!$P$154*(1+rvanilla)^0.5)/A12stdlife))</f>
        <v>0</v>
      </c>
      <c r="R230" s="168">
        <f>IF(A12stdlife="n/a","n/a",IF(R$3&gt;(A12stdlife+$E230),(Input!$P$154*(1+rvanilla)^0.5)-SUM($P230:Q230),(Input!$P$154*(1+rvanilla)^0.5)/A12stdlife))</f>
        <v>0</v>
      </c>
      <c r="S230" s="168">
        <f>IF(A12stdlife="n/a","n/a",IF(S$3&gt;(A12stdlife+$E230),(Input!$P$154*(1+rvanilla)^0.5)-SUM($P230:R230),(Input!$P$154*(1+rvanilla)^0.5)/A12stdlife))</f>
        <v>0</v>
      </c>
      <c r="T230" s="168">
        <f>IF(A12stdlife="n/a","n/a",IF(T$3&gt;(A12stdlife+$E230),(Input!$P$154*(1+rvanilla)^0.5)-SUM($P230:S230),(Input!$P$154*(1+rvanilla)^0.5)/A12stdlife))</f>
        <v>0</v>
      </c>
      <c r="U230" s="168">
        <f>IF(A12stdlife="n/a","n/a",IF(U$3&gt;(A12stdlife+$E230),(Input!$P$154*(1+rvanilla)^0.5)-SUM($P230:T230),(Input!$P$154*(1+rvanilla)^0.5)/A12stdlife))</f>
        <v>0</v>
      </c>
      <c r="V230" s="168">
        <f>IF(A12stdlife="n/a","n/a",IF(V$3&gt;(A12stdlife+$E230),(Input!$P$154*(1+rvanilla)^0.5)-SUM($P230:U230),(Input!$P$154*(1+rvanilla)^0.5)/A12stdlife))</f>
        <v>0</v>
      </c>
      <c r="W230" s="168">
        <f>IF(A12stdlife="n/a","n/a",IF(W$3&gt;(A12stdlife+$E230),(Input!$P$154*(1+rvanilla)^0.5)-SUM($P230:V230),(Input!$P$154*(1+rvanilla)^0.5)/A12stdlife))</f>
        <v>0</v>
      </c>
      <c r="X230" s="168">
        <f>IF(A12stdlife="n/a","n/a",IF(X$3&gt;(A12stdlife+$E230),(Input!$P$154*(1+rvanilla)^0.5)-SUM($P230:W230),(Input!$P$154*(1+rvanilla)^0.5)/A12stdlife))</f>
        <v>0</v>
      </c>
      <c r="Y230" s="168">
        <f>IF(A12stdlife="n/a","n/a",IF(Y$3&gt;(A12stdlife+$E230),(Input!$P$154*(1+rvanilla)^0.5)-SUM($P230:X230),(Input!$P$154*(1+rvanilla)^0.5)/A12stdlife))</f>
        <v>0</v>
      </c>
      <c r="Z230" s="168">
        <f>IF(A12stdlife="n/a","n/a",IF(Z$3&gt;(A12stdlife+$E230),(Input!$P$154*(1+rvanilla)^0.5)-SUM($P230:Y230),(Input!$P$154*(1+rvanilla)^0.5)/A12stdlife))</f>
        <v>0</v>
      </c>
      <c r="AA230" s="168">
        <f>IF(A12stdlife="n/a","n/a",IF(AA$3&gt;(A12stdlife+$E230),(Input!$P$154*(1+rvanilla)^0.5)-SUM($P230:Z230),(Input!$P$154*(1+rvanilla)^0.5)/A12stdlife))</f>
        <v>0</v>
      </c>
      <c r="AB230" s="168">
        <f>IF(A12stdlife="n/a","n/a",IF(AB$3&gt;(A12stdlife+$E230),(Input!$P$154*(1+rvanilla)^0.5)-SUM($P230:AA230),(Input!$P$154*(1+rvanilla)^0.5)/A12stdlife))</f>
        <v>0</v>
      </c>
      <c r="AC230" s="168">
        <f>IF(A12stdlife="n/a","n/a",IF(AC$3&gt;(A12stdlife+$E230),(Input!$P$154*(1+rvanilla)^0.5)-SUM($P230:AB230),(Input!$P$154*(1+rvanilla)^0.5)/A12stdlife))</f>
        <v>0</v>
      </c>
      <c r="AD230" s="168">
        <f>IF(A12stdlife="n/a","n/a",IF(AD$3&gt;(A12stdlife+$E230),(Input!$P$154*(1+rvanilla)^0.5)-SUM($P230:AC230),(Input!$P$154*(1+rvanilla)^0.5)/A12stdlife))</f>
        <v>0</v>
      </c>
      <c r="AE230" s="168">
        <f>IF(A12stdlife="n/a","n/a",IF(AE$3&gt;(A12stdlife+$E230),(Input!$P$154*(1+rvanilla)^0.5)-SUM($P230:AD230),(Input!$P$154*(1+rvanilla)^0.5)/A12stdlife))</f>
        <v>0</v>
      </c>
      <c r="AF230" s="168">
        <f>IF(A12stdlife="n/a","n/a",IF(AF$3&gt;(A12stdlife+$E230),(Input!$P$154*(1+rvanilla)^0.5)-SUM($P230:AE230),(Input!$P$154*(1+rvanilla)^0.5)/A12stdlife))</f>
        <v>0</v>
      </c>
      <c r="AG230" s="168">
        <f>IF(A12stdlife="n/a","n/a",IF(AG$3&gt;(A12stdlife+$E230),(Input!$P$154*(1+rvanilla)^0.5)-SUM($P230:AF230),(Input!$P$154*(1+rvanilla)^0.5)/A12stdlife))</f>
        <v>0</v>
      </c>
      <c r="AH230" s="168">
        <f>IF(A12stdlife="n/a","n/a",IF(AH$3&gt;(A12stdlife+$E230),(Input!$P$154*(1+rvanilla)^0.5)-SUM($P230:AG230),(Input!$P$154*(1+rvanilla)^0.5)/A12stdlife))</f>
        <v>0</v>
      </c>
      <c r="AI230" s="168">
        <f>IF(A12stdlife="n/a","n/a",IF(AI$3&gt;(A12stdlife+$E230),(Input!$P$154*(1+rvanilla)^0.5)-SUM($P230:AH230),(Input!$P$154*(1+rvanilla)^0.5)/A12stdlife))</f>
        <v>0</v>
      </c>
      <c r="AJ230" s="168">
        <f>IF(A12stdlife="n/a","n/a",IF(AJ$3&gt;(A12stdlife+$E230),(Input!$P$154*(1+rvanilla)^0.5)-SUM($P230:AI230),(Input!$P$154*(1+rvanilla)^0.5)/A12stdlife))</f>
        <v>0</v>
      </c>
      <c r="AK230" s="168">
        <f>IF(A12stdlife="n/a","n/a",IF(AK$3&gt;(A12stdlife+$E230),(Input!$P$154*(1+rvanilla)^0.5)-SUM($P230:AJ230),(Input!$P$154*(1+rvanilla)^0.5)/A12stdlife))</f>
        <v>0</v>
      </c>
      <c r="AL230" s="168">
        <f>IF(A12stdlife="n/a","n/a",IF(AL$3&gt;(A12stdlife+$E230),(Input!$P$154*(1+rvanilla)^0.5)-SUM($P230:AK230),(Input!$P$154*(1+rvanilla)^0.5)/A12stdlife))</f>
        <v>0</v>
      </c>
      <c r="AM230" s="168">
        <f>IF(A12stdlife="n/a","n/a",IF(AM$3&gt;(A12stdlife+$E230),(Input!$P$154*(1+rvanilla)^0.5)-SUM($P230:AL230),(Input!$P$154*(1+rvanilla)^0.5)/A12stdlife))</f>
        <v>0</v>
      </c>
      <c r="AN230" s="168">
        <f>IF(A12stdlife="n/a","n/a",IF(AN$3&gt;(A12stdlife+$E230),(Input!$P$154*(1+rvanilla)^0.5)-SUM($P230:AM230),(Input!$P$154*(1+rvanilla)^0.5)/A12stdlife))</f>
        <v>0</v>
      </c>
      <c r="AO230" s="168">
        <f>IF(A12stdlife="n/a","n/a",IF(AO$3&gt;(A12stdlife+$E230),(Input!$P$154*(1+rvanilla)^0.5)-SUM($P230:AN230),(Input!$P$154*(1+rvanilla)^0.5)/A12stdlife))</f>
        <v>0</v>
      </c>
      <c r="AP230" s="168">
        <f>IF(A12stdlife="n/a","n/a",IF(AP$3&gt;(A12stdlife+$E230),(Input!$P$154*(1+rvanilla)^0.5)-SUM($P230:AO230),(Input!$P$154*(1+rvanilla)^0.5)/A12stdlife))</f>
        <v>0</v>
      </c>
      <c r="AQ230" s="168">
        <f>IF(A12stdlife="n/a","n/a",IF(AQ$3&gt;(A12stdlife+$E230),(Input!$P$154*(1+rvanilla)^0.5)-SUM($P230:AP230),(Input!$P$154*(1+rvanilla)^0.5)/A12stdlife))</f>
        <v>0</v>
      </c>
      <c r="AR230" s="168">
        <f>IF(A12stdlife="n/a","n/a",IF(AR$3&gt;(A12stdlife+$E230),(Input!$P$154*(1+rvanilla)^0.5)-SUM($P230:AQ230),(Input!$P$154*(1+rvanilla)^0.5)/A12stdlife))</f>
        <v>0</v>
      </c>
      <c r="AS230" s="168">
        <f>IF(A12stdlife="n/a","n/a",IF(AS$3&gt;(A12stdlife+$E230),(Input!$P$154*(1+rvanilla)^0.5)-SUM($P230:AR230),(Input!$P$154*(1+rvanilla)^0.5)/A12stdlife))</f>
        <v>0</v>
      </c>
      <c r="AT230" s="168">
        <f>IF(A12stdlife="n/a","n/a",IF(AT$3&gt;(A12stdlife+$E230),(Input!$P$154*(1+rvanilla)^0.5)-SUM($P230:AS230),(Input!$P$154*(1+rvanilla)^0.5)/A12stdlife))</f>
        <v>0</v>
      </c>
      <c r="AU230" s="168">
        <f>IF(A12stdlife="n/a","n/a",IF(AU$3&gt;(A12stdlife+$E230),(Input!$P$154*(1+rvanilla)^0.5)-SUM($P230:AT230),(Input!$P$154*(1+rvanilla)^0.5)/A12stdlife))</f>
        <v>0</v>
      </c>
      <c r="AV230" s="168">
        <f>IF(A12stdlife="n/a","n/a",IF(AV$3&gt;(A12stdlife+$E230),(Input!$P$154*(1+rvanilla)^0.5)-SUM($P230:AU230),(Input!$P$154*(1+rvanilla)^0.5)/A12stdlife))</f>
        <v>0</v>
      </c>
      <c r="AW230" s="168">
        <f>IF(A12stdlife="n/a","n/a",IF(AW$3&gt;(A12stdlife+$E230),(Input!$P$154*(1+rvanilla)^0.5)-SUM($P230:AV230),(Input!$P$154*(1+rvanilla)^0.5)/A12stdlife))</f>
        <v>0</v>
      </c>
      <c r="AX230" s="168">
        <f>IF(A12stdlife="n/a","n/a",IF(AX$3&gt;(A12stdlife+$E230),(Input!$P$154*(1+rvanilla)^0.5)-SUM($P230:AW230),(Input!$P$154*(1+rvanilla)^0.5)/A12stdlife))</f>
        <v>0</v>
      </c>
      <c r="AY230" s="168">
        <f>IF(A12stdlife="n/a","n/a",IF(AY$3&gt;(A12stdlife+$E230),(Input!$P$154*(1+rvanilla)^0.5)-SUM($P230:AX230),(Input!$P$154*(1+rvanilla)^0.5)/A12stdlife))</f>
        <v>0</v>
      </c>
      <c r="AZ230" s="168">
        <f>IF(A12stdlife="n/a","n/a",IF(AZ$3&gt;(A12stdlife+$E230),(Input!$P$154*(1+rvanilla)^0.5)-SUM($P230:AY230),(Input!$P$154*(1+rvanilla)^0.5)/A12stdlife))</f>
        <v>0</v>
      </c>
      <c r="BA230" s="168">
        <f>IF(A12stdlife="n/a","n/a",IF(BA$3&gt;(A12stdlife+$E230),(Input!$P$154*(1+rvanilla)^0.5)-SUM($P230:AZ230),(Input!$P$154*(1+rvanilla)^0.5)/A12stdlife))</f>
        <v>0</v>
      </c>
      <c r="BB230" s="168">
        <f>IF(A12stdlife="n/a","n/a",IF(BB$3&gt;(A12stdlife+$E230),(Input!$P$154*(1+rvanilla)^0.5)-SUM($P230:BA230),(Input!$P$154*(1+rvanilla)^0.5)/A12stdlife))</f>
        <v>0</v>
      </c>
      <c r="BC230" s="168">
        <f>IF(A12stdlife="n/a","n/a",IF(BC$3&gt;(A12stdlife+$E230),(Input!$P$154*(1+rvanilla)^0.5)-SUM($P230:BB230),(Input!$P$154*(1+rvanilla)^0.5)/A12stdlife))</f>
        <v>0</v>
      </c>
      <c r="BD230" s="168">
        <f>IF(A12stdlife="n/a","n/a",IF(BD$3&gt;(A12stdlife+$E230),(Input!$P$154*(1+rvanilla)^0.5)-SUM($P230:BC230),(Input!$P$154*(1+rvanilla)^0.5)/A12stdlife))</f>
        <v>0</v>
      </c>
      <c r="BE230" s="168">
        <f>IF(A12stdlife="n/a","n/a",IF(BE$3&gt;(A12stdlife+$E230),(Input!$P$154*(1+rvanilla)^0.5)-SUM($P230:BD230),(Input!$P$154*(1+rvanilla)^0.5)/A12stdlife))</f>
        <v>0</v>
      </c>
      <c r="BF230" s="168">
        <f>IF(A12stdlife="n/a","n/a",IF(BF$3&gt;(A12stdlife+$E230),(Input!$P$154*(1+rvanilla)^0.5)-SUM($P230:BE230),(Input!$P$154*(1+rvanilla)^0.5)/A12stdlife))</f>
        <v>0</v>
      </c>
      <c r="BG230" s="168">
        <f>IF(A12stdlife="n/a","n/a",IF(BG$3&gt;(A12stdlife+$E230),(Input!$P$154*(1+rvanilla)^0.5)-SUM($P230:BF230),(Input!$P$154*(1+rvanilla)^0.5)/A12stdlife))</f>
        <v>0</v>
      </c>
      <c r="BH230" s="168">
        <f>IF(A12stdlife="n/a","n/a",IF(BH$3&gt;(A12stdlife+$E230),(Input!$P$154*(1+rvanilla)^0.5)-SUM($P230:BG230),(Input!$P$154*(1+rvanilla)^0.5)/A12stdlife))</f>
        <v>0</v>
      </c>
      <c r="BI230" s="168">
        <f>IF(A12stdlife="n/a","n/a",IF(BI$3&gt;(A12stdlife+$E230),(Input!$P$154*(1+rvanilla)^0.5)-SUM($P230:BH230),(Input!$P$154*(1+rvanilla)^0.5)/A12stdlife))</f>
        <v>0</v>
      </c>
      <c r="BJ230" s="20"/>
      <c r="BK230" s="20"/>
      <c r="BL230"/>
      <c r="BM230"/>
      <c r="BN230"/>
      <c r="BO230"/>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c r="CY230"/>
      <c r="CZ230"/>
      <c r="DA230"/>
      <c r="DB230"/>
      <c r="DC230"/>
      <c r="DD230"/>
      <c r="DE230"/>
      <c r="DF230"/>
      <c r="DG230"/>
      <c r="DH230"/>
      <c r="DI230"/>
      <c r="DJ230"/>
      <c r="DK230"/>
      <c r="DL230"/>
      <c r="DM230"/>
      <c r="DN230"/>
      <c r="DO230"/>
      <c r="DP230"/>
      <c r="DQ230"/>
      <c r="DR230"/>
      <c r="DS230"/>
      <c r="DT230"/>
      <c r="DU230"/>
      <c r="DV230"/>
      <c r="DW230"/>
      <c r="DX230"/>
      <c r="DY230"/>
      <c r="DZ230"/>
      <c r="EA230"/>
      <c r="EB230"/>
      <c r="EC230"/>
      <c r="ED230"/>
      <c r="EE230"/>
      <c r="EF230"/>
      <c r="EG230"/>
      <c r="EH230"/>
      <c r="EI230"/>
      <c r="EJ230"/>
      <c r="EK230"/>
      <c r="EL230"/>
      <c r="EM230"/>
      <c r="EN230"/>
      <c r="EO230"/>
      <c r="EP230"/>
      <c r="EQ230"/>
      <c r="ER230"/>
      <c r="ES230"/>
      <c r="ET230"/>
      <c r="EU230"/>
      <c r="EV230"/>
      <c r="EW230"/>
      <c r="EX230"/>
      <c r="EY230"/>
      <c r="EZ230"/>
      <c r="FA230"/>
      <c r="FB230"/>
      <c r="FC230"/>
      <c r="FD230"/>
      <c r="FE230"/>
      <c r="FF230"/>
      <c r="FG230"/>
      <c r="FH230"/>
      <c r="FI230"/>
      <c r="FJ230"/>
      <c r="FK230"/>
      <c r="FL230"/>
      <c r="FM230"/>
      <c r="FN230"/>
      <c r="FO230"/>
      <c r="FP230"/>
      <c r="FQ230"/>
      <c r="FR230"/>
      <c r="FS230"/>
      <c r="FT230"/>
      <c r="FU230"/>
      <c r="FV230"/>
      <c r="FW230"/>
      <c r="FX230"/>
      <c r="FY230"/>
      <c r="FZ230"/>
      <c r="GA230"/>
      <c r="GB230"/>
      <c r="GC230"/>
      <c r="GD230"/>
      <c r="GE230"/>
      <c r="GF230"/>
      <c r="GG230"/>
      <c r="GH230"/>
      <c r="GI230"/>
      <c r="GJ230"/>
      <c r="GK230"/>
      <c r="GL230"/>
      <c r="GM230"/>
      <c r="GN230"/>
      <c r="GO230"/>
      <c r="GP230"/>
      <c r="GQ230"/>
      <c r="GR230"/>
      <c r="GS230"/>
      <c r="GT230"/>
      <c r="GU230"/>
      <c r="GV230"/>
      <c r="GW230"/>
      <c r="GX230"/>
      <c r="GY230"/>
      <c r="GZ230"/>
      <c r="HA230"/>
      <c r="HB230"/>
      <c r="HC230"/>
      <c r="HD230"/>
      <c r="HE230"/>
      <c r="HF230"/>
      <c r="HG230"/>
      <c r="HH230"/>
      <c r="HI230"/>
      <c r="HJ230"/>
      <c r="HK230"/>
      <c r="HL230"/>
      <c r="HM230"/>
      <c r="HN230"/>
      <c r="HO230"/>
      <c r="HP230"/>
      <c r="HQ230"/>
      <c r="HR230"/>
      <c r="HS230"/>
      <c r="HT230"/>
      <c r="HU230"/>
      <c r="HV230"/>
      <c r="HW230"/>
      <c r="HX230"/>
      <c r="HY230"/>
      <c r="HZ230"/>
      <c r="IA230"/>
      <c r="IB230"/>
      <c r="IC230"/>
      <c r="ID230"/>
      <c r="IE230"/>
      <c r="IF230"/>
      <c r="IG230"/>
      <c r="IH230"/>
      <c r="II230"/>
      <c r="IJ230"/>
      <c r="IK230"/>
      <c r="IL230"/>
      <c r="IM230"/>
      <c r="IN230"/>
      <c r="IO230"/>
      <c r="IP230"/>
      <c r="IQ230"/>
      <c r="IR230"/>
      <c r="IS230"/>
      <c r="IT230"/>
      <c r="IU230"/>
      <c r="IV230"/>
    </row>
    <row r="231" spans="1:256" s="5" customFormat="1" outlineLevel="1" collapsed="1">
      <c r="A231" s="20"/>
      <c r="B231" s="20"/>
      <c r="C231" s="38" t="str">
        <f>Asset12</f>
        <v>Ancillary substation equipment (dx)</v>
      </c>
      <c r="D231" s="20"/>
      <c r="E231" s="20"/>
      <c r="F231" s="35"/>
      <c r="G231" s="165">
        <f t="shared" ref="G231:AL231" si="59">SUM(G219:G230)</f>
        <v>7.5118665835363725</v>
      </c>
      <c r="H231" s="165">
        <f t="shared" si="59"/>
        <v>10.453550275393271</v>
      </c>
      <c r="I231" s="165">
        <f t="shared" si="59"/>
        <v>12.94833992705775</v>
      </c>
      <c r="J231" s="165">
        <f t="shared" si="59"/>
        <v>14.840199887926266</v>
      </c>
      <c r="K231" s="165">
        <f t="shared" si="59"/>
        <v>16.963683332827951</v>
      </c>
      <c r="L231" s="165">
        <f t="shared" si="59"/>
        <v>18.750173725326498</v>
      </c>
      <c r="M231" s="165">
        <f t="shared" si="59"/>
        <v>18.750173725326498</v>
      </c>
      <c r="N231" s="165">
        <f t="shared" si="59"/>
        <v>18.750173725326498</v>
      </c>
      <c r="O231" s="165">
        <f t="shared" si="59"/>
        <v>18.750173725326498</v>
      </c>
      <c r="P231" s="165">
        <f t="shared" si="59"/>
        <v>18.750173725326498</v>
      </c>
      <c r="Q231" s="165">
        <f t="shared" si="59"/>
        <v>18.750173725326498</v>
      </c>
      <c r="R231" s="165">
        <f t="shared" si="59"/>
        <v>18.750173725326498</v>
      </c>
      <c r="S231" s="165">
        <f t="shared" si="59"/>
        <v>15.061096253623882</v>
      </c>
      <c r="T231" s="165">
        <f t="shared" si="59"/>
        <v>11.238307141790123</v>
      </c>
      <c r="U231" s="165">
        <f t="shared" si="59"/>
        <v>11.238307141790123</v>
      </c>
      <c r="V231" s="165">
        <f t="shared" si="59"/>
        <v>11.238307141790123</v>
      </c>
      <c r="W231" s="165">
        <f t="shared" si="59"/>
        <v>8.2966234499332394</v>
      </c>
      <c r="X231" s="165">
        <f t="shared" si="59"/>
        <v>5.8018337982687544</v>
      </c>
      <c r="Y231" s="165">
        <f t="shared" si="59"/>
        <v>3.9099738374002317</v>
      </c>
      <c r="Z231" s="165">
        <f t="shared" si="59"/>
        <v>1.7864903924985356</v>
      </c>
      <c r="AA231" s="165">
        <f t="shared" si="59"/>
        <v>0</v>
      </c>
      <c r="AB231" s="165">
        <f t="shared" si="59"/>
        <v>0</v>
      </c>
      <c r="AC231" s="165">
        <f t="shared" si="59"/>
        <v>0</v>
      </c>
      <c r="AD231" s="165">
        <f t="shared" si="59"/>
        <v>0</v>
      </c>
      <c r="AE231" s="165">
        <f t="shared" si="59"/>
        <v>0</v>
      </c>
      <c r="AF231" s="165">
        <f t="shared" si="59"/>
        <v>0</v>
      </c>
      <c r="AG231" s="165">
        <f t="shared" si="59"/>
        <v>0</v>
      </c>
      <c r="AH231" s="165">
        <f t="shared" si="59"/>
        <v>0</v>
      </c>
      <c r="AI231" s="165">
        <f t="shared" si="59"/>
        <v>0</v>
      </c>
      <c r="AJ231" s="165">
        <f t="shared" si="59"/>
        <v>0</v>
      </c>
      <c r="AK231" s="165">
        <f t="shared" si="59"/>
        <v>0</v>
      </c>
      <c r="AL231" s="165">
        <f t="shared" si="59"/>
        <v>0</v>
      </c>
      <c r="AM231" s="165">
        <f t="shared" ref="AM231:BI231" si="60">SUM(AM219:AM230)</f>
        <v>0</v>
      </c>
      <c r="AN231" s="165">
        <f t="shared" si="60"/>
        <v>0</v>
      </c>
      <c r="AO231" s="165">
        <f t="shared" si="60"/>
        <v>0</v>
      </c>
      <c r="AP231" s="165">
        <f t="shared" si="60"/>
        <v>0</v>
      </c>
      <c r="AQ231" s="165">
        <f t="shared" si="60"/>
        <v>0</v>
      </c>
      <c r="AR231" s="165">
        <f t="shared" si="60"/>
        <v>0</v>
      </c>
      <c r="AS231" s="165">
        <f t="shared" si="60"/>
        <v>0</v>
      </c>
      <c r="AT231" s="165">
        <f t="shared" si="60"/>
        <v>0</v>
      </c>
      <c r="AU231" s="165">
        <f t="shared" si="60"/>
        <v>0</v>
      </c>
      <c r="AV231" s="165">
        <f t="shared" si="60"/>
        <v>0</v>
      </c>
      <c r="AW231" s="165">
        <f t="shared" si="60"/>
        <v>0</v>
      </c>
      <c r="AX231" s="165">
        <f t="shared" si="60"/>
        <v>0</v>
      </c>
      <c r="AY231" s="165">
        <f t="shared" si="60"/>
        <v>0</v>
      </c>
      <c r="AZ231" s="165">
        <f t="shared" si="60"/>
        <v>0</v>
      </c>
      <c r="BA231" s="165">
        <f t="shared" si="60"/>
        <v>0</v>
      </c>
      <c r="BB231" s="165">
        <f t="shared" si="60"/>
        <v>0</v>
      </c>
      <c r="BC231" s="165">
        <f t="shared" si="60"/>
        <v>0</v>
      </c>
      <c r="BD231" s="165">
        <f t="shared" si="60"/>
        <v>0</v>
      </c>
      <c r="BE231" s="165">
        <f t="shared" si="60"/>
        <v>0</v>
      </c>
      <c r="BF231" s="165">
        <f t="shared" si="60"/>
        <v>0</v>
      </c>
      <c r="BG231" s="165">
        <f t="shared" si="60"/>
        <v>0</v>
      </c>
      <c r="BH231" s="165">
        <f t="shared" si="60"/>
        <v>0</v>
      </c>
      <c r="BI231" s="165">
        <f t="shared" si="60"/>
        <v>0</v>
      </c>
      <c r="BJ231" s="20"/>
      <c r="BK231" s="20"/>
      <c r="BL231"/>
      <c r="BM231"/>
      <c r="BN231"/>
      <c r="BO231"/>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c r="CY231"/>
      <c r="CZ231"/>
      <c r="DA231"/>
      <c r="DB231"/>
      <c r="DC231"/>
      <c r="DD231"/>
      <c r="DE231"/>
      <c r="DF231"/>
      <c r="DG231"/>
      <c r="DH231"/>
      <c r="DI231"/>
      <c r="DJ231"/>
      <c r="DK231"/>
      <c r="DL231"/>
      <c r="DM231"/>
      <c r="DN231"/>
      <c r="DO231"/>
      <c r="DP231"/>
      <c r="DQ231"/>
      <c r="DR231"/>
      <c r="DS231"/>
      <c r="DT231"/>
      <c r="DU231"/>
      <c r="DV231"/>
      <c r="DW231"/>
      <c r="DX231"/>
      <c r="DY231"/>
      <c r="DZ231"/>
      <c r="EA231"/>
      <c r="EB231"/>
      <c r="EC231"/>
      <c r="ED231"/>
      <c r="EE231"/>
      <c r="EF231"/>
      <c r="EG231"/>
      <c r="EH231"/>
      <c r="EI231"/>
      <c r="EJ231"/>
      <c r="EK231"/>
      <c r="EL231"/>
      <c r="EM231"/>
      <c r="EN231"/>
      <c r="EO231"/>
      <c r="EP231"/>
      <c r="EQ231"/>
      <c r="ER231"/>
      <c r="ES231"/>
      <c r="ET231"/>
      <c r="EU231"/>
      <c r="EV231"/>
      <c r="EW231"/>
      <c r="EX231"/>
      <c r="EY231"/>
      <c r="EZ231"/>
      <c r="FA231"/>
      <c r="FB231"/>
      <c r="FC231"/>
      <c r="FD231"/>
      <c r="FE231"/>
      <c r="FF231"/>
      <c r="FG231"/>
      <c r="FH231"/>
      <c r="FI231"/>
      <c r="FJ231"/>
      <c r="FK231"/>
      <c r="FL231"/>
      <c r="FM231"/>
      <c r="FN231"/>
      <c r="FO231"/>
      <c r="FP231"/>
      <c r="FQ231"/>
      <c r="FR231"/>
      <c r="FS231"/>
      <c r="FT231"/>
      <c r="FU231"/>
      <c r="FV231"/>
      <c r="FW231"/>
      <c r="FX231"/>
      <c r="FY231"/>
      <c r="FZ231"/>
      <c r="GA231"/>
      <c r="GB231"/>
      <c r="GC231"/>
      <c r="GD231"/>
      <c r="GE231"/>
      <c r="GF231"/>
      <c r="GG231"/>
      <c r="GH231"/>
      <c r="GI231"/>
      <c r="GJ231"/>
      <c r="GK231"/>
      <c r="GL231"/>
      <c r="GM231"/>
      <c r="GN231"/>
      <c r="GO231"/>
      <c r="GP231"/>
      <c r="GQ231"/>
      <c r="GR231"/>
      <c r="GS231"/>
      <c r="GT231"/>
      <c r="GU231"/>
      <c r="GV231"/>
      <c r="GW231"/>
      <c r="GX231"/>
      <c r="GY231"/>
      <c r="GZ231"/>
      <c r="HA231"/>
      <c r="HB231"/>
      <c r="HC231"/>
      <c r="HD231"/>
      <c r="HE231"/>
      <c r="HF231"/>
      <c r="HG231"/>
      <c r="HH231"/>
      <c r="HI231"/>
      <c r="HJ231"/>
      <c r="HK231"/>
      <c r="HL231"/>
      <c r="HM231"/>
      <c r="HN231"/>
      <c r="HO231"/>
      <c r="HP231"/>
      <c r="HQ231"/>
      <c r="HR231"/>
      <c r="HS231"/>
      <c r="HT231"/>
      <c r="HU231"/>
      <c r="HV231"/>
      <c r="HW231"/>
      <c r="HX231"/>
      <c r="HY231"/>
      <c r="HZ231"/>
      <c r="IA231"/>
      <c r="IB231"/>
      <c r="IC231"/>
      <c r="ID231"/>
      <c r="IE231"/>
      <c r="IF231"/>
      <c r="IG231"/>
      <c r="IH231"/>
      <c r="II231"/>
      <c r="IJ231"/>
      <c r="IK231"/>
      <c r="IL231"/>
      <c r="IM231"/>
      <c r="IN231"/>
      <c r="IO231"/>
      <c r="IP231"/>
      <c r="IQ231"/>
      <c r="IR231"/>
      <c r="IS231"/>
      <c r="IT231"/>
      <c r="IU231"/>
      <c r="IV231"/>
    </row>
    <row r="232" spans="1:256" s="5" customFormat="1" hidden="1" outlineLevel="2">
      <c r="A232" s="20"/>
      <c r="B232" s="45" t="str">
        <f>C244</f>
        <v>Land and Easements</v>
      </c>
      <c r="C232" s="46"/>
      <c r="D232" s="47" t="s">
        <v>72</v>
      </c>
      <c r="E232" s="46"/>
      <c r="F232" s="48"/>
      <c r="G232" s="443" t="str">
        <f>IF(G$3&gt;A13remlife,A13value-SUM($F232:F232),IF(A13remlife="N/A","n/a",A13value/A13remlife))</f>
        <v>n/a</v>
      </c>
      <c r="H232" s="167" t="str">
        <f>IF(H$3&gt;A13remlife,A13value-SUM($F232:G232),IF(A13remlife="N/A","n/a",A13value/A13remlife))</f>
        <v>n/a</v>
      </c>
      <c r="I232" s="167" t="str">
        <f>IF(I$3&gt;A13remlife,A13value-SUM($F232:H232),IF(A13remlife="N/A","n/a",A13value/A13remlife))</f>
        <v>n/a</v>
      </c>
      <c r="J232" s="167" t="str">
        <f>IF(J$3&gt;A13remlife,A13value-SUM($F232:I232),IF(A13remlife="N/A","n/a",A13value/A13remlife))</f>
        <v>n/a</v>
      </c>
      <c r="K232" s="167" t="str">
        <f>IF(K$3&gt;A13remlife,A13value-SUM($F232:J232),IF(A13remlife="N/A","n/a",A13value/A13remlife))</f>
        <v>n/a</v>
      </c>
      <c r="L232" s="167" t="str">
        <f>IF(L$3&gt;A13remlife,A13value-SUM($F232:K232),IF(A13remlife="N/A","n/a",A13value/A13remlife))</f>
        <v>n/a</v>
      </c>
      <c r="M232" s="167" t="str">
        <f>IF(M$3&gt;A13remlife,A13value-SUM($F232:L232),IF(A13remlife="N/A","n/a",A13value/A13remlife))</f>
        <v>n/a</v>
      </c>
      <c r="N232" s="167" t="str">
        <f>IF(N$3&gt;A13remlife,A13value-SUM($F232:M232),IF(A13remlife="N/A","n/a",A13value/A13remlife))</f>
        <v>n/a</v>
      </c>
      <c r="O232" s="167" t="str">
        <f>IF(O$3&gt;A13remlife,A13value-SUM($F232:N232),IF(A13remlife="N/A","n/a",A13value/A13remlife))</f>
        <v>n/a</v>
      </c>
      <c r="P232" s="167" t="str">
        <f>IF(P$3&gt;A13remlife,A13value-SUM($F232:O232),IF(A13remlife="N/A","n/a",A13value/A13remlife))</f>
        <v>n/a</v>
      </c>
      <c r="Q232" s="167" t="str">
        <f>IF(Q$3&gt;A13remlife,A13value-SUM($F232:P232),IF(A13remlife="N/A","n/a",A13value/A13remlife))</f>
        <v>n/a</v>
      </c>
      <c r="R232" s="167" t="str">
        <f>IF(R$3&gt;A13remlife,A13value-SUM($F232:Q232),IF(A13remlife="N/A","n/a",A13value/A13remlife))</f>
        <v>n/a</v>
      </c>
      <c r="S232" s="167" t="str">
        <f>IF(S$3&gt;A13remlife,A13value-SUM($F232:R232),IF(A13remlife="N/A","n/a",A13value/A13remlife))</f>
        <v>n/a</v>
      </c>
      <c r="T232" s="167" t="str">
        <f>IF(T$3&gt;A13remlife,A13value-SUM($F232:S232),IF(A13remlife="N/A","n/a",A13value/A13remlife))</f>
        <v>n/a</v>
      </c>
      <c r="U232" s="167" t="str">
        <f>IF(U$3&gt;A13remlife,A13value-SUM($F232:T232),IF(A13remlife="N/A","n/a",A13value/A13remlife))</f>
        <v>n/a</v>
      </c>
      <c r="V232" s="167" t="str">
        <f>IF(V$3&gt;A13remlife,A13value-SUM($F232:U232),IF(A13remlife="N/A","n/a",A13value/A13remlife))</f>
        <v>n/a</v>
      </c>
      <c r="W232" s="167" t="str">
        <f>IF(W$3&gt;A13remlife,A13value-SUM($F232:V232),IF(A13remlife="N/A","n/a",A13value/A13remlife))</f>
        <v>n/a</v>
      </c>
      <c r="X232" s="167" t="str">
        <f>IF(X$3&gt;A13remlife,A13value-SUM($F232:W232),IF(A13remlife="N/A","n/a",A13value/A13remlife))</f>
        <v>n/a</v>
      </c>
      <c r="Y232" s="167" t="str">
        <f>IF(Y$3&gt;A13remlife,A13value-SUM($F232:X232),IF(A13remlife="N/A","n/a",A13value/A13remlife))</f>
        <v>n/a</v>
      </c>
      <c r="Z232" s="167" t="str">
        <f>IF(Z$3&gt;A13remlife,A13value-SUM($F232:Y232),IF(A13remlife="N/A","n/a",A13value/A13remlife))</f>
        <v>n/a</v>
      </c>
      <c r="AA232" s="167" t="str">
        <f>IF(AA$3&gt;A13remlife,A13value-SUM($F232:Z232),IF(A13remlife="N/A","n/a",A13value/A13remlife))</f>
        <v>n/a</v>
      </c>
      <c r="AB232" s="167" t="str">
        <f>IF(AB$3&gt;A13remlife,A13value-SUM($F232:AA232),IF(A13remlife="N/A","n/a",A13value/A13remlife))</f>
        <v>n/a</v>
      </c>
      <c r="AC232" s="167" t="str">
        <f>IF(AC$3&gt;A13remlife,A13value-SUM($F232:AB232),IF(A13remlife="N/A","n/a",A13value/A13remlife))</f>
        <v>n/a</v>
      </c>
      <c r="AD232" s="167" t="str">
        <f>IF(AD$3&gt;A13remlife,A13value-SUM($F232:AC232),IF(A13remlife="N/A","n/a",A13value/A13remlife))</f>
        <v>n/a</v>
      </c>
      <c r="AE232" s="167" t="str">
        <f>IF(AE$3&gt;A13remlife,A13value-SUM($F232:AD232),IF(A13remlife="N/A","n/a",A13value/A13remlife))</f>
        <v>n/a</v>
      </c>
      <c r="AF232" s="167" t="str">
        <f>IF(AF$3&gt;A13remlife,A13value-SUM($F232:AE232),IF(A13remlife="N/A","n/a",A13value/A13remlife))</f>
        <v>n/a</v>
      </c>
      <c r="AG232" s="167" t="str">
        <f>IF(AG$3&gt;A13remlife,A13value-SUM($F232:AF232),IF(A13remlife="N/A","n/a",A13value/A13remlife))</f>
        <v>n/a</v>
      </c>
      <c r="AH232" s="167" t="str">
        <f>IF(AH$3&gt;A13remlife,A13value-SUM($F232:AG232),IF(A13remlife="N/A","n/a",A13value/A13remlife))</f>
        <v>n/a</v>
      </c>
      <c r="AI232" s="167" t="str">
        <f>IF(AI$3&gt;A13remlife,A13value-SUM($F232:AH232),IF(A13remlife="N/A","n/a",A13value/A13remlife))</f>
        <v>n/a</v>
      </c>
      <c r="AJ232" s="167" t="str">
        <f>IF(AJ$3&gt;A13remlife,A13value-SUM($F232:AI232),IF(A13remlife="N/A","n/a",A13value/A13remlife))</f>
        <v>n/a</v>
      </c>
      <c r="AK232" s="167" t="str">
        <f>IF(AK$3&gt;A13remlife,A13value-SUM($F232:AJ232),IF(A13remlife="N/A","n/a",A13value/A13remlife))</f>
        <v>n/a</v>
      </c>
      <c r="AL232" s="167" t="str">
        <f>IF(AL$3&gt;A13remlife,A13value-SUM($F232:AK232),IF(A13remlife="N/A","n/a",A13value/A13remlife))</f>
        <v>n/a</v>
      </c>
      <c r="AM232" s="167" t="str">
        <f>IF(AM$3&gt;A13remlife,A13value-SUM($F232:AL232),IF(A13remlife="N/A","n/a",A13value/A13remlife))</f>
        <v>n/a</v>
      </c>
      <c r="AN232" s="167" t="str">
        <f>IF(AN$3&gt;A13remlife,A13value-SUM($F232:AM232),IF(A13remlife="N/A","n/a",A13value/A13remlife))</f>
        <v>n/a</v>
      </c>
      <c r="AO232" s="167" t="str">
        <f>IF(AO$3&gt;A13remlife,A13value-SUM($F232:AN232),IF(A13remlife="N/A","n/a",A13value/A13remlife))</f>
        <v>n/a</v>
      </c>
      <c r="AP232" s="167" t="str">
        <f>IF(AP$3&gt;A13remlife,A13value-SUM($F232:AO232),IF(A13remlife="N/A","n/a",A13value/A13remlife))</f>
        <v>n/a</v>
      </c>
      <c r="AQ232" s="167" t="str">
        <f>IF(AQ$3&gt;A13remlife,A13value-SUM($F232:AP232),IF(A13remlife="N/A","n/a",A13value/A13remlife))</f>
        <v>n/a</v>
      </c>
      <c r="AR232" s="167" t="str">
        <f>IF(AR$3&gt;A13remlife,A13value-SUM($F232:AQ232),IF(A13remlife="N/A","n/a",A13value/A13remlife))</f>
        <v>n/a</v>
      </c>
      <c r="AS232" s="167" t="str">
        <f>IF(AS$3&gt;A13remlife,A13value-SUM($F232:AR232),IF(A13remlife="N/A","n/a",A13value/A13remlife))</f>
        <v>n/a</v>
      </c>
      <c r="AT232" s="167" t="str">
        <f>IF(AT$3&gt;A13remlife,A13value-SUM($F232:AS232),IF(A13remlife="N/A","n/a",A13value/A13remlife))</f>
        <v>n/a</v>
      </c>
      <c r="AU232" s="167" t="str">
        <f>IF(AU$3&gt;A13remlife,A13value-SUM($F232:AT232),IF(A13remlife="N/A","n/a",A13value/A13remlife))</f>
        <v>n/a</v>
      </c>
      <c r="AV232" s="167" t="str">
        <f>IF(AV$3&gt;A13remlife,A13value-SUM($F232:AU232),IF(A13remlife="N/A","n/a",A13value/A13remlife))</f>
        <v>n/a</v>
      </c>
      <c r="AW232" s="167" t="str">
        <f>IF(AW$3&gt;A13remlife,A13value-SUM($F232:AV232),IF(A13remlife="N/A","n/a",A13value/A13remlife))</f>
        <v>n/a</v>
      </c>
      <c r="AX232" s="167" t="str">
        <f>IF(AX$3&gt;A13remlife,A13value-SUM($F232:AW232),IF(A13remlife="N/A","n/a",A13value/A13remlife))</f>
        <v>n/a</v>
      </c>
      <c r="AY232" s="167" t="str">
        <f>IF(AY$3&gt;A13remlife,A13value-SUM($F232:AX232),IF(A13remlife="N/A","n/a",A13value/A13remlife))</f>
        <v>n/a</v>
      </c>
      <c r="AZ232" s="167" t="str">
        <f>IF(AZ$3&gt;A13remlife,A13value-SUM($F232:AY232),IF(A13remlife="N/A","n/a",A13value/A13remlife))</f>
        <v>n/a</v>
      </c>
      <c r="BA232" s="167" t="str">
        <f>IF(BA$3&gt;A13remlife,A13value-SUM($F232:AZ232),IF(A13remlife="N/A","n/a",A13value/A13remlife))</f>
        <v>n/a</v>
      </c>
      <c r="BB232" s="167" t="str">
        <f>IF(BB$3&gt;A13remlife,A13value-SUM($F232:BA232),IF(A13remlife="N/A","n/a",A13value/A13remlife))</f>
        <v>n/a</v>
      </c>
      <c r="BC232" s="167" t="str">
        <f>IF(BC$3&gt;A13remlife,A13value-SUM($F232:BB232),IF(A13remlife="N/A","n/a",A13value/A13remlife))</f>
        <v>n/a</v>
      </c>
      <c r="BD232" s="167" t="str">
        <f>IF(BD$3&gt;A13remlife,A13value-SUM($F232:BC232),IF(A13remlife="N/A","n/a",A13value/A13remlife))</f>
        <v>n/a</v>
      </c>
      <c r="BE232" s="167" t="str">
        <f>IF(BE$3&gt;A13remlife,A13value-SUM($F232:BD232),IF(A13remlife="N/A","n/a",A13value/A13remlife))</f>
        <v>n/a</v>
      </c>
      <c r="BF232" s="167" t="str">
        <f>IF(BF$3&gt;A13remlife,A13value-SUM($F232:BE232),IF(A13remlife="N/A","n/a",A13value/A13remlife))</f>
        <v>n/a</v>
      </c>
      <c r="BG232" s="167" t="str">
        <f>IF(BG$3&gt;A13remlife,A13value-SUM($F232:BF232),IF(A13remlife="N/A","n/a",A13value/A13remlife))</f>
        <v>n/a</v>
      </c>
      <c r="BH232" s="167" t="str">
        <f>IF(BH$3&gt;A13remlife,A13value-SUM($F232:BG232),IF(A13remlife="N/A","n/a",A13value/A13remlife))</f>
        <v>n/a</v>
      </c>
      <c r="BI232" s="167" t="str">
        <f>IF(BI$3&gt;A13remlife,A13value-SUM($F232:BH232),IF(A13remlife="N/A","n/a",A13value/A13remlife))</f>
        <v>n/a</v>
      </c>
      <c r="BJ232" s="20"/>
      <c r="BK232" s="20"/>
      <c r="BL232"/>
      <c r="BM232"/>
      <c r="BN232"/>
      <c r="BO232"/>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c r="CY232"/>
      <c r="CZ232"/>
      <c r="DA232"/>
      <c r="DB232"/>
      <c r="DC232"/>
      <c r="DD232"/>
      <c r="DE232"/>
      <c r="DF232"/>
      <c r="DG232"/>
      <c r="DH232"/>
      <c r="DI232"/>
      <c r="DJ232"/>
      <c r="DK232"/>
      <c r="DL232"/>
      <c r="DM232"/>
      <c r="DN232"/>
      <c r="DO232"/>
      <c r="DP232"/>
      <c r="DQ232"/>
      <c r="DR232"/>
      <c r="DS232"/>
      <c r="DT232"/>
      <c r="DU232"/>
      <c r="DV232"/>
      <c r="DW232"/>
      <c r="DX232"/>
      <c r="DY232"/>
      <c r="DZ232"/>
      <c r="EA232"/>
      <c r="EB232"/>
      <c r="EC232"/>
      <c r="ED232"/>
      <c r="EE232"/>
      <c r="EF232"/>
      <c r="EG232"/>
      <c r="EH232"/>
      <c r="EI232"/>
      <c r="EJ232"/>
      <c r="EK232"/>
      <c r="EL232"/>
      <c r="EM232"/>
      <c r="EN232"/>
      <c r="EO232"/>
      <c r="EP232"/>
      <c r="EQ232"/>
      <c r="ER232"/>
      <c r="ES232"/>
      <c r="ET232"/>
      <c r="EU232"/>
      <c r="EV232"/>
      <c r="EW232"/>
      <c r="EX232"/>
      <c r="EY232"/>
      <c r="EZ232"/>
      <c r="FA232"/>
      <c r="FB232"/>
      <c r="FC232"/>
      <c r="FD232"/>
      <c r="FE232"/>
      <c r="FF232"/>
      <c r="FG232"/>
      <c r="FH232"/>
      <c r="FI232"/>
      <c r="FJ232"/>
      <c r="FK232"/>
      <c r="FL232"/>
      <c r="FM232"/>
      <c r="FN232"/>
      <c r="FO232"/>
      <c r="FP232"/>
      <c r="FQ232"/>
      <c r="FR232"/>
      <c r="FS232"/>
      <c r="FT232"/>
      <c r="FU232"/>
      <c r="FV232"/>
      <c r="FW232"/>
      <c r="FX232"/>
      <c r="FY232"/>
      <c r="FZ232"/>
      <c r="GA232"/>
      <c r="GB232"/>
      <c r="GC232"/>
      <c r="GD232"/>
      <c r="GE232"/>
      <c r="GF232"/>
      <c r="GG232"/>
      <c r="GH232"/>
      <c r="GI232"/>
      <c r="GJ232"/>
      <c r="GK232"/>
      <c r="GL232"/>
      <c r="GM232"/>
      <c r="GN232"/>
      <c r="GO232"/>
      <c r="GP232"/>
      <c r="GQ232"/>
      <c r="GR232"/>
      <c r="GS232"/>
      <c r="GT232"/>
      <c r="GU232"/>
      <c r="GV232"/>
      <c r="GW232"/>
      <c r="GX232"/>
      <c r="GY232"/>
      <c r="GZ232"/>
      <c r="HA232"/>
      <c r="HB232"/>
      <c r="HC232"/>
      <c r="HD232"/>
      <c r="HE232"/>
      <c r="HF232"/>
      <c r="HG232"/>
      <c r="HH232"/>
      <c r="HI232"/>
      <c r="HJ232"/>
      <c r="HK232"/>
      <c r="HL232"/>
      <c r="HM232"/>
      <c r="HN232"/>
      <c r="HO232"/>
      <c r="HP232"/>
      <c r="HQ232"/>
      <c r="HR232"/>
      <c r="HS232"/>
      <c r="HT232"/>
      <c r="HU232"/>
      <c r="HV232"/>
      <c r="HW232"/>
      <c r="HX232"/>
      <c r="HY232"/>
      <c r="HZ232"/>
      <c r="IA232"/>
      <c r="IB232"/>
      <c r="IC232"/>
      <c r="ID232"/>
      <c r="IE232"/>
      <c r="IF232"/>
      <c r="IG232"/>
      <c r="IH232"/>
      <c r="II232"/>
      <c r="IJ232"/>
      <c r="IK232"/>
      <c r="IL232"/>
      <c r="IM232"/>
      <c r="IN232"/>
      <c r="IO232"/>
      <c r="IP232"/>
      <c r="IQ232"/>
      <c r="IR232"/>
      <c r="IS232"/>
      <c r="IT232"/>
      <c r="IU232"/>
      <c r="IV232"/>
    </row>
    <row r="233" spans="1:256" s="5" customFormat="1" hidden="1" outlineLevel="2">
      <c r="A233" s="20"/>
      <c r="B233" s="20"/>
      <c r="C233" s="38"/>
      <c r="D233" s="641" t="s">
        <v>71</v>
      </c>
      <c r="E233" s="287">
        <v>0</v>
      </c>
      <c r="F233" s="40"/>
      <c r="G233" s="164"/>
      <c r="H233" s="168"/>
      <c r="I233" s="168"/>
      <c r="J233" s="168"/>
      <c r="K233" s="168"/>
      <c r="L233" s="168"/>
      <c r="M233" s="168"/>
      <c r="N233" s="168"/>
      <c r="O233" s="168"/>
      <c r="P233" s="168"/>
      <c r="Q233" s="168"/>
      <c r="R233" s="168"/>
      <c r="S233" s="168"/>
      <c r="T233" s="168"/>
      <c r="U233" s="168"/>
      <c r="V233" s="168"/>
      <c r="W233" s="168"/>
      <c r="X233" s="168"/>
      <c r="Y233" s="168"/>
      <c r="Z233" s="168"/>
      <c r="AA233" s="168"/>
      <c r="AB233" s="168"/>
      <c r="AC233" s="168"/>
      <c r="AD233" s="168"/>
      <c r="AE233" s="168"/>
      <c r="AF233" s="168"/>
      <c r="AG233" s="168"/>
      <c r="AH233" s="168"/>
      <c r="AI233" s="168"/>
      <c r="AJ233" s="168"/>
      <c r="AK233" s="168"/>
      <c r="AL233" s="168"/>
      <c r="AM233" s="168"/>
      <c r="AN233" s="168"/>
      <c r="AO233" s="168"/>
      <c r="AP233" s="168"/>
      <c r="AQ233" s="168"/>
      <c r="AR233" s="168"/>
      <c r="AS233" s="168"/>
      <c r="AT233" s="168"/>
      <c r="AU233" s="168"/>
      <c r="AV233" s="168"/>
      <c r="AW233" s="168"/>
      <c r="AX233" s="168"/>
      <c r="AY233" s="168"/>
      <c r="AZ233" s="168"/>
      <c r="BA233" s="168"/>
      <c r="BB233" s="168"/>
      <c r="BC233" s="168"/>
      <c r="BD233" s="168"/>
      <c r="BE233" s="168"/>
      <c r="BF233" s="168"/>
      <c r="BG233" s="168"/>
      <c r="BH233" s="168"/>
      <c r="BI233" s="168"/>
      <c r="BJ233" s="20"/>
      <c r="BK233" s="20"/>
      <c r="BL233"/>
      <c r="BM233"/>
      <c r="BN233"/>
      <c r="BO233"/>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c r="CY233"/>
      <c r="CZ233"/>
      <c r="DA233"/>
      <c r="DB233"/>
      <c r="DC233"/>
      <c r="DD233"/>
      <c r="DE233"/>
      <c r="DF233"/>
      <c r="DG233"/>
      <c r="DH233"/>
      <c r="DI233"/>
      <c r="DJ233"/>
      <c r="DK233"/>
      <c r="DL233"/>
      <c r="DM233"/>
      <c r="DN233"/>
      <c r="DO233"/>
      <c r="DP233"/>
      <c r="DQ233"/>
      <c r="DR233"/>
      <c r="DS233"/>
      <c r="DT233"/>
      <c r="DU233"/>
      <c r="DV233"/>
      <c r="DW233"/>
      <c r="DX233"/>
      <c r="DY233"/>
      <c r="DZ233"/>
      <c r="EA233"/>
      <c r="EB233"/>
      <c r="EC233"/>
      <c r="ED233"/>
      <c r="EE233"/>
      <c r="EF233"/>
      <c r="EG233"/>
      <c r="EH233"/>
      <c r="EI233"/>
      <c r="EJ233"/>
      <c r="EK233"/>
      <c r="EL233"/>
      <c r="EM233"/>
      <c r="EN233"/>
      <c r="EO233"/>
      <c r="EP233"/>
      <c r="EQ233"/>
      <c r="ER233"/>
      <c r="ES233"/>
      <c r="ET233"/>
      <c r="EU233"/>
      <c r="EV233"/>
      <c r="EW233"/>
      <c r="EX233"/>
      <c r="EY233"/>
      <c r="EZ233"/>
      <c r="FA233"/>
      <c r="FB233"/>
      <c r="FC233"/>
      <c r="FD233"/>
      <c r="FE233"/>
      <c r="FF233"/>
      <c r="FG233"/>
      <c r="FH233"/>
      <c r="FI233"/>
      <c r="FJ233"/>
      <c r="FK233"/>
      <c r="FL233"/>
      <c r="FM233"/>
      <c r="FN233"/>
      <c r="FO233"/>
      <c r="FP233"/>
      <c r="FQ233"/>
      <c r="FR233"/>
      <c r="FS233"/>
      <c r="FT233"/>
      <c r="FU233"/>
      <c r="FV233"/>
      <c r="FW233"/>
      <c r="FX233"/>
      <c r="FY233"/>
      <c r="FZ233"/>
      <c r="GA233"/>
      <c r="GB233"/>
      <c r="GC233"/>
      <c r="GD233"/>
      <c r="GE233"/>
      <c r="GF233"/>
      <c r="GG233"/>
      <c r="GH233"/>
      <c r="GI233"/>
      <c r="GJ233"/>
      <c r="GK233"/>
      <c r="GL233"/>
      <c r="GM233"/>
      <c r="GN233"/>
      <c r="GO233"/>
      <c r="GP233"/>
      <c r="GQ233"/>
      <c r="GR233"/>
      <c r="GS233"/>
      <c r="GT233"/>
      <c r="GU233"/>
      <c r="GV233"/>
      <c r="GW233"/>
      <c r="GX233"/>
      <c r="GY233"/>
      <c r="GZ233"/>
      <c r="HA233"/>
      <c r="HB233"/>
      <c r="HC233"/>
      <c r="HD233"/>
      <c r="HE233"/>
      <c r="HF233"/>
      <c r="HG233"/>
      <c r="HH233"/>
      <c r="HI233"/>
      <c r="HJ233"/>
      <c r="HK233"/>
      <c r="HL233"/>
      <c r="HM233"/>
      <c r="HN233"/>
      <c r="HO233"/>
      <c r="HP233"/>
      <c r="HQ233"/>
      <c r="HR233"/>
      <c r="HS233"/>
      <c r="HT233"/>
      <c r="HU233"/>
      <c r="HV233"/>
      <c r="HW233"/>
      <c r="HX233"/>
      <c r="HY233"/>
      <c r="HZ233"/>
      <c r="IA233"/>
      <c r="IB233"/>
      <c r="IC233"/>
      <c r="ID233"/>
      <c r="IE233"/>
      <c r="IF233"/>
      <c r="IG233"/>
      <c r="IH233"/>
      <c r="II233"/>
      <c r="IJ233"/>
      <c r="IK233"/>
      <c r="IL233"/>
      <c r="IM233"/>
      <c r="IN233"/>
      <c r="IO233"/>
      <c r="IP233"/>
      <c r="IQ233"/>
      <c r="IR233"/>
      <c r="IS233"/>
      <c r="IT233"/>
      <c r="IU233"/>
      <c r="IV233"/>
    </row>
    <row r="234" spans="1:256" s="5" customFormat="1" hidden="1" outlineLevel="2">
      <c r="A234" s="20"/>
      <c r="B234" s="20"/>
      <c r="C234" s="38"/>
      <c r="D234" s="641"/>
      <c r="E234" s="287">
        <v>1</v>
      </c>
      <c r="F234" s="40"/>
      <c r="G234" s="444"/>
      <c r="H234" s="168" t="str">
        <f>IF(A13stdlife="n/a","n/a",IF(H$3&gt;(A13stdlife+$E234),(Input!$G$155*(1+rvanilla)^0.5)-SUM($G234:G234),(Input!$G$155*(1+rvanilla)^0.5)/A13stdlife))</f>
        <v>n/a</v>
      </c>
      <c r="I234" s="168" t="str">
        <f>IF(A13stdlife="n/a","n/a",IF(I$3&gt;(A13stdlife+$E234),(Input!$G$155*(1+rvanilla)^0.5)-SUM($G234:H234),(Input!$G$155*(1+rvanilla)^0.5)/A13stdlife))</f>
        <v>n/a</v>
      </c>
      <c r="J234" s="168" t="str">
        <f>IF(A13stdlife="n/a","n/a",IF(J$3&gt;(A13stdlife+$E234),(Input!$G$155*(1+rvanilla)^0.5)-SUM($G234:I234),(Input!$G$155*(1+rvanilla)^0.5)/A13stdlife))</f>
        <v>n/a</v>
      </c>
      <c r="K234" s="168" t="str">
        <f>IF(A13stdlife="n/a","n/a",IF(K$3&gt;(A13stdlife+$E234),(Input!$G$155*(1+rvanilla)^0.5)-SUM($G234:J234),(Input!$G$155*(1+rvanilla)^0.5)/A13stdlife))</f>
        <v>n/a</v>
      </c>
      <c r="L234" s="168" t="str">
        <f>IF(A13stdlife="n/a","n/a",IF(L$3&gt;(A13stdlife+$E234),(Input!$G$155*(1+rvanilla)^0.5)-SUM($G234:K234),(Input!$G$155*(1+rvanilla)^0.5)/A13stdlife))</f>
        <v>n/a</v>
      </c>
      <c r="M234" s="168" t="str">
        <f>IF(A13stdlife="n/a","n/a",IF(M$3&gt;(A13stdlife+$E234),(Input!$G$155*(1+rvanilla)^0.5)-SUM($G234:L234),(Input!$G$155*(1+rvanilla)^0.5)/A13stdlife))</f>
        <v>n/a</v>
      </c>
      <c r="N234" s="168" t="str">
        <f>IF(A13stdlife="n/a","n/a",IF(N$3&gt;(A13stdlife+$E234),(Input!$G$155*(1+rvanilla)^0.5)-SUM($G234:M234),(Input!$G$155*(1+rvanilla)^0.5)/A13stdlife))</f>
        <v>n/a</v>
      </c>
      <c r="O234" s="168" t="str">
        <f>IF(A13stdlife="n/a","n/a",IF(O$3&gt;(A13stdlife+$E234),(Input!$G$155*(1+rvanilla)^0.5)-SUM($G234:N234),(Input!$G$155*(1+rvanilla)^0.5)/A13stdlife))</f>
        <v>n/a</v>
      </c>
      <c r="P234" s="168" t="str">
        <f>IF(A13stdlife="n/a","n/a",IF(P$3&gt;(A13stdlife+$E234),(Input!$G$155*(1+rvanilla)^0.5)-SUM($G234:O234),(Input!$G$155*(1+rvanilla)^0.5)/A13stdlife))</f>
        <v>n/a</v>
      </c>
      <c r="Q234" s="168" t="str">
        <f>IF(A13stdlife="n/a","n/a",IF(Q$3&gt;(A13stdlife+$E234),(Input!$G$155*(1+rvanilla)^0.5)-SUM($G234:P234),(Input!$G$155*(1+rvanilla)^0.5)/A13stdlife))</f>
        <v>n/a</v>
      </c>
      <c r="R234" s="168" t="str">
        <f>IF(A13stdlife="n/a","n/a",IF(R$3&gt;(A13stdlife+$E234),(Input!$G$155*(1+rvanilla)^0.5)-SUM($G234:Q234),(Input!$G$155*(1+rvanilla)^0.5)/A13stdlife))</f>
        <v>n/a</v>
      </c>
      <c r="S234" s="168" t="str">
        <f>IF(A13stdlife="n/a","n/a",IF(S$3&gt;(A13stdlife+$E234),(Input!$G$155*(1+rvanilla)^0.5)-SUM($G234:R234),(Input!$G$155*(1+rvanilla)^0.5)/A13stdlife))</f>
        <v>n/a</v>
      </c>
      <c r="T234" s="168" t="str">
        <f>IF(A13stdlife="n/a","n/a",IF(T$3&gt;(A13stdlife+$E234),(Input!$G$155*(1+rvanilla)^0.5)-SUM($G234:S234),(Input!$G$155*(1+rvanilla)^0.5)/A13stdlife))</f>
        <v>n/a</v>
      </c>
      <c r="U234" s="168" t="str">
        <f>IF(A13stdlife="n/a","n/a",IF(U$3&gt;(A13stdlife+$E234),(Input!$G$155*(1+rvanilla)^0.5)-SUM($G234:T234),(Input!$G$155*(1+rvanilla)^0.5)/A13stdlife))</f>
        <v>n/a</v>
      </c>
      <c r="V234" s="168" t="str">
        <f>IF(A13stdlife="n/a","n/a",IF(V$3&gt;(A13stdlife+$E234),(Input!$G$155*(1+rvanilla)^0.5)-SUM($G234:U234),(Input!$G$155*(1+rvanilla)^0.5)/A13stdlife))</f>
        <v>n/a</v>
      </c>
      <c r="W234" s="168" t="str">
        <f>IF(A13stdlife="n/a","n/a",IF(W$3&gt;(A13stdlife+$E234),(Input!$G$155*(1+rvanilla)^0.5)-SUM($G234:V234),(Input!$G$155*(1+rvanilla)^0.5)/A13stdlife))</f>
        <v>n/a</v>
      </c>
      <c r="X234" s="168" t="str">
        <f>IF(A13stdlife="n/a","n/a",IF(X$3&gt;(A13stdlife+$E234),(Input!$G$155*(1+rvanilla)^0.5)-SUM($G234:W234),(Input!$G$155*(1+rvanilla)^0.5)/A13stdlife))</f>
        <v>n/a</v>
      </c>
      <c r="Y234" s="168" t="str">
        <f>IF(A13stdlife="n/a","n/a",IF(Y$3&gt;(A13stdlife+$E234),(Input!$G$155*(1+rvanilla)^0.5)-SUM($G234:X234),(Input!$G$155*(1+rvanilla)^0.5)/A13stdlife))</f>
        <v>n/a</v>
      </c>
      <c r="Z234" s="168" t="str">
        <f>IF(A13stdlife="n/a","n/a",IF(Z$3&gt;(A13stdlife+$E234),(Input!$G$155*(1+rvanilla)^0.5)-SUM($G234:Y234),(Input!$G$155*(1+rvanilla)^0.5)/A13stdlife))</f>
        <v>n/a</v>
      </c>
      <c r="AA234" s="168" t="str">
        <f>IF(A13stdlife="n/a","n/a",IF(AA$3&gt;(A13stdlife+$E234),(Input!$G$155*(1+rvanilla)^0.5)-SUM($G234:Z234),(Input!$G$155*(1+rvanilla)^0.5)/A13stdlife))</f>
        <v>n/a</v>
      </c>
      <c r="AB234" s="168" t="str">
        <f>IF(A13stdlife="n/a","n/a",IF(AB$3&gt;(A13stdlife+$E234),(Input!$G$155*(1+rvanilla)^0.5)-SUM($G234:AA234),(Input!$G$155*(1+rvanilla)^0.5)/A13stdlife))</f>
        <v>n/a</v>
      </c>
      <c r="AC234" s="168" t="str">
        <f>IF(A13stdlife="n/a","n/a",IF(AC$3&gt;(A13stdlife+$E234),(Input!$G$155*(1+rvanilla)^0.5)-SUM($G234:AB234),(Input!$G$155*(1+rvanilla)^0.5)/A13stdlife))</f>
        <v>n/a</v>
      </c>
      <c r="AD234" s="168" t="str">
        <f>IF(A13stdlife="n/a","n/a",IF(AD$3&gt;(A13stdlife+$E234),(Input!$G$155*(1+rvanilla)^0.5)-SUM($G234:AC234),(Input!$G$155*(1+rvanilla)^0.5)/A13stdlife))</f>
        <v>n/a</v>
      </c>
      <c r="AE234" s="168" t="str">
        <f>IF(A13stdlife="n/a","n/a",IF(AE$3&gt;(A13stdlife+$E234),(Input!$G$155*(1+rvanilla)^0.5)-SUM($G234:AD234),(Input!$G$155*(1+rvanilla)^0.5)/A13stdlife))</f>
        <v>n/a</v>
      </c>
      <c r="AF234" s="168" t="str">
        <f>IF(A13stdlife="n/a","n/a",IF(AF$3&gt;(A13stdlife+$E234),(Input!$G$155*(1+rvanilla)^0.5)-SUM($G234:AE234),(Input!$G$155*(1+rvanilla)^0.5)/A13stdlife))</f>
        <v>n/a</v>
      </c>
      <c r="AG234" s="168" t="str">
        <f>IF(A13stdlife="n/a","n/a",IF(AG$3&gt;(A13stdlife+$E234),(Input!$G$155*(1+rvanilla)^0.5)-SUM($G234:AF234),(Input!$G$155*(1+rvanilla)^0.5)/A13stdlife))</f>
        <v>n/a</v>
      </c>
      <c r="AH234" s="168" t="str">
        <f>IF(A13stdlife="n/a","n/a",IF(AH$3&gt;(A13stdlife+$E234),(Input!$G$155*(1+rvanilla)^0.5)-SUM($G234:AG234),(Input!$G$155*(1+rvanilla)^0.5)/A13stdlife))</f>
        <v>n/a</v>
      </c>
      <c r="AI234" s="168" t="str">
        <f>IF(A13stdlife="n/a","n/a",IF(AI$3&gt;(A13stdlife+$E234),(Input!$G$155*(1+rvanilla)^0.5)-SUM($G234:AH234),(Input!$G$155*(1+rvanilla)^0.5)/A13stdlife))</f>
        <v>n/a</v>
      </c>
      <c r="AJ234" s="168" t="str">
        <f>IF(A13stdlife="n/a","n/a",IF(AJ$3&gt;(A13stdlife+$E234),(Input!$G$155*(1+rvanilla)^0.5)-SUM($G234:AI234),(Input!$G$155*(1+rvanilla)^0.5)/A13stdlife))</f>
        <v>n/a</v>
      </c>
      <c r="AK234" s="168" t="str">
        <f>IF(A13stdlife="n/a","n/a",IF(AK$3&gt;(A13stdlife+$E234),(Input!$G$155*(1+rvanilla)^0.5)-SUM($G234:AJ234),(Input!$G$155*(1+rvanilla)^0.5)/A13stdlife))</f>
        <v>n/a</v>
      </c>
      <c r="AL234" s="168" t="str">
        <f>IF(A13stdlife="n/a","n/a",IF(AL$3&gt;(A13stdlife+$E234),(Input!$G$155*(1+rvanilla)^0.5)-SUM($G234:AK234),(Input!$G$155*(1+rvanilla)^0.5)/A13stdlife))</f>
        <v>n/a</v>
      </c>
      <c r="AM234" s="168" t="str">
        <f>IF(A13stdlife="n/a","n/a",IF(AM$3&gt;(A13stdlife+$E234),(Input!$G$155*(1+rvanilla)^0.5)-SUM($G234:AL234),(Input!$G$155*(1+rvanilla)^0.5)/A13stdlife))</f>
        <v>n/a</v>
      </c>
      <c r="AN234" s="168" t="str">
        <f>IF(A13stdlife="n/a","n/a",IF(AN$3&gt;(A13stdlife+$E234),(Input!$G$155*(1+rvanilla)^0.5)-SUM($G234:AM234),(Input!$G$155*(1+rvanilla)^0.5)/A13stdlife))</f>
        <v>n/a</v>
      </c>
      <c r="AO234" s="168" t="str">
        <f>IF(A13stdlife="n/a","n/a",IF(AO$3&gt;(A13stdlife+$E234),(Input!$G$155*(1+rvanilla)^0.5)-SUM($G234:AN234),(Input!$G$155*(1+rvanilla)^0.5)/A13stdlife))</f>
        <v>n/a</v>
      </c>
      <c r="AP234" s="168" t="str">
        <f>IF(A13stdlife="n/a","n/a",IF(AP$3&gt;(A13stdlife+$E234),(Input!$G$155*(1+rvanilla)^0.5)-SUM($G234:AO234),(Input!$G$155*(1+rvanilla)^0.5)/A13stdlife))</f>
        <v>n/a</v>
      </c>
      <c r="AQ234" s="168" t="str">
        <f>IF(A13stdlife="n/a","n/a",IF(AQ$3&gt;(A13stdlife+$E234),(Input!$G$155*(1+rvanilla)^0.5)-SUM($G234:AP234),(Input!$G$155*(1+rvanilla)^0.5)/A13stdlife))</f>
        <v>n/a</v>
      </c>
      <c r="AR234" s="168" t="str">
        <f>IF(A13stdlife="n/a","n/a",IF(AR$3&gt;(A13stdlife+$E234),(Input!$G$155*(1+rvanilla)^0.5)-SUM($G234:AQ234),(Input!$G$155*(1+rvanilla)^0.5)/A13stdlife))</f>
        <v>n/a</v>
      </c>
      <c r="AS234" s="168" t="str">
        <f>IF(A13stdlife="n/a","n/a",IF(AS$3&gt;(A13stdlife+$E234),(Input!$G$155*(1+rvanilla)^0.5)-SUM($G234:AR234),(Input!$G$155*(1+rvanilla)^0.5)/A13stdlife))</f>
        <v>n/a</v>
      </c>
      <c r="AT234" s="168" t="str">
        <f>IF(A13stdlife="n/a","n/a",IF(AT$3&gt;(A13stdlife+$E234),(Input!$G$155*(1+rvanilla)^0.5)-SUM($G234:AS234),(Input!$G$155*(1+rvanilla)^0.5)/A13stdlife))</f>
        <v>n/a</v>
      </c>
      <c r="AU234" s="168" t="str">
        <f>IF(A13stdlife="n/a","n/a",IF(AU$3&gt;(A13stdlife+$E234),(Input!$G$155*(1+rvanilla)^0.5)-SUM($G234:AT234),(Input!$G$155*(1+rvanilla)^0.5)/A13stdlife))</f>
        <v>n/a</v>
      </c>
      <c r="AV234" s="168" t="str">
        <f>IF(A13stdlife="n/a","n/a",IF(AV$3&gt;(A13stdlife+$E234),(Input!$G$155*(1+rvanilla)^0.5)-SUM($G234:AU234),(Input!$G$155*(1+rvanilla)^0.5)/A13stdlife))</f>
        <v>n/a</v>
      </c>
      <c r="AW234" s="168" t="str">
        <f>IF(A13stdlife="n/a","n/a",IF(AW$3&gt;(A13stdlife+$E234),(Input!$G$155*(1+rvanilla)^0.5)-SUM($G234:AV234),(Input!$G$155*(1+rvanilla)^0.5)/A13stdlife))</f>
        <v>n/a</v>
      </c>
      <c r="AX234" s="168" t="str">
        <f>IF(A13stdlife="n/a","n/a",IF(AX$3&gt;(A13stdlife+$E234),(Input!$G$155*(1+rvanilla)^0.5)-SUM($G234:AW234),(Input!$G$155*(1+rvanilla)^0.5)/A13stdlife))</f>
        <v>n/a</v>
      </c>
      <c r="AY234" s="168" t="str">
        <f>IF(A13stdlife="n/a","n/a",IF(AY$3&gt;(A13stdlife+$E234),(Input!$G$155*(1+rvanilla)^0.5)-SUM($G234:AX234),(Input!$G$155*(1+rvanilla)^0.5)/A13stdlife))</f>
        <v>n/a</v>
      </c>
      <c r="AZ234" s="168" t="str">
        <f>IF(A13stdlife="n/a","n/a",IF(AZ$3&gt;(A13stdlife+$E234),(Input!$G$155*(1+rvanilla)^0.5)-SUM($G234:AY234),(Input!$G$155*(1+rvanilla)^0.5)/A13stdlife))</f>
        <v>n/a</v>
      </c>
      <c r="BA234" s="168" t="str">
        <f>IF(A13stdlife="n/a","n/a",IF(BA$3&gt;(A13stdlife+$E234),(Input!$G$155*(1+rvanilla)^0.5)-SUM($G234:AZ234),(Input!$G$155*(1+rvanilla)^0.5)/A13stdlife))</f>
        <v>n/a</v>
      </c>
      <c r="BB234" s="168" t="str">
        <f>IF(A13stdlife="n/a","n/a",IF(BB$3&gt;(A13stdlife+$E234),(Input!$G$155*(1+rvanilla)^0.5)-SUM($G234:BA234),(Input!$G$155*(1+rvanilla)^0.5)/A13stdlife))</f>
        <v>n/a</v>
      </c>
      <c r="BC234" s="168" t="str">
        <f>IF(A13stdlife="n/a","n/a",IF(BC$3&gt;(A13stdlife+$E234),(Input!$G$155*(1+rvanilla)^0.5)-SUM($G234:BB234),(Input!$G$155*(1+rvanilla)^0.5)/A13stdlife))</f>
        <v>n/a</v>
      </c>
      <c r="BD234" s="168" t="str">
        <f>IF(A13stdlife="n/a","n/a",IF(BD$3&gt;(A13stdlife+$E234),(Input!$G$155*(1+rvanilla)^0.5)-SUM($G234:BC234),(Input!$G$155*(1+rvanilla)^0.5)/A13stdlife))</f>
        <v>n/a</v>
      </c>
      <c r="BE234" s="168" t="str">
        <f>IF(A13stdlife="n/a","n/a",IF(BE$3&gt;(A13stdlife+$E234),(Input!$G$155*(1+rvanilla)^0.5)-SUM($G234:BD234),(Input!$G$155*(1+rvanilla)^0.5)/A13stdlife))</f>
        <v>n/a</v>
      </c>
      <c r="BF234" s="168" t="str">
        <f>IF(A13stdlife="n/a","n/a",IF(BF$3&gt;(A13stdlife+$E234),(Input!$G$155*(1+rvanilla)^0.5)-SUM($G234:BE234),(Input!$G$155*(1+rvanilla)^0.5)/A13stdlife))</f>
        <v>n/a</v>
      </c>
      <c r="BG234" s="168" t="str">
        <f>IF(A13stdlife="n/a","n/a",IF(BG$3&gt;(A13stdlife+$E234),(Input!$G$155*(1+rvanilla)^0.5)-SUM($G234:BF234),(Input!$G$155*(1+rvanilla)^0.5)/A13stdlife))</f>
        <v>n/a</v>
      </c>
      <c r="BH234" s="168" t="str">
        <f>IF(A13stdlife="n/a","n/a",IF(BH$3&gt;(A13stdlife+$E234),(Input!$G$155*(1+rvanilla)^0.5)-SUM($G234:BG234),(Input!$G$155*(1+rvanilla)^0.5)/A13stdlife))</f>
        <v>n/a</v>
      </c>
      <c r="BI234" s="168" t="str">
        <f>IF(A13stdlife="n/a","n/a",IF(BI$3&gt;(A13stdlife+$E234),(Input!$G$155*(1+rvanilla)^0.5)-SUM($G234:BH234),(Input!$G$155*(1+rvanilla)^0.5)/A13stdlife))</f>
        <v>n/a</v>
      </c>
      <c r="BJ234" s="20"/>
      <c r="BK234" s="20"/>
      <c r="BL234"/>
      <c r="BM234"/>
      <c r="BN234"/>
      <c r="BO234"/>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c r="CW234"/>
      <c r="CX234"/>
      <c r="CY234"/>
      <c r="CZ234"/>
      <c r="DA234"/>
      <c r="DB234"/>
      <c r="DC234"/>
      <c r="DD234"/>
      <c r="DE234"/>
      <c r="DF234"/>
      <c r="DG234"/>
      <c r="DH234"/>
      <c r="DI234"/>
      <c r="DJ234"/>
      <c r="DK234"/>
      <c r="DL234"/>
      <c r="DM234"/>
      <c r="DN234"/>
      <c r="DO234"/>
      <c r="DP234"/>
      <c r="DQ234"/>
      <c r="DR234"/>
      <c r="DS234"/>
      <c r="DT234"/>
      <c r="DU234"/>
      <c r="DV234"/>
      <c r="DW234"/>
      <c r="DX234"/>
      <c r="DY234"/>
      <c r="DZ234"/>
      <c r="EA234"/>
      <c r="EB234"/>
      <c r="EC234"/>
      <c r="ED234"/>
      <c r="EE234"/>
      <c r="EF234"/>
      <c r="EG234"/>
      <c r="EH234"/>
      <c r="EI234"/>
      <c r="EJ234"/>
      <c r="EK234"/>
      <c r="EL234"/>
      <c r="EM234"/>
      <c r="EN234"/>
      <c r="EO234"/>
      <c r="EP234"/>
      <c r="EQ234"/>
      <c r="ER234"/>
      <c r="ES234"/>
      <c r="ET234"/>
      <c r="EU234"/>
      <c r="EV234"/>
      <c r="EW234"/>
      <c r="EX234"/>
      <c r="EY234"/>
      <c r="EZ234"/>
      <c r="FA234"/>
      <c r="FB234"/>
      <c r="FC234"/>
      <c r="FD234"/>
      <c r="FE234"/>
      <c r="FF234"/>
      <c r="FG234"/>
      <c r="FH234"/>
      <c r="FI234"/>
      <c r="FJ234"/>
      <c r="FK234"/>
      <c r="FL234"/>
      <c r="FM234"/>
      <c r="FN234"/>
      <c r="FO234"/>
      <c r="FP234"/>
      <c r="FQ234"/>
      <c r="FR234"/>
      <c r="FS234"/>
      <c r="FT234"/>
      <c r="FU234"/>
      <c r="FV234"/>
      <c r="FW234"/>
      <c r="FX234"/>
      <c r="FY234"/>
      <c r="FZ234"/>
      <c r="GA234"/>
      <c r="GB234"/>
      <c r="GC234"/>
      <c r="GD234"/>
      <c r="GE234"/>
      <c r="GF234"/>
      <c r="GG234"/>
      <c r="GH234"/>
      <c r="GI234"/>
      <c r="GJ234"/>
      <c r="GK234"/>
      <c r="GL234"/>
      <c r="GM234"/>
      <c r="GN234"/>
      <c r="GO234"/>
      <c r="GP234"/>
      <c r="GQ234"/>
      <c r="GR234"/>
      <c r="GS234"/>
      <c r="GT234"/>
      <c r="GU234"/>
      <c r="GV234"/>
      <c r="GW234"/>
      <c r="GX234"/>
      <c r="GY234"/>
      <c r="GZ234"/>
      <c r="HA234"/>
      <c r="HB234"/>
      <c r="HC234"/>
      <c r="HD234"/>
      <c r="HE234"/>
      <c r="HF234"/>
      <c r="HG234"/>
      <c r="HH234"/>
      <c r="HI234"/>
      <c r="HJ234"/>
      <c r="HK234"/>
      <c r="HL234"/>
      <c r="HM234"/>
      <c r="HN234"/>
      <c r="HO234"/>
      <c r="HP234"/>
      <c r="HQ234"/>
      <c r="HR234"/>
      <c r="HS234"/>
      <c r="HT234"/>
      <c r="HU234"/>
      <c r="HV234"/>
      <c r="HW234"/>
      <c r="HX234"/>
      <c r="HY234"/>
      <c r="HZ234"/>
      <c r="IA234"/>
      <c r="IB234"/>
      <c r="IC234"/>
      <c r="ID234"/>
      <c r="IE234"/>
      <c r="IF234"/>
      <c r="IG234"/>
      <c r="IH234"/>
      <c r="II234"/>
      <c r="IJ234"/>
      <c r="IK234"/>
      <c r="IL234"/>
      <c r="IM234"/>
      <c r="IN234"/>
      <c r="IO234"/>
      <c r="IP234"/>
      <c r="IQ234"/>
      <c r="IR234"/>
      <c r="IS234"/>
      <c r="IT234"/>
      <c r="IU234"/>
      <c r="IV234"/>
    </row>
    <row r="235" spans="1:256" s="5" customFormat="1" hidden="1" outlineLevel="2">
      <c r="A235" s="20"/>
      <c r="B235" s="20"/>
      <c r="C235" s="38"/>
      <c r="D235" s="641"/>
      <c r="E235" s="287">
        <v>2</v>
      </c>
      <c r="F235" s="40"/>
      <c r="G235" s="445"/>
      <c r="H235" s="314"/>
      <c r="I235" s="168" t="str">
        <f>IF(A13stdlife="n/a","n/a",IF(I$3&gt;(A13stdlife+$E235),(Input!$H$155*(1+rvanilla)^0.5)-SUM($H235:H235),(Input!$H$155*(1+rvanilla)^0.5)/A13stdlife))</f>
        <v>n/a</v>
      </c>
      <c r="J235" s="168" t="str">
        <f>IF(A13stdlife="n/a","n/a",IF(J$3&gt;(A13stdlife+$E235),(Input!$H$155*(1+rvanilla)^0.5)-SUM($H235:I235),(Input!$H$155*(1+rvanilla)^0.5)/A13stdlife))</f>
        <v>n/a</v>
      </c>
      <c r="K235" s="168" t="str">
        <f>IF(A13stdlife="n/a","n/a",IF(K$3&gt;(A13stdlife+$E235),(Input!$H$155*(1+rvanilla)^0.5)-SUM($H235:J235),(Input!$H$155*(1+rvanilla)^0.5)/A13stdlife))</f>
        <v>n/a</v>
      </c>
      <c r="L235" s="168" t="str">
        <f>IF(A13stdlife="n/a","n/a",IF(L$3&gt;(A13stdlife+$E235),(Input!$H$155*(1+rvanilla)^0.5)-SUM($H235:K235),(Input!$H$155*(1+rvanilla)^0.5)/A13stdlife))</f>
        <v>n/a</v>
      </c>
      <c r="M235" s="168" t="str">
        <f>IF(A13stdlife="n/a","n/a",IF(M$3&gt;(A13stdlife+$E235),(Input!$H$155*(1+rvanilla)^0.5)-SUM($H235:L235),(Input!$H$155*(1+rvanilla)^0.5)/A13stdlife))</f>
        <v>n/a</v>
      </c>
      <c r="N235" s="168" t="str">
        <f>IF(A13stdlife="n/a","n/a",IF(N$3&gt;(A13stdlife+$E235),(Input!$H$155*(1+rvanilla)^0.5)-SUM($H235:M235),(Input!$H$155*(1+rvanilla)^0.5)/A13stdlife))</f>
        <v>n/a</v>
      </c>
      <c r="O235" s="168" t="str">
        <f>IF(A13stdlife="n/a","n/a",IF(O$3&gt;(A13stdlife+$E235),(Input!$H$155*(1+rvanilla)^0.5)-SUM($H235:N235),(Input!$H$155*(1+rvanilla)^0.5)/A13stdlife))</f>
        <v>n/a</v>
      </c>
      <c r="P235" s="168" t="str">
        <f>IF(A13stdlife="n/a","n/a",IF(P$3&gt;(A13stdlife+$E235),(Input!$H$155*(1+rvanilla)^0.5)-SUM($H235:O235),(Input!$H$155*(1+rvanilla)^0.5)/A13stdlife))</f>
        <v>n/a</v>
      </c>
      <c r="Q235" s="168" t="str">
        <f>IF(A13stdlife="n/a","n/a",IF(Q$3&gt;(A13stdlife+$E235),(Input!$H$155*(1+rvanilla)^0.5)-SUM($H235:P235),(Input!$H$155*(1+rvanilla)^0.5)/A13stdlife))</f>
        <v>n/a</v>
      </c>
      <c r="R235" s="168" t="str">
        <f>IF(A13stdlife="n/a","n/a",IF(R$3&gt;(A13stdlife+$E235),(Input!$H$155*(1+rvanilla)^0.5)-SUM($H235:Q235),(Input!$H$155*(1+rvanilla)^0.5)/A13stdlife))</f>
        <v>n/a</v>
      </c>
      <c r="S235" s="168" t="str">
        <f>IF(A13stdlife="n/a","n/a",IF(S$3&gt;(A13stdlife+$E235),(Input!$H$155*(1+rvanilla)^0.5)-SUM($H235:R235),(Input!$H$155*(1+rvanilla)^0.5)/A13stdlife))</f>
        <v>n/a</v>
      </c>
      <c r="T235" s="168" t="str">
        <f>IF(A13stdlife="n/a","n/a",IF(T$3&gt;(A13stdlife+$E235),(Input!$H$155*(1+rvanilla)^0.5)-SUM($H235:S235),(Input!$H$155*(1+rvanilla)^0.5)/A13stdlife))</f>
        <v>n/a</v>
      </c>
      <c r="U235" s="168" t="str">
        <f>IF(A13stdlife="n/a","n/a",IF(U$3&gt;(A13stdlife+$E235),(Input!$H$155*(1+rvanilla)^0.5)-SUM($H235:T235),(Input!$H$155*(1+rvanilla)^0.5)/A13stdlife))</f>
        <v>n/a</v>
      </c>
      <c r="V235" s="168" t="str">
        <f>IF(A13stdlife="n/a","n/a",IF(V$3&gt;(A13stdlife+$E235),(Input!$H$155*(1+rvanilla)^0.5)-SUM($H235:U235),(Input!$H$155*(1+rvanilla)^0.5)/A13stdlife))</f>
        <v>n/a</v>
      </c>
      <c r="W235" s="168" t="str">
        <f>IF(A13stdlife="n/a","n/a",IF(W$3&gt;(A13stdlife+$E235),(Input!$H$155*(1+rvanilla)^0.5)-SUM($H235:V235),(Input!$H$155*(1+rvanilla)^0.5)/A13stdlife))</f>
        <v>n/a</v>
      </c>
      <c r="X235" s="168" t="str">
        <f>IF(A13stdlife="n/a","n/a",IF(X$3&gt;(A13stdlife+$E235),(Input!$H$155*(1+rvanilla)^0.5)-SUM($H235:W235),(Input!$H$155*(1+rvanilla)^0.5)/A13stdlife))</f>
        <v>n/a</v>
      </c>
      <c r="Y235" s="168" t="str">
        <f>IF(A13stdlife="n/a","n/a",IF(Y$3&gt;(A13stdlife+$E235),(Input!$H$155*(1+rvanilla)^0.5)-SUM($H235:X235),(Input!$H$155*(1+rvanilla)^0.5)/A13stdlife))</f>
        <v>n/a</v>
      </c>
      <c r="Z235" s="168" t="str">
        <f>IF(A13stdlife="n/a","n/a",IF(Z$3&gt;(A13stdlife+$E235),(Input!$H$155*(1+rvanilla)^0.5)-SUM($H235:Y235),(Input!$H$155*(1+rvanilla)^0.5)/A13stdlife))</f>
        <v>n/a</v>
      </c>
      <c r="AA235" s="168" t="str">
        <f>IF(A13stdlife="n/a","n/a",IF(AA$3&gt;(A13stdlife+$E235),(Input!$H$155*(1+rvanilla)^0.5)-SUM($H235:Z235),(Input!$H$155*(1+rvanilla)^0.5)/A13stdlife))</f>
        <v>n/a</v>
      </c>
      <c r="AB235" s="168" t="str">
        <f>IF(A13stdlife="n/a","n/a",IF(AB$3&gt;(A13stdlife+$E235),(Input!$H$155*(1+rvanilla)^0.5)-SUM($H235:AA235),(Input!$H$155*(1+rvanilla)^0.5)/A13stdlife))</f>
        <v>n/a</v>
      </c>
      <c r="AC235" s="168" t="str">
        <f>IF(A13stdlife="n/a","n/a",IF(AC$3&gt;(A13stdlife+$E235),(Input!$H$155*(1+rvanilla)^0.5)-SUM($H235:AB235),(Input!$H$155*(1+rvanilla)^0.5)/A13stdlife))</f>
        <v>n/a</v>
      </c>
      <c r="AD235" s="168" t="str">
        <f>IF(A13stdlife="n/a","n/a",IF(AD$3&gt;(A13stdlife+$E235),(Input!$H$155*(1+rvanilla)^0.5)-SUM($H235:AC235),(Input!$H$155*(1+rvanilla)^0.5)/A13stdlife))</f>
        <v>n/a</v>
      </c>
      <c r="AE235" s="168" t="str">
        <f>IF(A13stdlife="n/a","n/a",IF(AE$3&gt;(A13stdlife+$E235),(Input!$H$155*(1+rvanilla)^0.5)-SUM($H235:AD235),(Input!$H$155*(1+rvanilla)^0.5)/A13stdlife))</f>
        <v>n/a</v>
      </c>
      <c r="AF235" s="168" t="str">
        <f>IF(A13stdlife="n/a","n/a",IF(AF$3&gt;(A13stdlife+$E235),(Input!$H$155*(1+rvanilla)^0.5)-SUM($H235:AE235),(Input!$H$155*(1+rvanilla)^0.5)/A13stdlife))</f>
        <v>n/a</v>
      </c>
      <c r="AG235" s="168" t="str">
        <f>IF(A13stdlife="n/a","n/a",IF(AG$3&gt;(A13stdlife+$E235),(Input!$H$155*(1+rvanilla)^0.5)-SUM($H235:AF235),(Input!$H$155*(1+rvanilla)^0.5)/A13stdlife))</f>
        <v>n/a</v>
      </c>
      <c r="AH235" s="168" t="str">
        <f>IF(A13stdlife="n/a","n/a",IF(AH$3&gt;(A13stdlife+$E235),(Input!$H$155*(1+rvanilla)^0.5)-SUM($H235:AG235),(Input!$H$155*(1+rvanilla)^0.5)/A13stdlife))</f>
        <v>n/a</v>
      </c>
      <c r="AI235" s="168" t="str">
        <f>IF(A13stdlife="n/a","n/a",IF(AI$3&gt;(A13stdlife+$E235),(Input!$H$155*(1+rvanilla)^0.5)-SUM($H235:AH235),(Input!$H$155*(1+rvanilla)^0.5)/A13stdlife))</f>
        <v>n/a</v>
      </c>
      <c r="AJ235" s="168" t="str">
        <f>IF(A13stdlife="n/a","n/a",IF(AJ$3&gt;(A13stdlife+$E235),(Input!$H$155*(1+rvanilla)^0.5)-SUM($H235:AI235),(Input!$H$155*(1+rvanilla)^0.5)/A13stdlife))</f>
        <v>n/a</v>
      </c>
      <c r="AK235" s="168" t="str">
        <f>IF(A13stdlife="n/a","n/a",IF(AK$3&gt;(A13stdlife+$E235),(Input!$H$155*(1+rvanilla)^0.5)-SUM($H235:AJ235),(Input!$H$155*(1+rvanilla)^0.5)/A13stdlife))</f>
        <v>n/a</v>
      </c>
      <c r="AL235" s="168" t="str">
        <f>IF(A13stdlife="n/a","n/a",IF(AL$3&gt;(A13stdlife+$E235),(Input!$H$155*(1+rvanilla)^0.5)-SUM($H235:AK235),(Input!$H$155*(1+rvanilla)^0.5)/A13stdlife))</f>
        <v>n/a</v>
      </c>
      <c r="AM235" s="168" t="str">
        <f>IF(A13stdlife="n/a","n/a",IF(AM$3&gt;(A13stdlife+$E235),(Input!$H$155*(1+rvanilla)^0.5)-SUM($H235:AL235),(Input!$H$155*(1+rvanilla)^0.5)/A13stdlife))</f>
        <v>n/a</v>
      </c>
      <c r="AN235" s="168" t="str">
        <f>IF(A13stdlife="n/a","n/a",IF(AN$3&gt;(A13stdlife+$E235),(Input!$H$155*(1+rvanilla)^0.5)-SUM($H235:AM235),(Input!$H$155*(1+rvanilla)^0.5)/A13stdlife))</f>
        <v>n/a</v>
      </c>
      <c r="AO235" s="168" t="str">
        <f>IF(A13stdlife="n/a","n/a",IF(AO$3&gt;(A13stdlife+$E235),(Input!$H$155*(1+rvanilla)^0.5)-SUM($H235:AN235),(Input!$H$155*(1+rvanilla)^0.5)/A13stdlife))</f>
        <v>n/a</v>
      </c>
      <c r="AP235" s="168" t="str">
        <f>IF(A13stdlife="n/a","n/a",IF(AP$3&gt;(A13stdlife+$E235),(Input!$H$155*(1+rvanilla)^0.5)-SUM($H235:AO235),(Input!$H$155*(1+rvanilla)^0.5)/A13stdlife))</f>
        <v>n/a</v>
      </c>
      <c r="AQ235" s="168" t="str">
        <f>IF(A13stdlife="n/a","n/a",IF(AQ$3&gt;(A13stdlife+$E235),(Input!$H$155*(1+rvanilla)^0.5)-SUM($H235:AP235),(Input!$H$155*(1+rvanilla)^0.5)/A13stdlife))</f>
        <v>n/a</v>
      </c>
      <c r="AR235" s="168" t="str">
        <f>IF(A13stdlife="n/a","n/a",IF(AR$3&gt;(A13stdlife+$E235),(Input!$H$155*(1+rvanilla)^0.5)-SUM($H235:AQ235),(Input!$H$155*(1+rvanilla)^0.5)/A13stdlife))</f>
        <v>n/a</v>
      </c>
      <c r="AS235" s="168" t="str">
        <f>IF(A13stdlife="n/a","n/a",IF(AS$3&gt;(A13stdlife+$E235),(Input!$H$155*(1+rvanilla)^0.5)-SUM($H235:AR235),(Input!$H$155*(1+rvanilla)^0.5)/A13stdlife))</f>
        <v>n/a</v>
      </c>
      <c r="AT235" s="168" t="str">
        <f>IF(A13stdlife="n/a","n/a",IF(AT$3&gt;(A13stdlife+$E235),(Input!$H$155*(1+rvanilla)^0.5)-SUM($H235:AS235),(Input!$H$155*(1+rvanilla)^0.5)/A13stdlife))</f>
        <v>n/a</v>
      </c>
      <c r="AU235" s="168" t="str">
        <f>IF(A13stdlife="n/a","n/a",IF(AU$3&gt;(A13stdlife+$E235),(Input!$H$155*(1+rvanilla)^0.5)-SUM($H235:AT235),(Input!$H$155*(1+rvanilla)^0.5)/A13stdlife))</f>
        <v>n/a</v>
      </c>
      <c r="AV235" s="168" t="str">
        <f>IF(A13stdlife="n/a","n/a",IF(AV$3&gt;(A13stdlife+$E235),(Input!$H$155*(1+rvanilla)^0.5)-SUM($H235:AU235),(Input!$H$155*(1+rvanilla)^0.5)/A13stdlife))</f>
        <v>n/a</v>
      </c>
      <c r="AW235" s="168" t="str">
        <f>IF(A13stdlife="n/a","n/a",IF(AW$3&gt;(A13stdlife+$E235),(Input!$H$155*(1+rvanilla)^0.5)-SUM($H235:AV235),(Input!$H$155*(1+rvanilla)^0.5)/A13stdlife))</f>
        <v>n/a</v>
      </c>
      <c r="AX235" s="168" t="str">
        <f>IF(A13stdlife="n/a","n/a",IF(AX$3&gt;(A13stdlife+$E235),(Input!$H$155*(1+rvanilla)^0.5)-SUM($H235:AW235),(Input!$H$155*(1+rvanilla)^0.5)/A13stdlife))</f>
        <v>n/a</v>
      </c>
      <c r="AY235" s="168" t="str">
        <f>IF(A13stdlife="n/a","n/a",IF(AY$3&gt;(A13stdlife+$E235),(Input!$H$155*(1+rvanilla)^0.5)-SUM($H235:AX235),(Input!$H$155*(1+rvanilla)^0.5)/A13stdlife))</f>
        <v>n/a</v>
      </c>
      <c r="AZ235" s="168" t="str">
        <f>IF(A13stdlife="n/a","n/a",IF(AZ$3&gt;(A13stdlife+$E235),(Input!$H$155*(1+rvanilla)^0.5)-SUM($H235:AY235),(Input!$H$155*(1+rvanilla)^0.5)/A13stdlife))</f>
        <v>n/a</v>
      </c>
      <c r="BA235" s="168" t="str">
        <f>IF(A13stdlife="n/a","n/a",IF(BA$3&gt;(A13stdlife+$E235),(Input!$H$155*(1+rvanilla)^0.5)-SUM($H235:AZ235),(Input!$H$155*(1+rvanilla)^0.5)/A13stdlife))</f>
        <v>n/a</v>
      </c>
      <c r="BB235" s="168" t="str">
        <f>IF(A13stdlife="n/a","n/a",IF(BB$3&gt;(A13stdlife+$E235),(Input!$H$155*(1+rvanilla)^0.5)-SUM($H235:BA235),(Input!$H$155*(1+rvanilla)^0.5)/A13stdlife))</f>
        <v>n/a</v>
      </c>
      <c r="BC235" s="168" t="str">
        <f>IF(A13stdlife="n/a","n/a",IF(BC$3&gt;(A13stdlife+$E235),(Input!$H$155*(1+rvanilla)^0.5)-SUM($H235:BB235),(Input!$H$155*(1+rvanilla)^0.5)/A13stdlife))</f>
        <v>n/a</v>
      </c>
      <c r="BD235" s="168" t="str">
        <f>IF(A13stdlife="n/a","n/a",IF(BD$3&gt;(A13stdlife+$E235),(Input!$H$155*(1+rvanilla)^0.5)-SUM($H235:BC235),(Input!$H$155*(1+rvanilla)^0.5)/A13stdlife))</f>
        <v>n/a</v>
      </c>
      <c r="BE235" s="168" t="str">
        <f>IF(A13stdlife="n/a","n/a",IF(BE$3&gt;(A13stdlife+$E235),(Input!$H$155*(1+rvanilla)^0.5)-SUM($H235:BD235),(Input!$H$155*(1+rvanilla)^0.5)/A13stdlife))</f>
        <v>n/a</v>
      </c>
      <c r="BF235" s="168" t="str">
        <f>IF(A13stdlife="n/a","n/a",IF(BF$3&gt;(A13stdlife+$E235),(Input!$H$155*(1+rvanilla)^0.5)-SUM($H235:BE235),(Input!$H$155*(1+rvanilla)^0.5)/A13stdlife))</f>
        <v>n/a</v>
      </c>
      <c r="BG235" s="168" t="str">
        <f>IF(A13stdlife="n/a","n/a",IF(BG$3&gt;(A13stdlife+$E235),(Input!$H$155*(1+rvanilla)^0.5)-SUM($H235:BF235),(Input!$H$155*(1+rvanilla)^0.5)/A13stdlife))</f>
        <v>n/a</v>
      </c>
      <c r="BH235" s="168" t="str">
        <f>IF(A13stdlife="n/a","n/a",IF(BH$3&gt;(A13stdlife+$E235),(Input!$H$155*(1+rvanilla)^0.5)-SUM($H235:BG235),(Input!$H$155*(1+rvanilla)^0.5)/A13stdlife))</f>
        <v>n/a</v>
      </c>
      <c r="BI235" s="168" t="str">
        <f>IF(A13stdlife="n/a","n/a",IF(BI$3&gt;(A13stdlife+$E235),(Input!$H$155*(1+rvanilla)^0.5)-SUM($H235:BH235),(Input!$H$155*(1+rvanilla)^0.5)/A13stdlife))</f>
        <v>n/a</v>
      </c>
      <c r="BJ235" s="20"/>
      <c r="BK235" s="20"/>
      <c r="BL235"/>
      <c r="BM235"/>
      <c r="BN235"/>
      <c r="BO235"/>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c r="CW235"/>
      <c r="CX235"/>
      <c r="CY235"/>
      <c r="CZ235"/>
      <c r="DA235"/>
      <c r="DB235"/>
      <c r="DC235"/>
      <c r="DD235"/>
      <c r="DE235"/>
      <c r="DF235"/>
      <c r="DG235"/>
      <c r="DH235"/>
      <c r="DI235"/>
      <c r="DJ235"/>
      <c r="DK235"/>
      <c r="DL235"/>
      <c r="DM235"/>
      <c r="DN235"/>
      <c r="DO235"/>
      <c r="DP235"/>
      <c r="DQ235"/>
      <c r="DR235"/>
      <c r="DS235"/>
      <c r="DT235"/>
      <c r="DU235"/>
      <c r="DV235"/>
      <c r="DW235"/>
      <c r="DX235"/>
      <c r="DY235"/>
      <c r="DZ235"/>
      <c r="EA235"/>
      <c r="EB235"/>
      <c r="EC235"/>
      <c r="ED235"/>
      <c r="EE235"/>
      <c r="EF235"/>
      <c r="EG235"/>
      <c r="EH235"/>
      <c r="EI235"/>
      <c r="EJ235"/>
      <c r="EK235"/>
      <c r="EL235"/>
      <c r="EM235"/>
      <c r="EN235"/>
      <c r="EO235"/>
      <c r="EP235"/>
      <c r="EQ235"/>
      <c r="ER235"/>
      <c r="ES235"/>
      <c r="ET235"/>
      <c r="EU235"/>
      <c r="EV235"/>
      <c r="EW235"/>
      <c r="EX235"/>
      <c r="EY235"/>
      <c r="EZ235"/>
      <c r="FA235"/>
      <c r="FB235"/>
      <c r="FC235"/>
      <c r="FD235"/>
      <c r="FE235"/>
      <c r="FF235"/>
      <c r="FG235"/>
      <c r="FH235"/>
      <c r="FI235"/>
      <c r="FJ235"/>
      <c r="FK235"/>
      <c r="FL235"/>
      <c r="FM235"/>
      <c r="FN235"/>
      <c r="FO235"/>
      <c r="FP235"/>
      <c r="FQ235"/>
      <c r="FR235"/>
      <c r="FS235"/>
      <c r="FT235"/>
      <c r="FU235"/>
      <c r="FV235"/>
      <c r="FW235"/>
      <c r="FX235"/>
      <c r="FY235"/>
      <c r="FZ235"/>
      <c r="GA235"/>
      <c r="GB235"/>
      <c r="GC235"/>
      <c r="GD235"/>
      <c r="GE235"/>
      <c r="GF235"/>
      <c r="GG235"/>
      <c r="GH235"/>
      <c r="GI235"/>
      <c r="GJ235"/>
      <c r="GK235"/>
      <c r="GL235"/>
      <c r="GM235"/>
      <c r="GN235"/>
      <c r="GO235"/>
      <c r="GP235"/>
      <c r="GQ235"/>
      <c r="GR235"/>
      <c r="GS235"/>
      <c r="GT235"/>
      <c r="GU235"/>
      <c r="GV235"/>
      <c r="GW235"/>
      <c r="GX235"/>
      <c r="GY235"/>
      <c r="GZ235"/>
      <c r="HA235"/>
      <c r="HB235"/>
      <c r="HC235"/>
      <c r="HD235"/>
      <c r="HE235"/>
      <c r="HF235"/>
      <c r="HG235"/>
      <c r="HH235"/>
      <c r="HI235"/>
      <c r="HJ235"/>
      <c r="HK235"/>
      <c r="HL235"/>
      <c r="HM235"/>
      <c r="HN235"/>
      <c r="HO235"/>
      <c r="HP235"/>
      <c r="HQ235"/>
      <c r="HR235"/>
      <c r="HS235"/>
      <c r="HT235"/>
      <c r="HU235"/>
      <c r="HV235"/>
      <c r="HW235"/>
      <c r="HX235"/>
      <c r="HY235"/>
      <c r="HZ235"/>
      <c r="IA235"/>
      <c r="IB235"/>
      <c r="IC235"/>
      <c r="ID235"/>
      <c r="IE235"/>
      <c r="IF235"/>
      <c r="IG235"/>
      <c r="IH235"/>
      <c r="II235"/>
      <c r="IJ235"/>
      <c r="IK235"/>
      <c r="IL235"/>
      <c r="IM235"/>
      <c r="IN235"/>
      <c r="IO235"/>
      <c r="IP235"/>
      <c r="IQ235"/>
      <c r="IR235"/>
      <c r="IS235"/>
      <c r="IT235"/>
      <c r="IU235"/>
      <c r="IV235"/>
    </row>
    <row r="236" spans="1:256" s="5" customFormat="1" hidden="1" outlineLevel="2">
      <c r="A236" s="20"/>
      <c r="B236" s="20"/>
      <c r="C236" s="38"/>
      <c r="D236" s="641"/>
      <c r="E236" s="287">
        <v>3</v>
      </c>
      <c r="F236" s="40"/>
      <c r="G236" s="445"/>
      <c r="H236" s="315"/>
      <c r="I236" s="314"/>
      <c r="J236" s="168" t="str">
        <f>IF(A13stdlife="n/a","n/a",IF(J$3&gt;(A13stdlife+$E236),(Input!$I$155*(1+rvanilla)^0.5)-SUM($I236:I236),(Input!$I$155*(1+rvanilla)^0.5)/A13stdlife))</f>
        <v>n/a</v>
      </c>
      <c r="K236" s="168" t="str">
        <f>IF(A13stdlife="n/a","n/a",IF(K$3&gt;(A13stdlife+$E236),(Input!$I$155*(1+rvanilla)^0.5)-SUM($I236:J236),(Input!$I$155*(1+rvanilla)^0.5)/A13stdlife))</f>
        <v>n/a</v>
      </c>
      <c r="L236" s="168" t="str">
        <f>IF(A13stdlife="n/a","n/a",IF(L$3&gt;(A13stdlife+$E236),(Input!$I$155*(1+rvanilla)^0.5)-SUM($I236:K236),(Input!$I$155*(1+rvanilla)^0.5)/A13stdlife))</f>
        <v>n/a</v>
      </c>
      <c r="M236" s="168" t="str">
        <f>IF(A13stdlife="n/a","n/a",IF(M$3&gt;(A13stdlife+$E236),(Input!$I$155*(1+rvanilla)^0.5)-SUM($I236:L236),(Input!$I$155*(1+rvanilla)^0.5)/A13stdlife))</f>
        <v>n/a</v>
      </c>
      <c r="N236" s="168" t="str">
        <f>IF(A13stdlife="n/a","n/a",IF(N$3&gt;(A13stdlife+$E236),(Input!$I$155*(1+rvanilla)^0.5)-SUM($I236:M236),(Input!$I$155*(1+rvanilla)^0.5)/A13stdlife))</f>
        <v>n/a</v>
      </c>
      <c r="O236" s="168" t="str">
        <f>IF(A13stdlife="n/a","n/a",IF(O$3&gt;(A13stdlife+$E236),(Input!$I$155*(1+rvanilla)^0.5)-SUM($I236:N236),(Input!$I$155*(1+rvanilla)^0.5)/A13stdlife))</f>
        <v>n/a</v>
      </c>
      <c r="P236" s="168" t="str">
        <f>IF(A13stdlife="n/a","n/a",IF(P$3&gt;(A13stdlife+$E236),(Input!$I$155*(1+rvanilla)^0.5)-SUM($I236:O236),(Input!$I$155*(1+rvanilla)^0.5)/A13stdlife))</f>
        <v>n/a</v>
      </c>
      <c r="Q236" s="168" t="str">
        <f>IF(A13stdlife="n/a","n/a",IF(Q$3&gt;(A13stdlife+$E236),(Input!$I$155*(1+rvanilla)^0.5)-SUM($I236:P236),(Input!$I$155*(1+rvanilla)^0.5)/A13stdlife))</f>
        <v>n/a</v>
      </c>
      <c r="R236" s="168" t="str">
        <f>IF(A13stdlife="n/a","n/a",IF(R$3&gt;(A13stdlife+$E236),(Input!$I$155*(1+rvanilla)^0.5)-SUM($I236:Q236),(Input!$I$155*(1+rvanilla)^0.5)/A13stdlife))</f>
        <v>n/a</v>
      </c>
      <c r="S236" s="168" t="str">
        <f>IF(A13stdlife="n/a","n/a",IF(S$3&gt;(A13stdlife+$E236),(Input!$I$155*(1+rvanilla)^0.5)-SUM($I236:R236),(Input!$I$155*(1+rvanilla)^0.5)/A13stdlife))</f>
        <v>n/a</v>
      </c>
      <c r="T236" s="168" t="str">
        <f>IF(A13stdlife="n/a","n/a",IF(T$3&gt;(A13stdlife+$E236),(Input!$I$155*(1+rvanilla)^0.5)-SUM($I236:S236),(Input!$I$155*(1+rvanilla)^0.5)/A13stdlife))</f>
        <v>n/a</v>
      </c>
      <c r="U236" s="168" t="str">
        <f>IF(A13stdlife="n/a","n/a",IF(U$3&gt;(A13stdlife+$E236),(Input!$I$155*(1+rvanilla)^0.5)-SUM($I236:T236),(Input!$I$155*(1+rvanilla)^0.5)/A13stdlife))</f>
        <v>n/a</v>
      </c>
      <c r="V236" s="168" t="str">
        <f>IF(A13stdlife="n/a","n/a",IF(V$3&gt;(A13stdlife+$E236),(Input!$I$155*(1+rvanilla)^0.5)-SUM($I236:U236),(Input!$I$155*(1+rvanilla)^0.5)/A13stdlife))</f>
        <v>n/a</v>
      </c>
      <c r="W236" s="168" t="str">
        <f>IF(A13stdlife="n/a","n/a",IF(W$3&gt;(A13stdlife+$E236),(Input!$I$155*(1+rvanilla)^0.5)-SUM($I236:V236),(Input!$I$155*(1+rvanilla)^0.5)/A13stdlife))</f>
        <v>n/a</v>
      </c>
      <c r="X236" s="168" t="str">
        <f>IF(A13stdlife="n/a","n/a",IF(X$3&gt;(A13stdlife+$E236),(Input!$I$155*(1+rvanilla)^0.5)-SUM($I236:W236),(Input!$I$155*(1+rvanilla)^0.5)/A13stdlife))</f>
        <v>n/a</v>
      </c>
      <c r="Y236" s="168" t="str">
        <f>IF(A13stdlife="n/a","n/a",IF(Y$3&gt;(A13stdlife+$E236),(Input!$I$155*(1+rvanilla)^0.5)-SUM($I236:X236),(Input!$I$155*(1+rvanilla)^0.5)/A13stdlife))</f>
        <v>n/a</v>
      </c>
      <c r="Z236" s="168" t="str">
        <f>IF(A13stdlife="n/a","n/a",IF(Z$3&gt;(A13stdlife+$E236),(Input!$I$155*(1+rvanilla)^0.5)-SUM($I236:Y236),(Input!$I$155*(1+rvanilla)^0.5)/A13stdlife))</f>
        <v>n/a</v>
      </c>
      <c r="AA236" s="168" t="str">
        <f>IF(A13stdlife="n/a","n/a",IF(AA$3&gt;(A13stdlife+$E236),(Input!$I$155*(1+rvanilla)^0.5)-SUM($I236:Z236),(Input!$I$155*(1+rvanilla)^0.5)/A13stdlife))</f>
        <v>n/a</v>
      </c>
      <c r="AB236" s="168" t="str">
        <f>IF(A13stdlife="n/a","n/a",IF(AB$3&gt;(A13stdlife+$E236),(Input!$I$155*(1+rvanilla)^0.5)-SUM($I236:AA236),(Input!$I$155*(1+rvanilla)^0.5)/A13stdlife))</f>
        <v>n/a</v>
      </c>
      <c r="AC236" s="168" t="str">
        <f>IF(A13stdlife="n/a","n/a",IF(AC$3&gt;(A13stdlife+$E236),(Input!$I$155*(1+rvanilla)^0.5)-SUM($I236:AB236),(Input!$I$155*(1+rvanilla)^0.5)/A13stdlife))</f>
        <v>n/a</v>
      </c>
      <c r="AD236" s="168" t="str">
        <f>IF(A13stdlife="n/a","n/a",IF(AD$3&gt;(A13stdlife+$E236),(Input!$I$155*(1+rvanilla)^0.5)-SUM($I236:AC236),(Input!$I$155*(1+rvanilla)^0.5)/A13stdlife))</f>
        <v>n/a</v>
      </c>
      <c r="AE236" s="168" t="str">
        <f>IF(A13stdlife="n/a","n/a",IF(AE$3&gt;(A13stdlife+$E236),(Input!$I$155*(1+rvanilla)^0.5)-SUM($I236:AD236),(Input!$I$155*(1+rvanilla)^0.5)/A13stdlife))</f>
        <v>n/a</v>
      </c>
      <c r="AF236" s="168" t="str">
        <f>IF(A13stdlife="n/a","n/a",IF(AF$3&gt;(A13stdlife+$E236),(Input!$I$155*(1+rvanilla)^0.5)-SUM($I236:AE236),(Input!$I$155*(1+rvanilla)^0.5)/A13stdlife))</f>
        <v>n/a</v>
      </c>
      <c r="AG236" s="168" t="str">
        <f>IF(A13stdlife="n/a","n/a",IF(AG$3&gt;(A13stdlife+$E236),(Input!$I$155*(1+rvanilla)^0.5)-SUM($I236:AF236),(Input!$I$155*(1+rvanilla)^0.5)/A13stdlife))</f>
        <v>n/a</v>
      </c>
      <c r="AH236" s="168" t="str">
        <f>IF(A13stdlife="n/a","n/a",IF(AH$3&gt;(A13stdlife+$E236),(Input!$I$155*(1+rvanilla)^0.5)-SUM($I236:AG236),(Input!$I$155*(1+rvanilla)^0.5)/A13stdlife))</f>
        <v>n/a</v>
      </c>
      <c r="AI236" s="168" t="str">
        <f>IF(A13stdlife="n/a","n/a",IF(AI$3&gt;(A13stdlife+$E236),(Input!$I$155*(1+rvanilla)^0.5)-SUM($I236:AH236),(Input!$I$155*(1+rvanilla)^0.5)/A13stdlife))</f>
        <v>n/a</v>
      </c>
      <c r="AJ236" s="168" t="str">
        <f>IF(A13stdlife="n/a","n/a",IF(AJ$3&gt;(A13stdlife+$E236),(Input!$I$155*(1+rvanilla)^0.5)-SUM($I236:AI236),(Input!$I$155*(1+rvanilla)^0.5)/A13stdlife))</f>
        <v>n/a</v>
      </c>
      <c r="AK236" s="168" t="str">
        <f>IF(A13stdlife="n/a","n/a",IF(AK$3&gt;(A13stdlife+$E236),(Input!$I$155*(1+rvanilla)^0.5)-SUM($I236:AJ236),(Input!$I$155*(1+rvanilla)^0.5)/A13stdlife))</f>
        <v>n/a</v>
      </c>
      <c r="AL236" s="168" t="str">
        <f>IF(A13stdlife="n/a","n/a",IF(AL$3&gt;(A13stdlife+$E236),(Input!$I$155*(1+rvanilla)^0.5)-SUM($I236:AK236),(Input!$I$155*(1+rvanilla)^0.5)/A13stdlife))</f>
        <v>n/a</v>
      </c>
      <c r="AM236" s="168" t="str">
        <f>IF(A13stdlife="n/a","n/a",IF(AM$3&gt;(A13stdlife+$E236),(Input!$I$155*(1+rvanilla)^0.5)-SUM($I236:AL236),(Input!$I$155*(1+rvanilla)^0.5)/A13stdlife))</f>
        <v>n/a</v>
      </c>
      <c r="AN236" s="168" t="str">
        <f>IF(A13stdlife="n/a","n/a",IF(AN$3&gt;(A13stdlife+$E236),(Input!$I$155*(1+rvanilla)^0.5)-SUM($I236:AM236),(Input!$I$155*(1+rvanilla)^0.5)/A13stdlife))</f>
        <v>n/a</v>
      </c>
      <c r="AO236" s="168" t="str">
        <f>IF(A13stdlife="n/a","n/a",IF(AO$3&gt;(A13stdlife+$E236),(Input!$I$155*(1+rvanilla)^0.5)-SUM($I236:AN236),(Input!$I$155*(1+rvanilla)^0.5)/A13stdlife))</f>
        <v>n/a</v>
      </c>
      <c r="AP236" s="168" t="str">
        <f>IF(A13stdlife="n/a","n/a",IF(AP$3&gt;(A13stdlife+$E236),(Input!$I$155*(1+rvanilla)^0.5)-SUM($I236:AO236),(Input!$I$155*(1+rvanilla)^0.5)/A13stdlife))</f>
        <v>n/a</v>
      </c>
      <c r="AQ236" s="168" t="str">
        <f>IF(A13stdlife="n/a","n/a",IF(AQ$3&gt;(A13stdlife+$E236),(Input!$I$155*(1+rvanilla)^0.5)-SUM($I236:AP236),(Input!$I$155*(1+rvanilla)^0.5)/A13stdlife))</f>
        <v>n/a</v>
      </c>
      <c r="AR236" s="168" t="str">
        <f>IF(A13stdlife="n/a","n/a",IF(AR$3&gt;(A13stdlife+$E236),(Input!$I$155*(1+rvanilla)^0.5)-SUM($I236:AQ236),(Input!$I$155*(1+rvanilla)^0.5)/A13stdlife))</f>
        <v>n/a</v>
      </c>
      <c r="AS236" s="168" t="str">
        <f>IF(A13stdlife="n/a","n/a",IF(AS$3&gt;(A13stdlife+$E236),(Input!$I$155*(1+rvanilla)^0.5)-SUM($I236:AR236),(Input!$I$155*(1+rvanilla)^0.5)/A13stdlife))</f>
        <v>n/a</v>
      </c>
      <c r="AT236" s="168" t="str">
        <f>IF(A13stdlife="n/a","n/a",IF(AT$3&gt;(A13stdlife+$E236),(Input!$I$155*(1+rvanilla)^0.5)-SUM($I236:AS236),(Input!$I$155*(1+rvanilla)^0.5)/A13stdlife))</f>
        <v>n/a</v>
      </c>
      <c r="AU236" s="168" t="str">
        <f>IF(A13stdlife="n/a","n/a",IF(AU$3&gt;(A13stdlife+$E236),(Input!$I$155*(1+rvanilla)^0.5)-SUM($I236:AT236),(Input!$I$155*(1+rvanilla)^0.5)/A13stdlife))</f>
        <v>n/a</v>
      </c>
      <c r="AV236" s="168" t="str">
        <f>IF(A13stdlife="n/a","n/a",IF(AV$3&gt;(A13stdlife+$E236),(Input!$I$155*(1+rvanilla)^0.5)-SUM($I236:AU236),(Input!$I$155*(1+rvanilla)^0.5)/A13stdlife))</f>
        <v>n/a</v>
      </c>
      <c r="AW236" s="168" t="str">
        <f>IF(A13stdlife="n/a","n/a",IF(AW$3&gt;(A13stdlife+$E236),(Input!$I$155*(1+rvanilla)^0.5)-SUM($I236:AV236),(Input!$I$155*(1+rvanilla)^0.5)/A13stdlife))</f>
        <v>n/a</v>
      </c>
      <c r="AX236" s="168" t="str">
        <f>IF(A13stdlife="n/a","n/a",IF(AX$3&gt;(A13stdlife+$E236),(Input!$I$155*(1+rvanilla)^0.5)-SUM($I236:AW236),(Input!$I$155*(1+rvanilla)^0.5)/A13stdlife))</f>
        <v>n/a</v>
      </c>
      <c r="AY236" s="168" t="str">
        <f>IF(A13stdlife="n/a","n/a",IF(AY$3&gt;(A13stdlife+$E236),(Input!$I$155*(1+rvanilla)^0.5)-SUM($I236:AX236),(Input!$I$155*(1+rvanilla)^0.5)/A13stdlife))</f>
        <v>n/a</v>
      </c>
      <c r="AZ236" s="168" t="str">
        <f>IF(A13stdlife="n/a","n/a",IF(AZ$3&gt;(A13stdlife+$E236),(Input!$I$155*(1+rvanilla)^0.5)-SUM($I236:AY236),(Input!$I$155*(1+rvanilla)^0.5)/A13stdlife))</f>
        <v>n/a</v>
      </c>
      <c r="BA236" s="168" t="str">
        <f>IF(A13stdlife="n/a","n/a",IF(BA$3&gt;(A13stdlife+$E236),(Input!$I$155*(1+rvanilla)^0.5)-SUM($I236:AZ236),(Input!$I$155*(1+rvanilla)^0.5)/A13stdlife))</f>
        <v>n/a</v>
      </c>
      <c r="BB236" s="168" t="str">
        <f>IF(A13stdlife="n/a","n/a",IF(BB$3&gt;(A13stdlife+$E236),(Input!$I$155*(1+rvanilla)^0.5)-SUM($I236:BA236),(Input!$I$155*(1+rvanilla)^0.5)/A13stdlife))</f>
        <v>n/a</v>
      </c>
      <c r="BC236" s="168" t="str">
        <f>IF(A13stdlife="n/a","n/a",IF(BC$3&gt;(A13stdlife+$E236),(Input!$I$155*(1+rvanilla)^0.5)-SUM($I236:BB236),(Input!$I$155*(1+rvanilla)^0.5)/A13stdlife))</f>
        <v>n/a</v>
      </c>
      <c r="BD236" s="168" t="str">
        <f>IF(A13stdlife="n/a","n/a",IF(BD$3&gt;(A13stdlife+$E236),(Input!$I$155*(1+rvanilla)^0.5)-SUM($I236:BC236),(Input!$I$155*(1+rvanilla)^0.5)/A13stdlife))</f>
        <v>n/a</v>
      </c>
      <c r="BE236" s="168" t="str">
        <f>IF(A13stdlife="n/a","n/a",IF(BE$3&gt;(A13stdlife+$E236),(Input!$I$155*(1+rvanilla)^0.5)-SUM($I236:BD236),(Input!$I$155*(1+rvanilla)^0.5)/A13stdlife))</f>
        <v>n/a</v>
      </c>
      <c r="BF236" s="168" t="str">
        <f>IF(A13stdlife="n/a","n/a",IF(BF$3&gt;(A13stdlife+$E236),(Input!$I$155*(1+rvanilla)^0.5)-SUM($I236:BE236),(Input!$I$155*(1+rvanilla)^0.5)/A13stdlife))</f>
        <v>n/a</v>
      </c>
      <c r="BG236" s="168" t="str">
        <f>IF(A13stdlife="n/a","n/a",IF(BG$3&gt;(A13stdlife+$E236),(Input!$I$155*(1+rvanilla)^0.5)-SUM($I236:BF236),(Input!$I$155*(1+rvanilla)^0.5)/A13stdlife))</f>
        <v>n/a</v>
      </c>
      <c r="BH236" s="168" t="str">
        <f>IF(A13stdlife="n/a","n/a",IF(BH$3&gt;(A13stdlife+$E236),(Input!$I$155*(1+rvanilla)^0.5)-SUM($I236:BG236),(Input!$I$155*(1+rvanilla)^0.5)/A13stdlife))</f>
        <v>n/a</v>
      </c>
      <c r="BI236" s="168" t="str">
        <f>IF(A13stdlife="n/a","n/a",IF(BI$3&gt;(A13stdlife+$E236),(Input!$I$155*(1+rvanilla)^0.5)-SUM($I236:BH236),(Input!$I$155*(1+rvanilla)^0.5)/A13stdlife))</f>
        <v>n/a</v>
      </c>
      <c r="BJ236" s="20"/>
      <c r="BK236" s="20"/>
      <c r="BL236"/>
      <c r="BM236"/>
      <c r="BN236"/>
      <c r="BO236"/>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c r="CW236"/>
      <c r="CX236"/>
      <c r="CY236"/>
      <c r="CZ236"/>
      <c r="DA236"/>
      <c r="DB236"/>
      <c r="DC236"/>
      <c r="DD236"/>
      <c r="DE236"/>
      <c r="DF236"/>
      <c r="DG236"/>
      <c r="DH236"/>
      <c r="DI236"/>
      <c r="DJ236"/>
      <c r="DK236"/>
      <c r="DL236"/>
      <c r="DM236"/>
      <c r="DN236"/>
      <c r="DO236"/>
      <c r="DP236"/>
      <c r="DQ236"/>
      <c r="DR236"/>
      <c r="DS236"/>
      <c r="DT236"/>
      <c r="DU236"/>
      <c r="DV236"/>
      <c r="DW236"/>
      <c r="DX236"/>
      <c r="DY236"/>
      <c r="DZ236"/>
      <c r="EA236"/>
      <c r="EB236"/>
      <c r="EC236"/>
      <c r="ED236"/>
      <c r="EE236"/>
      <c r="EF236"/>
      <c r="EG236"/>
      <c r="EH236"/>
      <c r="EI236"/>
      <c r="EJ236"/>
      <c r="EK236"/>
      <c r="EL236"/>
      <c r="EM236"/>
      <c r="EN236"/>
      <c r="EO236"/>
      <c r="EP236"/>
      <c r="EQ236"/>
      <c r="ER236"/>
      <c r="ES236"/>
      <c r="ET236"/>
      <c r="EU236"/>
      <c r="EV236"/>
      <c r="EW236"/>
      <c r="EX236"/>
      <c r="EY236"/>
      <c r="EZ236"/>
      <c r="FA236"/>
      <c r="FB236"/>
      <c r="FC236"/>
      <c r="FD236"/>
      <c r="FE236"/>
      <c r="FF236"/>
      <c r="FG236"/>
      <c r="FH236"/>
      <c r="FI236"/>
      <c r="FJ236"/>
      <c r="FK236"/>
      <c r="FL236"/>
      <c r="FM236"/>
      <c r="FN236"/>
      <c r="FO236"/>
      <c r="FP236"/>
      <c r="FQ236"/>
      <c r="FR236"/>
      <c r="FS236"/>
      <c r="FT236"/>
      <c r="FU236"/>
      <c r="FV236"/>
      <c r="FW236"/>
      <c r="FX236"/>
      <c r="FY236"/>
      <c r="FZ236"/>
      <c r="GA236"/>
      <c r="GB236"/>
      <c r="GC236"/>
      <c r="GD236"/>
      <c r="GE236"/>
      <c r="GF236"/>
      <c r="GG236"/>
      <c r="GH236"/>
      <c r="GI236"/>
      <c r="GJ236"/>
      <c r="GK236"/>
      <c r="GL236"/>
      <c r="GM236"/>
      <c r="GN236"/>
      <c r="GO236"/>
      <c r="GP236"/>
      <c r="GQ236"/>
      <c r="GR236"/>
      <c r="GS236"/>
      <c r="GT236"/>
      <c r="GU236"/>
      <c r="GV236"/>
      <c r="GW236"/>
      <c r="GX236"/>
      <c r="GY236"/>
      <c r="GZ236"/>
      <c r="HA236"/>
      <c r="HB236"/>
      <c r="HC236"/>
      <c r="HD236"/>
      <c r="HE236"/>
      <c r="HF236"/>
      <c r="HG236"/>
      <c r="HH236"/>
      <c r="HI236"/>
      <c r="HJ236"/>
      <c r="HK236"/>
      <c r="HL236"/>
      <c r="HM236"/>
      <c r="HN236"/>
      <c r="HO236"/>
      <c r="HP236"/>
      <c r="HQ236"/>
      <c r="HR236"/>
      <c r="HS236"/>
      <c r="HT236"/>
      <c r="HU236"/>
      <c r="HV236"/>
      <c r="HW236"/>
      <c r="HX236"/>
      <c r="HY236"/>
      <c r="HZ236"/>
      <c r="IA236"/>
      <c r="IB236"/>
      <c r="IC236"/>
      <c r="ID236"/>
      <c r="IE236"/>
      <c r="IF236"/>
      <c r="IG236"/>
      <c r="IH236"/>
      <c r="II236"/>
      <c r="IJ236"/>
      <c r="IK236"/>
      <c r="IL236"/>
      <c r="IM236"/>
      <c r="IN236"/>
      <c r="IO236"/>
      <c r="IP236"/>
      <c r="IQ236"/>
      <c r="IR236"/>
      <c r="IS236"/>
      <c r="IT236"/>
      <c r="IU236"/>
      <c r="IV236"/>
    </row>
    <row r="237" spans="1:256" s="5" customFormat="1" hidden="1" outlineLevel="2">
      <c r="A237" s="20"/>
      <c r="B237" s="20"/>
      <c r="C237" s="38"/>
      <c r="D237" s="641"/>
      <c r="E237" s="287">
        <v>4</v>
      </c>
      <c r="F237" s="40"/>
      <c r="G237" s="445"/>
      <c r="H237" s="315"/>
      <c r="I237" s="315"/>
      <c r="J237" s="314"/>
      <c r="K237" s="168" t="str">
        <f>IF(A13stdlife="n/a","n/a",IF(K$3&gt;(A13stdlife+$E237),(Input!$J$155*(1+rvanilla)^0.5)-SUM($J237:J237),(Input!$J$155*(1+rvanilla)^0.5)/A13stdlife))</f>
        <v>n/a</v>
      </c>
      <c r="L237" s="168" t="str">
        <f>IF(A13stdlife="n/a","n/a",IF(L$3&gt;(A13stdlife+$E237),(Input!$J$155*(1+rvanilla)^0.5)-SUM($J237:K237),(Input!$J$155*(1+rvanilla)^0.5)/A13stdlife))</f>
        <v>n/a</v>
      </c>
      <c r="M237" s="168" t="str">
        <f>IF(A13stdlife="n/a","n/a",IF(M$3&gt;(A13stdlife+$E237),(Input!$J$155*(1+rvanilla)^0.5)-SUM($J237:L237),(Input!$J$155*(1+rvanilla)^0.5)/A13stdlife))</f>
        <v>n/a</v>
      </c>
      <c r="N237" s="168" t="str">
        <f>IF(A13stdlife="n/a","n/a",IF(N$3&gt;(A13stdlife+$E237),(Input!$J$155*(1+rvanilla)^0.5)-SUM($J237:M237),(Input!$J$155*(1+rvanilla)^0.5)/A13stdlife))</f>
        <v>n/a</v>
      </c>
      <c r="O237" s="168" t="str">
        <f>IF(A13stdlife="n/a","n/a",IF(O$3&gt;(A13stdlife+$E237),(Input!$J$155*(1+rvanilla)^0.5)-SUM($J237:N237),(Input!$J$155*(1+rvanilla)^0.5)/A13stdlife))</f>
        <v>n/a</v>
      </c>
      <c r="P237" s="168" t="str">
        <f>IF(A13stdlife="n/a","n/a",IF(P$3&gt;(A13stdlife+$E237),(Input!$J$155*(1+rvanilla)^0.5)-SUM($J237:O237),(Input!$J$155*(1+rvanilla)^0.5)/A13stdlife))</f>
        <v>n/a</v>
      </c>
      <c r="Q237" s="168" t="str">
        <f>IF(A13stdlife="n/a","n/a",IF(Q$3&gt;(A13stdlife+$E237),(Input!$J$155*(1+rvanilla)^0.5)-SUM($J237:P237),(Input!$J$155*(1+rvanilla)^0.5)/A13stdlife))</f>
        <v>n/a</v>
      </c>
      <c r="R237" s="168" t="str">
        <f>IF(A13stdlife="n/a","n/a",IF(R$3&gt;(A13stdlife+$E237),(Input!$J$155*(1+rvanilla)^0.5)-SUM($J237:Q237),(Input!$J$155*(1+rvanilla)^0.5)/A13stdlife))</f>
        <v>n/a</v>
      </c>
      <c r="S237" s="168" t="str">
        <f>IF(A13stdlife="n/a","n/a",IF(S$3&gt;(A13stdlife+$E237),(Input!$J$155*(1+rvanilla)^0.5)-SUM($J237:R237),(Input!$J$155*(1+rvanilla)^0.5)/A13stdlife))</f>
        <v>n/a</v>
      </c>
      <c r="T237" s="168" t="str">
        <f>IF(A13stdlife="n/a","n/a",IF(T$3&gt;(A13stdlife+$E237),(Input!$J$155*(1+rvanilla)^0.5)-SUM($J237:S237),(Input!$J$155*(1+rvanilla)^0.5)/A13stdlife))</f>
        <v>n/a</v>
      </c>
      <c r="U237" s="168" t="str">
        <f>IF(A13stdlife="n/a","n/a",IF(U$3&gt;(A13stdlife+$E237),(Input!$J$155*(1+rvanilla)^0.5)-SUM($J237:T237),(Input!$J$155*(1+rvanilla)^0.5)/A13stdlife))</f>
        <v>n/a</v>
      </c>
      <c r="V237" s="168" t="str">
        <f>IF(A13stdlife="n/a","n/a",IF(V$3&gt;(A13stdlife+$E237),(Input!$J$155*(1+rvanilla)^0.5)-SUM($J237:U237),(Input!$J$155*(1+rvanilla)^0.5)/A13stdlife))</f>
        <v>n/a</v>
      </c>
      <c r="W237" s="168" t="str">
        <f>IF(A13stdlife="n/a","n/a",IF(W$3&gt;(A13stdlife+$E237),(Input!$J$155*(1+rvanilla)^0.5)-SUM($J237:V237),(Input!$J$155*(1+rvanilla)^0.5)/A13stdlife))</f>
        <v>n/a</v>
      </c>
      <c r="X237" s="168" t="str">
        <f>IF(A13stdlife="n/a","n/a",IF(X$3&gt;(A13stdlife+$E237),(Input!$J$155*(1+rvanilla)^0.5)-SUM($J237:W237),(Input!$J$155*(1+rvanilla)^0.5)/A13stdlife))</f>
        <v>n/a</v>
      </c>
      <c r="Y237" s="168" t="str">
        <f>IF(A13stdlife="n/a","n/a",IF(Y$3&gt;(A13stdlife+$E237),(Input!$J$155*(1+rvanilla)^0.5)-SUM($J237:X237),(Input!$J$155*(1+rvanilla)^0.5)/A13stdlife))</f>
        <v>n/a</v>
      </c>
      <c r="Z237" s="168" t="str">
        <f>IF(A13stdlife="n/a","n/a",IF(Z$3&gt;(A13stdlife+$E237),(Input!$J$155*(1+rvanilla)^0.5)-SUM($J237:Y237),(Input!$J$155*(1+rvanilla)^0.5)/A13stdlife))</f>
        <v>n/a</v>
      </c>
      <c r="AA237" s="168" t="str">
        <f>IF(A13stdlife="n/a","n/a",IF(AA$3&gt;(A13stdlife+$E237),(Input!$J$155*(1+rvanilla)^0.5)-SUM($J237:Z237),(Input!$J$155*(1+rvanilla)^0.5)/A13stdlife))</f>
        <v>n/a</v>
      </c>
      <c r="AB237" s="168" t="str">
        <f>IF(A13stdlife="n/a","n/a",IF(AB$3&gt;(A13stdlife+$E237),(Input!$J$155*(1+rvanilla)^0.5)-SUM($J237:AA237),(Input!$J$155*(1+rvanilla)^0.5)/A13stdlife))</f>
        <v>n/a</v>
      </c>
      <c r="AC237" s="168" t="str">
        <f>IF(A13stdlife="n/a","n/a",IF(AC$3&gt;(A13stdlife+$E237),(Input!$J$155*(1+rvanilla)^0.5)-SUM($J237:AB237),(Input!$J$155*(1+rvanilla)^0.5)/A13stdlife))</f>
        <v>n/a</v>
      </c>
      <c r="AD237" s="168" t="str">
        <f>IF(A13stdlife="n/a","n/a",IF(AD$3&gt;(A13stdlife+$E237),(Input!$J$155*(1+rvanilla)^0.5)-SUM($J237:AC237),(Input!$J$155*(1+rvanilla)^0.5)/A13stdlife))</f>
        <v>n/a</v>
      </c>
      <c r="AE237" s="168" t="str">
        <f>IF(A13stdlife="n/a","n/a",IF(AE$3&gt;(A13stdlife+$E237),(Input!$J$155*(1+rvanilla)^0.5)-SUM($J237:AD237),(Input!$J$155*(1+rvanilla)^0.5)/A13stdlife))</f>
        <v>n/a</v>
      </c>
      <c r="AF237" s="168" t="str">
        <f>IF(A13stdlife="n/a","n/a",IF(AF$3&gt;(A13stdlife+$E237),(Input!$J$155*(1+rvanilla)^0.5)-SUM($J237:AE237),(Input!$J$155*(1+rvanilla)^0.5)/A13stdlife))</f>
        <v>n/a</v>
      </c>
      <c r="AG237" s="168" t="str">
        <f>IF(A13stdlife="n/a","n/a",IF(AG$3&gt;(A13stdlife+$E237),(Input!$J$155*(1+rvanilla)^0.5)-SUM($J237:AF237),(Input!$J$155*(1+rvanilla)^0.5)/A13stdlife))</f>
        <v>n/a</v>
      </c>
      <c r="AH237" s="168" t="str">
        <f>IF(A13stdlife="n/a","n/a",IF(AH$3&gt;(A13stdlife+$E237),(Input!$J$155*(1+rvanilla)^0.5)-SUM($J237:AG237),(Input!$J$155*(1+rvanilla)^0.5)/A13stdlife))</f>
        <v>n/a</v>
      </c>
      <c r="AI237" s="168" t="str">
        <f>IF(A13stdlife="n/a","n/a",IF(AI$3&gt;(A13stdlife+$E237),(Input!$J$155*(1+rvanilla)^0.5)-SUM($J237:AH237),(Input!$J$155*(1+rvanilla)^0.5)/A13stdlife))</f>
        <v>n/a</v>
      </c>
      <c r="AJ237" s="168" t="str">
        <f>IF(A13stdlife="n/a","n/a",IF(AJ$3&gt;(A13stdlife+$E237),(Input!$J$155*(1+rvanilla)^0.5)-SUM($J237:AI237),(Input!$J$155*(1+rvanilla)^0.5)/A13stdlife))</f>
        <v>n/a</v>
      </c>
      <c r="AK237" s="168" t="str">
        <f>IF(A13stdlife="n/a","n/a",IF(AK$3&gt;(A13stdlife+$E237),(Input!$J$155*(1+rvanilla)^0.5)-SUM($J237:AJ237),(Input!$J$155*(1+rvanilla)^0.5)/A13stdlife))</f>
        <v>n/a</v>
      </c>
      <c r="AL237" s="168" t="str">
        <f>IF(A13stdlife="n/a","n/a",IF(AL$3&gt;(A13stdlife+$E237),(Input!$J$155*(1+rvanilla)^0.5)-SUM($J237:AK237),(Input!$J$155*(1+rvanilla)^0.5)/A13stdlife))</f>
        <v>n/a</v>
      </c>
      <c r="AM237" s="168" t="str">
        <f>IF(A13stdlife="n/a","n/a",IF(AM$3&gt;(A13stdlife+$E237),(Input!$J$155*(1+rvanilla)^0.5)-SUM($J237:AL237),(Input!$J$155*(1+rvanilla)^0.5)/A13stdlife))</f>
        <v>n/a</v>
      </c>
      <c r="AN237" s="168" t="str">
        <f>IF(A13stdlife="n/a","n/a",IF(AN$3&gt;(A13stdlife+$E237),(Input!$J$155*(1+rvanilla)^0.5)-SUM($J237:AM237),(Input!$J$155*(1+rvanilla)^0.5)/A13stdlife))</f>
        <v>n/a</v>
      </c>
      <c r="AO237" s="168" t="str">
        <f>IF(A13stdlife="n/a","n/a",IF(AO$3&gt;(A13stdlife+$E237),(Input!$J$155*(1+rvanilla)^0.5)-SUM($J237:AN237),(Input!$J$155*(1+rvanilla)^0.5)/A13stdlife))</f>
        <v>n/a</v>
      </c>
      <c r="AP237" s="168" t="str">
        <f>IF(A13stdlife="n/a","n/a",IF(AP$3&gt;(A13stdlife+$E237),(Input!$J$155*(1+rvanilla)^0.5)-SUM($J237:AO237),(Input!$J$155*(1+rvanilla)^0.5)/A13stdlife))</f>
        <v>n/a</v>
      </c>
      <c r="AQ237" s="168" t="str">
        <f>IF(A13stdlife="n/a","n/a",IF(AQ$3&gt;(A13stdlife+$E237),(Input!$J$155*(1+rvanilla)^0.5)-SUM($J237:AP237),(Input!$J$155*(1+rvanilla)^0.5)/A13stdlife))</f>
        <v>n/a</v>
      </c>
      <c r="AR237" s="168" t="str">
        <f>IF(A13stdlife="n/a","n/a",IF(AR$3&gt;(A13stdlife+$E237),(Input!$J$155*(1+rvanilla)^0.5)-SUM($J237:AQ237),(Input!$J$155*(1+rvanilla)^0.5)/A13stdlife))</f>
        <v>n/a</v>
      </c>
      <c r="AS237" s="168" t="str">
        <f>IF(A13stdlife="n/a","n/a",IF(AS$3&gt;(A13stdlife+$E237),(Input!$J$155*(1+rvanilla)^0.5)-SUM($J237:AR237),(Input!$J$155*(1+rvanilla)^0.5)/A13stdlife))</f>
        <v>n/a</v>
      </c>
      <c r="AT237" s="168" t="str">
        <f>IF(A13stdlife="n/a","n/a",IF(AT$3&gt;(A13stdlife+$E237),(Input!$J$155*(1+rvanilla)^0.5)-SUM($J237:AS237),(Input!$J$155*(1+rvanilla)^0.5)/A13stdlife))</f>
        <v>n/a</v>
      </c>
      <c r="AU237" s="168" t="str">
        <f>IF(A13stdlife="n/a","n/a",IF(AU$3&gt;(A13stdlife+$E237),(Input!$J$155*(1+rvanilla)^0.5)-SUM($J237:AT237),(Input!$J$155*(1+rvanilla)^0.5)/A13stdlife))</f>
        <v>n/a</v>
      </c>
      <c r="AV237" s="168" t="str">
        <f>IF(A13stdlife="n/a","n/a",IF(AV$3&gt;(A13stdlife+$E237),(Input!$J$155*(1+rvanilla)^0.5)-SUM($J237:AU237),(Input!$J$155*(1+rvanilla)^0.5)/A13stdlife))</f>
        <v>n/a</v>
      </c>
      <c r="AW237" s="168" t="str">
        <f>IF(A13stdlife="n/a","n/a",IF(AW$3&gt;(A13stdlife+$E237),(Input!$J$155*(1+rvanilla)^0.5)-SUM($J237:AV237),(Input!$J$155*(1+rvanilla)^0.5)/A13stdlife))</f>
        <v>n/a</v>
      </c>
      <c r="AX237" s="168" t="str">
        <f>IF(A13stdlife="n/a","n/a",IF(AX$3&gt;(A13stdlife+$E237),(Input!$J$155*(1+rvanilla)^0.5)-SUM($J237:AW237),(Input!$J$155*(1+rvanilla)^0.5)/A13stdlife))</f>
        <v>n/a</v>
      </c>
      <c r="AY237" s="168" t="str">
        <f>IF(A13stdlife="n/a","n/a",IF(AY$3&gt;(A13stdlife+$E237),(Input!$J$155*(1+rvanilla)^0.5)-SUM($J237:AX237),(Input!$J$155*(1+rvanilla)^0.5)/A13stdlife))</f>
        <v>n/a</v>
      </c>
      <c r="AZ237" s="168" t="str">
        <f>IF(A13stdlife="n/a","n/a",IF(AZ$3&gt;(A13stdlife+$E237),(Input!$J$155*(1+rvanilla)^0.5)-SUM($J237:AY237),(Input!$J$155*(1+rvanilla)^0.5)/A13stdlife))</f>
        <v>n/a</v>
      </c>
      <c r="BA237" s="168" t="str">
        <f>IF(A13stdlife="n/a","n/a",IF(BA$3&gt;(A13stdlife+$E237),(Input!$J$155*(1+rvanilla)^0.5)-SUM($J237:AZ237),(Input!$J$155*(1+rvanilla)^0.5)/A13stdlife))</f>
        <v>n/a</v>
      </c>
      <c r="BB237" s="168" t="str">
        <f>IF(A13stdlife="n/a","n/a",IF(BB$3&gt;(A13stdlife+$E237),(Input!$J$155*(1+rvanilla)^0.5)-SUM($J237:BA237),(Input!$J$155*(1+rvanilla)^0.5)/A13stdlife))</f>
        <v>n/a</v>
      </c>
      <c r="BC237" s="168" t="str">
        <f>IF(A13stdlife="n/a","n/a",IF(BC$3&gt;(A13stdlife+$E237),(Input!$J$155*(1+rvanilla)^0.5)-SUM($J237:BB237),(Input!$J$155*(1+rvanilla)^0.5)/A13stdlife))</f>
        <v>n/a</v>
      </c>
      <c r="BD237" s="168" t="str">
        <f>IF(A13stdlife="n/a","n/a",IF(BD$3&gt;(A13stdlife+$E237),(Input!$J$155*(1+rvanilla)^0.5)-SUM($J237:BC237),(Input!$J$155*(1+rvanilla)^0.5)/A13stdlife))</f>
        <v>n/a</v>
      </c>
      <c r="BE237" s="168" t="str">
        <f>IF(A13stdlife="n/a","n/a",IF(BE$3&gt;(A13stdlife+$E237),(Input!$J$155*(1+rvanilla)^0.5)-SUM($J237:BD237),(Input!$J$155*(1+rvanilla)^0.5)/A13stdlife))</f>
        <v>n/a</v>
      </c>
      <c r="BF237" s="168" t="str">
        <f>IF(A13stdlife="n/a","n/a",IF(BF$3&gt;(A13stdlife+$E237),(Input!$J$155*(1+rvanilla)^0.5)-SUM($J237:BE237),(Input!$J$155*(1+rvanilla)^0.5)/A13stdlife))</f>
        <v>n/a</v>
      </c>
      <c r="BG237" s="168" t="str">
        <f>IF(A13stdlife="n/a","n/a",IF(BG$3&gt;(A13stdlife+$E237),(Input!$J$155*(1+rvanilla)^0.5)-SUM($J237:BF237),(Input!$J$155*(1+rvanilla)^0.5)/A13stdlife))</f>
        <v>n/a</v>
      </c>
      <c r="BH237" s="168" t="str">
        <f>IF(A13stdlife="n/a","n/a",IF(BH$3&gt;(A13stdlife+$E237),(Input!$J$155*(1+rvanilla)^0.5)-SUM($J237:BG237),(Input!$J$155*(1+rvanilla)^0.5)/A13stdlife))</f>
        <v>n/a</v>
      </c>
      <c r="BI237" s="168" t="str">
        <f>IF(A13stdlife="n/a","n/a",IF(BI$3&gt;(A13stdlife+$E237),(Input!$J$155*(1+rvanilla)^0.5)-SUM($J237:BH237),(Input!$J$155*(1+rvanilla)^0.5)/A13stdlife))</f>
        <v>n/a</v>
      </c>
      <c r="BJ237" s="20"/>
      <c r="BK237" s="20"/>
      <c r="BL237"/>
      <c r="BM237"/>
      <c r="BN237"/>
      <c r="BO237"/>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c r="CW237"/>
      <c r="CX237"/>
      <c r="CY237"/>
      <c r="CZ237"/>
      <c r="DA237"/>
      <c r="DB237"/>
      <c r="DC237"/>
      <c r="DD237"/>
      <c r="DE237"/>
      <c r="DF237"/>
      <c r="DG237"/>
      <c r="DH237"/>
      <c r="DI237"/>
      <c r="DJ237"/>
      <c r="DK237"/>
      <c r="DL237"/>
      <c r="DM237"/>
      <c r="DN237"/>
      <c r="DO237"/>
      <c r="DP237"/>
      <c r="DQ237"/>
      <c r="DR237"/>
      <c r="DS237"/>
      <c r="DT237"/>
      <c r="DU237"/>
      <c r="DV237"/>
      <c r="DW237"/>
      <c r="DX237"/>
      <c r="DY237"/>
      <c r="DZ237"/>
      <c r="EA237"/>
      <c r="EB237"/>
      <c r="EC237"/>
      <c r="ED237"/>
      <c r="EE237"/>
      <c r="EF237"/>
      <c r="EG237"/>
      <c r="EH237"/>
      <c r="EI237"/>
      <c r="EJ237"/>
      <c r="EK237"/>
      <c r="EL237"/>
      <c r="EM237"/>
      <c r="EN237"/>
      <c r="EO237"/>
      <c r="EP237"/>
      <c r="EQ237"/>
      <c r="ER237"/>
      <c r="ES237"/>
      <c r="ET237"/>
      <c r="EU237"/>
      <c r="EV237"/>
      <c r="EW237"/>
      <c r="EX237"/>
      <c r="EY237"/>
      <c r="EZ237"/>
      <c r="FA237"/>
      <c r="FB237"/>
      <c r="FC237"/>
      <c r="FD237"/>
      <c r="FE237"/>
      <c r="FF237"/>
      <c r="FG237"/>
      <c r="FH237"/>
      <c r="FI237"/>
      <c r="FJ237"/>
      <c r="FK237"/>
      <c r="FL237"/>
      <c r="FM237"/>
      <c r="FN237"/>
      <c r="FO237"/>
      <c r="FP237"/>
      <c r="FQ237"/>
      <c r="FR237"/>
      <c r="FS237"/>
      <c r="FT237"/>
      <c r="FU237"/>
      <c r="FV237"/>
      <c r="FW237"/>
      <c r="FX237"/>
      <c r="FY237"/>
      <c r="FZ237"/>
      <c r="GA237"/>
      <c r="GB237"/>
      <c r="GC237"/>
      <c r="GD237"/>
      <c r="GE237"/>
      <c r="GF237"/>
      <c r="GG237"/>
      <c r="GH237"/>
      <c r="GI237"/>
      <c r="GJ237"/>
      <c r="GK237"/>
      <c r="GL237"/>
      <c r="GM237"/>
      <c r="GN237"/>
      <c r="GO237"/>
      <c r="GP237"/>
      <c r="GQ237"/>
      <c r="GR237"/>
      <c r="GS237"/>
      <c r="GT237"/>
      <c r="GU237"/>
      <c r="GV237"/>
      <c r="GW237"/>
      <c r="GX237"/>
      <c r="GY237"/>
      <c r="GZ237"/>
      <c r="HA237"/>
      <c r="HB237"/>
      <c r="HC237"/>
      <c r="HD237"/>
      <c r="HE237"/>
      <c r="HF237"/>
      <c r="HG237"/>
      <c r="HH237"/>
      <c r="HI237"/>
      <c r="HJ237"/>
      <c r="HK237"/>
      <c r="HL237"/>
      <c r="HM237"/>
      <c r="HN237"/>
      <c r="HO237"/>
      <c r="HP237"/>
      <c r="HQ237"/>
      <c r="HR237"/>
      <c r="HS237"/>
      <c r="HT237"/>
      <c r="HU237"/>
      <c r="HV237"/>
      <c r="HW237"/>
      <c r="HX237"/>
      <c r="HY237"/>
      <c r="HZ237"/>
      <c r="IA237"/>
      <c r="IB237"/>
      <c r="IC237"/>
      <c r="ID237"/>
      <c r="IE237"/>
      <c r="IF237"/>
      <c r="IG237"/>
      <c r="IH237"/>
      <c r="II237"/>
      <c r="IJ237"/>
      <c r="IK237"/>
      <c r="IL237"/>
      <c r="IM237"/>
      <c r="IN237"/>
      <c r="IO237"/>
      <c r="IP237"/>
      <c r="IQ237"/>
      <c r="IR237"/>
      <c r="IS237"/>
      <c r="IT237"/>
      <c r="IU237"/>
      <c r="IV237"/>
    </row>
    <row r="238" spans="1:256" s="5" customFormat="1" hidden="1" outlineLevel="2">
      <c r="A238" s="20"/>
      <c r="B238" s="20"/>
      <c r="C238" s="38"/>
      <c r="D238" s="641"/>
      <c r="E238" s="287">
        <v>5</v>
      </c>
      <c r="F238" s="40"/>
      <c r="G238" s="445"/>
      <c r="H238" s="315"/>
      <c r="I238" s="315"/>
      <c r="J238" s="315"/>
      <c r="K238" s="314"/>
      <c r="L238" s="168" t="str">
        <f>IF(A13stdlife="n/a","n/a",IF(L$3&gt;(A13stdlife+$E238),(Input!$K$155*(1+rvanilla)^0.5)-SUM($K238:K238),(Input!$K$155*(1+rvanilla)^0.5)/A13stdlife))</f>
        <v>n/a</v>
      </c>
      <c r="M238" s="168" t="str">
        <f>IF(A13stdlife="n/a","n/a",IF(M$3&gt;(A13stdlife+$E238),(Input!$K$155*(1+rvanilla)^0.5)-SUM($K238:L238),(Input!$K$155*(1+rvanilla)^0.5)/A13stdlife))</f>
        <v>n/a</v>
      </c>
      <c r="N238" s="168" t="str">
        <f>IF(A13stdlife="n/a","n/a",IF(N$3&gt;(A13stdlife+$E238),(Input!$K$155*(1+rvanilla)^0.5)-SUM($K238:M238),(Input!$K$155*(1+rvanilla)^0.5)/A13stdlife))</f>
        <v>n/a</v>
      </c>
      <c r="O238" s="168" t="str">
        <f>IF(A13stdlife="n/a","n/a",IF(O$3&gt;(A13stdlife+$E238),(Input!$K$155*(1+rvanilla)^0.5)-SUM($K238:N238),(Input!$K$155*(1+rvanilla)^0.5)/A13stdlife))</f>
        <v>n/a</v>
      </c>
      <c r="P238" s="168" t="str">
        <f>IF(A13stdlife="n/a","n/a",IF(P$3&gt;(A13stdlife+$E238),(Input!$K$155*(1+rvanilla)^0.5)-SUM($K238:O238),(Input!$K$155*(1+rvanilla)^0.5)/A13stdlife))</f>
        <v>n/a</v>
      </c>
      <c r="Q238" s="168" t="str">
        <f>IF(A13stdlife="n/a","n/a",IF(Q$3&gt;(A13stdlife+$E238),(Input!$K$155*(1+rvanilla)^0.5)-SUM($K238:P238),(Input!$K$155*(1+rvanilla)^0.5)/A13stdlife))</f>
        <v>n/a</v>
      </c>
      <c r="R238" s="168" t="str">
        <f>IF(A13stdlife="n/a","n/a",IF(R$3&gt;(A13stdlife+$E238),(Input!$K$155*(1+rvanilla)^0.5)-SUM($K238:Q238),(Input!$K$155*(1+rvanilla)^0.5)/A13stdlife))</f>
        <v>n/a</v>
      </c>
      <c r="S238" s="168" t="str">
        <f>IF(A13stdlife="n/a","n/a",IF(S$3&gt;(A13stdlife+$E238),(Input!$K$155*(1+rvanilla)^0.5)-SUM($K238:R238),(Input!$K$155*(1+rvanilla)^0.5)/A13stdlife))</f>
        <v>n/a</v>
      </c>
      <c r="T238" s="168" t="str">
        <f>IF(A13stdlife="n/a","n/a",IF(T$3&gt;(A13stdlife+$E238),(Input!$K$155*(1+rvanilla)^0.5)-SUM($K238:S238),(Input!$K$155*(1+rvanilla)^0.5)/A13stdlife))</f>
        <v>n/a</v>
      </c>
      <c r="U238" s="168" t="str">
        <f>IF(A13stdlife="n/a","n/a",IF(U$3&gt;(A13stdlife+$E238),(Input!$K$155*(1+rvanilla)^0.5)-SUM($K238:T238),(Input!$K$155*(1+rvanilla)^0.5)/A13stdlife))</f>
        <v>n/a</v>
      </c>
      <c r="V238" s="168" t="str">
        <f>IF(A13stdlife="n/a","n/a",IF(V$3&gt;(A13stdlife+$E238),(Input!$K$155*(1+rvanilla)^0.5)-SUM($K238:U238),(Input!$K$155*(1+rvanilla)^0.5)/A13stdlife))</f>
        <v>n/a</v>
      </c>
      <c r="W238" s="168" t="str">
        <f>IF(A13stdlife="n/a","n/a",IF(W$3&gt;(A13stdlife+$E238),(Input!$K$155*(1+rvanilla)^0.5)-SUM($K238:V238),(Input!$K$155*(1+rvanilla)^0.5)/A13stdlife))</f>
        <v>n/a</v>
      </c>
      <c r="X238" s="168" t="str">
        <f>IF(A13stdlife="n/a","n/a",IF(X$3&gt;(A13stdlife+$E238),(Input!$K$155*(1+rvanilla)^0.5)-SUM($K238:W238),(Input!$K$155*(1+rvanilla)^0.5)/A13stdlife))</f>
        <v>n/a</v>
      </c>
      <c r="Y238" s="168" t="str">
        <f>IF(A13stdlife="n/a","n/a",IF(Y$3&gt;(A13stdlife+$E238),(Input!$K$155*(1+rvanilla)^0.5)-SUM($K238:X238),(Input!$K$155*(1+rvanilla)^0.5)/A13stdlife))</f>
        <v>n/a</v>
      </c>
      <c r="Z238" s="168" t="str">
        <f>IF(A13stdlife="n/a","n/a",IF(Z$3&gt;(A13stdlife+$E238),(Input!$K$155*(1+rvanilla)^0.5)-SUM($K238:Y238),(Input!$K$155*(1+rvanilla)^0.5)/A13stdlife))</f>
        <v>n/a</v>
      </c>
      <c r="AA238" s="168" t="str">
        <f>IF(A13stdlife="n/a","n/a",IF(AA$3&gt;(A13stdlife+$E238),(Input!$K$155*(1+rvanilla)^0.5)-SUM($K238:Z238),(Input!$K$155*(1+rvanilla)^0.5)/A13stdlife))</f>
        <v>n/a</v>
      </c>
      <c r="AB238" s="168" t="str">
        <f>IF(A13stdlife="n/a","n/a",IF(AB$3&gt;(A13stdlife+$E238),(Input!$K$155*(1+rvanilla)^0.5)-SUM($K238:AA238),(Input!$K$155*(1+rvanilla)^0.5)/A13stdlife))</f>
        <v>n/a</v>
      </c>
      <c r="AC238" s="168" t="str">
        <f>IF(A13stdlife="n/a","n/a",IF(AC$3&gt;(A13stdlife+$E238),(Input!$K$155*(1+rvanilla)^0.5)-SUM($K238:AB238),(Input!$K$155*(1+rvanilla)^0.5)/A13stdlife))</f>
        <v>n/a</v>
      </c>
      <c r="AD238" s="168" t="str">
        <f>IF(A13stdlife="n/a","n/a",IF(AD$3&gt;(A13stdlife+$E238),(Input!$K$155*(1+rvanilla)^0.5)-SUM($K238:AC238),(Input!$K$155*(1+rvanilla)^0.5)/A13stdlife))</f>
        <v>n/a</v>
      </c>
      <c r="AE238" s="168" t="str">
        <f>IF(A13stdlife="n/a","n/a",IF(AE$3&gt;(A13stdlife+$E238),(Input!$K$155*(1+rvanilla)^0.5)-SUM($K238:AD238),(Input!$K$155*(1+rvanilla)^0.5)/A13stdlife))</f>
        <v>n/a</v>
      </c>
      <c r="AF238" s="168" t="str">
        <f>IF(A13stdlife="n/a","n/a",IF(AF$3&gt;(A13stdlife+$E238),(Input!$K$155*(1+rvanilla)^0.5)-SUM($K238:AE238),(Input!$K$155*(1+rvanilla)^0.5)/A13stdlife))</f>
        <v>n/a</v>
      </c>
      <c r="AG238" s="168" t="str">
        <f>IF(A13stdlife="n/a","n/a",IF(AG$3&gt;(A13stdlife+$E238),(Input!$K$155*(1+rvanilla)^0.5)-SUM($K238:AF238),(Input!$K$155*(1+rvanilla)^0.5)/A13stdlife))</f>
        <v>n/a</v>
      </c>
      <c r="AH238" s="168" t="str">
        <f>IF(A13stdlife="n/a","n/a",IF(AH$3&gt;(A13stdlife+$E238),(Input!$K$155*(1+rvanilla)^0.5)-SUM($K238:AG238),(Input!$K$155*(1+rvanilla)^0.5)/A13stdlife))</f>
        <v>n/a</v>
      </c>
      <c r="AI238" s="168" t="str">
        <f>IF(A13stdlife="n/a","n/a",IF(AI$3&gt;(A13stdlife+$E238),(Input!$K$155*(1+rvanilla)^0.5)-SUM($K238:AH238),(Input!$K$155*(1+rvanilla)^0.5)/A13stdlife))</f>
        <v>n/a</v>
      </c>
      <c r="AJ238" s="168" t="str">
        <f>IF(A13stdlife="n/a","n/a",IF(AJ$3&gt;(A13stdlife+$E238),(Input!$K$155*(1+rvanilla)^0.5)-SUM($K238:AI238),(Input!$K$155*(1+rvanilla)^0.5)/A13stdlife))</f>
        <v>n/a</v>
      </c>
      <c r="AK238" s="168" t="str">
        <f>IF(A13stdlife="n/a","n/a",IF(AK$3&gt;(A13stdlife+$E238),(Input!$K$155*(1+rvanilla)^0.5)-SUM($K238:AJ238),(Input!$K$155*(1+rvanilla)^0.5)/A13stdlife))</f>
        <v>n/a</v>
      </c>
      <c r="AL238" s="168" t="str">
        <f>IF(A13stdlife="n/a","n/a",IF(AL$3&gt;(A13stdlife+$E238),(Input!$K$155*(1+rvanilla)^0.5)-SUM($K238:AK238),(Input!$K$155*(1+rvanilla)^0.5)/A13stdlife))</f>
        <v>n/a</v>
      </c>
      <c r="AM238" s="168" t="str">
        <f>IF(A13stdlife="n/a","n/a",IF(AM$3&gt;(A13stdlife+$E238),(Input!$K$155*(1+rvanilla)^0.5)-SUM($K238:AL238),(Input!$K$155*(1+rvanilla)^0.5)/A13stdlife))</f>
        <v>n/a</v>
      </c>
      <c r="AN238" s="168" t="str">
        <f>IF(A13stdlife="n/a","n/a",IF(AN$3&gt;(A13stdlife+$E238),(Input!$K$155*(1+rvanilla)^0.5)-SUM($K238:AM238),(Input!$K$155*(1+rvanilla)^0.5)/A13stdlife))</f>
        <v>n/a</v>
      </c>
      <c r="AO238" s="168" t="str">
        <f>IF(A13stdlife="n/a","n/a",IF(AO$3&gt;(A13stdlife+$E238),(Input!$K$155*(1+rvanilla)^0.5)-SUM($K238:AN238),(Input!$K$155*(1+rvanilla)^0.5)/A13stdlife))</f>
        <v>n/a</v>
      </c>
      <c r="AP238" s="168" t="str">
        <f>IF(A13stdlife="n/a","n/a",IF(AP$3&gt;(A13stdlife+$E238),(Input!$K$155*(1+rvanilla)^0.5)-SUM($K238:AO238),(Input!$K$155*(1+rvanilla)^0.5)/A13stdlife))</f>
        <v>n/a</v>
      </c>
      <c r="AQ238" s="168" t="str">
        <f>IF(A13stdlife="n/a","n/a",IF(AQ$3&gt;(A13stdlife+$E238),(Input!$K$155*(1+rvanilla)^0.5)-SUM($K238:AP238),(Input!$K$155*(1+rvanilla)^0.5)/A13stdlife))</f>
        <v>n/a</v>
      </c>
      <c r="AR238" s="168" t="str">
        <f>IF(A13stdlife="n/a","n/a",IF(AR$3&gt;(A13stdlife+$E238),(Input!$K$155*(1+rvanilla)^0.5)-SUM($K238:AQ238),(Input!$K$155*(1+rvanilla)^0.5)/A13stdlife))</f>
        <v>n/a</v>
      </c>
      <c r="AS238" s="168" t="str">
        <f>IF(A13stdlife="n/a","n/a",IF(AS$3&gt;(A13stdlife+$E238),(Input!$K$155*(1+rvanilla)^0.5)-SUM($K238:AR238),(Input!$K$155*(1+rvanilla)^0.5)/A13stdlife))</f>
        <v>n/a</v>
      </c>
      <c r="AT238" s="168" t="str">
        <f>IF(A13stdlife="n/a","n/a",IF(AT$3&gt;(A13stdlife+$E238),(Input!$K$155*(1+rvanilla)^0.5)-SUM($K238:AS238),(Input!$K$155*(1+rvanilla)^0.5)/A13stdlife))</f>
        <v>n/a</v>
      </c>
      <c r="AU238" s="168" t="str">
        <f>IF(A13stdlife="n/a","n/a",IF(AU$3&gt;(A13stdlife+$E238),(Input!$K$155*(1+rvanilla)^0.5)-SUM($K238:AT238),(Input!$K$155*(1+rvanilla)^0.5)/A13stdlife))</f>
        <v>n/a</v>
      </c>
      <c r="AV238" s="168" t="str">
        <f>IF(A13stdlife="n/a","n/a",IF(AV$3&gt;(A13stdlife+$E238),(Input!$K$155*(1+rvanilla)^0.5)-SUM($K238:AU238),(Input!$K$155*(1+rvanilla)^0.5)/A13stdlife))</f>
        <v>n/a</v>
      </c>
      <c r="AW238" s="168" t="str">
        <f>IF(A13stdlife="n/a","n/a",IF(AW$3&gt;(A13stdlife+$E238),(Input!$K$155*(1+rvanilla)^0.5)-SUM($K238:AV238),(Input!$K$155*(1+rvanilla)^0.5)/A13stdlife))</f>
        <v>n/a</v>
      </c>
      <c r="AX238" s="168" t="str">
        <f>IF(A13stdlife="n/a","n/a",IF(AX$3&gt;(A13stdlife+$E238),(Input!$K$155*(1+rvanilla)^0.5)-SUM($K238:AW238),(Input!$K$155*(1+rvanilla)^0.5)/A13stdlife))</f>
        <v>n/a</v>
      </c>
      <c r="AY238" s="168" t="str">
        <f>IF(A13stdlife="n/a","n/a",IF(AY$3&gt;(A13stdlife+$E238),(Input!$K$155*(1+rvanilla)^0.5)-SUM($K238:AX238),(Input!$K$155*(1+rvanilla)^0.5)/A13stdlife))</f>
        <v>n/a</v>
      </c>
      <c r="AZ238" s="168" t="str">
        <f>IF(A13stdlife="n/a","n/a",IF(AZ$3&gt;(A13stdlife+$E238),(Input!$K$155*(1+rvanilla)^0.5)-SUM($K238:AY238),(Input!$K$155*(1+rvanilla)^0.5)/A13stdlife))</f>
        <v>n/a</v>
      </c>
      <c r="BA238" s="168" t="str">
        <f>IF(A13stdlife="n/a","n/a",IF(BA$3&gt;(A13stdlife+$E238),(Input!$K$155*(1+rvanilla)^0.5)-SUM($K238:AZ238),(Input!$K$155*(1+rvanilla)^0.5)/A13stdlife))</f>
        <v>n/a</v>
      </c>
      <c r="BB238" s="168" t="str">
        <f>IF(A13stdlife="n/a","n/a",IF(BB$3&gt;(A13stdlife+$E238),(Input!$K$155*(1+rvanilla)^0.5)-SUM($K238:BA238),(Input!$K$155*(1+rvanilla)^0.5)/A13stdlife))</f>
        <v>n/a</v>
      </c>
      <c r="BC238" s="168" t="str">
        <f>IF(A13stdlife="n/a","n/a",IF(BC$3&gt;(A13stdlife+$E238),(Input!$K$155*(1+rvanilla)^0.5)-SUM($K238:BB238),(Input!$K$155*(1+rvanilla)^0.5)/A13stdlife))</f>
        <v>n/a</v>
      </c>
      <c r="BD238" s="168" t="str">
        <f>IF(A13stdlife="n/a","n/a",IF(BD$3&gt;(A13stdlife+$E238),(Input!$K$155*(1+rvanilla)^0.5)-SUM($K238:BC238),(Input!$K$155*(1+rvanilla)^0.5)/A13stdlife))</f>
        <v>n/a</v>
      </c>
      <c r="BE238" s="168" t="str">
        <f>IF(A13stdlife="n/a","n/a",IF(BE$3&gt;(A13stdlife+$E238),(Input!$K$155*(1+rvanilla)^0.5)-SUM($K238:BD238),(Input!$K$155*(1+rvanilla)^0.5)/A13stdlife))</f>
        <v>n/a</v>
      </c>
      <c r="BF238" s="168" t="str">
        <f>IF(A13stdlife="n/a","n/a",IF(BF$3&gt;(A13stdlife+$E238),(Input!$K$155*(1+rvanilla)^0.5)-SUM($K238:BE238),(Input!$K$155*(1+rvanilla)^0.5)/A13stdlife))</f>
        <v>n/a</v>
      </c>
      <c r="BG238" s="168" t="str">
        <f>IF(A13stdlife="n/a","n/a",IF(BG$3&gt;(A13stdlife+$E238),(Input!$K$155*(1+rvanilla)^0.5)-SUM($K238:BF238),(Input!$K$155*(1+rvanilla)^0.5)/A13stdlife))</f>
        <v>n/a</v>
      </c>
      <c r="BH238" s="168" t="str">
        <f>IF(A13stdlife="n/a","n/a",IF(BH$3&gt;(A13stdlife+$E238),(Input!$K$155*(1+rvanilla)^0.5)-SUM($K238:BG238),(Input!$K$155*(1+rvanilla)^0.5)/A13stdlife))</f>
        <v>n/a</v>
      </c>
      <c r="BI238" s="168" t="str">
        <f>IF(A13stdlife="n/a","n/a",IF(BI$3&gt;(A13stdlife+$E238),(Input!$K$155*(1+rvanilla)^0.5)-SUM($K238:BH238),(Input!$K$155*(1+rvanilla)^0.5)/A13stdlife))</f>
        <v>n/a</v>
      </c>
      <c r="BJ238" s="20"/>
      <c r="BK238" s="20"/>
      <c r="BL238"/>
      <c r="BM238"/>
      <c r="BN238"/>
      <c r="BO238"/>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c r="CW238"/>
      <c r="CX238"/>
      <c r="CY238"/>
      <c r="CZ238"/>
      <c r="DA238"/>
      <c r="DB238"/>
      <c r="DC238"/>
      <c r="DD238"/>
      <c r="DE238"/>
      <c r="DF238"/>
      <c r="DG238"/>
      <c r="DH238"/>
      <c r="DI238"/>
      <c r="DJ238"/>
      <c r="DK238"/>
      <c r="DL238"/>
      <c r="DM238"/>
      <c r="DN238"/>
      <c r="DO238"/>
      <c r="DP238"/>
      <c r="DQ238"/>
      <c r="DR238"/>
      <c r="DS238"/>
      <c r="DT238"/>
      <c r="DU238"/>
      <c r="DV238"/>
      <c r="DW238"/>
      <c r="DX238"/>
      <c r="DY238"/>
      <c r="DZ238"/>
      <c r="EA238"/>
      <c r="EB238"/>
      <c r="EC238"/>
      <c r="ED238"/>
      <c r="EE238"/>
      <c r="EF238"/>
      <c r="EG238"/>
      <c r="EH238"/>
      <c r="EI238"/>
      <c r="EJ238"/>
      <c r="EK238"/>
      <c r="EL238"/>
      <c r="EM238"/>
      <c r="EN238"/>
      <c r="EO238"/>
      <c r="EP238"/>
      <c r="EQ238"/>
      <c r="ER238"/>
      <c r="ES238"/>
      <c r="ET238"/>
      <c r="EU238"/>
      <c r="EV238"/>
      <c r="EW238"/>
      <c r="EX238"/>
      <c r="EY238"/>
      <c r="EZ238"/>
      <c r="FA238"/>
      <c r="FB238"/>
      <c r="FC238"/>
      <c r="FD238"/>
      <c r="FE238"/>
      <c r="FF238"/>
      <c r="FG238"/>
      <c r="FH238"/>
      <c r="FI238"/>
      <c r="FJ238"/>
      <c r="FK238"/>
      <c r="FL238"/>
      <c r="FM238"/>
      <c r="FN238"/>
      <c r="FO238"/>
      <c r="FP238"/>
      <c r="FQ238"/>
      <c r="FR238"/>
      <c r="FS238"/>
      <c r="FT238"/>
      <c r="FU238"/>
      <c r="FV238"/>
      <c r="FW238"/>
      <c r="FX238"/>
      <c r="FY238"/>
      <c r="FZ238"/>
      <c r="GA238"/>
      <c r="GB238"/>
      <c r="GC238"/>
      <c r="GD238"/>
      <c r="GE238"/>
      <c r="GF238"/>
      <c r="GG238"/>
      <c r="GH238"/>
      <c r="GI238"/>
      <c r="GJ238"/>
      <c r="GK238"/>
      <c r="GL238"/>
      <c r="GM238"/>
      <c r="GN238"/>
      <c r="GO238"/>
      <c r="GP238"/>
      <c r="GQ238"/>
      <c r="GR238"/>
      <c r="GS238"/>
      <c r="GT238"/>
      <c r="GU238"/>
      <c r="GV238"/>
      <c r="GW238"/>
      <c r="GX238"/>
      <c r="GY238"/>
      <c r="GZ238"/>
      <c r="HA238"/>
      <c r="HB238"/>
      <c r="HC238"/>
      <c r="HD238"/>
      <c r="HE238"/>
      <c r="HF238"/>
      <c r="HG238"/>
      <c r="HH238"/>
      <c r="HI238"/>
      <c r="HJ238"/>
      <c r="HK238"/>
      <c r="HL238"/>
      <c r="HM238"/>
      <c r="HN238"/>
      <c r="HO238"/>
      <c r="HP238"/>
      <c r="HQ238"/>
      <c r="HR238"/>
      <c r="HS238"/>
      <c r="HT238"/>
      <c r="HU238"/>
      <c r="HV238"/>
      <c r="HW238"/>
      <c r="HX238"/>
      <c r="HY238"/>
      <c r="HZ238"/>
      <c r="IA238"/>
      <c r="IB238"/>
      <c r="IC238"/>
      <c r="ID238"/>
      <c r="IE238"/>
      <c r="IF238"/>
      <c r="IG238"/>
      <c r="IH238"/>
      <c r="II238"/>
      <c r="IJ238"/>
      <c r="IK238"/>
      <c r="IL238"/>
      <c r="IM238"/>
      <c r="IN238"/>
      <c r="IO238"/>
      <c r="IP238"/>
      <c r="IQ238"/>
      <c r="IR238"/>
      <c r="IS238"/>
      <c r="IT238"/>
      <c r="IU238"/>
      <c r="IV238"/>
    </row>
    <row r="239" spans="1:256" s="5" customFormat="1" hidden="1" outlineLevel="2">
      <c r="A239" s="20"/>
      <c r="B239" s="20"/>
      <c r="C239" s="38"/>
      <c r="D239" s="641"/>
      <c r="E239" s="287">
        <v>6</v>
      </c>
      <c r="F239" s="40"/>
      <c r="G239" s="445"/>
      <c r="H239" s="315"/>
      <c r="I239" s="315"/>
      <c r="J239" s="315"/>
      <c r="K239" s="315"/>
      <c r="L239" s="314"/>
      <c r="M239" s="168" t="str">
        <f>IF(A13stdlife="n/a","n/a",IF(M$3&gt;(A13stdlife+$E239),(Input!$L$155*(1+rvanilla)^0.5)-SUM($L239:L239),(Input!$L$155*(1+rvanilla)^0.5)/A13stdlife))</f>
        <v>n/a</v>
      </c>
      <c r="N239" s="168" t="str">
        <f>IF(A13stdlife="n/a","n/a",IF(N$3&gt;(A13stdlife+$E239),(Input!$L$155*(1+rvanilla)^0.5)-SUM($L239:M239),(Input!$L$155*(1+rvanilla)^0.5)/A13stdlife))</f>
        <v>n/a</v>
      </c>
      <c r="O239" s="168" t="str">
        <f>IF(A13stdlife="n/a","n/a",IF(O$3&gt;(A13stdlife+$E239),(Input!$L$155*(1+rvanilla)^0.5)-SUM($L239:N239),(Input!$L$155*(1+rvanilla)^0.5)/A13stdlife))</f>
        <v>n/a</v>
      </c>
      <c r="P239" s="168" t="str">
        <f>IF(A13stdlife="n/a","n/a",IF(P$3&gt;(A13stdlife+$E239),(Input!$L$155*(1+rvanilla)^0.5)-SUM($L239:O239),(Input!$L$155*(1+rvanilla)^0.5)/A13stdlife))</f>
        <v>n/a</v>
      </c>
      <c r="Q239" s="168" t="str">
        <f>IF(A13stdlife="n/a","n/a",IF(Q$3&gt;(A13stdlife+$E239),(Input!$L$155*(1+rvanilla)^0.5)-SUM($L239:P239),(Input!$L$155*(1+rvanilla)^0.5)/A13stdlife))</f>
        <v>n/a</v>
      </c>
      <c r="R239" s="168" t="str">
        <f>IF(A13stdlife="n/a","n/a",IF(R$3&gt;(A13stdlife+$E239),(Input!$L$155*(1+rvanilla)^0.5)-SUM($L239:Q239),(Input!$L$155*(1+rvanilla)^0.5)/A13stdlife))</f>
        <v>n/a</v>
      </c>
      <c r="S239" s="168" t="str">
        <f>IF(A13stdlife="n/a","n/a",IF(S$3&gt;(A13stdlife+$E239),(Input!$L$155*(1+rvanilla)^0.5)-SUM($L239:R239),(Input!$L$155*(1+rvanilla)^0.5)/A13stdlife))</f>
        <v>n/a</v>
      </c>
      <c r="T239" s="168" t="str">
        <f>IF(A13stdlife="n/a","n/a",IF(T$3&gt;(A13stdlife+$E239),(Input!$L$155*(1+rvanilla)^0.5)-SUM($L239:S239),(Input!$L$155*(1+rvanilla)^0.5)/A13stdlife))</f>
        <v>n/a</v>
      </c>
      <c r="U239" s="168" t="str">
        <f>IF(A13stdlife="n/a","n/a",IF(U$3&gt;(A13stdlife+$E239),(Input!$L$155*(1+rvanilla)^0.5)-SUM($L239:T239),(Input!$L$155*(1+rvanilla)^0.5)/A13stdlife))</f>
        <v>n/a</v>
      </c>
      <c r="V239" s="168" t="str">
        <f>IF(A13stdlife="n/a","n/a",IF(V$3&gt;(A13stdlife+$E239),(Input!$L$155*(1+rvanilla)^0.5)-SUM($L239:U239),(Input!$L$155*(1+rvanilla)^0.5)/A13stdlife))</f>
        <v>n/a</v>
      </c>
      <c r="W239" s="168" t="str">
        <f>IF(A13stdlife="n/a","n/a",IF(W$3&gt;(A13stdlife+$E239),(Input!$L$155*(1+rvanilla)^0.5)-SUM($L239:V239),(Input!$L$155*(1+rvanilla)^0.5)/A13stdlife))</f>
        <v>n/a</v>
      </c>
      <c r="X239" s="168" t="str">
        <f>IF(A13stdlife="n/a","n/a",IF(X$3&gt;(A13stdlife+$E239),(Input!$L$155*(1+rvanilla)^0.5)-SUM($L239:W239),(Input!$L$155*(1+rvanilla)^0.5)/A13stdlife))</f>
        <v>n/a</v>
      </c>
      <c r="Y239" s="168" t="str">
        <f>IF(A13stdlife="n/a","n/a",IF(Y$3&gt;(A13stdlife+$E239),(Input!$L$155*(1+rvanilla)^0.5)-SUM($L239:X239),(Input!$L$155*(1+rvanilla)^0.5)/A13stdlife))</f>
        <v>n/a</v>
      </c>
      <c r="Z239" s="168" t="str">
        <f>IF(A13stdlife="n/a","n/a",IF(Z$3&gt;(A13stdlife+$E239),(Input!$L$155*(1+rvanilla)^0.5)-SUM($L239:Y239),(Input!$L$155*(1+rvanilla)^0.5)/A13stdlife))</f>
        <v>n/a</v>
      </c>
      <c r="AA239" s="168" t="str">
        <f>IF(A13stdlife="n/a","n/a",IF(AA$3&gt;(A13stdlife+$E239),(Input!$L$155*(1+rvanilla)^0.5)-SUM($L239:Z239),(Input!$L$155*(1+rvanilla)^0.5)/A13stdlife))</f>
        <v>n/a</v>
      </c>
      <c r="AB239" s="168" t="str">
        <f>IF(A13stdlife="n/a","n/a",IF(AB$3&gt;(A13stdlife+$E239),(Input!$L$155*(1+rvanilla)^0.5)-SUM($L239:AA239),(Input!$L$155*(1+rvanilla)^0.5)/A13stdlife))</f>
        <v>n/a</v>
      </c>
      <c r="AC239" s="168" t="str">
        <f>IF(A13stdlife="n/a","n/a",IF(AC$3&gt;(A13stdlife+$E239),(Input!$L$155*(1+rvanilla)^0.5)-SUM($L239:AB239),(Input!$L$155*(1+rvanilla)^0.5)/A13stdlife))</f>
        <v>n/a</v>
      </c>
      <c r="AD239" s="168" t="str">
        <f>IF(A13stdlife="n/a","n/a",IF(AD$3&gt;(A13stdlife+$E239),(Input!$L$155*(1+rvanilla)^0.5)-SUM($L239:AC239),(Input!$L$155*(1+rvanilla)^0.5)/A13stdlife))</f>
        <v>n/a</v>
      </c>
      <c r="AE239" s="168" t="str">
        <f>IF(A13stdlife="n/a","n/a",IF(AE$3&gt;(A13stdlife+$E239),(Input!$L$155*(1+rvanilla)^0.5)-SUM($L239:AD239),(Input!$L$155*(1+rvanilla)^0.5)/A13stdlife))</f>
        <v>n/a</v>
      </c>
      <c r="AF239" s="168" t="str">
        <f>IF(A13stdlife="n/a","n/a",IF(AF$3&gt;(A13stdlife+$E239),(Input!$L$155*(1+rvanilla)^0.5)-SUM($L239:AE239),(Input!$L$155*(1+rvanilla)^0.5)/A13stdlife))</f>
        <v>n/a</v>
      </c>
      <c r="AG239" s="168" t="str">
        <f>IF(A13stdlife="n/a","n/a",IF(AG$3&gt;(A13stdlife+$E239),(Input!$L$155*(1+rvanilla)^0.5)-SUM($L239:AF239),(Input!$L$155*(1+rvanilla)^0.5)/A13stdlife))</f>
        <v>n/a</v>
      </c>
      <c r="AH239" s="168" t="str">
        <f>IF(A13stdlife="n/a","n/a",IF(AH$3&gt;(A13stdlife+$E239),(Input!$L$155*(1+rvanilla)^0.5)-SUM($L239:AG239),(Input!$L$155*(1+rvanilla)^0.5)/A13stdlife))</f>
        <v>n/a</v>
      </c>
      <c r="AI239" s="168" t="str">
        <f>IF(A13stdlife="n/a","n/a",IF(AI$3&gt;(A13stdlife+$E239),(Input!$L$155*(1+rvanilla)^0.5)-SUM($L239:AH239),(Input!$L$155*(1+rvanilla)^0.5)/A13stdlife))</f>
        <v>n/a</v>
      </c>
      <c r="AJ239" s="168" t="str">
        <f>IF(A13stdlife="n/a","n/a",IF(AJ$3&gt;(A13stdlife+$E239),(Input!$L$155*(1+rvanilla)^0.5)-SUM($L239:AI239),(Input!$L$155*(1+rvanilla)^0.5)/A13stdlife))</f>
        <v>n/a</v>
      </c>
      <c r="AK239" s="168" t="str">
        <f>IF(A13stdlife="n/a","n/a",IF(AK$3&gt;(A13stdlife+$E239),(Input!$L$155*(1+rvanilla)^0.5)-SUM($L239:AJ239),(Input!$L$155*(1+rvanilla)^0.5)/A13stdlife))</f>
        <v>n/a</v>
      </c>
      <c r="AL239" s="168" t="str">
        <f>IF(A13stdlife="n/a","n/a",IF(AL$3&gt;(A13stdlife+$E239),(Input!$L$155*(1+rvanilla)^0.5)-SUM($L239:AK239),(Input!$L$155*(1+rvanilla)^0.5)/A13stdlife))</f>
        <v>n/a</v>
      </c>
      <c r="AM239" s="168" t="str">
        <f>IF(A13stdlife="n/a","n/a",IF(AM$3&gt;(A13stdlife+$E239),(Input!$L$155*(1+rvanilla)^0.5)-SUM($L239:AL239),(Input!$L$155*(1+rvanilla)^0.5)/A13stdlife))</f>
        <v>n/a</v>
      </c>
      <c r="AN239" s="168" t="str">
        <f>IF(A13stdlife="n/a","n/a",IF(AN$3&gt;(A13stdlife+$E239),(Input!$L$155*(1+rvanilla)^0.5)-SUM($L239:AM239),(Input!$L$155*(1+rvanilla)^0.5)/A13stdlife))</f>
        <v>n/a</v>
      </c>
      <c r="AO239" s="168" t="str">
        <f>IF(A13stdlife="n/a","n/a",IF(AO$3&gt;(A13stdlife+$E239),(Input!$L$155*(1+rvanilla)^0.5)-SUM($L239:AN239),(Input!$L$155*(1+rvanilla)^0.5)/A13stdlife))</f>
        <v>n/a</v>
      </c>
      <c r="AP239" s="168" t="str">
        <f>IF(A13stdlife="n/a","n/a",IF(AP$3&gt;(A13stdlife+$E239),(Input!$L$155*(1+rvanilla)^0.5)-SUM($L239:AO239),(Input!$L$155*(1+rvanilla)^0.5)/A13stdlife))</f>
        <v>n/a</v>
      </c>
      <c r="AQ239" s="168" t="str">
        <f>IF(A13stdlife="n/a","n/a",IF(AQ$3&gt;(A13stdlife+$E239),(Input!$L$155*(1+rvanilla)^0.5)-SUM($L239:AP239),(Input!$L$155*(1+rvanilla)^0.5)/A13stdlife))</f>
        <v>n/a</v>
      </c>
      <c r="AR239" s="168" t="str">
        <f>IF(A13stdlife="n/a","n/a",IF(AR$3&gt;(A13stdlife+$E239),(Input!$L$155*(1+rvanilla)^0.5)-SUM($L239:AQ239),(Input!$L$155*(1+rvanilla)^0.5)/A13stdlife))</f>
        <v>n/a</v>
      </c>
      <c r="AS239" s="168" t="str">
        <f>IF(A13stdlife="n/a","n/a",IF(AS$3&gt;(A13stdlife+$E239),(Input!$L$155*(1+rvanilla)^0.5)-SUM($L239:AR239),(Input!$L$155*(1+rvanilla)^0.5)/A13stdlife))</f>
        <v>n/a</v>
      </c>
      <c r="AT239" s="168" t="str">
        <f>IF(A13stdlife="n/a","n/a",IF(AT$3&gt;(A13stdlife+$E239),(Input!$L$155*(1+rvanilla)^0.5)-SUM($L239:AS239),(Input!$L$155*(1+rvanilla)^0.5)/A13stdlife))</f>
        <v>n/a</v>
      </c>
      <c r="AU239" s="168" t="str">
        <f>IF(A13stdlife="n/a","n/a",IF(AU$3&gt;(A13stdlife+$E239),(Input!$L$155*(1+rvanilla)^0.5)-SUM($L239:AT239),(Input!$L$155*(1+rvanilla)^0.5)/A13stdlife))</f>
        <v>n/a</v>
      </c>
      <c r="AV239" s="168" t="str">
        <f>IF(A13stdlife="n/a","n/a",IF(AV$3&gt;(A13stdlife+$E239),(Input!$L$155*(1+rvanilla)^0.5)-SUM($L239:AU239),(Input!$L$155*(1+rvanilla)^0.5)/A13stdlife))</f>
        <v>n/a</v>
      </c>
      <c r="AW239" s="168" t="str">
        <f>IF(A13stdlife="n/a","n/a",IF(AW$3&gt;(A13stdlife+$E239),(Input!$L$155*(1+rvanilla)^0.5)-SUM($L239:AV239),(Input!$L$155*(1+rvanilla)^0.5)/A13stdlife))</f>
        <v>n/a</v>
      </c>
      <c r="AX239" s="168" t="str">
        <f>IF(A13stdlife="n/a","n/a",IF(AX$3&gt;(A13stdlife+$E239),(Input!$L$155*(1+rvanilla)^0.5)-SUM($L239:AW239),(Input!$L$155*(1+rvanilla)^0.5)/A13stdlife))</f>
        <v>n/a</v>
      </c>
      <c r="AY239" s="168" t="str">
        <f>IF(A13stdlife="n/a","n/a",IF(AY$3&gt;(A13stdlife+$E239),(Input!$L$155*(1+rvanilla)^0.5)-SUM($L239:AX239),(Input!$L$155*(1+rvanilla)^0.5)/A13stdlife))</f>
        <v>n/a</v>
      </c>
      <c r="AZ239" s="168" t="str">
        <f>IF(A13stdlife="n/a","n/a",IF(AZ$3&gt;(A13stdlife+$E239),(Input!$L$155*(1+rvanilla)^0.5)-SUM($L239:AY239),(Input!$L$155*(1+rvanilla)^0.5)/A13stdlife))</f>
        <v>n/a</v>
      </c>
      <c r="BA239" s="168" t="str">
        <f>IF(A13stdlife="n/a","n/a",IF(BA$3&gt;(A13stdlife+$E239),(Input!$L$155*(1+rvanilla)^0.5)-SUM($L239:AZ239),(Input!$L$155*(1+rvanilla)^0.5)/A13stdlife))</f>
        <v>n/a</v>
      </c>
      <c r="BB239" s="168" t="str">
        <f>IF(A13stdlife="n/a","n/a",IF(BB$3&gt;(A13stdlife+$E239),(Input!$L$155*(1+rvanilla)^0.5)-SUM($L239:BA239),(Input!$L$155*(1+rvanilla)^0.5)/A13stdlife))</f>
        <v>n/a</v>
      </c>
      <c r="BC239" s="168" t="str">
        <f>IF(A13stdlife="n/a","n/a",IF(BC$3&gt;(A13stdlife+$E239),(Input!$L$155*(1+rvanilla)^0.5)-SUM($L239:BB239),(Input!$L$155*(1+rvanilla)^0.5)/A13stdlife))</f>
        <v>n/a</v>
      </c>
      <c r="BD239" s="168" t="str">
        <f>IF(A13stdlife="n/a","n/a",IF(BD$3&gt;(A13stdlife+$E239),(Input!$L$155*(1+rvanilla)^0.5)-SUM($L239:BC239),(Input!$L$155*(1+rvanilla)^0.5)/A13stdlife))</f>
        <v>n/a</v>
      </c>
      <c r="BE239" s="168" t="str">
        <f>IF(A13stdlife="n/a","n/a",IF(BE$3&gt;(A13stdlife+$E239),(Input!$L$155*(1+rvanilla)^0.5)-SUM($L239:BD239),(Input!$L$155*(1+rvanilla)^0.5)/A13stdlife))</f>
        <v>n/a</v>
      </c>
      <c r="BF239" s="168" t="str">
        <f>IF(A13stdlife="n/a","n/a",IF(BF$3&gt;(A13stdlife+$E239),(Input!$L$155*(1+rvanilla)^0.5)-SUM($L239:BE239),(Input!$L$155*(1+rvanilla)^0.5)/A13stdlife))</f>
        <v>n/a</v>
      </c>
      <c r="BG239" s="168" t="str">
        <f>IF(A13stdlife="n/a","n/a",IF(BG$3&gt;(A13stdlife+$E239),(Input!$L$155*(1+rvanilla)^0.5)-SUM($L239:BF239),(Input!$L$155*(1+rvanilla)^0.5)/A13stdlife))</f>
        <v>n/a</v>
      </c>
      <c r="BH239" s="168" t="str">
        <f>IF(A13stdlife="n/a","n/a",IF(BH$3&gt;(A13stdlife+$E239),(Input!$L$155*(1+rvanilla)^0.5)-SUM($L239:BG239),(Input!$L$155*(1+rvanilla)^0.5)/A13stdlife))</f>
        <v>n/a</v>
      </c>
      <c r="BI239" s="168" t="str">
        <f>IF(A13stdlife="n/a","n/a",IF(BI$3&gt;(A13stdlife+$E239),(Input!$L$155*(1+rvanilla)^0.5)-SUM($L239:BH239),(Input!$L$155*(1+rvanilla)^0.5)/A13stdlife))</f>
        <v>n/a</v>
      </c>
      <c r="BJ239" s="20"/>
      <c r="BK239" s="20"/>
      <c r="BL239"/>
      <c r="BM239"/>
      <c r="BN239"/>
      <c r="BO239"/>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c r="CY239"/>
      <c r="CZ239"/>
      <c r="DA239"/>
      <c r="DB239"/>
      <c r="DC239"/>
      <c r="DD239"/>
      <c r="DE239"/>
      <c r="DF239"/>
      <c r="DG239"/>
      <c r="DH239"/>
      <c r="DI239"/>
      <c r="DJ239"/>
      <c r="DK239"/>
      <c r="DL239"/>
      <c r="DM239"/>
      <c r="DN239"/>
      <c r="DO239"/>
      <c r="DP239"/>
      <c r="DQ239"/>
      <c r="DR239"/>
      <c r="DS239"/>
      <c r="DT239"/>
      <c r="DU239"/>
      <c r="DV239"/>
      <c r="DW239"/>
      <c r="DX239"/>
      <c r="DY239"/>
      <c r="DZ239"/>
      <c r="EA239"/>
      <c r="EB239"/>
      <c r="EC239"/>
      <c r="ED239"/>
      <c r="EE239"/>
      <c r="EF239"/>
      <c r="EG239"/>
      <c r="EH239"/>
      <c r="EI239"/>
      <c r="EJ239"/>
      <c r="EK239"/>
      <c r="EL239"/>
      <c r="EM239"/>
      <c r="EN239"/>
      <c r="EO239"/>
      <c r="EP239"/>
      <c r="EQ239"/>
      <c r="ER239"/>
      <c r="ES239"/>
      <c r="ET239"/>
      <c r="EU239"/>
      <c r="EV239"/>
      <c r="EW239"/>
      <c r="EX239"/>
      <c r="EY239"/>
      <c r="EZ239"/>
      <c r="FA239"/>
      <c r="FB239"/>
      <c r="FC239"/>
      <c r="FD239"/>
      <c r="FE239"/>
      <c r="FF239"/>
      <c r="FG239"/>
      <c r="FH239"/>
      <c r="FI239"/>
      <c r="FJ239"/>
      <c r="FK239"/>
      <c r="FL239"/>
      <c r="FM239"/>
      <c r="FN239"/>
      <c r="FO239"/>
      <c r="FP239"/>
      <c r="FQ239"/>
      <c r="FR239"/>
      <c r="FS239"/>
      <c r="FT239"/>
      <c r="FU239"/>
      <c r="FV239"/>
      <c r="FW239"/>
      <c r="FX239"/>
      <c r="FY239"/>
      <c r="FZ239"/>
      <c r="GA239"/>
      <c r="GB239"/>
      <c r="GC239"/>
      <c r="GD239"/>
      <c r="GE239"/>
      <c r="GF239"/>
      <c r="GG239"/>
      <c r="GH239"/>
      <c r="GI239"/>
      <c r="GJ239"/>
      <c r="GK239"/>
      <c r="GL239"/>
      <c r="GM239"/>
      <c r="GN239"/>
      <c r="GO239"/>
      <c r="GP239"/>
      <c r="GQ239"/>
      <c r="GR239"/>
      <c r="GS239"/>
      <c r="GT239"/>
      <c r="GU239"/>
      <c r="GV239"/>
      <c r="GW239"/>
      <c r="GX239"/>
      <c r="GY239"/>
      <c r="GZ239"/>
      <c r="HA239"/>
      <c r="HB239"/>
      <c r="HC239"/>
      <c r="HD239"/>
      <c r="HE239"/>
      <c r="HF239"/>
      <c r="HG239"/>
      <c r="HH239"/>
      <c r="HI239"/>
      <c r="HJ239"/>
      <c r="HK239"/>
      <c r="HL239"/>
      <c r="HM239"/>
      <c r="HN239"/>
      <c r="HO239"/>
      <c r="HP239"/>
      <c r="HQ239"/>
      <c r="HR239"/>
      <c r="HS239"/>
      <c r="HT239"/>
      <c r="HU239"/>
      <c r="HV239"/>
      <c r="HW239"/>
      <c r="HX239"/>
      <c r="HY239"/>
      <c r="HZ239"/>
      <c r="IA239"/>
      <c r="IB239"/>
      <c r="IC239"/>
      <c r="ID239"/>
      <c r="IE239"/>
      <c r="IF239"/>
      <c r="IG239"/>
      <c r="IH239"/>
      <c r="II239"/>
      <c r="IJ239"/>
      <c r="IK239"/>
      <c r="IL239"/>
      <c r="IM239"/>
      <c r="IN239"/>
      <c r="IO239"/>
      <c r="IP239"/>
      <c r="IQ239"/>
      <c r="IR239"/>
      <c r="IS239"/>
      <c r="IT239"/>
      <c r="IU239"/>
      <c r="IV239"/>
    </row>
    <row r="240" spans="1:256" s="5" customFormat="1" hidden="1" outlineLevel="2">
      <c r="A240" s="20"/>
      <c r="B240" s="20"/>
      <c r="C240" s="38"/>
      <c r="D240" s="641"/>
      <c r="E240" s="287">
        <v>7</v>
      </c>
      <c r="F240" s="40"/>
      <c r="G240" s="445"/>
      <c r="H240" s="315"/>
      <c r="I240" s="315"/>
      <c r="J240" s="315"/>
      <c r="K240" s="315"/>
      <c r="L240" s="315"/>
      <c r="M240" s="314"/>
      <c r="N240" s="168" t="str">
        <f>IF(A13stdlife="n/a","n/a",IF(N$3&gt;(A13stdlife+$E240),(Input!$M$155*(1+rvanilla)^0.5)-SUM($M240:M240),(Input!$M$155*(1+rvanilla)^0.5)/A13stdlife))</f>
        <v>n/a</v>
      </c>
      <c r="O240" s="168" t="str">
        <f>IF(A13stdlife="n/a","n/a",IF(O$3&gt;(A13stdlife+$E240),(Input!$M$155*(1+rvanilla)^0.5)-SUM($M240:N240),(Input!$M$155*(1+rvanilla)^0.5)/A13stdlife))</f>
        <v>n/a</v>
      </c>
      <c r="P240" s="168" t="str">
        <f>IF(A13stdlife="n/a","n/a",IF(P$3&gt;(A13stdlife+$E240),(Input!$M$155*(1+rvanilla)^0.5)-SUM($M240:O240),(Input!$M$155*(1+rvanilla)^0.5)/A13stdlife))</f>
        <v>n/a</v>
      </c>
      <c r="Q240" s="168" t="str">
        <f>IF(A13stdlife="n/a","n/a",IF(Q$3&gt;(A13stdlife+$E240),(Input!$M$155*(1+rvanilla)^0.5)-SUM($M240:P240),(Input!$M$155*(1+rvanilla)^0.5)/A13stdlife))</f>
        <v>n/a</v>
      </c>
      <c r="R240" s="168" t="str">
        <f>IF(A13stdlife="n/a","n/a",IF(R$3&gt;(A13stdlife+$E240),(Input!$M$155*(1+rvanilla)^0.5)-SUM($M240:Q240),(Input!$M$155*(1+rvanilla)^0.5)/A13stdlife))</f>
        <v>n/a</v>
      </c>
      <c r="S240" s="168" t="str">
        <f>IF(A13stdlife="n/a","n/a",IF(S$3&gt;(A13stdlife+$E240),(Input!$M$155*(1+rvanilla)^0.5)-SUM($M240:R240),(Input!$M$155*(1+rvanilla)^0.5)/A13stdlife))</f>
        <v>n/a</v>
      </c>
      <c r="T240" s="168" t="str">
        <f>IF(A13stdlife="n/a","n/a",IF(T$3&gt;(A13stdlife+$E240),(Input!$M$155*(1+rvanilla)^0.5)-SUM($M240:S240),(Input!$M$155*(1+rvanilla)^0.5)/A13stdlife))</f>
        <v>n/a</v>
      </c>
      <c r="U240" s="168" t="str">
        <f>IF(A13stdlife="n/a","n/a",IF(U$3&gt;(A13stdlife+$E240),(Input!$M$155*(1+rvanilla)^0.5)-SUM($M240:T240),(Input!$M$155*(1+rvanilla)^0.5)/A13stdlife))</f>
        <v>n/a</v>
      </c>
      <c r="V240" s="168" t="str">
        <f>IF(A13stdlife="n/a","n/a",IF(V$3&gt;(A13stdlife+$E240),(Input!$M$155*(1+rvanilla)^0.5)-SUM($M240:U240),(Input!$M$155*(1+rvanilla)^0.5)/A13stdlife))</f>
        <v>n/a</v>
      </c>
      <c r="W240" s="168" t="str">
        <f>IF(A13stdlife="n/a","n/a",IF(W$3&gt;(A13stdlife+$E240),(Input!$M$155*(1+rvanilla)^0.5)-SUM($M240:V240),(Input!$M$155*(1+rvanilla)^0.5)/A13stdlife))</f>
        <v>n/a</v>
      </c>
      <c r="X240" s="168" t="str">
        <f>IF(A13stdlife="n/a","n/a",IF(X$3&gt;(A13stdlife+$E240),(Input!$M$155*(1+rvanilla)^0.5)-SUM($M240:W240),(Input!$M$155*(1+rvanilla)^0.5)/A13stdlife))</f>
        <v>n/a</v>
      </c>
      <c r="Y240" s="168" t="str">
        <f>IF(A13stdlife="n/a","n/a",IF(Y$3&gt;(A13stdlife+$E240),(Input!$M$155*(1+rvanilla)^0.5)-SUM($M240:X240),(Input!$M$155*(1+rvanilla)^0.5)/A13stdlife))</f>
        <v>n/a</v>
      </c>
      <c r="Z240" s="168" t="str">
        <f>IF(A13stdlife="n/a","n/a",IF(Z$3&gt;(A13stdlife+$E240),(Input!$M$155*(1+rvanilla)^0.5)-SUM($M240:Y240),(Input!$M$155*(1+rvanilla)^0.5)/A13stdlife))</f>
        <v>n/a</v>
      </c>
      <c r="AA240" s="168" t="str">
        <f>IF(A13stdlife="n/a","n/a",IF(AA$3&gt;(A13stdlife+$E240),(Input!$M$155*(1+rvanilla)^0.5)-SUM($M240:Z240),(Input!$M$155*(1+rvanilla)^0.5)/A13stdlife))</f>
        <v>n/a</v>
      </c>
      <c r="AB240" s="168" t="str">
        <f>IF(A13stdlife="n/a","n/a",IF(AB$3&gt;(A13stdlife+$E240),(Input!$M$155*(1+rvanilla)^0.5)-SUM($M240:AA240),(Input!$M$155*(1+rvanilla)^0.5)/A13stdlife))</f>
        <v>n/a</v>
      </c>
      <c r="AC240" s="168" t="str">
        <f>IF(A13stdlife="n/a","n/a",IF(AC$3&gt;(A13stdlife+$E240),(Input!$M$155*(1+rvanilla)^0.5)-SUM($M240:AB240),(Input!$M$155*(1+rvanilla)^0.5)/A13stdlife))</f>
        <v>n/a</v>
      </c>
      <c r="AD240" s="168" t="str">
        <f>IF(A13stdlife="n/a","n/a",IF(AD$3&gt;(A13stdlife+$E240),(Input!$M$155*(1+rvanilla)^0.5)-SUM($M240:AC240),(Input!$M$155*(1+rvanilla)^0.5)/A13stdlife))</f>
        <v>n/a</v>
      </c>
      <c r="AE240" s="168" t="str">
        <f>IF(A13stdlife="n/a","n/a",IF(AE$3&gt;(A13stdlife+$E240),(Input!$M$155*(1+rvanilla)^0.5)-SUM($M240:AD240),(Input!$M$155*(1+rvanilla)^0.5)/A13stdlife))</f>
        <v>n/a</v>
      </c>
      <c r="AF240" s="168" t="str">
        <f>IF(A13stdlife="n/a","n/a",IF(AF$3&gt;(A13stdlife+$E240),(Input!$M$155*(1+rvanilla)^0.5)-SUM($M240:AE240),(Input!$M$155*(1+rvanilla)^0.5)/A13stdlife))</f>
        <v>n/a</v>
      </c>
      <c r="AG240" s="168" t="str">
        <f>IF(A13stdlife="n/a","n/a",IF(AG$3&gt;(A13stdlife+$E240),(Input!$M$155*(1+rvanilla)^0.5)-SUM($M240:AF240),(Input!$M$155*(1+rvanilla)^0.5)/A13stdlife))</f>
        <v>n/a</v>
      </c>
      <c r="AH240" s="168" t="str">
        <f>IF(A13stdlife="n/a","n/a",IF(AH$3&gt;(A13stdlife+$E240),(Input!$M$155*(1+rvanilla)^0.5)-SUM($M240:AG240),(Input!$M$155*(1+rvanilla)^0.5)/A13stdlife))</f>
        <v>n/a</v>
      </c>
      <c r="AI240" s="168" t="str">
        <f>IF(A13stdlife="n/a","n/a",IF(AI$3&gt;(A13stdlife+$E240),(Input!$M$155*(1+rvanilla)^0.5)-SUM($M240:AH240),(Input!$M$155*(1+rvanilla)^0.5)/A13stdlife))</f>
        <v>n/a</v>
      </c>
      <c r="AJ240" s="168" t="str">
        <f>IF(A13stdlife="n/a","n/a",IF(AJ$3&gt;(A13stdlife+$E240),(Input!$M$155*(1+rvanilla)^0.5)-SUM($M240:AI240),(Input!$M$155*(1+rvanilla)^0.5)/A13stdlife))</f>
        <v>n/a</v>
      </c>
      <c r="AK240" s="168" t="str">
        <f>IF(A13stdlife="n/a","n/a",IF(AK$3&gt;(A13stdlife+$E240),(Input!$M$155*(1+rvanilla)^0.5)-SUM($M240:AJ240),(Input!$M$155*(1+rvanilla)^0.5)/A13stdlife))</f>
        <v>n/a</v>
      </c>
      <c r="AL240" s="168" t="str">
        <f>IF(A13stdlife="n/a","n/a",IF(AL$3&gt;(A13stdlife+$E240),(Input!$M$155*(1+rvanilla)^0.5)-SUM($M240:AK240),(Input!$M$155*(1+rvanilla)^0.5)/A13stdlife))</f>
        <v>n/a</v>
      </c>
      <c r="AM240" s="168" t="str">
        <f>IF(A13stdlife="n/a","n/a",IF(AM$3&gt;(A13stdlife+$E240),(Input!$M$155*(1+rvanilla)^0.5)-SUM($M240:AL240),(Input!$M$155*(1+rvanilla)^0.5)/A13stdlife))</f>
        <v>n/a</v>
      </c>
      <c r="AN240" s="168" t="str">
        <f>IF(A13stdlife="n/a","n/a",IF(AN$3&gt;(A13stdlife+$E240),(Input!$M$155*(1+rvanilla)^0.5)-SUM($M240:AM240),(Input!$M$155*(1+rvanilla)^0.5)/A13stdlife))</f>
        <v>n/a</v>
      </c>
      <c r="AO240" s="168" t="str">
        <f>IF(A13stdlife="n/a","n/a",IF(AO$3&gt;(A13stdlife+$E240),(Input!$M$155*(1+rvanilla)^0.5)-SUM($M240:AN240),(Input!$M$155*(1+rvanilla)^0.5)/A13stdlife))</f>
        <v>n/a</v>
      </c>
      <c r="AP240" s="168" t="str">
        <f>IF(A13stdlife="n/a","n/a",IF(AP$3&gt;(A13stdlife+$E240),(Input!$M$155*(1+rvanilla)^0.5)-SUM($M240:AO240),(Input!$M$155*(1+rvanilla)^0.5)/A13stdlife))</f>
        <v>n/a</v>
      </c>
      <c r="AQ240" s="168" t="str">
        <f>IF(A13stdlife="n/a","n/a",IF(AQ$3&gt;(A13stdlife+$E240),(Input!$M$155*(1+rvanilla)^0.5)-SUM($M240:AP240),(Input!$M$155*(1+rvanilla)^0.5)/A13stdlife))</f>
        <v>n/a</v>
      </c>
      <c r="AR240" s="168" t="str">
        <f>IF(A13stdlife="n/a","n/a",IF(AR$3&gt;(A13stdlife+$E240),(Input!$M$155*(1+rvanilla)^0.5)-SUM($M240:AQ240),(Input!$M$155*(1+rvanilla)^0.5)/A13stdlife))</f>
        <v>n/a</v>
      </c>
      <c r="AS240" s="168" t="str">
        <f>IF(A13stdlife="n/a","n/a",IF(AS$3&gt;(A13stdlife+$E240),(Input!$M$155*(1+rvanilla)^0.5)-SUM($M240:AR240),(Input!$M$155*(1+rvanilla)^0.5)/A13stdlife))</f>
        <v>n/a</v>
      </c>
      <c r="AT240" s="168" t="str">
        <f>IF(A13stdlife="n/a","n/a",IF(AT$3&gt;(A13stdlife+$E240),(Input!$M$155*(1+rvanilla)^0.5)-SUM($M240:AS240),(Input!$M$155*(1+rvanilla)^0.5)/A13stdlife))</f>
        <v>n/a</v>
      </c>
      <c r="AU240" s="168" t="str">
        <f>IF(A13stdlife="n/a","n/a",IF(AU$3&gt;(A13stdlife+$E240),(Input!$M$155*(1+rvanilla)^0.5)-SUM($M240:AT240),(Input!$M$155*(1+rvanilla)^0.5)/A13stdlife))</f>
        <v>n/a</v>
      </c>
      <c r="AV240" s="168" t="str">
        <f>IF(A13stdlife="n/a","n/a",IF(AV$3&gt;(A13stdlife+$E240),(Input!$M$155*(1+rvanilla)^0.5)-SUM($M240:AU240),(Input!$M$155*(1+rvanilla)^0.5)/A13stdlife))</f>
        <v>n/a</v>
      </c>
      <c r="AW240" s="168" t="str">
        <f>IF(A13stdlife="n/a","n/a",IF(AW$3&gt;(A13stdlife+$E240),(Input!$M$155*(1+rvanilla)^0.5)-SUM($M240:AV240),(Input!$M$155*(1+rvanilla)^0.5)/A13stdlife))</f>
        <v>n/a</v>
      </c>
      <c r="AX240" s="168" t="str">
        <f>IF(A13stdlife="n/a","n/a",IF(AX$3&gt;(A13stdlife+$E240),(Input!$M$155*(1+rvanilla)^0.5)-SUM($M240:AW240),(Input!$M$155*(1+rvanilla)^0.5)/A13stdlife))</f>
        <v>n/a</v>
      </c>
      <c r="AY240" s="168" t="str">
        <f>IF(A13stdlife="n/a","n/a",IF(AY$3&gt;(A13stdlife+$E240),(Input!$M$155*(1+rvanilla)^0.5)-SUM($M240:AX240),(Input!$M$155*(1+rvanilla)^0.5)/A13stdlife))</f>
        <v>n/a</v>
      </c>
      <c r="AZ240" s="168" t="str">
        <f>IF(A13stdlife="n/a","n/a",IF(AZ$3&gt;(A13stdlife+$E240),(Input!$M$155*(1+rvanilla)^0.5)-SUM($M240:AY240),(Input!$M$155*(1+rvanilla)^0.5)/A13stdlife))</f>
        <v>n/a</v>
      </c>
      <c r="BA240" s="168" t="str">
        <f>IF(A13stdlife="n/a","n/a",IF(BA$3&gt;(A13stdlife+$E240),(Input!$M$155*(1+rvanilla)^0.5)-SUM($M240:AZ240),(Input!$M$155*(1+rvanilla)^0.5)/A13stdlife))</f>
        <v>n/a</v>
      </c>
      <c r="BB240" s="168" t="str">
        <f>IF(A13stdlife="n/a","n/a",IF(BB$3&gt;(A13stdlife+$E240),(Input!$M$155*(1+rvanilla)^0.5)-SUM($M240:BA240),(Input!$M$155*(1+rvanilla)^0.5)/A13stdlife))</f>
        <v>n/a</v>
      </c>
      <c r="BC240" s="168" t="str">
        <f>IF(A13stdlife="n/a","n/a",IF(BC$3&gt;(A13stdlife+$E240),(Input!$M$155*(1+rvanilla)^0.5)-SUM($M240:BB240),(Input!$M$155*(1+rvanilla)^0.5)/A13stdlife))</f>
        <v>n/a</v>
      </c>
      <c r="BD240" s="168" t="str">
        <f>IF(A13stdlife="n/a","n/a",IF(BD$3&gt;(A13stdlife+$E240),(Input!$M$155*(1+rvanilla)^0.5)-SUM($M240:BC240),(Input!$M$155*(1+rvanilla)^0.5)/A13stdlife))</f>
        <v>n/a</v>
      </c>
      <c r="BE240" s="168" t="str">
        <f>IF(A13stdlife="n/a","n/a",IF(BE$3&gt;(A13stdlife+$E240),(Input!$M$155*(1+rvanilla)^0.5)-SUM($M240:BD240),(Input!$M$155*(1+rvanilla)^0.5)/A13stdlife))</f>
        <v>n/a</v>
      </c>
      <c r="BF240" s="168" t="str">
        <f>IF(A13stdlife="n/a","n/a",IF(BF$3&gt;(A13stdlife+$E240),(Input!$M$155*(1+rvanilla)^0.5)-SUM($M240:BE240),(Input!$M$155*(1+rvanilla)^0.5)/A13stdlife))</f>
        <v>n/a</v>
      </c>
      <c r="BG240" s="168" t="str">
        <f>IF(A13stdlife="n/a","n/a",IF(BG$3&gt;(A13stdlife+$E240),(Input!$M$155*(1+rvanilla)^0.5)-SUM($M240:BF240),(Input!$M$155*(1+rvanilla)^0.5)/A13stdlife))</f>
        <v>n/a</v>
      </c>
      <c r="BH240" s="168" t="str">
        <f>IF(A13stdlife="n/a","n/a",IF(BH$3&gt;(A13stdlife+$E240),(Input!$M$155*(1+rvanilla)^0.5)-SUM($M240:BG240),(Input!$M$155*(1+rvanilla)^0.5)/A13stdlife))</f>
        <v>n/a</v>
      </c>
      <c r="BI240" s="168" t="str">
        <f>IF(A13stdlife="n/a","n/a",IF(BI$3&gt;(A13stdlife+$E240),(Input!$M$155*(1+rvanilla)^0.5)-SUM($M240:BH240),(Input!$M$155*(1+rvanilla)^0.5)/A13stdlife))</f>
        <v>n/a</v>
      </c>
      <c r="BJ240" s="20"/>
      <c r="BK240" s="20"/>
      <c r="BL240"/>
      <c r="BM240"/>
      <c r="BN240"/>
      <c r="BO240"/>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c r="CY240"/>
      <c r="CZ240"/>
      <c r="DA240"/>
      <c r="DB240"/>
      <c r="DC240"/>
      <c r="DD240"/>
      <c r="DE240"/>
      <c r="DF240"/>
      <c r="DG240"/>
      <c r="DH240"/>
      <c r="DI240"/>
      <c r="DJ240"/>
      <c r="DK240"/>
      <c r="DL240"/>
      <c r="DM240"/>
      <c r="DN240"/>
      <c r="DO240"/>
      <c r="DP240"/>
      <c r="DQ240"/>
      <c r="DR240"/>
      <c r="DS240"/>
      <c r="DT240"/>
      <c r="DU240"/>
      <c r="DV240"/>
      <c r="DW240"/>
      <c r="DX240"/>
      <c r="DY240"/>
      <c r="DZ240"/>
      <c r="EA240"/>
      <c r="EB240"/>
      <c r="EC240"/>
      <c r="ED240"/>
      <c r="EE240"/>
      <c r="EF240"/>
      <c r="EG240"/>
      <c r="EH240"/>
      <c r="EI240"/>
      <c r="EJ240"/>
      <c r="EK240"/>
      <c r="EL240"/>
      <c r="EM240"/>
      <c r="EN240"/>
      <c r="EO240"/>
      <c r="EP240"/>
      <c r="EQ240"/>
      <c r="ER240"/>
      <c r="ES240"/>
      <c r="ET240"/>
      <c r="EU240"/>
      <c r="EV240"/>
      <c r="EW240"/>
      <c r="EX240"/>
      <c r="EY240"/>
      <c r="EZ240"/>
      <c r="FA240"/>
      <c r="FB240"/>
      <c r="FC240"/>
      <c r="FD240"/>
      <c r="FE240"/>
      <c r="FF240"/>
      <c r="FG240"/>
      <c r="FH240"/>
      <c r="FI240"/>
      <c r="FJ240"/>
      <c r="FK240"/>
      <c r="FL240"/>
      <c r="FM240"/>
      <c r="FN240"/>
      <c r="FO240"/>
      <c r="FP240"/>
      <c r="FQ240"/>
      <c r="FR240"/>
      <c r="FS240"/>
      <c r="FT240"/>
      <c r="FU240"/>
      <c r="FV240"/>
      <c r="FW240"/>
      <c r="FX240"/>
      <c r="FY240"/>
      <c r="FZ240"/>
      <c r="GA240"/>
      <c r="GB240"/>
      <c r="GC240"/>
      <c r="GD240"/>
      <c r="GE240"/>
      <c r="GF240"/>
      <c r="GG240"/>
      <c r="GH240"/>
      <c r="GI240"/>
      <c r="GJ240"/>
      <c r="GK240"/>
      <c r="GL240"/>
      <c r="GM240"/>
      <c r="GN240"/>
      <c r="GO240"/>
      <c r="GP240"/>
      <c r="GQ240"/>
      <c r="GR240"/>
      <c r="GS240"/>
      <c r="GT240"/>
      <c r="GU240"/>
      <c r="GV240"/>
      <c r="GW240"/>
      <c r="GX240"/>
      <c r="GY240"/>
      <c r="GZ240"/>
      <c r="HA240"/>
      <c r="HB240"/>
      <c r="HC240"/>
      <c r="HD240"/>
      <c r="HE240"/>
      <c r="HF240"/>
      <c r="HG240"/>
      <c r="HH240"/>
      <c r="HI240"/>
      <c r="HJ240"/>
      <c r="HK240"/>
      <c r="HL240"/>
      <c r="HM240"/>
      <c r="HN240"/>
      <c r="HO240"/>
      <c r="HP240"/>
      <c r="HQ240"/>
      <c r="HR240"/>
      <c r="HS240"/>
      <c r="HT240"/>
      <c r="HU240"/>
      <c r="HV240"/>
      <c r="HW240"/>
      <c r="HX240"/>
      <c r="HY240"/>
      <c r="HZ240"/>
      <c r="IA240"/>
      <c r="IB240"/>
      <c r="IC240"/>
      <c r="ID240"/>
      <c r="IE240"/>
      <c r="IF240"/>
      <c r="IG240"/>
      <c r="IH240"/>
      <c r="II240"/>
      <c r="IJ240"/>
      <c r="IK240"/>
      <c r="IL240"/>
      <c r="IM240"/>
      <c r="IN240"/>
      <c r="IO240"/>
      <c r="IP240"/>
      <c r="IQ240"/>
      <c r="IR240"/>
      <c r="IS240"/>
      <c r="IT240"/>
      <c r="IU240"/>
      <c r="IV240"/>
    </row>
    <row r="241" spans="1:256" s="5" customFormat="1" hidden="1" outlineLevel="2">
      <c r="A241" s="20"/>
      <c r="B241" s="20"/>
      <c r="C241" s="38"/>
      <c r="D241" s="641"/>
      <c r="E241" s="287">
        <v>8</v>
      </c>
      <c r="F241" s="40"/>
      <c r="G241" s="445"/>
      <c r="H241" s="315"/>
      <c r="I241" s="315"/>
      <c r="J241" s="315"/>
      <c r="K241" s="315"/>
      <c r="L241" s="315"/>
      <c r="M241" s="315"/>
      <c r="N241" s="314"/>
      <c r="O241" s="168" t="str">
        <f>IF(A13stdlife="n/a","n/a",IF(O$3&gt;(A13stdlife+$E241),(Input!$N$155*(1+rvanilla)^0.5)-SUM($N241:N241),(Input!$N$155*(1+rvanilla)^0.5)/A13stdlife))</f>
        <v>n/a</v>
      </c>
      <c r="P241" s="168" t="str">
        <f>IF(A13stdlife="n/a","n/a",IF(P$3&gt;(A13stdlife+$E241),(Input!$N$155*(1+rvanilla)^0.5)-SUM($N241:O241),(Input!$N$155*(1+rvanilla)^0.5)/A13stdlife))</f>
        <v>n/a</v>
      </c>
      <c r="Q241" s="168" t="str">
        <f>IF(A13stdlife="n/a","n/a",IF(Q$3&gt;(A13stdlife+$E241),(Input!$N$155*(1+rvanilla)^0.5)-SUM($N241:P241),(Input!$N$155*(1+rvanilla)^0.5)/A13stdlife))</f>
        <v>n/a</v>
      </c>
      <c r="R241" s="168" t="str">
        <f>IF(A13stdlife="n/a","n/a",IF(R$3&gt;(A13stdlife+$E241),(Input!$N$155*(1+rvanilla)^0.5)-SUM($N241:Q241),(Input!$N$155*(1+rvanilla)^0.5)/A13stdlife))</f>
        <v>n/a</v>
      </c>
      <c r="S241" s="168" t="str">
        <f>IF(A13stdlife="n/a","n/a",IF(S$3&gt;(A13stdlife+$E241),(Input!$N$155*(1+rvanilla)^0.5)-SUM($N241:R241),(Input!$N$155*(1+rvanilla)^0.5)/A13stdlife))</f>
        <v>n/a</v>
      </c>
      <c r="T241" s="168" t="str">
        <f>IF(A13stdlife="n/a","n/a",IF(T$3&gt;(A13stdlife+$E241),(Input!$N$155*(1+rvanilla)^0.5)-SUM($N241:S241),(Input!$N$155*(1+rvanilla)^0.5)/A13stdlife))</f>
        <v>n/a</v>
      </c>
      <c r="U241" s="168" t="str">
        <f>IF(A13stdlife="n/a","n/a",IF(U$3&gt;(A13stdlife+$E241),(Input!$N$155*(1+rvanilla)^0.5)-SUM($N241:T241),(Input!$N$155*(1+rvanilla)^0.5)/A13stdlife))</f>
        <v>n/a</v>
      </c>
      <c r="V241" s="168" t="str">
        <f>IF(A13stdlife="n/a","n/a",IF(V$3&gt;(A13stdlife+$E241),(Input!$N$155*(1+rvanilla)^0.5)-SUM($N241:U241),(Input!$N$155*(1+rvanilla)^0.5)/A13stdlife))</f>
        <v>n/a</v>
      </c>
      <c r="W241" s="168" t="str">
        <f>IF(A13stdlife="n/a","n/a",IF(W$3&gt;(A13stdlife+$E241),(Input!$N$155*(1+rvanilla)^0.5)-SUM($N241:V241),(Input!$N$155*(1+rvanilla)^0.5)/A13stdlife))</f>
        <v>n/a</v>
      </c>
      <c r="X241" s="168" t="str">
        <f>IF(A13stdlife="n/a","n/a",IF(X$3&gt;(A13stdlife+$E241),(Input!$N$155*(1+rvanilla)^0.5)-SUM($N241:W241),(Input!$N$155*(1+rvanilla)^0.5)/A13stdlife))</f>
        <v>n/a</v>
      </c>
      <c r="Y241" s="168" t="str">
        <f>IF(A13stdlife="n/a","n/a",IF(Y$3&gt;(A13stdlife+$E241),(Input!$N$155*(1+rvanilla)^0.5)-SUM($N241:X241),(Input!$N$155*(1+rvanilla)^0.5)/A13stdlife))</f>
        <v>n/a</v>
      </c>
      <c r="Z241" s="168" t="str">
        <f>IF(A13stdlife="n/a","n/a",IF(Z$3&gt;(A13stdlife+$E241),(Input!$N$155*(1+rvanilla)^0.5)-SUM($N241:Y241),(Input!$N$155*(1+rvanilla)^0.5)/A13stdlife))</f>
        <v>n/a</v>
      </c>
      <c r="AA241" s="168" t="str">
        <f>IF(A13stdlife="n/a","n/a",IF(AA$3&gt;(A13stdlife+$E241),(Input!$N$155*(1+rvanilla)^0.5)-SUM($N241:Z241),(Input!$N$155*(1+rvanilla)^0.5)/A13stdlife))</f>
        <v>n/a</v>
      </c>
      <c r="AB241" s="168" t="str">
        <f>IF(A13stdlife="n/a","n/a",IF(AB$3&gt;(A13stdlife+$E241),(Input!$N$155*(1+rvanilla)^0.5)-SUM($N241:AA241),(Input!$N$155*(1+rvanilla)^0.5)/A13stdlife))</f>
        <v>n/a</v>
      </c>
      <c r="AC241" s="168" t="str">
        <f>IF(A13stdlife="n/a","n/a",IF(AC$3&gt;(A13stdlife+$E241),(Input!$N$155*(1+rvanilla)^0.5)-SUM($N241:AB241),(Input!$N$155*(1+rvanilla)^0.5)/A13stdlife))</f>
        <v>n/a</v>
      </c>
      <c r="AD241" s="168" t="str">
        <f>IF(A13stdlife="n/a","n/a",IF(AD$3&gt;(A13stdlife+$E241),(Input!$N$155*(1+rvanilla)^0.5)-SUM($N241:AC241),(Input!$N$155*(1+rvanilla)^0.5)/A13stdlife))</f>
        <v>n/a</v>
      </c>
      <c r="AE241" s="168" t="str">
        <f>IF(A13stdlife="n/a","n/a",IF(AE$3&gt;(A13stdlife+$E241),(Input!$N$155*(1+rvanilla)^0.5)-SUM($N241:AD241),(Input!$N$155*(1+rvanilla)^0.5)/A13stdlife))</f>
        <v>n/a</v>
      </c>
      <c r="AF241" s="168" t="str">
        <f>IF(A13stdlife="n/a","n/a",IF(AF$3&gt;(A13stdlife+$E241),(Input!$N$155*(1+rvanilla)^0.5)-SUM($N241:AE241),(Input!$N$155*(1+rvanilla)^0.5)/A13stdlife))</f>
        <v>n/a</v>
      </c>
      <c r="AG241" s="168" t="str">
        <f>IF(A13stdlife="n/a","n/a",IF(AG$3&gt;(A13stdlife+$E241),(Input!$N$155*(1+rvanilla)^0.5)-SUM($N241:AF241),(Input!$N$155*(1+rvanilla)^0.5)/A13stdlife))</f>
        <v>n/a</v>
      </c>
      <c r="AH241" s="168" t="str">
        <f>IF(A13stdlife="n/a","n/a",IF(AH$3&gt;(A13stdlife+$E241),(Input!$N$155*(1+rvanilla)^0.5)-SUM($N241:AG241),(Input!$N$155*(1+rvanilla)^0.5)/A13stdlife))</f>
        <v>n/a</v>
      </c>
      <c r="AI241" s="168" t="str">
        <f>IF(A13stdlife="n/a","n/a",IF(AI$3&gt;(A13stdlife+$E241),(Input!$N$155*(1+rvanilla)^0.5)-SUM($N241:AH241),(Input!$N$155*(1+rvanilla)^0.5)/A13stdlife))</f>
        <v>n/a</v>
      </c>
      <c r="AJ241" s="168" t="str">
        <f>IF(A13stdlife="n/a","n/a",IF(AJ$3&gt;(A13stdlife+$E241),(Input!$N$155*(1+rvanilla)^0.5)-SUM($N241:AI241),(Input!$N$155*(1+rvanilla)^0.5)/A13stdlife))</f>
        <v>n/a</v>
      </c>
      <c r="AK241" s="168" t="str">
        <f>IF(A13stdlife="n/a","n/a",IF(AK$3&gt;(A13stdlife+$E241),(Input!$N$155*(1+rvanilla)^0.5)-SUM($N241:AJ241),(Input!$N$155*(1+rvanilla)^0.5)/A13stdlife))</f>
        <v>n/a</v>
      </c>
      <c r="AL241" s="168" t="str">
        <f>IF(A13stdlife="n/a","n/a",IF(AL$3&gt;(A13stdlife+$E241),(Input!$N$155*(1+rvanilla)^0.5)-SUM($N241:AK241),(Input!$N$155*(1+rvanilla)^0.5)/A13stdlife))</f>
        <v>n/a</v>
      </c>
      <c r="AM241" s="168" t="str">
        <f>IF(A13stdlife="n/a","n/a",IF(AM$3&gt;(A13stdlife+$E241),(Input!$N$155*(1+rvanilla)^0.5)-SUM($N241:AL241),(Input!$N$155*(1+rvanilla)^0.5)/A13stdlife))</f>
        <v>n/a</v>
      </c>
      <c r="AN241" s="168" t="str">
        <f>IF(A13stdlife="n/a","n/a",IF(AN$3&gt;(A13stdlife+$E241),(Input!$N$155*(1+rvanilla)^0.5)-SUM($N241:AM241),(Input!$N$155*(1+rvanilla)^0.5)/A13stdlife))</f>
        <v>n/a</v>
      </c>
      <c r="AO241" s="168" t="str">
        <f>IF(A13stdlife="n/a","n/a",IF(AO$3&gt;(A13stdlife+$E241),(Input!$N$155*(1+rvanilla)^0.5)-SUM($N241:AN241),(Input!$N$155*(1+rvanilla)^0.5)/A13stdlife))</f>
        <v>n/a</v>
      </c>
      <c r="AP241" s="168" t="str">
        <f>IF(A13stdlife="n/a","n/a",IF(AP$3&gt;(A13stdlife+$E241),(Input!$N$155*(1+rvanilla)^0.5)-SUM($N241:AO241),(Input!$N$155*(1+rvanilla)^0.5)/A13stdlife))</f>
        <v>n/a</v>
      </c>
      <c r="AQ241" s="168" t="str">
        <f>IF(A13stdlife="n/a","n/a",IF(AQ$3&gt;(A13stdlife+$E241),(Input!$N$155*(1+rvanilla)^0.5)-SUM($N241:AP241),(Input!$N$155*(1+rvanilla)^0.5)/A13stdlife))</f>
        <v>n/a</v>
      </c>
      <c r="AR241" s="168" t="str">
        <f>IF(A13stdlife="n/a","n/a",IF(AR$3&gt;(A13stdlife+$E241),(Input!$N$155*(1+rvanilla)^0.5)-SUM($N241:AQ241),(Input!$N$155*(1+rvanilla)^0.5)/A13stdlife))</f>
        <v>n/a</v>
      </c>
      <c r="AS241" s="168" t="str">
        <f>IF(A13stdlife="n/a","n/a",IF(AS$3&gt;(A13stdlife+$E241),(Input!$N$155*(1+rvanilla)^0.5)-SUM($N241:AR241),(Input!$N$155*(1+rvanilla)^0.5)/A13stdlife))</f>
        <v>n/a</v>
      </c>
      <c r="AT241" s="168" t="str">
        <f>IF(A13stdlife="n/a","n/a",IF(AT$3&gt;(A13stdlife+$E241),(Input!$N$155*(1+rvanilla)^0.5)-SUM($N241:AS241),(Input!$N$155*(1+rvanilla)^0.5)/A13stdlife))</f>
        <v>n/a</v>
      </c>
      <c r="AU241" s="168" t="str">
        <f>IF(A13stdlife="n/a","n/a",IF(AU$3&gt;(A13stdlife+$E241),(Input!$N$155*(1+rvanilla)^0.5)-SUM($N241:AT241),(Input!$N$155*(1+rvanilla)^0.5)/A13stdlife))</f>
        <v>n/a</v>
      </c>
      <c r="AV241" s="168" t="str">
        <f>IF(A13stdlife="n/a","n/a",IF(AV$3&gt;(A13stdlife+$E241),(Input!$N$155*(1+rvanilla)^0.5)-SUM($N241:AU241),(Input!$N$155*(1+rvanilla)^0.5)/A13stdlife))</f>
        <v>n/a</v>
      </c>
      <c r="AW241" s="168" t="str">
        <f>IF(A13stdlife="n/a","n/a",IF(AW$3&gt;(A13stdlife+$E241),(Input!$N$155*(1+rvanilla)^0.5)-SUM($N241:AV241),(Input!$N$155*(1+rvanilla)^0.5)/A13stdlife))</f>
        <v>n/a</v>
      </c>
      <c r="AX241" s="168" t="str">
        <f>IF(A13stdlife="n/a","n/a",IF(AX$3&gt;(A13stdlife+$E241),(Input!$N$155*(1+rvanilla)^0.5)-SUM($N241:AW241),(Input!$N$155*(1+rvanilla)^0.5)/A13stdlife))</f>
        <v>n/a</v>
      </c>
      <c r="AY241" s="168" t="str">
        <f>IF(A13stdlife="n/a","n/a",IF(AY$3&gt;(A13stdlife+$E241),(Input!$N$155*(1+rvanilla)^0.5)-SUM($N241:AX241),(Input!$N$155*(1+rvanilla)^0.5)/A13stdlife))</f>
        <v>n/a</v>
      </c>
      <c r="AZ241" s="168" t="str">
        <f>IF(A13stdlife="n/a","n/a",IF(AZ$3&gt;(A13stdlife+$E241),(Input!$N$155*(1+rvanilla)^0.5)-SUM($N241:AY241),(Input!$N$155*(1+rvanilla)^0.5)/A13stdlife))</f>
        <v>n/a</v>
      </c>
      <c r="BA241" s="168" t="str">
        <f>IF(A13stdlife="n/a","n/a",IF(BA$3&gt;(A13stdlife+$E241),(Input!$N$155*(1+rvanilla)^0.5)-SUM($N241:AZ241),(Input!$N$155*(1+rvanilla)^0.5)/A13stdlife))</f>
        <v>n/a</v>
      </c>
      <c r="BB241" s="168" t="str">
        <f>IF(A13stdlife="n/a","n/a",IF(BB$3&gt;(A13stdlife+$E241),(Input!$N$155*(1+rvanilla)^0.5)-SUM($N241:BA241),(Input!$N$155*(1+rvanilla)^0.5)/A13stdlife))</f>
        <v>n/a</v>
      </c>
      <c r="BC241" s="168" t="str">
        <f>IF(A13stdlife="n/a","n/a",IF(BC$3&gt;(A13stdlife+$E241),(Input!$N$155*(1+rvanilla)^0.5)-SUM($N241:BB241),(Input!$N$155*(1+rvanilla)^0.5)/A13stdlife))</f>
        <v>n/a</v>
      </c>
      <c r="BD241" s="168" t="str">
        <f>IF(A13stdlife="n/a","n/a",IF(BD$3&gt;(A13stdlife+$E241),(Input!$N$155*(1+rvanilla)^0.5)-SUM($N241:BC241),(Input!$N$155*(1+rvanilla)^0.5)/A13stdlife))</f>
        <v>n/a</v>
      </c>
      <c r="BE241" s="168" t="str">
        <f>IF(A13stdlife="n/a","n/a",IF(BE$3&gt;(A13stdlife+$E241),(Input!$N$155*(1+rvanilla)^0.5)-SUM($N241:BD241),(Input!$N$155*(1+rvanilla)^0.5)/A13stdlife))</f>
        <v>n/a</v>
      </c>
      <c r="BF241" s="168" t="str">
        <f>IF(A13stdlife="n/a","n/a",IF(BF$3&gt;(A13stdlife+$E241),(Input!$N$155*(1+rvanilla)^0.5)-SUM($N241:BE241),(Input!$N$155*(1+rvanilla)^0.5)/A13stdlife))</f>
        <v>n/a</v>
      </c>
      <c r="BG241" s="168" t="str">
        <f>IF(A13stdlife="n/a","n/a",IF(BG$3&gt;(A13stdlife+$E241),(Input!$N$155*(1+rvanilla)^0.5)-SUM($N241:BF241),(Input!$N$155*(1+rvanilla)^0.5)/A13stdlife))</f>
        <v>n/a</v>
      </c>
      <c r="BH241" s="168" t="str">
        <f>IF(A13stdlife="n/a","n/a",IF(BH$3&gt;(A13stdlife+$E241),(Input!$N$155*(1+rvanilla)^0.5)-SUM($N241:BG241),(Input!$N$155*(1+rvanilla)^0.5)/A13stdlife))</f>
        <v>n/a</v>
      </c>
      <c r="BI241" s="168" t="str">
        <f>IF(A13stdlife="n/a","n/a",IF(BI$3&gt;(A13stdlife+$E241),(Input!$N$155*(1+rvanilla)^0.5)-SUM($N241:BH241),(Input!$N$155*(1+rvanilla)^0.5)/A13stdlife))</f>
        <v>n/a</v>
      </c>
      <c r="BJ241" s="20"/>
      <c r="BK241" s="20"/>
      <c r="BL241"/>
      <c r="BM241"/>
      <c r="BN241"/>
      <c r="BO241"/>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c r="CW241"/>
      <c r="CX241"/>
      <c r="CY241"/>
      <c r="CZ241"/>
      <c r="DA241"/>
      <c r="DB241"/>
      <c r="DC241"/>
      <c r="DD241"/>
      <c r="DE241"/>
      <c r="DF241"/>
      <c r="DG241"/>
      <c r="DH241"/>
      <c r="DI241"/>
      <c r="DJ241"/>
      <c r="DK241"/>
      <c r="DL241"/>
      <c r="DM241"/>
      <c r="DN241"/>
      <c r="DO241"/>
      <c r="DP241"/>
      <c r="DQ241"/>
      <c r="DR241"/>
      <c r="DS241"/>
      <c r="DT241"/>
      <c r="DU241"/>
      <c r="DV241"/>
      <c r="DW241"/>
      <c r="DX241"/>
      <c r="DY241"/>
      <c r="DZ241"/>
      <c r="EA241"/>
      <c r="EB241"/>
      <c r="EC241"/>
      <c r="ED241"/>
      <c r="EE241"/>
      <c r="EF241"/>
      <c r="EG241"/>
      <c r="EH241"/>
      <c r="EI241"/>
      <c r="EJ241"/>
      <c r="EK241"/>
      <c r="EL241"/>
      <c r="EM241"/>
      <c r="EN241"/>
      <c r="EO241"/>
      <c r="EP241"/>
      <c r="EQ241"/>
      <c r="ER241"/>
      <c r="ES241"/>
      <c r="ET241"/>
      <c r="EU241"/>
      <c r="EV241"/>
      <c r="EW241"/>
      <c r="EX241"/>
      <c r="EY241"/>
      <c r="EZ241"/>
      <c r="FA241"/>
      <c r="FB241"/>
      <c r="FC241"/>
      <c r="FD241"/>
      <c r="FE241"/>
      <c r="FF241"/>
      <c r="FG241"/>
      <c r="FH241"/>
      <c r="FI241"/>
      <c r="FJ241"/>
      <c r="FK241"/>
      <c r="FL241"/>
      <c r="FM241"/>
      <c r="FN241"/>
      <c r="FO241"/>
      <c r="FP241"/>
      <c r="FQ241"/>
      <c r="FR241"/>
      <c r="FS241"/>
      <c r="FT241"/>
      <c r="FU241"/>
      <c r="FV241"/>
      <c r="FW241"/>
      <c r="FX241"/>
      <c r="FY241"/>
      <c r="FZ241"/>
      <c r="GA241"/>
      <c r="GB241"/>
      <c r="GC241"/>
      <c r="GD241"/>
      <c r="GE241"/>
      <c r="GF241"/>
      <c r="GG241"/>
      <c r="GH241"/>
      <c r="GI241"/>
      <c r="GJ241"/>
      <c r="GK241"/>
      <c r="GL241"/>
      <c r="GM241"/>
      <c r="GN241"/>
      <c r="GO241"/>
      <c r="GP241"/>
      <c r="GQ241"/>
      <c r="GR241"/>
      <c r="GS241"/>
      <c r="GT241"/>
      <c r="GU241"/>
      <c r="GV241"/>
      <c r="GW241"/>
      <c r="GX241"/>
      <c r="GY241"/>
      <c r="GZ241"/>
      <c r="HA241"/>
      <c r="HB241"/>
      <c r="HC241"/>
      <c r="HD241"/>
      <c r="HE241"/>
      <c r="HF241"/>
      <c r="HG241"/>
      <c r="HH241"/>
      <c r="HI241"/>
      <c r="HJ241"/>
      <c r="HK241"/>
      <c r="HL241"/>
      <c r="HM241"/>
      <c r="HN241"/>
      <c r="HO241"/>
      <c r="HP241"/>
      <c r="HQ241"/>
      <c r="HR241"/>
      <c r="HS241"/>
      <c r="HT241"/>
      <c r="HU241"/>
      <c r="HV241"/>
      <c r="HW241"/>
      <c r="HX241"/>
      <c r="HY241"/>
      <c r="HZ241"/>
      <c r="IA241"/>
      <c r="IB241"/>
      <c r="IC241"/>
      <c r="ID241"/>
      <c r="IE241"/>
      <c r="IF241"/>
      <c r="IG241"/>
      <c r="IH241"/>
      <c r="II241"/>
      <c r="IJ241"/>
      <c r="IK241"/>
      <c r="IL241"/>
      <c r="IM241"/>
      <c r="IN241"/>
      <c r="IO241"/>
      <c r="IP241"/>
      <c r="IQ241"/>
      <c r="IR241"/>
      <c r="IS241"/>
      <c r="IT241"/>
      <c r="IU241"/>
      <c r="IV241"/>
    </row>
    <row r="242" spans="1:256" s="5" customFormat="1" hidden="1" outlineLevel="2">
      <c r="A242" s="20"/>
      <c r="B242" s="20"/>
      <c r="C242" s="38"/>
      <c r="D242" s="641"/>
      <c r="E242" s="287">
        <v>9</v>
      </c>
      <c r="F242" s="40"/>
      <c r="G242" s="445"/>
      <c r="H242" s="315"/>
      <c r="I242" s="315"/>
      <c r="J242" s="315"/>
      <c r="K242" s="315"/>
      <c r="L242" s="315"/>
      <c r="M242" s="315"/>
      <c r="N242" s="315"/>
      <c r="O242" s="314"/>
      <c r="P242" s="168" t="str">
        <f>IF(A13stdlife="n/a","n/a",IF(P$3&gt;(A13stdlife+$E242),(Input!$O$155*(1+rvanilla)^0.5)-SUM($O242:O242),(Input!$O$155*(1+rvanilla)^0.5)/A13stdlife))</f>
        <v>n/a</v>
      </c>
      <c r="Q242" s="168" t="str">
        <f>IF(A13stdlife="n/a","n/a",IF(Q$3&gt;(A13stdlife+$E242),(Input!$O$155*(1+rvanilla)^0.5)-SUM($O242:P242),(Input!$O$155*(1+rvanilla)^0.5)/A13stdlife))</f>
        <v>n/a</v>
      </c>
      <c r="R242" s="168" t="str">
        <f>IF(A13stdlife="n/a","n/a",IF(R$3&gt;(A13stdlife+$E242),(Input!$O$155*(1+rvanilla)^0.5)-SUM($O242:Q242),(Input!$O$155*(1+rvanilla)^0.5)/A13stdlife))</f>
        <v>n/a</v>
      </c>
      <c r="S242" s="168" t="str">
        <f>IF(A13stdlife="n/a","n/a",IF(S$3&gt;(A13stdlife+$E242),(Input!$O$155*(1+rvanilla)^0.5)-SUM($O242:R242),(Input!$O$155*(1+rvanilla)^0.5)/A13stdlife))</f>
        <v>n/a</v>
      </c>
      <c r="T242" s="168" t="str">
        <f>IF(A13stdlife="n/a","n/a",IF(T$3&gt;(A13stdlife+$E242),(Input!$O$155*(1+rvanilla)^0.5)-SUM($O242:S242),(Input!$O$155*(1+rvanilla)^0.5)/A13stdlife))</f>
        <v>n/a</v>
      </c>
      <c r="U242" s="168" t="str">
        <f>IF(A13stdlife="n/a","n/a",IF(U$3&gt;(A13stdlife+$E242),(Input!$O$155*(1+rvanilla)^0.5)-SUM($O242:T242),(Input!$O$155*(1+rvanilla)^0.5)/A13stdlife))</f>
        <v>n/a</v>
      </c>
      <c r="V242" s="168" t="str">
        <f>IF(A13stdlife="n/a","n/a",IF(V$3&gt;(A13stdlife+$E242),(Input!$O$155*(1+rvanilla)^0.5)-SUM($O242:U242),(Input!$O$155*(1+rvanilla)^0.5)/A13stdlife))</f>
        <v>n/a</v>
      </c>
      <c r="W242" s="168" t="str">
        <f>IF(A13stdlife="n/a","n/a",IF(W$3&gt;(A13stdlife+$E242),(Input!$O$155*(1+rvanilla)^0.5)-SUM($O242:V242),(Input!$O$155*(1+rvanilla)^0.5)/A13stdlife))</f>
        <v>n/a</v>
      </c>
      <c r="X242" s="168" t="str">
        <f>IF(A13stdlife="n/a","n/a",IF(X$3&gt;(A13stdlife+$E242),(Input!$O$155*(1+rvanilla)^0.5)-SUM($O242:W242),(Input!$O$155*(1+rvanilla)^0.5)/A13stdlife))</f>
        <v>n/a</v>
      </c>
      <c r="Y242" s="168" t="str">
        <f>IF(A13stdlife="n/a","n/a",IF(Y$3&gt;(A13stdlife+$E242),(Input!$O$155*(1+rvanilla)^0.5)-SUM($O242:X242),(Input!$O$155*(1+rvanilla)^0.5)/A13stdlife))</f>
        <v>n/a</v>
      </c>
      <c r="Z242" s="168" t="str">
        <f>IF(A13stdlife="n/a","n/a",IF(Z$3&gt;(A13stdlife+$E242),(Input!$O$155*(1+rvanilla)^0.5)-SUM($O242:Y242),(Input!$O$155*(1+rvanilla)^0.5)/A13stdlife))</f>
        <v>n/a</v>
      </c>
      <c r="AA242" s="168" t="str">
        <f>IF(A13stdlife="n/a","n/a",IF(AA$3&gt;(A13stdlife+$E242),(Input!$O$155*(1+rvanilla)^0.5)-SUM($O242:Z242),(Input!$O$155*(1+rvanilla)^0.5)/A13stdlife))</f>
        <v>n/a</v>
      </c>
      <c r="AB242" s="168" t="str">
        <f>IF(A13stdlife="n/a","n/a",IF(AB$3&gt;(A13stdlife+$E242),(Input!$O$155*(1+rvanilla)^0.5)-SUM($O242:AA242),(Input!$O$155*(1+rvanilla)^0.5)/A13stdlife))</f>
        <v>n/a</v>
      </c>
      <c r="AC242" s="168" t="str">
        <f>IF(A13stdlife="n/a","n/a",IF(AC$3&gt;(A13stdlife+$E242),(Input!$O$155*(1+rvanilla)^0.5)-SUM($O242:AB242),(Input!$O$155*(1+rvanilla)^0.5)/A13stdlife))</f>
        <v>n/a</v>
      </c>
      <c r="AD242" s="168" t="str">
        <f>IF(A13stdlife="n/a","n/a",IF(AD$3&gt;(A13stdlife+$E242),(Input!$O$155*(1+rvanilla)^0.5)-SUM($O242:AC242),(Input!$O$155*(1+rvanilla)^0.5)/A13stdlife))</f>
        <v>n/a</v>
      </c>
      <c r="AE242" s="168" t="str">
        <f>IF(A13stdlife="n/a","n/a",IF(AE$3&gt;(A13stdlife+$E242),(Input!$O$155*(1+rvanilla)^0.5)-SUM($O242:AD242),(Input!$O$155*(1+rvanilla)^0.5)/A13stdlife))</f>
        <v>n/a</v>
      </c>
      <c r="AF242" s="168" t="str">
        <f>IF(A13stdlife="n/a","n/a",IF(AF$3&gt;(A13stdlife+$E242),(Input!$O$155*(1+rvanilla)^0.5)-SUM($O242:AE242),(Input!$O$155*(1+rvanilla)^0.5)/A13stdlife))</f>
        <v>n/a</v>
      </c>
      <c r="AG242" s="168" t="str">
        <f>IF(A13stdlife="n/a","n/a",IF(AG$3&gt;(A13stdlife+$E242),(Input!$O$155*(1+rvanilla)^0.5)-SUM($O242:AF242),(Input!$O$155*(1+rvanilla)^0.5)/A13stdlife))</f>
        <v>n/a</v>
      </c>
      <c r="AH242" s="168" t="str">
        <f>IF(A13stdlife="n/a","n/a",IF(AH$3&gt;(A13stdlife+$E242),(Input!$O$155*(1+rvanilla)^0.5)-SUM($O242:AG242),(Input!$O$155*(1+rvanilla)^0.5)/A13stdlife))</f>
        <v>n/a</v>
      </c>
      <c r="AI242" s="168" t="str">
        <f>IF(A13stdlife="n/a","n/a",IF(AI$3&gt;(A13stdlife+$E242),(Input!$O$155*(1+rvanilla)^0.5)-SUM($O242:AH242),(Input!$O$155*(1+rvanilla)^0.5)/A13stdlife))</f>
        <v>n/a</v>
      </c>
      <c r="AJ242" s="168" t="str">
        <f>IF(A13stdlife="n/a","n/a",IF(AJ$3&gt;(A13stdlife+$E242),(Input!$O$155*(1+rvanilla)^0.5)-SUM($O242:AI242),(Input!$O$155*(1+rvanilla)^0.5)/A13stdlife))</f>
        <v>n/a</v>
      </c>
      <c r="AK242" s="168" t="str">
        <f>IF(A13stdlife="n/a","n/a",IF(AK$3&gt;(A13stdlife+$E242),(Input!$O$155*(1+rvanilla)^0.5)-SUM($O242:AJ242),(Input!$O$155*(1+rvanilla)^0.5)/A13stdlife))</f>
        <v>n/a</v>
      </c>
      <c r="AL242" s="168" t="str">
        <f>IF(A13stdlife="n/a","n/a",IF(AL$3&gt;(A13stdlife+$E242),(Input!$O$155*(1+rvanilla)^0.5)-SUM($O242:AK242),(Input!$O$155*(1+rvanilla)^0.5)/A13stdlife))</f>
        <v>n/a</v>
      </c>
      <c r="AM242" s="168" t="str">
        <f>IF(A13stdlife="n/a","n/a",IF(AM$3&gt;(A13stdlife+$E242),(Input!$O$155*(1+rvanilla)^0.5)-SUM($O242:AL242),(Input!$O$155*(1+rvanilla)^0.5)/A13stdlife))</f>
        <v>n/a</v>
      </c>
      <c r="AN242" s="168" t="str">
        <f>IF(A13stdlife="n/a","n/a",IF(AN$3&gt;(A13stdlife+$E242),(Input!$O$155*(1+rvanilla)^0.5)-SUM($O242:AM242),(Input!$O$155*(1+rvanilla)^0.5)/A13stdlife))</f>
        <v>n/a</v>
      </c>
      <c r="AO242" s="168" t="str">
        <f>IF(A13stdlife="n/a","n/a",IF(AO$3&gt;(A13stdlife+$E242),(Input!$O$155*(1+rvanilla)^0.5)-SUM($O242:AN242),(Input!$O$155*(1+rvanilla)^0.5)/A13stdlife))</f>
        <v>n/a</v>
      </c>
      <c r="AP242" s="168" t="str">
        <f>IF(A13stdlife="n/a","n/a",IF(AP$3&gt;(A13stdlife+$E242),(Input!$O$155*(1+rvanilla)^0.5)-SUM($O242:AO242),(Input!$O$155*(1+rvanilla)^0.5)/A13stdlife))</f>
        <v>n/a</v>
      </c>
      <c r="AQ242" s="168" t="str">
        <f>IF(A13stdlife="n/a","n/a",IF(AQ$3&gt;(A13stdlife+$E242),(Input!$O$155*(1+rvanilla)^0.5)-SUM($O242:AP242),(Input!$O$155*(1+rvanilla)^0.5)/A13stdlife))</f>
        <v>n/a</v>
      </c>
      <c r="AR242" s="168" t="str">
        <f>IF(A13stdlife="n/a","n/a",IF(AR$3&gt;(A13stdlife+$E242),(Input!$O$155*(1+rvanilla)^0.5)-SUM($O242:AQ242),(Input!$O$155*(1+rvanilla)^0.5)/A13stdlife))</f>
        <v>n/a</v>
      </c>
      <c r="AS242" s="168" t="str">
        <f>IF(A13stdlife="n/a","n/a",IF(AS$3&gt;(A13stdlife+$E242),(Input!$O$155*(1+rvanilla)^0.5)-SUM($O242:AR242),(Input!$O$155*(1+rvanilla)^0.5)/A13stdlife))</f>
        <v>n/a</v>
      </c>
      <c r="AT242" s="168" t="str">
        <f>IF(A13stdlife="n/a","n/a",IF(AT$3&gt;(A13stdlife+$E242),(Input!$O$155*(1+rvanilla)^0.5)-SUM($O242:AS242),(Input!$O$155*(1+rvanilla)^0.5)/A13stdlife))</f>
        <v>n/a</v>
      </c>
      <c r="AU242" s="168" t="str">
        <f>IF(A13stdlife="n/a","n/a",IF(AU$3&gt;(A13stdlife+$E242),(Input!$O$155*(1+rvanilla)^0.5)-SUM($O242:AT242),(Input!$O$155*(1+rvanilla)^0.5)/A13stdlife))</f>
        <v>n/a</v>
      </c>
      <c r="AV242" s="168" t="str">
        <f>IF(A13stdlife="n/a","n/a",IF(AV$3&gt;(A13stdlife+$E242),(Input!$O$155*(1+rvanilla)^0.5)-SUM($O242:AU242),(Input!$O$155*(1+rvanilla)^0.5)/A13stdlife))</f>
        <v>n/a</v>
      </c>
      <c r="AW242" s="168" t="str">
        <f>IF(A13stdlife="n/a","n/a",IF(AW$3&gt;(A13stdlife+$E242),(Input!$O$155*(1+rvanilla)^0.5)-SUM($O242:AV242),(Input!$O$155*(1+rvanilla)^0.5)/A13stdlife))</f>
        <v>n/a</v>
      </c>
      <c r="AX242" s="168" t="str">
        <f>IF(A13stdlife="n/a","n/a",IF(AX$3&gt;(A13stdlife+$E242),(Input!$O$155*(1+rvanilla)^0.5)-SUM($O242:AW242),(Input!$O$155*(1+rvanilla)^0.5)/A13stdlife))</f>
        <v>n/a</v>
      </c>
      <c r="AY242" s="168" t="str">
        <f>IF(A13stdlife="n/a","n/a",IF(AY$3&gt;(A13stdlife+$E242),(Input!$O$155*(1+rvanilla)^0.5)-SUM($O242:AX242),(Input!$O$155*(1+rvanilla)^0.5)/A13stdlife))</f>
        <v>n/a</v>
      </c>
      <c r="AZ242" s="168" t="str">
        <f>IF(A13stdlife="n/a","n/a",IF(AZ$3&gt;(A13stdlife+$E242),(Input!$O$155*(1+rvanilla)^0.5)-SUM($O242:AY242),(Input!$O$155*(1+rvanilla)^0.5)/A13stdlife))</f>
        <v>n/a</v>
      </c>
      <c r="BA242" s="168" t="str">
        <f>IF(A13stdlife="n/a","n/a",IF(BA$3&gt;(A13stdlife+$E242),(Input!$O$155*(1+rvanilla)^0.5)-SUM($O242:AZ242),(Input!$O$155*(1+rvanilla)^0.5)/A13stdlife))</f>
        <v>n/a</v>
      </c>
      <c r="BB242" s="168" t="str">
        <f>IF(A13stdlife="n/a","n/a",IF(BB$3&gt;(A13stdlife+$E242),(Input!$O$155*(1+rvanilla)^0.5)-SUM($O242:BA242),(Input!$O$155*(1+rvanilla)^0.5)/A13stdlife))</f>
        <v>n/a</v>
      </c>
      <c r="BC242" s="168" t="str">
        <f>IF(A13stdlife="n/a","n/a",IF(BC$3&gt;(A13stdlife+$E242),(Input!$O$155*(1+rvanilla)^0.5)-SUM($O242:BB242),(Input!$O$155*(1+rvanilla)^0.5)/A13stdlife))</f>
        <v>n/a</v>
      </c>
      <c r="BD242" s="168" t="str">
        <f>IF(A13stdlife="n/a","n/a",IF(BD$3&gt;(A13stdlife+$E242),(Input!$O$155*(1+rvanilla)^0.5)-SUM($O242:BC242),(Input!$O$155*(1+rvanilla)^0.5)/A13stdlife))</f>
        <v>n/a</v>
      </c>
      <c r="BE242" s="168" t="str">
        <f>IF(A13stdlife="n/a","n/a",IF(BE$3&gt;(A13stdlife+$E242),(Input!$O$155*(1+rvanilla)^0.5)-SUM($O242:BD242),(Input!$O$155*(1+rvanilla)^0.5)/A13stdlife))</f>
        <v>n/a</v>
      </c>
      <c r="BF242" s="168" t="str">
        <f>IF(A13stdlife="n/a","n/a",IF(BF$3&gt;(A13stdlife+$E242),(Input!$O$155*(1+rvanilla)^0.5)-SUM($O242:BE242),(Input!$O$155*(1+rvanilla)^0.5)/A13stdlife))</f>
        <v>n/a</v>
      </c>
      <c r="BG242" s="168" t="str">
        <f>IF(A13stdlife="n/a","n/a",IF(BG$3&gt;(A13stdlife+$E242),(Input!$O$155*(1+rvanilla)^0.5)-SUM($O242:BF242),(Input!$O$155*(1+rvanilla)^0.5)/A13stdlife))</f>
        <v>n/a</v>
      </c>
      <c r="BH242" s="168" t="str">
        <f>IF(A13stdlife="n/a","n/a",IF(BH$3&gt;(A13stdlife+$E242),(Input!$O$155*(1+rvanilla)^0.5)-SUM($O242:BG242),(Input!$O$155*(1+rvanilla)^0.5)/A13stdlife))</f>
        <v>n/a</v>
      </c>
      <c r="BI242" s="168" t="str">
        <f>IF(A13stdlife="n/a","n/a",IF(BI$3&gt;(A13stdlife+$E242),(Input!$O$155*(1+rvanilla)^0.5)-SUM($O242:BH242),(Input!$O$155*(1+rvanilla)^0.5)/A13stdlife))</f>
        <v>n/a</v>
      </c>
      <c r="BJ242" s="20"/>
      <c r="BK242" s="20"/>
      <c r="BL242"/>
      <c r="BM242"/>
      <c r="BN242"/>
      <c r="BO242"/>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c r="CW242"/>
      <c r="CX242"/>
      <c r="CY242"/>
      <c r="CZ242"/>
      <c r="DA242"/>
      <c r="DB242"/>
      <c r="DC242"/>
      <c r="DD242"/>
      <c r="DE242"/>
      <c r="DF242"/>
      <c r="DG242"/>
      <c r="DH242"/>
      <c r="DI242"/>
      <c r="DJ242"/>
      <c r="DK242"/>
      <c r="DL242"/>
      <c r="DM242"/>
      <c r="DN242"/>
      <c r="DO242"/>
      <c r="DP242"/>
      <c r="DQ242"/>
      <c r="DR242"/>
      <c r="DS242"/>
      <c r="DT242"/>
      <c r="DU242"/>
      <c r="DV242"/>
      <c r="DW242"/>
      <c r="DX242"/>
      <c r="DY242"/>
      <c r="DZ242"/>
      <c r="EA242"/>
      <c r="EB242"/>
      <c r="EC242"/>
      <c r="ED242"/>
      <c r="EE242"/>
      <c r="EF242"/>
      <c r="EG242"/>
      <c r="EH242"/>
      <c r="EI242"/>
      <c r="EJ242"/>
      <c r="EK242"/>
      <c r="EL242"/>
      <c r="EM242"/>
      <c r="EN242"/>
      <c r="EO242"/>
      <c r="EP242"/>
      <c r="EQ242"/>
      <c r="ER242"/>
      <c r="ES242"/>
      <c r="ET242"/>
      <c r="EU242"/>
      <c r="EV242"/>
      <c r="EW242"/>
      <c r="EX242"/>
      <c r="EY242"/>
      <c r="EZ242"/>
      <c r="FA242"/>
      <c r="FB242"/>
      <c r="FC242"/>
      <c r="FD242"/>
      <c r="FE242"/>
      <c r="FF242"/>
      <c r="FG242"/>
      <c r="FH242"/>
      <c r="FI242"/>
      <c r="FJ242"/>
      <c r="FK242"/>
      <c r="FL242"/>
      <c r="FM242"/>
      <c r="FN242"/>
      <c r="FO242"/>
      <c r="FP242"/>
      <c r="FQ242"/>
      <c r="FR242"/>
      <c r="FS242"/>
      <c r="FT242"/>
      <c r="FU242"/>
      <c r="FV242"/>
      <c r="FW242"/>
      <c r="FX242"/>
      <c r="FY242"/>
      <c r="FZ242"/>
      <c r="GA242"/>
      <c r="GB242"/>
      <c r="GC242"/>
      <c r="GD242"/>
      <c r="GE242"/>
      <c r="GF242"/>
      <c r="GG242"/>
      <c r="GH242"/>
      <c r="GI242"/>
      <c r="GJ242"/>
      <c r="GK242"/>
      <c r="GL242"/>
      <c r="GM242"/>
      <c r="GN242"/>
      <c r="GO242"/>
      <c r="GP242"/>
      <c r="GQ242"/>
      <c r="GR242"/>
      <c r="GS242"/>
      <c r="GT242"/>
      <c r="GU242"/>
      <c r="GV242"/>
      <c r="GW242"/>
      <c r="GX242"/>
      <c r="GY242"/>
      <c r="GZ242"/>
      <c r="HA242"/>
      <c r="HB242"/>
      <c r="HC242"/>
      <c r="HD242"/>
      <c r="HE242"/>
      <c r="HF242"/>
      <c r="HG242"/>
      <c r="HH242"/>
      <c r="HI242"/>
      <c r="HJ242"/>
      <c r="HK242"/>
      <c r="HL242"/>
      <c r="HM242"/>
      <c r="HN242"/>
      <c r="HO242"/>
      <c r="HP242"/>
      <c r="HQ242"/>
      <c r="HR242"/>
      <c r="HS242"/>
      <c r="HT242"/>
      <c r="HU242"/>
      <c r="HV242"/>
      <c r="HW242"/>
      <c r="HX242"/>
      <c r="HY242"/>
      <c r="HZ242"/>
      <c r="IA242"/>
      <c r="IB242"/>
      <c r="IC242"/>
      <c r="ID242"/>
      <c r="IE242"/>
      <c r="IF242"/>
      <c r="IG242"/>
      <c r="IH242"/>
      <c r="II242"/>
      <c r="IJ242"/>
      <c r="IK242"/>
      <c r="IL242"/>
      <c r="IM242"/>
      <c r="IN242"/>
      <c r="IO242"/>
      <c r="IP242"/>
      <c r="IQ242"/>
      <c r="IR242"/>
      <c r="IS242"/>
      <c r="IT242"/>
      <c r="IU242"/>
      <c r="IV242"/>
    </row>
    <row r="243" spans="1:256" s="5" customFormat="1" hidden="1" outlineLevel="2">
      <c r="A243" s="20"/>
      <c r="B243" s="20"/>
      <c r="C243" s="38"/>
      <c r="D243" s="641"/>
      <c r="E243" s="288">
        <v>10</v>
      </c>
      <c r="F243" s="40"/>
      <c r="G243" s="445"/>
      <c r="H243" s="315"/>
      <c r="I243" s="315"/>
      <c r="J243" s="315"/>
      <c r="K243" s="315"/>
      <c r="L243" s="315"/>
      <c r="M243" s="315"/>
      <c r="N243" s="315"/>
      <c r="O243" s="315"/>
      <c r="P243" s="314"/>
      <c r="Q243" s="168" t="str">
        <f>IF(A13stdlife="n/a","n/a",IF(Q$3&gt;(A13stdlife+$E243),(Input!$P$155*(1+rvanilla)^0.5)-SUM($P243:P243),(Input!$P$155*(1+rvanilla)^0.5)/A13stdlife))</f>
        <v>n/a</v>
      </c>
      <c r="R243" s="168" t="str">
        <f>IF(A13stdlife="n/a","n/a",IF(R$3&gt;(A13stdlife+$E243),(Input!$P$155*(1+rvanilla)^0.5)-SUM($P243:Q243),(Input!$P$155*(1+rvanilla)^0.5)/A13stdlife))</f>
        <v>n/a</v>
      </c>
      <c r="S243" s="168" t="str">
        <f>IF(A13stdlife="n/a","n/a",IF(S$3&gt;(A13stdlife+$E243),(Input!$P$155*(1+rvanilla)^0.5)-SUM($P243:R243),(Input!$P$155*(1+rvanilla)^0.5)/A13stdlife))</f>
        <v>n/a</v>
      </c>
      <c r="T243" s="168" t="str">
        <f>IF(A13stdlife="n/a","n/a",IF(T$3&gt;(A13stdlife+$E243),(Input!$P$155*(1+rvanilla)^0.5)-SUM($P243:S243),(Input!$P$155*(1+rvanilla)^0.5)/A13stdlife))</f>
        <v>n/a</v>
      </c>
      <c r="U243" s="168" t="str">
        <f>IF(A13stdlife="n/a","n/a",IF(U$3&gt;(A13stdlife+$E243),(Input!$P$155*(1+rvanilla)^0.5)-SUM($P243:T243),(Input!$P$155*(1+rvanilla)^0.5)/A13stdlife))</f>
        <v>n/a</v>
      </c>
      <c r="V243" s="168" t="str">
        <f>IF(A13stdlife="n/a","n/a",IF(V$3&gt;(A13stdlife+$E243),(Input!$P$155*(1+rvanilla)^0.5)-SUM($P243:U243),(Input!$P$155*(1+rvanilla)^0.5)/A13stdlife))</f>
        <v>n/a</v>
      </c>
      <c r="W243" s="168" t="str">
        <f>IF(A13stdlife="n/a","n/a",IF(W$3&gt;(A13stdlife+$E243),(Input!$P$155*(1+rvanilla)^0.5)-SUM($P243:V243),(Input!$P$155*(1+rvanilla)^0.5)/A13stdlife))</f>
        <v>n/a</v>
      </c>
      <c r="X243" s="168" t="str">
        <f>IF(A13stdlife="n/a","n/a",IF(X$3&gt;(A13stdlife+$E243),(Input!$P$155*(1+rvanilla)^0.5)-SUM($P243:W243),(Input!$P$155*(1+rvanilla)^0.5)/A13stdlife))</f>
        <v>n/a</v>
      </c>
      <c r="Y243" s="168" t="str">
        <f>IF(A13stdlife="n/a","n/a",IF(Y$3&gt;(A13stdlife+$E243),(Input!$P$155*(1+rvanilla)^0.5)-SUM($P243:X243),(Input!$P$155*(1+rvanilla)^0.5)/A13stdlife))</f>
        <v>n/a</v>
      </c>
      <c r="Z243" s="168" t="str">
        <f>IF(A13stdlife="n/a","n/a",IF(Z$3&gt;(A13stdlife+$E243),(Input!$P$155*(1+rvanilla)^0.5)-SUM($P243:Y243),(Input!$P$155*(1+rvanilla)^0.5)/A13stdlife))</f>
        <v>n/a</v>
      </c>
      <c r="AA243" s="168" t="str">
        <f>IF(A13stdlife="n/a","n/a",IF(AA$3&gt;(A13stdlife+$E243),(Input!$P$155*(1+rvanilla)^0.5)-SUM($P243:Z243),(Input!$P$155*(1+rvanilla)^0.5)/A13stdlife))</f>
        <v>n/a</v>
      </c>
      <c r="AB243" s="168" t="str">
        <f>IF(A13stdlife="n/a","n/a",IF(AB$3&gt;(A13stdlife+$E243),(Input!$P$155*(1+rvanilla)^0.5)-SUM($P243:AA243),(Input!$P$155*(1+rvanilla)^0.5)/A13stdlife))</f>
        <v>n/a</v>
      </c>
      <c r="AC243" s="168" t="str">
        <f>IF(A13stdlife="n/a","n/a",IF(AC$3&gt;(A13stdlife+$E243),(Input!$P$155*(1+rvanilla)^0.5)-SUM($P243:AB243),(Input!$P$155*(1+rvanilla)^0.5)/A13stdlife))</f>
        <v>n/a</v>
      </c>
      <c r="AD243" s="168" t="str">
        <f>IF(A13stdlife="n/a","n/a",IF(AD$3&gt;(A13stdlife+$E243),(Input!$P$155*(1+rvanilla)^0.5)-SUM($P243:AC243),(Input!$P$155*(1+rvanilla)^0.5)/A13stdlife))</f>
        <v>n/a</v>
      </c>
      <c r="AE243" s="168" t="str">
        <f>IF(A13stdlife="n/a","n/a",IF(AE$3&gt;(A13stdlife+$E243),(Input!$P$155*(1+rvanilla)^0.5)-SUM($P243:AD243),(Input!$P$155*(1+rvanilla)^0.5)/A13stdlife))</f>
        <v>n/a</v>
      </c>
      <c r="AF243" s="168" t="str">
        <f>IF(A13stdlife="n/a","n/a",IF(AF$3&gt;(A13stdlife+$E243),(Input!$P$155*(1+rvanilla)^0.5)-SUM($P243:AE243),(Input!$P$155*(1+rvanilla)^0.5)/A13stdlife))</f>
        <v>n/a</v>
      </c>
      <c r="AG243" s="168" t="str">
        <f>IF(A13stdlife="n/a","n/a",IF(AG$3&gt;(A13stdlife+$E243),(Input!$P$155*(1+rvanilla)^0.5)-SUM($P243:AF243),(Input!$P$155*(1+rvanilla)^0.5)/A13stdlife))</f>
        <v>n/a</v>
      </c>
      <c r="AH243" s="168" t="str">
        <f>IF(A13stdlife="n/a","n/a",IF(AH$3&gt;(A13stdlife+$E243),(Input!$P$155*(1+rvanilla)^0.5)-SUM($P243:AG243),(Input!$P$155*(1+rvanilla)^0.5)/A13stdlife))</f>
        <v>n/a</v>
      </c>
      <c r="AI243" s="168" t="str">
        <f>IF(A13stdlife="n/a","n/a",IF(AI$3&gt;(A13stdlife+$E243),(Input!$P$155*(1+rvanilla)^0.5)-SUM($P243:AH243),(Input!$P$155*(1+rvanilla)^0.5)/A13stdlife))</f>
        <v>n/a</v>
      </c>
      <c r="AJ243" s="168" t="str">
        <f>IF(A13stdlife="n/a","n/a",IF(AJ$3&gt;(A13stdlife+$E243),(Input!$P$155*(1+rvanilla)^0.5)-SUM($P243:AI243),(Input!$P$155*(1+rvanilla)^0.5)/A13stdlife))</f>
        <v>n/a</v>
      </c>
      <c r="AK243" s="168" t="str">
        <f>IF(A13stdlife="n/a","n/a",IF(AK$3&gt;(A13stdlife+$E243),(Input!$P$155*(1+rvanilla)^0.5)-SUM($P243:AJ243),(Input!$P$155*(1+rvanilla)^0.5)/A13stdlife))</f>
        <v>n/a</v>
      </c>
      <c r="AL243" s="168" t="str">
        <f>IF(A13stdlife="n/a","n/a",IF(AL$3&gt;(A13stdlife+$E243),(Input!$P$155*(1+rvanilla)^0.5)-SUM($P243:AK243),(Input!$P$155*(1+rvanilla)^0.5)/A13stdlife))</f>
        <v>n/a</v>
      </c>
      <c r="AM243" s="168" t="str">
        <f>IF(A13stdlife="n/a","n/a",IF(AM$3&gt;(A13stdlife+$E243),(Input!$P$155*(1+rvanilla)^0.5)-SUM($P243:AL243),(Input!$P$155*(1+rvanilla)^0.5)/A13stdlife))</f>
        <v>n/a</v>
      </c>
      <c r="AN243" s="168" t="str">
        <f>IF(A13stdlife="n/a","n/a",IF(AN$3&gt;(A13stdlife+$E243),(Input!$P$155*(1+rvanilla)^0.5)-SUM($P243:AM243),(Input!$P$155*(1+rvanilla)^0.5)/A13stdlife))</f>
        <v>n/a</v>
      </c>
      <c r="AO243" s="168" t="str">
        <f>IF(A13stdlife="n/a","n/a",IF(AO$3&gt;(A13stdlife+$E243),(Input!$P$155*(1+rvanilla)^0.5)-SUM($P243:AN243),(Input!$P$155*(1+rvanilla)^0.5)/A13stdlife))</f>
        <v>n/a</v>
      </c>
      <c r="AP243" s="168" t="str">
        <f>IF(A13stdlife="n/a","n/a",IF(AP$3&gt;(A13stdlife+$E243),(Input!$P$155*(1+rvanilla)^0.5)-SUM($P243:AO243),(Input!$P$155*(1+rvanilla)^0.5)/A13stdlife))</f>
        <v>n/a</v>
      </c>
      <c r="AQ243" s="168" t="str">
        <f>IF(A13stdlife="n/a","n/a",IF(AQ$3&gt;(A13stdlife+$E243),(Input!$P$155*(1+rvanilla)^0.5)-SUM($P243:AP243),(Input!$P$155*(1+rvanilla)^0.5)/A13stdlife))</f>
        <v>n/a</v>
      </c>
      <c r="AR243" s="168" t="str">
        <f>IF(A13stdlife="n/a","n/a",IF(AR$3&gt;(A13stdlife+$E243),(Input!$P$155*(1+rvanilla)^0.5)-SUM($P243:AQ243),(Input!$P$155*(1+rvanilla)^0.5)/A13stdlife))</f>
        <v>n/a</v>
      </c>
      <c r="AS243" s="168" t="str">
        <f>IF(A13stdlife="n/a","n/a",IF(AS$3&gt;(A13stdlife+$E243),(Input!$P$155*(1+rvanilla)^0.5)-SUM($P243:AR243),(Input!$P$155*(1+rvanilla)^0.5)/A13stdlife))</f>
        <v>n/a</v>
      </c>
      <c r="AT243" s="168" t="str">
        <f>IF(A13stdlife="n/a","n/a",IF(AT$3&gt;(A13stdlife+$E243),(Input!$P$155*(1+rvanilla)^0.5)-SUM($P243:AS243),(Input!$P$155*(1+rvanilla)^0.5)/A13stdlife))</f>
        <v>n/a</v>
      </c>
      <c r="AU243" s="168" t="str">
        <f>IF(A13stdlife="n/a","n/a",IF(AU$3&gt;(A13stdlife+$E243),(Input!$P$155*(1+rvanilla)^0.5)-SUM($P243:AT243),(Input!$P$155*(1+rvanilla)^0.5)/A13stdlife))</f>
        <v>n/a</v>
      </c>
      <c r="AV243" s="168" t="str">
        <f>IF(A13stdlife="n/a","n/a",IF(AV$3&gt;(A13stdlife+$E243),(Input!$P$155*(1+rvanilla)^0.5)-SUM($P243:AU243),(Input!$P$155*(1+rvanilla)^0.5)/A13stdlife))</f>
        <v>n/a</v>
      </c>
      <c r="AW243" s="168" t="str">
        <f>IF(A13stdlife="n/a","n/a",IF(AW$3&gt;(A13stdlife+$E243),(Input!$P$155*(1+rvanilla)^0.5)-SUM($P243:AV243),(Input!$P$155*(1+rvanilla)^0.5)/A13stdlife))</f>
        <v>n/a</v>
      </c>
      <c r="AX243" s="168" t="str">
        <f>IF(A13stdlife="n/a","n/a",IF(AX$3&gt;(A13stdlife+$E243),(Input!$P$155*(1+rvanilla)^0.5)-SUM($P243:AW243),(Input!$P$155*(1+rvanilla)^0.5)/A13stdlife))</f>
        <v>n/a</v>
      </c>
      <c r="AY243" s="168" t="str">
        <f>IF(A13stdlife="n/a","n/a",IF(AY$3&gt;(A13stdlife+$E243),(Input!$P$155*(1+rvanilla)^0.5)-SUM($P243:AX243),(Input!$P$155*(1+rvanilla)^0.5)/A13stdlife))</f>
        <v>n/a</v>
      </c>
      <c r="AZ243" s="168" t="str">
        <f>IF(A13stdlife="n/a","n/a",IF(AZ$3&gt;(A13stdlife+$E243),(Input!$P$155*(1+rvanilla)^0.5)-SUM($P243:AY243),(Input!$P$155*(1+rvanilla)^0.5)/A13stdlife))</f>
        <v>n/a</v>
      </c>
      <c r="BA243" s="168" t="str">
        <f>IF(A13stdlife="n/a","n/a",IF(BA$3&gt;(A13stdlife+$E243),(Input!$P$155*(1+rvanilla)^0.5)-SUM($P243:AZ243),(Input!$P$155*(1+rvanilla)^0.5)/A13stdlife))</f>
        <v>n/a</v>
      </c>
      <c r="BB243" s="168" t="str">
        <f>IF(A13stdlife="n/a","n/a",IF(BB$3&gt;(A13stdlife+$E243),(Input!$P$155*(1+rvanilla)^0.5)-SUM($P243:BA243),(Input!$P$155*(1+rvanilla)^0.5)/A13stdlife))</f>
        <v>n/a</v>
      </c>
      <c r="BC243" s="168" t="str">
        <f>IF(A13stdlife="n/a","n/a",IF(BC$3&gt;(A13stdlife+$E243),(Input!$P$155*(1+rvanilla)^0.5)-SUM($P243:BB243),(Input!$P$155*(1+rvanilla)^0.5)/A13stdlife))</f>
        <v>n/a</v>
      </c>
      <c r="BD243" s="168" t="str">
        <f>IF(A13stdlife="n/a","n/a",IF(BD$3&gt;(A13stdlife+$E243),(Input!$P$155*(1+rvanilla)^0.5)-SUM($P243:BC243),(Input!$P$155*(1+rvanilla)^0.5)/A13stdlife))</f>
        <v>n/a</v>
      </c>
      <c r="BE243" s="168" t="str">
        <f>IF(A13stdlife="n/a","n/a",IF(BE$3&gt;(A13stdlife+$E243),(Input!$P$155*(1+rvanilla)^0.5)-SUM($P243:BD243),(Input!$P$155*(1+rvanilla)^0.5)/A13stdlife))</f>
        <v>n/a</v>
      </c>
      <c r="BF243" s="168" t="str">
        <f>IF(A13stdlife="n/a","n/a",IF(BF$3&gt;(A13stdlife+$E243),(Input!$P$155*(1+rvanilla)^0.5)-SUM($P243:BE243),(Input!$P$155*(1+rvanilla)^0.5)/A13stdlife))</f>
        <v>n/a</v>
      </c>
      <c r="BG243" s="168" t="str">
        <f>IF(A13stdlife="n/a","n/a",IF(BG$3&gt;(A13stdlife+$E243),(Input!$P$155*(1+rvanilla)^0.5)-SUM($P243:BF243),(Input!$P$155*(1+rvanilla)^0.5)/A13stdlife))</f>
        <v>n/a</v>
      </c>
      <c r="BH243" s="168" t="str">
        <f>IF(A13stdlife="n/a","n/a",IF(BH$3&gt;(A13stdlife+$E243),(Input!$P$155*(1+rvanilla)^0.5)-SUM($P243:BG243),(Input!$P$155*(1+rvanilla)^0.5)/A13stdlife))</f>
        <v>n/a</v>
      </c>
      <c r="BI243" s="168" t="str">
        <f>IF(A13stdlife="n/a","n/a",IF(BI$3&gt;(A13stdlife+$E243),(Input!$P$155*(1+rvanilla)^0.5)-SUM($P243:BH243),(Input!$P$155*(1+rvanilla)^0.5)/A13stdlife))</f>
        <v>n/a</v>
      </c>
      <c r="BJ243" s="20"/>
      <c r="BK243" s="20"/>
      <c r="BL243"/>
      <c r="BM243"/>
      <c r="BN243"/>
      <c r="BO243"/>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c r="CU243"/>
      <c r="CV243"/>
      <c r="CW243"/>
      <c r="CX243"/>
      <c r="CY243"/>
      <c r="CZ243"/>
      <c r="DA243"/>
      <c r="DB243"/>
      <c r="DC243"/>
      <c r="DD243"/>
      <c r="DE243"/>
      <c r="DF243"/>
      <c r="DG243"/>
      <c r="DH243"/>
      <c r="DI243"/>
      <c r="DJ243"/>
      <c r="DK243"/>
      <c r="DL243"/>
      <c r="DM243"/>
      <c r="DN243"/>
      <c r="DO243"/>
      <c r="DP243"/>
      <c r="DQ243"/>
      <c r="DR243"/>
      <c r="DS243"/>
      <c r="DT243"/>
      <c r="DU243"/>
      <c r="DV243"/>
      <c r="DW243"/>
      <c r="DX243"/>
      <c r="DY243"/>
      <c r="DZ243"/>
      <c r="EA243"/>
      <c r="EB243"/>
      <c r="EC243"/>
      <c r="ED243"/>
      <c r="EE243"/>
      <c r="EF243"/>
      <c r="EG243"/>
      <c r="EH243"/>
      <c r="EI243"/>
      <c r="EJ243"/>
      <c r="EK243"/>
      <c r="EL243"/>
      <c r="EM243"/>
      <c r="EN243"/>
      <c r="EO243"/>
      <c r="EP243"/>
      <c r="EQ243"/>
      <c r="ER243"/>
      <c r="ES243"/>
      <c r="ET243"/>
      <c r="EU243"/>
      <c r="EV243"/>
      <c r="EW243"/>
      <c r="EX243"/>
      <c r="EY243"/>
      <c r="EZ243"/>
      <c r="FA243"/>
      <c r="FB243"/>
      <c r="FC243"/>
      <c r="FD243"/>
      <c r="FE243"/>
      <c r="FF243"/>
      <c r="FG243"/>
      <c r="FH243"/>
      <c r="FI243"/>
      <c r="FJ243"/>
      <c r="FK243"/>
      <c r="FL243"/>
      <c r="FM243"/>
      <c r="FN243"/>
      <c r="FO243"/>
      <c r="FP243"/>
      <c r="FQ243"/>
      <c r="FR243"/>
      <c r="FS243"/>
      <c r="FT243"/>
      <c r="FU243"/>
      <c r="FV243"/>
      <c r="FW243"/>
      <c r="FX243"/>
      <c r="FY243"/>
      <c r="FZ243"/>
      <c r="GA243"/>
      <c r="GB243"/>
      <c r="GC243"/>
      <c r="GD243"/>
      <c r="GE243"/>
      <c r="GF243"/>
      <c r="GG243"/>
      <c r="GH243"/>
      <c r="GI243"/>
      <c r="GJ243"/>
      <c r="GK243"/>
      <c r="GL243"/>
      <c r="GM243"/>
      <c r="GN243"/>
      <c r="GO243"/>
      <c r="GP243"/>
      <c r="GQ243"/>
      <c r="GR243"/>
      <c r="GS243"/>
      <c r="GT243"/>
      <c r="GU243"/>
      <c r="GV243"/>
      <c r="GW243"/>
      <c r="GX243"/>
      <c r="GY243"/>
      <c r="GZ243"/>
      <c r="HA243"/>
      <c r="HB243"/>
      <c r="HC243"/>
      <c r="HD243"/>
      <c r="HE243"/>
      <c r="HF243"/>
      <c r="HG243"/>
      <c r="HH243"/>
      <c r="HI243"/>
      <c r="HJ243"/>
      <c r="HK243"/>
      <c r="HL243"/>
      <c r="HM243"/>
      <c r="HN243"/>
      <c r="HO243"/>
      <c r="HP243"/>
      <c r="HQ243"/>
      <c r="HR243"/>
      <c r="HS243"/>
      <c r="HT243"/>
      <c r="HU243"/>
      <c r="HV243"/>
      <c r="HW243"/>
      <c r="HX243"/>
      <c r="HY243"/>
      <c r="HZ243"/>
      <c r="IA243"/>
      <c r="IB243"/>
      <c r="IC243"/>
      <c r="ID243"/>
      <c r="IE243"/>
      <c r="IF243"/>
      <c r="IG243"/>
      <c r="IH243"/>
      <c r="II243"/>
      <c r="IJ243"/>
      <c r="IK243"/>
      <c r="IL243"/>
      <c r="IM243"/>
      <c r="IN243"/>
      <c r="IO243"/>
      <c r="IP243"/>
      <c r="IQ243"/>
      <c r="IR243"/>
      <c r="IS243"/>
      <c r="IT243"/>
      <c r="IU243"/>
      <c r="IV243"/>
    </row>
    <row r="244" spans="1:256" s="5" customFormat="1" outlineLevel="1" collapsed="1">
      <c r="A244" s="20"/>
      <c r="B244" s="20"/>
      <c r="C244" s="38" t="str">
        <f>Asset13</f>
        <v>Land and Easements</v>
      </c>
      <c r="D244" s="20"/>
      <c r="E244" s="20"/>
      <c r="F244" s="35"/>
      <c r="G244" s="165">
        <f t="shared" ref="G244:AL244" si="61">SUM(G232:G243)</f>
        <v>0</v>
      </c>
      <c r="H244" s="165">
        <f t="shared" si="61"/>
        <v>0</v>
      </c>
      <c r="I244" s="165">
        <f t="shared" si="61"/>
        <v>0</v>
      </c>
      <c r="J244" s="165">
        <f t="shared" si="61"/>
        <v>0</v>
      </c>
      <c r="K244" s="165">
        <f t="shared" si="61"/>
        <v>0</v>
      </c>
      <c r="L244" s="165">
        <f t="shared" si="61"/>
        <v>0</v>
      </c>
      <c r="M244" s="165">
        <f t="shared" si="61"/>
        <v>0</v>
      </c>
      <c r="N244" s="165">
        <f t="shared" si="61"/>
        <v>0</v>
      </c>
      <c r="O244" s="165">
        <f t="shared" si="61"/>
        <v>0</v>
      </c>
      <c r="P244" s="165">
        <f t="shared" si="61"/>
        <v>0</v>
      </c>
      <c r="Q244" s="165">
        <f t="shared" si="61"/>
        <v>0</v>
      </c>
      <c r="R244" s="165">
        <f t="shared" si="61"/>
        <v>0</v>
      </c>
      <c r="S244" s="165">
        <f t="shared" si="61"/>
        <v>0</v>
      </c>
      <c r="T244" s="165">
        <f t="shared" si="61"/>
        <v>0</v>
      </c>
      <c r="U244" s="165">
        <f t="shared" si="61"/>
        <v>0</v>
      </c>
      <c r="V244" s="165">
        <f t="shared" si="61"/>
        <v>0</v>
      </c>
      <c r="W244" s="165">
        <f t="shared" si="61"/>
        <v>0</v>
      </c>
      <c r="X244" s="165">
        <f t="shared" si="61"/>
        <v>0</v>
      </c>
      <c r="Y244" s="165">
        <f t="shared" si="61"/>
        <v>0</v>
      </c>
      <c r="Z244" s="165">
        <f t="shared" si="61"/>
        <v>0</v>
      </c>
      <c r="AA244" s="165">
        <f t="shared" si="61"/>
        <v>0</v>
      </c>
      <c r="AB244" s="165">
        <f t="shared" si="61"/>
        <v>0</v>
      </c>
      <c r="AC244" s="165">
        <f t="shared" si="61"/>
        <v>0</v>
      </c>
      <c r="AD244" s="165">
        <f t="shared" si="61"/>
        <v>0</v>
      </c>
      <c r="AE244" s="165">
        <f t="shared" si="61"/>
        <v>0</v>
      </c>
      <c r="AF244" s="165">
        <f t="shared" si="61"/>
        <v>0</v>
      </c>
      <c r="AG244" s="165">
        <f t="shared" si="61"/>
        <v>0</v>
      </c>
      <c r="AH244" s="165">
        <f t="shared" si="61"/>
        <v>0</v>
      </c>
      <c r="AI244" s="165">
        <f t="shared" si="61"/>
        <v>0</v>
      </c>
      <c r="AJ244" s="165">
        <f t="shared" si="61"/>
        <v>0</v>
      </c>
      <c r="AK244" s="165">
        <f t="shared" si="61"/>
        <v>0</v>
      </c>
      <c r="AL244" s="165">
        <f t="shared" si="61"/>
        <v>0</v>
      </c>
      <c r="AM244" s="165">
        <f t="shared" ref="AM244:BI244" si="62">SUM(AM232:AM243)</f>
        <v>0</v>
      </c>
      <c r="AN244" s="165">
        <f t="shared" si="62"/>
        <v>0</v>
      </c>
      <c r="AO244" s="165">
        <f t="shared" si="62"/>
        <v>0</v>
      </c>
      <c r="AP244" s="165">
        <f t="shared" si="62"/>
        <v>0</v>
      </c>
      <c r="AQ244" s="165">
        <f t="shared" si="62"/>
        <v>0</v>
      </c>
      <c r="AR244" s="165">
        <f t="shared" si="62"/>
        <v>0</v>
      </c>
      <c r="AS244" s="165">
        <f t="shared" si="62"/>
        <v>0</v>
      </c>
      <c r="AT244" s="165">
        <f t="shared" si="62"/>
        <v>0</v>
      </c>
      <c r="AU244" s="165">
        <f t="shared" si="62"/>
        <v>0</v>
      </c>
      <c r="AV244" s="165">
        <f t="shared" si="62"/>
        <v>0</v>
      </c>
      <c r="AW244" s="165">
        <f t="shared" si="62"/>
        <v>0</v>
      </c>
      <c r="AX244" s="165">
        <f t="shared" si="62"/>
        <v>0</v>
      </c>
      <c r="AY244" s="165">
        <f t="shared" si="62"/>
        <v>0</v>
      </c>
      <c r="AZ244" s="165">
        <f t="shared" si="62"/>
        <v>0</v>
      </c>
      <c r="BA244" s="165">
        <f t="shared" si="62"/>
        <v>0</v>
      </c>
      <c r="BB244" s="165">
        <f t="shared" si="62"/>
        <v>0</v>
      </c>
      <c r="BC244" s="165">
        <f t="shared" si="62"/>
        <v>0</v>
      </c>
      <c r="BD244" s="165">
        <f t="shared" si="62"/>
        <v>0</v>
      </c>
      <c r="BE244" s="165">
        <f t="shared" si="62"/>
        <v>0</v>
      </c>
      <c r="BF244" s="165">
        <f t="shared" si="62"/>
        <v>0</v>
      </c>
      <c r="BG244" s="165">
        <f t="shared" si="62"/>
        <v>0</v>
      </c>
      <c r="BH244" s="165">
        <f t="shared" si="62"/>
        <v>0</v>
      </c>
      <c r="BI244" s="165">
        <f t="shared" si="62"/>
        <v>0</v>
      </c>
      <c r="BJ244" s="20"/>
      <c r="BK244" s="20"/>
      <c r="BL244"/>
      <c r="BM244"/>
      <c r="BN244"/>
      <c r="BO244"/>
      <c r="BP244"/>
      <c r="BQ244"/>
      <c r="BR244"/>
      <c r="BS244"/>
      <c r="BT244"/>
      <c r="BU244"/>
      <c r="BV244"/>
      <c r="BW244"/>
      <c r="BX244"/>
      <c r="BY244"/>
      <c r="BZ244"/>
      <c r="CA244"/>
      <c r="CB244"/>
      <c r="CC244"/>
      <c r="CD244"/>
      <c r="CE244"/>
      <c r="CF244"/>
      <c r="CG244"/>
      <c r="CH244"/>
      <c r="CI244"/>
      <c r="CJ244"/>
      <c r="CK244"/>
      <c r="CL244"/>
      <c r="CM244"/>
      <c r="CN244"/>
      <c r="CO244"/>
      <c r="CP244"/>
      <c r="CQ244"/>
      <c r="CR244"/>
      <c r="CS244"/>
      <c r="CT244"/>
      <c r="CU244"/>
      <c r="CV244"/>
      <c r="CW244"/>
      <c r="CX244"/>
      <c r="CY244"/>
      <c r="CZ244"/>
      <c r="DA244"/>
      <c r="DB244"/>
      <c r="DC244"/>
      <c r="DD244"/>
      <c r="DE244"/>
      <c r="DF244"/>
      <c r="DG244"/>
      <c r="DH244"/>
      <c r="DI244"/>
      <c r="DJ244"/>
      <c r="DK244"/>
      <c r="DL244"/>
      <c r="DM244"/>
      <c r="DN244"/>
      <c r="DO244"/>
      <c r="DP244"/>
      <c r="DQ244"/>
      <c r="DR244"/>
      <c r="DS244"/>
      <c r="DT244"/>
      <c r="DU244"/>
      <c r="DV244"/>
      <c r="DW244"/>
      <c r="DX244"/>
      <c r="DY244"/>
      <c r="DZ244"/>
      <c r="EA244"/>
      <c r="EB244"/>
      <c r="EC244"/>
      <c r="ED244"/>
      <c r="EE244"/>
      <c r="EF244"/>
      <c r="EG244"/>
      <c r="EH244"/>
      <c r="EI244"/>
      <c r="EJ244"/>
      <c r="EK244"/>
      <c r="EL244"/>
      <c r="EM244"/>
      <c r="EN244"/>
      <c r="EO244"/>
      <c r="EP244"/>
      <c r="EQ244"/>
      <c r="ER244"/>
      <c r="ES244"/>
      <c r="ET244"/>
      <c r="EU244"/>
      <c r="EV244"/>
      <c r="EW244"/>
      <c r="EX244"/>
      <c r="EY244"/>
      <c r="EZ244"/>
      <c r="FA244"/>
      <c r="FB244"/>
      <c r="FC244"/>
      <c r="FD244"/>
      <c r="FE244"/>
      <c r="FF244"/>
      <c r="FG244"/>
      <c r="FH244"/>
      <c r="FI244"/>
      <c r="FJ244"/>
      <c r="FK244"/>
      <c r="FL244"/>
      <c r="FM244"/>
      <c r="FN244"/>
      <c r="FO244"/>
      <c r="FP244"/>
      <c r="FQ244"/>
      <c r="FR244"/>
      <c r="FS244"/>
      <c r="FT244"/>
      <c r="FU244"/>
      <c r="FV244"/>
      <c r="FW244"/>
      <c r="FX244"/>
      <c r="FY244"/>
      <c r="FZ244"/>
      <c r="GA244"/>
      <c r="GB244"/>
      <c r="GC244"/>
      <c r="GD244"/>
      <c r="GE244"/>
      <c r="GF244"/>
      <c r="GG244"/>
      <c r="GH244"/>
      <c r="GI244"/>
      <c r="GJ244"/>
      <c r="GK244"/>
      <c r="GL244"/>
      <c r="GM244"/>
      <c r="GN244"/>
      <c r="GO244"/>
      <c r="GP244"/>
      <c r="GQ244"/>
      <c r="GR244"/>
      <c r="GS244"/>
      <c r="GT244"/>
      <c r="GU244"/>
      <c r="GV244"/>
      <c r="GW244"/>
      <c r="GX244"/>
      <c r="GY244"/>
      <c r="GZ244"/>
      <c r="HA244"/>
      <c r="HB244"/>
      <c r="HC244"/>
      <c r="HD244"/>
      <c r="HE244"/>
      <c r="HF244"/>
      <c r="HG244"/>
      <c r="HH244"/>
      <c r="HI244"/>
      <c r="HJ244"/>
      <c r="HK244"/>
      <c r="HL244"/>
      <c r="HM244"/>
      <c r="HN244"/>
      <c r="HO244"/>
      <c r="HP244"/>
      <c r="HQ244"/>
      <c r="HR244"/>
      <c r="HS244"/>
      <c r="HT244"/>
      <c r="HU244"/>
      <c r="HV244"/>
      <c r="HW244"/>
      <c r="HX244"/>
      <c r="HY244"/>
      <c r="HZ244"/>
      <c r="IA244"/>
      <c r="IB244"/>
      <c r="IC244"/>
      <c r="ID244"/>
      <c r="IE244"/>
      <c r="IF244"/>
      <c r="IG244"/>
      <c r="IH244"/>
      <c r="II244"/>
      <c r="IJ244"/>
      <c r="IK244"/>
      <c r="IL244"/>
      <c r="IM244"/>
      <c r="IN244"/>
      <c r="IO244"/>
      <c r="IP244"/>
      <c r="IQ244"/>
      <c r="IR244"/>
      <c r="IS244"/>
      <c r="IT244"/>
      <c r="IU244"/>
      <c r="IV244"/>
    </row>
    <row r="245" spans="1:256" s="5" customFormat="1" hidden="1" outlineLevel="2">
      <c r="A245" s="20"/>
      <c r="B245" s="45" t="str">
        <f>C257</f>
        <v>Emergency Spares (Major Plant, Excludes Inventory)</v>
      </c>
      <c r="C245" s="46"/>
      <c r="D245" s="47" t="s">
        <v>72</v>
      </c>
      <c r="E245" s="46"/>
      <c r="F245" s="48"/>
      <c r="G245" s="443" t="str">
        <f>IF(G$3&gt;A14remlife,A14value-SUM($F245:F245),IF(A14remlife="N/A","n/a",A14value/A14remlife))</f>
        <v>n/a</v>
      </c>
      <c r="H245" s="167" t="str">
        <f>IF(H$3&gt;A14remlife,A14value-SUM($F245:G245),IF(A14remlife="N/A","n/a",A14value/A14remlife))</f>
        <v>n/a</v>
      </c>
      <c r="I245" s="167" t="str">
        <f>IF(I$3&gt;A14remlife,A14value-SUM($F245:H245),IF(A14remlife="N/A","n/a",A14value/A14remlife))</f>
        <v>n/a</v>
      </c>
      <c r="J245" s="167" t="str">
        <f>IF(J$3&gt;A14remlife,A14value-SUM($F245:I245),IF(A14remlife="N/A","n/a",A14value/A14remlife))</f>
        <v>n/a</v>
      </c>
      <c r="K245" s="167" t="str">
        <f>IF(K$3&gt;A14remlife,A14value-SUM($F245:J245),IF(A14remlife="N/A","n/a",A14value/A14remlife))</f>
        <v>n/a</v>
      </c>
      <c r="L245" s="167" t="str">
        <f>IF(L$3&gt;A14remlife,A14value-SUM($F245:K245),IF(A14remlife="N/A","n/a",A14value/A14remlife))</f>
        <v>n/a</v>
      </c>
      <c r="M245" s="167" t="str">
        <f>IF(M$3&gt;A14remlife,A14value-SUM($F245:L245),IF(A14remlife="N/A","n/a",A14value/A14remlife))</f>
        <v>n/a</v>
      </c>
      <c r="N245" s="167" t="str">
        <f>IF(N$3&gt;A14remlife,A14value-SUM($F245:M245),IF(A14remlife="N/A","n/a",A14value/A14remlife))</f>
        <v>n/a</v>
      </c>
      <c r="O245" s="167" t="str">
        <f>IF(O$3&gt;A14remlife,A14value-SUM($F245:N245),IF(A14remlife="N/A","n/a",A14value/A14remlife))</f>
        <v>n/a</v>
      </c>
      <c r="P245" s="167" t="str">
        <f>IF(P$3&gt;A14remlife,A14value-SUM($F245:O245),IF(A14remlife="N/A","n/a",A14value/A14remlife))</f>
        <v>n/a</v>
      </c>
      <c r="Q245" s="167" t="str">
        <f>IF(Q$3&gt;A14remlife,A14value-SUM($F245:P245),IF(A14remlife="N/A","n/a",A14value/A14remlife))</f>
        <v>n/a</v>
      </c>
      <c r="R245" s="167" t="str">
        <f>IF(R$3&gt;A14remlife,A14value-SUM($F245:Q245),IF(A14remlife="N/A","n/a",A14value/A14remlife))</f>
        <v>n/a</v>
      </c>
      <c r="S245" s="167" t="str">
        <f>IF(S$3&gt;A14remlife,A14value-SUM($F245:R245),IF(A14remlife="N/A","n/a",A14value/A14remlife))</f>
        <v>n/a</v>
      </c>
      <c r="T245" s="167" t="str">
        <f>IF(T$3&gt;A14remlife,A14value-SUM($F245:S245),IF(A14remlife="N/A","n/a",A14value/A14remlife))</f>
        <v>n/a</v>
      </c>
      <c r="U245" s="167" t="str">
        <f>IF(U$3&gt;A14remlife,A14value-SUM($F245:T245),IF(A14remlife="N/A","n/a",A14value/A14remlife))</f>
        <v>n/a</v>
      </c>
      <c r="V245" s="167" t="str">
        <f>IF(V$3&gt;A14remlife,A14value-SUM($F245:U245),IF(A14remlife="N/A","n/a",A14value/A14remlife))</f>
        <v>n/a</v>
      </c>
      <c r="W245" s="167" t="str">
        <f>IF(W$3&gt;A14remlife,A14value-SUM($F245:V245),IF(A14remlife="N/A","n/a",A14value/A14remlife))</f>
        <v>n/a</v>
      </c>
      <c r="X245" s="167" t="str">
        <f>IF(X$3&gt;A14remlife,A14value-SUM($F245:W245),IF(A14remlife="N/A","n/a",A14value/A14remlife))</f>
        <v>n/a</v>
      </c>
      <c r="Y245" s="167" t="str">
        <f>IF(Y$3&gt;A14remlife,A14value-SUM($F245:X245),IF(A14remlife="N/A","n/a",A14value/A14remlife))</f>
        <v>n/a</v>
      </c>
      <c r="Z245" s="167" t="str">
        <f>IF(Z$3&gt;A14remlife,A14value-SUM($F245:Y245),IF(A14remlife="N/A","n/a",A14value/A14remlife))</f>
        <v>n/a</v>
      </c>
      <c r="AA245" s="167" t="str">
        <f>IF(AA$3&gt;A14remlife,A14value-SUM($F245:Z245),IF(A14remlife="N/A","n/a",A14value/A14remlife))</f>
        <v>n/a</v>
      </c>
      <c r="AB245" s="167" t="str">
        <f>IF(AB$3&gt;A14remlife,A14value-SUM($F245:AA245),IF(A14remlife="N/A","n/a",A14value/A14remlife))</f>
        <v>n/a</v>
      </c>
      <c r="AC245" s="167" t="str">
        <f>IF(AC$3&gt;A14remlife,A14value-SUM($F245:AB245),IF(A14remlife="N/A","n/a",A14value/A14remlife))</f>
        <v>n/a</v>
      </c>
      <c r="AD245" s="167" t="str">
        <f>IF(AD$3&gt;A14remlife,A14value-SUM($F245:AC245),IF(A14remlife="N/A","n/a",A14value/A14remlife))</f>
        <v>n/a</v>
      </c>
      <c r="AE245" s="167" t="str">
        <f>IF(AE$3&gt;A14remlife,A14value-SUM($F245:AD245),IF(A14remlife="N/A","n/a",A14value/A14remlife))</f>
        <v>n/a</v>
      </c>
      <c r="AF245" s="167" t="str">
        <f>IF(AF$3&gt;A14remlife,A14value-SUM($F245:AE245),IF(A14remlife="N/A","n/a",A14value/A14remlife))</f>
        <v>n/a</v>
      </c>
      <c r="AG245" s="167" t="str">
        <f>IF(AG$3&gt;A14remlife,A14value-SUM($F245:AF245),IF(A14remlife="N/A","n/a",A14value/A14remlife))</f>
        <v>n/a</v>
      </c>
      <c r="AH245" s="167" t="str">
        <f>IF(AH$3&gt;A14remlife,A14value-SUM($F245:AG245),IF(A14remlife="N/A","n/a",A14value/A14remlife))</f>
        <v>n/a</v>
      </c>
      <c r="AI245" s="167" t="str">
        <f>IF(AI$3&gt;A14remlife,A14value-SUM($F245:AH245),IF(A14remlife="N/A","n/a",A14value/A14remlife))</f>
        <v>n/a</v>
      </c>
      <c r="AJ245" s="167" t="str">
        <f>IF(AJ$3&gt;A14remlife,A14value-SUM($F245:AI245),IF(A14remlife="N/A","n/a",A14value/A14remlife))</f>
        <v>n/a</v>
      </c>
      <c r="AK245" s="167" t="str">
        <f>IF(AK$3&gt;A14remlife,A14value-SUM($F245:AJ245),IF(A14remlife="N/A","n/a",A14value/A14remlife))</f>
        <v>n/a</v>
      </c>
      <c r="AL245" s="167" t="str">
        <f>IF(AL$3&gt;A14remlife,A14value-SUM($F245:AK245),IF(A14remlife="N/A","n/a",A14value/A14remlife))</f>
        <v>n/a</v>
      </c>
      <c r="AM245" s="167" t="str">
        <f>IF(AM$3&gt;A14remlife,A14value-SUM($F245:AL245),IF(A14remlife="N/A","n/a",A14value/A14remlife))</f>
        <v>n/a</v>
      </c>
      <c r="AN245" s="167" t="str">
        <f>IF(AN$3&gt;A14remlife,A14value-SUM($F245:AM245),IF(A14remlife="N/A","n/a",A14value/A14remlife))</f>
        <v>n/a</v>
      </c>
      <c r="AO245" s="167" t="str">
        <f>IF(AO$3&gt;A14remlife,A14value-SUM($F245:AN245),IF(A14remlife="N/A","n/a",A14value/A14remlife))</f>
        <v>n/a</v>
      </c>
      <c r="AP245" s="167" t="str">
        <f>IF(AP$3&gt;A14remlife,A14value-SUM($F245:AO245),IF(A14remlife="N/A","n/a",A14value/A14remlife))</f>
        <v>n/a</v>
      </c>
      <c r="AQ245" s="167" t="str">
        <f>IF(AQ$3&gt;A14remlife,A14value-SUM($F245:AP245),IF(A14remlife="N/A","n/a",A14value/A14remlife))</f>
        <v>n/a</v>
      </c>
      <c r="AR245" s="167" t="str">
        <f>IF(AR$3&gt;A14remlife,A14value-SUM($F245:AQ245),IF(A14remlife="N/A","n/a",A14value/A14remlife))</f>
        <v>n/a</v>
      </c>
      <c r="AS245" s="167" t="str">
        <f>IF(AS$3&gt;A14remlife,A14value-SUM($F245:AR245),IF(A14remlife="N/A","n/a",A14value/A14remlife))</f>
        <v>n/a</v>
      </c>
      <c r="AT245" s="167" t="str">
        <f>IF(AT$3&gt;A14remlife,A14value-SUM($F245:AS245),IF(A14remlife="N/A","n/a",A14value/A14remlife))</f>
        <v>n/a</v>
      </c>
      <c r="AU245" s="167" t="str">
        <f>IF(AU$3&gt;A14remlife,A14value-SUM($F245:AT245),IF(A14remlife="N/A","n/a",A14value/A14remlife))</f>
        <v>n/a</v>
      </c>
      <c r="AV245" s="167" t="str">
        <f>IF(AV$3&gt;A14remlife,A14value-SUM($F245:AU245),IF(A14remlife="N/A","n/a",A14value/A14remlife))</f>
        <v>n/a</v>
      </c>
      <c r="AW245" s="167" t="str">
        <f>IF(AW$3&gt;A14remlife,A14value-SUM($F245:AV245),IF(A14remlife="N/A","n/a",A14value/A14remlife))</f>
        <v>n/a</v>
      </c>
      <c r="AX245" s="167" t="str">
        <f>IF(AX$3&gt;A14remlife,A14value-SUM($F245:AW245),IF(A14remlife="N/A","n/a",A14value/A14remlife))</f>
        <v>n/a</v>
      </c>
      <c r="AY245" s="167" t="str">
        <f>IF(AY$3&gt;A14remlife,A14value-SUM($F245:AX245),IF(A14remlife="N/A","n/a",A14value/A14remlife))</f>
        <v>n/a</v>
      </c>
      <c r="AZ245" s="167" t="str">
        <f>IF(AZ$3&gt;A14remlife,A14value-SUM($F245:AY245),IF(A14remlife="N/A","n/a",A14value/A14remlife))</f>
        <v>n/a</v>
      </c>
      <c r="BA245" s="167" t="str">
        <f>IF(BA$3&gt;A14remlife,A14value-SUM($F245:AZ245),IF(A14remlife="N/A","n/a",A14value/A14remlife))</f>
        <v>n/a</v>
      </c>
      <c r="BB245" s="167" t="str">
        <f>IF(BB$3&gt;A14remlife,A14value-SUM($F245:BA245),IF(A14remlife="N/A","n/a",A14value/A14remlife))</f>
        <v>n/a</v>
      </c>
      <c r="BC245" s="167" t="str">
        <f>IF(BC$3&gt;A14remlife,A14value-SUM($F245:BB245),IF(A14remlife="N/A","n/a",A14value/A14remlife))</f>
        <v>n/a</v>
      </c>
      <c r="BD245" s="167" t="str">
        <f>IF(BD$3&gt;A14remlife,A14value-SUM($F245:BC245),IF(A14remlife="N/A","n/a",A14value/A14remlife))</f>
        <v>n/a</v>
      </c>
      <c r="BE245" s="167" t="str">
        <f>IF(BE$3&gt;A14remlife,A14value-SUM($F245:BD245),IF(A14remlife="N/A","n/a",A14value/A14remlife))</f>
        <v>n/a</v>
      </c>
      <c r="BF245" s="167" t="str">
        <f>IF(BF$3&gt;A14remlife,A14value-SUM($F245:BE245),IF(A14remlife="N/A","n/a",A14value/A14remlife))</f>
        <v>n/a</v>
      </c>
      <c r="BG245" s="167" t="str">
        <f>IF(BG$3&gt;A14remlife,A14value-SUM($F245:BF245),IF(A14remlife="N/A","n/a",A14value/A14remlife))</f>
        <v>n/a</v>
      </c>
      <c r="BH245" s="167" t="str">
        <f>IF(BH$3&gt;A14remlife,A14value-SUM($F245:BG245),IF(A14remlife="N/A","n/a",A14value/A14remlife))</f>
        <v>n/a</v>
      </c>
      <c r="BI245" s="167" t="str">
        <f>IF(BI$3&gt;A14remlife,A14value-SUM($F245:BH245),IF(A14remlife="N/A","n/a",A14value/A14remlife))</f>
        <v>n/a</v>
      </c>
      <c r="BJ245" s="20"/>
      <c r="BK245" s="20"/>
      <c r="BL245"/>
      <c r="BM245"/>
      <c r="BN245"/>
      <c r="BO245"/>
      <c r="BP245"/>
      <c r="BQ245"/>
      <c r="BR245"/>
      <c r="BS245"/>
      <c r="BT245"/>
      <c r="BU245"/>
      <c r="BV245"/>
      <c r="BW245"/>
      <c r="BX245"/>
      <c r="BY245"/>
      <c r="BZ245"/>
      <c r="CA245"/>
      <c r="CB245"/>
      <c r="CC245"/>
      <c r="CD245"/>
      <c r="CE245"/>
      <c r="CF245"/>
      <c r="CG245"/>
      <c r="CH245"/>
      <c r="CI245"/>
      <c r="CJ245"/>
      <c r="CK245"/>
      <c r="CL245"/>
      <c r="CM245"/>
      <c r="CN245"/>
      <c r="CO245"/>
      <c r="CP245"/>
      <c r="CQ245"/>
      <c r="CR245"/>
      <c r="CS245"/>
      <c r="CT245"/>
      <c r="CU245"/>
      <c r="CV245"/>
      <c r="CW245"/>
      <c r="CX245"/>
      <c r="CY245"/>
      <c r="CZ245"/>
      <c r="DA245"/>
      <c r="DB245"/>
      <c r="DC245"/>
      <c r="DD245"/>
      <c r="DE245"/>
      <c r="DF245"/>
      <c r="DG245"/>
      <c r="DH245"/>
      <c r="DI245"/>
      <c r="DJ245"/>
      <c r="DK245"/>
      <c r="DL245"/>
      <c r="DM245"/>
      <c r="DN245"/>
      <c r="DO245"/>
      <c r="DP245"/>
      <c r="DQ245"/>
      <c r="DR245"/>
      <c r="DS245"/>
      <c r="DT245"/>
      <c r="DU245"/>
      <c r="DV245"/>
      <c r="DW245"/>
      <c r="DX245"/>
      <c r="DY245"/>
      <c r="DZ245"/>
      <c r="EA245"/>
      <c r="EB245"/>
      <c r="EC245"/>
      <c r="ED245"/>
      <c r="EE245"/>
      <c r="EF245"/>
      <c r="EG245"/>
      <c r="EH245"/>
      <c r="EI245"/>
      <c r="EJ245"/>
      <c r="EK245"/>
      <c r="EL245"/>
      <c r="EM245"/>
      <c r="EN245"/>
      <c r="EO245"/>
      <c r="EP245"/>
      <c r="EQ245"/>
      <c r="ER245"/>
      <c r="ES245"/>
      <c r="ET245"/>
      <c r="EU245"/>
      <c r="EV245"/>
      <c r="EW245"/>
      <c r="EX245"/>
      <c r="EY245"/>
      <c r="EZ245"/>
      <c r="FA245"/>
      <c r="FB245"/>
      <c r="FC245"/>
      <c r="FD245"/>
      <c r="FE245"/>
      <c r="FF245"/>
      <c r="FG245"/>
      <c r="FH245"/>
      <c r="FI245"/>
      <c r="FJ245"/>
      <c r="FK245"/>
      <c r="FL245"/>
      <c r="FM245"/>
      <c r="FN245"/>
      <c r="FO245"/>
      <c r="FP245"/>
      <c r="FQ245"/>
      <c r="FR245"/>
      <c r="FS245"/>
      <c r="FT245"/>
      <c r="FU245"/>
      <c r="FV245"/>
      <c r="FW245"/>
      <c r="FX245"/>
      <c r="FY245"/>
      <c r="FZ245"/>
      <c r="GA245"/>
      <c r="GB245"/>
      <c r="GC245"/>
      <c r="GD245"/>
      <c r="GE245"/>
      <c r="GF245"/>
      <c r="GG245"/>
      <c r="GH245"/>
      <c r="GI245"/>
      <c r="GJ245"/>
      <c r="GK245"/>
      <c r="GL245"/>
      <c r="GM245"/>
      <c r="GN245"/>
      <c r="GO245"/>
      <c r="GP245"/>
      <c r="GQ245"/>
      <c r="GR245"/>
      <c r="GS245"/>
      <c r="GT245"/>
      <c r="GU245"/>
      <c r="GV245"/>
      <c r="GW245"/>
      <c r="GX245"/>
      <c r="GY245"/>
      <c r="GZ245"/>
      <c r="HA245"/>
      <c r="HB245"/>
      <c r="HC245"/>
      <c r="HD245"/>
      <c r="HE245"/>
      <c r="HF245"/>
      <c r="HG245"/>
      <c r="HH245"/>
      <c r="HI245"/>
      <c r="HJ245"/>
      <c r="HK245"/>
      <c r="HL245"/>
      <c r="HM245"/>
      <c r="HN245"/>
      <c r="HO245"/>
      <c r="HP245"/>
      <c r="HQ245"/>
      <c r="HR245"/>
      <c r="HS245"/>
      <c r="HT245"/>
      <c r="HU245"/>
      <c r="HV245"/>
      <c r="HW245"/>
      <c r="HX245"/>
      <c r="HY245"/>
      <c r="HZ245"/>
      <c r="IA245"/>
      <c r="IB245"/>
      <c r="IC245"/>
      <c r="ID245"/>
      <c r="IE245"/>
      <c r="IF245"/>
      <c r="IG245"/>
      <c r="IH245"/>
      <c r="II245"/>
      <c r="IJ245"/>
      <c r="IK245"/>
      <c r="IL245"/>
      <c r="IM245"/>
      <c r="IN245"/>
      <c r="IO245"/>
      <c r="IP245"/>
      <c r="IQ245"/>
      <c r="IR245"/>
      <c r="IS245"/>
      <c r="IT245"/>
      <c r="IU245"/>
      <c r="IV245"/>
    </row>
    <row r="246" spans="1:256" s="5" customFormat="1" hidden="1" outlineLevel="2">
      <c r="A246" s="20"/>
      <c r="B246" s="20"/>
      <c r="C246" s="38"/>
      <c r="D246" s="641" t="s">
        <v>71</v>
      </c>
      <c r="E246" s="287">
        <v>0</v>
      </c>
      <c r="F246" s="40"/>
      <c r="G246" s="164"/>
      <c r="H246" s="168"/>
      <c r="I246" s="168"/>
      <c r="J246" s="168"/>
      <c r="K246" s="168"/>
      <c r="L246" s="168"/>
      <c r="M246" s="168"/>
      <c r="N246" s="168"/>
      <c r="O246" s="168"/>
      <c r="P246" s="168"/>
      <c r="Q246" s="168"/>
      <c r="R246" s="168"/>
      <c r="S246" s="168"/>
      <c r="T246" s="168"/>
      <c r="U246" s="168"/>
      <c r="V246" s="168"/>
      <c r="W246" s="168"/>
      <c r="X246" s="168"/>
      <c r="Y246" s="168"/>
      <c r="Z246" s="168"/>
      <c r="AA246" s="168"/>
      <c r="AB246" s="168"/>
      <c r="AC246" s="168"/>
      <c r="AD246" s="168"/>
      <c r="AE246" s="168"/>
      <c r="AF246" s="168"/>
      <c r="AG246" s="168"/>
      <c r="AH246" s="168"/>
      <c r="AI246" s="168"/>
      <c r="AJ246" s="168"/>
      <c r="AK246" s="168"/>
      <c r="AL246" s="168"/>
      <c r="AM246" s="168"/>
      <c r="AN246" s="168"/>
      <c r="AO246" s="168"/>
      <c r="AP246" s="168"/>
      <c r="AQ246" s="168"/>
      <c r="AR246" s="168"/>
      <c r="AS246" s="168"/>
      <c r="AT246" s="168"/>
      <c r="AU246" s="168"/>
      <c r="AV246" s="168"/>
      <c r="AW246" s="168"/>
      <c r="AX246" s="168"/>
      <c r="AY246" s="168"/>
      <c r="AZ246" s="168"/>
      <c r="BA246" s="168"/>
      <c r="BB246" s="168"/>
      <c r="BC246" s="168"/>
      <c r="BD246" s="168"/>
      <c r="BE246" s="168"/>
      <c r="BF246" s="168"/>
      <c r="BG246" s="168"/>
      <c r="BH246" s="168"/>
      <c r="BI246" s="168"/>
      <c r="BJ246" s="20"/>
      <c r="BK246" s="20"/>
      <c r="BL246"/>
      <c r="BM246"/>
      <c r="BN246"/>
      <c r="BO246"/>
      <c r="BP246"/>
      <c r="BQ246"/>
      <c r="BR246"/>
      <c r="BS246"/>
      <c r="BT246"/>
      <c r="BU246"/>
      <c r="BV246"/>
      <c r="BW246"/>
      <c r="BX246"/>
      <c r="BY246"/>
      <c r="BZ246"/>
      <c r="CA246"/>
      <c r="CB246"/>
      <c r="CC246"/>
      <c r="CD246"/>
      <c r="CE246"/>
      <c r="CF246"/>
      <c r="CG246"/>
      <c r="CH246"/>
      <c r="CI246"/>
      <c r="CJ246"/>
      <c r="CK246"/>
      <c r="CL246"/>
      <c r="CM246"/>
      <c r="CN246"/>
      <c r="CO246"/>
      <c r="CP246"/>
      <c r="CQ246"/>
      <c r="CR246"/>
      <c r="CS246"/>
      <c r="CT246"/>
      <c r="CU246"/>
      <c r="CV246"/>
      <c r="CW246"/>
      <c r="CX246"/>
      <c r="CY246"/>
      <c r="CZ246"/>
      <c r="DA246"/>
      <c r="DB246"/>
      <c r="DC246"/>
      <c r="DD246"/>
      <c r="DE246"/>
      <c r="DF246"/>
      <c r="DG246"/>
      <c r="DH246"/>
      <c r="DI246"/>
      <c r="DJ246"/>
      <c r="DK246"/>
      <c r="DL246"/>
      <c r="DM246"/>
      <c r="DN246"/>
      <c r="DO246"/>
      <c r="DP246"/>
      <c r="DQ246"/>
      <c r="DR246"/>
      <c r="DS246"/>
      <c r="DT246"/>
      <c r="DU246"/>
      <c r="DV246"/>
      <c r="DW246"/>
      <c r="DX246"/>
      <c r="DY246"/>
      <c r="DZ246"/>
      <c r="EA246"/>
      <c r="EB246"/>
      <c r="EC246"/>
      <c r="ED246"/>
      <c r="EE246"/>
      <c r="EF246"/>
      <c r="EG246"/>
      <c r="EH246"/>
      <c r="EI246"/>
      <c r="EJ246"/>
      <c r="EK246"/>
      <c r="EL246"/>
      <c r="EM246"/>
      <c r="EN246"/>
      <c r="EO246"/>
      <c r="EP246"/>
      <c r="EQ246"/>
      <c r="ER246"/>
      <c r="ES246"/>
      <c r="ET246"/>
      <c r="EU246"/>
      <c r="EV246"/>
      <c r="EW246"/>
      <c r="EX246"/>
      <c r="EY246"/>
      <c r="EZ246"/>
      <c r="FA246"/>
      <c r="FB246"/>
      <c r="FC246"/>
      <c r="FD246"/>
      <c r="FE246"/>
      <c r="FF246"/>
      <c r="FG246"/>
      <c r="FH246"/>
      <c r="FI246"/>
      <c r="FJ246"/>
      <c r="FK246"/>
      <c r="FL246"/>
      <c r="FM246"/>
      <c r="FN246"/>
      <c r="FO246"/>
      <c r="FP246"/>
      <c r="FQ246"/>
      <c r="FR246"/>
      <c r="FS246"/>
      <c r="FT246"/>
      <c r="FU246"/>
      <c r="FV246"/>
      <c r="FW246"/>
      <c r="FX246"/>
      <c r="FY246"/>
      <c r="FZ246"/>
      <c r="GA246"/>
      <c r="GB246"/>
      <c r="GC246"/>
      <c r="GD246"/>
      <c r="GE246"/>
      <c r="GF246"/>
      <c r="GG246"/>
      <c r="GH246"/>
      <c r="GI246"/>
      <c r="GJ246"/>
      <c r="GK246"/>
      <c r="GL246"/>
      <c r="GM246"/>
      <c r="GN246"/>
      <c r="GO246"/>
      <c r="GP246"/>
      <c r="GQ246"/>
      <c r="GR246"/>
      <c r="GS246"/>
      <c r="GT246"/>
      <c r="GU246"/>
      <c r="GV246"/>
      <c r="GW246"/>
      <c r="GX246"/>
      <c r="GY246"/>
      <c r="GZ246"/>
      <c r="HA246"/>
      <c r="HB246"/>
      <c r="HC246"/>
      <c r="HD246"/>
      <c r="HE246"/>
      <c r="HF246"/>
      <c r="HG246"/>
      <c r="HH246"/>
      <c r="HI246"/>
      <c r="HJ246"/>
      <c r="HK246"/>
      <c r="HL246"/>
      <c r="HM246"/>
      <c r="HN246"/>
      <c r="HO246"/>
      <c r="HP246"/>
      <c r="HQ246"/>
      <c r="HR246"/>
      <c r="HS246"/>
      <c r="HT246"/>
      <c r="HU246"/>
      <c r="HV246"/>
      <c r="HW246"/>
      <c r="HX246"/>
      <c r="HY246"/>
      <c r="HZ246"/>
      <c r="IA246"/>
      <c r="IB246"/>
      <c r="IC246"/>
      <c r="ID246"/>
      <c r="IE246"/>
      <c r="IF246"/>
      <c r="IG246"/>
      <c r="IH246"/>
      <c r="II246"/>
      <c r="IJ246"/>
      <c r="IK246"/>
      <c r="IL246"/>
      <c r="IM246"/>
      <c r="IN246"/>
      <c r="IO246"/>
      <c r="IP246"/>
      <c r="IQ246"/>
      <c r="IR246"/>
      <c r="IS246"/>
      <c r="IT246"/>
      <c r="IU246"/>
      <c r="IV246"/>
    </row>
    <row r="247" spans="1:256" s="5" customFormat="1" hidden="1" outlineLevel="2">
      <c r="A247" s="20"/>
      <c r="B247" s="20"/>
      <c r="C247" s="38"/>
      <c r="D247" s="641"/>
      <c r="E247" s="287">
        <v>1</v>
      </c>
      <c r="F247" s="40"/>
      <c r="G247" s="444"/>
      <c r="H247" s="168" t="str">
        <f>IF(A14stdlife="n/a","n/a",IF(H$3&gt;(A14stdlife+$E247),(Input!$G$156*(1+rvanilla)^0.5)-SUM($G247:G247),(Input!$G$156*(1+rvanilla)^0.5)/A14stdlife))</f>
        <v>n/a</v>
      </c>
      <c r="I247" s="168" t="str">
        <f>IF(A14stdlife="n/a","n/a",IF(I$3&gt;(A14stdlife+$E247),(Input!$G$156*(1+rvanilla)^0.5)-SUM($G247:H247),(Input!$G$156*(1+rvanilla)^0.5)/A14stdlife))</f>
        <v>n/a</v>
      </c>
      <c r="J247" s="168" t="str">
        <f>IF(A14stdlife="n/a","n/a",IF(J$3&gt;(A14stdlife+$E247),(Input!$G$156*(1+rvanilla)^0.5)-SUM($G247:I247),(Input!$G$156*(1+rvanilla)^0.5)/A14stdlife))</f>
        <v>n/a</v>
      </c>
      <c r="K247" s="168" t="str">
        <f>IF(A14stdlife="n/a","n/a",IF(K$3&gt;(A14stdlife+$E247),(Input!$G$156*(1+rvanilla)^0.5)-SUM($G247:J247),(Input!$G$156*(1+rvanilla)^0.5)/A14stdlife))</f>
        <v>n/a</v>
      </c>
      <c r="L247" s="168" t="str">
        <f>IF(A14stdlife="n/a","n/a",IF(L$3&gt;(A14stdlife+$E247),(Input!$G$156*(1+rvanilla)^0.5)-SUM($G247:K247),(Input!$G$156*(1+rvanilla)^0.5)/A14stdlife))</f>
        <v>n/a</v>
      </c>
      <c r="M247" s="168" t="str">
        <f>IF(A14stdlife="n/a","n/a",IF(M$3&gt;(A14stdlife+$E247),(Input!$G$156*(1+rvanilla)^0.5)-SUM($G247:L247),(Input!$G$156*(1+rvanilla)^0.5)/A14stdlife))</f>
        <v>n/a</v>
      </c>
      <c r="N247" s="168" t="str">
        <f>IF(A14stdlife="n/a","n/a",IF(N$3&gt;(A14stdlife+$E247),(Input!$G$156*(1+rvanilla)^0.5)-SUM($G247:M247),(Input!$G$156*(1+rvanilla)^0.5)/A14stdlife))</f>
        <v>n/a</v>
      </c>
      <c r="O247" s="168" t="str">
        <f>IF(A14stdlife="n/a","n/a",IF(O$3&gt;(A14stdlife+$E247),(Input!$G$156*(1+rvanilla)^0.5)-SUM($G247:N247),(Input!$G$156*(1+rvanilla)^0.5)/A14stdlife))</f>
        <v>n/a</v>
      </c>
      <c r="P247" s="168" t="str">
        <f>IF(A14stdlife="n/a","n/a",IF(P$3&gt;(A14stdlife+$E247),(Input!$G$156*(1+rvanilla)^0.5)-SUM($G247:O247),(Input!$G$156*(1+rvanilla)^0.5)/A14stdlife))</f>
        <v>n/a</v>
      </c>
      <c r="Q247" s="168" t="str">
        <f>IF(A14stdlife="n/a","n/a",IF(Q$3&gt;(A14stdlife+$E247),(Input!$G$156*(1+rvanilla)^0.5)-SUM($G247:P247),(Input!$G$156*(1+rvanilla)^0.5)/A14stdlife))</f>
        <v>n/a</v>
      </c>
      <c r="R247" s="168" t="str">
        <f>IF(A14stdlife="n/a","n/a",IF(R$3&gt;(A14stdlife+$E247),(Input!$G$156*(1+rvanilla)^0.5)-SUM($G247:Q247),(Input!$G$156*(1+rvanilla)^0.5)/A14stdlife))</f>
        <v>n/a</v>
      </c>
      <c r="S247" s="168" t="str">
        <f>IF(A14stdlife="n/a","n/a",IF(S$3&gt;(A14stdlife+$E247),(Input!$G$156*(1+rvanilla)^0.5)-SUM($G247:R247),(Input!$G$156*(1+rvanilla)^0.5)/A14stdlife))</f>
        <v>n/a</v>
      </c>
      <c r="T247" s="168" t="str">
        <f>IF(A14stdlife="n/a","n/a",IF(T$3&gt;(A14stdlife+$E247),(Input!$G$156*(1+rvanilla)^0.5)-SUM($G247:S247),(Input!$G$156*(1+rvanilla)^0.5)/A14stdlife))</f>
        <v>n/a</v>
      </c>
      <c r="U247" s="168" t="str">
        <f>IF(A14stdlife="n/a","n/a",IF(U$3&gt;(A14stdlife+$E247),(Input!$G$156*(1+rvanilla)^0.5)-SUM($G247:T247),(Input!$G$156*(1+rvanilla)^0.5)/A14stdlife))</f>
        <v>n/a</v>
      </c>
      <c r="V247" s="168" t="str">
        <f>IF(A14stdlife="n/a","n/a",IF(V$3&gt;(A14stdlife+$E247),(Input!$G$156*(1+rvanilla)^0.5)-SUM($G247:U247),(Input!$G$156*(1+rvanilla)^0.5)/A14stdlife))</f>
        <v>n/a</v>
      </c>
      <c r="W247" s="168" t="str">
        <f>IF(A14stdlife="n/a","n/a",IF(W$3&gt;(A14stdlife+$E247),(Input!$G$156*(1+rvanilla)^0.5)-SUM($G247:V247),(Input!$G$156*(1+rvanilla)^0.5)/A14stdlife))</f>
        <v>n/a</v>
      </c>
      <c r="X247" s="168" t="str">
        <f>IF(A14stdlife="n/a","n/a",IF(X$3&gt;(A14stdlife+$E247),(Input!$G$156*(1+rvanilla)^0.5)-SUM($G247:W247),(Input!$G$156*(1+rvanilla)^0.5)/A14stdlife))</f>
        <v>n/a</v>
      </c>
      <c r="Y247" s="168" t="str">
        <f>IF(A14stdlife="n/a","n/a",IF(Y$3&gt;(A14stdlife+$E247),(Input!$G$156*(1+rvanilla)^0.5)-SUM($G247:X247),(Input!$G$156*(1+rvanilla)^0.5)/A14stdlife))</f>
        <v>n/a</v>
      </c>
      <c r="Z247" s="168" t="str">
        <f>IF(A14stdlife="n/a","n/a",IF(Z$3&gt;(A14stdlife+$E247),(Input!$G$156*(1+rvanilla)^0.5)-SUM($G247:Y247),(Input!$G$156*(1+rvanilla)^0.5)/A14stdlife))</f>
        <v>n/a</v>
      </c>
      <c r="AA247" s="168" t="str">
        <f>IF(A14stdlife="n/a","n/a",IF(AA$3&gt;(A14stdlife+$E247),(Input!$G$156*(1+rvanilla)^0.5)-SUM($G247:Z247),(Input!$G$156*(1+rvanilla)^0.5)/A14stdlife))</f>
        <v>n/a</v>
      </c>
      <c r="AB247" s="168" t="str">
        <f>IF(A14stdlife="n/a","n/a",IF(AB$3&gt;(A14stdlife+$E247),(Input!$G$156*(1+rvanilla)^0.5)-SUM($G247:AA247),(Input!$G$156*(1+rvanilla)^0.5)/A14stdlife))</f>
        <v>n/a</v>
      </c>
      <c r="AC247" s="168" t="str">
        <f>IF(A14stdlife="n/a","n/a",IF(AC$3&gt;(A14stdlife+$E247),(Input!$G$156*(1+rvanilla)^0.5)-SUM($G247:AB247),(Input!$G$156*(1+rvanilla)^0.5)/A14stdlife))</f>
        <v>n/a</v>
      </c>
      <c r="AD247" s="168" t="str">
        <f>IF(A14stdlife="n/a","n/a",IF(AD$3&gt;(A14stdlife+$E247),(Input!$G$156*(1+rvanilla)^0.5)-SUM($G247:AC247),(Input!$G$156*(1+rvanilla)^0.5)/A14stdlife))</f>
        <v>n/a</v>
      </c>
      <c r="AE247" s="168" t="str">
        <f>IF(A14stdlife="n/a","n/a",IF(AE$3&gt;(A14stdlife+$E247),(Input!$G$156*(1+rvanilla)^0.5)-SUM($G247:AD247),(Input!$G$156*(1+rvanilla)^0.5)/A14stdlife))</f>
        <v>n/a</v>
      </c>
      <c r="AF247" s="168" t="str">
        <f>IF(A14stdlife="n/a","n/a",IF(AF$3&gt;(A14stdlife+$E247),(Input!$G$156*(1+rvanilla)^0.5)-SUM($G247:AE247),(Input!$G$156*(1+rvanilla)^0.5)/A14stdlife))</f>
        <v>n/a</v>
      </c>
      <c r="AG247" s="168" t="str">
        <f>IF(A14stdlife="n/a","n/a",IF(AG$3&gt;(A14stdlife+$E247),(Input!$G$156*(1+rvanilla)^0.5)-SUM($G247:AF247),(Input!$G$156*(1+rvanilla)^0.5)/A14stdlife))</f>
        <v>n/a</v>
      </c>
      <c r="AH247" s="168" t="str">
        <f>IF(A14stdlife="n/a","n/a",IF(AH$3&gt;(A14stdlife+$E247),(Input!$G$156*(1+rvanilla)^0.5)-SUM($G247:AG247),(Input!$G$156*(1+rvanilla)^0.5)/A14stdlife))</f>
        <v>n/a</v>
      </c>
      <c r="AI247" s="168" t="str">
        <f>IF(A14stdlife="n/a","n/a",IF(AI$3&gt;(A14stdlife+$E247),(Input!$G$156*(1+rvanilla)^0.5)-SUM($G247:AH247),(Input!$G$156*(1+rvanilla)^0.5)/A14stdlife))</f>
        <v>n/a</v>
      </c>
      <c r="AJ247" s="168" t="str">
        <f>IF(A14stdlife="n/a","n/a",IF(AJ$3&gt;(A14stdlife+$E247),(Input!$G$156*(1+rvanilla)^0.5)-SUM($G247:AI247),(Input!$G$156*(1+rvanilla)^0.5)/A14stdlife))</f>
        <v>n/a</v>
      </c>
      <c r="AK247" s="168" t="str">
        <f>IF(A14stdlife="n/a","n/a",IF(AK$3&gt;(A14stdlife+$E247),(Input!$G$156*(1+rvanilla)^0.5)-SUM($G247:AJ247),(Input!$G$156*(1+rvanilla)^0.5)/A14stdlife))</f>
        <v>n/a</v>
      </c>
      <c r="AL247" s="168" t="str">
        <f>IF(A14stdlife="n/a","n/a",IF(AL$3&gt;(A14stdlife+$E247),(Input!$G$156*(1+rvanilla)^0.5)-SUM($G247:AK247),(Input!$G$156*(1+rvanilla)^0.5)/A14stdlife))</f>
        <v>n/a</v>
      </c>
      <c r="AM247" s="168" t="str">
        <f>IF(A14stdlife="n/a","n/a",IF(AM$3&gt;(A14stdlife+$E247),(Input!$G$156*(1+rvanilla)^0.5)-SUM($G247:AL247),(Input!$G$156*(1+rvanilla)^0.5)/A14stdlife))</f>
        <v>n/a</v>
      </c>
      <c r="AN247" s="168" t="str">
        <f>IF(A14stdlife="n/a","n/a",IF(AN$3&gt;(A14stdlife+$E247),(Input!$G$156*(1+rvanilla)^0.5)-SUM($G247:AM247),(Input!$G$156*(1+rvanilla)^0.5)/A14stdlife))</f>
        <v>n/a</v>
      </c>
      <c r="AO247" s="168" t="str">
        <f>IF(A14stdlife="n/a","n/a",IF(AO$3&gt;(A14stdlife+$E247),(Input!$G$156*(1+rvanilla)^0.5)-SUM($G247:AN247),(Input!$G$156*(1+rvanilla)^0.5)/A14stdlife))</f>
        <v>n/a</v>
      </c>
      <c r="AP247" s="168" t="str">
        <f>IF(A14stdlife="n/a","n/a",IF(AP$3&gt;(A14stdlife+$E247),(Input!$G$156*(1+rvanilla)^0.5)-SUM($G247:AO247),(Input!$G$156*(1+rvanilla)^0.5)/A14stdlife))</f>
        <v>n/a</v>
      </c>
      <c r="AQ247" s="168" t="str">
        <f>IF(A14stdlife="n/a","n/a",IF(AQ$3&gt;(A14stdlife+$E247),(Input!$G$156*(1+rvanilla)^0.5)-SUM($G247:AP247),(Input!$G$156*(1+rvanilla)^0.5)/A14stdlife))</f>
        <v>n/a</v>
      </c>
      <c r="AR247" s="168" t="str">
        <f>IF(A14stdlife="n/a","n/a",IF(AR$3&gt;(A14stdlife+$E247),(Input!$G$156*(1+rvanilla)^0.5)-SUM($G247:AQ247),(Input!$G$156*(1+rvanilla)^0.5)/A14stdlife))</f>
        <v>n/a</v>
      </c>
      <c r="AS247" s="168" t="str">
        <f>IF(A14stdlife="n/a","n/a",IF(AS$3&gt;(A14stdlife+$E247),(Input!$G$156*(1+rvanilla)^0.5)-SUM($G247:AR247),(Input!$G$156*(1+rvanilla)^0.5)/A14stdlife))</f>
        <v>n/a</v>
      </c>
      <c r="AT247" s="168" t="str">
        <f>IF(A14stdlife="n/a","n/a",IF(AT$3&gt;(A14stdlife+$E247),(Input!$G$156*(1+rvanilla)^0.5)-SUM($G247:AS247),(Input!$G$156*(1+rvanilla)^0.5)/A14stdlife))</f>
        <v>n/a</v>
      </c>
      <c r="AU247" s="168" t="str">
        <f>IF(A14stdlife="n/a","n/a",IF(AU$3&gt;(A14stdlife+$E247),(Input!$G$156*(1+rvanilla)^0.5)-SUM($G247:AT247),(Input!$G$156*(1+rvanilla)^0.5)/A14stdlife))</f>
        <v>n/a</v>
      </c>
      <c r="AV247" s="168" t="str">
        <f>IF(A14stdlife="n/a","n/a",IF(AV$3&gt;(A14stdlife+$E247),(Input!$G$156*(1+rvanilla)^0.5)-SUM($G247:AU247),(Input!$G$156*(1+rvanilla)^0.5)/A14stdlife))</f>
        <v>n/a</v>
      </c>
      <c r="AW247" s="168" t="str">
        <f>IF(A14stdlife="n/a","n/a",IF(AW$3&gt;(A14stdlife+$E247),(Input!$G$156*(1+rvanilla)^0.5)-SUM($G247:AV247),(Input!$G$156*(1+rvanilla)^0.5)/A14stdlife))</f>
        <v>n/a</v>
      </c>
      <c r="AX247" s="168" t="str">
        <f>IF(A14stdlife="n/a","n/a",IF(AX$3&gt;(A14stdlife+$E247),(Input!$G$156*(1+rvanilla)^0.5)-SUM($G247:AW247),(Input!$G$156*(1+rvanilla)^0.5)/A14stdlife))</f>
        <v>n/a</v>
      </c>
      <c r="AY247" s="168" t="str">
        <f>IF(A14stdlife="n/a","n/a",IF(AY$3&gt;(A14stdlife+$E247),(Input!$G$156*(1+rvanilla)^0.5)-SUM($G247:AX247),(Input!$G$156*(1+rvanilla)^0.5)/A14stdlife))</f>
        <v>n/a</v>
      </c>
      <c r="AZ247" s="168" t="str">
        <f>IF(A14stdlife="n/a","n/a",IF(AZ$3&gt;(A14stdlife+$E247),(Input!$G$156*(1+rvanilla)^0.5)-SUM($G247:AY247),(Input!$G$156*(1+rvanilla)^0.5)/A14stdlife))</f>
        <v>n/a</v>
      </c>
      <c r="BA247" s="168" t="str">
        <f>IF(A14stdlife="n/a","n/a",IF(BA$3&gt;(A14stdlife+$E247),(Input!$G$156*(1+rvanilla)^0.5)-SUM($G247:AZ247),(Input!$G$156*(1+rvanilla)^0.5)/A14stdlife))</f>
        <v>n/a</v>
      </c>
      <c r="BB247" s="168" t="str">
        <f>IF(A14stdlife="n/a","n/a",IF(BB$3&gt;(A14stdlife+$E247),(Input!$G$156*(1+rvanilla)^0.5)-SUM($G247:BA247),(Input!$G$156*(1+rvanilla)^0.5)/A14stdlife))</f>
        <v>n/a</v>
      </c>
      <c r="BC247" s="168" t="str">
        <f>IF(A14stdlife="n/a","n/a",IF(BC$3&gt;(A14stdlife+$E247),(Input!$G$156*(1+rvanilla)^0.5)-SUM($G247:BB247),(Input!$G$156*(1+rvanilla)^0.5)/A14stdlife))</f>
        <v>n/a</v>
      </c>
      <c r="BD247" s="168" t="str">
        <f>IF(A14stdlife="n/a","n/a",IF(BD$3&gt;(A14stdlife+$E247),(Input!$G$156*(1+rvanilla)^0.5)-SUM($G247:BC247),(Input!$G$156*(1+rvanilla)^0.5)/A14stdlife))</f>
        <v>n/a</v>
      </c>
      <c r="BE247" s="168" t="str">
        <f>IF(A14stdlife="n/a","n/a",IF(BE$3&gt;(A14stdlife+$E247),(Input!$G$156*(1+rvanilla)^0.5)-SUM($G247:BD247),(Input!$G$156*(1+rvanilla)^0.5)/A14stdlife))</f>
        <v>n/a</v>
      </c>
      <c r="BF247" s="168" t="str">
        <f>IF(A14stdlife="n/a","n/a",IF(BF$3&gt;(A14stdlife+$E247),(Input!$G$156*(1+rvanilla)^0.5)-SUM($G247:BE247),(Input!$G$156*(1+rvanilla)^0.5)/A14stdlife))</f>
        <v>n/a</v>
      </c>
      <c r="BG247" s="168" t="str">
        <f>IF(A14stdlife="n/a","n/a",IF(BG$3&gt;(A14stdlife+$E247),(Input!$G$156*(1+rvanilla)^0.5)-SUM($G247:BF247),(Input!$G$156*(1+rvanilla)^0.5)/A14stdlife))</f>
        <v>n/a</v>
      </c>
      <c r="BH247" s="168" t="str">
        <f>IF(A14stdlife="n/a","n/a",IF(BH$3&gt;(A14stdlife+$E247),(Input!$G$156*(1+rvanilla)^0.5)-SUM($G247:BG247),(Input!$G$156*(1+rvanilla)^0.5)/A14stdlife))</f>
        <v>n/a</v>
      </c>
      <c r="BI247" s="168" t="str">
        <f>IF(A14stdlife="n/a","n/a",IF(BI$3&gt;(A14stdlife+$E247),(Input!$G$156*(1+rvanilla)^0.5)-SUM($G247:BH247),(Input!$G$156*(1+rvanilla)^0.5)/A14stdlife))</f>
        <v>n/a</v>
      </c>
      <c r="BJ247" s="20"/>
      <c r="BK247" s="20"/>
      <c r="BL247"/>
      <c r="BM247"/>
      <c r="BN247"/>
      <c r="BO247"/>
      <c r="BP247"/>
      <c r="BQ247"/>
      <c r="BR247"/>
      <c r="BS247"/>
      <c r="BT247"/>
      <c r="BU247"/>
      <c r="BV247"/>
      <c r="BW247"/>
      <c r="BX247"/>
      <c r="BY247"/>
      <c r="BZ247"/>
      <c r="CA247"/>
      <c r="CB247"/>
      <c r="CC247"/>
      <c r="CD247"/>
      <c r="CE247"/>
      <c r="CF247"/>
      <c r="CG247"/>
      <c r="CH247"/>
      <c r="CI247"/>
      <c r="CJ247"/>
      <c r="CK247"/>
      <c r="CL247"/>
      <c r="CM247"/>
      <c r="CN247"/>
      <c r="CO247"/>
      <c r="CP247"/>
      <c r="CQ247"/>
      <c r="CR247"/>
      <c r="CS247"/>
      <c r="CT247"/>
      <c r="CU247"/>
      <c r="CV247"/>
      <c r="CW247"/>
      <c r="CX247"/>
      <c r="CY247"/>
      <c r="CZ247"/>
      <c r="DA247"/>
      <c r="DB247"/>
      <c r="DC247"/>
      <c r="DD247"/>
      <c r="DE247"/>
      <c r="DF247"/>
      <c r="DG247"/>
      <c r="DH247"/>
      <c r="DI247"/>
      <c r="DJ247"/>
      <c r="DK247"/>
      <c r="DL247"/>
      <c r="DM247"/>
      <c r="DN247"/>
      <c r="DO247"/>
      <c r="DP247"/>
      <c r="DQ247"/>
      <c r="DR247"/>
      <c r="DS247"/>
      <c r="DT247"/>
      <c r="DU247"/>
      <c r="DV247"/>
      <c r="DW247"/>
      <c r="DX247"/>
      <c r="DY247"/>
      <c r="DZ247"/>
      <c r="EA247"/>
      <c r="EB247"/>
      <c r="EC247"/>
      <c r="ED247"/>
      <c r="EE247"/>
      <c r="EF247"/>
      <c r="EG247"/>
      <c r="EH247"/>
      <c r="EI247"/>
      <c r="EJ247"/>
      <c r="EK247"/>
      <c r="EL247"/>
      <c r="EM247"/>
      <c r="EN247"/>
      <c r="EO247"/>
      <c r="EP247"/>
      <c r="EQ247"/>
      <c r="ER247"/>
      <c r="ES247"/>
      <c r="ET247"/>
      <c r="EU247"/>
      <c r="EV247"/>
      <c r="EW247"/>
      <c r="EX247"/>
      <c r="EY247"/>
      <c r="EZ247"/>
      <c r="FA247"/>
      <c r="FB247"/>
      <c r="FC247"/>
      <c r="FD247"/>
      <c r="FE247"/>
      <c r="FF247"/>
      <c r="FG247"/>
      <c r="FH247"/>
      <c r="FI247"/>
      <c r="FJ247"/>
      <c r="FK247"/>
      <c r="FL247"/>
      <c r="FM247"/>
      <c r="FN247"/>
      <c r="FO247"/>
      <c r="FP247"/>
      <c r="FQ247"/>
      <c r="FR247"/>
      <c r="FS247"/>
      <c r="FT247"/>
      <c r="FU247"/>
      <c r="FV247"/>
      <c r="FW247"/>
      <c r="FX247"/>
      <c r="FY247"/>
      <c r="FZ247"/>
      <c r="GA247"/>
      <c r="GB247"/>
      <c r="GC247"/>
      <c r="GD247"/>
      <c r="GE247"/>
      <c r="GF247"/>
      <c r="GG247"/>
      <c r="GH247"/>
      <c r="GI247"/>
      <c r="GJ247"/>
      <c r="GK247"/>
      <c r="GL247"/>
      <c r="GM247"/>
      <c r="GN247"/>
      <c r="GO247"/>
      <c r="GP247"/>
      <c r="GQ247"/>
      <c r="GR247"/>
      <c r="GS247"/>
      <c r="GT247"/>
      <c r="GU247"/>
      <c r="GV247"/>
      <c r="GW247"/>
      <c r="GX247"/>
      <c r="GY247"/>
      <c r="GZ247"/>
      <c r="HA247"/>
      <c r="HB247"/>
      <c r="HC247"/>
      <c r="HD247"/>
      <c r="HE247"/>
      <c r="HF247"/>
      <c r="HG247"/>
      <c r="HH247"/>
      <c r="HI247"/>
      <c r="HJ247"/>
      <c r="HK247"/>
      <c r="HL247"/>
      <c r="HM247"/>
      <c r="HN247"/>
      <c r="HO247"/>
      <c r="HP247"/>
      <c r="HQ247"/>
      <c r="HR247"/>
      <c r="HS247"/>
      <c r="HT247"/>
      <c r="HU247"/>
      <c r="HV247"/>
      <c r="HW247"/>
      <c r="HX247"/>
      <c r="HY247"/>
      <c r="HZ247"/>
      <c r="IA247"/>
      <c r="IB247"/>
      <c r="IC247"/>
      <c r="ID247"/>
      <c r="IE247"/>
      <c r="IF247"/>
      <c r="IG247"/>
      <c r="IH247"/>
      <c r="II247"/>
      <c r="IJ247"/>
      <c r="IK247"/>
      <c r="IL247"/>
      <c r="IM247"/>
      <c r="IN247"/>
      <c r="IO247"/>
      <c r="IP247"/>
      <c r="IQ247"/>
      <c r="IR247"/>
      <c r="IS247"/>
      <c r="IT247"/>
      <c r="IU247"/>
      <c r="IV247"/>
    </row>
    <row r="248" spans="1:256" s="5" customFormat="1" hidden="1" outlineLevel="2">
      <c r="A248" s="20"/>
      <c r="B248" s="20"/>
      <c r="C248" s="38"/>
      <c r="D248" s="641"/>
      <c r="E248" s="287">
        <v>2</v>
      </c>
      <c r="F248" s="40"/>
      <c r="G248" s="445"/>
      <c r="H248" s="314"/>
      <c r="I248" s="168" t="str">
        <f>IF(A14stdlife="n/a","n/a",IF(I$3&gt;(A14stdlife+$E248),(Input!$H$156*(1+rvanilla)^0.5)-SUM($H248:H248),(Input!$H$156*(1+rvanilla)^0.5)/A14stdlife))</f>
        <v>n/a</v>
      </c>
      <c r="J248" s="168" t="str">
        <f>IF(A14stdlife="n/a","n/a",IF(J$3&gt;(A14stdlife+$E248),(Input!$H$156*(1+rvanilla)^0.5)-SUM($H248:I248),(Input!$H$156*(1+rvanilla)^0.5)/A14stdlife))</f>
        <v>n/a</v>
      </c>
      <c r="K248" s="168" t="str">
        <f>IF(A14stdlife="n/a","n/a",IF(K$3&gt;(A14stdlife+$E248),(Input!$H$156*(1+rvanilla)^0.5)-SUM($H248:J248),(Input!$H$156*(1+rvanilla)^0.5)/A14stdlife))</f>
        <v>n/a</v>
      </c>
      <c r="L248" s="168" t="str">
        <f>IF(A14stdlife="n/a","n/a",IF(L$3&gt;(A14stdlife+$E248),(Input!$H$156*(1+rvanilla)^0.5)-SUM($H248:K248),(Input!$H$156*(1+rvanilla)^0.5)/A14stdlife))</f>
        <v>n/a</v>
      </c>
      <c r="M248" s="168" t="str">
        <f>IF(A14stdlife="n/a","n/a",IF(M$3&gt;(A14stdlife+$E248),(Input!$H$156*(1+rvanilla)^0.5)-SUM($H248:L248),(Input!$H$156*(1+rvanilla)^0.5)/A14stdlife))</f>
        <v>n/a</v>
      </c>
      <c r="N248" s="168" t="str">
        <f>IF(A14stdlife="n/a","n/a",IF(N$3&gt;(A14stdlife+$E248),(Input!$H$156*(1+rvanilla)^0.5)-SUM($H248:M248),(Input!$H$156*(1+rvanilla)^0.5)/A14stdlife))</f>
        <v>n/a</v>
      </c>
      <c r="O248" s="168" t="str">
        <f>IF(A14stdlife="n/a","n/a",IF(O$3&gt;(A14stdlife+$E248),(Input!$H$156*(1+rvanilla)^0.5)-SUM($H248:N248),(Input!$H$156*(1+rvanilla)^0.5)/A14stdlife))</f>
        <v>n/a</v>
      </c>
      <c r="P248" s="168" t="str">
        <f>IF(A14stdlife="n/a","n/a",IF(P$3&gt;(A14stdlife+$E248),(Input!$H$156*(1+rvanilla)^0.5)-SUM($H248:O248),(Input!$H$156*(1+rvanilla)^0.5)/A14stdlife))</f>
        <v>n/a</v>
      </c>
      <c r="Q248" s="168" t="str">
        <f>IF(A14stdlife="n/a","n/a",IF(Q$3&gt;(A14stdlife+$E248),(Input!$H$156*(1+rvanilla)^0.5)-SUM($H248:P248),(Input!$H$156*(1+rvanilla)^0.5)/A14stdlife))</f>
        <v>n/a</v>
      </c>
      <c r="R248" s="168" t="str">
        <f>IF(A14stdlife="n/a","n/a",IF(R$3&gt;(A14stdlife+$E248),(Input!$H$156*(1+rvanilla)^0.5)-SUM($H248:Q248),(Input!$H$156*(1+rvanilla)^0.5)/A14stdlife))</f>
        <v>n/a</v>
      </c>
      <c r="S248" s="168" t="str">
        <f>IF(A14stdlife="n/a","n/a",IF(S$3&gt;(A14stdlife+$E248),(Input!$H$156*(1+rvanilla)^0.5)-SUM($H248:R248),(Input!$H$156*(1+rvanilla)^0.5)/A14stdlife))</f>
        <v>n/a</v>
      </c>
      <c r="T248" s="168" t="str">
        <f>IF(A14stdlife="n/a","n/a",IF(T$3&gt;(A14stdlife+$E248),(Input!$H$156*(1+rvanilla)^0.5)-SUM($H248:S248),(Input!$H$156*(1+rvanilla)^0.5)/A14stdlife))</f>
        <v>n/a</v>
      </c>
      <c r="U248" s="168" t="str">
        <f>IF(A14stdlife="n/a","n/a",IF(U$3&gt;(A14stdlife+$E248),(Input!$H$156*(1+rvanilla)^0.5)-SUM($H248:T248),(Input!$H$156*(1+rvanilla)^0.5)/A14stdlife))</f>
        <v>n/a</v>
      </c>
      <c r="V248" s="168" t="str">
        <f>IF(A14stdlife="n/a","n/a",IF(V$3&gt;(A14stdlife+$E248),(Input!$H$156*(1+rvanilla)^0.5)-SUM($H248:U248),(Input!$H$156*(1+rvanilla)^0.5)/A14stdlife))</f>
        <v>n/a</v>
      </c>
      <c r="W248" s="168" t="str">
        <f>IF(A14stdlife="n/a","n/a",IF(W$3&gt;(A14stdlife+$E248),(Input!$H$156*(1+rvanilla)^0.5)-SUM($H248:V248),(Input!$H$156*(1+rvanilla)^0.5)/A14stdlife))</f>
        <v>n/a</v>
      </c>
      <c r="X248" s="168" t="str">
        <f>IF(A14stdlife="n/a","n/a",IF(X$3&gt;(A14stdlife+$E248),(Input!$H$156*(1+rvanilla)^0.5)-SUM($H248:W248),(Input!$H$156*(1+rvanilla)^0.5)/A14stdlife))</f>
        <v>n/a</v>
      </c>
      <c r="Y248" s="168" t="str">
        <f>IF(A14stdlife="n/a","n/a",IF(Y$3&gt;(A14stdlife+$E248),(Input!$H$156*(1+rvanilla)^0.5)-SUM($H248:X248),(Input!$H$156*(1+rvanilla)^0.5)/A14stdlife))</f>
        <v>n/a</v>
      </c>
      <c r="Z248" s="168" t="str">
        <f>IF(A14stdlife="n/a","n/a",IF(Z$3&gt;(A14stdlife+$E248),(Input!$H$156*(1+rvanilla)^0.5)-SUM($H248:Y248),(Input!$H$156*(1+rvanilla)^0.5)/A14stdlife))</f>
        <v>n/a</v>
      </c>
      <c r="AA248" s="168" t="str">
        <f>IF(A14stdlife="n/a","n/a",IF(AA$3&gt;(A14stdlife+$E248),(Input!$H$156*(1+rvanilla)^0.5)-SUM($H248:Z248),(Input!$H$156*(1+rvanilla)^0.5)/A14stdlife))</f>
        <v>n/a</v>
      </c>
      <c r="AB248" s="168" t="str">
        <f>IF(A14stdlife="n/a","n/a",IF(AB$3&gt;(A14stdlife+$E248),(Input!$H$156*(1+rvanilla)^0.5)-SUM($H248:AA248),(Input!$H$156*(1+rvanilla)^0.5)/A14stdlife))</f>
        <v>n/a</v>
      </c>
      <c r="AC248" s="168" t="str">
        <f>IF(A14stdlife="n/a","n/a",IF(AC$3&gt;(A14stdlife+$E248),(Input!$H$156*(1+rvanilla)^0.5)-SUM($H248:AB248),(Input!$H$156*(1+rvanilla)^0.5)/A14stdlife))</f>
        <v>n/a</v>
      </c>
      <c r="AD248" s="168" t="str">
        <f>IF(A14stdlife="n/a","n/a",IF(AD$3&gt;(A14stdlife+$E248),(Input!$H$156*(1+rvanilla)^0.5)-SUM($H248:AC248),(Input!$H$156*(1+rvanilla)^0.5)/A14stdlife))</f>
        <v>n/a</v>
      </c>
      <c r="AE248" s="168" t="str">
        <f>IF(A14stdlife="n/a","n/a",IF(AE$3&gt;(A14stdlife+$E248),(Input!$H$156*(1+rvanilla)^0.5)-SUM($H248:AD248),(Input!$H$156*(1+rvanilla)^0.5)/A14stdlife))</f>
        <v>n/a</v>
      </c>
      <c r="AF248" s="168" t="str">
        <f>IF(A14stdlife="n/a","n/a",IF(AF$3&gt;(A14stdlife+$E248),(Input!$H$156*(1+rvanilla)^0.5)-SUM($H248:AE248),(Input!$H$156*(1+rvanilla)^0.5)/A14stdlife))</f>
        <v>n/a</v>
      </c>
      <c r="AG248" s="168" t="str">
        <f>IF(A14stdlife="n/a","n/a",IF(AG$3&gt;(A14stdlife+$E248),(Input!$H$156*(1+rvanilla)^0.5)-SUM($H248:AF248),(Input!$H$156*(1+rvanilla)^0.5)/A14stdlife))</f>
        <v>n/a</v>
      </c>
      <c r="AH248" s="168" t="str">
        <f>IF(A14stdlife="n/a","n/a",IF(AH$3&gt;(A14stdlife+$E248),(Input!$H$156*(1+rvanilla)^0.5)-SUM($H248:AG248),(Input!$H$156*(1+rvanilla)^0.5)/A14stdlife))</f>
        <v>n/a</v>
      </c>
      <c r="AI248" s="168" t="str">
        <f>IF(A14stdlife="n/a","n/a",IF(AI$3&gt;(A14stdlife+$E248),(Input!$H$156*(1+rvanilla)^0.5)-SUM($H248:AH248),(Input!$H$156*(1+rvanilla)^0.5)/A14stdlife))</f>
        <v>n/a</v>
      </c>
      <c r="AJ248" s="168" t="str">
        <f>IF(A14stdlife="n/a","n/a",IF(AJ$3&gt;(A14stdlife+$E248),(Input!$H$156*(1+rvanilla)^0.5)-SUM($H248:AI248),(Input!$H$156*(1+rvanilla)^0.5)/A14stdlife))</f>
        <v>n/a</v>
      </c>
      <c r="AK248" s="168" t="str">
        <f>IF(A14stdlife="n/a","n/a",IF(AK$3&gt;(A14stdlife+$E248),(Input!$H$156*(1+rvanilla)^0.5)-SUM($H248:AJ248),(Input!$H$156*(1+rvanilla)^0.5)/A14stdlife))</f>
        <v>n/a</v>
      </c>
      <c r="AL248" s="168" t="str">
        <f>IF(A14stdlife="n/a","n/a",IF(AL$3&gt;(A14stdlife+$E248),(Input!$H$156*(1+rvanilla)^0.5)-SUM($H248:AK248),(Input!$H$156*(1+rvanilla)^0.5)/A14stdlife))</f>
        <v>n/a</v>
      </c>
      <c r="AM248" s="168" t="str">
        <f>IF(A14stdlife="n/a","n/a",IF(AM$3&gt;(A14stdlife+$E248),(Input!$H$156*(1+rvanilla)^0.5)-SUM($H248:AL248),(Input!$H$156*(1+rvanilla)^0.5)/A14stdlife))</f>
        <v>n/a</v>
      </c>
      <c r="AN248" s="168" t="str">
        <f>IF(A14stdlife="n/a","n/a",IF(AN$3&gt;(A14stdlife+$E248),(Input!$H$156*(1+rvanilla)^0.5)-SUM($H248:AM248),(Input!$H$156*(1+rvanilla)^0.5)/A14stdlife))</f>
        <v>n/a</v>
      </c>
      <c r="AO248" s="168" t="str">
        <f>IF(A14stdlife="n/a","n/a",IF(AO$3&gt;(A14stdlife+$E248),(Input!$H$156*(1+rvanilla)^0.5)-SUM($H248:AN248),(Input!$H$156*(1+rvanilla)^0.5)/A14stdlife))</f>
        <v>n/a</v>
      </c>
      <c r="AP248" s="168" t="str">
        <f>IF(A14stdlife="n/a","n/a",IF(AP$3&gt;(A14stdlife+$E248),(Input!$H$156*(1+rvanilla)^0.5)-SUM($H248:AO248),(Input!$H$156*(1+rvanilla)^0.5)/A14stdlife))</f>
        <v>n/a</v>
      </c>
      <c r="AQ248" s="168" t="str">
        <f>IF(A14stdlife="n/a","n/a",IF(AQ$3&gt;(A14stdlife+$E248),(Input!$H$156*(1+rvanilla)^0.5)-SUM($H248:AP248),(Input!$H$156*(1+rvanilla)^0.5)/A14stdlife))</f>
        <v>n/a</v>
      </c>
      <c r="AR248" s="168" t="str">
        <f>IF(A14stdlife="n/a","n/a",IF(AR$3&gt;(A14stdlife+$E248),(Input!$H$156*(1+rvanilla)^0.5)-SUM($H248:AQ248),(Input!$H$156*(1+rvanilla)^0.5)/A14stdlife))</f>
        <v>n/a</v>
      </c>
      <c r="AS248" s="168" t="str">
        <f>IF(A14stdlife="n/a","n/a",IF(AS$3&gt;(A14stdlife+$E248),(Input!$H$156*(1+rvanilla)^0.5)-SUM($H248:AR248),(Input!$H$156*(1+rvanilla)^0.5)/A14stdlife))</f>
        <v>n/a</v>
      </c>
      <c r="AT248" s="168" t="str">
        <f>IF(A14stdlife="n/a","n/a",IF(AT$3&gt;(A14stdlife+$E248),(Input!$H$156*(1+rvanilla)^0.5)-SUM($H248:AS248),(Input!$H$156*(1+rvanilla)^0.5)/A14stdlife))</f>
        <v>n/a</v>
      </c>
      <c r="AU248" s="168" t="str">
        <f>IF(A14stdlife="n/a","n/a",IF(AU$3&gt;(A14stdlife+$E248),(Input!$H$156*(1+rvanilla)^0.5)-SUM($H248:AT248),(Input!$H$156*(1+rvanilla)^0.5)/A14stdlife))</f>
        <v>n/a</v>
      </c>
      <c r="AV248" s="168" t="str">
        <f>IF(A14stdlife="n/a","n/a",IF(AV$3&gt;(A14stdlife+$E248),(Input!$H$156*(1+rvanilla)^0.5)-SUM($H248:AU248),(Input!$H$156*(1+rvanilla)^0.5)/A14stdlife))</f>
        <v>n/a</v>
      </c>
      <c r="AW248" s="168" t="str">
        <f>IF(A14stdlife="n/a","n/a",IF(AW$3&gt;(A14stdlife+$E248),(Input!$H$156*(1+rvanilla)^0.5)-SUM($H248:AV248),(Input!$H$156*(1+rvanilla)^0.5)/A14stdlife))</f>
        <v>n/a</v>
      </c>
      <c r="AX248" s="168" t="str">
        <f>IF(A14stdlife="n/a","n/a",IF(AX$3&gt;(A14stdlife+$E248),(Input!$H$156*(1+rvanilla)^0.5)-SUM($H248:AW248),(Input!$H$156*(1+rvanilla)^0.5)/A14stdlife))</f>
        <v>n/a</v>
      </c>
      <c r="AY248" s="168" t="str">
        <f>IF(A14stdlife="n/a","n/a",IF(AY$3&gt;(A14stdlife+$E248),(Input!$H$156*(1+rvanilla)^0.5)-SUM($H248:AX248),(Input!$H$156*(1+rvanilla)^0.5)/A14stdlife))</f>
        <v>n/a</v>
      </c>
      <c r="AZ248" s="168" t="str">
        <f>IF(A14stdlife="n/a","n/a",IF(AZ$3&gt;(A14stdlife+$E248),(Input!$H$156*(1+rvanilla)^0.5)-SUM($H248:AY248),(Input!$H$156*(1+rvanilla)^0.5)/A14stdlife))</f>
        <v>n/a</v>
      </c>
      <c r="BA248" s="168" t="str">
        <f>IF(A14stdlife="n/a","n/a",IF(BA$3&gt;(A14stdlife+$E248),(Input!$H$156*(1+rvanilla)^0.5)-SUM($H248:AZ248),(Input!$H$156*(1+rvanilla)^0.5)/A14stdlife))</f>
        <v>n/a</v>
      </c>
      <c r="BB248" s="168" t="str">
        <f>IF(A14stdlife="n/a","n/a",IF(BB$3&gt;(A14stdlife+$E248),(Input!$H$156*(1+rvanilla)^0.5)-SUM($H248:BA248),(Input!$H$156*(1+rvanilla)^0.5)/A14stdlife))</f>
        <v>n/a</v>
      </c>
      <c r="BC248" s="168" t="str">
        <f>IF(A14stdlife="n/a","n/a",IF(BC$3&gt;(A14stdlife+$E248),(Input!$H$156*(1+rvanilla)^0.5)-SUM($H248:BB248),(Input!$H$156*(1+rvanilla)^0.5)/A14stdlife))</f>
        <v>n/a</v>
      </c>
      <c r="BD248" s="168" t="str">
        <f>IF(A14stdlife="n/a","n/a",IF(BD$3&gt;(A14stdlife+$E248),(Input!$H$156*(1+rvanilla)^0.5)-SUM($H248:BC248),(Input!$H$156*(1+rvanilla)^0.5)/A14stdlife))</f>
        <v>n/a</v>
      </c>
      <c r="BE248" s="168" t="str">
        <f>IF(A14stdlife="n/a","n/a",IF(BE$3&gt;(A14stdlife+$E248),(Input!$H$156*(1+rvanilla)^0.5)-SUM($H248:BD248),(Input!$H$156*(1+rvanilla)^0.5)/A14stdlife))</f>
        <v>n/a</v>
      </c>
      <c r="BF248" s="168" t="str">
        <f>IF(A14stdlife="n/a","n/a",IF(BF$3&gt;(A14stdlife+$E248),(Input!$H$156*(1+rvanilla)^0.5)-SUM($H248:BE248),(Input!$H$156*(1+rvanilla)^0.5)/A14stdlife))</f>
        <v>n/a</v>
      </c>
      <c r="BG248" s="168" t="str">
        <f>IF(A14stdlife="n/a","n/a",IF(BG$3&gt;(A14stdlife+$E248),(Input!$H$156*(1+rvanilla)^0.5)-SUM($H248:BF248),(Input!$H$156*(1+rvanilla)^0.5)/A14stdlife))</f>
        <v>n/a</v>
      </c>
      <c r="BH248" s="168" t="str">
        <f>IF(A14stdlife="n/a","n/a",IF(BH$3&gt;(A14stdlife+$E248),(Input!$H$156*(1+rvanilla)^0.5)-SUM($H248:BG248),(Input!$H$156*(1+rvanilla)^0.5)/A14stdlife))</f>
        <v>n/a</v>
      </c>
      <c r="BI248" s="168" t="str">
        <f>IF(A14stdlife="n/a","n/a",IF(BI$3&gt;(A14stdlife+$E248),(Input!$H$156*(1+rvanilla)^0.5)-SUM($H248:BH248),(Input!$H$156*(1+rvanilla)^0.5)/A14stdlife))</f>
        <v>n/a</v>
      </c>
      <c r="BJ248" s="20"/>
      <c r="BK248" s="20"/>
      <c r="BL248"/>
      <c r="BM248"/>
      <c r="BN248"/>
      <c r="BO248"/>
      <c r="BP248"/>
      <c r="BQ248"/>
      <c r="BR248"/>
      <c r="BS248"/>
      <c r="BT248"/>
      <c r="BU248"/>
      <c r="BV248"/>
      <c r="BW248"/>
      <c r="BX248"/>
      <c r="BY248"/>
      <c r="BZ248"/>
      <c r="CA248"/>
      <c r="CB248"/>
      <c r="CC248"/>
      <c r="CD248"/>
      <c r="CE248"/>
      <c r="CF248"/>
      <c r="CG248"/>
      <c r="CH248"/>
      <c r="CI248"/>
      <c r="CJ248"/>
      <c r="CK248"/>
      <c r="CL248"/>
      <c r="CM248"/>
      <c r="CN248"/>
      <c r="CO248"/>
      <c r="CP248"/>
      <c r="CQ248"/>
      <c r="CR248"/>
      <c r="CS248"/>
      <c r="CT248"/>
      <c r="CU248"/>
      <c r="CV248"/>
      <c r="CW248"/>
      <c r="CX248"/>
      <c r="CY248"/>
      <c r="CZ248"/>
      <c r="DA248"/>
      <c r="DB248"/>
      <c r="DC248"/>
      <c r="DD248"/>
      <c r="DE248"/>
      <c r="DF248"/>
      <c r="DG248"/>
      <c r="DH248"/>
      <c r="DI248"/>
      <c r="DJ248"/>
      <c r="DK248"/>
      <c r="DL248"/>
      <c r="DM248"/>
      <c r="DN248"/>
      <c r="DO248"/>
      <c r="DP248"/>
      <c r="DQ248"/>
      <c r="DR248"/>
      <c r="DS248"/>
      <c r="DT248"/>
      <c r="DU248"/>
      <c r="DV248"/>
      <c r="DW248"/>
      <c r="DX248"/>
      <c r="DY248"/>
      <c r="DZ248"/>
      <c r="EA248"/>
      <c r="EB248"/>
      <c r="EC248"/>
      <c r="ED248"/>
      <c r="EE248"/>
      <c r="EF248"/>
      <c r="EG248"/>
      <c r="EH248"/>
      <c r="EI248"/>
      <c r="EJ248"/>
      <c r="EK248"/>
      <c r="EL248"/>
      <c r="EM248"/>
      <c r="EN248"/>
      <c r="EO248"/>
      <c r="EP248"/>
      <c r="EQ248"/>
      <c r="ER248"/>
      <c r="ES248"/>
      <c r="ET248"/>
      <c r="EU248"/>
      <c r="EV248"/>
      <c r="EW248"/>
      <c r="EX248"/>
      <c r="EY248"/>
      <c r="EZ248"/>
      <c r="FA248"/>
      <c r="FB248"/>
      <c r="FC248"/>
      <c r="FD248"/>
      <c r="FE248"/>
      <c r="FF248"/>
      <c r="FG248"/>
      <c r="FH248"/>
      <c r="FI248"/>
      <c r="FJ248"/>
      <c r="FK248"/>
      <c r="FL248"/>
      <c r="FM248"/>
      <c r="FN248"/>
      <c r="FO248"/>
      <c r="FP248"/>
      <c r="FQ248"/>
      <c r="FR248"/>
      <c r="FS248"/>
      <c r="FT248"/>
      <c r="FU248"/>
      <c r="FV248"/>
      <c r="FW248"/>
      <c r="FX248"/>
      <c r="FY248"/>
      <c r="FZ248"/>
      <c r="GA248"/>
      <c r="GB248"/>
      <c r="GC248"/>
      <c r="GD248"/>
      <c r="GE248"/>
      <c r="GF248"/>
      <c r="GG248"/>
      <c r="GH248"/>
      <c r="GI248"/>
      <c r="GJ248"/>
      <c r="GK248"/>
      <c r="GL248"/>
      <c r="GM248"/>
      <c r="GN248"/>
      <c r="GO248"/>
      <c r="GP248"/>
      <c r="GQ248"/>
      <c r="GR248"/>
      <c r="GS248"/>
      <c r="GT248"/>
      <c r="GU248"/>
      <c r="GV248"/>
      <c r="GW248"/>
      <c r="GX248"/>
      <c r="GY248"/>
      <c r="GZ248"/>
      <c r="HA248"/>
      <c r="HB248"/>
      <c r="HC248"/>
      <c r="HD248"/>
      <c r="HE248"/>
      <c r="HF248"/>
      <c r="HG248"/>
      <c r="HH248"/>
      <c r="HI248"/>
      <c r="HJ248"/>
      <c r="HK248"/>
      <c r="HL248"/>
      <c r="HM248"/>
      <c r="HN248"/>
      <c r="HO248"/>
      <c r="HP248"/>
      <c r="HQ248"/>
      <c r="HR248"/>
      <c r="HS248"/>
      <c r="HT248"/>
      <c r="HU248"/>
      <c r="HV248"/>
      <c r="HW248"/>
      <c r="HX248"/>
      <c r="HY248"/>
      <c r="HZ248"/>
      <c r="IA248"/>
      <c r="IB248"/>
      <c r="IC248"/>
      <c r="ID248"/>
      <c r="IE248"/>
      <c r="IF248"/>
      <c r="IG248"/>
      <c r="IH248"/>
      <c r="II248"/>
      <c r="IJ248"/>
      <c r="IK248"/>
      <c r="IL248"/>
      <c r="IM248"/>
      <c r="IN248"/>
      <c r="IO248"/>
      <c r="IP248"/>
      <c r="IQ248"/>
      <c r="IR248"/>
      <c r="IS248"/>
      <c r="IT248"/>
      <c r="IU248"/>
      <c r="IV248"/>
    </row>
    <row r="249" spans="1:256" s="5" customFormat="1" hidden="1" outlineLevel="2">
      <c r="A249" s="20"/>
      <c r="B249" s="20"/>
      <c r="C249" s="38"/>
      <c r="D249" s="641"/>
      <c r="E249" s="287">
        <v>3</v>
      </c>
      <c r="F249" s="40"/>
      <c r="G249" s="445"/>
      <c r="H249" s="315"/>
      <c r="I249" s="314"/>
      <c r="J249" s="168" t="str">
        <f>IF(A14stdlife="n/a","n/a",IF(J$3&gt;(A14stdlife+$E249),(Input!$I$156*(1+rvanilla)^0.5)-SUM($I249:I249),(Input!$I$156*(1+rvanilla)^0.5)/A14stdlife))</f>
        <v>n/a</v>
      </c>
      <c r="K249" s="168" t="str">
        <f>IF(A14stdlife="n/a","n/a",IF(K$3&gt;(A14stdlife+$E249),(Input!$I$156*(1+rvanilla)^0.5)-SUM($I249:J249),(Input!$I$156*(1+rvanilla)^0.5)/A14stdlife))</f>
        <v>n/a</v>
      </c>
      <c r="L249" s="168" t="str">
        <f>IF(A14stdlife="n/a","n/a",IF(L$3&gt;(A14stdlife+$E249),(Input!$I$156*(1+rvanilla)^0.5)-SUM($I249:K249),(Input!$I$156*(1+rvanilla)^0.5)/A14stdlife))</f>
        <v>n/a</v>
      </c>
      <c r="M249" s="168" t="str">
        <f>IF(A14stdlife="n/a","n/a",IF(M$3&gt;(A14stdlife+$E249),(Input!$I$156*(1+rvanilla)^0.5)-SUM($I249:L249),(Input!$I$156*(1+rvanilla)^0.5)/A14stdlife))</f>
        <v>n/a</v>
      </c>
      <c r="N249" s="168" t="str">
        <f>IF(A14stdlife="n/a","n/a",IF(N$3&gt;(A14stdlife+$E249),(Input!$I$156*(1+rvanilla)^0.5)-SUM($I249:M249),(Input!$I$156*(1+rvanilla)^0.5)/A14stdlife))</f>
        <v>n/a</v>
      </c>
      <c r="O249" s="168" t="str">
        <f>IF(A14stdlife="n/a","n/a",IF(O$3&gt;(A14stdlife+$E249),(Input!$I$156*(1+rvanilla)^0.5)-SUM($I249:N249),(Input!$I$156*(1+rvanilla)^0.5)/A14stdlife))</f>
        <v>n/a</v>
      </c>
      <c r="P249" s="168" t="str">
        <f>IF(A14stdlife="n/a","n/a",IF(P$3&gt;(A14stdlife+$E249),(Input!$I$156*(1+rvanilla)^0.5)-SUM($I249:O249),(Input!$I$156*(1+rvanilla)^0.5)/A14stdlife))</f>
        <v>n/a</v>
      </c>
      <c r="Q249" s="168" t="str">
        <f>IF(A14stdlife="n/a","n/a",IF(Q$3&gt;(A14stdlife+$E249),(Input!$I$156*(1+rvanilla)^0.5)-SUM($I249:P249),(Input!$I$156*(1+rvanilla)^0.5)/A14stdlife))</f>
        <v>n/a</v>
      </c>
      <c r="R249" s="168" t="str">
        <f>IF(A14stdlife="n/a","n/a",IF(R$3&gt;(A14stdlife+$E249),(Input!$I$156*(1+rvanilla)^0.5)-SUM($I249:Q249),(Input!$I$156*(1+rvanilla)^0.5)/A14stdlife))</f>
        <v>n/a</v>
      </c>
      <c r="S249" s="168" t="str">
        <f>IF(A14stdlife="n/a","n/a",IF(S$3&gt;(A14stdlife+$E249),(Input!$I$156*(1+rvanilla)^0.5)-SUM($I249:R249),(Input!$I$156*(1+rvanilla)^0.5)/A14stdlife))</f>
        <v>n/a</v>
      </c>
      <c r="T249" s="168" t="str">
        <f>IF(A14stdlife="n/a","n/a",IF(T$3&gt;(A14stdlife+$E249),(Input!$I$156*(1+rvanilla)^0.5)-SUM($I249:S249),(Input!$I$156*(1+rvanilla)^0.5)/A14stdlife))</f>
        <v>n/a</v>
      </c>
      <c r="U249" s="168" t="str">
        <f>IF(A14stdlife="n/a","n/a",IF(U$3&gt;(A14stdlife+$E249),(Input!$I$156*(1+rvanilla)^0.5)-SUM($I249:T249),(Input!$I$156*(1+rvanilla)^0.5)/A14stdlife))</f>
        <v>n/a</v>
      </c>
      <c r="V249" s="168" t="str">
        <f>IF(A14stdlife="n/a","n/a",IF(V$3&gt;(A14stdlife+$E249),(Input!$I$156*(1+rvanilla)^0.5)-SUM($I249:U249),(Input!$I$156*(1+rvanilla)^0.5)/A14stdlife))</f>
        <v>n/a</v>
      </c>
      <c r="W249" s="168" t="str">
        <f>IF(A14stdlife="n/a","n/a",IF(W$3&gt;(A14stdlife+$E249),(Input!$I$156*(1+rvanilla)^0.5)-SUM($I249:V249),(Input!$I$156*(1+rvanilla)^0.5)/A14stdlife))</f>
        <v>n/a</v>
      </c>
      <c r="X249" s="168" t="str">
        <f>IF(A14stdlife="n/a","n/a",IF(X$3&gt;(A14stdlife+$E249),(Input!$I$156*(1+rvanilla)^0.5)-SUM($I249:W249),(Input!$I$156*(1+rvanilla)^0.5)/A14stdlife))</f>
        <v>n/a</v>
      </c>
      <c r="Y249" s="168" t="str">
        <f>IF(A14stdlife="n/a","n/a",IF(Y$3&gt;(A14stdlife+$E249),(Input!$I$156*(1+rvanilla)^0.5)-SUM($I249:X249),(Input!$I$156*(1+rvanilla)^0.5)/A14stdlife))</f>
        <v>n/a</v>
      </c>
      <c r="Z249" s="168" t="str">
        <f>IF(A14stdlife="n/a","n/a",IF(Z$3&gt;(A14stdlife+$E249),(Input!$I$156*(1+rvanilla)^0.5)-SUM($I249:Y249),(Input!$I$156*(1+rvanilla)^0.5)/A14stdlife))</f>
        <v>n/a</v>
      </c>
      <c r="AA249" s="168" t="str">
        <f>IF(A14stdlife="n/a","n/a",IF(AA$3&gt;(A14stdlife+$E249),(Input!$I$156*(1+rvanilla)^0.5)-SUM($I249:Z249),(Input!$I$156*(1+rvanilla)^0.5)/A14stdlife))</f>
        <v>n/a</v>
      </c>
      <c r="AB249" s="168" t="str">
        <f>IF(A14stdlife="n/a","n/a",IF(AB$3&gt;(A14stdlife+$E249),(Input!$I$156*(1+rvanilla)^0.5)-SUM($I249:AA249),(Input!$I$156*(1+rvanilla)^0.5)/A14stdlife))</f>
        <v>n/a</v>
      </c>
      <c r="AC249" s="168" t="str">
        <f>IF(A14stdlife="n/a","n/a",IF(AC$3&gt;(A14stdlife+$E249),(Input!$I$156*(1+rvanilla)^0.5)-SUM($I249:AB249),(Input!$I$156*(1+rvanilla)^0.5)/A14stdlife))</f>
        <v>n/a</v>
      </c>
      <c r="AD249" s="168" t="str">
        <f>IF(A14stdlife="n/a","n/a",IF(AD$3&gt;(A14stdlife+$E249),(Input!$I$156*(1+rvanilla)^0.5)-SUM($I249:AC249),(Input!$I$156*(1+rvanilla)^0.5)/A14stdlife))</f>
        <v>n/a</v>
      </c>
      <c r="AE249" s="168" t="str">
        <f>IF(A14stdlife="n/a","n/a",IF(AE$3&gt;(A14stdlife+$E249),(Input!$I$156*(1+rvanilla)^0.5)-SUM($I249:AD249),(Input!$I$156*(1+rvanilla)^0.5)/A14stdlife))</f>
        <v>n/a</v>
      </c>
      <c r="AF249" s="168" t="str">
        <f>IF(A14stdlife="n/a","n/a",IF(AF$3&gt;(A14stdlife+$E249),(Input!$I$156*(1+rvanilla)^0.5)-SUM($I249:AE249),(Input!$I$156*(1+rvanilla)^0.5)/A14stdlife))</f>
        <v>n/a</v>
      </c>
      <c r="AG249" s="168" t="str">
        <f>IF(A14stdlife="n/a","n/a",IF(AG$3&gt;(A14stdlife+$E249),(Input!$I$156*(1+rvanilla)^0.5)-SUM($I249:AF249),(Input!$I$156*(1+rvanilla)^0.5)/A14stdlife))</f>
        <v>n/a</v>
      </c>
      <c r="AH249" s="168" t="str">
        <f>IF(A14stdlife="n/a","n/a",IF(AH$3&gt;(A14stdlife+$E249),(Input!$I$156*(1+rvanilla)^0.5)-SUM($I249:AG249),(Input!$I$156*(1+rvanilla)^0.5)/A14stdlife))</f>
        <v>n/a</v>
      </c>
      <c r="AI249" s="168" t="str">
        <f>IF(A14stdlife="n/a","n/a",IF(AI$3&gt;(A14stdlife+$E249),(Input!$I$156*(1+rvanilla)^0.5)-SUM($I249:AH249),(Input!$I$156*(1+rvanilla)^0.5)/A14stdlife))</f>
        <v>n/a</v>
      </c>
      <c r="AJ249" s="168" t="str">
        <f>IF(A14stdlife="n/a","n/a",IF(AJ$3&gt;(A14stdlife+$E249),(Input!$I$156*(1+rvanilla)^0.5)-SUM($I249:AI249),(Input!$I$156*(1+rvanilla)^0.5)/A14stdlife))</f>
        <v>n/a</v>
      </c>
      <c r="AK249" s="168" t="str">
        <f>IF(A14stdlife="n/a","n/a",IF(AK$3&gt;(A14stdlife+$E249),(Input!$I$156*(1+rvanilla)^0.5)-SUM($I249:AJ249),(Input!$I$156*(1+rvanilla)^0.5)/A14stdlife))</f>
        <v>n/a</v>
      </c>
      <c r="AL249" s="168" t="str">
        <f>IF(A14stdlife="n/a","n/a",IF(AL$3&gt;(A14stdlife+$E249),(Input!$I$156*(1+rvanilla)^0.5)-SUM($I249:AK249),(Input!$I$156*(1+rvanilla)^0.5)/A14stdlife))</f>
        <v>n/a</v>
      </c>
      <c r="AM249" s="168" t="str">
        <f>IF(A14stdlife="n/a","n/a",IF(AM$3&gt;(A14stdlife+$E249),(Input!$I$156*(1+rvanilla)^0.5)-SUM($I249:AL249),(Input!$I$156*(1+rvanilla)^0.5)/A14stdlife))</f>
        <v>n/a</v>
      </c>
      <c r="AN249" s="168" t="str">
        <f>IF(A14stdlife="n/a","n/a",IF(AN$3&gt;(A14stdlife+$E249),(Input!$I$156*(1+rvanilla)^0.5)-SUM($I249:AM249),(Input!$I$156*(1+rvanilla)^0.5)/A14stdlife))</f>
        <v>n/a</v>
      </c>
      <c r="AO249" s="168" t="str">
        <f>IF(A14stdlife="n/a","n/a",IF(AO$3&gt;(A14stdlife+$E249),(Input!$I$156*(1+rvanilla)^0.5)-SUM($I249:AN249),(Input!$I$156*(1+rvanilla)^0.5)/A14stdlife))</f>
        <v>n/a</v>
      </c>
      <c r="AP249" s="168" t="str">
        <f>IF(A14stdlife="n/a","n/a",IF(AP$3&gt;(A14stdlife+$E249),(Input!$I$156*(1+rvanilla)^0.5)-SUM($I249:AO249),(Input!$I$156*(1+rvanilla)^0.5)/A14stdlife))</f>
        <v>n/a</v>
      </c>
      <c r="AQ249" s="168" t="str">
        <f>IF(A14stdlife="n/a","n/a",IF(AQ$3&gt;(A14stdlife+$E249),(Input!$I$156*(1+rvanilla)^0.5)-SUM($I249:AP249),(Input!$I$156*(1+rvanilla)^0.5)/A14stdlife))</f>
        <v>n/a</v>
      </c>
      <c r="AR249" s="168" t="str">
        <f>IF(A14stdlife="n/a","n/a",IF(AR$3&gt;(A14stdlife+$E249),(Input!$I$156*(1+rvanilla)^0.5)-SUM($I249:AQ249),(Input!$I$156*(1+rvanilla)^0.5)/A14stdlife))</f>
        <v>n/a</v>
      </c>
      <c r="AS249" s="168" t="str">
        <f>IF(A14stdlife="n/a","n/a",IF(AS$3&gt;(A14stdlife+$E249),(Input!$I$156*(1+rvanilla)^0.5)-SUM($I249:AR249),(Input!$I$156*(1+rvanilla)^0.5)/A14stdlife))</f>
        <v>n/a</v>
      </c>
      <c r="AT249" s="168" t="str">
        <f>IF(A14stdlife="n/a","n/a",IF(AT$3&gt;(A14stdlife+$E249),(Input!$I$156*(1+rvanilla)^0.5)-SUM($I249:AS249),(Input!$I$156*(1+rvanilla)^0.5)/A14stdlife))</f>
        <v>n/a</v>
      </c>
      <c r="AU249" s="168" t="str">
        <f>IF(A14stdlife="n/a","n/a",IF(AU$3&gt;(A14stdlife+$E249),(Input!$I$156*(1+rvanilla)^0.5)-SUM($I249:AT249),(Input!$I$156*(1+rvanilla)^0.5)/A14stdlife))</f>
        <v>n/a</v>
      </c>
      <c r="AV249" s="168" t="str">
        <f>IF(A14stdlife="n/a","n/a",IF(AV$3&gt;(A14stdlife+$E249),(Input!$I$156*(1+rvanilla)^0.5)-SUM($I249:AU249),(Input!$I$156*(1+rvanilla)^0.5)/A14stdlife))</f>
        <v>n/a</v>
      </c>
      <c r="AW249" s="168" t="str">
        <f>IF(A14stdlife="n/a","n/a",IF(AW$3&gt;(A14stdlife+$E249),(Input!$I$156*(1+rvanilla)^0.5)-SUM($I249:AV249),(Input!$I$156*(1+rvanilla)^0.5)/A14stdlife))</f>
        <v>n/a</v>
      </c>
      <c r="AX249" s="168" t="str">
        <f>IF(A14stdlife="n/a","n/a",IF(AX$3&gt;(A14stdlife+$E249),(Input!$I$156*(1+rvanilla)^0.5)-SUM($I249:AW249),(Input!$I$156*(1+rvanilla)^0.5)/A14stdlife))</f>
        <v>n/a</v>
      </c>
      <c r="AY249" s="168" t="str">
        <f>IF(A14stdlife="n/a","n/a",IF(AY$3&gt;(A14stdlife+$E249),(Input!$I$156*(1+rvanilla)^0.5)-SUM($I249:AX249),(Input!$I$156*(1+rvanilla)^0.5)/A14stdlife))</f>
        <v>n/a</v>
      </c>
      <c r="AZ249" s="168" t="str">
        <f>IF(A14stdlife="n/a","n/a",IF(AZ$3&gt;(A14stdlife+$E249),(Input!$I$156*(1+rvanilla)^0.5)-SUM($I249:AY249),(Input!$I$156*(1+rvanilla)^0.5)/A14stdlife))</f>
        <v>n/a</v>
      </c>
      <c r="BA249" s="168" t="str">
        <f>IF(A14stdlife="n/a","n/a",IF(BA$3&gt;(A14stdlife+$E249),(Input!$I$156*(1+rvanilla)^0.5)-SUM($I249:AZ249),(Input!$I$156*(1+rvanilla)^0.5)/A14stdlife))</f>
        <v>n/a</v>
      </c>
      <c r="BB249" s="168" t="str">
        <f>IF(A14stdlife="n/a","n/a",IF(BB$3&gt;(A14stdlife+$E249),(Input!$I$156*(1+rvanilla)^0.5)-SUM($I249:BA249),(Input!$I$156*(1+rvanilla)^0.5)/A14stdlife))</f>
        <v>n/a</v>
      </c>
      <c r="BC249" s="168" t="str">
        <f>IF(A14stdlife="n/a","n/a",IF(BC$3&gt;(A14stdlife+$E249),(Input!$I$156*(1+rvanilla)^0.5)-SUM($I249:BB249),(Input!$I$156*(1+rvanilla)^0.5)/A14stdlife))</f>
        <v>n/a</v>
      </c>
      <c r="BD249" s="168" t="str">
        <f>IF(A14stdlife="n/a","n/a",IF(BD$3&gt;(A14stdlife+$E249),(Input!$I$156*(1+rvanilla)^0.5)-SUM($I249:BC249),(Input!$I$156*(1+rvanilla)^0.5)/A14stdlife))</f>
        <v>n/a</v>
      </c>
      <c r="BE249" s="168" t="str">
        <f>IF(A14stdlife="n/a","n/a",IF(BE$3&gt;(A14stdlife+$E249),(Input!$I$156*(1+rvanilla)^0.5)-SUM($I249:BD249),(Input!$I$156*(1+rvanilla)^0.5)/A14stdlife))</f>
        <v>n/a</v>
      </c>
      <c r="BF249" s="168" t="str">
        <f>IF(A14stdlife="n/a","n/a",IF(BF$3&gt;(A14stdlife+$E249),(Input!$I$156*(1+rvanilla)^0.5)-SUM($I249:BE249),(Input!$I$156*(1+rvanilla)^0.5)/A14stdlife))</f>
        <v>n/a</v>
      </c>
      <c r="BG249" s="168" t="str">
        <f>IF(A14stdlife="n/a","n/a",IF(BG$3&gt;(A14stdlife+$E249),(Input!$I$156*(1+rvanilla)^0.5)-SUM($I249:BF249),(Input!$I$156*(1+rvanilla)^0.5)/A14stdlife))</f>
        <v>n/a</v>
      </c>
      <c r="BH249" s="168" t="str">
        <f>IF(A14stdlife="n/a","n/a",IF(BH$3&gt;(A14stdlife+$E249),(Input!$I$156*(1+rvanilla)^0.5)-SUM($I249:BG249),(Input!$I$156*(1+rvanilla)^0.5)/A14stdlife))</f>
        <v>n/a</v>
      </c>
      <c r="BI249" s="168" t="str">
        <f>IF(A14stdlife="n/a","n/a",IF(BI$3&gt;(A14stdlife+$E249),(Input!$I$156*(1+rvanilla)^0.5)-SUM($I249:BH249),(Input!$I$156*(1+rvanilla)^0.5)/A14stdlife))</f>
        <v>n/a</v>
      </c>
      <c r="BJ249" s="20"/>
      <c r="BK249" s="20"/>
      <c r="BL249"/>
      <c r="BM249"/>
      <c r="BN249"/>
      <c r="BO249"/>
      <c r="BP249"/>
      <c r="BQ249"/>
      <c r="BR249"/>
      <c r="BS249"/>
      <c r="BT249"/>
      <c r="BU249"/>
      <c r="BV249"/>
      <c r="BW249"/>
      <c r="BX249"/>
      <c r="BY249"/>
      <c r="BZ249"/>
      <c r="CA249"/>
      <c r="CB249"/>
      <c r="CC249"/>
      <c r="CD249"/>
      <c r="CE249"/>
      <c r="CF249"/>
      <c r="CG249"/>
      <c r="CH249"/>
      <c r="CI249"/>
      <c r="CJ249"/>
      <c r="CK249"/>
      <c r="CL249"/>
      <c r="CM249"/>
      <c r="CN249"/>
      <c r="CO249"/>
      <c r="CP249"/>
      <c r="CQ249"/>
      <c r="CR249"/>
      <c r="CS249"/>
      <c r="CT249"/>
      <c r="CU249"/>
      <c r="CV249"/>
      <c r="CW249"/>
      <c r="CX249"/>
      <c r="CY249"/>
      <c r="CZ249"/>
      <c r="DA249"/>
      <c r="DB249"/>
      <c r="DC249"/>
      <c r="DD249"/>
      <c r="DE249"/>
      <c r="DF249"/>
      <c r="DG249"/>
      <c r="DH249"/>
      <c r="DI249"/>
      <c r="DJ249"/>
      <c r="DK249"/>
      <c r="DL249"/>
      <c r="DM249"/>
      <c r="DN249"/>
      <c r="DO249"/>
      <c r="DP249"/>
      <c r="DQ249"/>
      <c r="DR249"/>
      <c r="DS249"/>
      <c r="DT249"/>
      <c r="DU249"/>
      <c r="DV249"/>
      <c r="DW249"/>
      <c r="DX249"/>
      <c r="DY249"/>
      <c r="DZ249"/>
      <c r="EA249"/>
      <c r="EB249"/>
      <c r="EC249"/>
      <c r="ED249"/>
      <c r="EE249"/>
      <c r="EF249"/>
      <c r="EG249"/>
      <c r="EH249"/>
      <c r="EI249"/>
      <c r="EJ249"/>
      <c r="EK249"/>
      <c r="EL249"/>
      <c r="EM249"/>
      <c r="EN249"/>
      <c r="EO249"/>
      <c r="EP249"/>
      <c r="EQ249"/>
      <c r="ER249"/>
      <c r="ES249"/>
      <c r="ET249"/>
      <c r="EU249"/>
      <c r="EV249"/>
      <c r="EW249"/>
      <c r="EX249"/>
      <c r="EY249"/>
      <c r="EZ249"/>
      <c r="FA249"/>
      <c r="FB249"/>
      <c r="FC249"/>
      <c r="FD249"/>
      <c r="FE249"/>
      <c r="FF249"/>
      <c r="FG249"/>
      <c r="FH249"/>
      <c r="FI249"/>
      <c r="FJ249"/>
      <c r="FK249"/>
      <c r="FL249"/>
      <c r="FM249"/>
      <c r="FN249"/>
      <c r="FO249"/>
      <c r="FP249"/>
      <c r="FQ249"/>
      <c r="FR249"/>
      <c r="FS249"/>
      <c r="FT249"/>
      <c r="FU249"/>
      <c r="FV249"/>
      <c r="FW249"/>
      <c r="FX249"/>
      <c r="FY249"/>
      <c r="FZ249"/>
      <c r="GA249"/>
      <c r="GB249"/>
      <c r="GC249"/>
      <c r="GD249"/>
      <c r="GE249"/>
      <c r="GF249"/>
      <c r="GG249"/>
      <c r="GH249"/>
      <c r="GI249"/>
      <c r="GJ249"/>
      <c r="GK249"/>
      <c r="GL249"/>
      <c r="GM249"/>
      <c r="GN249"/>
      <c r="GO249"/>
      <c r="GP249"/>
      <c r="GQ249"/>
      <c r="GR249"/>
      <c r="GS249"/>
      <c r="GT249"/>
      <c r="GU249"/>
      <c r="GV249"/>
      <c r="GW249"/>
      <c r="GX249"/>
      <c r="GY249"/>
      <c r="GZ249"/>
      <c r="HA249"/>
      <c r="HB249"/>
      <c r="HC249"/>
      <c r="HD249"/>
      <c r="HE249"/>
      <c r="HF249"/>
      <c r="HG249"/>
      <c r="HH249"/>
      <c r="HI249"/>
      <c r="HJ249"/>
      <c r="HK249"/>
      <c r="HL249"/>
      <c r="HM249"/>
      <c r="HN249"/>
      <c r="HO249"/>
      <c r="HP249"/>
      <c r="HQ249"/>
      <c r="HR249"/>
      <c r="HS249"/>
      <c r="HT249"/>
      <c r="HU249"/>
      <c r="HV249"/>
      <c r="HW249"/>
      <c r="HX249"/>
      <c r="HY249"/>
      <c r="HZ249"/>
      <c r="IA249"/>
      <c r="IB249"/>
      <c r="IC249"/>
      <c r="ID249"/>
      <c r="IE249"/>
      <c r="IF249"/>
      <c r="IG249"/>
      <c r="IH249"/>
      <c r="II249"/>
      <c r="IJ249"/>
      <c r="IK249"/>
      <c r="IL249"/>
      <c r="IM249"/>
      <c r="IN249"/>
      <c r="IO249"/>
      <c r="IP249"/>
      <c r="IQ249"/>
      <c r="IR249"/>
      <c r="IS249"/>
      <c r="IT249"/>
      <c r="IU249"/>
      <c r="IV249"/>
    </row>
    <row r="250" spans="1:256" s="5" customFormat="1" hidden="1" outlineLevel="2">
      <c r="A250" s="20"/>
      <c r="B250" s="20"/>
      <c r="C250" s="38"/>
      <c r="D250" s="641"/>
      <c r="E250" s="287">
        <v>4</v>
      </c>
      <c r="F250" s="40"/>
      <c r="G250" s="445"/>
      <c r="H250" s="315"/>
      <c r="I250" s="315"/>
      <c r="J250" s="314"/>
      <c r="K250" s="168" t="str">
        <f>IF(A14stdlife="n/a","n/a",IF(K$3&gt;(A14stdlife+$E250),(Input!$J$156*(1+rvanilla)^0.5)-SUM($J250:J250),(Input!$J$156*(1+rvanilla)^0.5)/A14stdlife))</f>
        <v>n/a</v>
      </c>
      <c r="L250" s="168" t="str">
        <f>IF(A14stdlife="n/a","n/a",IF(L$3&gt;(A14stdlife+$E250),(Input!$J$156*(1+rvanilla)^0.5)-SUM($J250:K250),(Input!$J$156*(1+rvanilla)^0.5)/A14stdlife))</f>
        <v>n/a</v>
      </c>
      <c r="M250" s="168" t="str">
        <f>IF(A14stdlife="n/a","n/a",IF(M$3&gt;(A14stdlife+$E250),(Input!$J$156*(1+rvanilla)^0.5)-SUM($J250:L250),(Input!$J$156*(1+rvanilla)^0.5)/A14stdlife))</f>
        <v>n/a</v>
      </c>
      <c r="N250" s="168" t="str">
        <f>IF(A14stdlife="n/a","n/a",IF(N$3&gt;(A14stdlife+$E250),(Input!$J$156*(1+rvanilla)^0.5)-SUM($J250:M250),(Input!$J$156*(1+rvanilla)^0.5)/A14stdlife))</f>
        <v>n/a</v>
      </c>
      <c r="O250" s="168" t="str">
        <f>IF(A14stdlife="n/a","n/a",IF(O$3&gt;(A14stdlife+$E250),(Input!$J$156*(1+rvanilla)^0.5)-SUM($J250:N250),(Input!$J$156*(1+rvanilla)^0.5)/A14stdlife))</f>
        <v>n/a</v>
      </c>
      <c r="P250" s="168" t="str">
        <f>IF(A14stdlife="n/a","n/a",IF(P$3&gt;(A14stdlife+$E250),(Input!$J$156*(1+rvanilla)^0.5)-SUM($J250:O250),(Input!$J$156*(1+rvanilla)^0.5)/A14stdlife))</f>
        <v>n/a</v>
      </c>
      <c r="Q250" s="168" t="str">
        <f>IF(A14stdlife="n/a","n/a",IF(Q$3&gt;(A14stdlife+$E250),(Input!$J$156*(1+rvanilla)^0.5)-SUM($J250:P250),(Input!$J$156*(1+rvanilla)^0.5)/A14stdlife))</f>
        <v>n/a</v>
      </c>
      <c r="R250" s="168" t="str">
        <f>IF(A14stdlife="n/a","n/a",IF(R$3&gt;(A14stdlife+$E250),(Input!$J$156*(1+rvanilla)^0.5)-SUM($J250:Q250),(Input!$J$156*(1+rvanilla)^0.5)/A14stdlife))</f>
        <v>n/a</v>
      </c>
      <c r="S250" s="168" t="str">
        <f>IF(A14stdlife="n/a","n/a",IF(S$3&gt;(A14stdlife+$E250),(Input!$J$156*(1+rvanilla)^0.5)-SUM($J250:R250),(Input!$J$156*(1+rvanilla)^0.5)/A14stdlife))</f>
        <v>n/a</v>
      </c>
      <c r="T250" s="168" t="str">
        <f>IF(A14stdlife="n/a","n/a",IF(T$3&gt;(A14stdlife+$E250),(Input!$J$156*(1+rvanilla)^0.5)-SUM($J250:S250),(Input!$J$156*(1+rvanilla)^0.5)/A14stdlife))</f>
        <v>n/a</v>
      </c>
      <c r="U250" s="168" t="str">
        <f>IF(A14stdlife="n/a","n/a",IF(U$3&gt;(A14stdlife+$E250),(Input!$J$156*(1+rvanilla)^0.5)-SUM($J250:T250),(Input!$J$156*(1+rvanilla)^0.5)/A14stdlife))</f>
        <v>n/a</v>
      </c>
      <c r="V250" s="168" t="str">
        <f>IF(A14stdlife="n/a","n/a",IF(V$3&gt;(A14stdlife+$E250),(Input!$J$156*(1+rvanilla)^0.5)-SUM($J250:U250),(Input!$J$156*(1+rvanilla)^0.5)/A14stdlife))</f>
        <v>n/a</v>
      </c>
      <c r="W250" s="168" t="str">
        <f>IF(A14stdlife="n/a","n/a",IF(W$3&gt;(A14stdlife+$E250),(Input!$J$156*(1+rvanilla)^0.5)-SUM($J250:V250),(Input!$J$156*(1+rvanilla)^0.5)/A14stdlife))</f>
        <v>n/a</v>
      </c>
      <c r="X250" s="168" t="str">
        <f>IF(A14stdlife="n/a","n/a",IF(X$3&gt;(A14stdlife+$E250),(Input!$J$156*(1+rvanilla)^0.5)-SUM($J250:W250),(Input!$J$156*(1+rvanilla)^0.5)/A14stdlife))</f>
        <v>n/a</v>
      </c>
      <c r="Y250" s="168" t="str">
        <f>IF(A14stdlife="n/a","n/a",IF(Y$3&gt;(A14stdlife+$E250),(Input!$J$156*(1+rvanilla)^0.5)-SUM($J250:X250),(Input!$J$156*(1+rvanilla)^0.5)/A14stdlife))</f>
        <v>n/a</v>
      </c>
      <c r="Z250" s="168" t="str">
        <f>IF(A14stdlife="n/a","n/a",IF(Z$3&gt;(A14stdlife+$E250),(Input!$J$156*(1+rvanilla)^0.5)-SUM($J250:Y250),(Input!$J$156*(1+rvanilla)^0.5)/A14stdlife))</f>
        <v>n/a</v>
      </c>
      <c r="AA250" s="168" t="str">
        <f>IF(A14stdlife="n/a","n/a",IF(AA$3&gt;(A14stdlife+$E250),(Input!$J$156*(1+rvanilla)^0.5)-SUM($J250:Z250),(Input!$J$156*(1+rvanilla)^0.5)/A14stdlife))</f>
        <v>n/a</v>
      </c>
      <c r="AB250" s="168" t="str">
        <f>IF(A14stdlife="n/a","n/a",IF(AB$3&gt;(A14stdlife+$E250),(Input!$J$156*(1+rvanilla)^0.5)-SUM($J250:AA250),(Input!$J$156*(1+rvanilla)^0.5)/A14stdlife))</f>
        <v>n/a</v>
      </c>
      <c r="AC250" s="168" t="str">
        <f>IF(A14stdlife="n/a","n/a",IF(AC$3&gt;(A14stdlife+$E250),(Input!$J$156*(1+rvanilla)^0.5)-SUM($J250:AB250),(Input!$J$156*(1+rvanilla)^0.5)/A14stdlife))</f>
        <v>n/a</v>
      </c>
      <c r="AD250" s="168" t="str">
        <f>IF(A14stdlife="n/a","n/a",IF(AD$3&gt;(A14stdlife+$E250),(Input!$J$156*(1+rvanilla)^0.5)-SUM($J250:AC250),(Input!$J$156*(1+rvanilla)^0.5)/A14stdlife))</f>
        <v>n/a</v>
      </c>
      <c r="AE250" s="168" t="str">
        <f>IF(A14stdlife="n/a","n/a",IF(AE$3&gt;(A14stdlife+$E250),(Input!$J$156*(1+rvanilla)^0.5)-SUM($J250:AD250),(Input!$J$156*(1+rvanilla)^0.5)/A14stdlife))</f>
        <v>n/a</v>
      </c>
      <c r="AF250" s="168" t="str">
        <f>IF(A14stdlife="n/a","n/a",IF(AF$3&gt;(A14stdlife+$E250),(Input!$J$156*(1+rvanilla)^0.5)-SUM($J250:AE250),(Input!$J$156*(1+rvanilla)^0.5)/A14stdlife))</f>
        <v>n/a</v>
      </c>
      <c r="AG250" s="168" t="str">
        <f>IF(A14stdlife="n/a","n/a",IF(AG$3&gt;(A14stdlife+$E250),(Input!$J$156*(1+rvanilla)^0.5)-SUM($J250:AF250),(Input!$J$156*(1+rvanilla)^0.5)/A14stdlife))</f>
        <v>n/a</v>
      </c>
      <c r="AH250" s="168" t="str">
        <f>IF(A14stdlife="n/a","n/a",IF(AH$3&gt;(A14stdlife+$E250),(Input!$J$156*(1+rvanilla)^0.5)-SUM($J250:AG250),(Input!$J$156*(1+rvanilla)^0.5)/A14stdlife))</f>
        <v>n/a</v>
      </c>
      <c r="AI250" s="168" t="str">
        <f>IF(A14stdlife="n/a","n/a",IF(AI$3&gt;(A14stdlife+$E250),(Input!$J$156*(1+rvanilla)^0.5)-SUM($J250:AH250),(Input!$J$156*(1+rvanilla)^0.5)/A14stdlife))</f>
        <v>n/a</v>
      </c>
      <c r="AJ250" s="168" t="str">
        <f>IF(A14stdlife="n/a","n/a",IF(AJ$3&gt;(A14stdlife+$E250),(Input!$J$156*(1+rvanilla)^0.5)-SUM($J250:AI250),(Input!$J$156*(1+rvanilla)^0.5)/A14stdlife))</f>
        <v>n/a</v>
      </c>
      <c r="AK250" s="168" t="str">
        <f>IF(A14stdlife="n/a","n/a",IF(AK$3&gt;(A14stdlife+$E250),(Input!$J$156*(1+rvanilla)^0.5)-SUM($J250:AJ250),(Input!$J$156*(1+rvanilla)^0.5)/A14stdlife))</f>
        <v>n/a</v>
      </c>
      <c r="AL250" s="168" t="str">
        <f>IF(A14stdlife="n/a","n/a",IF(AL$3&gt;(A14stdlife+$E250),(Input!$J$156*(1+rvanilla)^0.5)-SUM($J250:AK250),(Input!$J$156*(1+rvanilla)^0.5)/A14stdlife))</f>
        <v>n/a</v>
      </c>
      <c r="AM250" s="168" t="str">
        <f>IF(A14stdlife="n/a","n/a",IF(AM$3&gt;(A14stdlife+$E250),(Input!$J$156*(1+rvanilla)^0.5)-SUM($J250:AL250),(Input!$J$156*(1+rvanilla)^0.5)/A14stdlife))</f>
        <v>n/a</v>
      </c>
      <c r="AN250" s="168" t="str">
        <f>IF(A14stdlife="n/a","n/a",IF(AN$3&gt;(A14stdlife+$E250),(Input!$J$156*(1+rvanilla)^0.5)-SUM($J250:AM250),(Input!$J$156*(1+rvanilla)^0.5)/A14stdlife))</f>
        <v>n/a</v>
      </c>
      <c r="AO250" s="168" t="str">
        <f>IF(A14stdlife="n/a","n/a",IF(AO$3&gt;(A14stdlife+$E250),(Input!$J$156*(1+rvanilla)^0.5)-SUM($J250:AN250),(Input!$J$156*(1+rvanilla)^0.5)/A14stdlife))</f>
        <v>n/a</v>
      </c>
      <c r="AP250" s="168" t="str">
        <f>IF(A14stdlife="n/a","n/a",IF(AP$3&gt;(A14stdlife+$E250),(Input!$J$156*(1+rvanilla)^0.5)-SUM($J250:AO250),(Input!$J$156*(1+rvanilla)^0.5)/A14stdlife))</f>
        <v>n/a</v>
      </c>
      <c r="AQ250" s="168" t="str">
        <f>IF(A14stdlife="n/a","n/a",IF(AQ$3&gt;(A14stdlife+$E250),(Input!$J$156*(1+rvanilla)^0.5)-SUM($J250:AP250),(Input!$J$156*(1+rvanilla)^0.5)/A14stdlife))</f>
        <v>n/a</v>
      </c>
      <c r="AR250" s="168" t="str">
        <f>IF(A14stdlife="n/a","n/a",IF(AR$3&gt;(A14stdlife+$E250),(Input!$J$156*(1+rvanilla)^0.5)-SUM($J250:AQ250),(Input!$J$156*(1+rvanilla)^0.5)/A14stdlife))</f>
        <v>n/a</v>
      </c>
      <c r="AS250" s="168" t="str">
        <f>IF(A14stdlife="n/a","n/a",IF(AS$3&gt;(A14stdlife+$E250),(Input!$J$156*(1+rvanilla)^0.5)-SUM($J250:AR250),(Input!$J$156*(1+rvanilla)^0.5)/A14stdlife))</f>
        <v>n/a</v>
      </c>
      <c r="AT250" s="168" t="str">
        <f>IF(A14stdlife="n/a","n/a",IF(AT$3&gt;(A14stdlife+$E250),(Input!$J$156*(1+rvanilla)^0.5)-SUM($J250:AS250),(Input!$J$156*(1+rvanilla)^0.5)/A14stdlife))</f>
        <v>n/a</v>
      </c>
      <c r="AU250" s="168" t="str">
        <f>IF(A14stdlife="n/a","n/a",IF(AU$3&gt;(A14stdlife+$E250),(Input!$J$156*(1+rvanilla)^0.5)-SUM($J250:AT250),(Input!$J$156*(1+rvanilla)^0.5)/A14stdlife))</f>
        <v>n/a</v>
      </c>
      <c r="AV250" s="168" t="str">
        <f>IF(A14stdlife="n/a","n/a",IF(AV$3&gt;(A14stdlife+$E250),(Input!$J$156*(1+rvanilla)^0.5)-SUM($J250:AU250),(Input!$J$156*(1+rvanilla)^0.5)/A14stdlife))</f>
        <v>n/a</v>
      </c>
      <c r="AW250" s="168" t="str">
        <f>IF(A14stdlife="n/a","n/a",IF(AW$3&gt;(A14stdlife+$E250),(Input!$J$156*(1+rvanilla)^0.5)-SUM($J250:AV250),(Input!$J$156*(1+rvanilla)^0.5)/A14stdlife))</f>
        <v>n/a</v>
      </c>
      <c r="AX250" s="168" t="str">
        <f>IF(A14stdlife="n/a","n/a",IF(AX$3&gt;(A14stdlife+$E250),(Input!$J$156*(1+rvanilla)^0.5)-SUM($J250:AW250),(Input!$J$156*(1+rvanilla)^0.5)/A14stdlife))</f>
        <v>n/a</v>
      </c>
      <c r="AY250" s="168" t="str">
        <f>IF(A14stdlife="n/a","n/a",IF(AY$3&gt;(A14stdlife+$E250),(Input!$J$156*(1+rvanilla)^0.5)-SUM($J250:AX250),(Input!$J$156*(1+rvanilla)^0.5)/A14stdlife))</f>
        <v>n/a</v>
      </c>
      <c r="AZ250" s="168" t="str">
        <f>IF(A14stdlife="n/a","n/a",IF(AZ$3&gt;(A14stdlife+$E250),(Input!$J$156*(1+rvanilla)^0.5)-SUM($J250:AY250),(Input!$J$156*(1+rvanilla)^0.5)/A14stdlife))</f>
        <v>n/a</v>
      </c>
      <c r="BA250" s="168" t="str">
        <f>IF(A14stdlife="n/a","n/a",IF(BA$3&gt;(A14stdlife+$E250),(Input!$J$156*(1+rvanilla)^0.5)-SUM($J250:AZ250),(Input!$J$156*(1+rvanilla)^0.5)/A14stdlife))</f>
        <v>n/a</v>
      </c>
      <c r="BB250" s="168" t="str">
        <f>IF(A14stdlife="n/a","n/a",IF(BB$3&gt;(A14stdlife+$E250),(Input!$J$156*(1+rvanilla)^0.5)-SUM($J250:BA250),(Input!$J$156*(1+rvanilla)^0.5)/A14stdlife))</f>
        <v>n/a</v>
      </c>
      <c r="BC250" s="168" t="str">
        <f>IF(A14stdlife="n/a","n/a",IF(BC$3&gt;(A14stdlife+$E250),(Input!$J$156*(1+rvanilla)^0.5)-SUM($J250:BB250),(Input!$J$156*(1+rvanilla)^0.5)/A14stdlife))</f>
        <v>n/a</v>
      </c>
      <c r="BD250" s="168" t="str">
        <f>IF(A14stdlife="n/a","n/a",IF(BD$3&gt;(A14stdlife+$E250),(Input!$J$156*(1+rvanilla)^0.5)-SUM($J250:BC250),(Input!$J$156*(1+rvanilla)^0.5)/A14stdlife))</f>
        <v>n/a</v>
      </c>
      <c r="BE250" s="168" t="str">
        <f>IF(A14stdlife="n/a","n/a",IF(BE$3&gt;(A14stdlife+$E250),(Input!$J$156*(1+rvanilla)^0.5)-SUM($J250:BD250),(Input!$J$156*(1+rvanilla)^0.5)/A14stdlife))</f>
        <v>n/a</v>
      </c>
      <c r="BF250" s="168" t="str">
        <f>IF(A14stdlife="n/a","n/a",IF(BF$3&gt;(A14stdlife+$E250),(Input!$J$156*(1+rvanilla)^0.5)-SUM($J250:BE250),(Input!$J$156*(1+rvanilla)^0.5)/A14stdlife))</f>
        <v>n/a</v>
      </c>
      <c r="BG250" s="168" t="str">
        <f>IF(A14stdlife="n/a","n/a",IF(BG$3&gt;(A14stdlife+$E250),(Input!$J$156*(1+rvanilla)^0.5)-SUM($J250:BF250),(Input!$J$156*(1+rvanilla)^0.5)/A14stdlife))</f>
        <v>n/a</v>
      </c>
      <c r="BH250" s="168" t="str">
        <f>IF(A14stdlife="n/a","n/a",IF(BH$3&gt;(A14stdlife+$E250),(Input!$J$156*(1+rvanilla)^0.5)-SUM($J250:BG250),(Input!$J$156*(1+rvanilla)^0.5)/A14stdlife))</f>
        <v>n/a</v>
      </c>
      <c r="BI250" s="168" t="str">
        <f>IF(A14stdlife="n/a","n/a",IF(BI$3&gt;(A14stdlife+$E250),(Input!$J$156*(1+rvanilla)^0.5)-SUM($J250:BH250),(Input!$J$156*(1+rvanilla)^0.5)/A14stdlife))</f>
        <v>n/a</v>
      </c>
      <c r="BJ250" s="20"/>
      <c r="BK250" s="20"/>
      <c r="BL250"/>
      <c r="BM250"/>
      <c r="BN250"/>
      <c r="BO250"/>
      <c r="BP250"/>
      <c r="BQ250"/>
      <c r="BR250"/>
      <c r="BS250"/>
      <c r="BT250"/>
      <c r="BU250"/>
      <c r="BV250"/>
      <c r="BW250"/>
      <c r="BX250"/>
      <c r="BY250"/>
      <c r="BZ250"/>
      <c r="CA250"/>
      <c r="CB250"/>
      <c r="CC250"/>
      <c r="CD250"/>
      <c r="CE250"/>
      <c r="CF250"/>
      <c r="CG250"/>
      <c r="CH250"/>
      <c r="CI250"/>
      <c r="CJ250"/>
      <c r="CK250"/>
      <c r="CL250"/>
      <c r="CM250"/>
      <c r="CN250"/>
      <c r="CO250"/>
      <c r="CP250"/>
      <c r="CQ250"/>
      <c r="CR250"/>
      <c r="CS250"/>
      <c r="CT250"/>
      <c r="CU250"/>
      <c r="CV250"/>
      <c r="CW250"/>
      <c r="CX250"/>
      <c r="CY250"/>
      <c r="CZ250"/>
      <c r="DA250"/>
      <c r="DB250"/>
      <c r="DC250"/>
      <c r="DD250"/>
      <c r="DE250"/>
      <c r="DF250"/>
      <c r="DG250"/>
      <c r="DH250"/>
      <c r="DI250"/>
      <c r="DJ250"/>
      <c r="DK250"/>
      <c r="DL250"/>
      <c r="DM250"/>
      <c r="DN250"/>
      <c r="DO250"/>
      <c r="DP250"/>
      <c r="DQ250"/>
      <c r="DR250"/>
      <c r="DS250"/>
      <c r="DT250"/>
      <c r="DU250"/>
      <c r="DV250"/>
      <c r="DW250"/>
      <c r="DX250"/>
      <c r="DY250"/>
      <c r="DZ250"/>
      <c r="EA250"/>
      <c r="EB250"/>
      <c r="EC250"/>
      <c r="ED250"/>
      <c r="EE250"/>
      <c r="EF250"/>
      <c r="EG250"/>
      <c r="EH250"/>
      <c r="EI250"/>
      <c r="EJ250"/>
      <c r="EK250"/>
      <c r="EL250"/>
      <c r="EM250"/>
      <c r="EN250"/>
      <c r="EO250"/>
      <c r="EP250"/>
      <c r="EQ250"/>
      <c r="ER250"/>
      <c r="ES250"/>
      <c r="ET250"/>
      <c r="EU250"/>
      <c r="EV250"/>
      <c r="EW250"/>
      <c r="EX250"/>
      <c r="EY250"/>
      <c r="EZ250"/>
      <c r="FA250"/>
      <c r="FB250"/>
      <c r="FC250"/>
      <c r="FD250"/>
      <c r="FE250"/>
      <c r="FF250"/>
      <c r="FG250"/>
      <c r="FH250"/>
      <c r="FI250"/>
      <c r="FJ250"/>
      <c r="FK250"/>
      <c r="FL250"/>
      <c r="FM250"/>
      <c r="FN250"/>
      <c r="FO250"/>
      <c r="FP250"/>
      <c r="FQ250"/>
      <c r="FR250"/>
      <c r="FS250"/>
      <c r="FT250"/>
      <c r="FU250"/>
      <c r="FV250"/>
      <c r="FW250"/>
      <c r="FX250"/>
      <c r="FY250"/>
      <c r="FZ250"/>
      <c r="GA250"/>
      <c r="GB250"/>
      <c r="GC250"/>
      <c r="GD250"/>
      <c r="GE250"/>
      <c r="GF250"/>
      <c r="GG250"/>
      <c r="GH250"/>
      <c r="GI250"/>
      <c r="GJ250"/>
      <c r="GK250"/>
      <c r="GL250"/>
      <c r="GM250"/>
      <c r="GN250"/>
      <c r="GO250"/>
      <c r="GP250"/>
      <c r="GQ250"/>
      <c r="GR250"/>
      <c r="GS250"/>
      <c r="GT250"/>
      <c r="GU250"/>
      <c r="GV250"/>
      <c r="GW250"/>
      <c r="GX250"/>
      <c r="GY250"/>
      <c r="GZ250"/>
      <c r="HA250"/>
      <c r="HB250"/>
      <c r="HC250"/>
      <c r="HD250"/>
      <c r="HE250"/>
      <c r="HF250"/>
      <c r="HG250"/>
      <c r="HH250"/>
      <c r="HI250"/>
      <c r="HJ250"/>
      <c r="HK250"/>
      <c r="HL250"/>
      <c r="HM250"/>
      <c r="HN250"/>
      <c r="HO250"/>
      <c r="HP250"/>
      <c r="HQ250"/>
      <c r="HR250"/>
      <c r="HS250"/>
      <c r="HT250"/>
      <c r="HU250"/>
      <c r="HV250"/>
      <c r="HW250"/>
      <c r="HX250"/>
      <c r="HY250"/>
      <c r="HZ250"/>
      <c r="IA250"/>
      <c r="IB250"/>
      <c r="IC250"/>
      <c r="ID250"/>
      <c r="IE250"/>
      <c r="IF250"/>
      <c r="IG250"/>
      <c r="IH250"/>
      <c r="II250"/>
      <c r="IJ250"/>
      <c r="IK250"/>
      <c r="IL250"/>
      <c r="IM250"/>
      <c r="IN250"/>
      <c r="IO250"/>
      <c r="IP250"/>
      <c r="IQ250"/>
      <c r="IR250"/>
      <c r="IS250"/>
      <c r="IT250"/>
      <c r="IU250"/>
      <c r="IV250"/>
    </row>
    <row r="251" spans="1:256" s="5" customFormat="1" hidden="1" outlineLevel="2">
      <c r="A251" s="20"/>
      <c r="B251" s="20"/>
      <c r="C251" s="38"/>
      <c r="D251" s="641"/>
      <c r="E251" s="287">
        <v>5</v>
      </c>
      <c r="F251" s="40"/>
      <c r="G251" s="445"/>
      <c r="H251" s="315"/>
      <c r="I251" s="315"/>
      <c r="J251" s="315"/>
      <c r="K251" s="314"/>
      <c r="L251" s="168" t="str">
        <f>IF(A14stdlife="n/a","n/a",IF(L$3&gt;(A14stdlife+$E251),(Input!$K$156*(1+rvanilla)^0.5)-SUM($K251:K251),(Input!$K$156*(1+rvanilla)^0.5)/A14stdlife))</f>
        <v>n/a</v>
      </c>
      <c r="M251" s="168" t="str">
        <f>IF(A14stdlife="n/a","n/a",IF(M$3&gt;(A14stdlife+$E251),(Input!$K$156*(1+rvanilla)^0.5)-SUM($K251:L251),(Input!$K$156*(1+rvanilla)^0.5)/A14stdlife))</f>
        <v>n/a</v>
      </c>
      <c r="N251" s="168" t="str">
        <f>IF(A14stdlife="n/a","n/a",IF(N$3&gt;(A14stdlife+$E251),(Input!$K$156*(1+rvanilla)^0.5)-SUM($K251:M251),(Input!$K$156*(1+rvanilla)^0.5)/A14stdlife))</f>
        <v>n/a</v>
      </c>
      <c r="O251" s="168" t="str">
        <f>IF(A14stdlife="n/a","n/a",IF(O$3&gt;(A14stdlife+$E251),(Input!$K$156*(1+rvanilla)^0.5)-SUM($K251:N251),(Input!$K$156*(1+rvanilla)^0.5)/A14stdlife))</f>
        <v>n/a</v>
      </c>
      <c r="P251" s="168" t="str">
        <f>IF(A14stdlife="n/a","n/a",IF(P$3&gt;(A14stdlife+$E251),(Input!$K$156*(1+rvanilla)^0.5)-SUM($K251:O251),(Input!$K$156*(1+rvanilla)^0.5)/A14stdlife))</f>
        <v>n/a</v>
      </c>
      <c r="Q251" s="168" t="str">
        <f>IF(A14stdlife="n/a","n/a",IF(Q$3&gt;(A14stdlife+$E251),(Input!$K$156*(1+rvanilla)^0.5)-SUM($K251:P251),(Input!$K$156*(1+rvanilla)^0.5)/A14stdlife))</f>
        <v>n/a</v>
      </c>
      <c r="R251" s="168" t="str">
        <f>IF(A14stdlife="n/a","n/a",IF(R$3&gt;(A14stdlife+$E251),(Input!$K$156*(1+rvanilla)^0.5)-SUM($K251:Q251),(Input!$K$156*(1+rvanilla)^0.5)/A14stdlife))</f>
        <v>n/a</v>
      </c>
      <c r="S251" s="168" t="str">
        <f>IF(A14stdlife="n/a","n/a",IF(S$3&gt;(A14stdlife+$E251),(Input!$K$156*(1+rvanilla)^0.5)-SUM($K251:R251),(Input!$K$156*(1+rvanilla)^0.5)/A14stdlife))</f>
        <v>n/a</v>
      </c>
      <c r="T251" s="168" t="str">
        <f>IF(A14stdlife="n/a","n/a",IF(T$3&gt;(A14stdlife+$E251),(Input!$K$156*(1+rvanilla)^0.5)-SUM($K251:S251),(Input!$K$156*(1+rvanilla)^0.5)/A14stdlife))</f>
        <v>n/a</v>
      </c>
      <c r="U251" s="168" t="str">
        <f>IF(A14stdlife="n/a","n/a",IF(U$3&gt;(A14stdlife+$E251),(Input!$K$156*(1+rvanilla)^0.5)-SUM($K251:T251),(Input!$K$156*(1+rvanilla)^0.5)/A14stdlife))</f>
        <v>n/a</v>
      </c>
      <c r="V251" s="168" t="str">
        <f>IF(A14stdlife="n/a","n/a",IF(V$3&gt;(A14stdlife+$E251),(Input!$K$156*(1+rvanilla)^0.5)-SUM($K251:U251),(Input!$K$156*(1+rvanilla)^0.5)/A14stdlife))</f>
        <v>n/a</v>
      </c>
      <c r="W251" s="168" t="str">
        <f>IF(A14stdlife="n/a","n/a",IF(W$3&gt;(A14stdlife+$E251),(Input!$K$156*(1+rvanilla)^0.5)-SUM($K251:V251),(Input!$K$156*(1+rvanilla)^0.5)/A14stdlife))</f>
        <v>n/a</v>
      </c>
      <c r="X251" s="168" t="str">
        <f>IF(A14stdlife="n/a","n/a",IF(X$3&gt;(A14stdlife+$E251),(Input!$K$156*(1+rvanilla)^0.5)-SUM($K251:W251),(Input!$K$156*(1+rvanilla)^0.5)/A14stdlife))</f>
        <v>n/a</v>
      </c>
      <c r="Y251" s="168" t="str">
        <f>IF(A14stdlife="n/a","n/a",IF(Y$3&gt;(A14stdlife+$E251),(Input!$K$156*(1+rvanilla)^0.5)-SUM($K251:X251),(Input!$K$156*(1+rvanilla)^0.5)/A14stdlife))</f>
        <v>n/a</v>
      </c>
      <c r="Z251" s="168" t="str">
        <f>IF(A14stdlife="n/a","n/a",IF(Z$3&gt;(A14stdlife+$E251),(Input!$K$156*(1+rvanilla)^0.5)-SUM($K251:Y251),(Input!$K$156*(1+rvanilla)^0.5)/A14stdlife))</f>
        <v>n/a</v>
      </c>
      <c r="AA251" s="168" t="str">
        <f>IF(A14stdlife="n/a","n/a",IF(AA$3&gt;(A14stdlife+$E251),(Input!$K$156*(1+rvanilla)^0.5)-SUM($K251:Z251),(Input!$K$156*(1+rvanilla)^0.5)/A14stdlife))</f>
        <v>n/a</v>
      </c>
      <c r="AB251" s="168" t="str">
        <f>IF(A14stdlife="n/a","n/a",IF(AB$3&gt;(A14stdlife+$E251),(Input!$K$156*(1+rvanilla)^0.5)-SUM($K251:AA251),(Input!$K$156*(1+rvanilla)^0.5)/A14stdlife))</f>
        <v>n/a</v>
      </c>
      <c r="AC251" s="168" t="str">
        <f>IF(A14stdlife="n/a","n/a",IF(AC$3&gt;(A14stdlife+$E251),(Input!$K$156*(1+rvanilla)^0.5)-SUM($K251:AB251),(Input!$K$156*(1+rvanilla)^0.5)/A14stdlife))</f>
        <v>n/a</v>
      </c>
      <c r="AD251" s="168" t="str">
        <f>IF(A14stdlife="n/a","n/a",IF(AD$3&gt;(A14stdlife+$E251),(Input!$K$156*(1+rvanilla)^0.5)-SUM($K251:AC251),(Input!$K$156*(1+rvanilla)^0.5)/A14stdlife))</f>
        <v>n/a</v>
      </c>
      <c r="AE251" s="168" t="str">
        <f>IF(A14stdlife="n/a","n/a",IF(AE$3&gt;(A14stdlife+$E251),(Input!$K$156*(1+rvanilla)^0.5)-SUM($K251:AD251),(Input!$K$156*(1+rvanilla)^0.5)/A14stdlife))</f>
        <v>n/a</v>
      </c>
      <c r="AF251" s="168" t="str">
        <f>IF(A14stdlife="n/a","n/a",IF(AF$3&gt;(A14stdlife+$E251),(Input!$K$156*(1+rvanilla)^0.5)-SUM($K251:AE251),(Input!$K$156*(1+rvanilla)^0.5)/A14stdlife))</f>
        <v>n/a</v>
      </c>
      <c r="AG251" s="168" t="str">
        <f>IF(A14stdlife="n/a","n/a",IF(AG$3&gt;(A14stdlife+$E251),(Input!$K$156*(1+rvanilla)^0.5)-SUM($K251:AF251),(Input!$K$156*(1+rvanilla)^0.5)/A14stdlife))</f>
        <v>n/a</v>
      </c>
      <c r="AH251" s="168" t="str">
        <f>IF(A14stdlife="n/a","n/a",IF(AH$3&gt;(A14stdlife+$E251),(Input!$K$156*(1+rvanilla)^0.5)-SUM($K251:AG251),(Input!$K$156*(1+rvanilla)^0.5)/A14stdlife))</f>
        <v>n/a</v>
      </c>
      <c r="AI251" s="168" t="str">
        <f>IF(A14stdlife="n/a","n/a",IF(AI$3&gt;(A14stdlife+$E251),(Input!$K$156*(1+rvanilla)^0.5)-SUM($K251:AH251),(Input!$K$156*(1+rvanilla)^0.5)/A14stdlife))</f>
        <v>n/a</v>
      </c>
      <c r="AJ251" s="168" t="str">
        <f>IF(A14stdlife="n/a","n/a",IF(AJ$3&gt;(A14stdlife+$E251),(Input!$K$156*(1+rvanilla)^0.5)-SUM($K251:AI251),(Input!$K$156*(1+rvanilla)^0.5)/A14stdlife))</f>
        <v>n/a</v>
      </c>
      <c r="AK251" s="168" t="str">
        <f>IF(A14stdlife="n/a","n/a",IF(AK$3&gt;(A14stdlife+$E251),(Input!$K$156*(1+rvanilla)^0.5)-SUM($K251:AJ251),(Input!$K$156*(1+rvanilla)^0.5)/A14stdlife))</f>
        <v>n/a</v>
      </c>
      <c r="AL251" s="168" t="str">
        <f>IF(A14stdlife="n/a","n/a",IF(AL$3&gt;(A14stdlife+$E251),(Input!$K$156*(1+rvanilla)^0.5)-SUM($K251:AK251),(Input!$K$156*(1+rvanilla)^0.5)/A14stdlife))</f>
        <v>n/a</v>
      </c>
      <c r="AM251" s="168" t="str">
        <f>IF(A14stdlife="n/a","n/a",IF(AM$3&gt;(A14stdlife+$E251),(Input!$K$156*(1+rvanilla)^0.5)-SUM($K251:AL251),(Input!$K$156*(1+rvanilla)^0.5)/A14stdlife))</f>
        <v>n/a</v>
      </c>
      <c r="AN251" s="168" t="str">
        <f>IF(A14stdlife="n/a","n/a",IF(AN$3&gt;(A14stdlife+$E251),(Input!$K$156*(1+rvanilla)^0.5)-SUM($K251:AM251),(Input!$K$156*(1+rvanilla)^0.5)/A14stdlife))</f>
        <v>n/a</v>
      </c>
      <c r="AO251" s="168" t="str">
        <f>IF(A14stdlife="n/a","n/a",IF(AO$3&gt;(A14stdlife+$E251),(Input!$K$156*(1+rvanilla)^0.5)-SUM($K251:AN251),(Input!$K$156*(1+rvanilla)^0.5)/A14stdlife))</f>
        <v>n/a</v>
      </c>
      <c r="AP251" s="168" t="str">
        <f>IF(A14stdlife="n/a","n/a",IF(AP$3&gt;(A14stdlife+$E251),(Input!$K$156*(1+rvanilla)^0.5)-SUM($K251:AO251),(Input!$K$156*(1+rvanilla)^0.5)/A14stdlife))</f>
        <v>n/a</v>
      </c>
      <c r="AQ251" s="168" t="str">
        <f>IF(A14stdlife="n/a","n/a",IF(AQ$3&gt;(A14stdlife+$E251),(Input!$K$156*(1+rvanilla)^0.5)-SUM($K251:AP251),(Input!$K$156*(1+rvanilla)^0.5)/A14stdlife))</f>
        <v>n/a</v>
      </c>
      <c r="AR251" s="168" t="str">
        <f>IF(A14stdlife="n/a","n/a",IF(AR$3&gt;(A14stdlife+$E251),(Input!$K$156*(1+rvanilla)^0.5)-SUM($K251:AQ251),(Input!$K$156*(1+rvanilla)^0.5)/A14stdlife))</f>
        <v>n/a</v>
      </c>
      <c r="AS251" s="168" t="str">
        <f>IF(A14stdlife="n/a","n/a",IF(AS$3&gt;(A14stdlife+$E251),(Input!$K$156*(1+rvanilla)^0.5)-SUM($K251:AR251),(Input!$K$156*(1+rvanilla)^0.5)/A14stdlife))</f>
        <v>n/a</v>
      </c>
      <c r="AT251" s="168" t="str">
        <f>IF(A14stdlife="n/a","n/a",IF(AT$3&gt;(A14stdlife+$E251),(Input!$K$156*(1+rvanilla)^0.5)-SUM($K251:AS251),(Input!$K$156*(1+rvanilla)^0.5)/A14stdlife))</f>
        <v>n/a</v>
      </c>
      <c r="AU251" s="168" t="str">
        <f>IF(A14stdlife="n/a","n/a",IF(AU$3&gt;(A14stdlife+$E251),(Input!$K$156*(1+rvanilla)^0.5)-SUM($K251:AT251),(Input!$K$156*(1+rvanilla)^0.5)/A14stdlife))</f>
        <v>n/a</v>
      </c>
      <c r="AV251" s="168" t="str">
        <f>IF(A14stdlife="n/a","n/a",IF(AV$3&gt;(A14stdlife+$E251),(Input!$K$156*(1+rvanilla)^0.5)-SUM($K251:AU251),(Input!$K$156*(1+rvanilla)^0.5)/A14stdlife))</f>
        <v>n/a</v>
      </c>
      <c r="AW251" s="168" t="str">
        <f>IF(A14stdlife="n/a","n/a",IF(AW$3&gt;(A14stdlife+$E251),(Input!$K$156*(1+rvanilla)^0.5)-SUM($K251:AV251),(Input!$K$156*(1+rvanilla)^0.5)/A14stdlife))</f>
        <v>n/a</v>
      </c>
      <c r="AX251" s="168" t="str">
        <f>IF(A14stdlife="n/a","n/a",IF(AX$3&gt;(A14stdlife+$E251),(Input!$K$156*(1+rvanilla)^0.5)-SUM($K251:AW251),(Input!$K$156*(1+rvanilla)^0.5)/A14stdlife))</f>
        <v>n/a</v>
      </c>
      <c r="AY251" s="168" t="str">
        <f>IF(A14stdlife="n/a","n/a",IF(AY$3&gt;(A14stdlife+$E251),(Input!$K$156*(1+rvanilla)^0.5)-SUM($K251:AX251),(Input!$K$156*(1+rvanilla)^0.5)/A14stdlife))</f>
        <v>n/a</v>
      </c>
      <c r="AZ251" s="168" t="str">
        <f>IF(A14stdlife="n/a","n/a",IF(AZ$3&gt;(A14stdlife+$E251),(Input!$K$156*(1+rvanilla)^0.5)-SUM($K251:AY251),(Input!$K$156*(1+rvanilla)^0.5)/A14stdlife))</f>
        <v>n/a</v>
      </c>
      <c r="BA251" s="168" t="str">
        <f>IF(A14stdlife="n/a","n/a",IF(BA$3&gt;(A14stdlife+$E251),(Input!$K$156*(1+rvanilla)^0.5)-SUM($K251:AZ251),(Input!$K$156*(1+rvanilla)^0.5)/A14stdlife))</f>
        <v>n/a</v>
      </c>
      <c r="BB251" s="168" t="str">
        <f>IF(A14stdlife="n/a","n/a",IF(BB$3&gt;(A14stdlife+$E251),(Input!$K$156*(1+rvanilla)^0.5)-SUM($K251:BA251),(Input!$K$156*(1+rvanilla)^0.5)/A14stdlife))</f>
        <v>n/a</v>
      </c>
      <c r="BC251" s="168" t="str">
        <f>IF(A14stdlife="n/a","n/a",IF(BC$3&gt;(A14stdlife+$E251),(Input!$K$156*(1+rvanilla)^0.5)-SUM($K251:BB251),(Input!$K$156*(1+rvanilla)^0.5)/A14stdlife))</f>
        <v>n/a</v>
      </c>
      <c r="BD251" s="168" t="str">
        <f>IF(A14stdlife="n/a","n/a",IF(BD$3&gt;(A14stdlife+$E251),(Input!$K$156*(1+rvanilla)^0.5)-SUM($K251:BC251),(Input!$K$156*(1+rvanilla)^0.5)/A14stdlife))</f>
        <v>n/a</v>
      </c>
      <c r="BE251" s="168" t="str">
        <f>IF(A14stdlife="n/a","n/a",IF(BE$3&gt;(A14stdlife+$E251),(Input!$K$156*(1+rvanilla)^0.5)-SUM($K251:BD251),(Input!$K$156*(1+rvanilla)^0.5)/A14stdlife))</f>
        <v>n/a</v>
      </c>
      <c r="BF251" s="168" t="str">
        <f>IF(A14stdlife="n/a","n/a",IF(BF$3&gt;(A14stdlife+$E251),(Input!$K$156*(1+rvanilla)^0.5)-SUM($K251:BE251),(Input!$K$156*(1+rvanilla)^0.5)/A14stdlife))</f>
        <v>n/a</v>
      </c>
      <c r="BG251" s="168" t="str">
        <f>IF(A14stdlife="n/a","n/a",IF(BG$3&gt;(A14stdlife+$E251),(Input!$K$156*(1+rvanilla)^0.5)-SUM($K251:BF251),(Input!$K$156*(1+rvanilla)^0.5)/A14stdlife))</f>
        <v>n/a</v>
      </c>
      <c r="BH251" s="168" t="str">
        <f>IF(A14stdlife="n/a","n/a",IF(BH$3&gt;(A14stdlife+$E251),(Input!$K$156*(1+rvanilla)^0.5)-SUM($K251:BG251),(Input!$K$156*(1+rvanilla)^0.5)/A14stdlife))</f>
        <v>n/a</v>
      </c>
      <c r="BI251" s="168" t="str">
        <f>IF(A14stdlife="n/a","n/a",IF(BI$3&gt;(A14stdlife+$E251),(Input!$K$156*(1+rvanilla)^0.5)-SUM($K251:BH251),(Input!$K$156*(1+rvanilla)^0.5)/A14stdlife))</f>
        <v>n/a</v>
      </c>
      <c r="BJ251" s="20"/>
      <c r="BK251" s="20"/>
      <c r="BL251"/>
      <c r="BM251"/>
      <c r="BN251"/>
      <c r="BO251"/>
      <c r="BP251"/>
      <c r="BQ251"/>
      <c r="BR251"/>
      <c r="BS251"/>
      <c r="BT251"/>
      <c r="BU251"/>
      <c r="BV251"/>
      <c r="BW251"/>
      <c r="BX251"/>
      <c r="BY251"/>
      <c r="BZ251"/>
      <c r="CA251"/>
      <c r="CB251"/>
      <c r="CC251"/>
      <c r="CD251"/>
      <c r="CE251"/>
      <c r="CF251"/>
      <c r="CG251"/>
      <c r="CH251"/>
      <c r="CI251"/>
      <c r="CJ251"/>
      <c r="CK251"/>
      <c r="CL251"/>
      <c r="CM251"/>
      <c r="CN251"/>
      <c r="CO251"/>
      <c r="CP251"/>
      <c r="CQ251"/>
      <c r="CR251"/>
      <c r="CS251"/>
      <c r="CT251"/>
      <c r="CU251"/>
      <c r="CV251"/>
      <c r="CW251"/>
      <c r="CX251"/>
      <c r="CY251"/>
      <c r="CZ251"/>
      <c r="DA251"/>
      <c r="DB251"/>
      <c r="DC251"/>
      <c r="DD251"/>
      <c r="DE251"/>
      <c r="DF251"/>
      <c r="DG251"/>
      <c r="DH251"/>
      <c r="DI251"/>
      <c r="DJ251"/>
      <c r="DK251"/>
      <c r="DL251"/>
      <c r="DM251"/>
      <c r="DN251"/>
      <c r="DO251"/>
      <c r="DP251"/>
      <c r="DQ251"/>
      <c r="DR251"/>
      <c r="DS251"/>
      <c r="DT251"/>
      <c r="DU251"/>
      <c r="DV251"/>
      <c r="DW251"/>
      <c r="DX251"/>
      <c r="DY251"/>
      <c r="DZ251"/>
      <c r="EA251"/>
      <c r="EB251"/>
      <c r="EC251"/>
      <c r="ED251"/>
      <c r="EE251"/>
      <c r="EF251"/>
      <c r="EG251"/>
      <c r="EH251"/>
      <c r="EI251"/>
      <c r="EJ251"/>
      <c r="EK251"/>
      <c r="EL251"/>
      <c r="EM251"/>
      <c r="EN251"/>
      <c r="EO251"/>
      <c r="EP251"/>
      <c r="EQ251"/>
      <c r="ER251"/>
      <c r="ES251"/>
      <c r="ET251"/>
      <c r="EU251"/>
      <c r="EV251"/>
      <c r="EW251"/>
      <c r="EX251"/>
      <c r="EY251"/>
      <c r="EZ251"/>
      <c r="FA251"/>
      <c r="FB251"/>
      <c r="FC251"/>
      <c r="FD251"/>
      <c r="FE251"/>
      <c r="FF251"/>
      <c r="FG251"/>
      <c r="FH251"/>
      <c r="FI251"/>
      <c r="FJ251"/>
      <c r="FK251"/>
      <c r="FL251"/>
      <c r="FM251"/>
      <c r="FN251"/>
      <c r="FO251"/>
      <c r="FP251"/>
      <c r="FQ251"/>
      <c r="FR251"/>
      <c r="FS251"/>
      <c r="FT251"/>
      <c r="FU251"/>
      <c r="FV251"/>
      <c r="FW251"/>
      <c r="FX251"/>
      <c r="FY251"/>
      <c r="FZ251"/>
      <c r="GA251"/>
      <c r="GB251"/>
      <c r="GC251"/>
      <c r="GD251"/>
      <c r="GE251"/>
      <c r="GF251"/>
      <c r="GG251"/>
      <c r="GH251"/>
      <c r="GI251"/>
      <c r="GJ251"/>
      <c r="GK251"/>
      <c r="GL251"/>
      <c r="GM251"/>
      <c r="GN251"/>
      <c r="GO251"/>
      <c r="GP251"/>
      <c r="GQ251"/>
      <c r="GR251"/>
      <c r="GS251"/>
      <c r="GT251"/>
      <c r="GU251"/>
      <c r="GV251"/>
      <c r="GW251"/>
      <c r="GX251"/>
      <c r="GY251"/>
      <c r="GZ251"/>
      <c r="HA251"/>
      <c r="HB251"/>
      <c r="HC251"/>
      <c r="HD251"/>
      <c r="HE251"/>
      <c r="HF251"/>
      <c r="HG251"/>
      <c r="HH251"/>
      <c r="HI251"/>
      <c r="HJ251"/>
      <c r="HK251"/>
      <c r="HL251"/>
      <c r="HM251"/>
      <c r="HN251"/>
      <c r="HO251"/>
      <c r="HP251"/>
      <c r="HQ251"/>
      <c r="HR251"/>
      <c r="HS251"/>
      <c r="HT251"/>
      <c r="HU251"/>
      <c r="HV251"/>
      <c r="HW251"/>
      <c r="HX251"/>
      <c r="HY251"/>
      <c r="HZ251"/>
      <c r="IA251"/>
      <c r="IB251"/>
      <c r="IC251"/>
      <c r="ID251"/>
      <c r="IE251"/>
      <c r="IF251"/>
      <c r="IG251"/>
      <c r="IH251"/>
      <c r="II251"/>
      <c r="IJ251"/>
      <c r="IK251"/>
      <c r="IL251"/>
      <c r="IM251"/>
      <c r="IN251"/>
      <c r="IO251"/>
      <c r="IP251"/>
      <c r="IQ251"/>
      <c r="IR251"/>
      <c r="IS251"/>
      <c r="IT251"/>
      <c r="IU251"/>
      <c r="IV251"/>
    </row>
    <row r="252" spans="1:256" s="5" customFormat="1" hidden="1" outlineLevel="2">
      <c r="A252" s="20"/>
      <c r="B252" s="20"/>
      <c r="C252" s="38"/>
      <c r="D252" s="641"/>
      <c r="E252" s="287">
        <v>6</v>
      </c>
      <c r="F252" s="40"/>
      <c r="G252" s="445"/>
      <c r="H252" s="315"/>
      <c r="I252" s="315"/>
      <c r="J252" s="315"/>
      <c r="K252" s="315"/>
      <c r="L252" s="314"/>
      <c r="M252" s="168" t="str">
        <f>IF(A14stdlife="n/a","n/a",IF(M$3&gt;(A14stdlife+$E252),(Input!$L$156*(1+rvanilla)^0.5)-SUM($L252:L252),(Input!$L$156*(1+rvanilla)^0.5)/A14stdlife))</f>
        <v>n/a</v>
      </c>
      <c r="N252" s="168" t="str">
        <f>IF(A14stdlife="n/a","n/a",IF(N$3&gt;(A14stdlife+$E252),(Input!$L$156*(1+rvanilla)^0.5)-SUM($L252:M252),(Input!$L$156*(1+rvanilla)^0.5)/A14stdlife))</f>
        <v>n/a</v>
      </c>
      <c r="O252" s="168" t="str">
        <f>IF(A14stdlife="n/a","n/a",IF(O$3&gt;(A14stdlife+$E252),(Input!$L$156*(1+rvanilla)^0.5)-SUM($L252:N252),(Input!$L$156*(1+rvanilla)^0.5)/A14stdlife))</f>
        <v>n/a</v>
      </c>
      <c r="P252" s="168" t="str">
        <f>IF(A14stdlife="n/a","n/a",IF(P$3&gt;(A14stdlife+$E252),(Input!$L$156*(1+rvanilla)^0.5)-SUM($L252:O252),(Input!$L$156*(1+rvanilla)^0.5)/A14stdlife))</f>
        <v>n/a</v>
      </c>
      <c r="Q252" s="168" t="str">
        <f>IF(A14stdlife="n/a","n/a",IF(Q$3&gt;(A14stdlife+$E252),(Input!$L$156*(1+rvanilla)^0.5)-SUM($L252:P252),(Input!$L$156*(1+rvanilla)^0.5)/A14stdlife))</f>
        <v>n/a</v>
      </c>
      <c r="R252" s="168" t="str">
        <f>IF(A14stdlife="n/a","n/a",IF(R$3&gt;(A14stdlife+$E252),(Input!$L$156*(1+rvanilla)^0.5)-SUM($L252:Q252),(Input!$L$156*(1+rvanilla)^0.5)/A14stdlife))</f>
        <v>n/a</v>
      </c>
      <c r="S252" s="168" t="str">
        <f>IF(A14stdlife="n/a","n/a",IF(S$3&gt;(A14stdlife+$E252),(Input!$L$156*(1+rvanilla)^0.5)-SUM($L252:R252),(Input!$L$156*(1+rvanilla)^0.5)/A14stdlife))</f>
        <v>n/a</v>
      </c>
      <c r="T252" s="168" t="str">
        <f>IF(A14stdlife="n/a","n/a",IF(T$3&gt;(A14stdlife+$E252),(Input!$L$156*(1+rvanilla)^0.5)-SUM($L252:S252),(Input!$L$156*(1+rvanilla)^0.5)/A14stdlife))</f>
        <v>n/a</v>
      </c>
      <c r="U252" s="168" t="str">
        <f>IF(A14stdlife="n/a","n/a",IF(U$3&gt;(A14stdlife+$E252),(Input!$L$156*(1+rvanilla)^0.5)-SUM($L252:T252),(Input!$L$156*(1+rvanilla)^0.5)/A14stdlife))</f>
        <v>n/a</v>
      </c>
      <c r="V252" s="168" t="str">
        <f>IF(A14stdlife="n/a","n/a",IF(V$3&gt;(A14stdlife+$E252),(Input!$L$156*(1+rvanilla)^0.5)-SUM($L252:U252),(Input!$L$156*(1+rvanilla)^0.5)/A14stdlife))</f>
        <v>n/a</v>
      </c>
      <c r="W252" s="168" t="str">
        <f>IF(A14stdlife="n/a","n/a",IF(W$3&gt;(A14stdlife+$E252),(Input!$L$156*(1+rvanilla)^0.5)-SUM($L252:V252),(Input!$L$156*(1+rvanilla)^0.5)/A14stdlife))</f>
        <v>n/a</v>
      </c>
      <c r="X252" s="168" t="str">
        <f>IF(A14stdlife="n/a","n/a",IF(X$3&gt;(A14stdlife+$E252),(Input!$L$156*(1+rvanilla)^0.5)-SUM($L252:W252),(Input!$L$156*(1+rvanilla)^0.5)/A14stdlife))</f>
        <v>n/a</v>
      </c>
      <c r="Y252" s="168" t="str">
        <f>IF(A14stdlife="n/a","n/a",IF(Y$3&gt;(A14stdlife+$E252),(Input!$L$156*(1+rvanilla)^0.5)-SUM($L252:X252),(Input!$L$156*(1+rvanilla)^0.5)/A14stdlife))</f>
        <v>n/a</v>
      </c>
      <c r="Z252" s="168" t="str">
        <f>IF(A14stdlife="n/a","n/a",IF(Z$3&gt;(A14stdlife+$E252),(Input!$L$156*(1+rvanilla)^0.5)-SUM($L252:Y252),(Input!$L$156*(1+rvanilla)^0.5)/A14stdlife))</f>
        <v>n/a</v>
      </c>
      <c r="AA252" s="168" t="str">
        <f>IF(A14stdlife="n/a","n/a",IF(AA$3&gt;(A14stdlife+$E252),(Input!$L$156*(1+rvanilla)^0.5)-SUM($L252:Z252),(Input!$L$156*(1+rvanilla)^0.5)/A14stdlife))</f>
        <v>n/a</v>
      </c>
      <c r="AB252" s="168" t="str">
        <f>IF(A14stdlife="n/a","n/a",IF(AB$3&gt;(A14stdlife+$E252),(Input!$L$156*(1+rvanilla)^0.5)-SUM($L252:AA252),(Input!$L$156*(1+rvanilla)^0.5)/A14stdlife))</f>
        <v>n/a</v>
      </c>
      <c r="AC252" s="168" t="str">
        <f>IF(A14stdlife="n/a","n/a",IF(AC$3&gt;(A14stdlife+$E252),(Input!$L$156*(1+rvanilla)^0.5)-SUM($L252:AB252),(Input!$L$156*(1+rvanilla)^0.5)/A14stdlife))</f>
        <v>n/a</v>
      </c>
      <c r="AD252" s="168" t="str">
        <f>IF(A14stdlife="n/a","n/a",IF(AD$3&gt;(A14stdlife+$E252),(Input!$L$156*(1+rvanilla)^0.5)-SUM($L252:AC252),(Input!$L$156*(1+rvanilla)^0.5)/A14stdlife))</f>
        <v>n/a</v>
      </c>
      <c r="AE252" s="168" t="str">
        <f>IF(A14stdlife="n/a","n/a",IF(AE$3&gt;(A14stdlife+$E252),(Input!$L$156*(1+rvanilla)^0.5)-SUM($L252:AD252),(Input!$L$156*(1+rvanilla)^0.5)/A14stdlife))</f>
        <v>n/a</v>
      </c>
      <c r="AF252" s="168" t="str">
        <f>IF(A14stdlife="n/a","n/a",IF(AF$3&gt;(A14stdlife+$E252),(Input!$L$156*(1+rvanilla)^0.5)-SUM($L252:AE252),(Input!$L$156*(1+rvanilla)^0.5)/A14stdlife))</f>
        <v>n/a</v>
      </c>
      <c r="AG252" s="168" t="str">
        <f>IF(A14stdlife="n/a","n/a",IF(AG$3&gt;(A14stdlife+$E252),(Input!$L$156*(1+rvanilla)^0.5)-SUM($L252:AF252),(Input!$L$156*(1+rvanilla)^0.5)/A14stdlife))</f>
        <v>n/a</v>
      </c>
      <c r="AH252" s="168" t="str">
        <f>IF(A14stdlife="n/a","n/a",IF(AH$3&gt;(A14stdlife+$E252),(Input!$L$156*(1+rvanilla)^0.5)-SUM($L252:AG252),(Input!$L$156*(1+rvanilla)^0.5)/A14stdlife))</f>
        <v>n/a</v>
      </c>
      <c r="AI252" s="168" t="str">
        <f>IF(A14stdlife="n/a","n/a",IF(AI$3&gt;(A14stdlife+$E252),(Input!$L$156*(1+rvanilla)^0.5)-SUM($L252:AH252),(Input!$L$156*(1+rvanilla)^0.5)/A14stdlife))</f>
        <v>n/a</v>
      </c>
      <c r="AJ252" s="168" t="str">
        <f>IF(A14stdlife="n/a","n/a",IF(AJ$3&gt;(A14stdlife+$E252),(Input!$L$156*(1+rvanilla)^0.5)-SUM($L252:AI252),(Input!$L$156*(1+rvanilla)^0.5)/A14stdlife))</f>
        <v>n/a</v>
      </c>
      <c r="AK252" s="168" t="str">
        <f>IF(A14stdlife="n/a","n/a",IF(AK$3&gt;(A14stdlife+$E252),(Input!$L$156*(1+rvanilla)^0.5)-SUM($L252:AJ252),(Input!$L$156*(1+rvanilla)^0.5)/A14stdlife))</f>
        <v>n/a</v>
      </c>
      <c r="AL252" s="168" t="str">
        <f>IF(A14stdlife="n/a","n/a",IF(AL$3&gt;(A14stdlife+$E252),(Input!$L$156*(1+rvanilla)^0.5)-SUM($L252:AK252),(Input!$L$156*(1+rvanilla)^0.5)/A14stdlife))</f>
        <v>n/a</v>
      </c>
      <c r="AM252" s="168" t="str">
        <f>IF(A14stdlife="n/a","n/a",IF(AM$3&gt;(A14stdlife+$E252),(Input!$L$156*(1+rvanilla)^0.5)-SUM($L252:AL252),(Input!$L$156*(1+rvanilla)^0.5)/A14stdlife))</f>
        <v>n/a</v>
      </c>
      <c r="AN252" s="168" t="str">
        <f>IF(A14stdlife="n/a","n/a",IF(AN$3&gt;(A14stdlife+$E252),(Input!$L$156*(1+rvanilla)^0.5)-SUM($L252:AM252),(Input!$L$156*(1+rvanilla)^0.5)/A14stdlife))</f>
        <v>n/a</v>
      </c>
      <c r="AO252" s="168" t="str">
        <f>IF(A14stdlife="n/a","n/a",IF(AO$3&gt;(A14stdlife+$E252),(Input!$L$156*(1+rvanilla)^0.5)-SUM($L252:AN252),(Input!$L$156*(1+rvanilla)^0.5)/A14stdlife))</f>
        <v>n/a</v>
      </c>
      <c r="AP252" s="168" t="str">
        <f>IF(A14stdlife="n/a","n/a",IF(AP$3&gt;(A14stdlife+$E252),(Input!$L$156*(1+rvanilla)^0.5)-SUM($L252:AO252),(Input!$L$156*(1+rvanilla)^0.5)/A14stdlife))</f>
        <v>n/a</v>
      </c>
      <c r="AQ252" s="168" t="str">
        <f>IF(A14stdlife="n/a","n/a",IF(AQ$3&gt;(A14stdlife+$E252),(Input!$L$156*(1+rvanilla)^0.5)-SUM($L252:AP252),(Input!$L$156*(1+rvanilla)^0.5)/A14stdlife))</f>
        <v>n/a</v>
      </c>
      <c r="AR252" s="168" t="str">
        <f>IF(A14stdlife="n/a","n/a",IF(AR$3&gt;(A14stdlife+$E252),(Input!$L$156*(1+rvanilla)^0.5)-SUM($L252:AQ252),(Input!$L$156*(1+rvanilla)^0.5)/A14stdlife))</f>
        <v>n/a</v>
      </c>
      <c r="AS252" s="168" t="str">
        <f>IF(A14stdlife="n/a","n/a",IF(AS$3&gt;(A14stdlife+$E252),(Input!$L$156*(1+rvanilla)^0.5)-SUM($L252:AR252),(Input!$L$156*(1+rvanilla)^0.5)/A14stdlife))</f>
        <v>n/a</v>
      </c>
      <c r="AT252" s="168" t="str">
        <f>IF(A14stdlife="n/a","n/a",IF(AT$3&gt;(A14stdlife+$E252),(Input!$L$156*(1+rvanilla)^0.5)-SUM($L252:AS252),(Input!$L$156*(1+rvanilla)^0.5)/A14stdlife))</f>
        <v>n/a</v>
      </c>
      <c r="AU252" s="168" t="str">
        <f>IF(A14stdlife="n/a","n/a",IF(AU$3&gt;(A14stdlife+$E252),(Input!$L$156*(1+rvanilla)^0.5)-SUM($L252:AT252),(Input!$L$156*(1+rvanilla)^0.5)/A14stdlife))</f>
        <v>n/a</v>
      </c>
      <c r="AV252" s="168" t="str">
        <f>IF(A14stdlife="n/a","n/a",IF(AV$3&gt;(A14stdlife+$E252),(Input!$L$156*(1+rvanilla)^0.5)-SUM($L252:AU252),(Input!$L$156*(1+rvanilla)^0.5)/A14stdlife))</f>
        <v>n/a</v>
      </c>
      <c r="AW252" s="168" t="str">
        <f>IF(A14stdlife="n/a","n/a",IF(AW$3&gt;(A14stdlife+$E252),(Input!$L$156*(1+rvanilla)^0.5)-SUM($L252:AV252),(Input!$L$156*(1+rvanilla)^0.5)/A14stdlife))</f>
        <v>n/a</v>
      </c>
      <c r="AX252" s="168" t="str">
        <f>IF(A14stdlife="n/a","n/a",IF(AX$3&gt;(A14stdlife+$E252),(Input!$L$156*(1+rvanilla)^0.5)-SUM($L252:AW252),(Input!$L$156*(1+rvanilla)^0.5)/A14stdlife))</f>
        <v>n/a</v>
      </c>
      <c r="AY252" s="168" t="str">
        <f>IF(A14stdlife="n/a","n/a",IF(AY$3&gt;(A14stdlife+$E252),(Input!$L$156*(1+rvanilla)^0.5)-SUM($L252:AX252),(Input!$L$156*(1+rvanilla)^0.5)/A14stdlife))</f>
        <v>n/a</v>
      </c>
      <c r="AZ252" s="168" t="str">
        <f>IF(A14stdlife="n/a","n/a",IF(AZ$3&gt;(A14stdlife+$E252),(Input!$L$156*(1+rvanilla)^0.5)-SUM($L252:AY252),(Input!$L$156*(1+rvanilla)^0.5)/A14stdlife))</f>
        <v>n/a</v>
      </c>
      <c r="BA252" s="168" t="str">
        <f>IF(A14stdlife="n/a","n/a",IF(BA$3&gt;(A14stdlife+$E252),(Input!$L$156*(1+rvanilla)^0.5)-SUM($L252:AZ252),(Input!$L$156*(1+rvanilla)^0.5)/A14stdlife))</f>
        <v>n/a</v>
      </c>
      <c r="BB252" s="168" t="str">
        <f>IF(A14stdlife="n/a","n/a",IF(BB$3&gt;(A14stdlife+$E252),(Input!$L$156*(1+rvanilla)^0.5)-SUM($L252:BA252),(Input!$L$156*(1+rvanilla)^0.5)/A14stdlife))</f>
        <v>n/a</v>
      </c>
      <c r="BC252" s="168" t="str">
        <f>IF(A14stdlife="n/a","n/a",IF(BC$3&gt;(A14stdlife+$E252),(Input!$L$156*(1+rvanilla)^0.5)-SUM($L252:BB252),(Input!$L$156*(1+rvanilla)^0.5)/A14stdlife))</f>
        <v>n/a</v>
      </c>
      <c r="BD252" s="168" t="str">
        <f>IF(A14stdlife="n/a","n/a",IF(BD$3&gt;(A14stdlife+$E252),(Input!$L$156*(1+rvanilla)^0.5)-SUM($L252:BC252),(Input!$L$156*(1+rvanilla)^0.5)/A14stdlife))</f>
        <v>n/a</v>
      </c>
      <c r="BE252" s="168" t="str">
        <f>IF(A14stdlife="n/a","n/a",IF(BE$3&gt;(A14stdlife+$E252),(Input!$L$156*(1+rvanilla)^0.5)-SUM($L252:BD252),(Input!$L$156*(1+rvanilla)^0.5)/A14stdlife))</f>
        <v>n/a</v>
      </c>
      <c r="BF252" s="168" t="str">
        <f>IF(A14stdlife="n/a","n/a",IF(BF$3&gt;(A14stdlife+$E252),(Input!$L$156*(1+rvanilla)^0.5)-SUM($L252:BE252),(Input!$L$156*(1+rvanilla)^0.5)/A14stdlife))</f>
        <v>n/a</v>
      </c>
      <c r="BG252" s="168" t="str">
        <f>IF(A14stdlife="n/a","n/a",IF(BG$3&gt;(A14stdlife+$E252),(Input!$L$156*(1+rvanilla)^0.5)-SUM($L252:BF252),(Input!$L$156*(1+rvanilla)^0.5)/A14stdlife))</f>
        <v>n/a</v>
      </c>
      <c r="BH252" s="168" t="str">
        <f>IF(A14stdlife="n/a","n/a",IF(BH$3&gt;(A14stdlife+$E252),(Input!$L$156*(1+rvanilla)^0.5)-SUM($L252:BG252),(Input!$L$156*(1+rvanilla)^0.5)/A14stdlife))</f>
        <v>n/a</v>
      </c>
      <c r="BI252" s="168" t="str">
        <f>IF(A14stdlife="n/a","n/a",IF(BI$3&gt;(A14stdlife+$E252),(Input!$L$156*(1+rvanilla)^0.5)-SUM($L252:BH252),(Input!$L$156*(1+rvanilla)^0.5)/A14stdlife))</f>
        <v>n/a</v>
      </c>
      <c r="BJ252" s="20"/>
      <c r="BK252" s="20"/>
      <c r="BL252"/>
      <c r="BM252"/>
      <c r="BN252"/>
      <c r="BO252"/>
      <c r="BP252"/>
      <c r="BQ252"/>
      <c r="BR252"/>
      <c r="BS252"/>
      <c r="BT252"/>
      <c r="BU252"/>
      <c r="BV252"/>
      <c r="BW252"/>
      <c r="BX252"/>
      <c r="BY252"/>
      <c r="BZ252"/>
      <c r="CA252"/>
      <c r="CB252"/>
      <c r="CC252"/>
      <c r="CD252"/>
      <c r="CE252"/>
      <c r="CF252"/>
      <c r="CG252"/>
      <c r="CH252"/>
      <c r="CI252"/>
      <c r="CJ252"/>
      <c r="CK252"/>
      <c r="CL252"/>
      <c r="CM252"/>
      <c r="CN252"/>
      <c r="CO252"/>
      <c r="CP252"/>
      <c r="CQ252"/>
      <c r="CR252"/>
      <c r="CS252"/>
      <c r="CT252"/>
      <c r="CU252"/>
      <c r="CV252"/>
      <c r="CW252"/>
      <c r="CX252"/>
      <c r="CY252"/>
      <c r="CZ252"/>
      <c r="DA252"/>
      <c r="DB252"/>
      <c r="DC252"/>
      <c r="DD252"/>
      <c r="DE252"/>
      <c r="DF252"/>
      <c r="DG252"/>
      <c r="DH252"/>
      <c r="DI252"/>
      <c r="DJ252"/>
      <c r="DK252"/>
      <c r="DL252"/>
      <c r="DM252"/>
      <c r="DN252"/>
      <c r="DO252"/>
      <c r="DP252"/>
      <c r="DQ252"/>
      <c r="DR252"/>
      <c r="DS252"/>
      <c r="DT252"/>
      <c r="DU252"/>
      <c r="DV252"/>
      <c r="DW252"/>
      <c r="DX252"/>
      <c r="DY252"/>
      <c r="DZ252"/>
      <c r="EA252"/>
      <c r="EB252"/>
      <c r="EC252"/>
      <c r="ED252"/>
      <c r="EE252"/>
      <c r="EF252"/>
      <c r="EG252"/>
      <c r="EH252"/>
      <c r="EI252"/>
      <c r="EJ252"/>
      <c r="EK252"/>
      <c r="EL252"/>
      <c r="EM252"/>
      <c r="EN252"/>
      <c r="EO252"/>
      <c r="EP252"/>
      <c r="EQ252"/>
      <c r="ER252"/>
      <c r="ES252"/>
      <c r="ET252"/>
      <c r="EU252"/>
      <c r="EV252"/>
      <c r="EW252"/>
      <c r="EX252"/>
      <c r="EY252"/>
      <c r="EZ252"/>
      <c r="FA252"/>
      <c r="FB252"/>
      <c r="FC252"/>
      <c r="FD252"/>
      <c r="FE252"/>
      <c r="FF252"/>
      <c r="FG252"/>
      <c r="FH252"/>
      <c r="FI252"/>
      <c r="FJ252"/>
      <c r="FK252"/>
      <c r="FL252"/>
      <c r="FM252"/>
      <c r="FN252"/>
      <c r="FO252"/>
      <c r="FP252"/>
      <c r="FQ252"/>
      <c r="FR252"/>
      <c r="FS252"/>
      <c r="FT252"/>
      <c r="FU252"/>
      <c r="FV252"/>
      <c r="FW252"/>
      <c r="FX252"/>
      <c r="FY252"/>
      <c r="FZ252"/>
      <c r="GA252"/>
      <c r="GB252"/>
      <c r="GC252"/>
      <c r="GD252"/>
      <c r="GE252"/>
      <c r="GF252"/>
      <c r="GG252"/>
      <c r="GH252"/>
      <c r="GI252"/>
      <c r="GJ252"/>
      <c r="GK252"/>
      <c r="GL252"/>
      <c r="GM252"/>
      <c r="GN252"/>
      <c r="GO252"/>
      <c r="GP252"/>
      <c r="GQ252"/>
      <c r="GR252"/>
      <c r="GS252"/>
      <c r="GT252"/>
      <c r="GU252"/>
      <c r="GV252"/>
      <c r="GW252"/>
      <c r="GX252"/>
      <c r="GY252"/>
      <c r="GZ252"/>
      <c r="HA252"/>
      <c r="HB252"/>
      <c r="HC252"/>
      <c r="HD252"/>
      <c r="HE252"/>
      <c r="HF252"/>
      <c r="HG252"/>
      <c r="HH252"/>
      <c r="HI252"/>
      <c r="HJ252"/>
      <c r="HK252"/>
      <c r="HL252"/>
      <c r="HM252"/>
      <c r="HN252"/>
      <c r="HO252"/>
      <c r="HP252"/>
      <c r="HQ252"/>
      <c r="HR252"/>
      <c r="HS252"/>
      <c r="HT252"/>
      <c r="HU252"/>
      <c r="HV252"/>
      <c r="HW252"/>
      <c r="HX252"/>
      <c r="HY252"/>
      <c r="HZ252"/>
      <c r="IA252"/>
      <c r="IB252"/>
      <c r="IC252"/>
      <c r="ID252"/>
      <c r="IE252"/>
      <c r="IF252"/>
      <c r="IG252"/>
      <c r="IH252"/>
      <c r="II252"/>
      <c r="IJ252"/>
      <c r="IK252"/>
      <c r="IL252"/>
      <c r="IM252"/>
      <c r="IN252"/>
      <c r="IO252"/>
      <c r="IP252"/>
      <c r="IQ252"/>
      <c r="IR252"/>
      <c r="IS252"/>
      <c r="IT252"/>
      <c r="IU252"/>
      <c r="IV252"/>
    </row>
    <row r="253" spans="1:256" s="5" customFormat="1" hidden="1" outlineLevel="2">
      <c r="A253" s="20"/>
      <c r="B253" s="20"/>
      <c r="C253" s="38"/>
      <c r="D253" s="641"/>
      <c r="E253" s="287">
        <v>7</v>
      </c>
      <c r="F253" s="40"/>
      <c r="G253" s="445"/>
      <c r="H253" s="315"/>
      <c r="I253" s="315"/>
      <c r="J253" s="315"/>
      <c r="K253" s="315"/>
      <c r="L253" s="315"/>
      <c r="M253" s="314"/>
      <c r="N253" s="168" t="str">
        <f>IF(A14stdlife="n/a","n/a",IF(N$3&gt;(A14stdlife+$E253),(Input!$M$156*(1+rvanilla)^0.5)-SUM($M253:M253),(Input!$M$156*(1+rvanilla)^0.5)/A14stdlife))</f>
        <v>n/a</v>
      </c>
      <c r="O253" s="168" t="str">
        <f>IF(A14stdlife="n/a","n/a",IF(O$3&gt;(A14stdlife+$E253),(Input!$M$156*(1+rvanilla)^0.5)-SUM($M253:N253),(Input!$M$156*(1+rvanilla)^0.5)/A14stdlife))</f>
        <v>n/a</v>
      </c>
      <c r="P253" s="168" t="str">
        <f>IF(A14stdlife="n/a","n/a",IF(P$3&gt;(A14stdlife+$E253),(Input!$M$156*(1+rvanilla)^0.5)-SUM($M253:O253),(Input!$M$156*(1+rvanilla)^0.5)/A14stdlife))</f>
        <v>n/a</v>
      </c>
      <c r="Q253" s="168" t="str">
        <f>IF(A14stdlife="n/a","n/a",IF(Q$3&gt;(A14stdlife+$E253),(Input!$M$156*(1+rvanilla)^0.5)-SUM($M253:P253),(Input!$M$156*(1+rvanilla)^0.5)/A14stdlife))</f>
        <v>n/a</v>
      </c>
      <c r="R253" s="168" t="str">
        <f>IF(A14stdlife="n/a","n/a",IF(R$3&gt;(A14stdlife+$E253),(Input!$M$156*(1+rvanilla)^0.5)-SUM($M253:Q253),(Input!$M$156*(1+rvanilla)^0.5)/A14stdlife))</f>
        <v>n/a</v>
      </c>
      <c r="S253" s="168" t="str">
        <f>IF(A14stdlife="n/a","n/a",IF(S$3&gt;(A14stdlife+$E253),(Input!$M$156*(1+rvanilla)^0.5)-SUM($M253:R253),(Input!$M$156*(1+rvanilla)^0.5)/A14stdlife))</f>
        <v>n/a</v>
      </c>
      <c r="T253" s="168" t="str">
        <f>IF(A14stdlife="n/a","n/a",IF(T$3&gt;(A14stdlife+$E253),(Input!$M$156*(1+rvanilla)^0.5)-SUM($M253:S253),(Input!$M$156*(1+rvanilla)^0.5)/A14stdlife))</f>
        <v>n/a</v>
      </c>
      <c r="U253" s="168" t="str">
        <f>IF(A14stdlife="n/a","n/a",IF(U$3&gt;(A14stdlife+$E253),(Input!$M$156*(1+rvanilla)^0.5)-SUM($M253:T253),(Input!$M$156*(1+rvanilla)^0.5)/A14stdlife))</f>
        <v>n/a</v>
      </c>
      <c r="V253" s="168" t="str">
        <f>IF(A14stdlife="n/a","n/a",IF(V$3&gt;(A14stdlife+$E253),(Input!$M$156*(1+rvanilla)^0.5)-SUM($M253:U253),(Input!$M$156*(1+rvanilla)^0.5)/A14stdlife))</f>
        <v>n/a</v>
      </c>
      <c r="W253" s="168" t="str">
        <f>IF(A14stdlife="n/a","n/a",IF(W$3&gt;(A14stdlife+$E253),(Input!$M$156*(1+rvanilla)^0.5)-SUM($M253:V253),(Input!$M$156*(1+rvanilla)^0.5)/A14stdlife))</f>
        <v>n/a</v>
      </c>
      <c r="X253" s="168" t="str">
        <f>IF(A14stdlife="n/a","n/a",IF(X$3&gt;(A14stdlife+$E253),(Input!$M$156*(1+rvanilla)^0.5)-SUM($M253:W253),(Input!$M$156*(1+rvanilla)^0.5)/A14stdlife))</f>
        <v>n/a</v>
      </c>
      <c r="Y253" s="168" t="str">
        <f>IF(A14stdlife="n/a","n/a",IF(Y$3&gt;(A14stdlife+$E253),(Input!$M$156*(1+rvanilla)^0.5)-SUM($M253:X253),(Input!$M$156*(1+rvanilla)^0.5)/A14stdlife))</f>
        <v>n/a</v>
      </c>
      <c r="Z253" s="168" t="str">
        <f>IF(A14stdlife="n/a","n/a",IF(Z$3&gt;(A14stdlife+$E253),(Input!$M$156*(1+rvanilla)^0.5)-SUM($M253:Y253),(Input!$M$156*(1+rvanilla)^0.5)/A14stdlife))</f>
        <v>n/a</v>
      </c>
      <c r="AA253" s="168" t="str">
        <f>IF(A14stdlife="n/a","n/a",IF(AA$3&gt;(A14stdlife+$E253),(Input!$M$156*(1+rvanilla)^0.5)-SUM($M253:Z253),(Input!$M$156*(1+rvanilla)^0.5)/A14stdlife))</f>
        <v>n/a</v>
      </c>
      <c r="AB253" s="168" t="str">
        <f>IF(A14stdlife="n/a","n/a",IF(AB$3&gt;(A14stdlife+$E253),(Input!$M$156*(1+rvanilla)^0.5)-SUM($M253:AA253),(Input!$M$156*(1+rvanilla)^0.5)/A14stdlife))</f>
        <v>n/a</v>
      </c>
      <c r="AC253" s="168" t="str">
        <f>IF(A14stdlife="n/a","n/a",IF(AC$3&gt;(A14stdlife+$E253),(Input!$M$156*(1+rvanilla)^0.5)-SUM($M253:AB253),(Input!$M$156*(1+rvanilla)^0.5)/A14stdlife))</f>
        <v>n/a</v>
      </c>
      <c r="AD253" s="168" t="str">
        <f>IF(A14stdlife="n/a","n/a",IF(AD$3&gt;(A14stdlife+$E253),(Input!$M$156*(1+rvanilla)^0.5)-SUM($M253:AC253),(Input!$M$156*(1+rvanilla)^0.5)/A14stdlife))</f>
        <v>n/a</v>
      </c>
      <c r="AE253" s="168" t="str">
        <f>IF(A14stdlife="n/a","n/a",IF(AE$3&gt;(A14stdlife+$E253),(Input!$M$156*(1+rvanilla)^0.5)-SUM($M253:AD253),(Input!$M$156*(1+rvanilla)^0.5)/A14stdlife))</f>
        <v>n/a</v>
      </c>
      <c r="AF253" s="168" t="str">
        <f>IF(A14stdlife="n/a","n/a",IF(AF$3&gt;(A14stdlife+$E253),(Input!$M$156*(1+rvanilla)^0.5)-SUM($M253:AE253),(Input!$M$156*(1+rvanilla)^0.5)/A14stdlife))</f>
        <v>n/a</v>
      </c>
      <c r="AG253" s="168" t="str">
        <f>IF(A14stdlife="n/a","n/a",IF(AG$3&gt;(A14stdlife+$E253),(Input!$M$156*(1+rvanilla)^0.5)-SUM($M253:AF253),(Input!$M$156*(1+rvanilla)^0.5)/A14stdlife))</f>
        <v>n/a</v>
      </c>
      <c r="AH253" s="168" t="str">
        <f>IF(A14stdlife="n/a","n/a",IF(AH$3&gt;(A14stdlife+$E253),(Input!$M$156*(1+rvanilla)^0.5)-SUM($M253:AG253),(Input!$M$156*(1+rvanilla)^0.5)/A14stdlife))</f>
        <v>n/a</v>
      </c>
      <c r="AI253" s="168" t="str">
        <f>IF(A14stdlife="n/a","n/a",IF(AI$3&gt;(A14stdlife+$E253),(Input!$M$156*(1+rvanilla)^0.5)-SUM($M253:AH253),(Input!$M$156*(1+rvanilla)^0.5)/A14stdlife))</f>
        <v>n/a</v>
      </c>
      <c r="AJ253" s="168" t="str">
        <f>IF(A14stdlife="n/a","n/a",IF(AJ$3&gt;(A14stdlife+$E253),(Input!$M$156*(1+rvanilla)^0.5)-SUM($M253:AI253),(Input!$M$156*(1+rvanilla)^0.5)/A14stdlife))</f>
        <v>n/a</v>
      </c>
      <c r="AK253" s="168" t="str">
        <f>IF(A14stdlife="n/a","n/a",IF(AK$3&gt;(A14stdlife+$E253),(Input!$M$156*(1+rvanilla)^0.5)-SUM($M253:AJ253),(Input!$M$156*(1+rvanilla)^0.5)/A14stdlife))</f>
        <v>n/a</v>
      </c>
      <c r="AL253" s="168" t="str">
        <f>IF(A14stdlife="n/a","n/a",IF(AL$3&gt;(A14stdlife+$E253),(Input!$M$156*(1+rvanilla)^0.5)-SUM($M253:AK253),(Input!$M$156*(1+rvanilla)^0.5)/A14stdlife))</f>
        <v>n/a</v>
      </c>
      <c r="AM253" s="168" t="str">
        <f>IF(A14stdlife="n/a","n/a",IF(AM$3&gt;(A14stdlife+$E253),(Input!$M$156*(1+rvanilla)^0.5)-SUM($M253:AL253),(Input!$M$156*(1+rvanilla)^0.5)/A14stdlife))</f>
        <v>n/a</v>
      </c>
      <c r="AN253" s="168" t="str">
        <f>IF(A14stdlife="n/a","n/a",IF(AN$3&gt;(A14stdlife+$E253),(Input!$M$156*(1+rvanilla)^0.5)-SUM($M253:AM253),(Input!$M$156*(1+rvanilla)^0.5)/A14stdlife))</f>
        <v>n/a</v>
      </c>
      <c r="AO253" s="168" t="str">
        <f>IF(A14stdlife="n/a","n/a",IF(AO$3&gt;(A14stdlife+$E253),(Input!$M$156*(1+rvanilla)^0.5)-SUM($M253:AN253),(Input!$M$156*(1+rvanilla)^0.5)/A14stdlife))</f>
        <v>n/a</v>
      </c>
      <c r="AP253" s="168" t="str">
        <f>IF(A14stdlife="n/a","n/a",IF(AP$3&gt;(A14stdlife+$E253),(Input!$M$156*(1+rvanilla)^0.5)-SUM($M253:AO253),(Input!$M$156*(1+rvanilla)^0.5)/A14stdlife))</f>
        <v>n/a</v>
      </c>
      <c r="AQ253" s="168" t="str">
        <f>IF(A14stdlife="n/a","n/a",IF(AQ$3&gt;(A14stdlife+$E253),(Input!$M$156*(1+rvanilla)^0.5)-SUM($M253:AP253),(Input!$M$156*(1+rvanilla)^0.5)/A14stdlife))</f>
        <v>n/a</v>
      </c>
      <c r="AR253" s="168" t="str">
        <f>IF(A14stdlife="n/a","n/a",IF(AR$3&gt;(A14stdlife+$E253),(Input!$M$156*(1+rvanilla)^0.5)-SUM($M253:AQ253),(Input!$M$156*(1+rvanilla)^0.5)/A14stdlife))</f>
        <v>n/a</v>
      </c>
      <c r="AS253" s="168" t="str">
        <f>IF(A14stdlife="n/a","n/a",IF(AS$3&gt;(A14stdlife+$E253),(Input!$M$156*(1+rvanilla)^0.5)-SUM($M253:AR253),(Input!$M$156*(1+rvanilla)^0.5)/A14stdlife))</f>
        <v>n/a</v>
      </c>
      <c r="AT253" s="168" t="str">
        <f>IF(A14stdlife="n/a","n/a",IF(AT$3&gt;(A14stdlife+$E253),(Input!$M$156*(1+rvanilla)^0.5)-SUM($M253:AS253),(Input!$M$156*(1+rvanilla)^0.5)/A14stdlife))</f>
        <v>n/a</v>
      </c>
      <c r="AU253" s="168" t="str">
        <f>IF(A14stdlife="n/a","n/a",IF(AU$3&gt;(A14stdlife+$E253),(Input!$M$156*(1+rvanilla)^0.5)-SUM($M253:AT253),(Input!$M$156*(1+rvanilla)^0.5)/A14stdlife))</f>
        <v>n/a</v>
      </c>
      <c r="AV253" s="168" t="str">
        <f>IF(A14stdlife="n/a","n/a",IF(AV$3&gt;(A14stdlife+$E253),(Input!$M$156*(1+rvanilla)^0.5)-SUM($M253:AU253),(Input!$M$156*(1+rvanilla)^0.5)/A14stdlife))</f>
        <v>n/a</v>
      </c>
      <c r="AW253" s="168" t="str">
        <f>IF(A14stdlife="n/a","n/a",IF(AW$3&gt;(A14stdlife+$E253),(Input!$M$156*(1+rvanilla)^0.5)-SUM($M253:AV253),(Input!$M$156*(1+rvanilla)^0.5)/A14stdlife))</f>
        <v>n/a</v>
      </c>
      <c r="AX253" s="168" t="str">
        <f>IF(A14stdlife="n/a","n/a",IF(AX$3&gt;(A14stdlife+$E253),(Input!$M$156*(1+rvanilla)^0.5)-SUM($M253:AW253),(Input!$M$156*(1+rvanilla)^0.5)/A14stdlife))</f>
        <v>n/a</v>
      </c>
      <c r="AY253" s="168" t="str">
        <f>IF(A14stdlife="n/a","n/a",IF(AY$3&gt;(A14stdlife+$E253),(Input!$M$156*(1+rvanilla)^0.5)-SUM($M253:AX253),(Input!$M$156*(1+rvanilla)^0.5)/A14stdlife))</f>
        <v>n/a</v>
      </c>
      <c r="AZ253" s="168" t="str">
        <f>IF(A14stdlife="n/a","n/a",IF(AZ$3&gt;(A14stdlife+$E253),(Input!$M$156*(1+rvanilla)^0.5)-SUM($M253:AY253),(Input!$M$156*(1+rvanilla)^0.5)/A14stdlife))</f>
        <v>n/a</v>
      </c>
      <c r="BA253" s="168" t="str">
        <f>IF(A14stdlife="n/a","n/a",IF(BA$3&gt;(A14stdlife+$E253),(Input!$M$156*(1+rvanilla)^0.5)-SUM($M253:AZ253),(Input!$M$156*(1+rvanilla)^0.5)/A14stdlife))</f>
        <v>n/a</v>
      </c>
      <c r="BB253" s="168" t="str">
        <f>IF(A14stdlife="n/a","n/a",IF(BB$3&gt;(A14stdlife+$E253),(Input!$M$156*(1+rvanilla)^0.5)-SUM($M253:BA253),(Input!$M$156*(1+rvanilla)^0.5)/A14stdlife))</f>
        <v>n/a</v>
      </c>
      <c r="BC253" s="168" t="str">
        <f>IF(A14stdlife="n/a","n/a",IF(BC$3&gt;(A14stdlife+$E253),(Input!$M$156*(1+rvanilla)^0.5)-SUM($M253:BB253),(Input!$M$156*(1+rvanilla)^0.5)/A14stdlife))</f>
        <v>n/a</v>
      </c>
      <c r="BD253" s="168" t="str">
        <f>IF(A14stdlife="n/a","n/a",IF(BD$3&gt;(A14stdlife+$E253),(Input!$M$156*(1+rvanilla)^0.5)-SUM($M253:BC253),(Input!$M$156*(1+rvanilla)^0.5)/A14stdlife))</f>
        <v>n/a</v>
      </c>
      <c r="BE253" s="168" t="str">
        <f>IF(A14stdlife="n/a","n/a",IF(BE$3&gt;(A14stdlife+$E253),(Input!$M$156*(1+rvanilla)^0.5)-SUM($M253:BD253),(Input!$M$156*(1+rvanilla)^0.5)/A14stdlife))</f>
        <v>n/a</v>
      </c>
      <c r="BF253" s="168" t="str">
        <f>IF(A14stdlife="n/a","n/a",IF(BF$3&gt;(A14stdlife+$E253),(Input!$M$156*(1+rvanilla)^0.5)-SUM($M253:BE253),(Input!$M$156*(1+rvanilla)^0.5)/A14stdlife))</f>
        <v>n/a</v>
      </c>
      <c r="BG253" s="168" t="str">
        <f>IF(A14stdlife="n/a","n/a",IF(BG$3&gt;(A14stdlife+$E253),(Input!$M$156*(1+rvanilla)^0.5)-SUM($M253:BF253),(Input!$M$156*(1+rvanilla)^0.5)/A14stdlife))</f>
        <v>n/a</v>
      </c>
      <c r="BH253" s="168" t="str">
        <f>IF(A14stdlife="n/a","n/a",IF(BH$3&gt;(A14stdlife+$E253),(Input!$M$156*(1+rvanilla)^0.5)-SUM($M253:BG253),(Input!$M$156*(1+rvanilla)^0.5)/A14stdlife))</f>
        <v>n/a</v>
      </c>
      <c r="BI253" s="168" t="str">
        <f>IF(A14stdlife="n/a","n/a",IF(BI$3&gt;(A14stdlife+$E253),(Input!$M$156*(1+rvanilla)^0.5)-SUM($M253:BH253),(Input!$M$156*(1+rvanilla)^0.5)/A14stdlife))</f>
        <v>n/a</v>
      </c>
      <c r="BJ253" s="20"/>
      <c r="BK253" s="20"/>
      <c r="BL253"/>
      <c r="BM253"/>
      <c r="BN253"/>
      <c r="BO253"/>
      <c r="BP253"/>
      <c r="BQ253"/>
      <c r="BR253"/>
      <c r="BS253"/>
      <c r="BT253"/>
      <c r="BU253"/>
      <c r="BV253"/>
      <c r="BW253"/>
      <c r="BX253"/>
      <c r="BY253"/>
      <c r="BZ253"/>
      <c r="CA253"/>
      <c r="CB253"/>
      <c r="CC253"/>
      <c r="CD253"/>
      <c r="CE253"/>
      <c r="CF253"/>
      <c r="CG253"/>
      <c r="CH253"/>
      <c r="CI253"/>
      <c r="CJ253"/>
      <c r="CK253"/>
      <c r="CL253"/>
      <c r="CM253"/>
      <c r="CN253"/>
      <c r="CO253"/>
      <c r="CP253"/>
      <c r="CQ253"/>
      <c r="CR253"/>
      <c r="CS253"/>
      <c r="CT253"/>
      <c r="CU253"/>
      <c r="CV253"/>
      <c r="CW253"/>
      <c r="CX253"/>
      <c r="CY253"/>
      <c r="CZ253"/>
      <c r="DA253"/>
      <c r="DB253"/>
      <c r="DC253"/>
      <c r="DD253"/>
      <c r="DE253"/>
      <c r="DF253"/>
      <c r="DG253"/>
      <c r="DH253"/>
      <c r="DI253"/>
      <c r="DJ253"/>
      <c r="DK253"/>
      <c r="DL253"/>
      <c r="DM253"/>
      <c r="DN253"/>
      <c r="DO253"/>
      <c r="DP253"/>
      <c r="DQ253"/>
      <c r="DR253"/>
      <c r="DS253"/>
      <c r="DT253"/>
      <c r="DU253"/>
      <c r="DV253"/>
      <c r="DW253"/>
      <c r="DX253"/>
      <c r="DY253"/>
      <c r="DZ253"/>
      <c r="EA253"/>
      <c r="EB253"/>
      <c r="EC253"/>
      <c r="ED253"/>
      <c r="EE253"/>
      <c r="EF253"/>
      <c r="EG253"/>
      <c r="EH253"/>
      <c r="EI253"/>
      <c r="EJ253"/>
      <c r="EK253"/>
      <c r="EL253"/>
      <c r="EM253"/>
      <c r="EN253"/>
      <c r="EO253"/>
      <c r="EP253"/>
      <c r="EQ253"/>
      <c r="ER253"/>
      <c r="ES253"/>
      <c r="ET253"/>
      <c r="EU253"/>
      <c r="EV253"/>
      <c r="EW253"/>
      <c r="EX253"/>
      <c r="EY253"/>
      <c r="EZ253"/>
      <c r="FA253"/>
      <c r="FB253"/>
      <c r="FC253"/>
      <c r="FD253"/>
      <c r="FE253"/>
      <c r="FF253"/>
      <c r="FG253"/>
      <c r="FH253"/>
      <c r="FI253"/>
      <c r="FJ253"/>
      <c r="FK253"/>
      <c r="FL253"/>
      <c r="FM253"/>
      <c r="FN253"/>
      <c r="FO253"/>
      <c r="FP253"/>
      <c r="FQ253"/>
      <c r="FR253"/>
      <c r="FS253"/>
      <c r="FT253"/>
      <c r="FU253"/>
      <c r="FV253"/>
      <c r="FW253"/>
      <c r="FX253"/>
      <c r="FY253"/>
      <c r="FZ253"/>
      <c r="GA253"/>
      <c r="GB253"/>
      <c r="GC253"/>
      <c r="GD253"/>
      <c r="GE253"/>
      <c r="GF253"/>
      <c r="GG253"/>
      <c r="GH253"/>
      <c r="GI253"/>
      <c r="GJ253"/>
      <c r="GK253"/>
      <c r="GL253"/>
      <c r="GM253"/>
      <c r="GN253"/>
      <c r="GO253"/>
      <c r="GP253"/>
      <c r="GQ253"/>
      <c r="GR253"/>
      <c r="GS253"/>
      <c r="GT253"/>
      <c r="GU253"/>
      <c r="GV253"/>
      <c r="GW253"/>
      <c r="GX253"/>
      <c r="GY253"/>
      <c r="GZ253"/>
      <c r="HA253"/>
      <c r="HB253"/>
      <c r="HC253"/>
      <c r="HD253"/>
      <c r="HE253"/>
      <c r="HF253"/>
      <c r="HG253"/>
      <c r="HH253"/>
      <c r="HI253"/>
      <c r="HJ253"/>
      <c r="HK253"/>
      <c r="HL253"/>
      <c r="HM253"/>
      <c r="HN253"/>
      <c r="HO253"/>
      <c r="HP253"/>
      <c r="HQ253"/>
      <c r="HR253"/>
      <c r="HS253"/>
      <c r="HT253"/>
      <c r="HU253"/>
      <c r="HV253"/>
      <c r="HW253"/>
      <c r="HX253"/>
      <c r="HY253"/>
      <c r="HZ253"/>
      <c r="IA253"/>
      <c r="IB253"/>
      <c r="IC253"/>
      <c r="ID253"/>
      <c r="IE253"/>
      <c r="IF253"/>
      <c r="IG253"/>
      <c r="IH253"/>
      <c r="II253"/>
      <c r="IJ253"/>
      <c r="IK253"/>
      <c r="IL253"/>
      <c r="IM253"/>
      <c r="IN253"/>
      <c r="IO253"/>
      <c r="IP253"/>
      <c r="IQ253"/>
      <c r="IR253"/>
      <c r="IS253"/>
      <c r="IT253"/>
      <c r="IU253"/>
      <c r="IV253"/>
    </row>
    <row r="254" spans="1:256" s="5" customFormat="1" hidden="1" outlineLevel="2">
      <c r="A254" s="20"/>
      <c r="B254" s="20"/>
      <c r="C254" s="38"/>
      <c r="D254" s="641"/>
      <c r="E254" s="287">
        <v>8</v>
      </c>
      <c r="F254" s="40"/>
      <c r="G254" s="445"/>
      <c r="H254" s="315"/>
      <c r="I254" s="315"/>
      <c r="J254" s="315"/>
      <c r="K254" s="315"/>
      <c r="L254" s="315"/>
      <c r="M254" s="315"/>
      <c r="N254" s="314"/>
      <c r="O254" s="168" t="str">
        <f>IF(A14stdlife="n/a","n/a",IF(O$3&gt;(A14stdlife+$E254),(Input!$N$156*(1+rvanilla)^0.5)-SUM($N254:N254),(Input!$N$156*(1+rvanilla)^0.5)/A14stdlife))</f>
        <v>n/a</v>
      </c>
      <c r="P254" s="168" t="str">
        <f>IF(A14stdlife="n/a","n/a",IF(P$3&gt;(A14stdlife+$E254),(Input!$N$156*(1+rvanilla)^0.5)-SUM($N254:O254),(Input!$N$156*(1+rvanilla)^0.5)/A14stdlife))</f>
        <v>n/a</v>
      </c>
      <c r="Q254" s="168" t="str">
        <f>IF(A14stdlife="n/a","n/a",IF(Q$3&gt;(A14stdlife+$E254),(Input!$N$156*(1+rvanilla)^0.5)-SUM($N254:P254),(Input!$N$156*(1+rvanilla)^0.5)/A14stdlife))</f>
        <v>n/a</v>
      </c>
      <c r="R254" s="168" t="str">
        <f>IF(A14stdlife="n/a","n/a",IF(R$3&gt;(A14stdlife+$E254),(Input!$N$156*(1+rvanilla)^0.5)-SUM($N254:Q254),(Input!$N$156*(1+rvanilla)^0.5)/A14stdlife))</f>
        <v>n/a</v>
      </c>
      <c r="S254" s="168" t="str">
        <f>IF(A14stdlife="n/a","n/a",IF(S$3&gt;(A14stdlife+$E254),(Input!$N$156*(1+rvanilla)^0.5)-SUM($N254:R254),(Input!$N$156*(1+rvanilla)^0.5)/A14stdlife))</f>
        <v>n/a</v>
      </c>
      <c r="T254" s="168" t="str">
        <f>IF(A14stdlife="n/a","n/a",IF(T$3&gt;(A14stdlife+$E254),(Input!$N$156*(1+rvanilla)^0.5)-SUM($N254:S254),(Input!$N$156*(1+rvanilla)^0.5)/A14stdlife))</f>
        <v>n/a</v>
      </c>
      <c r="U254" s="168" t="str">
        <f>IF(A14stdlife="n/a","n/a",IF(U$3&gt;(A14stdlife+$E254),(Input!$N$156*(1+rvanilla)^0.5)-SUM($N254:T254),(Input!$N$156*(1+rvanilla)^0.5)/A14stdlife))</f>
        <v>n/a</v>
      </c>
      <c r="V254" s="168" t="str">
        <f>IF(A14stdlife="n/a","n/a",IF(V$3&gt;(A14stdlife+$E254),(Input!$N$156*(1+rvanilla)^0.5)-SUM($N254:U254),(Input!$N$156*(1+rvanilla)^0.5)/A14stdlife))</f>
        <v>n/a</v>
      </c>
      <c r="W254" s="168" t="str">
        <f>IF(A14stdlife="n/a","n/a",IF(W$3&gt;(A14stdlife+$E254),(Input!$N$156*(1+rvanilla)^0.5)-SUM($N254:V254),(Input!$N$156*(1+rvanilla)^0.5)/A14stdlife))</f>
        <v>n/a</v>
      </c>
      <c r="X254" s="168" t="str">
        <f>IF(A14stdlife="n/a","n/a",IF(X$3&gt;(A14stdlife+$E254),(Input!$N$156*(1+rvanilla)^0.5)-SUM($N254:W254),(Input!$N$156*(1+rvanilla)^0.5)/A14stdlife))</f>
        <v>n/a</v>
      </c>
      <c r="Y254" s="168" t="str">
        <f>IF(A14stdlife="n/a","n/a",IF(Y$3&gt;(A14stdlife+$E254),(Input!$N$156*(1+rvanilla)^0.5)-SUM($N254:X254),(Input!$N$156*(1+rvanilla)^0.5)/A14stdlife))</f>
        <v>n/a</v>
      </c>
      <c r="Z254" s="168" t="str">
        <f>IF(A14stdlife="n/a","n/a",IF(Z$3&gt;(A14stdlife+$E254),(Input!$N$156*(1+rvanilla)^0.5)-SUM($N254:Y254),(Input!$N$156*(1+rvanilla)^0.5)/A14stdlife))</f>
        <v>n/a</v>
      </c>
      <c r="AA254" s="168" t="str">
        <f>IF(A14stdlife="n/a","n/a",IF(AA$3&gt;(A14stdlife+$E254),(Input!$N$156*(1+rvanilla)^0.5)-SUM($N254:Z254),(Input!$N$156*(1+rvanilla)^0.5)/A14stdlife))</f>
        <v>n/a</v>
      </c>
      <c r="AB254" s="168" t="str">
        <f>IF(A14stdlife="n/a","n/a",IF(AB$3&gt;(A14stdlife+$E254),(Input!$N$156*(1+rvanilla)^0.5)-SUM($N254:AA254),(Input!$N$156*(1+rvanilla)^0.5)/A14stdlife))</f>
        <v>n/a</v>
      </c>
      <c r="AC254" s="168" t="str">
        <f>IF(A14stdlife="n/a","n/a",IF(AC$3&gt;(A14stdlife+$E254),(Input!$N$156*(1+rvanilla)^0.5)-SUM($N254:AB254),(Input!$N$156*(1+rvanilla)^0.5)/A14stdlife))</f>
        <v>n/a</v>
      </c>
      <c r="AD254" s="168" t="str">
        <f>IF(A14stdlife="n/a","n/a",IF(AD$3&gt;(A14stdlife+$E254),(Input!$N$156*(1+rvanilla)^0.5)-SUM($N254:AC254),(Input!$N$156*(1+rvanilla)^0.5)/A14stdlife))</f>
        <v>n/a</v>
      </c>
      <c r="AE254" s="168" t="str">
        <f>IF(A14stdlife="n/a","n/a",IF(AE$3&gt;(A14stdlife+$E254),(Input!$N$156*(1+rvanilla)^0.5)-SUM($N254:AD254),(Input!$N$156*(1+rvanilla)^0.5)/A14stdlife))</f>
        <v>n/a</v>
      </c>
      <c r="AF254" s="168" t="str">
        <f>IF(A14stdlife="n/a","n/a",IF(AF$3&gt;(A14stdlife+$E254),(Input!$N$156*(1+rvanilla)^0.5)-SUM($N254:AE254),(Input!$N$156*(1+rvanilla)^0.5)/A14stdlife))</f>
        <v>n/a</v>
      </c>
      <c r="AG254" s="168" t="str">
        <f>IF(A14stdlife="n/a","n/a",IF(AG$3&gt;(A14stdlife+$E254),(Input!$N$156*(1+rvanilla)^0.5)-SUM($N254:AF254),(Input!$N$156*(1+rvanilla)^0.5)/A14stdlife))</f>
        <v>n/a</v>
      </c>
      <c r="AH254" s="168" t="str">
        <f>IF(A14stdlife="n/a","n/a",IF(AH$3&gt;(A14stdlife+$E254),(Input!$N$156*(1+rvanilla)^0.5)-SUM($N254:AG254),(Input!$N$156*(1+rvanilla)^0.5)/A14stdlife))</f>
        <v>n/a</v>
      </c>
      <c r="AI254" s="168" t="str">
        <f>IF(A14stdlife="n/a","n/a",IF(AI$3&gt;(A14stdlife+$E254),(Input!$N$156*(1+rvanilla)^0.5)-SUM($N254:AH254),(Input!$N$156*(1+rvanilla)^0.5)/A14stdlife))</f>
        <v>n/a</v>
      </c>
      <c r="AJ254" s="168" t="str">
        <f>IF(A14stdlife="n/a","n/a",IF(AJ$3&gt;(A14stdlife+$E254),(Input!$N$156*(1+rvanilla)^0.5)-SUM($N254:AI254),(Input!$N$156*(1+rvanilla)^0.5)/A14stdlife))</f>
        <v>n/a</v>
      </c>
      <c r="AK254" s="168" t="str">
        <f>IF(A14stdlife="n/a","n/a",IF(AK$3&gt;(A14stdlife+$E254),(Input!$N$156*(1+rvanilla)^0.5)-SUM($N254:AJ254),(Input!$N$156*(1+rvanilla)^0.5)/A14stdlife))</f>
        <v>n/a</v>
      </c>
      <c r="AL254" s="168" t="str">
        <f>IF(A14stdlife="n/a","n/a",IF(AL$3&gt;(A14stdlife+$E254),(Input!$N$156*(1+rvanilla)^0.5)-SUM($N254:AK254),(Input!$N$156*(1+rvanilla)^0.5)/A14stdlife))</f>
        <v>n/a</v>
      </c>
      <c r="AM254" s="168" t="str">
        <f>IF(A14stdlife="n/a","n/a",IF(AM$3&gt;(A14stdlife+$E254),(Input!$N$156*(1+rvanilla)^0.5)-SUM($N254:AL254),(Input!$N$156*(1+rvanilla)^0.5)/A14stdlife))</f>
        <v>n/a</v>
      </c>
      <c r="AN254" s="168" t="str">
        <f>IF(A14stdlife="n/a","n/a",IF(AN$3&gt;(A14stdlife+$E254),(Input!$N$156*(1+rvanilla)^0.5)-SUM($N254:AM254),(Input!$N$156*(1+rvanilla)^0.5)/A14stdlife))</f>
        <v>n/a</v>
      </c>
      <c r="AO254" s="168" t="str">
        <f>IF(A14stdlife="n/a","n/a",IF(AO$3&gt;(A14stdlife+$E254),(Input!$N$156*(1+rvanilla)^0.5)-SUM($N254:AN254),(Input!$N$156*(1+rvanilla)^0.5)/A14stdlife))</f>
        <v>n/a</v>
      </c>
      <c r="AP254" s="168" t="str">
        <f>IF(A14stdlife="n/a","n/a",IF(AP$3&gt;(A14stdlife+$E254),(Input!$N$156*(1+rvanilla)^0.5)-SUM($N254:AO254),(Input!$N$156*(1+rvanilla)^0.5)/A14stdlife))</f>
        <v>n/a</v>
      </c>
      <c r="AQ254" s="168" t="str">
        <f>IF(A14stdlife="n/a","n/a",IF(AQ$3&gt;(A14stdlife+$E254),(Input!$N$156*(1+rvanilla)^0.5)-SUM($N254:AP254),(Input!$N$156*(1+rvanilla)^0.5)/A14stdlife))</f>
        <v>n/a</v>
      </c>
      <c r="AR254" s="168" t="str">
        <f>IF(A14stdlife="n/a","n/a",IF(AR$3&gt;(A14stdlife+$E254),(Input!$N$156*(1+rvanilla)^0.5)-SUM($N254:AQ254),(Input!$N$156*(1+rvanilla)^0.5)/A14stdlife))</f>
        <v>n/a</v>
      </c>
      <c r="AS254" s="168" t="str">
        <f>IF(A14stdlife="n/a","n/a",IF(AS$3&gt;(A14stdlife+$E254),(Input!$N$156*(1+rvanilla)^0.5)-SUM($N254:AR254),(Input!$N$156*(1+rvanilla)^0.5)/A14stdlife))</f>
        <v>n/a</v>
      </c>
      <c r="AT254" s="168" t="str">
        <f>IF(A14stdlife="n/a","n/a",IF(AT$3&gt;(A14stdlife+$E254),(Input!$N$156*(1+rvanilla)^0.5)-SUM($N254:AS254),(Input!$N$156*(1+rvanilla)^0.5)/A14stdlife))</f>
        <v>n/a</v>
      </c>
      <c r="AU254" s="168" t="str">
        <f>IF(A14stdlife="n/a","n/a",IF(AU$3&gt;(A14stdlife+$E254),(Input!$N$156*(1+rvanilla)^0.5)-SUM($N254:AT254),(Input!$N$156*(1+rvanilla)^0.5)/A14stdlife))</f>
        <v>n/a</v>
      </c>
      <c r="AV254" s="168" t="str">
        <f>IF(A14stdlife="n/a","n/a",IF(AV$3&gt;(A14stdlife+$E254),(Input!$N$156*(1+rvanilla)^0.5)-SUM($N254:AU254),(Input!$N$156*(1+rvanilla)^0.5)/A14stdlife))</f>
        <v>n/a</v>
      </c>
      <c r="AW254" s="168" t="str">
        <f>IF(A14stdlife="n/a","n/a",IF(AW$3&gt;(A14stdlife+$E254),(Input!$N$156*(1+rvanilla)^0.5)-SUM($N254:AV254),(Input!$N$156*(1+rvanilla)^0.5)/A14stdlife))</f>
        <v>n/a</v>
      </c>
      <c r="AX254" s="168" t="str">
        <f>IF(A14stdlife="n/a","n/a",IF(AX$3&gt;(A14stdlife+$E254),(Input!$N$156*(1+rvanilla)^0.5)-SUM($N254:AW254),(Input!$N$156*(1+rvanilla)^0.5)/A14stdlife))</f>
        <v>n/a</v>
      </c>
      <c r="AY254" s="168" t="str">
        <f>IF(A14stdlife="n/a","n/a",IF(AY$3&gt;(A14stdlife+$E254),(Input!$N$156*(1+rvanilla)^0.5)-SUM($N254:AX254),(Input!$N$156*(1+rvanilla)^0.5)/A14stdlife))</f>
        <v>n/a</v>
      </c>
      <c r="AZ254" s="168" t="str">
        <f>IF(A14stdlife="n/a","n/a",IF(AZ$3&gt;(A14stdlife+$E254),(Input!$N$156*(1+rvanilla)^0.5)-SUM($N254:AY254),(Input!$N$156*(1+rvanilla)^0.5)/A14stdlife))</f>
        <v>n/a</v>
      </c>
      <c r="BA254" s="168" t="str">
        <f>IF(A14stdlife="n/a","n/a",IF(BA$3&gt;(A14stdlife+$E254),(Input!$N$156*(1+rvanilla)^0.5)-SUM($N254:AZ254),(Input!$N$156*(1+rvanilla)^0.5)/A14stdlife))</f>
        <v>n/a</v>
      </c>
      <c r="BB254" s="168" t="str">
        <f>IF(A14stdlife="n/a","n/a",IF(BB$3&gt;(A14stdlife+$E254),(Input!$N$156*(1+rvanilla)^0.5)-SUM($N254:BA254),(Input!$N$156*(1+rvanilla)^0.5)/A14stdlife))</f>
        <v>n/a</v>
      </c>
      <c r="BC254" s="168" t="str">
        <f>IF(A14stdlife="n/a","n/a",IF(BC$3&gt;(A14stdlife+$E254),(Input!$N$156*(1+rvanilla)^0.5)-SUM($N254:BB254),(Input!$N$156*(1+rvanilla)^0.5)/A14stdlife))</f>
        <v>n/a</v>
      </c>
      <c r="BD254" s="168" t="str">
        <f>IF(A14stdlife="n/a","n/a",IF(BD$3&gt;(A14stdlife+$E254),(Input!$N$156*(1+rvanilla)^0.5)-SUM($N254:BC254),(Input!$N$156*(1+rvanilla)^0.5)/A14stdlife))</f>
        <v>n/a</v>
      </c>
      <c r="BE254" s="168" t="str">
        <f>IF(A14stdlife="n/a","n/a",IF(BE$3&gt;(A14stdlife+$E254),(Input!$N$156*(1+rvanilla)^0.5)-SUM($N254:BD254),(Input!$N$156*(1+rvanilla)^0.5)/A14stdlife))</f>
        <v>n/a</v>
      </c>
      <c r="BF254" s="168" t="str">
        <f>IF(A14stdlife="n/a","n/a",IF(BF$3&gt;(A14stdlife+$E254),(Input!$N$156*(1+rvanilla)^0.5)-SUM($N254:BE254),(Input!$N$156*(1+rvanilla)^0.5)/A14stdlife))</f>
        <v>n/a</v>
      </c>
      <c r="BG254" s="168" t="str">
        <f>IF(A14stdlife="n/a","n/a",IF(BG$3&gt;(A14stdlife+$E254),(Input!$N$156*(1+rvanilla)^0.5)-SUM($N254:BF254),(Input!$N$156*(1+rvanilla)^0.5)/A14stdlife))</f>
        <v>n/a</v>
      </c>
      <c r="BH254" s="168" t="str">
        <f>IF(A14stdlife="n/a","n/a",IF(BH$3&gt;(A14stdlife+$E254),(Input!$N$156*(1+rvanilla)^0.5)-SUM($N254:BG254),(Input!$N$156*(1+rvanilla)^0.5)/A14stdlife))</f>
        <v>n/a</v>
      </c>
      <c r="BI254" s="168" t="str">
        <f>IF(A14stdlife="n/a","n/a",IF(BI$3&gt;(A14stdlife+$E254),(Input!$N$156*(1+rvanilla)^0.5)-SUM($N254:BH254),(Input!$N$156*(1+rvanilla)^0.5)/A14stdlife))</f>
        <v>n/a</v>
      </c>
      <c r="BJ254" s="20"/>
      <c r="BK254" s="20"/>
      <c r="BL254"/>
      <c r="BM254"/>
      <c r="BN254"/>
      <c r="BO254"/>
      <c r="BP254"/>
      <c r="BQ254"/>
      <c r="BR254"/>
      <c r="BS254"/>
      <c r="BT254"/>
      <c r="BU254"/>
      <c r="BV254"/>
      <c r="BW254"/>
      <c r="BX254"/>
      <c r="BY254"/>
      <c r="BZ254"/>
      <c r="CA254"/>
      <c r="CB254"/>
      <c r="CC254"/>
      <c r="CD254"/>
      <c r="CE254"/>
      <c r="CF254"/>
      <c r="CG254"/>
      <c r="CH254"/>
      <c r="CI254"/>
      <c r="CJ254"/>
      <c r="CK254"/>
      <c r="CL254"/>
      <c r="CM254"/>
      <c r="CN254"/>
      <c r="CO254"/>
      <c r="CP254"/>
      <c r="CQ254"/>
      <c r="CR254"/>
      <c r="CS254"/>
      <c r="CT254"/>
      <c r="CU254"/>
      <c r="CV254"/>
      <c r="CW254"/>
      <c r="CX254"/>
      <c r="CY254"/>
      <c r="CZ254"/>
      <c r="DA254"/>
      <c r="DB254"/>
      <c r="DC254"/>
      <c r="DD254"/>
      <c r="DE254"/>
      <c r="DF254"/>
      <c r="DG254"/>
      <c r="DH254"/>
      <c r="DI254"/>
      <c r="DJ254"/>
      <c r="DK254"/>
      <c r="DL254"/>
      <c r="DM254"/>
      <c r="DN254"/>
      <c r="DO254"/>
      <c r="DP254"/>
      <c r="DQ254"/>
      <c r="DR254"/>
      <c r="DS254"/>
      <c r="DT254"/>
      <c r="DU254"/>
      <c r="DV254"/>
      <c r="DW254"/>
      <c r="DX254"/>
      <c r="DY254"/>
      <c r="DZ254"/>
      <c r="EA254"/>
      <c r="EB254"/>
      <c r="EC254"/>
      <c r="ED254"/>
      <c r="EE254"/>
      <c r="EF254"/>
      <c r="EG254"/>
      <c r="EH254"/>
      <c r="EI254"/>
      <c r="EJ254"/>
      <c r="EK254"/>
      <c r="EL254"/>
      <c r="EM254"/>
      <c r="EN254"/>
      <c r="EO254"/>
      <c r="EP254"/>
      <c r="EQ254"/>
      <c r="ER254"/>
      <c r="ES254"/>
      <c r="ET254"/>
      <c r="EU254"/>
      <c r="EV254"/>
      <c r="EW254"/>
      <c r="EX254"/>
      <c r="EY254"/>
      <c r="EZ254"/>
      <c r="FA254"/>
      <c r="FB254"/>
      <c r="FC254"/>
      <c r="FD254"/>
      <c r="FE254"/>
      <c r="FF254"/>
      <c r="FG254"/>
      <c r="FH254"/>
      <c r="FI254"/>
      <c r="FJ254"/>
      <c r="FK254"/>
      <c r="FL254"/>
      <c r="FM254"/>
      <c r="FN254"/>
      <c r="FO254"/>
      <c r="FP254"/>
      <c r="FQ254"/>
      <c r="FR254"/>
      <c r="FS254"/>
      <c r="FT254"/>
      <c r="FU254"/>
      <c r="FV254"/>
      <c r="FW254"/>
      <c r="FX254"/>
      <c r="FY254"/>
      <c r="FZ254"/>
      <c r="GA254"/>
      <c r="GB254"/>
      <c r="GC254"/>
      <c r="GD254"/>
      <c r="GE254"/>
      <c r="GF254"/>
      <c r="GG254"/>
      <c r="GH254"/>
      <c r="GI254"/>
      <c r="GJ254"/>
      <c r="GK254"/>
      <c r="GL254"/>
      <c r="GM254"/>
      <c r="GN254"/>
      <c r="GO254"/>
      <c r="GP254"/>
      <c r="GQ254"/>
      <c r="GR254"/>
      <c r="GS254"/>
      <c r="GT254"/>
      <c r="GU254"/>
      <c r="GV254"/>
      <c r="GW254"/>
      <c r="GX254"/>
      <c r="GY254"/>
      <c r="GZ254"/>
      <c r="HA254"/>
      <c r="HB254"/>
      <c r="HC254"/>
      <c r="HD254"/>
      <c r="HE254"/>
      <c r="HF254"/>
      <c r="HG254"/>
      <c r="HH254"/>
      <c r="HI254"/>
      <c r="HJ254"/>
      <c r="HK254"/>
      <c r="HL254"/>
      <c r="HM254"/>
      <c r="HN254"/>
      <c r="HO254"/>
      <c r="HP254"/>
      <c r="HQ254"/>
      <c r="HR254"/>
      <c r="HS254"/>
      <c r="HT254"/>
      <c r="HU254"/>
      <c r="HV254"/>
      <c r="HW254"/>
      <c r="HX254"/>
      <c r="HY254"/>
      <c r="HZ254"/>
      <c r="IA254"/>
      <c r="IB254"/>
      <c r="IC254"/>
      <c r="ID254"/>
      <c r="IE254"/>
      <c r="IF254"/>
      <c r="IG254"/>
      <c r="IH254"/>
      <c r="II254"/>
      <c r="IJ254"/>
      <c r="IK254"/>
      <c r="IL254"/>
      <c r="IM254"/>
      <c r="IN254"/>
      <c r="IO254"/>
      <c r="IP254"/>
      <c r="IQ254"/>
      <c r="IR254"/>
      <c r="IS254"/>
      <c r="IT254"/>
      <c r="IU254"/>
      <c r="IV254"/>
    </row>
    <row r="255" spans="1:256" s="5" customFormat="1" hidden="1" outlineLevel="2">
      <c r="A255" s="20"/>
      <c r="B255" s="20"/>
      <c r="C255" s="38"/>
      <c r="D255" s="641"/>
      <c r="E255" s="287">
        <v>9</v>
      </c>
      <c r="F255" s="40"/>
      <c r="G255" s="445"/>
      <c r="H255" s="315"/>
      <c r="I255" s="315"/>
      <c r="J255" s="315"/>
      <c r="K255" s="315"/>
      <c r="L255" s="315"/>
      <c r="M255" s="315"/>
      <c r="N255" s="315"/>
      <c r="O255" s="314"/>
      <c r="P255" s="168" t="str">
        <f>IF(A14stdlife="n/a","n/a",IF(P$3&gt;(A14stdlife+$E255),(Input!$O$156*(1+rvanilla)^0.5)-SUM($O255:O255),(Input!$O$156*(1+rvanilla)^0.5)/A14stdlife))</f>
        <v>n/a</v>
      </c>
      <c r="Q255" s="168" t="str">
        <f>IF(A14stdlife="n/a","n/a",IF(Q$3&gt;(A14stdlife+$E255),(Input!$O$156*(1+rvanilla)^0.5)-SUM($O255:P255),(Input!$O$156*(1+rvanilla)^0.5)/A14stdlife))</f>
        <v>n/a</v>
      </c>
      <c r="R255" s="168" t="str">
        <f>IF(A14stdlife="n/a","n/a",IF(R$3&gt;(A14stdlife+$E255),(Input!$O$156*(1+rvanilla)^0.5)-SUM($O255:Q255),(Input!$O$156*(1+rvanilla)^0.5)/A14stdlife))</f>
        <v>n/a</v>
      </c>
      <c r="S255" s="168" t="str">
        <f>IF(A14stdlife="n/a","n/a",IF(S$3&gt;(A14stdlife+$E255),(Input!$O$156*(1+rvanilla)^0.5)-SUM($O255:R255),(Input!$O$156*(1+rvanilla)^0.5)/A14stdlife))</f>
        <v>n/a</v>
      </c>
      <c r="T255" s="168" t="str">
        <f>IF(A14stdlife="n/a","n/a",IF(T$3&gt;(A14stdlife+$E255),(Input!$O$156*(1+rvanilla)^0.5)-SUM($O255:S255),(Input!$O$156*(1+rvanilla)^0.5)/A14stdlife))</f>
        <v>n/a</v>
      </c>
      <c r="U255" s="168" t="str">
        <f>IF(A14stdlife="n/a","n/a",IF(U$3&gt;(A14stdlife+$E255),(Input!$O$156*(1+rvanilla)^0.5)-SUM($O255:T255),(Input!$O$156*(1+rvanilla)^0.5)/A14stdlife))</f>
        <v>n/a</v>
      </c>
      <c r="V255" s="168" t="str">
        <f>IF(A14stdlife="n/a","n/a",IF(V$3&gt;(A14stdlife+$E255),(Input!$O$156*(1+rvanilla)^0.5)-SUM($O255:U255),(Input!$O$156*(1+rvanilla)^0.5)/A14stdlife))</f>
        <v>n/a</v>
      </c>
      <c r="W255" s="168" t="str">
        <f>IF(A14stdlife="n/a","n/a",IF(W$3&gt;(A14stdlife+$E255),(Input!$O$156*(1+rvanilla)^0.5)-SUM($O255:V255),(Input!$O$156*(1+rvanilla)^0.5)/A14stdlife))</f>
        <v>n/a</v>
      </c>
      <c r="X255" s="168" t="str">
        <f>IF(A14stdlife="n/a","n/a",IF(X$3&gt;(A14stdlife+$E255),(Input!$O$156*(1+rvanilla)^0.5)-SUM($O255:W255),(Input!$O$156*(1+rvanilla)^0.5)/A14stdlife))</f>
        <v>n/a</v>
      </c>
      <c r="Y255" s="168" t="str">
        <f>IF(A14stdlife="n/a","n/a",IF(Y$3&gt;(A14stdlife+$E255),(Input!$O$156*(1+rvanilla)^0.5)-SUM($O255:X255),(Input!$O$156*(1+rvanilla)^0.5)/A14stdlife))</f>
        <v>n/a</v>
      </c>
      <c r="Z255" s="168" t="str">
        <f>IF(A14stdlife="n/a","n/a",IF(Z$3&gt;(A14stdlife+$E255),(Input!$O$156*(1+rvanilla)^0.5)-SUM($O255:Y255),(Input!$O$156*(1+rvanilla)^0.5)/A14stdlife))</f>
        <v>n/a</v>
      </c>
      <c r="AA255" s="168" t="str">
        <f>IF(A14stdlife="n/a","n/a",IF(AA$3&gt;(A14stdlife+$E255),(Input!$O$156*(1+rvanilla)^0.5)-SUM($O255:Z255),(Input!$O$156*(1+rvanilla)^0.5)/A14stdlife))</f>
        <v>n/a</v>
      </c>
      <c r="AB255" s="168" t="str">
        <f>IF(A14stdlife="n/a","n/a",IF(AB$3&gt;(A14stdlife+$E255),(Input!$O$156*(1+rvanilla)^0.5)-SUM($O255:AA255),(Input!$O$156*(1+rvanilla)^0.5)/A14stdlife))</f>
        <v>n/a</v>
      </c>
      <c r="AC255" s="168" t="str">
        <f>IF(A14stdlife="n/a","n/a",IF(AC$3&gt;(A14stdlife+$E255),(Input!$O$156*(1+rvanilla)^0.5)-SUM($O255:AB255),(Input!$O$156*(1+rvanilla)^0.5)/A14stdlife))</f>
        <v>n/a</v>
      </c>
      <c r="AD255" s="168" t="str">
        <f>IF(A14stdlife="n/a","n/a",IF(AD$3&gt;(A14stdlife+$E255),(Input!$O$156*(1+rvanilla)^0.5)-SUM($O255:AC255),(Input!$O$156*(1+rvanilla)^0.5)/A14stdlife))</f>
        <v>n/a</v>
      </c>
      <c r="AE255" s="168" t="str">
        <f>IF(A14stdlife="n/a","n/a",IF(AE$3&gt;(A14stdlife+$E255),(Input!$O$156*(1+rvanilla)^0.5)-SUM($O255:AD255),(Input!$O$156*(1+rvanilla)^0.5)/A14stdlife))</f>
        <v>n/a</v>
      </c>
      <c r="AF255" s="168" t="str">
        <f>IF(A14stdlife="n/a","n/a",IF(AF$3&gt;(A14stdlife+$E255),(Input!$O$156*(1+rvanilla)^0.5)-SUM($O255:AE255),(Input!$O$156*(1+rvanilla)^0.5)/A14stdlife))</f>
        <v>n/a</v>
      </c>
      <c r="AG255" s="168" t="str">
        <f>IF(A14stdlife="n/a","n/a",IF(AG$3&gt;(A14stdlife+$E255),(Input!$O$156*(1+rvanilla)^0.5)-SUM($O255:AF255),(Input!$O$156*(1+rvanilla)^0.5)/A14stdlife))</f>
        <v>n/a</v>
      </c>
      <c r="AH255" s="168" t="str">
        <f>IF(A14stdlife="n/a","n/a",IF(AH$3&gt;(A14stdlife+$E255),(Input!$O$156*(1+rvanilla)^0.5)-SUM($O255:AG255),(Input!$O$156*(1+rvanilla)^0.5)/A14stdlife))</f>
        <v>n/a</v>
      </c>
      <c r="AI255" s="168" t="str">
        <f>IF(A14stdlife="n/a","n/a",IF(AI$3&gt;(A14stdlife+$E255),(Input!$O$156*(1+rvanilla)^0.5)-SUM($O255:AH255),(Input!$O$156*(1+rvanilla)^0.5)/A14stdlife))</f>
        <v>n/a</v>
      </c>
      <c r="AJ255" s="168" t="str">
        <f>IF(A14stdlife="n/a","n/a",IF(AJ$3&gt;(A14stdlife+$E255),(Input!$O$156*(1+rvanilla)^0.5)-SUM($O255:AI255),(Input!$O$156*(1+rvanilla)^0.5)/A14stdlife))</f>
        <v>n/a</v>
      </c>
      <c r="AK255" s="168" t="str">
        <f>IF(A14stdlife="n/a","n/a",IF(AK$3&gt;(A14stdlife+$E255),(Input!$O$156*(1+rvanilla)^0.5)-SUM($O255:AJ255),(Input!$O$156*(1+rvanilla)^0.5)/A14stdlife))</f>
        <v>n/a</v>
      </c>
      <c r="AL255" s="168" t="str">
        <f>IF(A14stdlife="n/a","n/a",IF(AL$3&gt;(A14stdlife+$E255),(Input!$O$156*(1+rvanilla)^0.5)-SUM($O255:AK255),(Input!$O$156*(1+rvanilla)^0.5)/A14stdlife))</f>
        <v>n/a</v>
      </c>
      <c r="AM255" s="168" t="str">
        <f>IF(A14stdlife="n/a","n/a",IF(AM$3&gt;(A14stdlife+$E255),(Input!$O$156*(1+rvanilla)^0.5)-SUM($O255:AL255),(Input!$O$156*(1+rvanilla)^0.5)/A14stdlife))</f>
        <v>n/a</v>
      </c>
      <c r="AN255" s="168" t="str">
        <f>IF(A14stdlife="n/a","n/a",IF(AN$3&gt;(A14stdlife+$E255),(Input!$O$156*(1+rvanilla)^0.5)-SUM($O255:AM255),(Input!$O$156*(1+rvanilla)^0.5)/A14stdlife))</f>
        <v>n/a</v>
      </c>
      <c r="AO255" s="168" t="str">
        <f>IF(A14stdlife="n/a","n/a",IF(AO$3&gt;(A14stdlife+$E255),(Input!$O$156*(1+rvanilla)^0.5)-SUM($O255:AN255),(Input!$O$156*(1+rvanilla)^0.5)/A14stdlife))</f>
        <v>n/a</v>
      </c>
      <c r="AP255" s="168" t="str">
        <f>IF(A14stdlife="n/a","n/a",IF(AP$3&gt;(A14stdlife+$E255),(Input!$O$156*(1+rvanilla)^0.5)-SUM($O255:AO255),(Input!$O$156*(1+rvanilla)^0.5)/A14stdlife))</f>
        <v>n/a</v>
      </c>
      <c r="AQ255" s="168" t="str">
        <f>IF(A14stdlife="n/a","n/a",IF(AQ$3&gt;(A14stdlife+$E255),(Input!$O$156*(1+rvanilla)^0.5)-SUM($O255:AP255),(Input!$O$156*(1+rvanilla)^0.5)/A14stdlife))</f>
        <v>n/a</v>
      </c>
      <c r="AR255" s="168" t="str">
        <f>IF(A14stdlife="n/a","n/a",IF(AR$3&gt;(A14stdlife+$E255),(Input!$O$156*(1+rvanilla)^0.5)-SUM($O255:AQ255),(Input!$O$156*(1+rvanilla)^0.5)/A14stdlife))</f>
        <v>n/a</v>
      </c>
      <c r="AS255" s="168" t="str">
        <f>IF(A14stdlife="n/a","n/a",IF(AS$3&gt;(A14stdlife+$E255),(Input!$O$156*(1+rvanilla)^0.5)-SUM($O255:AR255),(Input!$O$156*(1+rvanilla)^0.5)/A14stdlife))</f>
        <v>n/a</v>
      </c>
      <c r="AT255" s="168" t="str">
        <f>IF(A14stdlife="n/a","n/a",IF(AT$3&gt;(A14stdlife+$E255),(Input!$O$156*(1+rvanilla)^0.5)-SUM($O255:AS255),(Input!$O$156*(1+rvanilla)^0.5)/A14stdlife))</f>
        <v>n/a</v>
      </c>
      <c r="AU255" s="168" t="str">
        <f>IF(A14stdlife="n/a","n/a",IF(AU$3&gt;(A14stdlife+$E255),(Input!$O$156*(1+rvanilla)^0.5)-SUM($O255:AT255),(Input!$O$156*(1+rvanilla)^0.5)/A14stdlife))</f>
        <v>n/a</v>
      </c>
      <c r="AV255" s="168" t="str">
        <f>IF(A14stdlife="n/a","n/a",IF(AV$3&gt;(A14stdlife+$E255),(Input!$O$156*(1+rvanilla)^0.5)-SUM($O255:AU255),(Input!$O$156*(1+rvanilla)^0.5)/A14stdlife))</f>
        <v>n/a</v>
      </c>
      <c r="AW255" s="168" t="str">
        <f>IF(A14stdlife="n/a","n/a",IF(AW$3&gt;(A14stdlife+$E255),(Input!$O$156*(1+rvanilla)^0.5)-SUM($O255:AV255),(Input!$O$156*(1+rvanilla)^0.5)/A14stdlife))</f>
        <v>n/a</v>
      </c>
      <c r="AX255" s="168" t="str">
        <f>IF(A14stdlife="n/a","n/a",IF(AX$3&gt;(A14stdlife+$E255),(Input!$O$156*(1+rvanilla)^0.5)-SUM($O255:AW255),(Input!$O$156*(1+rvanilla)^0.5)/A14stdlife))</f>
        <v>n/a</v>
      </c>
      <c r="AY255" s="168" t="str">
        <f>IF(A14stdlife="n/a","n/a",IF(AY$3&gt;(A14stdlife+$E255),(Input!$O$156*(1+rvanilla)^0.5)-SUM($O255:AX255),(Input!$O$156*(1+rvanilla)^0.5)/A14stdlife))</f>
        <v>n/a</v>
      </c>
      <c r="AZ255" s="168" t="str">
        <f>IF(A14stdlife="n/a","n/a",IF(AZ$3&gt;(A14stdlife+$E255),(Input!$O$156*(1+rvanilla)^0.5)-SUM($O255:AY255),(Input!$O$156*(1+rvanilla)^0.5)/A14stdlife))</f>
        <v>n/a</v>
      </c>
      <c r="BA255" s="168" t="str">
        <f>IF(A14stdlife="n/a","n/a",IF(BA$3&gt;(A14stdlife+$E255),(Input!$O$156*(1+rvanilla)^0.5)-SUM($O255:AZ255),(Input!$O$156*(1+rvanilla)^0.5)/A14stdlife))</f>
        <v>n/a</v>
      </c>
      <c r="BB255" s="168" t="str">
        <f>IF(A14stdlife="n/a","n/a",IF(BB$3&gt;(A14stdlife+$E255),(Input!$O$156*(1+rvanilla)^0.5)-SUM($O255:BA255),(Input!$O$156*(1+rvanilla)^0.5)/A14stdlife))</f>
        <v>n/a</v>
      </c>
      <c r="BC255" s="168" t="str">
        <f>IF(A14stdlife="n/a","n/a",IF(BC$3&gt;(A14stdlife+$E255),(Input!$O$156*(1+rvanilla)^0.5)-SUM($O255:BB255),(Input!$O$156*(1+rvanilla)^0.5)/A14stdlife))</f>
        <v>n/a</v>
      </c>
      <c r="BD255" s="168" t="str">
        <f>IF(A14stdlife="n/a","n/a",IF(BD$3&gt;(A14stdlife+$E255),(Input!$O$156*(1+rvanilla)^0.5)-SUM($O255:BC255),(Input!$O$156*(1+rvanilla)^0.5)/A14stdlife))</f>
        <v>n/a</v>
      </c>
      <c r="BE255" s="168" t="str">
        <f>IF(A14stdlife="n/a","n/a",IF(BE$3&gt;(A14stdlife+$E255),(Input!$O$156*(1+rvanilla)^0.5)-SUM($O255:BD255),(Input!$O$156*(1+rvanilla)^0.5)/A14stdlife))</f>
        <v>n/a</v>
      </c>
      <c r="BF255" s="168" t="str">
        <f>IF(A14stdlife="n/a","n/a",IF(BF$3&gt;(A14stdlife+$E255),(Input!$O$156*(1+rvanilla)^0.5)-SUM($O255:BE255),(Input!$O$156*(1+rvanilla)^0.5)/A14stdlife))</f>
        <v>n/a</v>
      </c>
      <c r="BG255" s="168" t="str">
        <f>IF(A14stdlife="n/a","n/a",IF(BG$3&gt;(A14stdlife+$E255),(Input!$O$156*(1+rvanilla)^0.5)-SUM($O255:BF255),(Input!$O$156*(1+rvanilla)^0.5)/A14stdlife))</f>
        <v>n/a</v>
      </c>
      <c r="BH255" s="168" t="str">
        <f>IF(A14stdlife="n/a","n/a",IF(BH$3&gt;(A14stdlife+$E255),(Input!$O$156*(1+rvanilla)^0.5)-SUM($O255:BG255),(Input!$O$156*(1+rvanilla)^0.5)/A14stdlife))</f>
        <v>n/a</v>
      </c>
      <c r="BI255" s="168" t="str">
        <f>IF(A14stdlife="n/a","n/a",IF(BI$3&gt;(A14stdlife+$E255),(Input!$O$156*(1+rvanilla)^0.5)-SUM($O255:BH255),(Input!$O$156*(1+rvanilla)^0.5)/A14stdlife))</f>
        <v>n/a</v>
      </c>
      <c r="BJ255" s="20"/>
      <c r="BK255" s="20"/>
      <c r="BL255"/>
      <c r="BM255"/>
      <c r="BN255"/>
      <c r="BO255"/>
      <c r="BP255"/>
      <c r="BQ255"/>
      <c r="BR255"/>
      <c r="BS255"/>
      <c r="BT255"/>
      <c r="BU255"/>
      <c r="BV255"/>
      <c r="BW255"/>
      <c r="BX255"/>
      <c r="BY255"/>
      <c r="BZ255"/>
      <c r="CA255"/>
      <c r="CB255"/>
      <c r="CC255"/>
      <c r="CD255"/>
      <c r="CE255"/>
      <c r="CF255"/>
      <c r="CG255"/>
      <c r="CH255"/>
      <c r="CI255"/>
      <c r="CJ255"/>
      <c r="CK255"/>
      <c r="CL255"/>
      <c r="CM255"/>
      <c r="CN255"/>
      <c r="CO255"/>
      <c r="CP255"/>
      <c r="CQ255"/>
      <c r="CR255"/>
      <c r="CS255"/>
      <c r="CT255"/>
      <c r="CU255"/>
      <c r="CV255"/>
      <c r="CW255"/>
      <c r="CX255"/>
      <c r="CY255"/>
      <c r="CZ255"/>
      <c r="DA255"/>
      <c r="DB255"/>
      <c r="DC255"/>
      <c r="DD255"/>
      <c r="DE255"/>
      <c r="DF255"/>
      <c r="DG255"/>
      <c r="DH255"/>
      <c r="DI255"/>
      <c r="DJ255"/>
      <c r="DK255"/>
      <c r="DL255"/>
      <c r="DM255"/>
      <c r="DN255"/>
      <c r="DO255"/>
      <c r="DP255"/>
      <c r="DQ255"/>
      <c r="DR255"/>
      <c r="DS255"/>
      <c r="DT255"/>
      <c r="DU255"/>
      <c r="DV255"/>
      <c r="DW255"/>
      <c r="DX255"/>
      <c r="DY255"/>
      <c r="DZ255"/>
      <c r="EA255"/>
      <c r="EB255"/>
      <c r="EC255"/>
      <c r="ED255"/>
      <c r="EE255"/>
      <c r="EF255"/>
      <c r="EG255"/>
      <c r="EH255"/>
      <c r="EI255"/>
      <c r="EJ255"/>
      <c r="EK255"/>
      <c r="EL255"/>
      <c r="EM255"/>
      <c r="EN255"/>
      <c r="EO255"/>
      <c r="EP255"/>
      <c r="EQ255"/>
      <c r="ER255"/>
      <c r="ES255"/>
      <c r="ET255"/>
      <c r="EU255"/>
      <c r="EV255"/>
      <c r="EW255"/>
      <c r="EX255"/>
      <c r="EY255"/>
      <c r="EZ255"/>
      <c r="FA255"/>
      <c r="FB255"/>
      <c r="FC255"/>
      <c r="FD255"/>
      <c r="FE255"/>
      <c r="FF255"/>
      <c r="FG255"/>
      <c r="FH255"/>
      <c r="FI255"/>
      <c r="FJ255"/>
      <c r="FK255"/>
      <c r="FL255"/>
      <c r="FM255"/>
      <c r="FN255"/>
      <c r="FO255"/>
      <c r="FP255"/>
      <c r="FQ255"/>
      <c r="FR255"/>
      <c r="FS255"/>
      <c r="FT255"/>
      <c r="FU255"/>
      <c r="FV255"/>
      <c r="FW255"/>
      <c r="FX255"/>
      <c r="FY255"/>
      <c r="FZ255"/>
      <c r="GA255"/>
      <c r="GB255"/>
      <c r="GC255"/>
      <c r="GD255"/>
      <c r="GE255"/>
      <c r="GF255"/>
      <c r="GG255"/>
      <c r="GH255"/>
      <c r="GI255"/>
      <c r="GJ255"/>
      <c r="GK255"/>
      <c r="GL255"/>
      <c r="GM255"/>
      <c r="GN255"/>
      <c r="GO255"/>
      <c r="GP255"/>
      <c r="GQ255"/>
      <c r="GR255"/>
      <c r="GS255"/>
      <c r="GT255"/>
      <c r="GU255"/>
      <c r="GV255"/>
      <c r="GW255"/>
      <c r="GX255"/>
      <c r="GY255"/>
      <c r="GZ255"/>
      <c r="HA255"/>
      <c r="HB255"/>
      <c r="HC255"/>
      <c r="HD255"/>
      <c r="HE255"/>
      <c r="HF255"/>
      <c r="HG255"/>
      <c r="HH255"/>
      <c r="HI255"/>
      <c r="HJ255"/>
      <c r="HK255"/>
      <c r="HL255"/>
      <c r="HM255"/>
      <c r="HN255"/>
      <c r="HO255"/>
      <c r="HP255"/>
      <c r="HQ255"/>
      <c r="HR255"/>
      <c r="HS255"/>
      <c r="HT255"/>
      <c r="HU255"/>
      <c r="HV255"/>
      <c r="HW255"/>
      <c r="HX255"/>
      <c r="HY255"/>
      <c r="HZ255"/>
      <c r="IA255"/>
      <c r="IB255"/>
      <c r="IC255"/>
      <c r="ID255"/>
      <c r="IE255"/>
      <c r="IF255"/>
      <c r="IG255"/>
      <c r="IH255"/>
      <c r="II255"/>
      <c r="IJ255"/>
      <c r="IK255"/>
      <c r="IL255"/>
      <c r="IM255"/>
      <c r="IN255"/>
      <c r="IO255"/>
      <c r="IP255"/>
      <c r="IQ255"/>
      <c r="IR255"/>
      <c r="IS255"/>
      <c r="IT255"/>
      <c r="IU255"/>
      <c r="IV255"/>
    </row>
    <row r="256" spans="1:256" s="5" customFormat="1" hidden="1" outlineLevel="2">
      <c r="A256" s="20"/>
      <c r="B256" s="20"/>
      <c r="C256" s="38"/>
      <c r="D256" s="641"/>
      <c r="E256" s="288">
        <v>10</v>
      </c>
      <c r="F256" s="40"/>
      <c r="G256" s="445"/>
      <c r="H256" s="315"/>
      <c r="I256" s="315"/>
      <c r="J256" s="315"/>
      <c r="K256" s="315"/>
      <c r="L256" s="315"/>
      <c r="M256" s="315"/>
      <c r="N256" s="315"/>
      <c r="O256" s="315"/>
      <c r="P256" s="314"/>
      <c r="Q256" s="168" t="str">
        <f>IF(A14stdlife="n/a","n/a",IF(Q$3&gt;(A14stdlife+$E256),(Input!$P$156*(1+rvanilla)^0.5)-SUM($P256:P256),(Input!$P$156*(1+rvanilla)^0.5)/A14stdlife))</f>
        <v>n/a</v>
      </c>
      <c r="R256" s="168" t="str">
        <f>IF(A14stdlife="n/a","n/a",IF(R$3&gt;(A14stdlife+$E256),(Input!$P$156*(1+rvanilla)^0.5)-SUM($P256:Q256),(Input!$P$156*(1+rvanilla)^0.5)/A14stdlife))</f>
        <v>n/a</v>
      </c>
      <c r="S256" s="168" t="str">
        <f>IF(A14stdlife="n/a","n/a",IF(S$3&gt;(A14stdlife+$E256),(Input!$P$156*(1+rvanilla)^0.5)-SUM($P256:R256),(Input!$P$156*(1+rvanilla)^0.5)/A14stdlife))</f>
        <v>n/a</v>
      </c>
      <c r="T256" s="168" t="str">
        <f>IF(A14stdlife="n/a","n/a",IF(T$3&gt;(A14stdlife+$E256),(Input!$P$156*(1+rvanilla)^0.5)-SUM($P256:S256),(Input!$P$156*(1+rvanilla)^0.5)/A14stdlife))</f>
        <v>n/a</v>
      </c>
      <c r="U256" s="168" t="str">
        <f>IF(A14stdlife="n/a","n/a",IF(U$3&gt;(A14stdlife+$E256),(Input!$P$156*(1+rvanilla)^0.5)-SUM($P256:T256),(Input!$P$156*(1+rvanilla)^0.5)/A14stdlife))</f>
        <v>n/a</v>
      </c>
      <c r="V256" s="168" t="str">
        <f>IF(A14stdlife="n/a","n/a",IF(V$3&gt;(A14stdlife+$E256),(Input!$P$156*(1+rvanilla)^0.5)-SUM($P256:U256),(Input!$P$156*(1+rvanilla)^0.5)/A14stdlife))</f>
        <v>n/a</v>
      </c>
      <c r="W256" s="168" t="str">
        <f>IF(A14stdlife="n/a","n/a",IF(W$3&gt;(A14stdlife+$E256),(Input!$P$156*(1+rvanilla)^0.5)-SUM($P256:V256),(Input!$P$156*(1+rvanilla)^0.5)/A14stdlife))</f>
        <v>n/a</v>
      </c>
      <c r="X256" s="168" t="str">
        <f>IF(A14stdlife="n/a","n/a",IF(X$3&gt;(A14stdlife+$E256),(Input!$P$156*(1+rvanilla)^0.5)-SUM($P256:W256),(Input!$P$156*(1+rvanilla)^0.5)/A14stdlife))</f>
        <v>n/a</v>
      </c>
      <c r="Y256" s="168" t="str">
        <f>IF(A14stdlife="n/a","n/a",IF(Y$3&gt;(A14stdlife+$E256),(Input!$P$156*(1+rvanilla)^0.5)-SUM($P256:X256),(Input!$P$156*(1+rvanilla)^0.5)/A14stdlife))</f>
        <v>n/a</v>
      </c>
      <c r="Z256" s="168" t="str">
        <f>IF(A14stdlife="n/a","n/a",IF(Z$3&gt;(A14stdlife+$E256),(Input!$P$156*(1+rvanilla)^0.5)-SUM($P256:Y256),(Input!$P$156*(1+rvanilla)^0.5)/A14stdlife))</f>
        <v>n/a</v>
      </c>
      <c r="AA256" s="168" t="str">
        <f>IF(A14stdlife="n/a","n/a",IF(AA$3&gt;(A14stdlife+$E256),(Input!$P$156*(1+rvanilla)^0.5)-SUM($P256:Z256),(Input!$P$156*(1+rvanilla)^0.5)/A14stdlife))</f>
        <v>n/a</v>
      </c>
      <c r="AB256" s="168" t="str">
        <f>IF(A14stdlife="n/a","n/a",IF(AB$3&gt;(A14stdlife+$E256),(Input!$P$156*(1+rvanilla)^0.5)-SUM($P256:AA256),(Input!$P$156*(1+rvanilla)^0.5)/A14stdlife))</f>
        <v>n/a</v>
      </c>
      <c r="AC256" s="168" t="str">
        <f>IF(A14stdlife="n/a","n/a",IF(AC$3&gt;(A14stdlife+$E256),(Input!$P$156*(1+rvanilla)^0.5)-SUM($P256:AB256),(Input!$P$156*(1+rvanilla)^0.5)/A14stdlife))</f>
        <v>n/a</v>
      </c>
      <c r="AD256" s="168" t="str">
        <f>IF(A14stdlife="n/a","n/a",IF(AD$3&gt;(A14stdlife+$E256),(Input!$P$156*(1+rvanilla)^0.5)-SUM($P256:AC256),(Input!$P$156*(1+rvanilla)^0.5)/A14stdlife))</f>
        <v>n/a</v>
      </c>
      <c r="AE256" s="168" t="str">
        <f>IF(A14stdlife="n/a","n/a",IF(AE$3&gt;(A14stdlife+$E256),(Input!$P$156*(1+rvanilla)^0.5)-SUM($P256:AD256),(Input!$P$156*(1+rvanilla)^0.5)/A14stdlife))</f>
        <v>n/a</v>
      </c>
      <c r="AF256" s="168" t="str">
        <f>IF(A14stdlife="n/a","n/a",IF(AF$3&gt;(A14stdlife+$E256),(Input!$P$156*(1+rvanilla)^0.5)-SUM($P256:AE256),(Input!$P$156*(1+rvanilla)^0.5)/A14stdlife))</f>
        <v>n/a</v>
      </c>
      <c r="AG256" s="168" t="str">
        <f>IF(A14stdlife="n/a","n/a",IF(AG$3&gt;(A14stdlife+$E256),(Input!$P$156*(1+rvanilla)^0.5)-SUM($P256:AF256),(Input!$P$156*(1+rvanilla)^0.5)/A14stdlife))</f>
        <v>n/a</v>
      </c>
      <c r="AH256" s="168" t="str">
        <f>IF(A14stdlife="n/a","n/a",IF(AH$3&gt;(A14stdlife+$E256),(Input!$P$156*(1+rvanilla)^0.5)-SUM($P256:AG256),(Input!$P$156*(1+rvanilla)^0.5)/A14stdlife))</f>
        <v>n/a</v>
      </c>
      <c r="AI256" s="168" t="str">
        <f>IF(A14stdlife="n/a","n/a",IF(AI$3&gt;(A14stdlife+$E256),(Input!$P$156*(1+rvanilla)^0.5)-SUM($P256:AH256),(Input!$P$156*(1+rvanilla)^0.5)/A14stdlife))</f>
        <v>n/a</v>
      </c>
      <c r="AJ256" s="168" t="str">
        <f>IF(A14stdlife="n/a","n/a",IF(AJ$3&gt;(A14stdlife+$E256),(Input!$P$156*(1+rvanilla)^0.5)-SUM($P256:AI256),(Input!$P$156*(1+rvanilla)^0.5)/A14stdlife))</f>
        <v>n/a</v>
      </c>
      <c r="AK256" s="168" t="str">
        <f>IF(A14stdlife="n/a","n/a",IF(AK$3&gt;(A14stdlife+$E256),(Input!$P$156*(1+rvanilla)^0.5)-SUM($P256:AJ256),(Input!$P$156*(1+rvanilla)^0.5)/A14stdlife))</f>
        <v>n/a</v>
      </c>
      <c r="AL256" s="168" t="str">
        <f>IF(A14stdlife="n/a","n/a",IF(AL$3&gt;(A14stdlife+$E256),(Input!$P$156*(1+rvanilla)^0.5)-SUM($P256:AK256),(Input!$P$156*(1+rvanilla)^0.5)/A14stdlife))</f>
        <v>n/a</v>
      </c>
      <c r="AM256" s="168" t="str">
        <f>IF(A14stdlife="n/a","n/a",IF(AM$3&gt;(A14stdlife+$E256),(Input!$P$156*(1+rvanilla)^0.5)-SUM($P256:AL256),(Input!$P$156*(1+rvanilla)^0.5)/A14stdlife))</f>
        <v>n/a</v>
      </c>
      <c r="AN256" s="168" t="str">
        <f>IF(A14stdlife="n/a","n/a",IF(AN$3&gt;(A14stdlife+$E256),(Input!$P$156*(1+rvanilla)^0.5)-SUM($P256:AM256),(Input!$P$156*(1+rvanilla)^0.5)/A14stdlife))</f>
        <v>n/a</v>
      </c>
      <c r="AO256" s="168" t="str">
        <f>IF(A14stdlife="n/a","n/a",IF(AO$3&gt;(A14stdlife+$E256),(Input!$P$156*(1+rvanilla)^0.5)-SUM($P256:AN256),(Input!$P$156*(1+rvanilla)^0.5)/A14stdlife))</f>
        <v>n/a</v>
      </c>
      <c r="AP256" s="168" t="str">
        <f>IF(A14stdlife="n/a","n/a",IF(AP$3&gt;(A14stdlife+$E256),(Input!$P$156*(1+rvanilla)^0.5)-SUM($P256:AO256),(Input!$P$156*(1+rvanilla)^0.5)/A14stdlife))</f>
        <v>n/a</v>
      </c>
      <c r="AQ256" s="168" t="str">
        <f>IF(A14stdlife="n/a","n/a",IF(AQ$3&gt;(A14stdlife+$E256),(Input!$P$156*(1+rvanilla)^0.5)-SUM($P256:AP256),(Input!$P$156*(1+rvanilla)^0.5)/A14stdlife))</f>
        <v>n/a</v>
      </c>
      <c r="AR256" s="168" t="str">
        <f>IF(A14stdlife="n/a","n/a",IF(AR$3&gt;(A14stdlife+$E256),(Input!$P$156*(1+rvanilla)^0.5)-SUM($P256:AQ256),(Input!$P$156*(1+rvanilla)^0.5)/A14stdlife))</f>
        <v>n/a</v>
      </c>
      <c r="AS256" s="168" t="str">
        <f>IF(A14stdlife="n/a","n/a",IF(AS$3&gt;(A14stdlife+$E256),(Input!$P$156*(1+rvanilla)^0.5)-SUM($P256:AR256),(Input!$P$156*(1+rvanilla)^0.5)/A14stdlife))</f>
        <v>n/a</v>
      </c>
      <c r="AT256" s="168" t="str">
        <f>IF(A14stdlife="n/a","n/a",IF(AT$3&gt;(A14stdlife+$E256),(Input!$P$156*(1+rvanilla)^0.5)-SUM($P256:AS256),(Input!$P$156*(1+rvanilla)^0.5)/A14stdlife))</f>
        <v>n/a</v>
      </c>
      <c r="AU256" s="168" t="str">
        <f>IF(A14stdlife="n/a","n/a",IF(AU$3&gt;(A14stdlife+$E256),(Input!$P$156*(1+rvanilla)^0.5)-SUM($P256:AT256),(Input!$P$156*(1+rvanilla)^0.5)/A14stdlife))</f>
        <v>n/a</v>
      </c>
      <c r="AV256" s="168" t="str">
        <f>IF(A14stdlife="n/a","n/a",IF(AV$3&gt;(A14stdlife+$E256),(Input!$P$156*(1+rvanilla)^0.5)-SUM($P256:AU256),(Input!$P$156*(1+rvanilla)^0.5)/A14stdlife))</f>
        <v>n/a</v>
      </c>
      <c r="AW256" s="168" t="str">
        <f>IF(A14stdlife="n/a","n/a",IF(AW$3&gt;(A14stdlife+$E256),(Input!$P$156*(1+rvanilla)^0.5)-SUM($P256:AV256),(Input!$P$156*(1+rvanilla)^0.5)/A14stdlife))</f>
        <v>n/a</v>
      </c>
      <c r="AX256" s="168" t="str">
        <f>IF(A14stdlife="n/a","n/a",IF(AX$3&gt;(A14stdlife+$E256),(Input!$P$156*(1+rvanilla)^0.5)-SUM($P256:AW256),(Input!$P$156*(1+rvanilla)^0.5)/A14stdlife))</f>
        <v>n/a</v>
      </c>
      <c r="AY256" s="168" t="str">
        <f>IF(A14stdlife="n/a","n/a",IF(AY$3&gt;(A14stdlife+$E256),(Input!$P$156*(1+rvanilla)^0.5)-SUM($P256:AX256),(Input!$P$156*(1+rvanilla)^0.5)/A14stdlife))</f>
        <v>n/a</v>
      </c>
      <c r="AZ256" s="168" t="str">
        <f>IF(A14stdlife="n/a","n/a",IF(AZ$3&gt;(A14stdlife+$E256),(Input!$P$156*(1+rvanilla)^0.5)-SUM($P256:AY256),(Input!$P$156*(1+rvanilla)^0.5)/A14stdlife))</f>
        <v>n/a</v>
      </c>
      <c r="BA256" s="168" t="str">
        <f>IF(A14stdlife="n/a","n/a",IF(BA$3&gt;(A14stdlife+$E256),(Input!$P$156*(1+rvanilla)^0.5)-SUM($P256:AZ256),(Input!$P$156*(1+rvanilla)^0.5)/A14stdlife))</f>
        <v>n/a</v>
      </c>
      <c r="BB256" s="168" t="str">
        <f>IF(A14stdlife="n/a","n/a",IF(BB$3&gt;(A14stdlife+$E256),(Input!$P$156*(1+rvanilla)^0.5)-SUM($P256:BA256),(Input!$P$156*(1+rvanilla)^0.5)/A14stdlife))</f>
        <v>n/a</v>
      </c>
      <c r="BC256" s="168" t="str">
        <f>IF(A14stdlife="n/a","n/a",IF(BC$3&gt;(A14stdlife+$E256),(Input!$P$156*(1+rvanilla)^0.5)-SUM($P256:BB256),(Input!$P$156*(1+rvanilla)^0.5)/A14stdlife))</f>
        <v>n/a</v>
      </c>
      <c r="BD256" s="168" t="str">
        <f>IF(A14stdlife="n/a","n/a",IF(BD$3&gt;(A14stdlife+$E256),(Input!$P$156*(1+rvanilla)^0.5)-SUM($P256:BC256),(Input!$P$156*(1+rvanilla)^0.5)/A14stdlife))</f>
        <v>n/a</v>
      </c>
      <c r="BE256" s="168" t="str">
        <f>IF(A14stdlife="n/a","n/a",IF(BE$3&gt;(A14stdlife+$E256),(Input!$P$156*(1+rvanilla)^0.5)-SUM($P256:BD256),(Input!$P$156*(1+rvanilla)^0.5)/A14stdlife))</f>
        <v>n/a</v>
      </c>
      <c r="BF256" s="168" t="str">
        <f>IF(A14stdlife="n/a","n/a",IF(BF$3&gt;(A14stdlife+$E256),(Input!$P$156*(1+rvanilla)^0.5)-SUM($P256:BE256),(Input!$P$156*(1+rvanilla)^0.5)/A14stdlife))</f>
        <v>n/a</v>
      </c>
      <c r="BG256" s="168" t="str">
        <f>IF(A14stdlife="n/a","n/a",IF(BG$3&gt;(A14stdlife+$E256),(Input!$P$156*(1+rvanilla)^0.5)-SUM($P256:BF256),(Input!$P$156*(1+rvanilla)^0.5)/A14stdlife))</f>
        <v>n/a</v>
      </c>
      <c r="BH256" s="168" t="str">
        <f>IF(A14stdlife="n/a","n/a",IF(BH$3&gt;(A14stdlife+$E256),(Input!$P$156*(1+rvanilla)^0.5)-SUM($P256:BG256),(Input!$P$156*(1+rvanilla)^0.5)/A14stdlife))</f>
        <v>n/a</v>
      </c>
      <c r="BI256" s="168" t="str">
        <f>IF(A14stdlife="n/a","n/a",IF(BI$3&gt;(A14stdlife+$E256),(Input!$P$156*(1+rvanilla)^0.5)-SUM($P256:BH256),(Input!$P$156*(1+rvanilla)^0.5)/A14stdlife))</f>
        <v>n/a</v>
      </c>
      <c r="BJ256" s="20"/>
      <c r="BK256" s="20"/>
      <c r="BL256"/>
      <c r="BM256"/>
      <c r="BN256"/>
      <c r="BO256"/>
      <c r="BP256"/>
      <c r="BQ256"/>
      <c r="BR256"/>
      <c r="BS256"/>
      <c r="BT256"/>
      <c r="BU256"/>
      <c r="BV256"/>
      <c r="BW256"/>
      <c r="BX256"/>
      <c r="BY256"/>
      <c r="BZ256"/>
      <c r="CA256"/>
      <c r="CB256"/>
      <c r="CC256"/>
      <c r="CD256"/>
      <c r="CE256"/>
      <c r="CF256"/>
      <c r="CG256"/>
      <c r="CH256"/>
      <c r="CI256"/>
      <c r="CJ256"/>
      <c r="CK256"/>
      <c r="CL256"/>
      <c r="CM256"/>
      <c r="CN256"/>
      <c r="CO256"/>
      <c r="CP256"/>
      <c r="CQ256"/>
      <c r="CR256"/>
      <c r="CS256"/>
      <c r="CT256"/>
      <c r="CU256"/>
      <c r="CV256"/>
      <c r="CW256"/>
      <c r="CX256"/>
      <c r="CY256"/>
      <c r="CZ256"/>
      <c r="DA256"/>
      <c r="DB256"/>
      <c r="DC256"/>
      <c r="DD256"/>
      <c r="DE256"/>
      <c r="DF256"/>
      <c r="DG256"/>
      <c r="DH256"/>
      <c r="DI256"/>
      <c r="DJ256"/>
      <c r="DK256"/>
      <c r="DL256"/>
      <c r="DM256"/>
      <c r="DN256"/>
      <c r="DO256"/>
      <c r="DP256"/>
      <c r="DQ256"/>
      <c r="DR256"/>
      <c r="DS256"/>
      <c r="DT256"/>
      <c r="DU256"/>
      <c r="DV256"/>
      <c r="DW256"/>
      <c r="DX256"/>
      <c r="DY256"/>
      <c r="DZ256"/>
      <c r="EA256"/>
      <c r="EB256"/>
      <c r="EC256"/>
      <c r="ED256"/>
      <c r="EE256"/>
      <c r="EF256"/>
      <c r="EG256"/>
      <c r="EH256"/>
      <c r="EI256"/>
      <c r="EJ256"/>
      <c r="EK256"/>
      <c r="EL256"/>
      <c r="EM256"/>
      <c r="EN256"/>
      <c r="EO256"/>
      <c r="EP256"/>
      <c r="EQ256"/>
      <c r="ER256"/>
      <c r="ES256"/>
      <c r="ET256"/>
      <c r="EU256"/>
      <c r="EV256"/>
      <c r="EW256"/>
      <c r="EX256"/>
      <c r="EY256"/>
      <c r="EZ256"/>
      <c r="FA256"/>
      <c r="FB256"/>
      <c r="FC256"/>
      <c r="FD256"/>
      <c r="FE256"/>
      <c r="FF256"/>
      <c r="FG256"/>
      <c r="FH256"/>
      <c r="FI256"/>
      <c r="FJ256"/>
      <c r="FK256"/>
      <c r="FL256"/>
      <c r="FM256"/>
      <c r="FN256"/>
      <c r="FO256"/>
      <c r="FP256"/>
      <c r="FQ256"/>
      <c r="FR256"/>
      <c r="FS256"/>
      <c r="FT256"/>
      <c r="FU256"/>
      <c r="FV256"/>
      <c r="FW256"/>
      <c r="FX256"/>
      <c r="FY256"/>
      <c r="FZ256"/>
      <c r="GA256"/>
      <c r="GB256"/>
      <c r="GC256"/>
      <c r="GD256"/>
      <c r="GE256"/>
      <c r="GF256"/>
      <c r="GG256"/>
      <c r="GH256"/>
      <c r="GI256"/>
      <c r="GJ256"/>
      <c r="GK256"/>
      <c r="GL256"/>
      <c r="GM256"/>
      <c r="GN256"/>
      <c r="GO256"/>
      <c r="GP256"/>
      <c r="GQ256"/>
      <c r="GR256"/>
      <c r="GS256"/>
      <c r="GT256"/>
      <c r="GU256"/>
      <c r="GV256"/>
      <c r="GW256"/>
      <c r="GX256"/>
      <c r="GY256"/>
      <c r="GZ256"/>
      <c r="HA256"/>
      <c r="HB256"/>
      <c r="HC256"/>
      <c r="HD256"/>
      <c r="HE256"/>
      <c r="HF256"/>
      <c r="HG256"/>
      <c r="HH256"/>
      <c r="HI256"/>
      <c r="HJ256"/>
      <c r="HK256"/>
      <c r="HL256"/>
      <c r="HM256"/>
      <c r="HN256"/>
      <c r="HO256"/>
      <c r="HP256"/>
      <c r="HQ256"/>
      <c r="HR256"/>
      <c r="HS256"/>
      <c r="HT256"/>
      <c r="HU256"/>
      <c r="HV256"/>
      <c r="HW256"/>
      <c r="HX256"/>
      <c r="HY256"/>
      <c r="HZ256"/>
      <c r="IA256"/>
      <c r="IB256"/>
      <c r="IC256"/>
      <c r="ID256"/>
      <c r="IE256"/>
      <c r="IF256"/>
      <c r="IG256"/>
      <c r="IH256"/>
      <c r="II256"/>
      <c r="IJ256"/>
      <c r="IK256"/>
      <c r="IL256"/>
      <c r="IM256"/>
      <c r="IN256"/>
      <c r="IO256"/>
      <c r="IP256"/>
      <c r="IQ256"/>
      <c r="IR256"/>
      <c r="IS256"/>
      <c r="IT256"/>
      <c r="IU256"/>
      <c r="IV256"/>
    </row>
    <row r="257" spans="1:256" s="5" customFormat="1" outlineLevel="1" collapsed="1">
      <c r="A257" s="20"/>
      <c r="B257" s="20"/>
      <c r="C257" s="38" t="str">
        <f>Asset14</f>
        <v>Emergency Spares (Major Plant, Excludes Inventory)</v>
      </c>
      <c r="D257" s="20"/>
      <c r="E257" s="20"/>
      <c r="F257" s="35"/>
      <c r="G257" s="165">
        <f>SUM(G245:G256)</f>
        <v>0</v>
      </c>
      <c r="H257" s="165">
        <f t="shared" ref="H257:AL257" si="63">SUM(H245:H256)</f>
        <v>0</v>
      </c>
      <c r="I257" s="165">
        <f t="shared" si="63"/>
        <v>0</v>
      </c>
      <c r="J257" s="165">
        <f t="shared" si="63"/>
        <v>0</v>
      </c>
      <c r="K257" s="165">
        <f t="shared" si="63"/>
        <v>0</v>
      </c>
      <c r="L257" s="165">
        <f t="shared" si="63"/>
        <v>0</v>
      </c>
      <c r="M257" s="165">
        <f t="shared" si="63"/>
        <v>0</v>
      </c>
      <c r="N257" s="165">
        <f t="shared" si="63"/>
        <v>0</v>
      </c>
      <c r="O257" s="165">
        <f t="shared" si="63"/>
        <v>0</v>
      </c>
      <c r="P257" s="165">
        <f t="shared" si="63"/>
        <v>0</v>
      </c>
      <c r="Q257" s="165">
        <f t="shared" si="63"/>
        <v>0</v>
      </c>
      <c r="R257" s="165">
        <f t="shared" si="63"/>
        <v>0</v>
      </c>
      <c r="S257" s="165">
        <f t="shared" si="63"/>
        <v>0</v>
      </c>
      <c r="T257" s="165">
        <f t="shared" si="63"/>
        <v>0</v>
      </c>
      <c r="U257" s="165">
        <f t="shared" si="63"/>
        <v>0</v>
      </c>
      <c r="V257" s="165">
        <f t="shared" si="63"/>
        <v>0</v>
      </c>
      <c r="W257" s="165">
        <f t="shared" si="63"/>
        <v>0</v>
      </c>
      <c r="X257" s="165">
        <f t="shared" si="63"/>
        <v>0</v>
      </c>
      <c r="Y257" s="165">
        <f t="shared" si="63"/>
        <v>0</v>
      </c>
      <c r="Z257" s="165">
        <f t="shared" si="63"/>
        <v>0</v>
      </c>
      <c r="AA257" s="165">
        <f t="shared" si="63"/>
        <v>0</v>
      </c>
      <c r="AB257" s="165">
        <f t="shared" si="63"/>
        <v>0</v>
      </c>
      <c r="AC257" s="165">
        <f t="shared" si="63"/>
        <v>0</v>
      </c>
      <c r="AD257" s="165">
        <f t="shared" si="63"/>
        <v>0</v>
      </c>
      <c r="AE257" s="165">
        <f t="shared" si="63"/>
        <v>0</v>
      </c>
      <c r="AF257" s="165">
        <f t="shared" si="63"/>
        <v>0</v>
      </c>
      <c r="AG257" s="165">
        <f t="shared" si="63"/>
        <v>0</v>
      </c>
      <c r="AH257" s="165">
        <f t="shared" si="63"/>
        <v>0</v>
      </c>
      <c r="AI257" s="165">
        <f t="shared" si="63"/>
        <v>0</v>
      </c>
      <c r="AJ257" s="165">
        <f t="shared" si="63"/>
        <v>0</v>
      </c>
      <c r="AK257" s="165">
        <f t="shared" si="63"/>
        <v>0</v>
      </c>
      <c r="AL257" s="165">
        <f t="shared" si="63"/>
        <v>0</v>
      </c>
      <c r="AM257" s="165">
        <f t="shared" ref="AM257:BI257" si="64">SUM(AM245:AM256)</f>
        <v>0</v>
      </c>
      <c r="AN257" s="165">
        <f t="shared" si="64"/>
        <v>0</v>
      </c>
      <c r="AO257" s="165">
        <f t="shared" si="64"/>
        <v>0</v>
      </c>
      <c r="AP257" s="165">
        <f t="shared" si="64"/>
        <v>0</v>
      </c>
      <c r="AQ257" s="165">
        <f t="shared" si="64"/>
        <v>0</v>
      </c>
      <c r="AR257" s="165">
        <f t="shared" si="64"/>
        <v>0</v>
      </c>
      <c r="AS257" s="165">
        <f t="shared" si="64"/>
        <v>0</v>
      </c>
      <c r="AT257" s="165">
        <f t="shared" si="64"/>
        <v>0</v>
      </c>
      <c r="AU257" s="165">
        <f t="shared" si="64"/>
        <v>0</v>
      </c>
      <c r="AV257" s="165">
        <f t="shared" si="64"/>
        <v>0</v>
      </c>
      <c r="AW257" s="165">
        <f t="shared" si="64"/>
        <v>0</v>
      </c>
      <c r="AX257" s="165">
        <f t="shared" si="64"/>
        <v>0</v>
      </c>
      <c r="AY257" s="165">
        <f t="shared" si="64"/>
        <v>0</v>
      </c>
      <c r="AZ257" s="165">
        <f t="shared" si="64"/>
        <v>0</v>
      </c>
      <c r="BA257" s="165">
        <f t="shared" si="64"/>
        <v>0</v>
      </c>
      <c r="BB257" s="165">
        <f t="shared" si="64"/>
        <v>0</v>
      </c>
      <c r="BC257" s="165">
        <f t="shared" si="64"/>
        <v>0</v>
      </c>
      <c r="BD257" s="165">
        <f t="shared" si="64"/>
        <v>0</v>
      </c>
      <c r="BE257" s="165">
        <f t="shared" si="64"/>
        <v>0</v>
      </c>
      <c r="BF257" s="165">
        <f t="shared" si="64"/>
        <v>0</v>
      </c>
      <c r="BG257" s="165">
        <f t="shared" si="64"/>
        <v>0</v>
      </c>
      <c r="BH257" s="165">
        <f t="shared" si="64"/>
        <v>0</v>
      </c>
      <c r="BI257" s="165">
        <f t="shared" si="64"/>
        <v>0</v>
      </c>
      <c r="BJ257" s="20"/>
      <c r="BK257" s="20"/>
      <c r="BL257"/>
      <c r="BM257"/>
      <c r="BN257"/>
      <c r="BO257"/>
      <c r="BP257"/>
      <c r="BQ257"/>
      <c r="BR257"/>
      <c r="BS257"/>
      <c r="BT257"/>
      <c r="BU257"/>
      <c r="BV257"/>
      <c r="BW257"/>
      <c r="BX257"/>
      <c r="BY257"/>
      <c r="BZ257"/>
      <c r="CA257"/>
      <c r="CB257"/>
      <c r="CC257"/>
      <c r="CD257"/>
      <c r="CE257"/>
      <c r="CF257"/>
      <c r="CG257"/>
      <c r="CH257"/>
      <c r="CI257"/>
      <c r="CJ257"/>
      <c r="CK257"/>
      <c r="CL257"/>
      <c r="CM257"/>
      <c r="CN257"/>
      <c r="CO257"/>
      <c r="CP257"/>
      <c r="CQ257"/>
      <c r="CR257"/>
      <c r="CS257"/>
      <c r="CT257"/>
      <c r="CU257"/>
      <c r="CV257"/>
      <c r="CW257"/>
      <c r="CX257"/>
      <c r="CY257"/>
      <c r="CZ257"/>
      <c r="DA257"/>
      <c r="DB257"/>
      <c r="DC257"/>
      <c r="DD257"/>
      <c r="DE257"/>
      <c r="DF257"/>
      <c r="DG257"/>
      <c r="DH257"/>
      <c r="DI257"/>
      <c r="DJ257"/>
      <c r="DK257"/>
      <c r="DL257"/>
      <c r="DM257"/>
      <c r="DN257"/>
      <c r="DO257"/>
      <c r="DP257"/>
      <c r="DQ257"/>
      <c r="DR257"/>
      <c r="DS257"/>
      <c r="DT257"/>
      <c r="DU257"/>
      <c r="DV257"/>
      <c r="DW257"/>
      <c r="DX257"/>
      <c r="DY257"/>
      <c r="DZ257"/>
      <c r="EA257"/>
      <c r="EB257"/>
      <c r="EC257"/>
      <c r="ED257"/>
      <c r="EE257"/>
      <c r="EF257"/>
      <c r="EG257"/>
      <c r="EH257"/>
      <c r="EI257"/>
      <c r="EJ257"/>
      <c r="EK257"/>
      <c r="EL257"/>
      <c r="EM257"/>
      <c r="EN257"/>
      <c r="EO257"/>
      <c r="EP257"/>
      <c r="EQ257"/>
      <c r="ER257"/>
      <c r="ES257"/>
      <c r="ET257"/>
      <c r="EU257"/>
      <c r="EV257"/>
      <c r="EW257"/>
      <c r="EX257"/>
      <c r="EY257"/>
      <c r="EZ257"/>
      <c r="FA257"/>
      <c r="FB257"/>
      <c r="FC257"/>
      <c r="FD257"/>
      <c r="FE257"/>
      <c r="FF257"/>
      <c r="FG257"/>
      <c r="FH257"/>
      <c r="FI257"/>
      <c r="FJ257"/>
      <c r="FK257"/>
      <c r="FL257"/>
      <c r="FM257"/>
      <c r="FN257"/>
      <c r="FO257"/>
      <c r="FP257"/>
      <c r="FQ257"/>
      <c r="FR257"/>
      <c r="FS257"/>
      <c r="FT257"/>
      <c r="FU257"/>
      <c r="FV257"/>
      <c r="FW257"/>
      <c r="FX257"/>
      <c r="FY257"/>
      <c r="FZ257"/>
      <c r="GA257"/>
      <c r="GB257"/>
      <c r="GC257"/>
      <c r="GD257"/>
      <c r="GE257"/>
      <c r="GF257"/>
      <c r="GG257"/>
      <c r="GH257"/>
      <c r="GI257"/>
      <c r="GJ257"/>
      <c r="GK257"/>
      <c r="GL257"/>
      <c r="GM257"/>
      <c r="GN257"/>
      <c r="GO257"/>
      <c r="GP257"/>
      <c r="GQ257"/>
      <c r="GR257"/>
      <c r="GS257"/>
      <c r="GT257"/>
      <c r="GU257"/>
      <c r="GV257"/>
      <c r="GW257"/>
      <c r="GX257"/>
      <c r="GY257"/>
      <c r="GZ257"/>
      <c r="HA257"/>
      <c r="HB257"/>
      <c r="HC257"/>
      <c r="HD257"/>
      <c r="HE257"/>
      <c r="HF257"/>
      <c r="HG257"/>
      <c r="HH257"/>
      <c r="HI257"/>
      <c r="HJ257"/>
      <c r="HK257"/>
      <c r="HL257"/>
      <c r="HM257"/>
      <c r="HN257"/>
      <c r="HO257"/>
      <c r="HP257"/>
      <c r="HQ257"/>
      <c r="HR257"/>
      <c r="HS257"/>
      <c r="HT257"/>
      <c r="HU257"/>
      <c r="HV257"/>
      <c r="HW257"/>
      <c r="HX257"/>
      <c r="HY257"/>
      <c r="HZ257"/>
      <c r="IA257"/>
      <c r="IB257"/>
      <c r="IC257"/>
      <c r="ID257"/>
      <c r="IE257"/>
      <c r="IF257"/>
      <c r="IG257"/>
      <c r="IH257"/>
      <c r="II257"/>
      <c r="IJ257"/>
      <c r="IK257"/>
      <c r="IL257"/>
      <c r="IM257"/>
      <c r="IN257"/>
      <c r="IO257"/>
      <c r="IP257"/>
      <c r="IQ257"/>
      <c r="IR257"/>
      <c r="IS257"/>
      <c r="IT257"/>
      <c r="IU257"/>
      <c r="IV257"/>
    </row>
    <row r="258" spans="1:256" s="5" customFormat="1" hidden="1" outlineLevel="2">
      <c r="A258" s="20"/>
      <c r="B258" s="45" t="str">
        <f>C270</f>
        <v>Furniture, fittings, plant and equipment</v>
      </c>
      <c r="C258" s="46"/>
      <c r="D258" s="47" t="s">
        <v>72</v>
      </c>
      <c r="E258" s="46"/>
      <c r="F258" s="48"/>
      <c r="G258" s="443">
        <f>IF(G$3&gt;A15remlife,A15value-SUM($F258:F258),IF(A15remlife="N/A","n/a",A15value/A15remlife))</f>
        <v>3.73339912955554</v>
      </c>
      <c r="H258" s="167">
        <f>IF(H$3&gt;A15remlife,A15value-SUM($F258:G258),IF(A15remlife="N/A","n/a",A15value/A15remlife))</f>
        <v>3.73339912955554</v>
      </c>
      <c r="I258" s="167">
        <f>IF(I$3&gt;A15remlife,A15value-SUM($F258:H258),IF(A15remlife="N/A","n/a",A15value/A15remlife))</f>
        <v>3.73339912955554</v>
      </c>
      <c r="J258" s="167">
        <f>IF(J$3&gt;A15remlife,A15value-SUM($F258:I258),IF(A15remlife="N/A","n/a",A15value/A15remlife))</f>
        <v>3.73339912955554</v>
      </c>
      <c r="K258" s="167">
        <f>IF(K$3&gt;A15remlife,A15value-SUM($F258:J258),IF(A15remlife="N/A","n/a",A15value/A15remlife))</f>
        <v>3.73339912955554</v>
      </c>
      <c r="L258" s="167">
        <f>IF(L$3&gt;A15remlife,A15value-SUM($F258:K258),IF(A15remlife="N/A","n/a",A15value/A15remlife))</f>
        <v>3.73339912955554</v>
      </c>
      <c r="M258" s="167">
        <f>IF(M$3&gt;A15remlife,A15value-SUM($F258:L258),IF(A15remlife="N/A","n/a",A15value/A15remlife))</f>
        <v>3.73339912955554</v>
      </c>
      <c r="N258" s="167">
        <f>IF(N$3&gt;A15remlife,A15value-SUM($F258:M258),IF(A15remlife="N/A","n/a",A15value/A15remlife))</f>
        <v>3.73339912955554</v>
      </c>
      <c r="O258" s="167">
        <f>IF(O$3&gt;A15remlife,A15value-SUM($F258:N258),IF(A15remlife="N/A","n/a",A15value/A15remlife))</f>
        <v>3.73339912955554</v>
      </c>
      <c r="P258" s="167">
        <f>IF(P$3&gt;A15remlife,A15value-SUM($F258:O258),IF(A15remlife="N/A","n/a",A15value/A15remlife))</f>
        <v>3.73339912955554</v>
      </c>
      <c r="Q258" s="167">
        <f>IF(Q$3&gt;A15remlife,A15value-SUM($F258:P258),IF(A15remlife="N/A","n/a",A15value/A15remlife))</f>
        <v>3.73339912955554</v>
      </c>
      <c r="R258" s="167">
        <f>IF(R$3&gt;A15remlife,A15value-SUM($F258:Q258),IF(A15remlife="N/A","n/a",A15value/A15remlife))</f>
        <v>3.73339912955554</v>
      </c>
      <c r="S258" s="167">
        <f>IF(S$3&gt;A15remlife,A15value-SUM($F258:R258),IF(A15remlife="N/A","n/a",A15value/A15remlife))</f>
        <v>1.3408037619271767</v>
      </c>
      <c r="T258" s="167">
        <f>IF(T$3&gt;A15remlife,A15value-SUM($F258:S258),IF(A15remlife="N/A","n/a",A15value/A15remlife))</f>
        <v>0</v>
      </c>
      <c r="U258" s="167">
        <f>IF(U$3&gt;A15remlife,A15value-SUM($F258:T258),IF(A15remlife="N/A","n/a",A15value/A15remlife))</f>
        <v>0</v>
      </c>
      <c r="V258" s="167">
        <f>IF(V$3&gt;A15remlife,A15value-SUM($F258:U258),IF(A15remlife="N/A","n/a",A15value/A15remlife))</f>
        <v>0</v>
      </c>
      <c r="W258" s="167">
        <f>IF(W$3&gt;A15remlife,A15value-SUM($F258:V258),IF(A15remlife="N/A","n/a",A15value/A15remlife))</f>
        <v>0</v>
      </c>
      <c r="X258" s="167">
        <f>IF(X$3&gt;A15remlife,A15value-SUM($F258:W258),IF(A15remlife="N/A","n/a",A15value/A15remlife))</f>
        <v>0</v>
      </c>
      <c r="Y258" s="167">
        <f>IF(Y$3&gt;A15remlife,A15value-SUM($F258:X258),IF(A15remlife="N/A","n/a",A15value/A15remlife))</f>
        <v>0</v>
      </c>
      <c r="Z258" s="167">
        <f>IF(Z$3&gt;A15remlife,A15value-SUM($F258:Y258),IF(A15remlife="N/A","n/a",A15value/A15remlife))</f>
        <v>0</v>
      </c>
      <c r="AA258" s="167">
        <f>IF(AA$3&gt;A15remlife,A15value-SUM($F258:Z258),IF(A15remlife="N/A","n/a",A15value/A15remlife))</f>
        <v>0</v>
      </c>
      <c r="AB258" s="167">
        <f>IF(AB$3&gt;A15remlife,A15value-SUM($F258:AA258),IF(A15remlife="N/A","n/a",A15value/A15remlife))</f>
        <v>0</v>
      </c>
      <c r="AC258" s="167">
        <f>IF(AC$3&gt;A15remlife,A15value-SUM($F258:AB258),IF(A15remlife="N/A","n/a",A15value/A15remlife))</f>
        <v>0</v>
      </c>
      <c r="AD258" s="167">
        <f>IF(AD$3&gt;A15remlife,A15value-SUM($F258:AC258),IF(A15remlife="N/A","n/a",A15value/A15remlife))</f>
        <v>0</v>
      </c>
      <c r="AE258" s="167">
        <f>IF(AE$3&gt;A15remlife,A15value-SUM($F258:AD258),IF(A15remlife="N/A","n/a",A15value/A15remlife))</f>
        <v>0</v>
      </c>
      <c r="AF258" s="167">
        <f>IF(AF$3&gt;A15remlife,A15value-SUM($F258:AE258),IF(A15remlife="N/A","n/a",A15value/A15remlife))</f>
        <v>0</v>
      </c>
      <c r="AG258" s="167">
        <f>IF(AG$3&gt;A15remlife,A15value-SUM($F258:AF258),IF(A15remlife="N/A","n/a",A15value/A15remlife))</f>
        <v>0</v>
      </c>
      <c r="AH258" s="167">
        <f>IF(AH$3&gt;A15remlife,A15value-SUM($F258:AG258),IF(A15remlife="N/A","n/a",A15value/A15remlife))</f>
        <v>0</v>
      </c>
      <c r="AI258" s="167">
        <f>IF(AI$3&gt;A15remlife,A15value-SUM($F258:AH258),IF(A15remlife="N/A","n/a",A15value/A15remlife))</f>
        <v>0</v>
      </c>
      <c r="AJ258" s="167">
        <f>IF(AJ$3&gt;A15remlife,A15value-SUM($F258:AI258),IF(A15remlife="N/A","n/a",A15value/A15remlife))</f>
        <v>0</v>
      </c>
      <c r="AK258" s="167">
        <f>IF(AK$3&gt;A15remlife,A15value-SUM($F258:AJ258),IF(A15remlife="N/A","n/a",A15value/A15remlife))</f>
        <v>0</v>
      </c>
      <c r="AL258" s="167">
        <f>IF(AL$3&gt;A15remlife,A15value-SUM($F258:AK258),IF(A15remlife="N/A","n/a",A15value/A15remlife))</f>
        <v>0</v>
      </c>
      <c r="AM258" s="167">
        <f>IF(AM$3&gt;A15remlife,A15value-SUM($F258:AL258),IF(A15remlife="N/A","n/a",A15value/A15remlife))</f>
        <v>0</v>
      </c>
      <c r="AN258" s="167">
        <f>IF(AN$3&gt;A15remlife,A15value-SUM($F258:AM258),IF(A15remlife="N/A","n/a",A15value/A15remlife))</f>
        <v>0</v>
      </c>
      <c r="AO258" s="167">
        <f>IF(AO$3&gt;A15remlife,A15value-SUM($F258:AN258),IF(A15remlife="N/A","n/a",A15value/A15remlife))</f>
        <v>0</v>
      </c>
      <c r="AP258" s="167">
        <f>IF(AP$3&gt;A15remlife,A15value-SUM($F258:AO258),IF(A15remlife="N/A","n/a",A15value/A15remlife))</f>
        <v>0</v>
      </c>
      <c r="AQ258" s="167">
        <f>IF(AQ$3&gt;A15remlife,A15value-SUM($F258:AP258),IF(A15remlife="N/A","n/a",A15value/A15remlife))</f>
        <v>0</v>
      </c>
      <c r="AR258" s="167">
        <f>IF(AR$3&gt;A15remlife,A15value-SUM($F258:AQ258),IF(A15remlife="N/A","n/a",A15value/A15remlife))</f>
        <v>0</v>
      </c>
      <c r="AS258" s="167">
        <f>IF(AS$3&gt;A15remlife,A15value-SUM($F258:AR258),IF(A15remlife="N/A","n/a",A15value/A15remlife))</f>
        <v>0</v>
      </c>
      <c r="AT258" s="167">
        <f>IF(AT$3&gt;A15remlife,A15value-SUM($F258:AS258),IF(A15remlife="N/A","n/a",A15value/A15remlife))</f>
        <v>0</v>
      </c>
      <c r="AU258" s="167">
        <f>IF(AU$3&gt;A15remlife,A15value-SUM($F258:AT258),IF(A15remlife="N/A","n/a",A15value/A15remlife))</f>
        <v>0</v>
      </c>
      <c r="AV258" s="167">
        <f>IF(AV$3&gt;A15remlife,A15value-SUM($F258:AU258),IF(A15remlife="N/A","n/a",A15value/A15remlife))</f>
        <v>0</v>
      </c>
      <c r="AW258" s="167">
        <f>IF(AW$3&gt;A15remlife,A15value-SUM($F258:AV258),IF(A15remlife="N/A","n/a",A15value/A15remlife))</f>
        <v>0</v>
      </c>
      <c r="AX258" s="167">
        <f>IF(AX$3&gt;A15remlife,A15value-SUM($F258:AW258),IF(A15remlife="N/A","n/a",A15value/A15remlife))</f>
        <v>0</v>
      </c>
      <c r="AY258" s="167">
        <f>IF(AY$3&gt;A15remlife,A15value-SUM($F258:AX258),IF(A15remlife="N/A","n/a",A15value/A15remlife))</f>
        <v>0</v>
      </c>
      <c r="AZ258" s="167">
        <f>IF(AZ$3&gt;A15remlife,A15value-SUM($F258:AY258),IF(A15remlife="N/A","n/a",A15value/A15remlife))</f>
        <v>0</v>
      </c>
      <c r="BA258" s="167">
        <f>IF(BA$3&gt;A15remlife,A15value-SUM($F258:AZ258),IF(A15remlife="N/A","n/a",A15value/A15remlife))</f>
        <v>0</v>
      </c>
      <c r="BB258" s="167">
        <f>IF(BB$3&gt;A15remlife,A15value-SUM($F258:BA258),IF(A15remlife="N/A","n/a",A15value/A15remlife))</f>
        <v>0</v>
      </c>
      <c r="BC258" s="167">
        <f>IF(BC$3&gt;A15remlife,A15value-SUM($F258:BB258),IF(A15remlife="N/A","n/a",A15value/A15remlife))</f>
        <v>0</v>
      </c>
      <c r="BD258" s="167">
        <f>IF(BD$3&gt;A15remlife,A15value-SUM($F258:BC258),IF(A15remlife="N/A","n/a",A15value/A15remlife))</f>
        <v>0</v>
      </c>
      <c r="BE258" s="167">
        <f>IF(BE$3&gt;A15remlife,A15value-SUM($F258:BD258),IF(A15remlife="N/A","n/a",A15value/A15remlife))</f>
        <v>0</v>
      </c>
      <c r="BF258" s="167">
        <f>IF(BF$3&gt;A15remlife,A15value-SUM($F258:BE258),IF(A15remlife="N/A","n/a",A15value/A15remlife))</f>
        <v>0</v>
      </c>
      <c r="BG258" s="167">
        <f>IF(BG$3&gt;A15remlife,A15value-SUM($F258:BF258),IF(A15remlife="N/A","n/a",A15value/A15remlife))</f>
        <v>0</v>
      </c>
      <c r="BH258" s="167">
        <f>IF(BH$3&gt;A15remlife,A15value-SUM($F258:BG258),IF(A15remlife="N/A","n/a",A15value/A15remlife))</f>
        <v>0</v>
      </c>
      <c r="BI258" s="167">
        <f>IF(BI$3&gt;A15remlife,A15value-SUM($F258:BH258),IF(A15remlife="N/A","n/a",A15value/A15remlife))</f>
        <v>0</v>
      </c>
      <c r="BJ258" s="20"/>
      <c r="BK258" s="20"/>
      <c r="BL258"/>
      <c r="BM258"/>
      <c r="BN258"/>
      <c r="BO258"/>
      <c r="BP258"/>
      <c r="BQ258"/>
      <c r="BR258"/>
      <c r="BS258"/>
      <c r="BT258"/>
      <c r="BU258"/>
      <c r="BV258"/>
      <c r="BW258"/>
      <c r="BX258"/>
      <c r="BY258"/>
      <c r="BZ258"/>
      <c r="CA258"/>
      <c r="CB258"/>
      <c r="CC258"/>
      <c r="CD258"/>
      <c r="CE258"/>
      <c r="CF258"/>
      <c r="CG258"/>
      <c r="CH258"/>
      <c r="CI258"/>
      <c r="CJ258"/>
      <c r="CK258"/>
      <c r="CL258"/>
      <c r="CM258"/>
      <c r="CN258"/>
      <c r="CO258"/>
      <c r="CP258"/>
      <c r="CQ258"/>
      <c r="CR258"/>
      <c r="CS258"/>
      <c r="CT258"/>
      <c r="CU258"/>
      <c r="CV258"/>
      <c r="CW258"/>
      <c r="CX258"/>
      <c r="CY258"/>
      <c r="CZ258"/>
      <c r="DA258"/>
      <c r="DB258"/>
      <c r="DC258"/>
      <c r="DD258"/>
      <c r="DE258"/>
      <c r="DF258"/>
      <c r="DG258"/>
      <c r="DH258"/>
      <c r="DI258"/>
      <c r="DJ258"/>
      <c r="DK258"/>
      <c r="DL258"/>
      <c r="DM258"/>
      <c r="DN258"/>
      <c r="DO258"/>
      <c r="DP258"/>
      <c r="DQ258"/>
      <c r="DR258"/>
      <c r="DS258"/>
      <c r="DT258"/>
      <c r="DU258"/>
      <c r="DV258"/>
      <c r="DW258"/>
      <c r="DX258"/>
      <c r="DY258"/>
      <c r="DZ258"/>
      <c r="EA258"/>
      <c r="EB258"/>
      <c r="EC258"/>
      <c r="ED258"/>
      <c r="EE258"/>
      <c r="EF258"/>
      <c r="EG258"/>
      <c r="EH258"/>
      <c r="EI258"/>
      <c r="EJ258"/>
      <c r="EK258"/>
      <c r="EL258"/>
      <c r="EM258"/>
      <c r="EN258"/>
      <c r="EO258"/>
      <c r="EP258"/>
      <c r="EQ258"/>
      <c r="ER258"/>
      <c r="ES258"/>
      <c r="ET258"/>
      <c r="EU258"/>
      <c r="EV258"/>
      <c r="EW258"/>
      <c r="EX258"/>
      <c r="EY258"/>
      <c r="EZ258"/>
      <c r="FA258"/>
      <c r="FB258"/>
      <c r="FC258"/>
      <c r="FD258"/>
      <c r="FE258"/>
      <c r="FF258"/>
      <c r="FG258"/>
      <c r="FH258"/>
      <c r="FI258"/>
      <c r="FJ258"/>
      <c r="FK258"/>
      <c r="FL258"/>
      <c r="FM258"/>
      <c r="FN258"/>
      <c r="FO258"/>
      <c r="FP258"/>
      <c r="FQ258"/>
      <c r="FR258"/>
      <c r="FS258"/>
      <c r="FT258"/>
      <c r="FU258"/>
      <c r="FV258"/>
      <c r="FW258"/>
      <c r="FX258"/>
      <c r="FY258"/>
      <c r="FZ258"/>
      <c r="GA258"/>
      <c r="GB258"/>
      <c r="GC258"/>
      <c r="GD258"/>
      <c r="GE258"/>
      <c r="GF258"/>
      <c r="GG258"/>
      <c r="GH258"/>
      <c r="GI258"/>
      <c r="GJ258"/>
      <c r="GK258"/>
      <c r="GL258"/>
      <c r="GM258"/>
      <c r="GN258"/>
      <c r="GO258"/>
      <c r="GP258"/>
      <c r="GQ258"/>
      <c r="GR258"/>
      <c r="GS258"/>
      <c r="GT258"/>
      <c r="GU258"/>
      <c r="GV258"/>
      <c r="GW258"/>
      <c r="GX258"/>
      <c r="GY258"/>
      <c r="GZ258"/>
      <c r="HA258"/>
      <c r="HB258"/>
      <c r="HC258"/>
      <c r="HD258"/>
      <c r="HE258"/>
      <c r="HF258"/>
      <c r="HG258"/>
      <c r="HH258"/>
      <c r="HI258"/>
      <c r="HJ258"/>
      <c r="HK258"/>
      <c r="HL258"/>
      <c r="HM258"/>
      <c r="HN258"/>
      <c r="HO258"/>
      <c r="HP258"/>
      <c r="HQ258"/>
      <c r="HR258"/>
      <c r="HS258"/>
      <c r="HT258"/>
      <c r="HU258"/>
      <c r="HV258"/>
      <c r="HW258"/>
      <c r="HX258"/>
      <c r="HY258"/>
      <c r="HZ258"/>
      <c r="IA258"/>
      <c r="IB258"/>
      <c r="IC258"/>
      <c r="ID258"/>
      <c r="IE258"/>
      <c r="IF258"/>
      <c r="IG258"/>
      <c r="IH258"/>
      <c r="II258"/>
      <c r="IJ258"/>
      <c r="IK258"/>
      <c r="IL258"/>
      <c r="IM258"/>
      <c r="IN258"/>
      <c r="IO258"/>
      <c r="IP258"/>
      <c r="IQ258"/>
      <c r="IR258"/>
      <c r="IS258"/>
      <c r="IT258"/>
      <c r="IU258"/>
      <c r="IV258"/>
    </row>
    <row r="259" spans="1:256" s="5" customFormat="1" hidden="1" outlineLevel="2">
      <c r="A259" s="20"/>
      <c r="B259" s="20"/>
      <c r="C259" s="38"/>
      <c r="D259" s="641" t="s">
        <v>71</v>
      </c>
      <c r="E259" s="287">
        <v>0</v>
      </c>
      <c r="F259" s="40"/>
      <c r="G259" s="164"/>
      <c r="H259" s="168"/>
      <c r="I259" s="168"/>
      <c r="J259" s="168"/>
      <c r="K259" s="168"/>
      <c r="L259" s="168"/>
      <c r="M259" s="168"/>
      <c r="N259" s="168"/>
      <c r="O259" s="168"/>
      <c r="P259" s="168"/>
      <c r="Q259" s="168"/>
      <c r="R259" s="168"/>
      <c r="S259" s="168"/>
      <c r="T259" s="168"/>
      <c r="U259" s="168"/>
      <c r="V259" s="168"/>
      <c r="W259" s="168"/>
      <c r="X259" s="168"/>
      <c r="Y259" s="168"/>
      <c r="Z259" s="168"/>
      <c r="AA259" s="168"/>
      <c r="AB259" s="168"/>
      <c r="AC259" s="168"/>
      <c r="AD259" s="168"/>
      <c r="AE259" s="168"/>
      <c r="AF259" s="168"/>
      <c r="AG259" s="168"/>
      <c r="AH259" s="168"/>
      <c r="AI259" s="168"/>
      <c r="AJ259" s="168"/>
      <c r="AK259" s="168"/>
      <c r="AL259" s="168"/>
      <c r="AM259" s="168"/>
      <c r="AN259" s="168"/>
      <c r="AO259" s="168"/>
      <c r="AP259" s="168"/>
      <c r="AQ259" s="168"/>
      <c r="AR259" s="168"/>
      <c r="AS259" s="168"/>
      <c r="AT259" s="168"/>
      <c r="AU259" s="168"/>
      <c r="AV259" s="168"/>
      <c r="AW259" s="168"/>
      <c r="AX259" s="168"/>
      <c r="AY259" s="168"/>
      <c r="AZ259" s="168"/>
      <c r="BA259" s="168"/>
      <c r="BB259" s="168"/>
      <c r="BC259" s="168"/>
      <c r="BD259" s="168"/>
      <c r="BE259" s="168"/>
      <c r="BF259" s="168"/>
      <c r="BG259" s="168"/>
      <c r="BH259" s="168"/>
      <c r="BI259" s="168"/>
      <c r="BJ259" s="20"/>
      <c r="BK259" s="20"/>
      <c r="BL259"/>
      <c r="BM259"/>
      <c r="BN259"/>
      <c r="BO259"/>
      <c r="BP259"/>
      <c r="BQ259"/>
      <c r="BR259"/>
      <c r="BS259"/>
      <c r="BT259"/>
      <c r="BU259"/>
      <c r="BV259"/>
      <c r="BW259"/>
      <c r="BX259"/>
      <c r="BY259"/>
      <c r="BZ259"/>
      <c r="CA259"/>
      <c r="CB259"/>
      <c r="CC259"/>
      <c r="CD259"/>
      <c r="CE259"/>
      <c r="CF259"/>
      <c r="CG259"/>
      <c r="CH259"/>
      <c r="CI259"/>
      <c r="CJ259"/>
      <c r="CK259"/>
      <c r="CL259"/>
      <c r="CM259"/>
      <c r="CN259"/>
      <c r="CO259"/>
      <c r="CP259"/>
      <c r="CQ259"/>
      <c r="CR259"/>
      <c r="CS259"/>
      <c r="CT259"/>
      <c r="CU259"/>
      <c r="CV259"/>
      <c r="CW259"/>
      <c r="CX259"/>
      <c r="CY259"/>
      <c r="CZ259"/>
      <c r="DA259"/>
      <c r="DB259"/>
      <c r="DC259"/>
      <c r="DD259"/>
      <c r="DE259"/>
      <c r="DF259"/>
      <c r="DG259"/>
      <c r="DH259"/>
      <c r="DI259"/>
      <c r="DJ259"/>
      <c r="DK259"/>
      <c r="DL259"/>
      <c r="DM259"/>
      <c r="DN259"/>
      <c r="DO259"/>
      <c r="DP259"/>
      <c r="DQ259"/>
      <c r="DR259"/>
      <c r="DS259"/>
      <c r="DT259"/>
      <c r="DU259"/>
      <c r="DV259"/>
      <c r="DW259"/>
      <c r="DX259"/>
      <c r="DY259"/>
      <c r="DZ259"/>
      <c r="EA259"/>
      <c r="EB259"/>
      <c r="EC259"/>
      <c r="ED259"/>
      <c r="EE259"/>
      <c r="EF259"/>
      <c r="EG259"/>
      <c r="EH259"/>
      <c r="EI259"/>
      <c r="EJ259"/>
      <c r="EK259"/>
      <c r="EL259"/>
      <c r="EM259"/>
      <c r="EN259"/>
      <c r="EO259"/>
      <c r="EP259"/>
      <c r="EQ259"/>
      <c r="ER259"/>
      <c r="ES259"/>
      <c r="ET259"/>
      <c r="EU259"/>
      <c r="EV259"/>
      <c r="EW259"/>
      <c r="EX259"/>
      <c r="EY259"/>
      <c r="EZ259"/>
      <c r="FA259"/>
      <c r="FB259"/>
      <c r="FC259"/>
      <c r="FD259"/>
      <c r="FE259"/>
      <c r="FF259"/>
      <c r="FG259"/>
      <c r="FH259"/>
      <c r="FI259"/>
      <c r="FJ259"/>
      <c r="FK259"/>
      <c r="FL259"/>
      <c r="FM259"/>
      <c r="FN259"/>
      <c r="FO259"/>
      <c r="FP259"/>
      <c r="FQ259"/>
      <c r="FR259"/>
      <c r="FS259"/>
      <c r="FT259"/>
      <c r="FU259"/>
      <c r="FV259"/>
      <c r="FW259"/>
      <c r="FX259"/>
      <c r="FY259"/>
      <c r="FZ259"/>
      <c r="GA259"/>
      <c r="GB259"/>
      <c r="GC259"/>
      <c r="GD259"/>
      <c r="GE259"/>
      <c r="GF259"/>
      <c r="GG259"/>
      <c r="GH259"/>
      <c r="GI259"/>
      <c r="GJ259"/>
      <c r="GK259"/>
      <c r="GL259"/>
      <c r="GM259"/>
      <c r="GN259"/>
      <c r="GO259"/>
      <c r="GP259"/>
      <c r="GQ259"/>
      <c r="GR259"/>
      <c r="GS259"/>
      <c r="GT259"/>
      <c r="GU259"/>
      <c r="GV259"/>
      <c r="GW259"/>
      <c r="GX259"/>
      <c r="GY259"/>
      <c r="GZ259"/>
      <c r="HA259"/>
      <c r="HB259"/>
      <c r="HC259"/>
      <c r="HD259"/>
      <c r="HE259"/>
      <c r="HF259"/>
      <c r="HG259"/>
      <c r="HH259"/>
      <c r="HI259"/>
      <c r="HJ259"/>
      <c r="HK259"/>
      <c r="HL259"/>
      <c r="HM259"/>
      <c r="HN259"/>
      <c r="HO259"/>
      <c r="HP259"/>
      <c r="HQ259"/>
      <c r="HR259"/>
      <c r="HS259"/>
      <c r="HT259"/>
      <c r="HU259"/>
      <c r="HV259"/>
      <c r="HW259"/>
      <c r="HX259"/>
      <c r="HY259"/>
      <c r="HZ259"/>
      <c r="IA259"/>
      <c r="IB259"/>
      <c r="IC259"/>
      <c r="ID259"/>
      <c r="IE259"/>
      <c r="IF259"/>
      <c r="IG259"/>
      <c r="IH259"/>
      <c r="II259"/>
      <c r="IJ259"/>
      <c r="IK259"/>
      <c r="IL259"/>
      <c r="IM259"/>
      <c r="IN259"/>
      <c r="IO259"/>
      <c r="IP259"/>
      <c r="IQ259"/>
      <c r="IR259"/>
      <c r="IS259"/>
      <c r="IT259"/>
      <c r="IU259"/>
      <c r="IV259"/>
    </row>
    <row r="260" spans="1:256" s="5" customFormat="1" hidden="1" outlineLevel="2">
      <c r="A260" s="20"/>
      <c r="B260" s="20"/>
      <c r="C260" s="38"/>
      <c r="D260" s="641"/>
      <c r="E260" s="287">
        <v>1</v>
      </c>
      <c r="F260" s="40"/>
      <c r="G260" s="444"/>
      <c r="H260" s="168">
        <f>IF(A15stdlife="n/a","n/a",IF(H$3&gt;(A15stdlife+$E260),(Input!$G$157*(1+rvanilla)^0.5)-SUM($G260:G260),(Input!$G$157*(1+rvanilla)^0.5)/A15stdlife))</f>
        <v>0.49930368773063499</v>
      </c>
      <c r="I260" s="168">
        <f>IF(A15stdlife="n/a","n/a",IF(I$3&gt;(A15stdlife+$E260),(Input!$G$157*(1+rvanilla)^0.5)-SUM($G260:H260),(Input!$G$157*(1+rvanilla)^0.5)/A15stdlife))</f>
        <v>0.49930368773063499</v>
      </c>
      <c r="J260" s="168">
        <f>IF(A15stdlife="n/a","n/a",IF(J$3&gt;(A15stdlife+$E260),(Input!$G$157*(1+rvanilla)^0.5)-SUM($G260:I260),(Input!$G$157*(1+rvanilla)^0.5)/A15stdlife))</f>
        <v>0.49930368773063499</v>
      </c>
      <c r="K260" s="168">
        <f>IF(A15stdlife="n/a","n/a",IF(K$3&gt;(A15stdlife+$E260),(Input!$G$157*(1+rvanilla)^0.5)-SUM($G260:J260),(Input!$G$157*(1+rvanilla)^0.5)/A15stdlife))</f>
        <v>0.49930368773063499</v>
      </c>
      <c r="L260" s="168">
        <f>IF(A15stdlife="n/a","n/a",IF(L$3&gt;(A15stdlife+$E260),(Input!$G$157*(1+rvanilla)^0.5)-SUM($G260:K260),(Input!$G$157*(1+rvanilla)^0.5)/A15stdlife))</f>
        <v>0.49930368773063499</v>
      </c>
      <c r="M260" s="168">
        <f>IF(A15stdlife="n/a","n/a",IF(M$3&gt;(A15stdlife+$E260),(Input!$G$157*(1+rvanilla)^0.5)-SUM($G260:L260),(Input!$G$157*(1+rvanilla)^0.5)/A15stdlife))</f>
        <v>0.49930368773063499</v>
      </c>
      <c r="N260" s="168">
        <f>IF(A15stdlife="n/a","n/a",IF(N$3&gt;(A15stdlife+$E260),(Input!$G$157*(1+rvanilla)^0.5)-SUM($G260:M260),(Input!$G$157*(1+rvanilla)^0.5)/A15stdlife))</f>
        <v>0.49930368773063499</v>
      </c>
      <c r="O260" s="168">
        <f>IF(A15stdlife="n/a","n/a",IF(O$3&gt;(A15stdlife+$E260),(Input!$G$157*(1+rvanilla)^0.5)-SUM($G260:N260),(Input!$G$157*(1+rvanilla)^0.5)/A15stdlife))</f>
        <v>0.49930368773063499</v>
      </c>
      <c r="P260" s="168">
        <f>IF(A15stdlife="n/a","n/a",IF(P$3&gt;(A15stdlife+$E260),(Input!$G$157*(1+rvanilla)^0.5)-SUM($G260:O260),(Input!$G$157*(1+rvanilla)^0.5)/A15stdlife))</f>
        <v>0.49930368773063499</v>
      </c>
      <c r="Q260" s="168">
        <f>IF(A15stdlife="n/a","n/a",IF(Q$3&gt;(A15stdlife+$E260),(Input!$G$157*(1+rvanilla)^0.5)-SUM($G260:P260),(Input!$G$157*(1+rvanilla)^0.5)/A15stdlife))</f>
        <v>0.49930368773063499</v>
      </c>
      <c r="R260" s="168">
        <f>IF(A15stdlife="n/a","n/a",IF(R$3&gt;(A15stdlife+$E260),(Input!$G$157*(1+rvanilla)^0.5)-SUM($G260:Q260),(Input!$G$157*(1+rvanilla)^0.5)/A15stdlife))</f>
        <v>0.49930368773063499</v>
      </c>
      <c r="S260" s="168">
        <f>IF(A15stdlife="n/a","n/a",IF(S$3&gt;(A15stdlife+$E260),(Input!$G$157*(1+rvanilla)^0.5)-SUM($G260:R260),(Input!$G$157*(1+rvanilla)^0.5)/A15stdlife))</f>
        <v>0.49930368773063499</v>
      </c>
      <c r="T260" s="168">
        <f>IF(A15stdlife="n/a","n/a",IF(T$3&gt;(A15stdlife+$E260),(Input!$G$157*(1+rvanilla)^0.5)-SUM($G260:S260),(Input!$G$157*(1+rvanilla)^0.5)/A15stdlife))</f>
        <v>0.49930368773063499</v>
      </c>
      <c r="U260" s="168">
        <f>IF(A15stdlife="n/a","n/a",IF(U$3&gt;(A15stdlife+$E260),(Input!$G$157*(1+rvanilla)^0.5)-SUM($G260:T260),(Input!$G$157*(1+rvanilla)^0.5)/A15stdlife))</f>
        <v>0.49930368773063499</v>
      </c>
      <c r="V260" s="168">
        <f>IF(A15stdlife="n/a","n/a",IF(V$3&gt;(A15stdlife+$E260),(Input!$G$157*(1+rvanilla)^0.5)-SUM($G260:U260),(Input!$G$157*(1+rvanilla)^0.5)/A15stdlife))</f>
        <v>0.49930368773063499</v>
      </c>
      <c r="W260" s="168">
        <f>IF(A15stdlife="n/a","n/a",IF(W$3&gt;(A15stdlife+$E260),(Input!$G$157*(1+rvanilla)^0.5)-SUM($G260:V260),(Input!$G$157*(1+rvanilla)^0.5)/A15stdlife))</f>
        <v>0.49930368773063499</v>
      </c>
      <c r="X260" s="168">
        <f>IF(A15stdlife="n/a","n/a",IF(X$3&gt;(A15stdlife+$E260),(Input!$G$157*(1+rvanilla)^0.5)-SUM($G260:W260),(Input!$G$157*(1+rvanilla)^0.5)/A15stdlife))</f>
        <v>0.49930368773063499</v>
      </c>
      <c r="Y260" s="168">
        <f>IF(A15stdlife="n/a","n/a",IF(Y$3&gt;(A15stdlife+$E260),(Input!$G$157*(1+rvanilla)^0.5)-SUM($G260:X260),(Input!$G$157*(1+rvanilla)^0.5)/A15stdlife))</f>
        <v>0.21930514039914328</v>
      </c>
      <c r="Z260" s="168">
        <f>IF(A15stdlife="n/a","n/a",IF(Z$3&gt;(A15stdlife+$E260),(Input!$G$157*(1+rvanilla)^0.5)-SUM($G260:Y260),(Input!$G$157*(1+rvanilla)^0.5)/A15stdlife))</f>
        <v>0</v>
      </c>
      <c r="AA260" s="168">
        <f>IF(A15stdlife="n/a","n/a",IF(AA$3&gt;(A15stdlife+$E260),(Input!$G$157*(1+rvanilla)^0.5)-SUM($G260:Z260),(Input!$G$157*(1+rvanilla)^0.5)/A15stdlife))</f>
        <v>0</v>
      </c>
      <c r="AB260" s="168">
        <f>IF(A15stdlife="n/a","n/a",IF(AB$3&gt;(A15stdlife+$E260),(Input!$G$157*(1+rvanilla)^0.5)-SUM($G260:AA260),(Input!$G$157*(1+rvanilla)^0.5)/A15stdlife))</f>
        <v>0</v>
      </c>
      <c r="AC260" s="168">
        <f>IF(A15stdlife="n/a","n/a",IF(AC$3&gt;(A15stdlife+$E260),(Input!$G$157*(1+rvanilla)^0.5)-SUM($G260:AB260),(Input!$G$157*(1+rvanilla)^0.5)/A15stdlife))</f>
        <v>0</v>
      </c>
      <c r="AD260" s="168">
        <f>IF(A15stdlife="n/a","n/a",IF(AD$3&gt;(A15stdlife+$E260),(Input!$G$157*(1+rvanilla)^0.5)-SUM($G260:AC260),(Input!$G$157*(1+rvanilla)^0.5)/A15stdlife))</f>
        <v>0</v>
      </c>
      <c r="AE260" s="168">
        <f>IF(A15stdlife="n/a","n/a",IF(AE$3&gt;(A15stdlife+$E260),(Input!$G$157*(1+rvanilla)^0.5)-SUM($G260:AD260),(Input!$G$157*(1+rvanilla)^0.5)/A15stdlife))</f>
        <v>0</v>
      </c>
      <c r="AF260" s="168">
        <f>IF(A15stdlife="n/a","n/a",IF(AF$3&gt;(A15stdlife+$E260),(Input!$G$157*(1+rvanilla)^0.5)-SUM($G260:AE260),(Input!$G$157*(1+rvanilla)^0.5)/A15stdlife))</f>
        <v>0</v>
      </c>
      <c r="AG260" s="168">
        <f>IF(A15stdlife="n/a","n/a",IF(AG$3&gt;(A15stdlife+$E260),(Input!$G$157*(1+rvanilla)^0.5)-SUM($G260:AF260),(Input!$G$157*(1+rvanilla)^0.5)/A15stdlife))</f>
        <v>0</v>
      </c>
      <c r="AH260" s="168">
        <f>IF(A15stdlife="n/a","n/a",IF(AH$3&gt;(A15stdlife+$E260),(Input!$G$157*(1+rvanilla)^0.5)-SUM($G260:AG260),(Input!$G$157*(1+rvanilla)^0.5)/A15stdlife))</f>
        <v>0</v>
      </c>
      <c r="AI260" s="168">
        <f>IF(A15stdlife="n/a","n/a",IF(AI$3&gt;(A15stdlife+$E260),(Input!$G$157*(1+rvanilla)^0.5)-SUM($G260:AH260),(Input!$G$157*(1+rvanilla)^0.5)/A15stdlife))</f>
        <v>0</v>
      </c>
      <c r="AJ260" s="168">
        <f>IF(A15stdlife="n/a","n/a",IF(AJ$3&gt;(A15stdlife+$E260),(Input!$G$157*(1+rvanilla)^0.5)-SUM($G260:AI260),(Input!$G$157*(1+rvanilla)^0.5)/A15stdlife))</f>
        <v>0</v>
      </c>
      <c r="AK260" s="168">
        <f>IF(A15stdlife="n/a","n/a",IF(AK$3&gt;(A15stdlife+$E260),(Input!$G$157*(1+rvanilla)^0.5)-SUM($G260:AJ260),(Input!$G$157*(1+rvanilla)^0.5)/A15stdlife))</f>
        <v>0</v>
      </c>
      <c r="AL260" s="168">
        <f>IF(A15stdlife="n/a","n/a",IF(AL$3&gt;(A15stdlife+$E260),(Input!$G$157*(1+rvanilla)^0.5)-SUM($G260:AK260),(Input!$G$157*(1+rvanilla)^0.5)/A15stdlife))</f>
        <v>0</v>
      </c>
      <c r="AM260" s="168">
        <f>IF(A15stdlife="n/a","n/a",IF(AM$3&gt;(A15stdlife+$E260),(Input!$G$157*(1+rvanilla)^0.5)-SUM($G260:AL260),(Input!$G$157*(1+rvanilla)^0.5)/A15stdlife))</f>
        <v>0</v>
      </c>
      <c r="AN260" s="168">
        <f>IF(A15stdlife="n/a","n/a",IF(AN$3&gt;(A15stdlife+$E260),(Input!$G$157*(1+rvanilla)^0.5)-SUM($G260:AM260),(Input!$G$157*(1+rvanilla)^0.5)/A15stdlife))</f>
        <v>0</v>
      </c>
      <c r="AO260" s="168">
        <f>IF(A15stdlife="n/a","n/a",IF(AO$3&gt;(A15stdlife+$E260),(Input!$G$157*(1+rvanilla)^0.5)-SUM($G260:AN260),(Input!$G$157*(1+rvanilla)^0.5)/A15stdlife))</f>
        <v>0</v>
      </c>
      <c r="AP260" s="168">
        <f>IF(A15stdlife="n/a","n/a",IF(AP$3&gt;(A15stdlife+$E260),(Input!$G$157*(1+rvanilla)^0.5)-SUM($G260:AO260),(Input!$G$157*(1+rvanilla)^0.5)/A15stdlife))</f>
        <v>0</v>
      </c>
      <c r="AQ260" s="168">
        <f>IF(A15stdlife="n/a","n/a",IF(AQ$3&gt;(A15stdlife+$E260),(Input!$G$157*(1+rvanilla)^0.5)-SUM($G260:AP260),(Input!$G$157*(1+rvanilla)^0.5)/A15stdlife))</f>
        <v>0</v>
      </c>
      <c r="AR260" s="168">
        <f>IF(A15stdlife="n/a","n/a",IF(AR$3&gt;(A15stdlife+$E260),(Input!$G$157*(1+rvanilla)^0.5)-SUM($G260:AQ260),(Input!$G$157*(1+rvanilla)^0.5)/A15stdlife))</f>
        <v>0</v>
      </c>
      <c r="AS260" s="168">
        <f>IF(A15stdlife="n/a","n/a",IF(AS$3&gt;(A15stdlife+$E260),(Input!$G$157*(1+rvanilla)^0.5)-SUM($G260:AR260),(Input!$G$157*(1+rvanilla)^0.5)/A15stdlife))</f>
        <v>0</v>
      </c>
      <c r="AT260" s="168">
        <f>IF(A15stdlife="n/a","n/a",IF(AT$3&gt;(A15stdlife+$E260),(Input!$G$157*(1+rvanilla)^0.5)-SUM($G260:AS260),(Input!$G$157*(1+rvanilla)^0.5)/A15stdlife))</f>
        <v>0</v>
      </c>
      <c r="AU260" s="168">
        <f>IF(A15stdlife="n/a","n/a",IF(AU$3&gt;(A15stdlife+$E260),(Input!$G$157*(1+rvanilla)^0.5)-SUM($G260:AT260),(Input!$G$157*(1+rvanilla)^0.5)/A15stdlife))</f>
        <v>0</v>
      </c>
      <c r="AV260" s="168">
        <f>IF(A15stdlife="n/a","n/a",IF(AV$3&gt;(A15stdlife+$E260),(Input!$G$157*(1+rvanilla)^0.5)-SUM($G260:AU260),(Input!$G$157*(1+rvanilla)^0.5)/A15stdlife))</f>
        <v>0</v>
      </c>
      <c r="AW260" s="168">
        <f>IF(A15stdlife="n/a","n/a",IF(AW$3&gt;(A15stdlife+$E260),(Input!$G$157*(1+rvanilla)^0.5)-SUM($G260:AV260),(Input!$G$157*(1+rvanilla)^0.5)/A15stdlife))</f>
        <v>0</v>
      </c>
      <c r="AX260" s="168">
        <f>IF(A15stdlife="n/a","n/a",IF(AX$3&gt;(A15stdlife+$E260),(Input!$G$157*(1+rvanilla)^0.5)-SUM($G260:AW260),(Input!$G$157*(1+rvanilla)^0.5)/A15stdlife))</f>
        <v>0</v>
      </c>
      <c r="AY260" s="168">
        <f>IF(A15stdlife="n/a","n/a",IF(AY$3&gt;(A15stdlife+$E260),(Input!$G$157*(1+rvanilla)^0.5)-SUM($G260:AX260),(Input!$G$157*(1+rvanilla)^0.5)/A15stdlife))</f>
        <v>0</v>
      </c>
      <c r="AZ260" s="168">
        <f>IF(A15stdlife="n/a","n/a",IF(AZ$3&gt;(A15stdlife+$E260),(Input!$G$157*(1+rvanilla)^0.5)-SUM($G260:AY260),(Input!$G$157*(1+rvanilla)^0.5)/A15stdlife))</f>
        <v>0</v>
      </c>
      <c r="BA260" s="168">
        <f>IF(A15stdlife="n/a","n/a",IF(BA$3&gt;(A15stdlife+$E260),(Input!$G$157*(1+rvanilla)^0.5)-SUM($G260:AZ260),(Input!$G$157*(1+rvanilla)^0.5)/A15stdlife))</f>
        <v>0</v>
      </c>
      <c r="BB260" s="168">
        <f>IF(A15stdlife="n/a","n/a",IF(BB$3&gt;(A15stdlife+$E260),(Input!$G$157*(1+rvanilla)^0.5)-SUM($G260:BA260),(Input!$G$157*(1+rvanilla)^0.5)/A15stdlife))</f>
        <v>0</v>
      </c>
      <c r="BC260" s="168">
        <f>IF(A15stdlife="n/a","n/a",IF(BC$3&gt;(A15stdlife+$E260),(Input!$G$157*(1+rvanilla)^0.5)-SUM($G260:BB260),(Input!$G$157*(1+rvanilla)^0.5)/A15stdlife))</f>
        <v>0</v>
      </c>
      <c r="BD260" s="168">
        <f>IF(A15stdlife="n/a","n/a",IF(BD$3&gt;(A15stdlife+$E260),(Input!$G$157*(1+rvanilla)^0.5)-SUM($G260:BC260),(Input!$G$157*(1+rvanilla)^0.5)/A15stdlife))</f>
        <v>0</v>
      </c>
      <c r="BE260" s="168">
        <f>IF(A15stdlife="n/a","n/a",IF(BE$3&gt;(A15stdlife+$E260),(Input!$G$157*(1+rvanilla)^0.5)-SUM($G260:BD260),(Input!$G$157*(1+rvanilla)^0.5)/A15stdlife))</f>
        <v>0</v>
      </c>
      <c r="BF260" s="168">
        <f>IF(A15stdlife="n/a","n/a",IF(BF$3&gt;(A15stdlife+$E260),(Input!$G$157*(1+rvanilla)^0.5)-SUM($G260:BE260),(Input!$G$157*(1+rvanilla)^0.5)/A15stdlife))</f>
        <v>0</v>
      </c>
      <c r="BG260" s="168">
        <f>IF(A15stdlife="n/a","n/a",IF(BG$3&gt;(A15stdlife+$E260),(Input!$G$157*(1+rvanilla)^0.5)-SUM($G260:BF260),(Input!$G$157*(1+rvanilla)^0.5)/A15stdlife))</f>
        <v>0</v>
      </c>
      <c r="BH260" s="168">
        <f>IF(A15stdlife="n/a","n/a",IF(BH$3&gt;(A15stdlife+$E260),(Input!$G$157*(1+rvanilla)^0.5)-SUM($G260:BG260),(Input!$G$157*(1+rvanilla)^0.5)/A15stdlife))</f>
        <v>0</v>
      </c>
      <c r="BI260" s="168">
        <f>IF(A15stdlife="n/a","n/a",IF(BI$3&gt;(A15stdlife+$E260),(Input!$G$157*(1+rvanilla)^0.5)-SUM($G260:BH260),(Input!$G$157*(1+rvanilla)^0.5)/A15stdlife))</f>
        <v>0</v>
      </c>
      <c r="BJ260" s="20"/>
      <c r="BK260" s="20"/>
      <c r="BL260"/>
      <c r="BM260"/>
      <c r="BN260"/>
      <c r="BO260"/>
      <c r="BP260"/>
      <c r="BQ260"/>
      <c r="BR260"/>
      <c r="BS260"/>
      <c r="BT260"/>
      <c r="BU260"/>
      <c r="BV260"/>
      <c r="BW260"/>
      <c r="BX260"/>
      <c r="BY260"/>
      <c r="BZ260"/>
      <c r="CA260"/>
      <c r="CB260"/>
      <c r="CC260"/>
      <c r="CD260"/>
      <c r="CE260"/>
      <c r="CF260"/>
      <c r="CG260"/>
      <c r="CH260"/>
      <c r="CI260"/>
      <c r="CJ260"/>
      <c r="CK260"/>
      <c r="CL260"/>
      <c r="CM260"/>
      <c r="CN260"/>
      <c r="CO260"/>
      <c r="CP260"/>
      <c r="CQ260"/>
      <c r="CR260"/>
      <c r="CS260"/>
      <c r="CT260"/>
      <c r="CU260"/>
      <c r="CV260"/>
      <c r="CW260"/>
      <c r="CX260"/>
      <c r="CY260"/>
      <c r="CZ260"/>
      <c r="DA260"/>
      <c r="DB260"/>
      <c r="DC260"/>
      <c r="DD260"/>
      <c r="DE260"/>
      <c r="DF260"/>
      <c r="DG260"/>
      <c r="DH260"/>
      <c r="DI260"/>
      <c r="DJ260"/>
      <c r="DK260"/>
      <c r="DL260"/>
      <c r="DM260"/>
      <c r="DN260"/>
      <c r="DO260"/>
      <c r="DP260"/>
      <c r="DQ260"/>
      <c r="DR260"/>
      <c r="DS260"/>
      <c r="DT260"/>
      <c r="DU260"/>
      <c r="DV260"/>
      <c r="DW260"/>
      <c r="DX260"/>
      <c r="DY260"/>
      <c r="DZ260"/>
      <c r="EA260"/>
      <c r="EB260"/>
      <c r="EC260"/>
      <c r="ED260"/>
      <c r="EE260"/>
      <c r="EF260"/>
      <c r="EG260"/>
      <c r="EH260"/>
      <c r="EI260"/>
      <c r="EJ260"/>
      <c r="EK260"/>
      <c r="EL260"/>
      <c r="EM260"/>
      <c r="EN260"/>
      <c r="EO260"/>
      <c r="EP260"/>
      <c r="EQ260"/>
      <c r="ER260"/>
      <c r="ES260"/>
      <c r="ET260"/>
      <c r="EU260"/>
      <c r="EV260"/>
      <c r="EW260"/>
      <c r="EX260"/>
      <c r="EY260"/>
      <c r="EZ260"/>
      <c r="FA260"/>
      <c r="FB260"/>
      <c r="FC260"/>
      <c r="FD260"/>
      <c r="FE260"/>
      <c r="FF260"/>
      <c r="FG260"/>
      <c r="FH260"/>
      <c r="FI260"/>
      <c r="FJ260"/>
      <c r="FK260"/>
      <c r="FL260"/>
      <c r="FM260"/>
      <c r="FN260"/>
      <c r="FO260"/>
      <c r="FP260"/>
      <c r="FQ260"/>
      <c r="FR260"/>
      <c r="FS260"/>
      <c r="FT260"/>
      <c r="FU260"/>
      <c r="FV260"/>
      <c r="FW260"/>
      <c r="FX260"/>
      <c r="FY260"/>
      <c r="FZ260"/>
      <c r="GA260"/>
      <c r="GB260"/>
      <c r="GC260"/>
      <c r="GD260"/>
      <c r="GE260"/>
      <c r="GF260"/>
      <c r="GG260"/>
      <c r="GH260"/>
      <c r="GI260"/>
      <c r="GJ260"/>
      <c r="GK260"/>
      <c r="GL260"/>
      <c r="GM260"/>
      <c r="GN260"/>
      <c r="GO260"/>
      <c r="GP260"/>
      <c r="GQ260"/>
      <c r="GR260"/>
      <c r="GS260"/>
      <c r="GT260"/>
      <c r="GU260"/>
      <c r="GV260"/>
      <c r="GW260"/>
      <c r="GX260"/>
      <c r="GY260"/>
      <c r="GZ260"/>
      <c r="HA260"/>
      <c r="HB260"/>
      <c r="HC260"/>
      <c r="HD260"/>
      <c r="HE260"/>
      <c r="HF260"/>
      <c r="HG260"/>
      <c r="HH260"/>
      <c r="HI260"/>
      <c r="HJ260"/>
      <c r="HK260"/>
      <c r="HL260"/>
      <c r="HM260"/>
      <c r="HN260"/>
      <c r="HO260"/>
      <c r="HP260"/>
      <c r="HQ260"/>
      <c r="HR260"/>
      <c r="HS260"/>
      <c r="HT260"/>
      <c r="HU260"/>
      <c r="HV260"/>
      <c r="HW260"/>
      <c r="HX260"/>
      <c r="HY260"/>
      <c r="HZ260"/>
      <c r="IA260"/>
      <c r="IB260"/>
      <c r="IC260"/>
      <c r="ID260"/>
      <c r="IE260"/>
      <c r="IF260"/>
      <c r="IG260"/>
      <c r="IH260"/>
      <c r="II260"/>
      <c r="IJ260"/>
      <c r="IK260"/>
      <c r="IL260"/>
      <c r="IM260"/>
      <c r="IN260"/>
      <c r="IO260"/>
      <c r="IP260"/>
      <c r="IQ260"/>
      <c r="IR260"/>
      <c r="IS260"/>
      <c r="IT260"/>
      <c r="IU260"/>
      <c r="IV260"/>
    </row>
    <row r="261" spans="1:256" s="5" customFormat="1" hidden="1" outlineLevel="2">
      <c r="A261" s="20"/>
      <c r="B261" s="20"/>
      <c r="C261" s="38"/>
      <c r="D261" s="641"/>
      <c r="E261" s="287">
        <v>2</v>
      </c>
      <c r="F261" s="40"/>
      <c r="G261" s="445"/>
      <c r="H261" s="314"/>
      <c r="I261" s="168">
        <f>IF(A15stdlife="n/a","n/a",IF(I$3&gt;(A15stdlife+$E261),(Input!$H$157*(1+rvanilla)^0.5)-SUM($H261:H261),(Input!$H$157*(1+rvanilla)^0.5)/A15stdlife))</f>
        <v>0.31830415173747456</v>
      </c>
      <c r="J261" s="168">
        <f>IF(A15stdlife="n/a","n/a",IF(J$3&gt;(A15stdlife+$E261),(Input!$H$157*(1+rvanilla)^0.5)-SUM($H261:I261),(Input!$H$157*(1+rvanilla)^0.5)/A15stdlife))</f>
        <v>0.31830415173747456</v>
      </c>
      <c r="K261" s="168">
        <f>IF(A15stdlife="n/a","n/a",IF(K$3&gt;(A15stdlife+$E261),(Input!$H$157*(1+rvanilla)^0.5)-SUM($H261:J261),(Input!$H$157*(1+rvanilla)^0.5)/A15stdlife))</f>
        <v>0.31830415173747456</v>
      </c>
      <c r="L261" s="168">
        <f>IF(A15stdlife="n/a","n/a",IF(L$3&gt;(A15stdlife+$E261),(Input!$H$157*(1+rvanilla)^0.5)-SUM($H261:K261),(Input!$H$157*(1+rvanilla)^0.5)/A15stdlife))</f>
        <v>0.31830415173747456</v>
      </c>
      <c r="M261" s="168">
        <f>IF(A15stdlife="n/a","n/a",IF(M$3&gt;(A15stdlife+$E261),(Input!$H$157*(1+rvanilla)^0.5)-SUM($H261:L261),(Input!$H$157*(1+rvanilla)^0.5)/A15stdlife))</f>
        <v>0.31830415173747456</v>
      </c>
      <c r="N261" s="168">
        <f>IF(A15stdlife="n/a","n/a",IF(N$3&gt;(A15stdlife+$E261),(Input!$H$157*(1+rvanilla)^0.5)-SUM($H261:M261),(Input!$H$157*(1+rvanilla)^0.5)/A15stdlife))</f>
        <v>0.31830415173747456</v>
      </c>
      <c r="O261" s="168">
        <f>IF(A15stdlife="n/a","n/a",IF(O$3&gt;(A15stdlife+$E261),(Input!$H$157*(1+rvanilla)^0.5)-SUM($H261:N261),(Input!$H$157*(1+rvanilla)^0.5)/A15stdlife))</f>
        <v>0.31830415173747456</v>
      </c>
      <c r="P261" s="168">
        <f>IF(A15stdlife="n/a","n/a",IF(P$3&gt;(A15stdlife+$E261),(Input!$H$157*(1+rvanilla)^0.5)-SUM($H261:O261),(Input!$H$157*(1+rvanilla)^0.5)/A15stdlife))</f>
        <v>0.31830415173747456</v>
      </c>
      <c r="Q261" s="168">
        <f>IF(A15stdlife="n/a","n/a",IF(Q$3&gt;(A15stdlife+$E261),(Input!$H$157*(1+rvanilla)^0.5)-SUM($H261:P261),(Input!$H$157*(1+rvanilla)^0.5)/A15stdlife))</f>
        <v>0.31830415173747456</v>
      </c>
      <c r="R261" s="168">
        <f>IF(A15stdlife="n/a","n/a",IF(R$3&gt;(A15stdlife+$E261),(Input!$H$157*(1+rvanilla)^0.5)-SUM($H261:Q261),(Input!$H$157*(1+rvanilla)^0.5)/A15stdlife))</f>
        <v>0.31830415173747456</v>
      </c>
      <c r="S261" s="168">
        <f>IF(A15stdlife="n/a","n/a",IF(S$3&gt;(A15stdlife+$E261),(Input!$H$157*(1+rvanilla)^0.5)-SUM($H261:R261),(Input!$H$157*(1+rvanilla)^0.5)/A15stdlife))</f>
        <v>0.31830415173747456</v>
      </c>
      <c r="T261" s="168">
        <f>IF(A15stdlife="n/a","n/a",IF(T$3&gt;(A15stdlife+$E261),(Input!$H$157*(1+rvanilla)^0.5)-SUM($H261:S261),(Input!$H$157*(1+rvanilla)^0.5)/A15stdlife))</f>
        <v>0.31830415173747456</v>
      </c>
      <c r="U261" s="168">
        <f>IF(A15stdlife="n/a","n/a",IF(U$3&gt;(A15stdlife+$E261),(Input!$H$157*(1+rvanilla)^0.5)-SUM($H261:T261),(Input!$H$157*(1+rvanilla)^0.5)/A15stdlife))</f>
        <v>0.31830415173747456</v>
      </c>
      <c r="V261" s="168">
        <f>IF(A15stdlife="n/a","n/a",IF(V$3&gt;(A15stdlife+$E261),(Input!$H$157*(1+rvanilla)^0.5)-SUM($H261:U261),(Input!$H$157*(1+rvanilla)^0.5)/A15stdlife))</f>
        <v>0.31830415173747456</v>
      </c>
      <c r="W261" s="168">
        <f>IF(A15stdlife="n/a","n/a",IF(W$3&gt;(A15stdlife+$E261),(Input!$H$157*(1+rvanilla)^0.5)-SUM($H261:V261),(Input!$H$157*(1+rvanilla)^0.5)/A15stdlife))</f>
        <v>0.31830415173747456</v>
      </c>
      <c r="X261" s="168">
        <f>IF(A15stdlife="n/a","n/a",IF(X$3&gt;(A15stdlife+$E261),(Input!$H$157*(1+rvanilla)^0.5)-SUM($H261:W261),(Input!$H$157*(1+rvanilla)^0.5)/A15stdlife))</f>
        <v>0.31830415173747456</v>
      </c>
      <c r="Y261" s="168">
        <f>IF(A15stdlife="n/a","n/a",IF(Y$3&gt;(A15stdlife+$E261),(Input!$H$157*(1+rvanilla)^0.5)-SUM($H261:X261),(Input!$H$157*(1+rvanilla)^0.5)/A15stdlife))</f>
        <v>0.31830415173747456</v>
      </c>
      <c r="Z261" s="168">
        <f>IF(A15stdlife="n/a","n/a",IF(Z$3&gt;(A15stdlife+$E261),(Input!$H$157*(1+rvanilla)^0.5)-SUM($H261:Y261),(Input!$H$157*(1+rvanilla)^0.5)/A15stdlife))</f>
        <v>0.1398061708770646</v>
      </c>
      <c r="AA261" s="168">
        <f>IF(A15stdlife="n/a","n/a",IF(AA$3&gt;(A15stdlife+$E261),(Input!$H$157*(1+rvanilla)^0.5)-SUM($H261:Z261),(Input!$H$157*(1+rvanilla)^0.5)/A15stdlife))</f>
        <v>0</v>
      </c>
      <c r="AB261" s="168">
        <f>IF(A15stdlife="n/a","n/a",IF(AB$3&gt;(A15stdlife+$E261),(Input!$H$157*(1+rvanilla)^0.5)-SUM($H261:AA261),(Input!$H$157*(1+rvanilla)^0.5)/A15stdlife))</f>
        <v>0</v>
      </c>
      <c r="AC261" s="168">
        <f>IF(A15stdlife="n/a","n/a",IF(AC$3&gt;(A15stdlife+$E261),(Input!$H$157*(1+rvanilla)^0.5)-SUM($H261:AB261),(Input!$H$157*(1+rvanilla)^0.5)/A15stdlife))</f>
        <v>0</v>
      </c>
      <c r="AD261" s="168">
        <f>IF(A15stdlife="n/a","n/a",IF(AD$3&gt;(A15stdlife+$E261),(Input!$H$157*(1+rvanilla)^0.5)-SUM($H261:AC261),(Input!$H$157*(1+rvanilla)^0.5)/A15stdlife))</f>
        <v>0</v>
      </c>
      <c r="AE261" s="168">
        <f>IF(A15stdlife="n/a","n/a",IF(AE$3&gt;(A15stdlife+$E261),(Input!$H$157*(1+rvanilla)^0.5)-SUM($H261:AD261),(Input!$H$157*(1+rvanilla)^0.5)/A15stdlife))</f>
        <v>0</v>
      </c>
      <c r="AF261" s="168">
        <f>IF(A15stdlife="n/a","n/a",IF(AF$3&gt;(A15stdlife+$E261),(Input!$H$157*(1+rvanilla)^0.5)-SUM($H261:AE261),(Input!$H$157*(1+rvanilla)^0.5)/A15stdlife))</f>
        <v>0</v>
      </c>
      <c r="AG261" s="168">
        <f>IF(A15stdlife="n/a","n/a",IF(AG$3&gt;(A15stdlife+$E261),(Input!$H$157*(1+rvanilla)^0.5)-SUM($H261:AF261),(Input!$H$157*(1+rvanilla)^0.5)/A15stdlife))</f>
        <v>0</v>
      </c>
      <c r="AH261" s="168">
        <f>IF(A15stdlife="n/a","n/a",IF(AH$3&gt;(A15stdlife+$E261),(Input!$H$157*(1+rvanilla)^0.5)-SUM($H261:AG261),(Input!$H$157*(1+rvanilla)^0.5)/A15stdlife))</f>
        <v>0</v>
      </c>
      <c r="AI261" s="168">
        <f>IF(A15stdlife="n/a","n/a",IF(AI$3&gt;(A15stdlife+$E261),(Input!$H$157*(1+rvanilla)^0.5)-SUM($H261:AH261),(Input!$H$157*(1+rvanilla)^0.5)/A15stdlife))</f>
        <v>0</v>
      </c>
      <c r="AJ261" s="168">
        <f>IF(A15stdlife="n/a","n/a",IF(AJ$3&gt;(A15stdlife+$E261),(Input!$H$157*(1+rvanilla)^0.5)-SUM($H261:AI261),(Input!$H$157*(1+rvanilla)^0.5)/A15stdlife))</f>
        <v>0</v>
      </c>
      <c r="AK261" s="168">
        <f>IF(A15stdlife="n/a","n/a",IF(AK$3&gt;(A15stdlife+$E261),(Input!$H$157*(1+rvanilla)^0.5)-SUM($H261:AJ261),(Input!$H$157*(1+rvanilla)^0.5)/A15stdlife))</f>
        <v>0</v>
      </c>
      <c r="AL261" s="168">
        <f>IF(A15stdlife="n/a","n/a",IF(AL$3&gt;(A15stdlife+$E261),(Input!$H$157*(1+rvanilla)^0.5)-SUM($H261:AK261),(Input!$H$157*(1+rvanilla)^0.5)/A15stdlife))</f>
        <v>0</v>
      </c>
      <c r="AM261" s="168">
        <f>IF(A15stdlife="n/a","n/a",IF(AM$3&gt;(A15stdlife+$E261),(Input!$H$157*(1+rvanilla)^0.5)-SUM($H261:AL261),(Input!$H$157*(1+rvanilla)^0.5)/A15stdlife))</f>
        <v>0</v>
      </c>
      <c r="AN261" s="168">
        <f>IF(A15stdlife="n/a","n/a",IF(AN$3&gt;(A15stdlife+$E261),(Input!$H$157*(1+rvanilla)^0.5)-SUM($H261:AM261),(Input!$H$157*(1+rvanilla)^0.5)/A15stdlife))</f>
        <v>0</v>
      </c>
      <c r="AO261" s="168">
        <f>IF(A15stdlife="n/a","n/a",IF(AO$3&gt;(A15stdlife+$E261),(Input!$H$157*(1+rvanilla)^0.5)-SUM($H261:AN261),(Input!$H$157*(1+rvanilla)^0.5)/A15stdlife))</f>
        <v>0</v>
      </c>
      <c r="AP261" s="168">
        <f>IF(A15stdlife="n/a","n/a",IF(AP$3&gt;(A15stdlife+$E261),(Input!$H$157*(1+rvanilla)^0.5)-SUM($H261:AO261),(Input!$H$157*(1+rvanilla)^0.5)/A15stdlife))</f>
        <v>0</v>
      </c>
      <c r="AQ261" s="168">
        <f>IF(A15stdlife="n/a","n/a",IF(AQ$3&gt;(A15stdlife+$E261),(Input!$H$157*(1+rvanilla)^0.5)-SUM($H261:AP261),(Input!$H$157*(1+rvanilla)^0.5)/A15stdlife))</f>
        <v>0</v>
      </c>
      <c r="AR261" s="168">
        <f>IF(A15stdlife="n/a","n/a",IF(AR$3&gt;(A15stdlife+$E261),(Input!$H$157*(1+rvanilla)^0.5)-SUM($H261:AQ261),(Input!$H$157*(1+rvanilla)^0.5)/A15stdlife))</f>
        <v>0</v>
      </c>
      <c r="AS261" s="168">
        <f>IF(A15stdlife="n/a","n/a",IF(AS$3&gt;(A15stdlife+$E261),(Input!$H$157*(1+rvanilla)^0.5)-SUM($H261:AR261),(Input!$H$157*(1+rvanilla)^0.5)/A15stdlife))</f>
        <v>0</v>
      </c>
      <c r="AT261" s="168">
        <f>IF(A15stdlife="n/a","n/a",IF(AT$3&gt;(A15stdlife+$E261),(Input!$H$157*(1+rvanilla)^0.5)-SUM($H261:AS261),(Input!$H$157*(1+rvanilla)^0.5)/A15stdlife))</f>
        <v>0</v>
      </c>
      <c r="AU261" s="168">
        <f>IF(A15stdlife="n/a","n/a",IF(AU$3&gt;(A15stdlife+$E261),(Input!$H$157*(1+rvanilla)^0.5)-SUM($H261:AT261),(Input!$H$157*(1+rvanilla)^0.5)/A15stdlife))</f>
        <v>0</v>
      </c>
      <c r="AV261" s="168">
        <f>IF(A15stdlife="n/a","n/a",IF(AV$3&gt;(A15stdlife+$E261),(Input!$H$157*(1+rvanilla)^0.5)-SUM($H261:AU261),(Input!$H$157*(1+rvanilla)^0.5)/A15stdlife))</f>
        <v>0</v>
      </c>
      <c r="AW261" s="168">
        <f>IF(A15stdlife="n/a","n/a",IF(AW$3&gt;(A15stdlife+$E261),(Input!$H$157*(1+rvanilla)^0.5)-SUM($H261:AV261),(Input!$H$157*(1+rvanilla)^0.5)/A15stdlife))</f>
        <v>0</v>
      </c>
      <c r="AX261" s="168">
        <f>IF(A15stdlife="n/a","n/a",IF(AX$3&gt;(A15stdlife+$E261),(Input!$H$157*(1+rvanilla)^0.5)-SUM($H261:AW261),(Input!$H$157*(1+rvanilla)^0.5)/A15stdlife))</f>
        <v>0</v>
      </c>
      <c r="AY261" s="168">
        <f>IF(A15stdlife="n/a","n/a",IF(AY$3&gt;(A15stdlife+$E261),(Input!$H$157*(1+rvanilla)^0.5)-SUM($H261:AX261),(Input!$H$157*(1+rvanilla)^0.5)/A15stdlife))</f>
        <v>0</v>
      </c>
      <c r="AZ261" s="168">
        <f>IF(A15stdlife="n/a","n/a",IF(AZ$3&gt;(A15stdlife+$E261),(Input!$H$157*(1+rvanilla)^0.5)-SUM($H261:AY261),(Input!$H$157*(1+rvanilla)^0.5)/A15stdlife))</f>
        <v>0</v>
      </c>
      <c r="BA261" s="168">
        <f>IF(A15stdlife="n/a","n/a",IF(BA$3&gt;(A15stdlife+$E261),(Input!$H$157*(1+rvanilla)^0.5)-SUM($H261:AZ261),(Input!$H$157*(1+rvanilla)^0.5)/A15stdlife))</f>
        <v>0</v>
      </c>
      <c r="BB261" s="168">
        <f>IF(A15stdlife="n/a","n/a",IF(BB$3&gt;(A15stdlife+$E261),(Input!$H$157*(1+rvanilla)^0.5)-SUM($H261:BA261),(Input!$H$157*(1+rvanilla)^0.5)/A15stdlife))</f>
        <v>0</v>
      </c>
      <c r="BC261" s="168">
        <f>IF(A15stdlife="n/a","n/a",IF(BC$3&gt;(A15stdlife+$E261),(Input!$H$157*(1+rvanilla)^0.5)-SUM($H261:BB261),(Input!$H$157*(1+rvanilla)^0.5)/A15stdlife))</f>
        <v>0</v>
      </c>
      <c r="BD261" s="168">
        <f>IF(A15stdlife="n/a","n/a",IF(BD$3&gt;(A15stdlife+$E261),(Input!$H$157*(1+rvanilla)^0.5)-SUM($H261:BC261),(Input!$H$157*(1+rvanilla)^0.5)/A15stdlife))</f>
        <v>0</v>
      </c>
      <c r="BE261" s="168">
        <f>IF(A15stdlife="n/a","n/a",IF(BE$3&gt;(A15stdlife+$E261),(Input!$H$157*(1+rvanilla)^0.5)-SUM($H261:BD261),(Input!$H$157*(1+rvanilla)^0.5)/A15stdlife))</f>
        <v>0</v>
      </c>
      <c r="BF261" s="168">
        <f>IF(A15stdlife="n/a","n/a",IF(BF$3&gt;(A15stdlife+$E261),(Input!$H$157*(1+rvanilla)^0.5)-SUM($H261:BE261),(Input!$H$157*(1+rvanilla)^0.5)/A15stdlife))</f>
        <v>0</v>
      </c>
      <c r="BG261" s="168">
        <f>IF(A15stdlife="n/a","n/a",IF(BG$3&gt;(A15stdlife+$E261),(Input!$H$157*(1+rvanilla)^0.5)-SUM($H261:BF261),(Input!$H$157*(1+rvanilla)^0.5)/A15stdlife))</f>
        <v>0</v>
      </c>
      <c r="BH261" s="168">
        <f>IF(A15stdlife="n/a","n/a",IF(BH$3&gt;(A15stdlife+$E261),(Input!$H$157*(1+rvanilla)^0.5)-SUM($H261:BG261),(Input!$H$157*(1+rvanilla)^0.5)/A15stdlife))</f>
        <v>0</v>
      </c>
      <c r="BI261" s="168">
        <f>IF(A15stdlife="n/a","n/a",IF(BI$3&gt;(A15stdlife+$E261),(Input!$H$157*(1+rvanilla)^0.5)-SUM($H261:BH261),(Input!$H$157*(1+rvanilla)^0.5)/A15stdlife))</f>
        <v>0</v>
      </c>
      <c r="BJ261" s="20"/>
      <c r="BK261" s="20"/>
      <c r="BL261"/>
      <c r="BM261"/>
      <c r="BN261"/>
      <c r="BO261"/>
      <c r="BP261"/>
      <c r="BQ261"/>
      <c r="BR261"/>
      <c r="BS261"/>
      <c r="BT261"/>
      <c r="BU261"/>
      <c r="BV261"/>
      <c r="BW261"/>
      <c r="BX261"/>
      <c r="BY261"/>
      <c r="BZ261"/>
      <c r="CA261"/>
      <c r="CB261"/>
      <c r="CC261"/>
      <c r="CD261"/>
      <c r="CE261"/>
      <c r="CF261"/>
      <c r="CG261"/>
      <c r="CH261"/>
      <c r="CI261"/>
      <c r="CJ261"/>
      <c r="CK261"/>
      <c r="CL261"/>
      <c r="CM261"/>
      <c r="CN261"/>
      <c r="CO261"/>
      <c r="CP261"/>
      <c r="CQ261"/>
      <c r="CR261"/>
      <c r="CS261"/>
      <c r="CT261"/>
      <c r="CU261"/>
      <c r="CV261"/>
      <c r="CW261"/>
      <c r="CX261"/>
      <c r="CY261"/>
      <c r="CZ261"/>
      <c r="DA261"/>
      <c r="DB261"/>
      <c r="DC261"/>
      <c r="DD261"/>
      <c r="DE261"/>
      <c r="DF261"/>
      <c r="DG261"/>
      <c r="DH261"/>
      <c r="DI261"/>
      <c r="DJ261"/>
      <c r="DK261"/>
      <c r="DL261"/>
      <c r="DM261"/>
      <c r="DN261"/>
      <c r="DO261"/>
      <c r="DP261"/>
      <c r="DQ261"/>
      <c r="DR261"/>
      <c r="DS261"/>
      <c r="DT261"/>
      <c r="DU261"/>
      <c r="DV261"/>
      <c r="DW261"/>
      <c r="DX261"/>
      <c r="DY261"/>
      <c r="DZ261"/>
      <c r="EA261"/>
      <c r="EB261"/>
      <c r="EC261"/>
      <c r="ED261"/>
      <c r="EE261"/>
      <c r="EF261"/>
      <c r="EG261"/>
      <c r="EH261"/>
      <c r="EI261"/>
      <c r="EJ261"/>
      <c r="EK261"/>
      <c r="EL261"/>
      <c r="EM261"/>
      <c r="EN261"/>
      <c r="EO261"/>
      <c r="EP261"/>
      <c r="EQ261"/>
      <c r="ER261"/>
      <c r="ES261"/>
      <c r="ET261"/>
      <c r="EU261"/>
      <c r="EV261"/>
      <c r="EW261"/>
      <c r="EX261"/>
      <c r="EY261"/>
      <c r="EZ261"/>
      <c r="FA261"/>
      <c r="FB261"/>
      <c r="FC261"/>
      <c r="FD261"/>
      <c r="FE261"/>
      <c r="FF261"/>
      <c r="FG261"/>
      <c r="FH261"/>
      <c r="FI261"/>
      <c r="FJ261"/>
      <c r="FK261"/>
      <c r="FL261"/>
      <c r="FM261"/>
      <c r="FN261"/>
      <c r="FO261"/>
      <c r="FP261"/>
      <c r="FQ261"/>
      <c r="FR261"/>
      <c r="FS261"/>
      <c r="FT261"/>
      <c r="FU261"/>
      <c r="FV261"/>
      <c r="FW261"/>
      <c r="FX261"/>
      <c r="FY261"/>
      <c r="FZ261"/>
      <c r="GA261"/>
      <c r="GB261"/>
      <c r="GC261"/>
      <c r="GD261"/>
      <c r="GE261"/>
      <c r="GF261"/>
      <c r="GG261"/>
      <c r="GH261"/>
      <c r="GI261"/>
      <c r="GJ261"/>
      <c r="GK261"/>
      <c r="GL261"/>
      <c r="GM261"/>
      <c r="GN261"/>
      <c r="GO261"/>
      <c r="GP261"/>
      <c r="GQ261"/>
      <c r="GR261"/>
      <c r="GS261"/>
      <c r="GT261"/>
      <c r="GU261"/>
      <c r="GV261"/>
      <c r="GW261"/>
      <c r="GX261"/>
      <c r="GY261"/>
      <c r="GZ261"/>
      <c r="HA261"/>
      <c r="HB261"/>
      <c r="HC261"/>
      <c r="HD261"/>
      <c r="HE261"/>
      <c r="HF261"/>
      <c r="HG261"/>
      <c r="HH261"/>
      <c r="HI261"/>
      <c r="HJ261"/>
      <c r="HK261"/>
      <c r="HL261"/>
      <c r="HM261"/>
      <c r="HN261"/>
      <c r="HO261"/>
      <c r="HP261"/>
      <c r="HQ261"/>
      <c r="HR261"/>
      <c r="HS261"/>
      <c r="HT261"/>
      <c r="HU261"/>
      <c r="HV261"/>
      <c r="HW261"/>
      <c r="HX261"/>
      <c r="HY261"/>
      <c r="HZ261"/>
      <c r="IA261"/>
      <c r="IB261"/>
      <c r="IC261"/>
      <c r="ID261"/>
      <c r="IE261"/>
      <c r="IF261"/>
      <c r="IG261"/>
      <c r="IH261"/>
      <c r="II261"/>
      <c r="IJ261"/>
      <c r="IK261"/>
      <c r="IL261"/>
      <c r="IM261"/>
      <c r="IN261"/>
      <c r="IO261"/>
      <c r="IP261"/>
      <c r="IQ261"/>
      <c r="IR261"/>
      <c r="IS261"/>
      <c r="IT261"/>
      <c r="IU261"/>
      <c r="IV261"/>
    </row>
    <row r="262" spans="1:256" s="5" customFormat="1" hidden="1" outlineLevel="2">
      <c r="A262" s="20"/>
      <c r="B262" s="20"/>
      <c r="C262" s="38"/>
      <c r="D262" s="641"/>
      <c r="E262" s="287">
        <v>3</v>
      </c>
      <c r="F262" s="40"/>
      <c r="G262" s="445"/>
      <c r="H262" s="315"/>
      <c r="I262" s="314"/>
      <c r="J262" s="168">
        <f>IF(A15stdlife="n/a","n/a",IF(J$3&gt;(A15stdlife+$E262),(Input!$I$157*(1+rvanilla)^0.5)-SUM($I262:I262),(Input!$I$157*(1+rvanilla)^0.5)/A15stdlife))</f>
        <v>0.40925592117018805</v>
      </c>
      <c r="K262" s="168">
        <f>IF(A15stdlife="n/a","n/a",IF(K$3&gt;(A15stdlife+$E262),(Input!$I$157*(1+rvanilla)^0.5)-SUM($I262:J262),(Input!$I$157*(1+rvanilla)^0.5)/A15stdlife))</f>
        <v>0.40925592117018805</v>
      </c>
      <c r="L262" s="168">
        <f>IF(A15stdlife="n/a","n/a",IF(L$3&gt;(A15stdlife+$E262),(Input!$I$157*(1+rvanilla)^0.5)-SUM($I262:K262),(Input!$I$157*(1+rvanilla)^0.5)/A15stdlife))</f>
        <v>0.40925592117018805</v>
      </c>
      <c r="M262" s="168">
        <f>IF(A15stdlife="n/a","n/a",IF(M$3&gt;(A15stdlife+$E262),(Input!$I$157*(1+rvanilla)^0.5)-SUM($I262:L262),(Input!$I$157*(1+rvanilla)^0.5)/A15stdlife))</f>
        <v>0.40925592117018805</v>
      </c>
      <c r="N262" s="168">
        <f>IF(A15stdlife="n/a","n/a",IF(N$3&gt;(A15stdlife+$E262),(Input!$I$157*(1+rvanilla)^0.5)-SUM($I262:M262),(Input!$I$157*(1+rvanilla)^0.5)/A15stdlife))</f>
        <v>0.40925592117018805</v>
      </c>
      <c r="O262" s="168">
        <f>IF(A15stdlife="n/a","n/a",IF(O$3&gt;(A15stdlife+$E262),(Input!$I$157*(1+rvanilla)^0.5)-SUM($I262:N262),(Input!$I$157*(1+rvanilla)^0.5)/A15stdlife))</f>
        <v>0.40925592117018805</v>
      </c>
      <c r="P262" s="168">
        <f>IF(A15stdlife="n/a","n/a",IF(P$3&gt;(A15stdlife+$E262),(Input!$I$157*(1+rvanilla)^0.5)-SUM($I262:O262),(Input!$I$157*(1+rvanilla)^0.5)/A15stdlife))</f>
        <v>0.40925592117018805</v>
      </c>
      <c r="Q262" s="168">
        <f>IF(A15stdlife="n/a","n/a",IF(Q$3&gt;(A15stdlife+$E262),(Input!$I$157*(1+rvanilla)^0.5)-SUM($I262:P262),(Input!$I$157*(1+rvanilla)^0.5)/A15stdlife))</f>
        <v>0.40925592117018805</v>
      </c>
      <c r="R262" s="168">
        <f>IF(A15stdlife="n/a","n/a",IF(R$3&gt;(A15stdlife+$E262),(Input!$I$157*(1+rvanilla)^0.5)-SUM($I262:Q262),(Input!$I$157*(1+rvanilla)^0.5)/A15stdlife))</f>
        <v>0.40925592117018805</v>
      </c>
      <c r="S262" s="168">
        <f>IF(A15stdlife="n/a","n/a",IF(S$3&gt;(A15stdlife+$E262),(Input!$I$157*(1+rvanilla)^0.5)-SUM($I262:R262),(Input!$I$157*(1+rvanilla)^0.5)/A15stdlife))</f>
        <v>0.40925592117018805</v>
      </c>
      <c r="T262" s="168">
        <f>IF(A15stdlife="n/a","n/a",IF(T$3&gt;(A15stdlife+$E262),(Input!$I$157*(1+rvanilla)^0.5)-SUM($I262:S262),(Input!$I$157*(1+rvanilla)^0.5)/A15stdlife))</f>
        <v>0.40925592117018805</v>
      </c>
      <c r="U262" s="168">
        <f>IF(A15stdlife="n/a","n/a",IF(U$3&gt;(A15stdlife+$E262),(Input!$I$157*(1+rvanilla)^0.5)-SUM($I262:T262),(Input!$I$157*(1+rvanilla)^0.5)/A15stdlife))</f>
        <v>0.40925592117018805</v>
      </c>
      <c r="V262" s="168">
        <f>IF(A15stdlife="n/a","n/a",IF(V$3&gt;(A15stdlife+$E262),(Input!$I$157*(1+rvanilla)^0.5)-SUM($I262:U262),(Input!$I$157*(1+rvanilla)^0.5)/A15stdlife))</f>
        <v>0.40925592117018805</v>
      </c>
      <c r="W262" s="168">
        <f>IF(A15stdlife="n/a","n/a",IF(W$3&gt;(A15stdlife+$E262),(Input!$I$157*(1+rvanilla)^0.5)-SUM($I262:V262),(Input!$I$157*(1+rvanilla)^0.5)/A15stdlife))</f>
        <v>0.40925592117018805</v>
      </c>
      <c r="X262" s="168">
        <f>IF(A15stdlife="n/a","n/a",IF(X$3&gt;(A15stdlife+$E262),(Input!$I$157*(1+rvanilla)^0.5)-SUM($I262:W262),(Input!$I$157*(1+rvanilla)^0.5)/A15stdlife))</f>
        <v>0.40925592117018805</v>
      </c>
      <c r="Y262" s="168">
        <f>IF(A15stdlife="n/a","n/a",IF(Y$3&gt;(A15stdlife+$E262),(Input!$I$157*(1+rvanilla)^0.5)-SUM($I262:X262),(Input!$I$157*(1+rvanilla)^0.5)/A15stdlife))</f>
        <v>0.40925592117018805</v>
      </c>
      <c r="Z262" s="168">
        <f>IF(A15stdlife="n/a","n/a",IF(Z$3&gt;(A15stdlife+$E262),(Input!$I$157*(1+rvanilla)^0.5)-SUM($I262:Y262),(Input!$I$157*(1+rvanilla)^0.5)/A15stdlife))</f>
        <v>0.40925592117018805</v>
      </c>
      <c r="AA262" s="168">
        <f>IF(A15stdlife="n/a","n/a",IF(AA$3&gt;(A15stdlife+$E262),(Input!$I$157*(1+rvanilla)^0.5)-SUM($I262:Z262),(Input!$I$157*(1+rvanilla)^0.5)/A15stdlife))</f>
        <v>0.1797541845912205</v>
      </c>
      <c r="AB262" s="168">
        <f>IF(A15stdlife="n/a","n/a",IF(AB$3&gt;(A15stdlife+$E262),(Input!$I$157*(1+rvanilla)^0.5)-SUM($I262:AA262),(Input!$I$157*(1+rvanilla)^0.5)/A15stdlife))</f>
        <v>0</v>
      </c>
      <c r="AC262" s="168">
        <f>IF(A15stdlife="n/a","n/a",IF(AC$3&gt;(A15stdlife+$E262),(Input!$I$157*(1+rvanilla)^0.5)-SUM($I262:AB262),(Input!$I$157*(1+rvanilla)^0.5)/A15stdlife))</f>
        <v>0</v>
      </c>
      <c r="AD262" s="168">
        <f>IF(A15stdlife="n/a","n/a",IF(AD$3&gt;(A15stdlife+$E262),(Input!$I$157*(1+rvanilla)^0.5)-SUM($I262:AC262),(Input!$I$157*(1+rvanilla)^0.5)/A15stdlife))</f>
        <v>0</v>
      </c>
      <c r="AE262" s="168">
        <f>IF(A15stdlife="n/a","n/a",IF(AE$3&gt;(A15stdlife+$E262),(Input!$I$157*(1+rvanilla)^0.5)-SUM($I262:AD262),(Input!$I$157*(1+rvanilla)^0.5)/A15stdlife))</f>
        <v>0</v>
      </c>
      <c r="AF262" s="168">
        <f>IF(A15stdlife="n/a","n/a",IF(AF$3&gt;(A15stdlife+$E262),(Input!$I$157*(1+rvanilla)^0.5)-SUM($I262:AE262),(Input!$I$157*(1+rvanilla)^0.5)/A15stdlife))</f>
        <v>0</v>
      </c>
      <c r="AG262" s="168">
        <f>IF(A15stdlife="n/a","n/a",IF(AG$3&gt;(A15stdlife+$E262),(Input!$I$157*(1+rvanilla)^0.5)-SUM($I262:AF262),(Input!$I$157*(1+rvanilla)^0.5)/A15stdlife))</f>
        <v>0</v>
      </c>
      <c r="AH262" s="168">
        <f>IF(A15stdlife="n/a","n/a",IF(AH$3&gt;(A15stdlife+$E262),(Input!$I$157*(1+rvanilla)^0.5)-SUM($I262:AG262),(Input!$I$157*(1+rvanilla)^0.5)/A15stdlife))</f>
        <v>0</v>
      </c>
      <c r="AI262" s="168">
        <f>IF(A15stdlife="n/a","n/a",IF(AI$3&gt;(A15stdlife+$E262),(Input!$I$157*(1+rvanilla)^0.5)-SUM($I262:AH262),(Input!$I$157*(1+rvanilla)^0.5)/A15stdlife))</f>
        <v>0</v>
      </c>
      <c r="AJ262" s="168">
        <f>IF(A15stdlife="n/a","n/a",IF(AJ$3&gt;(A15stdlife+$E262),(Input!$I$157*(1+rvanilla)^0.5)-SUM($I262:AI262),(Input!$I$157*(1+rvanilla)^0.5)/A15stdlife))</f>
        <v>0</v>
      </c>
      <c r="AK262" s="168">
        <f>IF(A15stdlife="n/a","n/a",IF(AK$3&gt;(A15stdlife+$E262),(Input!$I$157*(1+rvanilla)^0.5)-SUM($I262:AJ262),(Input!$I$157*(1+rvanilla)^0.5)/A15stdlife))</f>
        <v>0</v>
      </c>
      <c r="AL262" s="168">
        <f>IF(A15stdlife="n/a","n/a",IF(AL$3&gt;(A15stdlife+$E262),(Input!$I$157*(1+rvanilla)^0.5)-SUM($I262:AK262),(Input!$I$157*(1+rvanilla)^0.5)/A15stdlife))</f>
        <v>0</v>
      </c>
      <c r="AM262" s="168">
        <f>IF(A15stdlife="n/a","n/a",IF(AM$3&gt;(A15stdlife+$E262),(Input!$I$157*(1+rvanilla)^0.5)-SUM($I262:AL262),(Input!$I$157*(1+rvanilla)^0.5)/A15stdlife))</f>
        <v>0</v>
      </c>
      <c r="AN262" s="168">
        <f>IF(A15stdlife="n/a","n/a",IF(AN$3&gt;(A15stdlife+$E262),(Input!$I$157*(1+rvanilla)^0.5)-SUM($I262:AM262),(Input!$I$157*(1+rvanilla)^0.5)/A15stdlife))</f>
        <v>0</v>
      </c>
      <c r="AO262" s="168">
        <f>IF(A15stdlife="n/a","n/a",IF(AO$3&gt;(A15stdlife+$E262),(Input!$I$157*(1+rvanilla)^0.5)-SUM($I262:AN262),(Input!$I$157*(1+rvanilla)^0.5)/A15stdlife))</f>
        <v>0</v>
      </c>
      <c r="AP262" s="168">
        <f>IF(A15stdlife="n/a","n/a",IF(AP$3&gt;(A15stdlife+$E262),(Input!$I$157*(1+rvanilla)^0.5)-SUM($I262:AO262),(Input!$I$157*(1+rvanilla)^0.5)/A15stdlife))</f>
        <v>0</v>
      </c>
      <c r="AQ262" s="168">
        <f>IF(A15stdlife="n/a","n/a",IF(AQ$3&gt;(A15stdlife+$E262),(Input!$I$157*(1+rvanilla)^0.5)-SUM($I262:AP262),(Input!$I$157*(1+rvanilla)^0.5)/A15stdlife))</f>
        <v>0</v>
      </c>
      <c r="AR262" s="168">
        <f>IF(A15stdlife="n/a","n/a",IF(AR$3&gt;(A15stdlife+$E262),(Input!$I$157*(1+rvanilla)^0.5)-SUM($I262:AQ262),(Input!$I$157*(1+rvanilla)^0.5)/A15stdlife))</f>
        <v>0</v>
      </c>
      <c r="AS262" s="168">
        <f>IF(A15stdlife="n/a","n/a",IF(AS$3&gt;(A15stdlife+$E262),(Input!$I$157*(1+rvanilla)^0.5)-SUM($I262:AR262),(Input!$I$157*(1+rvanilla)^0.5)/A15stdlife))</f>
        <v>0</v>
      </c>
      <c r="AT262" s="168">
        <f>IF(A15stdlife="n/a","n/a",IF(AT$3&gt;(A15stdlife+$E262),(Input!$I$157*(1+rvanilla)^0.5)-SUM($I262:AS262),(Input!$I$157*(1+rvanilla)^0.5)/A15stdlife))</f>
        <v>0</v>
      </c>
      <c r="AU262" s="168">
        <f>IF(A15stdlife="n/a","n/a",IF(AU$3&gt;(A15stdlife+$E262),(Input!$I$157*(1+rvanilla)^0.5)-SUM($I262:AT262),(Input!$I$157*(1+rvanilla)^0.5)/A15stdlife))</f>
        <v>0</v>
      </c>
      <c r="AV262" s="168">
        <f>IF(A15stdlife="n/a","n/a",IF(AV$3&gt;(A15stdlife+$E262),(Input!$I$157*(1+rvanilla)^0.5)-SUM($I262:AU262),(Input!$I$157*(1+rvanilla)^0.5)/A15stdlife))</f>
        <v>0</v>
      </c>
      <c r="AW262" s="168">
        <f>IF(A15stdlife="n/a","n/a",IF(AW$3&gt;(A15stdlife+$E262),(Input!$I$157*(1+rvanilla)^0.5)-SUM($I262:AV262),(Input!$I$157*(1+rvanilla)^0.5)/A15stdlife))</f>
        <v>0</v>
      </c>
      <c r="AX262" s="168">
        <f>IF(A15stdlife="n/a","n/a",IF(AX$3&gt;(A15stdlife+$E262),(Input!$I$157*(1+rvanilla)^0.5)-SUM($I262:AW262),(Input!$I$157*(1+rvanilla)^0.5)/A15stdlife))</f>
        <v>0</v>
      </c>
      <c r="AY262" s="168">
        <f>IF(A15stdlife="n/a","n/a",IF(AY$3&gt;(A15stdlife+$E262),(Input!$I$157*(1+rvanilla)^0.5)-SUM($I262:AX262),(Input!$I$157*(1+rvanilla)^0.5)/A15stdlife))</f>
        <v>0</v>
      </c>
      <c r="AZ262" s="168">
        <f>IF(A15stdlife="n/a","n/a",IF(AZ$3&gt;(A15stdlife+$E262),(Input!$I$157*(1+rvanilla)^0.5)-SUM($I262:AY262),(Input!$I$157*(1+rvanilla)^0.5)/A15stdlife))</f>
        <v>0</v>
      </c>
      <c r="BA262" s="168">
        <f>IF(A15stdlife="n/a","n/a",IF(BA$3&gt;(A15stdlife+$E262),(Input!$I$157*(1+rvanilla)^0.5)-SUM($I262:AZ262),(Input!$I$157*(1+rvanilla)^0.5)/A15stdlife))</f>
        <v>0</v>
      </c>
      <c r="BB262" s="168">
        <f>IF(A15stdlife="n/a","n/a",IF(BB$3&gt;(A15stdlife+$E262),(Input!$I$157*(1+rvanilla)^0.5)-SUM($I262:BA262),(Input!$I$157*(1+rvanilla)^0.5)/A15stdlife))</f>
        <v>0</v>
      </c>
      <c r="BC262" s="168">
        <f>IF(A15stdlife="n/a","n/a",IF(BC$3&gt;(A15stdlife+$E262),(Input!$I$157*(1+rvanilla)^0.5)-SUM($I262:BB262),(Input!$I$157*(1+rvanilla)^0.5)/A15stdlife))</f>
        <v>0</v>
      </c>
      <c r="BD262" s="168">
        <f>IF(A15stdlife="n/a","n/a",IF(BD$3&gt;(A15stdlife+$E262),(Input!$I$157*(1+rvanilla)^0.5)-SUM($I262:BC262),(Input!$I$157*(1+rvanilla)^0.5)/A15stdlife))</f>
        <v>0</v>
      </c>
      <c r="BE262" s="168">
        <f>IF(A15stdlife="n/a","n/a",IF(BE$3&gt;(A15stdlife+$E262),(Input!$I$157*(1+rvanilla)^0.5)-SUM($I262:BD262),(Input!$I$157*(1+rvanilla)^0.5)/A15stdlife))</f>
        <v>0</v>
      </c>
      <c r="BF262" s="168">
        <f>IF(A15stdlife="n/a","n/a",IF(BF$3&gt;(A15stdlife+$E262),(Input!$I$157*(1+rvanilla)^0.5)-SUM($I262:BE262),(Input!$I$157*(1+rvanilla)^0.5)/A15stdlife))</f>
        <v>0</v>
      </c>
      <c r="BG262" s="168">
        <f>IF(A15stdlife="n/a","n/a",IF(BG$3&gt;(A15stdlife+$E262),(Input!$I$157*(1+rvanilla)^0.5)-SUM($I262:BF262),(Input!$I$157*(1+rvanilla)^0.5)/A15stdlife))</f>
        <v>0</v>
      </c>
      <c r="BH262" s="168">
        <f>IF(A15stdlife="n/a","n/a",IF(BH$3&gt;(A15stdlife+$E262),(Input!$I$157*(1+rvanilla)^0.5)-SUM($I262:BG262),(Input!$I$157*(1+rvanilla)^0.5)/A15stdlife))</f>
        <v>0</v>
      </c>
      <c r="BI262" s="168">
        <f>IF(A15stdlife="n/a","n/a",IF(BI$3&gt;(A15stdlife+$E262),(Input!$I$157*(1+rvanilla)^0.5)-SUM($I262:BH262),(Input!$I$157*(1+rvanilla)^0.5)/A15stdlife))</f>
        <v>0</v>
      </c>
      <c r="BJ262" s="20"/>
      <c r="BK262" s="20"/>
      <c r="BL262"/>
      <c r="BM262"/>
      <c r="BN262"/>
      <c r="BO262"/>
      <c r="BP262"/>
      <c r="BQ262"/>
      <c r="BR262"/>
      <c r="BS262"/>
      <c r="BT262"/>
      <c r="BU262"/>
      <c r="BV262"/>
      <c r="BW262"/>
      <c r="BX262"/>
      <c r="BY262"/>
      <c r="BZ262"/>
      <c r="CA262"/>
      <c r="CB262"/>
      <c r="CC262"/>
      <c r="CD262"/>
      <c r="CE262"/>
      <c r="CF262"/>
      <c r="CG262"/>
      <c r="CH262"/>
      <c r="CI262"/>
      <c r="CJ262"/>
      <c r="CK262"/>
      <c r="CL262"/>
      <c r="CM262"/>
      <c r="CN262"/>
      <c r="CO262"/>
      <c r="CP262"/>
      <c r="CQ262"/>
      <c r="CR262"/>
      <c r="CS262"/>
      <c r="CT262"/>
      <c r="CU262"/>
      <c r="CV262"/>
      <c r="CW262"/>
      <c r="CX262"/>
      <c r="CY262"/>
      <c r="CZ262"/>
      <c r="DA262"/>
      <c r="DB262"/>
      <c r="DC262"/>
      <c r="DD262"/>
      <c r="DE262"/>
      <c r="DF262"/>
      <c r="DG262"/>
      <c r="DH262"/>
      <c r="DI262"/>
      <c r="DJ262"/>
      <c r="DK262"/>
      <c r="DL262"/>
      <c r="DM262"/>
      <c r="DN262"/>
      <c r="DO262"/>
      <c r="DP262"/>
      <c r="DQ262"/>
      <c r="DR262"/>
      <c r="DS262"/>
      <c r="DT262"/>
      <c r="DU262"/>
      <c r="DV262"/>
      <c r="DW262"/>
      <c r="DX262"/>
      <c r="DY262"/>
      <c r="DZ262"/>
      <c r="EA262"/>
      <c r="EB262"/>
      <c r="EC262"/>
      <c r="ED262"/>
      <c r="EE262"/>
      <c r="EF262"/>
      <c r="EG262"/>
      <c r="EH262"/>
      <c r="EI262"/>
      <c r="EJ262"/>
      <c r="EK262"/>
      <c r="EL262"/>
      <c r="EM262"/>
      <c r="EN262"/>
      <c r="EO262"/>
      <c r="EP262"/>
      <c r="EQ262"/>
      <c r="ER262"/>
      <c r="ES262"/>
      <c r="ET262"/>
      <c r="EU262"/>
      <c r="EV262"/>
      <c r="EW262"/>
      <c r="EX262"/>
      <c r="EY262"/>
      <c r="EZ262"/>
      <c r="FA262"/>
      <c r="FB262"/>
      <c r="FC262"/>
      <c r="FD262"/>
      <c r="FE262"/>
      <c r="FF262"/>
      <c r="FG262"/>
      <c r="FH262"/>
      <c r="FI262"/>
      <c r="FJ262"/>
      <c r="FK262"/>
      <c r="FL262"/>
      <c r="FM262"/>
      <c r="FN262"/>
      <c r="FO262"/>
      <c r="FP262"/>
      <c r="FQ262"/>
      <c r="FR262"/>
      <c r="FS262"/>
      <c r="FT262"/>
      <c r="FU262"/>
      <c r="FV262"/>
      <c r="FW262"/>
      <c r="FX262"/>
      <c r="FY262"/>
      <c r="FZ262"/>
      <c r="GA262"/>
      <c r="GB262"/>
      <c r="GC262"/>
      <c r="GD262"/>
      <c r="GE262"/>
      <c r="GF262"/>
      <c r="GG262"/>
      <c r="GH262"/>
      <c r="GI262"/>
      <c r="GJ262"/>
      <c r="GK262"/>
      <c r="GL262"/>
      <c r="GM262"/>
      <c r="GN262"/>
      <c r="GO262"/>
      <c r="GP262"/>
      <c r="GQ262"/>
      <c r="GR262"/>
      <c r="GS262"/>
      <c r="GT262"/>
      <c r="GU262"/>
      <c r="GV262"/>
      <c r="GW262"/>
      <c r="GX262"/>
      <c r="GY262"/>
      <c r="GZ262"/>
      <c r="HA262"/>
      <c r="HB262"/>
      <c r="HC262"/>
      <c r="HD262"/>
      <c r="HE262"/>
      <c r="HF262"/>
      <c r="HG262"/>
      <c r="HH262"/>
      <c r="HI262"/>
      <c r="HJ262"/>
      <c r="HK262"/>
      <c r="HL262"/>
      <c r="HM262"/>
      <c r="HN262"/>
      <c r="HO262"/>
      <c r="HP262"/>
      <c r="HQ262"/>
      <c r="HR262"/>
      <c r="HS262"/>
      <c r="HT262"/>
      <c r="HU262"/>
      <c r="HV262"/>
      <c r="HW262"/>
      <c r="HX262"/>
      <c r="HY262"/>
      <c r="HZ262"/>
      <c r="IA262"/>
      <c r="IB262"/>
      <c r="IC262"/>
      <c r="ID262"/>
      <c r="IE262"/>
      <c r="IF262"/>
      <c r="IG262"/>
      <c r="IH262"/>
      <c r="II262"/>
      <c r="IJ262"/>
      <c r="IK262"/>
      <c r="IL262"/>
      <c r="IM262"/>
      <c r="IN262"/>
      <c r="IO262"/>
      <c r="IP262"/>
      <c r="IQ262"/>
      <c r="IR262"/>
      <c r="IS262"/>
      <c r="IT262"/>
      <c r="IU262"/>
      <c r="IV262"/>
    </row>
    <row r="263" spans="1:256" s="5" customFormat="1" hidden="1" outlineLevel="2">
      <c r="A263" s="20"/>
      <c r="B263" s="20"/>
      <c r="C263" s="38"/>
      <c r="D263" s="641"/>
      <c r="E263" s="287">
        <v>4</v>
      </c>
      <c r="F263" s="40"/>
      <c r="G263" s="445"/>
      <c r="H263" s="315"/>
      <c r="I263" s="315"/>
      <c r="J263" s="314"/>
      <c r="K263" s="168">
        <f>IF(A15stdlife="n/a","n/a",IF(K$3&gt;(A15stdlife+$E263),(Input!$J$157*(1+rvanilla)^0.5)-SUM($J263:J263),(Input!$J$157*(1+rvanilla)^0.5)/A15stdlife))</f>
        <v>0.41382744471863719</v>
      </c>
      <c r="L263" s="168">
        <f>IF(A15stdlife="n/a","n/a",IF(L$3&gt;(A15stdlife+$E263),(Input!$J$157*(1+rvanilla)^0.5)-SUM($J263:K263),(Input!$J$157*(1+rvanilla)^0.5)/A15stdlife))</f>
        <v>0.41382744471863719</v>
      </c>
      <c r="M263" s="168">
        <f>IF(A15stdlife="n/a","n/a",IF(M$3&gt;(A15stdlife+$E263),(Input!$J$157*(1+rvanilla)^0.5)-SUM($J263:L263),(Input!$J$157*(1+rvanilla)^0.5)/A15stdlife))</f>
        <v>0.41382744471863719</v>
      </c>
      <c r="N263" s="168">
        <f>IF(A15stdlife="n/a","n/a",IF(N$3&gt;(A15stdlife+$E263),(Input!$J$157*(1+rvanilla)^0.5)-SUM($J263:M263),(Input!$J$157*(1+rvanilla)^0.5)/A15stdlife))</f>
        <v>0.41382744471863719</v>
      </c>
      <c r="O263" s="168">
        <f>IF(A15stdlife="n/a","n/a",IF(O$3&gt;(A15stdlife+$E263),(Input!$J$157*(1+rvanilla)^0.5)-SUM($J263:N263),(Input!$J$157*(1+rvanilla)^0.5)/A15stdlife))</f>
        <v>0.41382744471863719</v>
      </c>
      <c r="P263" s="168">
        <f>IF(A15stdlife="n/a","n/a",IF(P$3&gt;(A15stdlife+$E263),(Input!$J$157*(1+rvanilla)^0.5)-SUM($J263:O263),(Input!$J$157*(1+rvanilla)^0.5)/A15stdlife))</f>
        <v>0.41382744471863719</v>
      </c>
      <c r="Q263" s="168">
        <f>IF(A15stdlife="n/a","n/a",IF(Q$3&gt;(A15stdlife+$E263),(Input!$J$157*(1+rvanilla)^0.5)-SUM($J263:P263),(Input!$J$157*(1+rvanilla)^0.5)/A15stdlife))</f>
        <v>0.41382744471863719</v>
      </c>
      <c r="R263" s="168">
        <f>IF(A15stdlife="n/a","n/a",IF(R$3&gt;(A15stdlife+$E263),(Input!$J$157*(1+rvanilla)^0.5)-SUM($J263:Q263),(Input!$J$157*(1+rvanilla)^0.5)/A15stdlife))</f>
        <v>0.41382744471863719</v>
      </c>
      <c r="S263" s="168">
        <f>IF(A15stdlife="n/a","n/a",IF(S$3&gt;(A15stdlife+$E263),(Input!$J$157*(1+rvanilla)^0.5)-SUM($J263:R263),(Input!$J$157*(1+rvanilla)^0.5)/A15stdlife))</f>
        <v>0.41382744471863719</v>
      </c>
      <c r="T263" s="168">
        <f>IF(A15stdlife="n/a","n/a",IF(T$3&gt;(A15stdlife+$E263),(Input!$J$157*(1+rvanilla)^0.5)-SUM($J263:S263),(Input!$J$157*(1+rvanilla)^0.5)/A15stdlife))</f>
        <v>0.41382744471863719</v>
      </c>
      <c r="U263" s="168">
        <f>IF(A15stdlife="n/a","n/a",IF(U$3&gt;(A15stdlife+$E263),(Input!$J$157*(1+rvanilla)^0.5)-SUM($J263:T263),(Input!$J$157*(1+rvanilla)^0.5)/A15stdlife))</f>
        <v>0.41382744471863719</v>
      </c>
      <c r="V263" s="168">
        <f>IF(A15stdlife="n/a","n/a",IF(V$3&gt;(A15stdlife+$E263),(Input!$J$157*(1+rvanilla)^0.5)-SUM($J263:U263),(Input!$J$157*(1+rvanilla)^0.5)/A15stdlife))</f>
        <v>0.41382744471863719</v>
      </c>
      <c r="W263" s="168">
        <f>IF(A15stdlife="n/a","n/a",IF(W$3&gt;(A15stdlife+$E263),(Input!$J$157*(1+rvanilla)^0.5)-SUM($J263:V263),(Input!$J$157*(1+rvanilla)^0.5)/A15stdlife))</f>
        <v>0.41382744471863719</v>
      </c>
      <c r="X263" s="168">
        <f>IF(A15stdlife="n/a","n/a",IF(X$3&gt;(A15stdlife+$E263),(Input!$J$157*(1+rvanilla)^0.5)-SUM($J263:W263),(Input!$J$157*(1+rvanilla)^0.5)/A15stdlife))</f>
        <v>0.41382744471863719</v>
      </c>
      <c r="Y263" s="168">
        <f>IF(A15stdlife="n/a","n/a",IF(Y$3&gt;(A15stdlife+$E263),(Input!$J$157*(1+rvanilla)^0.5)-SUM($J263:X263),(Input!$J$157*(1+rvanilla)^0.5)/A15stdlife))</f>
        <v>0.41382744471863719</v>
      </c>
      <c r="Z263" s="168">
        <f>IF(A15stdlife="n/a","n/a",IF(Z$3&gt;(A15stdlife+$E263),(Input!$J$157*(1+rvanilla)^0.5)-SUM($J263:Y263),(Input!$J$157*(1+rvanilla)^0.5)/A15stdlife))</f>
        <v>0.41382744471863719</v>
      </c>
      <c r="AA263" s="168">
        <f>IF(A15stdlife="n/a","n/a",IF(AA$3&gt;(A15stdlife+$E263),(Input!$J$157*(1+rvanilla)^0.5)-SUM($J263:Z263),(Input!$J$157*(1+rvanilla)^0.5)/A15stdlife))</f>
        <v>0.41382744471863719</v>
      </c>
      <c r="AB263" s="168">
        <f>IF(A15stdlife="n/a","n/a",IF(AB$3&gt;(A15stdlife+$E263),(Input!$J$157*(1+rvanilla)^0.5)-SUM($J263:AA263),(Input!$J$157*(1+rvanilla)^0.5)/A15stdlife))</f>
        <v>0.18176209808808608</v>
      </c>
      <c r="AC263" s="168">
        <f>IF(A15stdlife="n/a","n/a",IF(AC$3&gt;(A15stdlife+$E263),(Input!$J$157*(1+rvanilla)^0.5)-SUM($J263:AB263),(Input!$J$157*(1+rvanilla)^0.5)/A15stdlife))</f>
        <v>0</v>
      </c>
      <c r="AD263" s="168">
        <f>IF(A15stdlife="n/a","n/a",IF(AD$3&gt;(A15stdlife+$E263),(Input!$J$157*(1+rvanilla)^0.5)-SUM($J263:AC263),(Input!$J$157*(1+rvanilla)^0.5)/A15stdlife))</f>
        <v>0</v>
      </c>
      <c r="AE263" s="168">
        <f>IF(A15stdlife="n/a","n/a",IF(AE$3&gt;(A15stdlife+$E263),(Input!$J$157*(1+rvanilla)^0.5)-SUM($J263:AD263),(Input!$J$157*(1+rvanilla)^0.5)/A15stdlife))</f>
        <v>0</v>
      </c>
      <c r="AF263" s="168">
        <f>IF(A15stdlife="n/a","n/a",IF(AF$3&gt;(A15stdlife+$E263),(Input!$J$157*(1+rvanilla)^0.5)-SUM($J263:AE263),(Input!$J$157*(1+rvanilla)^0.5)/A15stdlife))</f>
        <v>0</v>
      </c>
      <c r="AG263" s="168">
        <f>IF(A15stdlife="n/a","n/a",IF(AG$3&gt;(A15stdlife+$E263),(Input!$J$157*(1+rvanilla)^0.5)-SUM($J263:AF263),(Input!$J$157*(1+rvanilla)^0.5)/A15stdlife))</f>
        <v>0</v>
      </c>
      <c r="AH263" s="168">
        <f>IF(A15stdlife="n/a","n/a",IF(AH$3&gt;(A15stdlife+$E263),(Input!$J$157*(1+rvanilla)^0.5)-SUM($J263:AG263),(Input!$J$157*(1+rvanilla)^0.5)/A15stdlife))</f>
        <v>0</v>
      </c>
      <c r="AI263" s="168">
        <f>IF(A15stdlife="n/a","n/a",IF(AI$3&gt;(A15stdlife+$E263),(Input!$J$157*(1+rvanilla)^0.5)-SUM($J263:AH263),(Input!$J$157*(1+rvanilla)^0.5)/A15stdlife))</f>
        <v>0</v>
      </c>
      <c r="AJ263" s="168">
        <f>IF(A15stdlife="n/a","n/a",IF(AJ$3&gt;(A15stdlife+$E263),(Input!$J$157*(1+rvanilla)^0.5)-SUM($J263:AI263),(Input!$J$157*(1+rvanilla)^0.5)/A15stdlife))</f>
        <v>0</v>
      </c>
      <c r="AK263" s="168">
        <f>IF(A15stdlife="n/a","n/a",IF(AK$3&gt;(A15stdlife+$E263),(Input!$J$157*(1+rvanilla)^0.5)-SUM($J263:AJ263),(Input!$J$157*(1+rvanilla)^0.5)/A15stdlife))</f>
        <v>0</v>
      </c>
      <c r="AL263" s="168">
        <f>IF(A15stdlife="n/a","n/a",IF(AL$3&gt;(A15stdlife+$E263),(Input!$J$157*(1+rvanilla)^0.5)-SUM($J263:AK263),(Input!$J$157*(1+rvanilla)^0.5)/A15stdlife))</f>
        <v>0</v>
      </c>
      <c r="AM263" s="168">
        <f>IF(A15stdlife="n/a","n/a",IF(AM$3&gt;(A15stdlife+$E263),(Input!$J$157*(1+rvanilla)^0.5)-SUM($J263:AL263),(Input!$J$157*(1+rvanilla)^0.5)/A15stdlife))</f>
        <v>0</v>
      </c>
      <c r="AN263" s="168">
        <f>IF(A15stdlife="n/a","n/a",IF(AN$3&gt;(A15stdlife+$E263),(Input!$J$157*(1+rvanilla)^0.5)-SUM($J263:AM263),(Input!$J$157*(1+rvanilla)^0.5)/A15stdlife))</f>
        <v>0</v>
      </c>
      <c r="AO263" s="168">
        <f>IF(A15stdlife="n/a","n/a",IF(AO$3&gt;(A15stdlife+$E263),(Input!$J$157*(1+rvanilla)^0.5)-SUM($J263:AN263),(Input!$J$157*(1+rvanilla)^0.5)/A15stdlife))</f>
        <v>0</v>
      </c>
      <c r="AP263" s="168">
        <f>IF(A15stdlife="n/a","n/a",IF(AP$3&gt;(A15stdlife+$E263),(Input!$J$157*(1+rvanilla)^0.5)-SUM($J263:AO263),(Input!$J$157*(1+rvanilla)^0.5)/A15stdlife))</f>
        <v>0</v>
      </c>
      <c r="AQ263" s="168">
        <f>IF(A15stdlife="n/a","n/a",IF(AQ$3&gt;(A15stdlife+$E263),(Input!$J$157*(1+rvanilla)^0.5)-SUM($J263:AP263),(Input!$J$157*(1+rvanilla)^0.5)/A15stdlife))</f>
        <v>0</v>
      </c>
      <c r="AR263" s="168">
        <f>IF(A15stdlife="n/a","n/a",IF(AR$3&gt;(A15stdlife+$E263),(Input!$J$157*(1+rvanilla)^0.5)-SUM($J263:AQ263),(Input!$J$157*(1+rvanilla)^0.5)/A15stdlife))</f>
        <v>0</v>
      </c>
      <c r="AS263" s="168">
        <f>IF(A15stdlife="n/a","n/a",IF(AS$3&gt;(A15stdlife+$E263),(Input!$J$157*(1+rvanilla)^0.5)-SUM($J263:AR263),(Input!$J$157*(1+rvanilla)^0.5)/A15stdlife))</f>
        <v>0</v>
      </c>
      <c r="AT263" s="168">
        <f>IF(A15stdlife="n/a","n/a",IF(AT$3&gt;(A15stdlife+$E263),(Input!$J$157*(1+rvanilla)^0.5)-SUM($J263:AS263),(Input!$J$157*(1+rvanilla)^0.5)/A15stdlife))</f>
        <v>0</v>
      </c>
      <c r="AU263" s="168">
        <f>IF(A15stdlife="n/a","n/a",IF(AU$3&gt;(A15stdlife+$E263),(Input!$J$157*(1+rvanilla)^0.5)-SUM($J263:AT263),(Input!$J$157*(1+rvanilla)^0.5)/A15stdlife))</f>
        <v>0</v>
      </c>
      <c r="AV263" s="168">
        <f>IF(A15stdlife="n/a","n/a",IF(AV$3&gt;(A15stdlife+$E263),(Input!$J$157*(1+rvanilla)^0.5)-SUM($J263:AU263),(Input!$J$157*(1+rvanilla)^0.5)/A15stdlife))</f>
        <v>0</v>
      </c>
      <c r="AW263" s="168">
        <f>IF(A15stdlife="n/a","n/a",IF(AW$3&gt;(A15stdlife+$E263),(Input!$J$157*(1+rvanilla)^0.5)-SUM($J263:AV263),(Input!$J$157*(1+rvanilla)^0.5)/A15stdlife))</f>
        <v>0</v>
      </c>
      <c r="AX263" s="168">
        <f>IF(A15stdlife="n/a","n/a",IF(AX$3&gt;(A15stdlife+$E263),(Input!$J$157*(1+rvanilla)^0.5)-SUM($J263:AW263),(Input!$J$157*(1+rvanilla)^0.5)/A15stdlife))</f>
        <v>0</v>
      </c>
      <c r="AY263" s="168">
        <f>IF(A15stdlife="n/a","n/a",IF(AY$3&gt;(A15stdlife+$E263),(Input!$J$157*(1+rvanilla)^0.5)-SUM($J263:AX263),(Input!$J$157*(1+rvanilla)^0.5)/A15stdlife))</f>
        <v>0</v>
      </c>
      <c r="AZ263" s="168">
        <f>IF(A15stdlife="n/a","n/a",IF(AZ$3&gt;(A15stdlife+$E263),(Input!$J$157*(1+rvanilla)^0.5)-SUM($J263:AY263),(Input!$J$157*(1+rvanilla)^0.5)/A15stdlife))</f>
        <v>0</v>
      </c>
      <c r="BA263" s="168">
        <f>IF(A15stdlife="n/a","n/a",IF(BA$3&gt;(A15stdlife+$E263),(Input!$J$157*(1+rvanilla)^0.5)-SUM($J263:AZ263),(Input!$J$157*(1+rvanilla)^0.5)/A15stdlife))</f>
        <v>0</v>
      </c>
      <c r="BB263" s="168">
        <f>IF(A15stdlife="n/a","n/a",IF(BB$3&gt;(A15stdlife+$E263),(Input!$J$157*(1+rvanilla)^0.5)-SUM($J263:BA263),(Input!$J$157*(1+rvanilla)^0.5)/A15stdlife))</f>
        <v>0</v>
      </c>
      <c r="BC263" s="168">
        <f>IF(A15stdlife="n/a","n/a",IF(BC$3&gt;(A15stdlife+$E263),(Input!$J$157*(1+rvanilla)^0.5)-SUM($J263:BB263),(Input!$J$157*(1+rvanilla)^0.5)/A15stdlife))</f>
        <v>0</v>
      </c>
      <c r="BD263" s="168">
        <f>IF(A15stdlife="n/a","n/a",IF(BD$3&gt;(A15stdlife+$E263),(Input!$J$157*(1+rvanilla)^0.5)-SUM($J263:BC263),(Input!$J$157*(1+rvanilla)^0.5)/A15stdlife))</f>
        <v>0</v>
      </c>
      <c r="BE263" s="168">
        <f>IF(A15stdlife="n/a","n/a",IF(BE$3&gt;(A15stdlife+$E263),(Input!$J$157*(1+rvanilla)^0.5)-SUM($J263:BD263),(Input!$J$157*(1+rvanilla)^0.5)/A15stdlife))</f>
        <v>0</v>
      </c>
      <c r="BF263" s="168">
        <f>IF(A15stdlife="n/a","n/a",IF(BF$3&gt;(A15stdlife+$E263),(Input!$J$157*(1+rvanilla)^0.5)-SUM($J263:BE263),(Input!$J$157*(1+rvanilla)^0.5)/A15stdlife))</f>
        <v>0</v>
      </c>
      <c r="BG263" s="168">
        <f>IF(A15stdlife="n/a","n/a",IF(BG$3&gt;(A15stdlife+$E263),(Input!$J$157*(1+rvanilla)^0.5)-SUM($J263:BF263),(Input!$J$157*(1+rvanilla)^0.5)/A15stdlife))</f>
        <v>0</v>
      </c>
      <c r="BH263" s="168">
        <f>IF(A15stdlife="n/a","n/a",IF(BH$3&gt;(A15stdlife+$E263),(Input!$J$157*(1+rvanilla)^0.5)-SUM($J263:BG263),(Input!$J$157*(1+rvanilla)^0.5)/A15stdlife))</f>
        <v>0</v>
      </c>
      <c r="BI263" s="168">
        <f>IF(A15stdlife="n/a","n/a",IF(BI$3&gt;(A15stdlife+$E263),(Input!$J$157*(1+rvanilla)^0.5)-SUM($J263:BH263),(Input!$J$157*(1+rvanilla)^0.5)/A15stdlife))</f>
        <v>0</v>
      </c>
      <c r="BJ263" s="20"/>
      <c r="BK263" s="20"/>
      <c r="BL263"/>
      <c r="BM263"/>
      <c r="BN263"/>
      <c r="BO263"/>
      <c r="BP263"/>
      <c r="BQ263"/>
      <c r="BR263"/>
      <c r="BS263"/>
      <c r="BT263"/>
      <c r="BU263"/>
      <c r="BV263"/>
      <c r="BW263"/>
      <c r="BX263"/>
      <c r="BY263"/>
      <c r="BZ263"/>
      <c r="CA263"/>
      <c r="CB263"/>
      <c r="CC263"/>
      <c r="CD263"/>
      <c r="CE263"/>
      <c r="CF263"/>
      <c r="CG263"/>
      <c r="CH263"/>
      <c r="CI263"/>
      <c r="CJ263"/>
      <c r="CK263"/>
      <c r="CL263"/>
      <c r="CM263"/>
      <c r="CN263"/>
      <c r="CO263"/>
      <c r="CP263"/>
      <c r="CQ263"/>
      <c r="CR263"/>
      <c r="CS263"/>
      <c r="CT263"/>
      <c r="CU263"/>
      <c r="CV263"/>
      <c r="CW263"/>
      <c r="CX263"/>
      <c r="CY263"/>
      <c r="CZ263"/>
      <c r="DA263"/>
      <c r="DB263"/>
      <c r="DC263"/>
      <c r="DD263"/>
      <c r="DE263"/>
      <c r="DF263"/>
      <c r="DG263"/>
      <c r="DH263"/>
      <c r="DI263"/>
      <c r="DJ263"/>
      <c r="DK263"/>
      <c r="DL263"/>
      <c r="DM263"/>
      <c r="DN263"/>
      <c r="DO263"/>
      <c r="DP263"/>
      <c r="DQ263"/>
      <c r="DR263"/>
      <c r="DS263"/>
      <c r="DT263"/>
      <c r="DU263"/>
      <c r="DV263"/>
      <c r="DW263"/>
      <c r="DX263"/>
      <c r="DY263"/>
      <c r="DZ263"/>
      <c r="EA263"/>
      <c r="EB263"/>
      <c r="EC263"/>
      <c r="ED263"/>
      <c r="EE263"/>
      <c r="EF263"/>
      <c r="EG263"/>
      <c r="EH263"/>
      <c r="EI263"/>
      <c r="EJ263"/>
      <c r="EK263"/>
      <c r="EL263"/>
      <c r="EM263"/>
      <c r="EN263"/>
      <c r="EO263"/>
      <c r="EP263"/>
      <c r="EQ263"/>
      <c r="ER263"/>
      <c r="ES263"/>
      <c r="ET263"/>
      <c r="EU263"/>
      <c r="EV263"/>
      <c r="EW263"/>
      <c r="EX263"/>
      <c r="EY263"/>
      <c r="EZ263"/>
      <c r="FA263"/>
      <c r="FB263"/>
      <c r="FC263"/>
      <c r="FD263"/>
      <c r="FE263"/>
      <c r="FF263"/>
      <c r="FG263"/>
      <c r="FH263"/>
      <c r="FI263"/>
      <c r="FJ263"/>
      <c r="FK263"/>
      <c r="FL263"/>
      <c r="FM263"/>
      <c r="FN263"/>
      <c r="FO263"/>
      <c r="FP263"/>
      <c r="FQ263"/>
      <c r="FR263"/>
      <c r="FS263"/>
      <c r="FT263"/>
      <c r="FU263"/>
      <c r="FV263"/>
      <c r="FW263"/>
      <c r="FX263"/>
      <c r="FY263"/>
      <c r="FZ263"/>
      <c r="GA263"/>
      <c r="GB263"/>
      <c r="GC263"/>
      <c r="GD263"/>
      <c r="GE263"/>
      <c r="GF263"/>
      <c r="GG263"/>
      <c r="GH263"/>
      <c r="GI263"/>
      <c r="GJ263"/>
      <c r="GK263"/>
      <c r="GL263"/>
      <c r="GM263"/>
      <c r="GN263"/>
      <c r="GO263"/>
      <c r="GP263"/>
      <c r="GQ263"/>
      <c r="GR263"/>
      <c r="GS263"/>
      <c r="GT263"/>
      <c r="GU263"/>
      <c r="GV263"/>
      <c r="GW263"/>
      <c r="GX263"/>
      <c r="GY263"/>
      <c r="GZ263"/>
      <c r="HA263"/>
      <c r="HB263"/>
      <c r="HC263"/>
      <c r="HD263"/>
      <c r="HE263"/>
      <c r="HF263"/>
      <c r="HG263"/>
      <c r="HH263"/>
      <c r="HI263"/>
      <c r="HJ263"/>
      <c r="HK263"/>
      <c r="HL263"/>
      <c r="HM263"/>
      <c r="HN263"/>
      <c r="HO263"/>
      <c r="HP263"/>
      <c r="HQ263"/>
      <c r="HR263"/>
      <c r="HS263"/>
      <c r="HT263"/>
      <c r="HU263"/>
      <c r="HV263"/>
      <c r="HW263"/>
      <c r="HX263"/>
      <c r="HY263"/>
      <c r="HZ263"/>
      <c r="IA263"/>
      <c r="IB263"/>
      <c r="IC263"/>
      <c r="ID263"/>
      <c r="IE263"/>
      <c r="IF263"/>
      <c r="IG263"/>
      <c r="IH263"/>
      <c r="II263"/>
      <c r="IJ263"/>
      <c r="IK263"/>
      <c r="IL263"/>
      <c r="IM263"/>
      <c r="IN263"/>
      <c r="IO263"/>
      <c r="IP263"/>
      <c r="IQ263"/>
      <c r="IR263"/>
      <c r="IS263"/>
      <c r="IT263"/>
      <c r="IU263"/>
      <c r="IV263"/>
    </row>
    <row r="264" spans="1:256" s="5" customFormat="1" hidden="1" outlineLevel="2">
      <c r="A264" s="20"/>
      <c r="B264" s="20"/>
      <c r="C264" s="38"/>
      <c r="D264" s="641"/>
      <c r="E264" s="287">
        <v>5</v>
      </c>
      <c r="F264" s="40"/>
      <c r="G264" s="445"/>
      <c r="H264" s="315"/>
      <c r="I264" s="315"/>
      <c r="J264" s="315"/>
      <c r="K264" s="314"/>
      <c r="L264" s="168">
        <f>IF(A15stdlife="n/a","n/a",IF(L$3&gt;(A15stdlife+$E264),(Input!$K$157*(1+rvanilla)^0.5)-SUM($K264:K264),(Input!$K$157*(1+rvanilla)^0.5)/A15stdlife))</f>
        <v>0.50418662809854231</v>
      </c>
      <c r="M264" s="168">
        <f>IF(A15stdlife="n/a","n/a",IF(M$3&gt;(A15stdlife+$E264),(Input!$K$157*(1+rvanilla)^0.5)-SUM($K264:L264),(Input!$K$157*(1+rvanilla)^0.5)/A15stdlife))</f>
        <v>0.50418662809854231</v>
      </c>
      <c r="N264" s="168">
        <f>IF(A15stdlife="n/a","n/a",IF(N$3&gt;(A15stdlife+$E264),(Input!$K$157*(1+rvanilla)^0.5)-SUM($K264:M264),(Input!$K$157*(1+rvanilla)^0.5)/A15stdlife))</f>
        <v>0.50418662809854231</v>
      </c>
      <c r="O264" s="168">
        <f>IF(A15stdlife="n/a","n/a",IF(O$3&gt;(A15stdlife+$E264),(Input!$K$157*(1+rvanilla)^0.5)-SUM($K264:N264),(Input!$K$157*(1+rvanilla)^0.5)/A15stdlife))</f>
        <v>0.50418662809854231</v>
      </c>
      <c r="P264" s="168">
        <f>IF(A15stdlife="n/a","n/a",IF(P$3&gt;(A15stdlife+$E264),(Input!$K$157*(1+rvanilla)^0.5)-SUM($K264:O264),(Input!$K$157*(1+rvanilla)^0.5)/A15stdlife))</f>
        <v>0.50418662809854231</v>
      </c>
      <c r="Q264" s="168">
        <f>IF(A15stdlife="n/a","n/a",IF(Q$3&gt;(A15stdlife+$E264),(Input!$K$157*(1+rvanilla)^0.5)-SUM($K264:P264),(Input!$K$157*(1+rvanilla)^0.5)/A15stdlife))</f>
        <v>0.50418662809854231</v>
      </c>
      <c r="R264" s="168">
        <f>IF(A15stdlife="n/a","n/a",IF(R$3&gt;(A15stdlife+$E264),(Input!$K$157*(1+rvanilla)^0.5)-SUM($K264:Q264),(Input!$K$157*(1+rvanilla)^0.5)/A15stdlife))</f>
        <v>0.50418662809854231</v>
      </c>
      <c r="S264" s="168">
        <f>IF(A15stdlife="n/a","n/a",IF(S$3&gt;(A15stdlife+$E264),(Input!$K$157*(1+rvanilla)^0.5)-SUM($K264:R264),(Input!$K$157*(1+rvanilla)^0.5)/A15stdlife))</f>
        <v>0.50418662809854231</v>
      </c>
      <c r="T264" s="168">
        <f>IF(A15stdlife="n/a","n/a",IF(T$3&gt;(A15stdlife+$E264),(Input!$K$157*(1+rvanilla)^0.5)-SUM($K264:S264),(Input!$K$157*(1+rvanilla)^0.5)/A15stdlife))</f>
        <v>0.50418662809854231</v>
      </c>
      <c r="U264" s="168">
        <f>IF(A15stdlife="n/a","n/a",IF(U$3&gt;(A15stdlife+$E264),(Input!$K$157*(1+rvanilla)^0.5)-SUM($K264:T264),(Input!$K$157*(1+rvanilla)^0.5)/A15stdlife))</f>
        <v>0.50418662809854231</v>
      </c>
      <c r="V264" s="168">
        <f>IF(A15stdlife="n/a","n/a",IF(V$3&gt;(A15stdlife+$E264),(Input!$K$157*(1+rvanilla)^0.5)-SUM($K264:U264),(Input!$K$157*(1+rvanilla)^0.5)/A15stdlife))</f>
        <v>0.50418662809854231</v>
      </c>
      <c r="W264" s="168">
        <f>IF(A15stdlife="n/a","n/a",IF(W$3&gt;(A15stdlife+$E264),(Input!$K$157*(1+rvanilla)^0.5)-SUM($K264:V264),(Input!$K$157*(1+rvanilla)^0.5)/A15stdlife))</f>
        <v>0.50418662809854231</v>
      </c>
      <c r="X264" s="168">
        <f>IF(A15stdlife="n/a","n/a",IF(X$3&gt;(A15stdlife+$E264),(Input!$K$157*(1+rvanilla)^0.5)-SUM($K264:W264),(Input!$K$157*(1+rvanilla)^0.5)/A15stdlife))</f>
        <v>0.50418662809854231</v>
      </c>
      <c r="Y264" s="168">
        <f>IF(A15stdlife="n/a","n/a",IF(Y$3&gt;(A15stdlife+$E264),(Input!$K$157*(1+rvanilla)^0.5)-SUM($K264:X264),(Input!$K$157*(1+rvanilla)^0.5)/A15stdlife))</f>
        <v>0.50418662809854231</v>
      </c>
      <c r="Z264" s="168">
        <f>IF(A15stdlife="n/a","n/a",IF(Z$3&gt;(A15stdlife+$E264),(Input!$K$157*(1+rvanilla)^0.5)-SUM($K264:Y264),(Input!$K$157*(1+rvanilla)^0.5)/A15stdlife))</f>
        <v>0.50418662809854231</v>
      </c>
      <c r="AA264" s="168">
        <f>IF(A15stdlife="n/a","n/a",IF(AA$3&gt;(A15stdlife+$E264),(Input!$K$157*(1+rvanilla)^0.5)-SUM($K264:Z264),(Input!$K$157*(1+rvanilla)^0.5)/A15stdlife))</f>
        <v>0.50418662809854231</v>
      </c>
      <c r="AB264" s="168">
        <f>IF(A15stdlife="n/a","n/a",IF(AB$3&gt;(A15stdlife+$E264),(Input!$K$157*(1+rvanilla)^0.5)-SUM($K264:AA264),(Input!$K$157*(1+rvanilla)^0.5)/A15stdlife))</f>
        <v>0.50418662809854231</v>
      </c>
      <c r="AC264" s="168">
        <f>IF(A15stdlife="n/a","n/a",IF(AC$3&gt;(A15stdlife+$E264),(Input!$K$157*(1+rvanilla)^0.5)-SUM($K264:AB264),(Input!$K$157*(1+rvanilla)^0.5)/A15stdlife))</f>
        <v>0.22144983499935833</v>
      </c>
      <c r="AD264" s="168">
        <f>IF(A15stdlife="n/a","n/a",IF(AD$3&gt;(A15stdlife+$E264),(Input!$K$157*(1+rvanilla)^0.5)-SUM($K264:AC264),(Input!$K$157*(1+rvanilla)^0.5)/A15stdlife))</f>
        <v>0</v>
      </c>
      <c r="AE264" s="168">
        <f>IF(A15stdlife="n/a","n/a",IF(AE$3&gt;(A15stdlife+$E264),(Input!$K$157*(1+rvanilla)^0.5)-SUM($K264:AD264),(Input!$K$157*(1+rvanilla)^0.5)/A15stdlife))</f>
        <v>0</v>
      </c>
      <c r="AF264" s="168">
        <f>IF(A15stdlife="n/a","n/a",IF(AF$3&gt;(A15stdlife+$E264),(Input!$K$157*(1+rvanilla)^0.5)-SUM($K264:AE264),(Input!$K$157*(1+rvanilla)^0.5)/A15stdlife))</f>
        <v>0</v>
      </c>
      <c r="AG264" s="168">
        <f>IF(A15stdlife="n/a","n/a",IF(AG$3&gt;(A15stdlife+$E264),(Input!$K$157*(1+rvanilla)^0.5)-SUM($K264:AF264),(Input!$K$157*(1+rvanilla)^0.5)/A15stdlife))</f>
        <v>0</v>
      </c>
      <c r="AH264" s="168">
        <f>IF(A15stdlife="n/a","n/a",IF(AH$3&gt;(A15stdlife+$E264),(Input!$K$157*(1+rvanilla)^0.5)-SUM($K264:AG264),(Input!$K$157*(1+rvanilla)^0.5)/A15stdlife))</f>
        <v>0</v>
      </c>
      <c r="AI264" s="168">
        <f>IF(A15stdlife="n/a","n/a",IF(AI$3&gt;(A15stdlife+$E264),(Input!$K$157*(1+rvanilla)^0.5)-SUM($K264:AH264),(Input!$K$157*(1+rvanilla)^0.5)/A15stdlife))</f>
        <v>0</v>
      </c>
      <c r="AJ264" s="168">
        <f>IF(A15stdlife="n/a","n/a",IF(AJ$3&gt;(A15stdlife+$E264),(Input!$K$157*(1+rvanilla)^0.5)-SUM($K264:AI264),(Input!$K$157*(1+rvanilla)^0.5)/A15stdlife))</f>
        <v>0</v>
      </c>
      <c r="AK264" s="168">
        <f>IF(A15stdlife="n/a","n/a",IF(AK$3&gt;(A15stdlife+$E264),(Input!$K$157*(1+rvanilla)^0.5)-SUM($K264:AJ264),(Input!$K$157*(1+rvanilla)^0.5)/A15stdlife))</f>
        <v>0</v>
      </c>
      <c r="AL264" s="168">
        <f>IF(A15stdlife="n/a","n/a",IF(AL$3&gt;(A15stdlife+$E264),(Input!$K$157*(1+rvanilla)^0.5)-SUM($K264:AK264),(Input!$K$157*(1+rvanilla)^0.5)/A15stdlife))</f>
        <v>0</v>
      </c>
      <c r="AM264" s="168">
        <f>IF(A15stdlife="n/a","n/a",IF(AM$3&gt;(A15stdlife+$E264),(Input!$K$157*(1+rvanilla)^0.5)-SUM($K264:AL264),(Input!$K$157*(1+rvanilla)^0.5)/A15stdlife))</f>
        <v>0</v>
      </c>
      <c r="AN264" s="168">
        <f>IF(A15stdlife="n/a","n/a",IF(AN$3&gt;(A15stdlife+$E264),(Input!$K$157*(1+rvanilla)^0.5)-SUM($K264:AM264),(Input!$K$157*(1+rvanilla)^0.5)/A15stdlife))</f>
        <v>0</v>
      </c>
      <c r="AO264" s="168">
        <f>IF(A15stdlife="n/a","n/a",IF(AO$3&gt;(A15stdlife+$E264),(Input!$K$157*(1+rvanilla)^0.5)-SUM($K264:AN264),(Input!$K$157*(1+rvanilla)^0.5)/A15stdlife))</f>
        <v>0</v>
      </c>
      <c r="AP264" s="168">
        <f>IF(A15stdlife="n/a","n/a",IF(AP$3&gt;(A15stdlife+$E264),(Input!$K$157*(1+rvanilla)^0.5)-SUM($K264:AO264),(Input!$K$157*(1+rvanilla)^0.5)/A15stdlife))</f>
        <v>0</v>
      </c>
      <c r="AQ264" s="168">
        <f>IF(A15stdlife="n/a","n/a",IF(AQ$3&gt;(A15stdlife+$E264),(Input!$K$157*(1+rvanilla)^0.5)-SUM($K264:AP264),(Input!$K$157*(1+rvanilla)^0.5)/A15stdlife))</f>
        <v>0</v>
      </c>
      <c r="AR264" s="168">
        <f>IF(A15stdlife="n/a","n/a",IF(AR$3&gt;(A15stdlife+$E264),(Input!$K$157*(1+rvanilla)^0.5)-SUM($K264:AQ264),(Input!$K$157*(1+rvanilla)^0.5)/A15stdlife))</f>
        <v>0</v>
      </c>
      <c r="AS264" s="168">
        <f>IF(A15stdlife="n/a","n/a",IF(AS$3&gt;(A15stdlife+$E264),(Input!$K$157*(1+rvanilla)^0.5)-SUM($K264:AR264),(Input!$K$157*(1+rvanilla)^0.5)/A15stdlife))</f>
        <v>0</v>
      </c>
      <c r="AT264" s="168">
        <f>IF(A15stdlife="n/a","n/a",IF(AT$3&gt;(A15stdlife+$E264),(Input!$K$157*(1+rvanilla)^0.5)-SUM($K264:AS264),(Input!$K$157*(1+rvanilla)^0.5)/A15stdlife))</f>
        <v>0</v>
      </c>
      <c r="AU264" s="168">
        <f>IF(A15stdlife="n/a","n/a",IF(AU$3&gt;(A15stdlife+$E264),(Input!$K$157*(1+rvanilla)^0.5)-SUM($K264:AT264),(Input!$K$157*(1+rvanilla)^0.5)/A15stdlife))</f>
        <v>0</v>
      </c>
      <c r="AV264" s="168">
        <f>IF(A15stdlife="n/a","n/a",IF(AV$3&gt;(A15stdlife+$E264),(Input!$K$157*(1+rvanilla)^0.5)-SUM($K264:AU264),(Input!$K$157*(1+rvanilla)^0.5)/A15stdlife))</f>
        <v>0</v>
      </c>
      <c r="AW264" s="168">
        <f>IF(A15stdlife="n/a","n/a",IF(AW$3&gt;(A15stdlife+$E264),(Input!$K$157*(1+rvanilla)^0.5)-SUM($K264:AV264),(Input!$K$157*(1+rvanilla)^0.5)/A15stdlife))</f>
        <v>0</v>
      </c>
      <c r="AX264" s="168">
        <f>IF(A15stdlife="n/a","n/a",IF(AX$3&gt;(A15stdlife+$E264),(Input!$K$157*(1+rvanilla)^0.5)-SUM($K264:AW264),(Input!$K$157*(1+rvanilla)^0.5)/A15stdlife))</f>
        <v>0</v>
      </c>
      <c r="AY264" s="168">
        <f>IF(A15stdlife="n/a","n/a",IF(AY$3&gt;(A15stdlife+$E264),(Input!$K$157*(1+rvanilla)^0.5)-SUM($K264:AX264),(Input!$K$157*(1+rvanilla)^0.5)/A15stdlife))</f>
        <v>0</v>
      </c>
      <c r="AZ264" s="168">
        <f>IF(A15stdlife="n/a","n/a",IF(AZ$3&gt;(A15stdlife+$E264),(Input!$K$157*(1+rvanilla)^0.5)-SUM($K264:AY264),(Input!$K$157*(1+rvanilla)^0.5)/A15stdlife))</f>
        <v>0</v>
      </c>
      <c r="BA264" s="168">
        <f>IF(A15stdlife="n/a","n/a",IF(BA$3&gt;(A15stdlife+$E264),(Input!$K$157*(1+rvanilla)^0.5)-SUM($K264:AZ264),(Input!$K$157*(1+rvanilla)^0.5)/A15stdlife))</f>
        <v>0</v>
      </c>
      <c r="BB264" s="168">
        <f>IF(A15stdlife="n/a","n/a",IF(BB$3&gt;(A15stdlife+$E264),(Input!$K$157*(1+rvanilla)^0.5)-SUM($K264:BA264),(Input!$K$157*(1+rvanilla)^0.5)/A15stdlife))</f>
        <v>0</v>
      </c>
      <c r="BC264" s="168">
        <f>IF(A15stdlife="n/a","n/a",IF(BC$3&gt;(A15stdlife+$E264),(Input!$K$157*(1+rvanilla)^0.5)-SUM($K264:BB264),(Input!$K$157*(1+rvanilla)^0.5)/A15stdlife))</f>
        <v>0</v>
      </c>
      <c r="BD264" s="168">
        <f>IF(A15stdlife="n/a","n/a",IF(BD$3&gt;(A15stdlife+$E264),(Input!$K$157*(1+rvanilla)^0.5)-SUM($K264:BC264),(Input!$K$157*(1+rvanilla)^0.5)/A15stdlife))</f>
        <v>0</v>
      </c>
      <c r="BE264" s="168">
        <f>IF(A15stdlife="n/a","n/a",IF(BE$3&gt;(A15stdlife+$E264),(Input!$K$157*(1+rvanilla)^0.5)-SUM($K264:BD264),(Input!$K$157*(1+rvanilla)^0.5)/A15stdlife))</f>
        <v>0</v>
      </c>
      <c r="BF264" s="168">
        <f>IF(A15stdlife="n/a","n/a",IF(BF$3&gt;(A15stdlife+$E264),(Input!$K$157*(1+rvanilla)^0.5)-SUM($K264:BE264),(Input!$K$157*(1+rvanilla)^0.5)/A15stdlife))</f>
        <v>0</v>
      </c>
      <c r="BG264" s="168">
        <f>IF(A15stdlife="n/a","n/a",IF(BG$3&gt;(A15stdlife+$E264),(Input!$K$157*(1+rvanilla)^0.5)-SUM($K264:BF264),(Input!$K$157*(1+rvanilla)^0.5)/A15stdlife))</f>
        <v>0</v>
      </c>
      <c r="BH264" s="168">
        <f>IF(A15stdlife="n/a","n/a",IF(BH$3&gt;(A15stdlife+$E264),(Input!$K$157*(1+rvanilla)^0.5)-SUM($K264:BG264),(Input!$K$157*(1+rvanilla)^0.5)/A15stdlife))</f>
        <v>0</v>
      </c>
      <c r="BI264" s="168">
        <f>IF(A15stdlife="n/a","n/a",IF(BI$3&gt;(A15stdlife+$E264),(Input!$K$157*(1+rvanilla)^0.5)-SUM($K264:BH264),(Input!$K$157*(1+rvanilla)^0.5)/A15stdlife))</f>
        <v>0</v>
      </c>
      <c r="BJ264" s="20"/>
      <c r="BK264" s="20"/>
      <c r="BL264"/>
      <c r="BM264"/>
      <c r="BN264"/>
      <c r="BO264"/>
      <c r="BP264"/>
      <c r="BQ264"/>
      <c r="BR264"/>
      <c r="BS264"/>
      <c r="BT264"/>
      <c r="BU264"/>
      <c r="BV264"/>
      <c r="BW264"/>
      <c r="BX264"/>
      <c r="BY264"/>
      <c r="BZ264"/>
      <c r="CA264"/>
      <c r="CB264"/>
      <c r="CC264"/>
      <c r="CD264"/>
      <c r="CE264"/>
      <c r="CF264"/>
      <c r="CG264"/>
      <c r="CH264"/>
      <c r="CI264"/>
      <c r="CJ264"/>
      <c r="CK264"/>
      <c r="CL264"/>
      <c r="CM264"/>
      <c r="CN264"/>
      <c r="CO264"/>
      <c r="CP264"/>
      <c r="CQ264"/>
      <c r="CR264"/>
      <c r="CS264"/>
      <c r="CT264"/>
      <c r="CU264"/>
      <c r="CV264"/>
      <c r="CW264"/>
      <c r="CX264"/>
      <c r="CY264"/>
      <c r="CZ264"/>
      <c r="DA264"/>
      <c r="DB264"/>
      <c r="DC264"/>
      <c r="DD264"/>
      <c r="DE264"/>
      <c r="DF264"/>
      <c r="DG264"/>
      <c r="DH264"/>
      <c r="DI264"/>
      <c r="DJ264"/>
      <c r="DK264"/>
      <c r="DL264"/>
      <c r="DM264"/>
      <c r="DN264"/>
      <c r="DO264"/>
      <c r="DP264"/>
      <c r="DQ264"/>
      <c r="DR264"/>
      <c r="DS264"/>
      <c r="DT264"/>
      <c r="DU264"/>
      <c r="DV264"/>
      <c r="DW264"/>
      <c r="DX264"/>
      <c r="DY264"/>
      <c r="DZ264"/>
      <c r="EA264"/>
      <c r="EB264"/>
      <c r="EC264"/>
      <c r="ED264"/>
      <c r="EE264"/>
      <c r="EF264"/>
      <c r="EG264"/>
      <c r="EH264"/>
      <c r="EI264"/>
      <c r="EJ264"/>
      <c r="EK264"/>
      <c r="EL264"/>
      <c r="EM264"/>
      <c r="EN264"/>
      <c r="EO264"/>
      <c r="EP264"/>
      <c r="EQ264"/>
      <c r="ER264"/>
      <c r="ES264"/>
      <c r="ET264"/>
      <c r="EU264"/>
      <c r="EV264"/>
      <c r="EW264"/>
      <c r="EX264"/>
      <c r="EY264"/>
      <c r="EZ264"/>
      <c r="FA264"/>
      <c r="FB264"/>
      <c r="FC264"/>
      <c r="FD264"/>
      <c r="FE264"/>
      <c r="FF264"/>
      <c r="FG264"/>
      <c r="FH264"/>
      <c r="FI264"/>
      <c r="FJ264"/>
      <c r="FK264"/>
      <c r="FL264"/>
      <c r="FM264"/>
      <c r="FN264"/>
      <c r="FO264"/>
      <c r="FP264"/>
      <c r="FQ264"/>
      <c r="FR264"/>
      <c r="FS264"/>
      <c r="FT264"/>
      <c r="FU264"/>
      <c r="FV264"/>
      <c r="FW264"/>
      <c r="FX264"/>
      <c r="FY264"/>
      <c r="FZ264"/>
      <c r="GA264"/>
      <c r="GB264"/>
      <c r="GC264"/>
      <c r="GD264"/>
      <c r="GE264"/>
      <c r="GF264"/>
      <c r="GG264"/>
      <c r="GH264"/>
      <c r="GI264"/>
      <c r="GJ264"/>
      <c r="GK264"/>
      <c r="GL264"/>
      <c r="GM264"/>
      <c r="GN264"/>
      <c r="GO264"/>
      <c r="GP264"/>
      <c r="GQ264"/>
      <c r="GR264"/>
      <c r="GS264"/>
      <c r="GT264"/>
      <c r="GU264"/>
      <c r="GV264"/>
      <c r="GW264"/>
      <c r="GX264"/>
      <c r="GY264"/>
      <c r="GZ264"/>
      <c r="HA264"/>
      <c r="HB264"/>
      <c r="HC264"/>
      <c r="HD264"/>
      <c r="HE264"/>
      <c r="HF264"/>
      <c r="HG264"/>
      <c r="HH264"/>
      <c r="HI264"/>
      <c r="HJ264"/>
      <c r="HK264"/>
      <c r="HL264"/>
      <c r="HM264"/>
      <c r="HN264"/>
      <c r="HO264"/>
      <c r="HP264"/>
      <c r="HQ264"/>
      <c r="HR264"/>
      <c r="HS264"/>
      <c r="HT264"/>
      <c r="HU264"/>
      <c r="HV264"/>
      <c r="HW264"/>
      <c r="HX264"/>
      <c r="HY264"/>
      <c r="HZ264"/>
      <c r="IA264"/>
      <c r="IB264"/>
      <c r="IC264"/>
      <c r="ID264"/>
      <c r="IE264"/>
      <c r="IF264"/>
      <c r="IG264"/>
      <c r="IH264"/>
      <c r="II264"/>
      <c r="IJ264"/>
      <c r="IK264"/>
      <c r="IL264"/>
      <c r="IM264"/>
      <c r="IN264"/>
      <c r="IO264"/>
      <c r="IP264"/>
      <c r="IQ264"/>
      <c r="IR264"/>
      <c r="IS264"/>
      <c r="IT264"/>
      <c r="IU264"/>
      <c r="IV264"/>
    </row>
    <row r="265" spans="1:256" s="5" customFormat="1" hidden="1" outlineLevel="2">
      <c r="A265" s="20"/>
      <c r="B265" s="20"/>
      <c r="C265" s="38"/>
      <c r="D265" s="641"/>
      <c r="E265" s="287">
        <v>6</v>
      </c>
      <c r="F265" s="40"/>
      <c r="G265" s="445"/>
      <c r="H265" s="315"/>
      <c r="I265" s="315"/>
      <c r="J265" s="315"/>
      <c r="K265" s="315"/>
      <c r="L265" s="314"/>
      <c r="M265" s="168">
        <f>IF(A15stdlife="n/a","n/a",IF(M$3&gt;(A15stdlife+$E265),(Input!$L$157*(1+rvanilla)^0.5)-SUM($L265:L265),(Input!$L$157*(1+rvanilla)^0.5)/A15stdlife))</f>
        <v>0</v>
      </c>
      <c r="N265" s="168">
        <f>IF(A15stdlife="n/a","n/a",IF(N$3&gt;(A15stdlife+$E265),(Input!$L$157*(1+rvanilla)^0.5)-SUM($L265:M265),(Input!$L$157*(1+rvanilla)^0.5)/A15stdlife))</f>
        <v>0</v>
      </c>
      <c r="O265" s="168">
        <f>IF(A15stdlife="n/a","n/a",IF(O$3&gt;(A15stdlife+$E265),(Input!$L$157*(1+rvanilla)^0.5)-SUM($L265:N265),(Input!$L$157*(1+rvanilla)^0.5)/A15stdlife))</f>
        <v>0</v>
      </c>
      <c r="P265" s="168">
        <f>IF(A15stdlife="n/a","n/a",IF(P$3&gt;(A15stdlife+$E265),(Input!$L$157*(1+rvanilla)^0.5)-SUM($L265:O265),(Input!$L$157*(1+rvanilla)^0.5)/A15stdlife))</f>
        <v>0</v>
      </c>
      <c r="Q265" s="168">
        <f>IF(A15stdlife="n/a","n/a",IF(Q$3&gt;(A15stdlife+$E265),(Input!$L$157*(1+rvanilla)^0.5)-SUM($L265:P265),(Input!$L$157*(1+rvanilla)^0.5)/A15stdlife))</f>
        <v>0</v>
      </c>
      <c r="R265" s="168">
        <f>IF(A15stdlife="n/a","n/a",IF(R$3&gt;(A15stdlife+$E265),(Input!$L$157*(1+rvanilla)^0.5)-SUM($L265:Q265),(Input!$L$157*(1+rvanilla)^0.5)/A15stdlife))</f>
        <v>0</v>
      </c>
      <c r="S265" s="168">
        <f>IF(A15stdlife="n/a","n/a",IF(S$3&gt;(A15stdlife+$E265),(Input!$L$157*(1+rvanilla)^0.5)-SUM($L265:R265),(Input!$L$157*(1+rvanilla)^0.5)/A15stdlife))</f>
        <v>0</v>
      </c>
      <c r="T265" s="168">
        <f>IF(A15stdlife="n/a","n/a",IF(T$3&gt;(A15stdlife+$E265),(Input!$L$157*(1+rvanilla)^0.5)-SUM($L265:S265),(Input!$L$157*(1+rvanilla)^0.5)/A15stdlife))</f>
        <v>0</v>
      </c>
      <c r="U265" s="168">
        <f>IF(A15stdlife="n/a","n/a",IF(U$3&gt;(A15stdlife+$E265),(Input!$L$157*(1+rvanilla)^0.5)-SUM($L265:T265),(Input!$L$157*(1+rvanilla)^0.5)/A15stdlife))</f>
        <v>0</v>
      </c>
      <c r="V265" s="168">
        <f>IF(A15stdlife="n/a","n/a",IF(V$3&gt;(A15stdlife+$E265),(Input!$L$157*(1+rvanilla)^0.5)-SUM($L265:U265),(Input!$L$157*(1+rvanilla)^0.5)/A15stdlife))</f>
        <v>0</v>
      </c>
      <c r="W265" s="168">
        <f>IF(A15stdlife="n/a","n/a",IF(W$3&gt;(A15stdlife+$E265),(Input!$L$157*(1+rvanilla)^0.5)-SUM($L265:V265),(Input!$L$157*(1+rvanilla)^0.5)/A15stdlife))</f>
        <v>0</v>
      </c>
      <c r="X265" s="168">
        <f>IF(A15stdlife="n/a","n/a",IF(X$3&gt;(A15stdlife+$E265),(Input!$L$157*(1+rvanilla)^0.5)-SUM($L265:W265),(Input!$L$157*(1+rvanilla)^0.5)/A15stdlife))</f>
        <v>0</v>
      </c>
      <c r="Y265" s="168">
        <f>IF(A15stdlife="n/a","n/a",IF(Y$3&gt;(A15stdlife+$E265),(Input!$L$157*(1+rvanilla)^0.5)-SUM($L265:X265),(Input!$L$157*(1+rvanilla)^0.5)/A15stdlife))</f>
        <v>0</v>
      </c>
      <c r="Z265" s="168">
        <f>IF(A15stdlife="n/a","n/a",IF(Z$3&gt;(A15stdlife+$E265),(Input!$L$157*(1+rvanilla)^0.5)-SUM($L265:Y265),(Input!$L$157*(1+rvanilla)^0.5)/A15stdlife))</f>
        <v>0</v>
      </c>
      <c r="AA265" s="168">
        <f>IF(A15stdlife="n/a","n/a",IF(AA$3&gt;(A15stdlife+$E265),(Input!$L$157*(1+rvanilla)^0.5)-SUM($L265:Z265),(Input!$L$157*(1+rvanilla)^0.5)/A15stdlife))</f>
        <v>0</v>
      </c>
      <c r="AB265" s="168">
        <f>IF(A15stdlife="n/a","n/a",IF(AB$3&gt;(A15stdlife+$E265),(Input!$L$157*(1+rvanilla)^0.5)-SUM($L265:AA265),(Input!$L$157*(1+rvanilla)^0.5)/A15stdlife))</f>
        <v>0</v>
      </c>
      <c r="AC265" s="168">
        <f>IF(A15stdlife="n/a","n/a",IF(AC$3&gt;(A15stdlife+$E265),(Input!$L$157*(1+rvanilla)^0.5)-SUM($L265:AB265),(Input!$L$157*(1+rvanilla)^0.5)/A15stdlife))</f>
        <v>0</v>
      </c>
      <c r="AD265" s="168">
        <f>IF(A15stdlife="n/a","n/a",IF(AD$3&gt;(A15stdlife+$E265),(Input!$L$157*(1+rvanilla)^0.5)-SUM($L265:AC265),(Input!$L$157*(1+rvanilla)^0.5)/A15stdlife))</f>
        <v>0</v>
      </c>
      <c r="AE265" s="168">
        <f>IF(A15stdlife="n/a","n/a",IF(AE$3&gt;(A15stdlife+$E265),(Input!$L$157*(1+rvanilla)^0.5)-SUM($L265:AD265),(Input!$L$157*(1+rvanilla)^0.5)/A15stdlife))</f>
        <v>0</v>
      </c>
      <c r="AF265" s="168">
        <f>IF(A15stdlife="n/a","n/a",IF(AF$3&gt;(A15stdlife+$E265),(Input!$L$157*(1+rvanilla)^0.5)-SUM($L265:AE265),(Input!$L$157*(1+rvanilla)^0.5)/A15stdlife))</f>
        <v>0</v>
      </c>
      <c r="AG265" s="168">
        <f>IF(A15stdlife="n/a","n/a",IF(AG$3&gt;(A15stdlife+$E265),(Input!$L$157*(1+rvanilla)^0.5)-SUM($L265:AF265),(Input!$L$157*(1+rvanilla)^0.5)/A15stdlife))</f>
        <v>0</v>
      </c>
      <c r="AH265" s="168">
        <f>IF(A15stdlife="n/a","n/a",IF(AH$3&gt;(A15stdlife+$E265),(Input!$L$157*(1+rvanilla)^0.5)-SUM($L265:AG265),(Input!$L$157*(1+rvanilla)^0.5)/A15stdlife))</f>
        <v>0</v>
      </c>
      <c r="AI265" s="168">
        <f>IF(A15stdlife="n/a","n/a",IF(AI$3&gt;(A15stdlife+$E265),(Input!$L$157*(1+rvanilla)^0.5)-SUM($L265:AH265),(Input!$L$157*(1+rvanilla)^0.5)/A15stdlife))</f>
        <v>0</v>
      </c>
      <c r="AJ265" s="168">
        <f>IF(A15stdlife="n/a","n/a",IF(AJ$3&gt;(A15stdlife+$E265),(Input!$L$157*(1+rvanilla)^0.5)-SUM($L265:AI265),(Input!$L$157*(1+rvanilla)^0.5)/A15stdlife))</f>
        <v>0</v>
      </c>
      <c r="AK265" s="168">
        <f>IF(A15stdlife="n/a","n/a",IF(AK$3&gt;(A15stdlife+$E265),(Input!$L$157*(1+rvanilla)^0.5)-SUM($L265:AJ265),(Input!$L$157*(1+rvanilla)^0.5)/A15stdlife))</f>
        <v>0</v>
      </c>
      <c r="AL265" s="168">
        <f>IF(A15stdlife="n/a","n/a",IF(AL$3&gt;(A15stdlife+$E265),(Input!$L$157*(1+rvanilla)^0.5)-SUM($L265:AK265),(Input!$L$157*(1+rvanilla)^0.5)/A15stdlife))</f>
        <v>0</v>
      </c>
      <c r="AM265" s="168">
        <f>IF(A15stdlife="n/a","n/a",IF(AM$3&gt;(A15stdlife+$E265),(Input!$L$157*(1+rvanilla)^0.5)-SUM($L265:AL265),(Input!$L$157*(1+rvanilla)^0.5)/A15stdlife))</f>
        <v>0</v>
      </c>
      <c r="AN265" s="168">
        <f>IF(A15stdlife="n/a","n/a",IF(AN$3&gt;(A15stdlife+$E265),(Input!$L$157*(1+rvanilla)^0.5)-SUM($L265:AM265),(Input!$L$157*(1+rvanilla)^0.5)/A15stdlife))</f>
        <v>0</v>
      </c>
      <c r="AO265" s="168">
        <f>IF(A15stdlife="n/a","n/a",IF(AO$3&gt;(A15stdlife+$E265),(Input!$L$157*(1+rvanilla)^0.5)-SUM($L265:AN265),(Input!$L$157*(1+rvanilla)^0.5)/A15stdlife))</f>
        <v>0</v>
      </c>
      <c r="AP265" s="168">
        <f>IF(A15stdlife="n/a","n/a",IF(AP$3&gt;(A15stdlife+$E265),(Input!$L$157*(1+rvanilla)^0.5)-SUM($L265:AO265),(Input!$L$157*(1+rvanilla)^0.5)/A15stdlife))</f>
        <v>0</v>
      </c>
      <c r="AQ265" s="168">
        <f>IF(A15stdlife="n/a","n/a",IF(AQ$3&gt;(A15stdlife+$E265),(Input!$L$157*(1+rvanilla)^0.5)-SUM($L265:AP265),(Input!$L$157*(1+rvanilla)^0.5)/A15stdlife))</f>
        <v>0</v>
      </c>
      <c r="AR265" s="168">
        <f>IF(A15stdlife="n/a","n/a",IF(AR$3&gt;(A15stdlife+$E265),(Input!$L$157*(1+rvanilla)^0.5)-SUM($L265:AQ265),(Input!$L$157*(1+rvanilla)^0.5)/A15stdlife))</f>
        <v>0</v>
      </c>
      <c r="AS265" s="168">
        <f>IF(A15stdlife="n/a","n/a",IF(AS$3&gt;(A15stdlife+$E265),(Input!$L$157*(1+rvanilla)^0.5)-SUM($L265:AR265),(Input!$L$157*(1+rvanilla)^0.5)/A15stdlife))</f>
        <v>0</v>
      </c>
      <c r="AT265" s="168">
        <f>IF(A15stdlife="n/a","n/a",IF(AT$3&gt;(A15stdlife+$E265),(Input!$L$157*(1+rvanilla)^0.5)-SUM($L265:AS265),(Input!$L$157*(1+rvanilla)^0.5)/A15stdlife))</f>
        <v>0</v>
      </c>
      <c r="AU265" s="168">
        <f>IF(A15stdlife="n/a","n/a",IF(AU$3&gt;(A15stdlife+$E265),(Input!$L$157*(1+rvanilla)^0.5)-SUM($L265:AT265),(Input!$L$157*(1+rvanilla)^0.5)/A15stdlife))</f>
        <v>0</v>
      </c>
      <c r="AV265" s="168">
        <f>IF(A15stdlife="n/a","n/a",IF(AV$3&gt;(A15stdlife+$E265),(Input!$L$157*(1+rvanilla)^0.5)-SUM($L265:AU265),(Input!$L$157*(1+rvanilla)^0.5)/A15stdlife))</f>
        <v>0</v>
      </c>
      <c r="AW265" s="168">
        <f>IF(A15stdlife="n/a","n/a",IF(AW$3&gt;(A15stdlife+$E265),(Input!$L$157*(1+rvanilla)^0.5)-SUM($L265:AV265),(Input!$L$157*(1+rvanilla)^0.5)/A15stdlife))</f>
        <v>0</v>
      </c>
      <c r="AX265" s="168">
        <f>IF(A15stdlife="n/a","n/a",IF(AX$3&gt;(A15stdlife+$E265),(Input!$L$157*(1+rvanilla)^0.5)-SUM($L265:AW265),(Input!$L$157*(1+rvanilla)^0.5)/A15stdlife))</f>
        <v>0</v>
      </c>
      <c r="AY265" s="168">
        <f>IF(A15stdlife="n/a","n/a",IF(AY$3&gt;(A15stdlife+$E265),(Input!$L$157*(1+rvanilla)^0.5)-SUM($L265:AX265),(Input!$L$157*(1+rvanilla)^0.5)/A15stdlife))</f>
        <v>0</v>
      </c>
      <c r="AZ265" s="168">
        <f>IF(A15stdlife="n/a","n/a",IF(AZ$3&gt;(A15stdlife+$E265),(Input!$L$157*(1+rvanilla)^0.5)-SUM($L265:AY265),(Input!$L$157*(1+rvanilla)^0.5)/A15stdlife))</f>
        <v>0</v>
      </c>
      <c r="BA265" s="168">
        <f>IF(A15stdlife="n/a","n/a",IF(BA$3&gt;(A15stdlife+$E265),(Input!$L$157*(1+rvanilla)^0.5)-SUM($L265:AZ265),(Input!$L$157*(1+rvanilla)^0.5)/A15stdlife))</f>
        <v>0</v>
      </c>
      <c r="BB265" s="168">
        <f>IF(A15stdlife="n/a","n/a",IF(BB$3&gt;(A15stdlife+$E265),(Input!$L$157*(1+rvanilla)^0.5)-SUM($L265:BA265),(Input!$L$157*(1+rvanilla)^0.5)/A15stdlife))</f>
        <v>0</v>
      </c>
      <c r="BC265" s="168">
        <f>IF(A15stdlife="n/a","n/a",IF(BC$3&gt;(A15stdlife+$E265),(Input!$L$157*(1+rvanilla)^0.5)-SUM($L265:BB265),(Input!$L$157*(1+rvanilla)^0.5)/A15stdlife))</f>
        <v>0</v>
      </c>
      <c r="BD265" s="168">
        <f>IF(A15stdlife="n/a","n/a",IF(BD$3&gt;(A15stdlife+$E265),(Input!$L$157*(1+rvanilla)^0.5)-SUM($L265:BC265),(Input!$L$157*(1+rvanilla)^0.5)/A15stdlife))</f>
        <v>0</v>
      </c>
      <c r="BE265" s="168">
        <f>IF(A15stdlife="n/a","n/a",IF(BE$3&gt;(A15stdlife+$E265),(Input!$L$157*(1+rvanilla)^0.5)-SUM($L265:BD265),(Input!$L$157*(1+rvanilla)^0.5)/A15stdlife))</f>
        <v>0</v>
      </c>
      <c r="BF265" s="168">
        <f>IF(A15stdlife="n/a","n/a",IF(BF$3&gt;(A15stdlife+$E265),(Input!$L$157*(1+rvanilla)^0.5)-SUM($L265:BE265),(Input!$L$157*(1+rvanilla)^0.5)/A15stdlife))</f>
        <v>0</v>
      </c>
      <c r="BG265" s="168">
        <f>IF(A15stdlife="n/a","n/a",IF(BG$3&gt;(A15stdlife+$E265),(Input!$L$157*(1+rvanilla)^0.5)-SUM($L265:BF265),(Input!$L$157*(1+rvanilla)^0.5)/A15stdlife))</f>
        <v>0</v>
      </c>
      <c r="BH265" s="168">
        <f>IF(A15stdlife="n/a","n/a",IF(BH$3&gt;(A15stdlife+$E265),(Input!$L$157*(1+rvanilla)^0.5)-SUM($L265:BG265),(Input!$L$157*(1+rvanilla)^0.5)/A15stdlife))</f>
        <v>0</v>
      </c>
      <c r="BI265" s="168">
        <f>IF(A15stdlife="n/a","n/a",IF(BI$3&gt;(A15stdlife+$E265),(Input!$L$157*(1+rvanilla)^0.5)-SUM($L265:BH265),(Input!$L$157*(1+rvanilla)^0.5)/A15stdlife))</f>
        <v>0</v>
      </c>
      <c r="BJ265" s="20"/>
      <c r="BK265" s="20"/>
      <c r="BL265"/>
      <c r="BM265"/>
      <c r="BN265"/>
      <c r="BO265"/>
      <c r="BP265"/>
      <c r="BQ265"/>
      <c r="BR265"/>
      <c r="BS265"/>
      <c r="BT265"/>
      <c r="BU265"/>
      <c r="BV265"/>
      <c r="BW265"/>
      <c r="BX265"/>
      <c r="BY265"/>
      <c r="BZ265"/>
      <c r="CA265"/>
      <c r="CB265"/>
      <c r="CC265"/>
      <c r="CD265"/>
      <c r="CE265"/>
      <c r="CF265"/>
      <c r="CG265"/>
      <c r="CH265"/>
      <c r="CI265"/>
      <c r="CJ265"/>
      <c r="CK265"/>
      <c r="CL265"/>
      <c r="CM265"/>
      <c r="CN265"/>
      <c r="CO265"/>
      <c r="CP265"/>
      <c r="CQ265"/>
      <c r="CR265"/>
      <c r="CS265"/>
      <c r="CT265"/>
      <c r="CU265"/>
      <c r="CV265"/>
      <c r="CW265"/>
      <c r="CX265"/>
      <c r="CY265"/>
      <c r="CZ265"/>
      <c r="DA265"/>
      <c r="DB265"/>
      <c r="DC265"/>
      <c r="DD265"/>
      <c r="DE265"/>
      <c r="DF265"/>
      <c r="DG265"/>
      <c r="DH265"/>
      <c r="DI265"/>
      <c r="DJ265"/>
      <c r="DK265"/>
      <c r="DL265"/>
      <c r="DM265"/>
      <c r="DN265"/>
      <c r="DO265"/>
      <c r="DP265"/>
      <c r="DQ265"/>
      <c r="DR265"/>
      <c r="DS265"/>
      <c r="DT265"/>
      <c r="DU265"/>
      <c r="DV265"/>
      <c r="DW265"/>
      <c r="DX265"/>
      <c r="DY265"/>
      <c r="DZ265"/>
      <c r="EA265"/>
      <c r="EB265"/>
      <c r="EC265"/>
      <c r="ED265"/>
      <c r="EE265"/>
      <c r="EF265"/>
      <c r="EG265"/>
      <c r="EH265"/>
      <c r="EI265"/>
      <c r="EJ265"/>
      <c r="EK265"/>
      <c r="EL265"/>
      <c r="EM265"/>
      <c r="EN265"/>
      <c r="EO265"/>
      <c r="EP265"/>
      <c r="EQ265"/>
      <c r="ER265"/>
      <c r="ES265"/>
      <c r="ET265"/>
      <c r="EU265"/>
      <c r="EV265"/>
      <c r="EW265"/>
      <c r="EX265"/>
      <c r="EY265"/>
      <c r="EZ265"/>
      <c r="FA265"/>
      <c r="FB265"/>
      <c r="FC265"/>
      <c r="FD265"/>
      <c r="FE265"/>
      <c r="FF265"/>
      <c r="FG265"/>
      <c r="FH265"/>
      <c r="FI265"/>
      <c r="FJ265"/>
      <c r="FK265"/>
      <c r="FL265"/>
      <c r="FM265"/>
      <c r="FN265"/>
      <c r="FO265"/>
      <c r="FP265"/>
      <c r="FQ265"/>
      <c r="FR265"/>
      <c r="FS265"/>
      <c r="FT265"/>
      <c r="FU265"/>
      <c r="FV265"/>
      <c r="FW265"/>
      <c r="FX265"/>
      <c r="FY265"/>
      <c r="FZ265"/>
      <c r="GA265"/>
      <c r="GB265"/>
      <c r="GC265"/>
      <c r="GD265"/>
      <c r="GE265"/>
      <c r="GF265"/>
      <c r="GG265"/>
      <c r="GH265"/>
      <c r="GI265"/>
      <c r="GJ265"/>
      <c r="GK265"/>
      <c r="GL265"/>
      <c r="GM265"/>
      <c r="GN265"/>
      <c r="GO265"/>
      <c r="GP265"/>
      <c r="GQ265"/>
      <c r="GR265"/>
      <c r="GS265"/>
      <c r="GT265"/>
      <c r="GU265"/>
      <c r="GV265"/>
      <c r="GW265"/>
      <c r="GX265"/>
      <c r="GY265"/>
      <c r="GZ265"/>
      <c r="HA265"/>
      <c r="HB265"/>
      <c r="HC265"/>
      <c r="HD265"/>
      <c r="HE265"/>
      <c r="HF265"/>
      <c r="HG265"/>
      <c r="HH265"/>
      <c r="HI265"/>
      <c r="HJ265"/>
      <c r="HK265"/>
      <c r="HL265"/>
      <c r="HM265"/>
      <c r="HN265"/>
      <c r="HO265"/>
      <c r="HP265"/>
      <c r="HQ265"/>
      <c r="HR265"/>
      <c r="HS265"/>
      <c r="HT265"/>
      <c r="HU265"/>
      <c r="HV265"/>
      <c r="HW265"/>
      <c r="HX265"/>
      <c r="HY265"/>
      <c r="HZ265"/>
      <c r="IA265"/>
      <c r="IB265"/>
      <c r="IC265"/>
      <c r="ID265"/>
      <c r="IE265"/>
      <c r="IF265"/>
      <c r="IG265"/>
      <c r="IH265"/>
      <c r="II265"/>
      <c r="IJ265"/>
      <c r="IK265"/>
      <c r="IL265"/>
      <c r="IM265"/>
      <c r="IN265"/>
      <c r="IO265"/>
      <c r="IP265"/>
      <c r="IQ265"/>
      <c r="IR265"/>
      <c r="IS265"/>
      <c r="IT265"/>
      <c r="IU265"/>
      <c r="IV265"/>
    </row>
    <row r="266" spans="1:256" s="5" customFormat="1" hidden="1" outlineLevel="2">
      <c r="A266" s="20"/>
      <c r="B266" s="20"/>
      <c r="C266" s="38"/>
      <c r="D266" s="641"/>
      <c r="E266" s="287">
        <v>7</v>
      </c>
      <c r="F266" s="40"/>
      <c r="G266" s="445"/>
      <c r="H266" s="315"/>
      <c r="I266" s="315"/>
      <c r="J266" s="315"/>
      <c r="K266" s="315"/>
      <c r="L266" s="315"/>
      <c r="M266" s="314"/>
      <c r="N266" s="168">
        <f>IF(A15stdlife="n/a","n/a",IF(N$3&gt;(A15stdlife+$E266),(Input!$M$157*(1+rvanilla)^0.5)-SUM($M266:M266),(Input!$M$157*(1+rvanilla)^0.5)/A15stdlife))</f>
        <v>0</v>
      </c>
      <c r="O266" s="168">
        <f>IF(A15stdlife="n/a","n/a",IF(O$3&gt;(A15stdlife+$E266),(Input!$M$157*(1+rvanilla)^0.5)-SUM($M266:N266),(Input!$M$157*(1+rvanilla)^0.5)/A15stdlife))</f>
        <v>0</v>
      </c>
      <c r="P266" s="168">
        <f>IF(A15stdlife="n/a","n/a",IF(P$3&gt;(A15stdlife+$E266),(Input!$M$157*(1+rvanilla)^0.5)-SUM($M266:O266),(Input!$M$157*(1+rvanilla)^0.5)/A15stdlife))</f>
        <v>0</v>
      </c>
      <c r="Q266" s="168">
        <f>IF(A15stdlife="n/a","n/a",IF(Q$3&gt;(A15stdlife+$E266),(Input!$M$157*(1+rvanilla)^0.5)-SUM($M266:P266),(Input!$M$157*(1+rvanilla)^0.5)/A15stdlife))</f>
        <v>0</v>
      </c>
      <c r="R266" s="168">
        <f>IF(A15stdlife="n/a","n/a",IF(R$3&gt;(A15stdlife+$E266),(Input!$M$157*(1+rvanilla)^0.5)-SUM($M266:Q266),(Input!$M$157*(1+rvanilla)^0.5)/A15stdlife))</f>
        <v>0</v>
      </c>
      <c r="S266" s="168">
        <f>IF(A15stdlife="n/a","n/a",IF(S$3&gt;(A15stdlife+$E266),(Input!$M$157*(1+rvanilla)^0.5)-SUM($M266:R266),(Input!$M$157*(1+rvanilla)^0.5)/A15stdlife))</f>
        <v>0</v>
      </c>
      <c r="T266" s="168">
        <f>IF(A15stdlife="n/a","n/a",IF(T$3&gt;(A15stdlife+$E266),(Input!$M$157*(1+rvanilla)^0.5)-SUM($M266:S266),(Input!$M$157*(1+rvanilla)^0.5)/A15stdlife))</f>
        <v>0</v>
      </c>
      <c r="U266" s="168">
        <f>IF(A15stdlife="n/a","n/a",IF(U$3&gt;(A15stdlife+$E266),(Input!$M$157*(1+rvanilla)^0.5)-SUM($M266:T266),(Input!$M$157*(1+rvanilla)^0.5)/A15stdlife))</f>
        <v>0</v>
      </c>
      <c r="V266" s="168">
        <f>IF(A15stdlife="n/a","n/a",IF(V$3&gt;(A15stdlife+$E266),(Input!$M$157*(1+rvanilla)^0.5)-SUM($M266:U266),(Input!$M$157*(1+rvanilla)^0.5)/A15stdlife))</f>
        <v>0</v>
      </c>
      <c r="W266" s="168">
        <f>IF(A15stdlife="n/a","n/a",IF(W$3&gt;(A15stdlife+$E266),(Input!$M$157*(1+rvanilla)^0.5)-SUM($M266:V266),(Input!$M$157*(1+rvanilla)^0.5)/A15stdlife))</f>
        <v>0</v>
      </c>
      <c r="X266" s="168">
        <f>IF(A15stdlife="n/a","n/a",IF(X$3&gt;(A15stdlife+$E266),(Input!$M$157*(1+rvanilla)^0.5)-SUM($M266:W266),(Input!$M$157*(1+rvanilla)^0.5)/A15stdlife))</f>
        <v>0</v>
      </c>
      <c r="Y266" s="168">
        <f>IF(A15stdlife="n/a","n/a",IF(Y$3&gt;(A15stdlife+$E266),(Input!$M$157*(1+rvanilla)^0.5)-SUM($M266:X266),(Input!$M$157*(1+rvanilla)^0.5)/A15stdlife))</f>
        <v>0</v>
      </c>
      <c r="Z266" s="168">
        <f>IF(A15stdlife="n/a","n/a",IF(Z$3&gt;(A15stdlife+$E266),(Input!$M$157*(1+rvanilla)^0.5)-SUM($M266:Y266),(Input!$M$157*(1+rvanilla)^0.5)/A15stdlife))</f>
        <v>0</v>
      </c>
      <c r="AA266" s="168">
        <f>IF(A15stdlife="n/a","n/a",IF(AA$3&gt;(A15stdlife+$E266),(Input!$M$157*(1+rvanilla)^0.5)-SUM($M266:Z266),(Input!$M$157*(1+rvanilla)^0.5)/A15stdlife))</f>
        <v>0</v>
      </c>
      <c r="AB266" s="168">
        <f>IF(A15stdlife="n/a","n/a",IF(AB$3&gt;(A15stdlife+$E266),(Input!$M$157*(1+rvanilla)^0.5)-SUM($M266:AA266),(Input!$M$157*(1+rvanilla)^0.5)/A15stdlife))</f>
        <v>0</v>
      </c>
      <c r="AC266" s="168">
        <f>IF(A15stdlife="n/a","n/a",IF(AC$3&gt;(A15stdlife+$E266),(Input!$M$157*(1+rvanilla)^0.5)-SUM($M266:AB266),(Input!$M$157*(1+rvanilla)^0.5)/A15stdlife))</f>
        <v>0</v>
      </c>
      <c r="AD266" s="168">
        <f>IF(A15stdlife="n/a","n/a",IF(AD$3&gt;(A15stdlife+$E266),(Input!$M$157*(1+rvanilla)^0.5)-SUM($M266:AC266),(Input!$M$157*(1+rvanilla)^0.5)/A15stdlife))</f>
        <v>0</v>
      </c>
      <c r="AE266" s="168">
        <f>IF(A15stdlife="n/a","n/a",IF(AE$3&gt;(A15stdlife+$E266),(Input!$M$157*(1+rvanilla)^0.5)-SUM($M266:AD266),(Input!$M$157*(1+rvanilla)^0.5)/A15stdlife))</f>
        <v>0</v>
      </c>
      <c r="AF266" s="168">
        <f>IF(A15stdlife="n/a","n/a",IF(AF$3&gt;(A15stdlife+$E266),(Input!$M$157*(1+rvanilla)^0.5)-SUM($M266:AE266),(Input!$M$157*(1+rvanilla)^0.5)/A15stdlife))</f>
        <v>0</v>
      </c>
      <c r="AG266" s="168">
        <f>IF(A15stdlife="n/a","n/a",IF(AG$3&gt;(A15stdlife+$E266),(Input!$M$157*(1+rvanilla)^0.5)-SUM($M266:AF266),(Input!$M$157*(1+rvanilla)^0.5)/A15stdlife))</f>
        <v>0</v>
      </c>
      <c r="AH266" s="168">
        <f>IF(A15stdlife="n/a","n/a",IF(AH$3&gt;(A15stdlife+$E266),(Input!$M$157*(1+rvanilla)^0.5)-SUM($M266:AG266),(Input!$M$157*(1+rvanilla)^0.5)/A15stdlife))</f>
        <v>0</v>
      </c>
      <c r="AI266" s="168">
        <f>IF(A15stdlife="n/a","n/a",IF(AI$3&gt;(A15stdlife+$E266),(Input!$M$157*(1+rvanilla)^0.5)-SUM($M266:AH266),(Input!$M$157*(1+rvanilla)^0.5)/A15stdlife))</f>
        <v>0</v>
      </c>
      <c r="AJ266" s="168">
        <f>IF(A15stdlife="n/a","n/a",IF(AJ$3&gt;(A15stdlife+$E266),(Input!$M$157*(1+rvanilla)^0.5)-SUM($M266:AI266),(Input!$M$157*(1+rvanilla)^0.5)/A15stdlife))</f>
        <v>0</v>
      </c>
      <c r="AK266" s="168">
        <f>IF(A15stdlife="n/a","n/a",IF(AK$3&gt;(A15stdlife+$E266),(Input!$M$157*(1+rvanilla)^0.5)-SUM($M266:AJ266),(Input!$M$157*(1+rvanilla)^0.5)/A15stdlife))</f>
        <v>0</v>
      </c>
      <c r="AL266" s="168">
        <f>IF(A15stdlife="n/a","n/a",IF(AL$3&gt;(A15stdlife+$E266),(Input!$M$157*(1+rvanilla)^0.5)-SUM($M266:AK266),(Input!$M$157*(1+rvanilla)^0.5)/A15stdlife))</f>
        <v>0</v>
      </c>
      <c r="AM266" s="168">
        <f>IF(A15stdlife="n/a","n/a",IF(AM$3&gt;(A15stdlife+$E266),(Input!$M$157*(1+rvanilla)^0.5)-SUM($M266:AL266),(Input!$M$157*(1+rvanilla)^0.5)/A15stdlife))</f>
        <v>0</v>
      </c>
      <c r="AN266" s="168">
        <f>IF(A15stdlife="n/a","n/a",IF(AN$3&gt;(A15stdlife+$E266),(Input!$M$157*(1+rvanilla)^0.5)-SUM($M266:AM266),(Input!$M$157*(1+rvanilla)^0.5)/A15stdlife))</f>
        <v>0</v>
      </c>
      <c r="AO266" s="168">
        <f>IF(A15stdlife="n/a","n/a",IF(AO$3&gt;(A15stdlife+$E266),(Input!$M$157*(1+rvanilla)^0.5)-SUM($M266:AN266),(Input!$M$157*(1+rvanilla)^0.5)/A15stdlife))</f>
        <v>0</v>
      </c>
      <c r="AP266" s="168">
        <f>IF(A15stdlife="n/a","n/a",IF(AP$3&gt;(A15stdlife+$E266),(Input!$M$157*(1+rvanilla)^0.5)-SUM($M266:AO266),(Input!$M$157*(1+rvanilla)^0.5)/A15stdlife))</f>
        <v>0</v>
      </c>
      <c r="AQ266" s="168">
        <f>IF(A15stdlife="n/a","n/a",IF(AQ$3&gt;(A15stdlife+$E266),(Input!$M$157*(1+rvanilla)^0.5)-SUM($M266:AP266),(Input!$M$157*(1+rvanilla)^0.5)/A15stdlife))</f>
        <v>0</v>
      </c>
      <c r="AR266" s="168">
        <f>IF(A15stdlife="n/a","n/a",IF(AR$3&gt;(A15stdlife+$E266),(Input!$M$157*(1+rvanilla)^0.5)-SUM($M266:AQ266),(Input!$M$157*(1+rvanilla)^0.5)/A15stdlife))</f>
        <v>0</v>
      </c>
      <c r="AS266" s="168">
        <f>IF(A15stdlife="n/a","n/a",IF(AS$3&gt;(A15stdlife+$E266),(Input!$M$157*(1+rvanilla)^0.5)-SUM($M266:AR266),(Input!$M$157*(1+rvanilla)^0.5)/A15stdlife))</f>
        <v>0</v>
      </c>
      <c r="AT266" s="168">
        <f>IF(A15stdlife="n/a","n/a",IF(AT$3&gt;(A15stdlife+$E266),(Input!$M$157*(1+rvanilla)^0.5)-SUM($M266:AS266),(Input!$M$157*(1+rvanilla)^0.5)/A15stdlife))</f>
        <v>0</v>
      </c>
      <c r="AU266" s="168">
        <f>IF(A15stdlife="n/a","n/a",IF(AU$3&gt;(A15stdlife+$E266),(Input!$M$157*(1+rvanilla)^0.5)-SUM($M266:AT266),(Input!$M$157*(1+rvanilla)^0.5)/A15stdlife))</f>
        <v>0</v>
      </c>
      <c r="AV266" s="168">
        <f>IF(A15stdlife="n/a","n/a",IF(AV$3&gt;(A15stdlife+$E266),(Input!$M$157*(1+rvanilla)^0.5)-SUM($M266:AU266),(Input!$M$157*(1+rvanilla)^0.5)/A15stdlife))</f>
        <v>0</v>
      </c>
      <c r="AW266" s="168">
        <f>IF(A15stdlife="n/a","n/a",IF(AW$3&gt;(A15stdlife+$E266),(Input!$M$157*(1+rvanilla)^0.5)-SUM($M266:AV266),(Input!$M$157*(1+rvanilla)^0.5)/A15stdlife))</f>
        <v>0</v>
      </c>
      <c r="AX266" s="168">
        <f>IF(A15stdlife="n/a","n/a",IF(AX$3&gt;(A15stdlife+$E266),(Input!$M$157*(1+rvanilla)^0.5)-SUM($M266:AW266),(Input!$M$157*(1+rvanilla)^0.5)/A15stdlife))</f>
        <v>0</v>
      </c>
      <c r="AY266" s="168">
        <f>IF(A15stdlife="n/a","n/a",IF(AY$3&gt;(A15stdlife+$E266),(Input!$M$157*(1+rvanilla)^0.5)-SUM($M266:AX266),(Input!$M$157*(1+rvanilla)^0.5)/A15stdlife))</f>
        <v>0</v>
      </c>
      <c r="AZ266" s="168">
        <f>IF(A15stdlife="n/a","n/a",IF(AZ$3&gt;(A15stdlife+$E266),(Input!$M$157*(1+rvanilla)^0.5)-SUM($M266:AY266),(Input!$M$157*(1+rvanilla)^0.5)/A15stdlife))</f>
        <v>0</v>
      </c>
      <c r="BA266" s="168">
        <f>IF(A15stdlife="n/a","n/a",IF(BA$3&gt;(A15stdlife+$E266),(Input!$M$157*(1+rvanilla)^0.5)-SUM($M266:AZ266),(Input!$M$157*(1+rvanilla)^0.5)/A15stdlife))</f>
        <v>0</v>
      </c>
      <c r="BB266" s="168">
        <f>IF(A15stdlife="n/a","n/a",IF(BB$3&gt;(A15stdlife+$E266),(Input!$M$157*(1+rvanilla)^0.5)-SUM($M266:BA266),(Input!$M$157*(1+rvanilla)^0.5)/A15stdlife))</f>
        <v>0</v>
      </c>
      <c r="BC266" s="168">
        <f>IF(A15stdlife="n/a","n/a",IF(BC$3&gt;(A15stdlife+$E266),(Input!$M$157*(1+rvanilla)^0.5)-SUM($M266:BB266),(Input!$M$157*(1+rvanilla)^0.5)/A15stdlife))</f>
        <v>0</v>
      </c>
      <c r="BD266" s="168">
        <f>IF(A15stdlife="n/a","n/a",IF(BD$3&gt;(A15stdlife+$E266),(Input!$M$157*(1+rvanilla)^0.5)-SUM($M266:BC266),(Input!$M$157*(1+rvanilla)^0.5)/A15stdlife))</f>
        <v>0</v>
      </c>
      <c r="BE266" s="168">
        <f>IF(A15stdlife="n/a","n/a",IF(BE$3&gt;(A15stdlife+$E266),(Input!$M$157*(1+rvanilla)^0.5)-SUM($M266:BD266),(Input!$M$157*(1+rvanilla)^0.5)/A15stdlife))</f>
        <v>0</v>
      </c>
      <c r="BF266" s="168">
        <f>IF(A15stdlife="n/a","n/a",IF(BF$3&gt;(A15stdlife+$E266),(Input!$M$157*(1+rvanilla)^0.5)-SUM($M266:BE266),(Input!$M$157*(1+rvanilla)^0.5)/A15stdlife))</f>
        <v>0</v>
      </c>
      <c r="BG266" s="168">
        <f>IF(A15stdlife="n/a","n/a",IF(BG$3&gt;(A15stdlife+$E266),(Input!$M$157*(1+rvanilla)^0.5)-SUM($M266:BF266),(Input!$M$157*(1+rvanilla)^0.5)/A15stdlife))</f>
        <v>0</v>
      </c>
      <c r="BH266" s="168">
        <f>IF(A15stdlife="n/a","n/a",IF(BH$3&gt;(A15stdlife+$E266),(Input!$M$157*(1+rvanilla)^0.5)-SUM($M266:BG266),(Input!$M$157*(1+rvanilla)^0.5)/A15stdlife))</f>
        <v>0</v>
      </c>
      <c r="BI266" s="168">
        <f>IF(A15stdlife="n/a","n/a",IF(BI$3&gt;(A15stdlife+$E266),(Input!$M$157*(1+rvanilla)^0.5)-SUM($M266:BH266),(Input!$M$157*(1+rvanilla)^0.5)/A15stdlife))</f>
        <v>0</v>
      </c>
      <c r="BJ266" s="20"/>
      <c r="BK266" s="20"/>
      <c r="BL266"/>
      <c r="BM266"/>
      <c r="BN266"/>
      <c r="BO266"/>
      <c r="BP266"/>
      <c r="BQ266"/>
      <c r="BR266"/>
      <c r="BS266"/>
      <c r="BT266"/>
      <c r="BU266"/>
      <c r="BV266"/>
      <c r="BW266"/>
      <c r="BX266"/>
      <c r="BY266"/>
      <c r="BZ266"/>
      <c r="CA266"/>
      <c r="CB266"/>
      <c r="CC266"/>
      <c r="CD266"/>
      <c r="CE266"/>
      <c r="CF266"/>
      <c r="CG266"/>
      <c r="CH266"/>
      <c r="CI266"/>
      <c r="CJ266"/>
      <c r="CK266"/>
      <c r="CL266"/>
      <c r="CM266"/>
      <c r="CN266"/>
      <c r="CO266"/>
      <c r="CP266"/>
      <c r="CQ266"/>
      <c r="CR266"/>
      <c r="CS266"/>
      <c r="CT266"/>
      <c r="CU266"/>
      <c r="CV266"/>
      <c r="CW266"/>
      <c r="CX266"/>
      <c r="CY266"/>
      <c r="CZ266"/>
      <c r="DA266"/>
      <c r="DB266"/>
      <c r="DC266"/>
      <c r="DD266"/>
      <c r="DE266"/>
      <c r="DF266"/>
      <c r="DG266"/>
      <c r="DH266"/>
      <c r="DI266"/>
      <c r="DJ266"/>
      <c r="DK266"/>
      <c r="DL266"/>
      <c r="DM266"/>
      <c r="DN266"/>
      <c r="DO266"/>
      <c r="DP266"/>
      <c r="DQ266"/>
      <c r="DR266"/>
      <c r="DS266"/>
      <c r="DT266"/>
      <c r="DU266"/>
      <c r="DV266"/>
      <c r="DW266"/>
      <c r="DX266"/>
      <c r="DY266"/>
      <c r="DZ266"/>
      <c r="EA266"/>
      <c r="EB266"/>
      <c r="EC266"/>
      <c r="ED266"/>
      <c r="EE266"/>
      <c r="EF266"/>
      <c r="EG266"/>
      <c r="EH266"/>
      <c r="EI266"/>
      <c r="EJ266"/>
      <c r="EK266"/>
      <c r="EL266"/>
      <c r="EM266"/>
      <c r="EN266"/>
      <c r="EO266"/>
      <c r="EP266"/>
      <c r="EQ266"/>
      <c r="ER266"/>
      <c r="ES266"/>
      <c r="ET266"/>
      <c r="EU266"/>
      <c r="EV266"/>
      <c r="EW266"/>
      <c r="EX266"/>
      <c r="EY266"/>
      <c r="EZ266"/>
      <c r="FA266"/>
      <c r="FB266"/>
      <c r="FC266"/>
      <c r="FD266"/>
      <c r="FE266"/>
      <c r="FF266"/>
      <c r="FG266"/>
      <c r="FH266"/>
      <c r="FI266"/>
      <c r="FJ266"/>
      <c r="FK266"/>
      <c r="FL266"/>
      <c r="FM266"/>
      <c r="FN266"/>
      <c r="FO266"/>
      <c r="FP266"/>
      <c r="FQ266"/>
      <c r="FR266"/>
      <c r="FS266"/>
      <c r="FT266"/>
      <c r="FU266"/>
      <c r="FV266"/>
      <c r="FW266"/>
      <c r="FX266"/>
      <c r="FY266"/>
      <c r="FZ266"/>
      <c r="GA266"/>
      <c r="GB266"/>
      <c r="GC266"/>
      <c r="GD266"/>
      <c r="GE266"/>
      <c r="GF266"/>
      <c r="GG266"/>
      <c r="GH266"/>
      <c r="GI266"/>
      <c r="GJ266"/>
      <c r="GK266"/>
      <c r="GL266"/>
      <c r="GM266"/>
      <c r="GN266"/>
      <c r="GO266"/>
      <c r="GP266"/>
      <c r="GQ266"/>
      <c r="GR266"/>
      <c r="GS266"/>
      <c r="GT266"/>
      <c r="GU266"/>
      <c r="GV266"/>
      <c r="GW266"/>
      <c r="GX266"/>
      <c r="GY266"/>
      <c r="GZ266"/>
      <c r="HA266"/>
      <c r="HB266"/>
      <c r="HC266"/>
      <c r="HD266"/>
      <c r="HE266"/>
      <c r="HF266"/>
      <c r="HG266"/>
      <c r="HH266"/>
      <c r="HI266"/>
      <c r="HJ266"/>
      <c r="HK266"/>
      <c r="HL266"/>
      <c r="HM266"/>
      <c r="HN266"/>
      <c r="HO266"/>
      <c r="HP266"/>
      <c r="HQ266"/>
      <c r="HR266"/>
      <c r="HS266"/>
      <c r="HT266"/>
      <c r="HU266"/>
      <c r="HV266"/>
      <c r="HW266"/>
      <c r="HX266"/>
      <c r="HY266"/>
      <c r="HZ266"/>
      <c r="IA266"/>
      <c r="IB266"/>
      <c r="IC266"/>
      <c r="ID266"/>
      <c r="IE266"/>
      <c r="IF266"/>
      <c r="IG266"/>
      <c r="IH266"/>
      <c r="II266"/>
      <c r="IJ266"/>
      <c r="IK266"/>
      <c r="IL266"/>
      <c r="IM266"/>
      <c r="IN266"/>
      <c r="IO266"/>
      <c r="IP266"/>
      <c r="IQ266"/>
      <c r="IR266"/>
      <c r="IS266"/>
      <c r="IT266"/>
      <c r="IU266"/>
      <c r="IV266"/>
    </row>
    <row r="267" spans="1:256" s="5" customFormat="1" hidden="1" outlineLevel="2">
      <c r="A267" s="20"/>
      <c r="B267" s="20"/>
      <c r="C267" s="38"/>
      <c r="D267" s="641"/>
      <c r="E267" s="287">
        <v>8</v>
      </c>
      <c r="F267" s="40"/>
      <c r="G267" s="445"/>
      <c r="H267" s="315"/>
      <c r="I267" s="315"/>
      <c r="J267" s="315"/>
      <c r="K267" s="315"/>
      <c r="L267" s="315"/>
      <c r="M267" s="315"/>
      <c r="N267" s="314"/>
      <c r="O267" s="168">
        <f>IF(A15stdlife="n/a","n/a",IF(O$3&gt;(A15stdlife+$E267),(Input!$N$157*(1+rvanilla)^0.5)-SUM($N267:N267),(Input!$N$157*(1+rvanilla)^0.5)/A15stdlife))</f>
        <v>0</v>
      </c>
      <c r="P267" s="168">
        <f>IF(A15stdlife="n/a","n/a",IF(P$3&gt;(A15stdlife+$E267),(Input!$N$157*(1+rvanilla)^0.5)-SUM($N267:O267),(Input!$N$157*(1+rvanilla)^0.5)/A15stdlife))</f>
        <v>0</v>
      </c>
      <c r="Q267" s="168">
        <f>IF(A15stdlife="n/a","n/a",IF(Q$3&gt;(A15stdlife+$E267),(Input!$N$157*(1+rvanilla)^0.5)-SUM($N267:P267),(Input!$N$157*(1+rvanilla)^0.5)/A15stdlife))</f>
        <v>0</v>
      </c>
      <c r="R267" s="168">
        <f>IF(A15stdlife="n/a","n/a",IF(R$3&gt;(A15stdlife+$E267),(Input!$N$157*(1+rvanilla)^0.5)-SUM($N267:Q267),(Input!$N$157*(1+rvanilla)^0.5)/A15stdlife))</f>
        <v>0</v>
      </c>
      <c r="S267" s="168">
        <f>IF(A15stdlife="n/a","n/a",IF(S$3&gt;(A15stdlife+$E267),(Input!$N$157*(1+rvanilla)^0.5)-SUM($N267:R267),(Input!$N$157*(1+rvanilla)^0.5)/A15stdlife))</f>
        <v>0</v>
      </c>
      <c r="T267" s="168">
        <f>IF(A15stdlife="n/a","n/a",IF(T$3&gt;(A15stdlife+$E267),(Input!$N$157*(1+rvanilla)^0.5)-SUM($N267:S267),(Input!$N$157*(1+rvanilla)^0.5)/A15stdlife))</f>
        <v>0</v>
      </c>
      <c r="U267" s="168">
        <f>IF(A15stdlife="n/a","n/a",IF(U$3&gt;(A15stdlife+$E267),(Input!$N$157*(1+rvanilla)^0.5)-SUM($N267:T267),(Input!$N$157*(1+rvanilla)^0.5)/A15stdlife))</f>
        <v>0</v>
      </c>
      <c r="V267" s="168">
        <f>IF(A15stdlife="n/a","n/a",IF(V$3&gt;(A15stdlife+$E267),(Input!$N$157*(1+rvanilla)^0.5)-SUM($N267:U267),(Input!$N$157*(1+rvanilla)^0.5)/A15stdlife))</f>
        <v>0</v>
      </c>
      <c r="W267" s="168">
        <f>IF(A15stdlife="n/a","n/a",IF(W$3&gt;(A15stdlife+$E267),(Input!$N$157*(1+rvanilla)^0.5)-SUM($N267:V267),(Input!$N$157*(1+rvanilla)^0.5)/A15stdlife))</f>
        <v>0</v>
      </c>
      <c r="X267" s="168">
        <f>IF(A15stdlife="n/a","n/a",IF(X$3&gt;(A15stdlife+$E267),(Input!$N$157*(1+rvanilla)^0.5)-SUM($N267:W267),(Input!$N$157*(1+rvanilla)^0.5)/A15stdlife))</f>
        <v>0</v>
      </c>
      <c r="Y267" s="168">
        <f>IF(A15stdlife="n/a","n/a",IF(Y$3&gt;(A15stdlife+$E267),(Input!$N$157*(1+rvanilla)^0.5)-SUM($N267:X267),(Input!$N$157*(1+rvanilla)^0.5)/A15stdlife))</f>
        <v>0</v>
      </c>
      <c r="Z267" s="168">
        <f>IF(A15stdlife="n/a","n/a",IF(Z$3&gt;(A15stdlife+$E267),(Input!$N$157*(1+rvanilla)^0.5)-SUM($N267:Y267),(Input!$N$157*(1+rvanilla)^0.5)/A15stdlife))</f>
        <v>0</v>
      </c>
      <c r="AA267" s="168">
        <f>IF(A15stdlife="n/a","n/a",IF(AA$3&gt;(A15stdlife+$E267),(Input!$N$157*(1+rvanilla)^0.5)-SUM($N267:Z267),(Input!$N$157*(1+rvanilla)^0.5)/A15stdlife))</f>
        <v>0</v>
      </c>
      <c r="AB267" s="168">
        <f>IF(A15stdlife="n/a","n/a",IF(AB$3&gt;(A15stdlife+$E267),(Input!$N$157*(1+rvanilla)^0.5)-SUM($N267:AA267),(Input!$N$157*(1+rvanilla)^0.5)/A15stdlife))</f>
        <v>0</v>
      </c>
      <c r="AC267" s="168">
        <f>IF(A15stdlife="n/a","n/a",IF(AC$3&gt;(A15stdlife+$E267),(Input!$N$157*(1+rvanilla)^0.5)-SUM($N267:AB267),(Input!$N$157*(1+rvanilla)^0.5)/A15stdlife))</f>
        <v>0</v>
      </c>
      <c r="AD267" s="168">
        <f>IF(A15stdlife="n/a","n/a",IF(AD$3&gt;(A15stdlife+$E267),(Input!$N$157*(1+rvanilla)^0.5)-SUM($N267:AC267),(Input!$N$157*(1+rvanilla)^0.5)/A15stdlife))</f>
        <v>0</v>
      </c>
      <c r="AE267" s="168">
        <f>IF(A15stdlife="n/a","n/a",IF(AE$3&gt;(A15stdlife+$E267),(Input!$N$157*(1+rvanilla)^0.5)-SUM($N267:AD267),(Input!$N$157*(1+rvanilla)^0.5)/A15stdlife))</f>
        <v>0</v>
      </c>
      <c r="AF267" s="168">
        <f>IF(A15stdlife="n/a","n/a",IF(AF$3&gt;(A15stdlife+$E267),(Input!$N$157*(1+rvanilla)^0.5)-SUM($N267:AE267),(Input!$N$157*(1+rvanilla)^0.5)/A15stdlife))</f>
        <v>0</v>
      </c>
      <c r="AG267" s="168">
        <f>IF(A15stdlife="n/a","n/a",IF(AG$3&gt;(A15stdlife+$E267),(Input!$N$157*(1+rvanilla)^0.5)-SUM($N267:AF267),(Input!$N$157*(1+rvanilla)^0.5)/A15stdlife))</f>
        <v>0</v>
      </c>
      <c r="AH267" s="168">
        <f>IF(A15stdlife="n/a","n/a",IF(AH$3&gt;(A15stdlife+$E267),(Input!$N$157*(1+rvanilla)^0.5)-SUM($N267:AG267),(Input!$N$157*(1+rvanilla)^0.5)/A15stdlife))</f>
        <v>0</v>
      </c>
      <c r="AI267" s="168">
        <f>IF(A15stdlife="n/a","n/a",IF(AI$3&gt;(A15stdlife+$E267),(Input!$N$157*(1+rvanilla)^0.5)-SUM($N267:AH267),(Input!$N$157*(1+rvanilla)^0.5)/A15stdlife))</f>
        <v>0</v>
      </c>
      <c r="AJ267" s="168">
        <f>IF(A15stdlife="n/a","n/a",IF(AJ$3&gt;(A15stdlife+$E267),(Input!$N$157*(1+rvanilla)^0.5)-SUM($N267:AI267),(Input!$N$157*(1+rvanilla)^0.5)/A15stdlife))</f>
        <v>0</v>
      </c>
      <c r="AK267" s="168">
        <f>IF(A15stdlife="n/a","n/a",IF(AK$3&gt;(A15stdlife+$E267),(Input!$N$157*(1+rvanilla)^0.5)-SUM($N267:AJ267),(Input!$N$157*(1+rvanilla)^0.5)/A15stdlife))</f>
        <v>0</v>
      </c>
      <c r="AL267" s="168">
        <f>IF(A15stdlife="n/a","n/a",IF(AL$3&gt;(A15stdlife+$E267),(Input!$N$157*(1+rvanilla)^0.5)-SUM($N267:AK267),(Input!$N$157*(1+rvanilla)^0.5)/A15stdlife))</f>
        <v>0</v>
      </c>
      <c r="AM267" s="168">
        <f>IF(A15stdlife="n/a","n/a",IF(AM$3&gt;(A15stdlife+$E267),(Input!$N$157*(1+rvanilla)^0.5)-SUM($N267:AL267),(Input!$N$157*(1+rvanilla)^0.5)/A15stdlife))</f>
        <v>0</v>
      </c>
      <c r="AN267" s="168">
        <f>IF(A15stdlife="n/a","n/a",IF(AN$3&gt;(A15stdlife+$E267),(Input!$N$157*(1+rvanilla)^0.5)-SUM($N267:AM267),(Input!$N$157*(1+rvanilla)^0.5)/A15stdlife))</f>
        <v>0</v>
      </c>
      <c r="AO267" s="168">
        <f>IF(A15stdlife="n/a","n/a",IF(AO$3&gt;(A15stdlife+$E267),(Input!$N$157*(1+rvanilla)^0.5)-SUM($N267:AN267),(Input!$N$157*(1+rvanilla)^0.5)/A15stdlife))</f>
        <v>0</v>
      </c>
      <c r="AP267" s="168">
        <f>IF(A15stdlife="n/a","n/a",IF(AP$3&gt;(A15stdlife+$E267),(Input!$N$157*(1+rvanilla)^0.5)-SUM($N267:AO267),(Input!$N$157*(1+rvanilla)^0.5)/A15stdlife))</f>
        <v>0</v>
      </c>
      <c r="AQ267" s="168">
        <f>IF(A15stdlife="n/a","n/a",IF(AQ$3&gt;(A15stdlife+$E267),(Input!$N$157*(1+rvanilla)^0.5)-SUM($N267:AP267),(Input!$N$157*(1+rvanilla)^0.5)/A15stdlife))</f>
        <v>0</v>
      </c>
      <c r="AR267" s="168">
        <f>IF(A15stdlife="n/a","n/a",IF(AR$3&gt;(A15stdlife+$E267),(Input!$N$157*(1+rvanilla)^0.5)-SUM($N267:AQ267),(Input!$N$157*(1+rvanilla)^0.5)/A15stdlife))</f>
        <v>0</v>
      </c>
      <c r="AS267" s="168">
        <f>IF(A15stdlife="n/a","n/a",IF(AS$3&gt;(A15stdlife+$E267),(Input!$N$157*(1+rvanilla)^0.5)-SUM($N267:AR267),(Input!$N$157*(1+rvanilla)^0.5)/A15stdlife))</f>
        <v>0</v>
      </c>
      <c r="AT267" s="168">
        <f>IF(A15stdlife="n/a","n/a",IF(AT$3&gt;(A15stdlife+$E267),(Input!$N$157*(1+rvanilla)^0.5)-SUM($N267:AS267),(Input!$N$157*(1+rvanilla)^0.5)/A15stdlife))</f>
        <v>0</v>
      </c>
      <c r="AU267" s="168">
        <f>IF(A15stdlife="n/a","n/a",IF(AU$3&gt;(A15stdlife+$E267),(Input!$N$157*(1+rvanilla)^0.5)-SUM($N267:AT267),(Input!$N$157*(1+rvanilla)^0.5)/A15stdlife))</f>
        <v>0</v>
      </c>
      <c r="AV267" s="168">
        <f>IF(A15stdlife="n/a","n/a",IF(AV$3&gt;(A15stdlife+$E267),(Input!$N$157*(1+rvanilla)^0.5)-SUM($N267:AU267),(Input!$N$157*(1+rvanilla)^0.5)/A15stdlife))</f>
        <v>0</v>
      </c>
      <c r="AW267" s="168">
        <f>IF(A15stdlife="n/a","n/a",IF(AW$3&gt;(A15stdlife+$E267),(Input!$N$157*(1+rvanilla)^0.5)-SUM($N267:AV267),(Input!$N$157*(1+rvanilla)^0.5)/A15stdlife))</f>
        <v>0</v>
      </c>
      <c r="AX267" s="168">
        <f>IF(A15stdlife="n/a","n/a",IF(AX$3&gt;(A15stdlife+$E267),(Input!$N$157*(1+rvanilla)^0.5)-SUM($N267:AW267),(Input!$N$157*(1+rvanilla)^0.5)/A15stdlife))</f>
        <v>0</v>
      </c>
      <c r="AY267" s="168">
        <f>IF(A15stdlife="n/a","n/a",IF(AY$3&gt;(A15stdlife+$E267),(Input!$N$157*(1+rvanilla)^0.5)-SUM($N267:AX267),(Input!$N$157*(1+rvanilla)^0.5)/A15stdlife))</f>
        <v>0</v>
      </c>
      <c r="AZ267" s="168">
        <f>IF(A15stdlife="n/a","n/a",IF(AZ$3&gt;(A15stdlife+$E267),(Input!$N$157*(1+rvanilla)^0.5)-SUM($N267:AY267),(Input!$N$157*(1+rvanilla)^0.5)/A15stdlife))</f>
        <v>0</v>
      </c>
      <c r="BA267" s="168">
        <f>IF(A15stdlife="n/a","n/a",IF(BA$3&gt;(A15stdlife+$E267),(Input!$N$157*(1+rvanilla)^0.5)-SUM($N267:AZ267),(Input!$N$157*(1+rvanilla)^0.5)/A15stdlife))</f>
        <v>0</v>
      </c>
      <c r="BB267" s="168">
        <f>IF(A15stdlife="n/a","n/a",IF(BB$3&gt;(A15stdlife+$E267),(Input!$N$157*(1+rvanilla)^0.5)-SUM($N267:BA267),(Input!$N$157*(1+rvanilla)^0.5)/A15stdlife))</f>
        <v>0</v>
      </c>
      <c r="BC267" s="168">
        <f>IF(A15stdlife="n/a","n/a",IF(BC$3&gt;(A15stdlife+$E267),(Input!$N$157*(1+rvanilla)^0.5)-SUM($N267:BB267),(Input!$N$157*(1+rvanilla)^0.5)/A15stdlife))</f>
        <v>0</v>
      </c>
      <c r="BD267" s="168">
        <f>IF(A15stdlife="n/a","n/a",IF(BD$3&gt;(A15stdlife+$E267),(Input!$N$157*(1+rvanilla)^0.5)-SUM($N267:BC267),(Input!$N$157*(1+rvanilla)^0.5)/A15stdlife))</f>
        <v>0</v>
      </c>
      <c r="BE267" s="168">
        <f>IF(A15stdlife="n/a","n/a",IF(BE$3&gt;(A15stdlife+$E267),(Input!$N$157*(1+rvanilla)^0.5)-SUM($N267:BD267),(Input!$N$157*(1+rvanilla)^0.5)/A15stdlife))</f>
        <v>0</v>
      </c>
      <c r="BF267" s="168">
        <f>IF(A15stdlife="n/a","n/a",IF(BF$3&gt;(A15stdlife+$E267),(Input!$N$157*(1+rvanilla)^0.5)-SUM($N267:BE267),(Input!$N$157*(1+rvanilla)^0.5)/A15stdlife))</f>
        <v>0</v>
      </c>
      <c r="BG267" s="168">
        <f>IF(A15stdlife="n/a","n/a",IF(BG$3&gt;(A15stdlife+$E267),(Input!$N$157*(1+rvanilla)^0.5)-SUM($N267:BF267),(Input!$N$157*(1+rvanilla)^0.5)/A15stdlife))</f>
        <v>0</v>
      </c>
      <c r="BH267" s="168">
        <f>IF(A15stdlife="n/a","n/a",IF(BH$3&gt;(A15stdlife+$E267),(Input!$N$157*(1+rvanilla)^0.5)-SUM($N267:BG267),(Input!$N$157*(1+rvanilla)^0.5)/A15stdlife))</f>
        <v>0</v>
      </c>
      <c r="BI267" s="168">
        <f>IF(A15stdlife="n/a","n/a",IF(BI$3&gt;(A15stdlife+$E267),(Input!$N$157*(1+rvanilla)^0.5)-SUM($N267:BH267),(Input!$N$157*(1+rvanilla)^0.5)/A15stdlife))</f>
        <v>0</v>
      </c>
      <c r="BJ267" s="20"/>
      <c r="BK267" s="20"/>
      <c r="BL267"/>
      <c r="BM267"/>
      <c r="BN267"/>
      <c r="BO267"/>
      <c r="BP267"/>
      <c r="BQ267"/>
      <c r="BR267"/>
      <c r="BS267"/>
      <c r="BT267"/>
      <c r="BU267"/>
      <c r="BV267"/>
      <c r="BW267"/>
      <c r="BX267"/>
      <c r="BY267"/>
      <c r="BZ267"/>
      <c r="CA267"/>
      <c r="CB267"/>
      <c r="CC267"/>
      <c r="CD267"/>
      <c r="CE267"/>
      <c r="CF267"/>
      <c r="CG267"/>
      <c r="CH267"/>
      <c r="CI267"/>
      <c r="CJ267"/>
      <c r="CK267"/>
      <c r="CL267"/>
      <c r="CM267"/>
      <c r="CN267"/>
      <c r="CO267"/>
      <c r="CP267"/>
      <c r="CQ267"/>
      <c r="CR267"/>
      <c r="CS267"/>
      <c r="CT267"/>
      <c r="CU267"/>
      <c r="CV267"/>
      <c r="CW267"/>
      <c r="CX267"/>
      <c r="CY267"/>
      <c r="CZ267"/>
      <c r="DA267"/>
      <c r="DB267"/>
      <c r="DC267"/>
      <c r="DD267"/>
      <c r="DE267"/>
      <c r="DF267"/>
      <c r="DG267"/>
      <c r="DH267"/>
      <c r="DI267"/>
      <c r="DJ267"/>
      <c r="DK267"/>
      <c r="DL267"/>
      <c r="DM267"/>
      <c r="DN267"/>
      <c r="DO267"/>
      <c r="DP267"/>
      <c r="DQ267"/>
      <c r="DR267"/>
      <c r="DS267"/>
      <c r="DT267"/>
      <c r="DU267"/>
      <c r="DV267"/>
      <c r="DW267"/>
      <c r="DX267"/>
      <c r="DY267"/>
      <c r="DZ267"/>
      <c r="EA267"/>
      <c r="EB267"/>
      <c r="EC267"/>
      <c r="ED267"/>
      <c r="EE267"/>
      <c r="EF267"/>
      <c r="EG267"/>
      <c r="EH267"/>
      <c r="EI267"/>
      <c r="EJ267"/>
      <c r="EK267"/>
      <c r="EL267"/>
      <c r="EM267"/>
      <c r="EN267"/>
      <c r="EO267"/>
      <c r="EP267"/>
      <c r="EQ267"/>
      <c r="ER267"/>
      <c r="ES267"/>
      <c r="ET267"/>
      <c r="EU267"/>
      <c r="EV267"/>
      <c r="EW267"/>
      <c r="EX267"/>
      <c r="EY267"/>
      <c r="EZ267"/>
      <c r="FA267"/>
      <c r="FB267"/>
      <c r="FC267"/>
      <c r="FD267"/>
      <c r="FE267"/>
      <c r="FF267"/>
      <c r="FG267"/>
      <c r="FH267"/>
      <c r="FI267"/>
      <c r="FJ267"/>
      <c r="FK267"/>
      <c r="FL267"/>
      <c r="FM267"/>
      <c r="FN267"/>
      <c r="FO267"/>
      <c r="FP267"/>
      <c r="FQ267"/>
      <c r="FR267"/>
      <c r="FS267"/>
      <c r="FT267"/>
      <c r="FU267"/>
      <c r="FV267"/>
      <c r="FW267"/>
      <c r="FX267"/>
      <c r="FY267"/>
      <c r="FZ267"/>
      <c r="GA267"/>
      <c r="GB267"/>
      <c r="GC267"/>
      <c r="GD267"/>
      <c r="GE267"/>
      <c r="GF267"/>
      <c r="GG267"/>
      <c r="GH267"/>
      <c r="GI267"/>
      <c r="GJ267"/>
      <c r="GK267"/>
      <c r="GL267"/>
      <c r="GM267"/>
      <c r="GN267"/>
      <c r="GO267"/>
      <c r="GP267"/>
      <c r="GQ267"/>
      <c r="GR267"/>
      <c r="GS267"/>
      <c r="GT267"/>
      <c r="GU267"/>
      <c r="GV267"/>
      <c r="GW267"/>
      <c r="GX267"/>
      <c r="GY267"/>
      <c r="GZ267"/>
      <c r="HA267"/>
      <c r="HB267"/>
      <c r="HC267"/>
      <c r="HD267"/>
      <c r="HE267"/>
      <c r="HF267"/>
      <c r="HG267"/>
      <c r="HH267"/>
      <c r="HI267"/>
      <c r="HJ267"/>
      <c r="HK267"/>
      <c r="HL267"/>
      <c r="HM267"/>
      <c r="HN267"/>
      <c r="HO267"/>
      <c r="HP267"/>
      <c r="HQ267"/>
      <c r="HR267"/>
      <c r="HS267"/>
      <c r="HT267"/>
      <c r="HU267"/>
      <c r="HV267"/>
      <c r="HW267"/>
      <c r="HX267"/>
      <c r="HY267"/>
      <c r="HZ267"/>
      <c r="IA267"/>
      <c r="IB267"/>
      <c r="IC267"/>
      <c r="ID267"/>
      <c r="IE267"/>
      <c r="IF267"/>
      <c r="IG267"/>
      <c r="IH267"/>
      <c r="II267"/>
      <c r="IJ267"/>
      <c r="IK267"/>
      <c r="IL267"/>
      <c r="IM267"/>
      <c r="IN267"/>
      <c r="IO267"/>
      <c r="IP267"/>
      <c r="IQ267"/>
      <c r="IR267"/>
      <c r="IS267"/>
      <c r="IT267"/>
      <c r="IU267"/>
      <c r="IV267"/>
    </row>
    <row r="268" spans="1:256" s="5" customFormat="1" hidden="1" outlineLevel="2">
      <c r="A268" s="20"/>
      <c r="B268" s="20"/>
      <c r="C268" s="38"/>
      <c r="D268" s="641"/>
      <c r="E268" s="287">
        <v>9</v>
      </c>
      <c r="F268" s="40"/>
      <c r="G268" s="445"/>
      <c r="H268" s="315"/>
      <c r="I268" s="315"/>
      <c r="J268" s="315"/>
      <c r="K268" s="315"/>
      <c r="L268" s="315"/>
      <c r="M268" s="315"/>
      <c r="N268" s="315"/>
      <c r="O268" s="314"/>
      <c r="P268" s="168">
        <f>IF(A15stdlife="n/a","n/a",IF(P$3&gt;(A15stdlife+$E268),(Input!$O$157*(1+rvanilla)^0.5)-SUM($O268:O268),(Input!$O$157*(1+rvanilla)^0.5)/A15stdlife))</f>
        <v>0</v>
      </c>
      <c r="Q268" s="168">
        <f>IF(A15stdlife="n/a","n/a",IF(Q$3&gt;(A15stdlife+$E268),(Input!$O$157*(1+rvanilla)^0.5)-SUM($O268:P268),(Input!$O$157*(1+rvanilla)^0.5)/A15stdlife))</f>
        <v>0</v>
      </c>
      <c r="R268" s="168">
        <f>IF(A15stdlife="n/a","n/a",IF(R$3&gt;(A15stdlife+$E268),(Input!$O$157*(1+rvanilla)^0.5)-SUM($O268:Q268),(Input!$O$157*(1+rvanilla)^0.5)/A15stdlife))</f>
        <v>0</v>
      </c>
      <c r="S268" s="168">
        <f>IF(A15stdlife="n/a","n/a",IF(S$3&gt;(A15stdlife+$E268),(Input!$O$157*(1+rvanilla)^0.5)-SUM($O268:R268),(Input!$O$157*(1+rvanilla)^0.5)/A15stdlife))</f>
        <v>0</v>
      </c>
      <c r="T268" s="168">
        <f>IF(A15stdlife="n/a","n/a",IF(T$3&gt;(A15stdlife+$E268),(Input!$O$157*(1+rvanilla)^0.5)-SUM($O268:S268),(Input!$O$157*(1+rvanilla)^0.5)/A15stdlife))</f>
        <v>0</v>
      </c>
      <c r="U268" s="168">
        <f>IF(A15stdlife="n/a","n/a",IF(U$3&gt;(A15stdlife+$E268),(Input!$O$157*(1+rvanilla)^0.5)-SUM($O268:T268),(Input!$O$157*(1+rvanilla)^0.5)/A15stdlife))</f>
        <v>0</v>
      </c>
      <c r="V268" s="168">
        <f>IF(A15stdlife="n/a","n/a",IF(V$3&gt;(A15stdlife+$E268),(Input!$O$157*(1+rvanilla)^0.5)-SUM($O268:U268),(Input!$O$157*(1+rvanilla)^0.5)/A15stdlife))</f>
        <v>0</v>
      </c>
      <c r="W268" s="168">
        <f>IF(A15stdlife="n/a","n/a",IF(W$3&gt;(A15stdlife+$E268),(Input!$O$157*(1+rvanilla)^0.5)-SUM($O268:V268),(Input!$O$157*(1+rvanilla)^0.5)/A15stdlife))</f>
        <v>0</v>
      </c>
      <c r="X268" s="168">
        <f>IF(A15stdlife="n/a","n/a",IF(X$3&gt;(A15stdlife+$E268),(Input!$O$157*(1+rvanilla)^0.5)-SUM($O268:W268),(Input!$O$157*(1+rvanilla)^0.5)/A15stdlife))</f>
        <v>0</v>
      </c>
      <c r="Y268" s="168">
        <f>IF(A15stdlife="n/a","n/a",IF(Y$3&gt;(A15stdlife+$E268),(Input!$O$157*(1+rvanilla)^0.5)-SUM($O268:X268),(Input!$O$157*(1+rvanilla)^0.5)/A15stdlife))</f>
        <v>0</v>
      </c>
      <c r="Z268" s="168">
        <f>IF(A15stdlife="n/a","n/a",IF(Z$3&gt;(A15stdlife+$E268),(Input!$O$157*(1+rvanilla)^0.5)-SUM($O268:Y268),(Input!$O$157*(1+rvanilla)^0.5)/A15stdlife))</f>
        <v>0</v>
      </c>
      <c r="AA268" s="168">
        <f>IF(A15stdlife="n/a","n/a",IF(AA$3&gt;(A15stdlife+$E268),(Input!$O$157*(1+rvanilla)^0.5)-SUM($O268:Z268),(Input!$O$157*(1+rvanilla)^0.5)/A15stdlife))</f>
        <v>0</v>
      </c>
      <c r="AB268" s="168">
        <f>IF(A15stdlife="n/a","n/a",IF(AB$3&gt;(A15stdlife+$E268),(Input!$O$157*(1+rvanilla)^0.5)-SUM($O268:AA268),(Input!$O$157*(1+rvanilla)^0.5)/A15stdlife))</f>
        <v>0</v>
      </c>
      <c r="AC268" s="168">
        <f>IF(A15stdlife="n/a","n/a",IF(AC$3&gt;(A15stdlife+$E268),(Input!$O$157*(1+rvanilla)^0.5)-SUM($O268:AB268),(Input!$O$157*(1+rvanilla)^0.5)/A15stdlife))</f>
        <v>0</v>
      </c>
      <c r="AD268" s="168">
        <f>IF(A15stdlife="n/a","n/a",IF(AD$3&gt;(A15stdlife+$E268),(Input!$O$157*(1+rvanilla)^0.5)-SUM($O268:AC268),(Input!$O$157*(1+rvanilla)^0.5)/A15stdlife))</f>
        <v>0</v>
      </c>
      <c r="AE268" s="168">
        <f>IF(A15stdlife="n/a","n/a",IF(AE$3&gt;(A15stdlife+$E268),(Input!$O$157*(1+rvanilla)^0.5)-SUM($O268:AD268),(Input!$O$157*(1+rvanilla)^0.5)/A15stdlife))</f>
        <v>0</v>
      </c>
      <c r="AF268" s="168">
        <f>IF(A15stdlife="n/a","n/a",IF(AF$3&gt;(A15stdlife+$E268),(Input!$O$157*(1+rvanilla)^0.5)-SUM($O268:AE268),(Input!$O$157*(1+rvanilla)^0.5)/A15stdlife))</f>
        <v>0</v>
      </c>
      <c r="AG268" s="168">
        <f>IF(A15stdlife="n/a","n/a",IF(AG$3&gt;(A15stdlife+$E268),(Input!$O$157*(1+rvanilla)^0.5)-SUM($O268:AF268),(Input!$O$157*(1+rvanilla)^0.5)/A15stdlife))</f>
        <v>0</v>
      </c>
      <c r="AH268" s="168">
        <f>IF(A15stdlife="n/a","n/a",IF(AH$3&gt;(A15stdlife+$E268),(Input!$O$157*(1+rvanilla)^0.5)-SUM($O268:AG268),(Input!$O$157*(1+rvanilla)^0.5)/A15stdlife))</f>
        <v>0</v>
      </c>
      <c r="AI268" s="168">
        <f>IF(A15stdlife="n/a","n/a",IF(AI$3&gt;(A15stdlife+$E268),(Input!$O$157*(1+rvanilla)^0.5)-SUM($O268:AH268),(Input!$O$157*(1+rvanilla)^0.5)/A15stdlife))</f>
        <v>0</v>
      </c>
      <c r="AJ268" s="168">
        <f>IF(A15stdlife="n/a","n/a",IF(AJ$3&gt;(A15stdlife+$E268),(Input!$O$157*(1+rvanilla)^0.5)-SUM($O268:AI268),(Input!$O$157*(1+rvanilla)^0.5)/A15stdlife))</f>
        <v>0</v>
      </c>
      <c r="AK268" s="168">
        <f>IF(A15stdlife="n/a","n/a",IF(AK$3&gt;(A15stdlife+$E268),(Input!$O$157*(1+rvanilla)^0.5)-SUM($O268:AJ268),(Input!$O$157*(1+rvanilla)^0.5)/A15stdlife))</f>
        <v>0</v>
      </c>
      <c r="AL268" s="168">
        <f>IF(A15stdlife="n/a","n/a",IF(AL$3&gt;(A15stdlife+$E268),(Input!$O$157*(1+rvanilla)^0.5)-SUM($O268:AK268),(Input!$O$157*(1+rvanilla)^0.5)/A15stdlife))</f>
        <v>0</v>
      </c>
      <c r="AM268" s="168">
        <f>IF(A15stdlife="n/a","n/a",IF(AM$3&gt;(A15stdlife+$E268),(Input!$O$157*(1+rvanilla)^0.5)-SUM($O268:AL268),(Input!$O$157*(1+rvanilla)^0.5)/A15stdlife))</f>
        <v>0</v>
      </c>
      <c r="AN268" s="168">
        <f>IF(A15stdlife="n/a","n/a",IF(AN$3&gt;(A15stdlife+$E268),(Input!$O$157*(1+rvanilla)^0.5)-SUM($O268:AM268),(Input!$O$157*(1+rvanilla)^0.5)/A15stdlife))</f>
        <v>0</v>
      </c>
      <c r="AO268" s="168">
        <f>IF(A15stdlife="n/a","n/a",IF(AO$3&gt;(A15stdlife+$E268),(Input!$O$157*(1+rvanilla)^0.5)-SUM($O268:AN268),(Input!$O$157*(1+rvanilla)^0.5)/A15stdlife))</f>
        <v>0</v>
      </c>
      <c r="AP268" s="168">
        <f>IF(A15stdlife="n/a","n/a",IF(AP$3&gt;(A15stdlife+$E268),(Input!$O$157*(1+rvanilla)^0.5)-SUM($O268:AO268),(Input!$O$157*(1+rvanilla)^0.5)/A15stdlife))</f>
        <v>0</v>
      </c>
      <c r="AQ268" s="168">
        <f>IF(A15stdlife="n/a","n/a",IF(AQ$3&gt;(A15stdlife+$E268),(Input!$O$157*(1+rvanilla)^0.5)-SUM($O268:AP268),(Input!$O$157*(1+rvanilla)^0.5)/A15stdlife))</f>
        <v>0</v>
      </c>
      <c r="AR268" s="168">
        <f>IF(A15stdlife="n/a","n/a",IF(AR$3&gt;(A15stdlife+$E268),(Input!$O$157*(1+rvanilla)^0.5)-SUM($O268:AQ268),(Input!$O$157*(1+rvanilla)^0.5)/A15stdlife))</f>
        <v>0</v>
      </c>
      <c r="AS268" s="168">
        <f>IF(A15stdlife="n/a","n/a",IF(AS$3&gt;(A15stdlife+$E268),(Input!$O$157*(1+rvanilla)^0.5)-SUM($O268:AR268),(Input!$O$157*(1+rvanilla)^0.5)/A15stdlife))</f>
        <v>0</v>
      </c>
      <c r="AT268" s="168">
        <f>IF(A15stdlife="n/a","n/a",IF(AT$3&gt;(A15stdlife+$E268),(Input!$O$157*(1+rvanilla)^0.5)-SUM($O268:AS268),(Input!$O$157*(1+rvanilla)^0.5)/A15stdlife))</f>
        <v>0</v>
      </c>
      <c r="AU268" s="168">
        <f>IF(A15stdlife="n/a","n/a",IF(AU$3&gt;(A15stdlife+$E268),(Input!$O$157*(1+rvanilla)^0.5)-SUM($O268:AT268),(Input!$O$157*(1+rvanilla)^0.5)/A15stdlife))</f>
        <v>0</v>
      </c>
      <c r="AV268" s="168">
        <f>IF(A15stdlife="n/a","n/a",IF(AV$3&gt;(A15stdlife+$E268),(Input!$O$157*(1+rvanilla)^0.5)-SUM($O268:AU268),(Input!$O$157*(1+rvanilla)^0.5)/A15stdlife))</f>
        <v>0</v>
      </c>
      <c r="AW268" s="168">
        <f>IF(A15stdlife="n/a","n/a",IF(AW$3&gt;(A15stdlife+$E268),(Input!$O$157*(1+rvanilla)^0.5)-SUM($O268:AV268),(Input!$O$157*(1+rvanilla)^0.5)/A15stdlife))</f>
        <v>0</v>
      </c>
      <c r="AX268" s="168">
        <f>IF(A15stdlife="n/a","n/a",IF(AX$3&gt;(A15stdlife+$E268),(Input!$O$157*(1+rvanilla)^0.5)-SUM($O268:AW268),(Input!$O$157*(1+rvanilla)^0.5)/A15stdlife))</f>
        <v>0</v>
      </c>
      <c r="AY268" s="168">
        <f>IF(A15stdlife="n/a","n/a",IF(AY$3&gt;(A15stdlife+$E268),(Input!$O$157*(1+rvanilla)^0.5)-SUM($O268:AX268),(Input!$O$157*(1+rvanilla)^0.5)/A15stdlife))</f>
        <v>0</v>
      </c>
      <c r="AZ268" s="168">
        <f>IF(A15stdlife="n/a","n/a",IF(AZ$3&gt;(A15stdlife+$E268),(Input!$O$157*(1+rvanilla)^0.5)-SUM($O268:AY268),(Input!$O$157*(1+rvanilla)^0.5)/A15stdlife))</f>
        <v>0</v>
      </c>
      <c r="BA268" s="168">
        <f>IF(A15stdlife="n/a","n/a",IF(BA$3&gt;(A15stdlife+$E268),(Input!$O$157*(1+rvanilla)^0.5)-SUM($O268:AZ268),(Input!$O$157*(1+rvanilla)^0.5)/A15stdlife))</f>
        <v>0</v>
      </c>
      <c r="BB268" s="168">
        <f>IF(A15stdlife="n/a","n/a",IF(BB$3&gt;(A15stdlife+$E268),(Input!$O$157*(1+rvanilla)^0.5)-SUM($O268:BA268),(Input!$O$157*(1+rvanilla)^0.5)/A15stdlife))</f>
        <v>0</v>
      </c>
      <c r="BC268" s="168">
        <f>IF(A15stdlife="n/a","n/a",IF(BC$3&gt;(A15stdlife+$E268),(Input!$O$157*(1+rvanilla)^0.5)-SUM($O268:BB268),(Input!$O$157*(1+rvanilla)^0.5)/A15stdlife))</f>
        <v>0</v>
      </c>
      <c r="BD268" s="168">
        <f>IF(A15stdlife="n/a","n/a",IF(BD$3&gt;(A15stdlife+$E268),(Input!$O$157*(1+rvanilla)^0.5)-SUM($O268:BC268),(Input!$O$157*(1+rvanilla)^0.5)/A15stdlife))</f>
        <v>0</v>
      </c>
      <c r="BE268" s="168">
        <f>IF(A15stdlife="n/a","n/a",IF(BE$3&gt;(A15stdlife+$E268),(Input!$O$157*(1+rvanilla)^0.5)-SUM($O268:BD268),(Input!$O$157*(1+rvanilla)^0.5)/A15stdlife))</f>
        <v>0</v>
      </c>
      <c r="BF268" s="168">
        <f>IF(A15stdlife="n/a","n/a",IF(BF$3&gt;(A15stdlife+$E268),(Input!$O$157*(1+rvanilla)^0.5)-SUM($O268:BE268),(Input!$O$157*(1+rvanilla)^0.5)/A15stdlife))</f>
        <v>0</v>
      </c>
      <c r="BG268" s="168">
        <f>IF(A15stdlife="n/a","n/a",IF(BG$3&gt;(A15stdlife+$E268),(Input!$O$157*(1+rvanilla)^0.5)-SUM($O268:BF268),(Input!$O$157*(1+rvanilla)^0.5)/A15stdlife))</f>
        <v>0</v>
      </c>
      <c r="BH268" s="168">
        <f>IF(A15stdlife="n/a","n/a",IF(BH$3&gt;(A15stdlife+$E268),(Input!$O$157*(1+rvanilla)^0.5)-SUM($O268:BG268),(Input!$O$157*(1+rvanilla)^0.5)/A15stdlife))</f>
        <v>0</v>
      </c>
      <c r="BI268" s="168">
        <f>IF(A15stdlife="n/a","n/a",IF(BI$3&gt;(A15stdlife+$E268),(Input!$O$157*(1+rvanilla)^0.5)-SUM($O268:BH268),(Input!$O$157*(1+rvanilla)^0.5)/A15stdlife))</f>
        <v>0</v>
      </c>
      <c r="BJ268" s="20"/>
      <c r="BK268" s="20"/>
      <c r="BL268"/>
      <c r="BM268"/>
      <c r="BN268"/>
      <c r="BO268"/>
      <c r="BP268"/>
      <c r="BQ268"/>
      <c r="BR268"/>
      <c r="BS268"/>
      <c r="BT268"/>
      <c r="BU268"/>
      <c r="BV268"/>
      <c r="BW268"/>
      <c r="BX268"/>
      <c r="BY268"/>
      <c r="BZ268"/>
      <c r="CA268"/>
      <c r="CB268"/>
      <c r="CC268"/>
      <c r="CD268"/>
      <c r="CE268"/>
      <c r="CF268"/>
      <c r="CG268"/>
      <c r="CH268"/>
      <c r="CI268"/>
      <c r="CJ268"/>
      <c r="CK268"/>
      <c r="CL268"/>
      <c r="CM268"/>
      <c r="CN268"/>
      <c r="CO268"/>
      <c r="CP268"/>
      <c r="CQ268"/>
      <c r="CR268"/>
      <c r="CS268"/>
      <c r="CT268"/>
      <c r="CU268"/>
      <c r="CV268"/>
      <c r="CW268"/>
      <c r="CX268"/>
      <c r="CY268"/>
      <c r="CZ268"/>
      <c r="DA268"/>
      <c r="DB268"/>
      <c r="DC268"/>
      <c r="DD268"/>
      <c r="DE268"/>
      <c r="DF268"/>
      <c r="DG268"/>
      <c r="DH268"/>
      <c r="DI268"/>
      <c r="DJ268"/>
      <c r="DK268"/>
      <c r="DL268"/>
      <c r="DM268"/>
      <c r="DN268"/>
      <c r="DO268"/>
      <c r="DP268"/>
      <c r="DQ268"/>
      <c r="DR268"/>
      <c r="DS268"/>
      <c r="DT268"/>
      <c r="DU268"/>
      <c r="DV268"/>
      <c r="DW268"/>
      <c r="DX268"/>
      <c r="DY268"/>
      <c r="DZ268"/>
      <c r="EA268"/>
      <c r="EB268"/>
      <c r="EC268"/>
      <c r="ED268"/>
      <c r="EE268"/>
      <c r="EF268"/>
      <c r="EG268"/>
      <c r="EH268"/>
      <c r="EI268"/>
      <c r="EJ268"/>
      <c r="EK268"/>
      <c r="EL268"/>
      <c r="EM268"/>
      <c r="EN268"/>
      <c r="EO268"/>
      <c r="EP268"/>
      <c r="EQ268"/>
      <c r="ER268"/>
      <c r="ES268"/>
      <c r="ET268"/>
      <c r="EU268"/>
      <c r="EV268"/>
      <c r="EW268"/>
      <c r="EX268"/>
      <c r="EY268"/>
      <c r="EZ268"/>
      <c r="FA268"/>
      <c r="FB268"/>
      <c r="FC268"/>
      <c r="FD268"/>
      <c r="FE268"/>
      <c r="FF268"/>
      <c r="FG268"/>
      <c r="FH268"/>
      <c r="FI268"/>
      <c r="FJ268"/>
      <c r="FK268"/>
      <c r="FL268"/>
      <c r="FM268"/>
      <c r="FN268"/>
      <c r="FO268"/>
      <c r="FP268"/>
      <c r="FQ268"/>
      <c r="FR268"/>
      <c r="FS268"/>
      <c r="FT268"/>
      <c r="FU268"/>
      <c r="FV268"/>
      <c r="FW268"/>
      <c r="FX268"/>
      <c r="FY268"/>
      <c r="FZ268"/>
      <c r="GA268"/>
      <c r="GB268"/>
      <c r="GC268"/>
      <c r="GD268"/>
      <c r="GE268"/>
      <c r="GF268"/>
      <c r="GG268"/>
      <c r="GH268"/>
      <c r="GI268"/>
      <c r="GJ268"/>
      <c r="GK268"/>
      <c r="GL268"/>
      <c r="GM268"/>
      <c r="GN268"/>
      <c r="GO268"/>
      <c r="GP268"/>
      <c r="GQ268"/>
      <c r="GR268"/>
      <c r="GS268"/>
      <c r="GT268"/>
      <c r="GU268"/>
      <c r="GV268"/>
      <c r="GW268"/>
      <c r="GX268"/>
      <c r="GY268"/>
      <c r="GZ268"/>
      <c r="HA268"/>
      <c r="HB268"/>
      <c r="HC268"/>
      <c r="HD268"/>
      <c r="HE268"/>
      <c r="HF268"/>
      <c r="HG268"/>
      <c r="HH268"/>
      <c r="HI268"/>
      <c r="HJ268"/>
      <c r="HK268"/>
      <c r="HL268"/>
      <c r="HM268"/>
      <c r="HN268"/>
      <c r="HO268"/>
      <c r="HP268"/>
      <c r="HQ268"/>
      <c r="HR268"/>
      <c r="HS268"/>
      <c r="HT268"/>
      <c r="HU268"/>
      <c r="HV268"/>
      <c r="HW268"/>
      <c r="HX268"/>
      <c r="HY268"/>
      <c r="HZ268"/>
      <c r="IA268"/>
      <c r="IB268"/>
      <c r="IC268"/>
      <c r="ID268"/>
      <c r="IE268"/>
      <c r="IF268"/>
      <c r="IG268"/>
      <c r="IH268"/>
      <c r="II268"/>
      <c r="IJ268"/>
      <c r="IK268"/>
      <c r="IL268"/>
      <c r="IM268"/>
      <c r="IN268"/>
      <c r="IO268"/>
      <c r="IP268"/>
      <c r="IQ268"/>
      <c r="IR268"/>
      <c r="IS268"/>
      <c r="IT268"/>
      <c r="IU268"/>
      <c r="IV268"/>
    </row>
    <row r="269" spans="1:256" s="5" customFormat="1" hidden="1" outlineLevel="2">
      <c r="A269" s="20"/>
      <c r="B269" s="20"/>
      <c r="C269" s="38"/>
      <c r="D269" s="641"/>
      <c r="E269" s="288">
        <v>10</v>
      </c>
      <c r="F269" s="40"/>
      <c r="G269" s="445"/>
      <c r="H269" s="315"/>
      <c r="I269" s="315"/>
      <c r="J269" s="315"/>
      <c r="K269" s="315"/>
      <c r="L269" s="315"/>
      <c r="M269" s="315"/>
      <c r="N269" s="315"/>
      <c r="O269" s="315"/>
      <c r="P269" s="314"/>
      <c r="Q269" s="168">
        <f>IF(A15stdlife="n/a","n/a",IF(Q$3&gt;(A15stdlife+$E269),(Input!$P$157*(1+rvanilla)^0.5)-SUM($P269:P269),(Input!$P$157*(1+rvanilla)^0.5)/A15stdlife))</f>
        <v>0</v>
      </c>
      <c r="R269" s="168">
        <f>IF(A15stdlife="n/a","n/a",IF(R$3&gt;(A15stdlife+$E269),(Input!$P$157*(1+rvanilla)^0.5)-SUM($P269:Q269),(Input!$P$157*(1+rvanilla)^0.5)/A15stdlife))</f>
        <v>0</v>
      </c>
      <c r="S269" s="168">
        <f>IF(A15stdlife="n/a","n/a",IF(S$3&gt;(A15stdlife+$E269),(Input!$P$157*(1+rvanilla)^0.5)-SUM($P269:R269),(Input!$P$157*(1+rvanilla)^0.5)/A15stdlife))</f>
        <v>0</v>
      </c>
      <c r="T269" s="168">
        <f>IF(A15stdlife="n/a","n/a",IF(T$3&gt;(A15stdlife+$E269),(Input!$P$157*(1+rvanilla)^0.5)-SUM($P269:S269),(Input!$P$157*(1+rvanilla)^0.5)/A15stdlife))</f>
        <v>0</v>
      </c>
      <c r="U269" s="168">
        <f>IF(A15stdlife="n/a","n/a",IF(U$3&gt;(A15stdlife+$E269),(Input!$P$157*(1+rvanilla)^0.5)-SUM($P269:T269),(Input!$P$157*(1+rvanilla)^0.5)/A15stdlife))</f>
        <v>0</v>
      </c>
      <c r="V269" s="168">
        <f>IF(A15stdlife="n/a","n/a",IF(V$3&gt;(A15stdlife+$E269),(Input!$P$157*(1+rvanilla)^0.5)-SUM($P269:U269),(Input!$P$157*(1+rvanilla)^0.5)/A15stdlife))</f>
        <v>0</v>
      </c>
      <c r="W269" s="168">
        <f>IF(A15stdlife="n/a","n/a",IF(W$3&gt;(A15stdlife+$E269),(Input!$P$157*(1+rvanilla)^0.5)-SUM($P269:V269),(Input!$P$157*(1+rvanilla)^0.5)/A15stdlife))</f>
        <v>0</v>
      </c>
      <c r="X269" s="168">
        <f>IF(A15stdlife="n/a","n/a",IF(X$3&gt;(A15stdlife+$E269),(Input!$P$157*(1+rvanilla)^0.5)-SUM($P269:W269),(Input!$P$157*(1+rvanilla)^0.5)/A15stdlife))</f>
        <v>0</v>
      </c>
      <c r="Y269" s="168">
        <f>IF(A15stdlife="n/a","n/a",IF(Y$3&gt;(A15stdlife+$E269),(Input!$P$157*(1+rvanilla)^0.5)-SUM($P269:X269),(Input!$P$157*(1+rvanilla)^0.5)/A15stdlife))</f>
        <v>0</v>
      </c>
      <c r="Z269" s="168">
        <f>IF(A15stdlife="n/a","n/a",IF(Z$3&gt;(A15stdlife+$E269),(Input!$P$157*(1+rvanilla)^0.5)-SUM($P269:Y269),(Input!$P$157*(1+rvanilla)^0.5)/A15stdlife))</f>
        <v>0</v>
      </c>
      <c r="AA269" s="168">
        <f>IF(A15stdlife="n/a","n/a",IF(AA$3&gt;(A15stdlife+$E269),(Input!$P$157*(1+rvanilla)^0.5)-SUM($P269:Z269),(Input!$P$157*(1+rvanilla)^0.5)/A15stdlife))</f>
        <v>0</v>
      </c>
      <c r="AB269" s="168">
        <f>IF(A15stdlife="n/a","n/a",IF(AB$3&gt;(A15stdlife+$E269),(Input!$P$157*(1+rvanilla)^0.5)-SUM($P269:AA269),(Input!$P$157*(1+rvanilla)^0.5)/A15stdlife))</f>
        <v>0</v>
      </c>
      <c r="AC269" s="168">
        <f>IF(A15stdlife="n/a","n/a",IF(AC$3&gt;(A15stdlife+$E269),(Input!$P$157*(1+rvanilla)^0.5)-SUM($P269:AB269),(Input!$P$157*(1+rvanilla)^0.5)/A15stdlife))</f>
        <v>0</v>
      </c>
      <c r="AD269" s="168">
        <f>IF(A15stdlife="n/a","n/a",IF(AD$3&gt;(A15stdlife+$E269),(Input!$P$157*(1+rvanilla)^0.5)-SUM($P269:AC269),(Input!$P$157*(1+rvanilla)^0.5)/A15stdlife))</f>
        <v>0</v>
      </c>
      <c r="AE269" s="168">
        <f>IF(A15stdlife="n/a","n/a",IF(AE$3&gt;(A15stdlife+$E269),(Input!$P$157*(1+rvanilla)^0.5)-SUM($P269:AD269),(Input!$P$157*(1+rvanilla)^0.5)/A15stdlife))</f>
        <v>0</v>
      </c>
      <c r="AF269" s="168">
        <f>IF(A15stdlife="n/a","n/a",IF(AF$3&gt;(A15stdlife+$E269),(Input!$P$157*(1+rvanilla)^0.5)-SUM($P269:AE269),(Input!$P$157*(1+rvanilla)^0.5)/A15stdlife))</f>
        <v>0</v>
      </c>
      <c r="AG269" s="168">
        <f>IF(A15stdlife="n/a","n/a",IF(AG$3&gt;(A15stdlife+$E269),(Input!$P$157*(1+rvanilla)^0.5)-SUM($P269:AF269),(Input!$P$157*(1+rvanilla)^0.5)/A15stdlife))</f>
        <v>0</v>
      </c>
      <c r="AH269" s="168">
        <f>IF(A15stdlife="n/a","n/a",IF(AH$3&gt;(A15stdlife+$E269),(Input!$P$157*(1+rvanilla)^0.5)-SUM($P269:AG269),(Input!$P$157*(1+rvanilla)^0.5)/A15stdlife))</f>
        <v>0</v>
      </c>
      <c r="AI269" s="168">
        <f>IF(A15stdlife="n/a","n/a",IF(AI$3&gt;(A15stdlife+$E269),(Input!$P$157*(1+rvanilla)^0.5)-SUM($P269:AH269),(Input!$P$157*(1+rvanilla)^0.5)/A15stdlife))</f>
        <v>0</v>
      </c>
      <c r="AJ269" s="168">
        <f>IF(A15stdlife="n/a","n/a",IF(AJ$3&gt;(A15stdlife+$E269),(Input!$P$157*(1+rvanilla)^0.5)-SUM($P269:AI269),(Input!$P$157*(1+rvanilla)^0.5)/A15stdlife))</f>
        <v>0</v>
      </c>
      <c r="AK269" s="168">
        <f>IF(A15stdlife="n/a","n/a",IF(AK$3&gt;(A15stdlife+$E269),(Input!$P$157*(1+rvanilla)^0.5)-SUM($P269:AJ269),(Input!$P$157*(1+rvanilla)^0.5)/A15stdlife))</f>
        <v>0</v>
      </c>
      <c r="AL269" s="168">
        <f>IF(A15stdlife="n/a","n/a",IF(AL$3&gt;(A15stdlife+$E269),(Input!$P$157*(1+rvanilla)^0.5)-SUM($P269:AK269),(Input!$P$157*(1+rvanilla)^0.5)/A15stdlife))</f>
        <v>0</v>
      </c>
      <c r="AM269" s="168">
        <f>IF(A15stdlife="n/a","n/a",IF(AM$3&gt;(A15stdlife+$E269),(Input!$P$157*(1+rvanilla)^0.5)-SUM($P269:AL269),(Input!$P$157*(1+rvanilla)^0.5)/A15stdlife))</f>
        <v>0</v>
      </c>
      <c r="AN269" s="168">
        <f>IF(A15stdlife="n/a","n/a",IF(AN$3&gt;(A15stdlife+$E269),(Input!$P$157*(1+rvanilla)^0.5)-SUM($P269:AM269),(Input!$P$157*(1+rvanilla)^0.5)/A15stdlife))</f>
        <v>0</v>
      </c>
      <c r="AO269" s="168">
        <f>IF(A15stdlife="n/a","n/a",IF(AO$3&gt;(A15stdlife+$E269),(Input!$P$157*(1+rvanilla)^0.5)-SUM($P269:AN269),(Input!$P$157*(1+rvanilla)^0.5)/A15stdlife))</f>
        <v>0</v>
      </c>
      <c r="AP269" s="168">
        <f>IF(A15stdlife="n/a","n/a",IF(AP$3&gt;(A15stdlife+$E269),(Input!$P$157*(1+rvanilla)^0.5)-SUM($P269:AO269),(Input!$P$157*(1+rvanilla)^0.5)/A15stdlife))</f>
        <v>0</v>
      </c>
      <c r="AQ269" s="168">
        <f>IF(A15stdlife="n/a","n/a",IF(AQ$3&gt;(A15stdlife+$E269),(Input!$P$157*(1+rvanilla)^0.5)-SUM($P269:AP269),(Input!$P$157*(1+rvanilla)^0.5)/A15stdlife))</f>
        <v>0</v>
      </c>
      <c r="AR269" s="168">
        <f>IF(A15stdlife="n/a","n/a",IF(AR$3&gt;(A15stdlife+$E269),(Input!$P$157*(1+rvanilla)^0.5)-SUM($P269:AQ269),(Input!$P$157*(1+rvanilla)^0.5)/A15stdlife))</f>
        <v>0</v>
      </c>
      <c r="AS269" s="168">
        <f>IF(A15stdlife="n/a","n/a",IF(AS$3&gt;(A15stdlife+$E269),(Input!$P$157*(1+rvanilla)^0.5)-SUM($P269:AR269),(Input!$P$157*(1+rvanilla)^0.5)/A15stdlife))</f>
        <v>0</v>
      </c>
      <c r="AT269" s="168">
        <f>IF(A15stdlife="n/a","n/a",IF(AT$3&gt;(A15stdlife+$E269),(Input!$P$157*(1+rvanilla)^0.5)-SUM($P269:AS269),(Input!$P$157*(1+rvanilla)^0.5)/A15stdlife))</f>
        <v>0</v>
      </c>
      <c r="AU269" s="168">
        <f>IF(A15stdlife="n/a","n/a",IF(AU$3&gt;(A15stdlife+$E269),(Input!$P$157*(1+rvanilla)^0.5)-SUM($P269:AT269),(Input!$P$157*(1+rvanilla)^0.5)/A15stdlife))</f>
        <v>0</v>
      </c>
      <c r="AV269" s="168">
        <f>IF(A15stdlife="n/a","n/a",IF(AV$3&gt;(A15stdlife+$E269),(Input!$P$157*(1+rvanilla)^0.5)-SUM($P269:AU269),(Input!$P$157*(1+rvanilla)^0.5)/A15stdlife))</f>
        <v>0</v>
      </c>
      <c r="AW269" s="168">
        <f>IF(A15stdlife="n/a","n/a",IF(AW$3&gt;(A15stdlife+$E269),(Input!$P$157*(1+rvanilla)^0.5)-SUM($P269:AV269),(Input!$P$157*(1+rvanilla)^0.5)/A15stdlife))</f>
        <v>0</v>
      </c>
      <c r="AX269" s="168">
        <f>IF(A15stdlife="n/a","n/a",IF(AX$3&gt;(A15stdlife+$E269),(Input!$P$157*(1+rvanilla)^0.5)-SUM($P269:AW269),(Input!$P$157*(1+rvanilla)^0.5)/A15stdlife))</f>
        <v>0</v>
      </c>
      <c r="AY269" s="168">
        <f>IF(A15stdlife="n/a","n/a",IF(AY$3&gt;(A15stdlife+$E269),(Input!$P$157*(1+rvanilla)^0.5)-SUM($P269:AX269),(Input!$P$157*(1+rvanilla)^0.5)/A15stdlife))</f>
        <v>0</v>
      </c>
      <c r="AZ269" s="168">
        <f>IF(A15stdlife="n/a","n/a",IF(AZ$3&gt;(A15stdlife+$E269),(Input!$P$157*(1+rvanilla)^0.5)-SUM($P269:AY269),(Input!$P$157*(1+rvanilla)^0.5)/A15stdlife))</f>
        <v>0</v>
      </c>
      <c r="BA269" s="168">
        <f>IF(A15stdlife="n/a","n/a",IF(BA$3&gt;(A15stdlife+$E269),(Input!$P$157*(1+rvanilla)^0.5)-SUM($P269:AZ269),(Input!$P$157*(1+rvanilla)^0.5)/A15stdlife))</f>
        <v>0</v>
      </c>
      <c r="BB269" s="168">
        <f>IF(A15stdlife="n/a","n/a",IF(BB$3&gt;(A15stdlife+$E269),(Input!$P$157*(1+rvanilla)^0.5)-SUM($P269:BA269),(Input!$P$157*(1+rvanilla)^0.5)/A15stdlife))</f>
        <v>0</v>
      </c>
      <c r="BC269" s="168">
        <f>IF(A15stdlife="n/a","n/a",IF(BC$3&gt;(A15stdlife+$E269),(Input!$P$157*(1+rvanilla)^0.5)-SUM($P269:BB269),(Input!$P$157*(1+rvanilla)^0.5)/A15stdlife))</f>
        <v>0</v>
      </c>
      <c r="BD269" s="168">
        <f>IF(A15stdlife="n/a","n/a",IF(BD$3&gt;(A15stdlife+$E269),(Input!$P$157*(1+rvanilla)^0.5)-SUM($P269:BC269),(Input!$P$157*(1+rvanilla)^0.5)/A15stdlife))</f>
        <v>0</v>
      </c>
      <c r="BE269" s="168">
        <f>IF(A15stdlife="n/a","n/a",IF(BE$3&gt;(A15stdlife+$E269),(Input!$P$157*(1+rvanilla)^0.5)-SUM($P269:BD269),(Input!$P$157*(1+rvanilla)^0.5)/A15stdlife))</f>
        <v>0</v>
      </c>
      <c r="BF269" s="168">
        <f>IF(A15stdlife="n/a","n/a",IF(BF$3&gt;(A15stdlife+$E269),(Input!$P$157*(1+rvanilla)^0.5)-SUM($P269:BE269),(Input!$P$157*(1+rvanilla)^0.5)/A15stdlife))</f>
        <v>0</v>
      </c>
      <c r="BG269" s="168">
        <f>IF(A15stdlife="n/a","n/a",IF(BG$3&gt;(A15stdlife+$E269),(Input!$P$157*(1+rvanilla)^0.5)-SUM($P269:BF269),(Input!$P$157*(1+rvanilla)^0.5)/A15stdlife))</f>
        <v>0</v>
      </c>
      <c r="BH269" s="168">
        <f>IF(A15stdlife="n/a","n/a",IF(BH$3&gt;(A15stdlife+$E269),(Input!$P$157*(1+rvanilla)^0.5)-SUM($P269:BG269),(Input!$P$157*(1+rvanilla)^0.5)/A15stdlife))</f>
        <v>0</v>
      </c>
      <c r="BI269" s="168">
        <f>IF(A15stdlife="n/a","n/a",IF(BI$3&gt;(A15stdlife+$E269),(Input!$P$157*(1+rvanilla)^0.5)-SUM($P269:BH269),(Input!$P$157*(1+rvanilla)^0.5)/A15stdlife))</f>
        <v>0</v>
      </c>
      <c r="BJ269" s="168"/>
      <c r="BK269" s="20"/>
      <c r="BL269"/>
      <c r="BM269"/>
      <c r="BN269"/>
      <c r="BO269"/>
      <c r="BP269"/>
      <c r="BQ269"/>
      <c r="BR269"/>
      <c r="BS269"/>
      <c r="BT269"/>
      <c r="BU269"/>
      <c r="BV269"/>
      <c r="BW269"/>
      <c r="BX269"/>
      <c r="BY269"/>
      <c r="BZ269"/>
      <c r="CA269"/>
      <c r="CB269"/>
      <c r="CC269"/>
      <c r="CD269"/>
      <c r="CE269"/>
      <c r="CF269"/>
      <c r="CG269"/>
      <c r="CH269"/>
      <c r="CI269"/>
      <c r="CJ269"/>
      <c r="CK269"/>
      <c r="CL269"/>
      <c r="CM269"/>
      <c r="CN269"/>
      <c r="CO269"/>
      <c r="CP269"/>
      <c r="CQ269"/>
      <c r="CR269"/>
      <c r="CS269"/>
      <c r="CT269"/>
      <c r="CU269"/>
      <c r="CV269"/>
      <c r="CW269"/>
      <c r="CX269"/>
      <c r="CY269"/>
      <c r="CZ269"/>
      <c r="DA269"/>
      <c r="DB269"/>
      <c r="DC269"/>
      <c r="DD269"/>
      <c r="DE269"/>
      <c r="DF269"/>
      <c r="DG269"/>
      <c r="DH269"/>
      <c r="DI269"/>
      <c r="DJ269"/>
      <c r="DK269"/>
      <c r="DL269"/>
      <c r="DM269"/>
      <c r="DN269"/>
      <c r="DO269"/>
      <c r="DP269"/>
      <c r="DQ269"/>
      <c r="DR269"/>
      <c r="DS269"/>
      <c r="DT269"/>
      <c r="DU269"/>
      <c r="DV269"/>
      <c r="DW269"/>
      <c r="DX269"/>
      <c r="DY269"/>
      <c r="DZ269"/>
      <c r="EA269"/>
      <c r="EB269"/>
      <c r="EC269"/>
      <c r="ED269"/>
      <c r="EE269"/>
      <c r="EF269"/>
      <c r="EG269"/>
      <c r="EH269"/>
      <c r="EI269"/>
      <c r="EJ269"/>
      <c r="EK269"/>
      <c r="EL269"/>
      <c r="EM269"/>
      <c r="EN269"/>
      <c r="EO269"/>
      <c r="EP269"/>
      <c r="EQ269"/>
      <c r="ER269"/>
      <c r="ES269"/>
      <c r="ET269"/>
      <c r="EU269"/>
      <c r="EV269"/>
      <c r="EW269"/>
      <c r="EX269"/>
      <c r="EY269"/>
      <c r="EZ269"/>
      <c r="FA269"/>
      <c r="FB269"/>
      <c r="FC269"/>
      <c r="FD269"/>
      <c r="FE269"/>
      <c r="FF269"/>
      <c r="FG269"/>
      <c r="FH269"/>
      <c r="FI269"/>
      <c r="FJ269"/>
      <c r="FK269"/>
      <c r="FL269"/>
      <c r="FM269"/>
      <c r="FN269"/>
      <c r="FO269"/>
      <c r="FP269"/>
      <c r="FQ269"/>
      <c r="FR269"/>
      <c r="FS269"/>
      <c r="FT269"/>
      <c r="FU269"/>
      <c r="FV269"/>
      <c r="FW269"/>
      <c r="FX269"/>
      <c r="FY269"/>
      <c r="FZ269"/>
      <c r="GA269"/>
      <c r="GB269"/>
      <c r="GC269"/>
      <c r="GD269"/>
      <c r="GE269"/>
      <c r="GF269"/>
      <c r="GG269"/>
      <c r="GH269"/>
      <c r="GI269"/>
      <c r="GJ269"/>
      <c r="GK269"/>
      <c r="GL269"/>
      <c r="GM269"/>
      <c r="GN269"/>
      <c r="GO269"/>
      <c r="GP269"/>
      <c r="GQ269"/>
      <c r="GR269"/>
      <c r="GS269"/>
      <c r="GT269"/>
      <c r="GU269"/>
      <c r="GV269"/>
      <c r="GW269"/>
      <c r="GX269"/>
      <c r="GY269"/>
      <c r="GZ269"/>
      <c r="HA269"/>
      <c r="HB269"/>
      <c r="HC269"/>
      <c r="HD269"/>
      <c r="HE269"/>
      <c r="HF269"/>
      <c r="HG269"/>
      <c r="HH269"/>
      <c r="HI269"/>
      <c r="HJ269"/>
      <c r="HK269"/>
      <c r="HL269"/>
      <c r="HM269"/>
      <c r="HN269"/>
      <c r="HO269"/>
      <c r="HP269"/>
      <c r="HQ269"/>
      <c r="HR269"/>
      <c r="HS269"/>
      <c r="HT269"/>
      <c r="HU269"/>
      <c r="HV269"/>
      <c r="HW269"/>
      <c r="HX269"/>
      <c r="HY269"/>
      <c r="HZ269"/>
      <c r="IA269"/>
      <c r="IB269"/>
      <c r="IC269"/>
      <c r="ID269"/>
      <c r="IE269"/>
      <c r="IF269"/>
      <c r="IG269"/>
      <c r="IH269"/>
      <c r="II269"/>
      <c r="IJ269"/>
      <c r="IK269"/>
      <c r="IL269"/>
      <c r="IM269"/>
      <c r="IN269"/>
      <c r="IO269"/>
      <c r="IP269"/>
      <c r="IQ269"/>
      <c r="IR269"/>
      <c r="IS269"/>
      <c r="IT269"/>
      <c r="IU269"/>
      <c r="IV269"/>
    </row>
    <row r="270" spans="1:256" s="5" customFormat="1" outlineLevel="1" collapsed="1">
      <c r="A270" s="20"/>
      <c r="B270" s="20"/>
      <c r="C270" s="38" t="str">
        <f>Asset15</f>
        <v>Furniture, fittings, plant and equipment</v>
      </c>
      <c r="D270" s="20"/>
      <c r="E270" s="20"/>
      <c r="F270" s="35"/>
      <c r="G270" s="165">
        <f t="shared" ref="G270:AL270" si="65">SUM(G258:G269)</f>
        <v>3.73339912955554</v>
      </c>
      <c r="H270" s="165">
        <f t="shared" si="65"/>
        <v>4.2327028172861754</v>
      </c>
      <c r="I270" s="165">
        <f t="shared" si="65"/>
        <v>4.5510069690236499</v>
      </c>
      <c r="J270" s="165">
        <f t="shared" si="65"/>
        <v>4.9602628901938379</v>
      </c>
      <c r="K270" s="165">
        <f t="shared" si="65"/>
        <v>5.3740903349124753</v>
      </c>
      <c r="L270" s="165">
        <f t="shared" si="65"/>
        <v>5.8782769630110181</v>
      </c>
      <c r="M270" s="165">
        <f t="shared" si="65"/>
        <v>5.8782769630110181</v>
      </c>
      <c r="N270" s="165">
        <f t="shared" si="65"/>
        <v>5.8782769630110181</v>
      </c>
      <c r="O270" s="165">
        <f t="shared" si="65"/>
        <v>5.8782769630110181</v>
      </c>
      <c r="P270" s="165">
        <f t="shared" si="65"/>
        <v>5.8782769630110181</v>
      </c>
      <c r="Q270" s="165">
        <f t="shared" si="65"/>
        <v>5.8782769630110181</v>
      </c>
      <c r="R270" s="165">
        <f t="shared" si="65"/>
        <v>5.8782769630110181</v>
      </c>
      <c r="S270" s="165">
        <f t="shared" si="65"/>
        <v>3.4856815953826534</v>
      </c>
      <c r="T270" s="165">
        <f t="shared" si="65"/>
        <v>2.1448778334554772</v>
      </c>
      <c r="U270" s="165">
        <f t="shared" si="65"/>
        <v>2.1448778334554772</v>
      </c>
      <c r="V270" s="165">
        <f t="shared" si="65"/>
        <v>2.1448778334554772</v>
      </c>
      <c r="W270" s="165">
        <f t="shared" si="65"/>
        <v>2.1448778334554772</v>
      </c>
      <c r="X270" s="165">
        <f t="shared" si="65"/>
        <v>2.1448778334554772</v>
      </c>
      <c r="Y270" s="165">
        <f t="shared" si="65"/>
        <v>1.8648792861239853</v>
      </c>
      <c r="Z270" s="165">
        <f t="shared" si="65"/>
        <v>1.4670761648644322</v>
      </c>
      <c r="AA270" s="165">
        <f t="shared" si="65"/>
        <v>1.0977682574084</v>
      </c>
      <c r="AB270" s="165">
        <f t="shared" si="65"/>
        <v>0.68594872618662839</v>
      </c>
      <c r="AC270" s="165">
        <f t="shared" si="65"/>
        <v>0.22144983499935833</v>
      </c>
      <c r="AD270" s="165">
        <f t="shared" si="65"/>
        <v>0</v>
      </c>
      <c r="AE270" s="165">
        <f t="shared" si="65"/>
        <v>0</v>
      </c>
      <c r="AF270" s="165">
        <f t="shared" si="65"/>
        <v>0</v>
      </c>
      <c r="AG270" s="165">
        <f t="shared" si="65"/>
        <v>0</v>
      </c>
      <c r="AH270" s="165">
        <f t="shared" si="65"/>
        <v>0</v>
      </c>
      <c r="AI270" s="165">
        <f t="shared" si="65"/>
        <v>0</v>
      </c>
      <c r="AJ270" s="165">
        <f t="shared" si="65"/>
        <v>0</v>
      </c>
      <c r="AK270" s="165">
        <f t="shared" si="65"/>
        <v>0</v>
      </c>
      <c r="AL270" s="165">
        <f t="shared" si="65"/>
        <v>0</v>
      </c>
      <c r="AM270" s="165">
        <f t="shared" ref="AM270:BI270" si="66">SUM(AM258:AM269)</f>
        <v>0</v>
      </c>
      <c r="AN270" s="165">
        <f t="shared" si="66"/>
        <v>0</v>
      </c>
      <c r="AO270" s="165">
        <f t="shared" si="66"/>
        <v>0</v>
      </c>
      <c r="AP270" s="165">
        <f t="shared" si="66"/>
        <v>0</v>
      </c>
      <c r="AQ270" s="165">
        <f t="shared" si="66"/>
        <v>0</v>
      </c>
      <c r="AR270" s="165">
        <f t="shared" si="66"/>
        <v>0</v>
      </c>
      <c r="AS270" s="165">
        <f t="shared" si="66"/>
        <v>0</v>
      </c>
      <c r="AT270" s="165">
        <f t="shared" si="66"/>
        <v>0</v>
      </c>
      <c r="AU270" s="165">
        <f t="shared" si="66"/>
        <v>0</v>
      </c>
      <c r="AV270" s="165">
        <f t="shared" si="66"/>
        <v>0</v>
      </c>
      <c r="AW270" s="165">
        <f t="shared" si="66"/>
        <v>0</v>
      </c>
      <c r="AX270" s="165">
        <f t="shared" si="66"/>
        <v>0</v>
      </c>
      <c r="AY270" s="165">
        <f t="shared" si="66"/>
        <v>0</v>
      </c>
      <c r="AZ270" s="165">
        <f t="shared" si="66"/>
        <v>0</v>
      </c>
      <c r="BA270" s="165">
        <f t="shared" si="66"/>
        <v>0</v>
      </c>
      <c r="BB270" s="165">
        <f t="shared" si="66"/>
        <v>0</v>
      </c>
      <c r="BC270" s="165">
        <f t="shared" si="66"/>
        <v>0</v>
      </c>
      <c r="BD270" s="165">
        <f t="shared" si="66"/>
        <v>0</v>
      </c>
      <c r="BE270" s="165">
        <f t="shared" si="66"/>
        <v>0</v>
      </c>
      <c r="BF270" s="165">
        <f t="shared" si="66"/>
        <v>0</v>
      </c>
      <c r="BG270" s="165">
        <f t="shared" si="66"/>
        <v>0</v>
      </c>
      <c r="BH270" s="165">
        <f t="shared" si="66"/>
        <v>0</v>
      </c>
      <c r="BI270" s="165">
        <f t="shared" si="66"/>
        <v>0</v>
      </c>
      <c r="BJ270" s="20"/>
      <c r="BK270" s="20"/>
      <c r="BL270"/>
      <c r="BM270"/>
      <c r="BN270"/>
      <c r="BO270"/>
      <c r="BP270"/>
      <c r="BQ270"/>
      <c r="BR270"/>
      <c r="BS270"/>
      <c r="BT270"/>
      <c r="BU270"/>
      <c r="BV270"/>
      <c r="BW270"/>
      <c r="BX270"/>
      <c r="BY270"/>
      <c r="BZ270"/>
      <c r="CA270"/>
      <c r="CB270"/>
      <c r="CC270"/>
      <c r="CD270"/>
      <c r="CE270"/>
      <c r="CF270"/>
      <c r="CG270"/>
      <c r="CH270"/>
      <c r="CI270"/>
      <c r="CJ270"/>
      <c r="CK270"/>
      <c r="CL270"/>
      <c r="CM270"/>
      <c r="CN270"/>
      <c r="CO270"/>
      <c r="CP270"/>
      <c r="CQ270"/>
      <c r="CR270"/>
      <c r="CS270"/>
      <c r="CT270"/>
      <c r="CU270"/>
      <c r="CV270"/>
      <c r="CW270"/>
      <c r="CX270"/>
      <c r="CY270"/>
      <c r="CZ270"/>
      <c r="DA270"/>
      <c r="DB270"/>
      <c r="DC270"/>
      <c r="DD270"/>
      <c r="DE270"/>
      <c r="DF270"/>
      <c r="DG270"/>
      <c r="DH270"/>
      <c r="DI270"/>
      <c r="DJ270"/>
      <c r="DK270"/>
      <c r="DL270"/>
      <c r="DM270"/>
      <c r="DN270"/>
      <c r="DO270"/>
      <c r="DP270"/>
      <c r="DQ270"/>
      <c r="DR270"/>
      <c r="DS270"/>
      <c r="DT270"/>
      <c r="DU270"/>
      <c r="DV270"/>
      <c r="DW270"/>
      <c r="DX270"/>
      <c r="DY270"/>
      <c r="DZ270"/>
      <c r="EA270"/>
      <c r="EB270"/>
      <c r="EC270"/>
      <c r="ED270"/>
      <c r="EE270"/>
      <c r="EF270"/>
      <c r="EG270"/>
      <c r="EH270"/>
      <c r="EI270"/>
      <c r="EJ270"/>
      <c r="EK270"/>
      <c r="EL270"/>
      <c r="EM270"/>
      <c r="EN270"/>
      <c r="EO270"/>
      <c r="EP270"/>
      <c r="EQ270"/>
      <c r="ER270"/>
      <c r="ES270"/>
      <c r="ET270"/>
      <c r="EU270"/>
      <c r="EV270"/>
      <c r="EW270"/>
      <c r="EX270"/>
      <c r="EY270"/>
      <c r="EZ270"/>
      <c r="FA270"/>
      <c r="FB270"/>
      <c r="FC270"/>
      <c r="FD270"/>
      <c r="FE270"/>
      <c r="FF270"/>
      <c r="FG270"/>
      <c r="FH270"/>
      <c r="FI270"/>
      <c r="FJ270"/>
      <c r="FK270"/>
      <c r="FL270"/>
      <c r="FM270"/>
      <c r="FN270"/>
      <c r="FO270"/>
      <c r="FP270"/>
      <c r="FQ270"/>
      <c r="FR270"/>
      <c r="FS270"/>
      <c r="FT270"/>
      <c r="FU270"/>
      <c r="FV270"/>
      <c r="FW270"/>
      <c r="FX270"/>
      <c r="FY270"/>
      <c r="FZ270"/>
      <c r="GA270"/>
      <c r="GB270"/>
      <c r="GC270"/>
      <c r="GD270"/>
      <c r="GE270"/>
      <c r="GF270"/>
      <c r="GG270"/>
      <c r="GH270"/>
      <c r="GI270"/>
      <c r="GJ270"/>
      <c r="GK270"/>
      <c r="GL270"/>
      <c r="GM270"/>
      <c r="GN270"/>
      <c r="GO270"/>
      <c r="GP270"/>
      <c r="GQ270"/>
      <c r="GR270"/>
      <c r="GS270"/>
      <c r="GT270"/>
      <c r="GU270"/>
      <c r="GV270"/>
      <c r="GW270"/>
      <c r="GX270"/>
      <c r="GY270"/>
      <c r="GZ270"/>
      <c r="HA270"/>
      <c r="HB270"/>
      <c r="HC270"/>
      <c r="HD270"/>
      <c r="HE270"/>
      <c r="HF270"/>
      <c r="HG270"/>
      <c r="HH270"/>
      <c r="HI270"/>
      <c r="HJ270"/>
      <c r="HK270"/>
      <c r="HL270"/>
      <c r="HM270"/>
      <c r="HN270"/>
      <c r="HO270"/>
      <c r="HP270"/>
      <c r="HQ270"/>
      <c r="HR270"/>
      <c r="HS270"/>
      <c r="HT270"/>
      <c r="HU270"/>
      <c r="HV270"/>
      <c r="HW270"/>
      <c r="HX270"/>
      <c r="HY270"/>
      <c r="HZ270"/>
      <c r="IA270"/>
      <c r="IB270"/>
      <c r="IC270"/>
      <c r="ID270"/>
      <c r="IE270"/>
      <c r="IF270"/>
      <c r="IG270"/>
      <c r="IH270"/>
      <c r="II270"/>
      <c r="IJ270"/>
      <c r="IK270"/>
      <c r="IL270"/>
      <c r="IM270"/>
      <c r="IN270"/>
      <c r="IO270"/>
      <c r="IP270"/>
      <c r="IQ270"/>
      <c r="IR270"/>
      <c r="IS270"/>
      <c r="IT270"/>
      <c r="IU270"/>
      <c r="IV270"/>
    </row>
    <row r="271" spans="1:256" s="5" customFormat="1" hidden="1" outlineLevel="2">
      <c r="A271" s="20"/>
      <c r="B271" s="45" t="str">
        <f>C283</f>
        <v>Land (non-system)</v>
      </c>
      <c r="C271" s="46"/>
      <c r="D271" s="47" t="s">
        <v>72</v>
      </c>
      <c r="E271" s="46"/>
      <c r="F271" s="48"/>
      <c r="G271" s="443" t="str">
        <f>IF(G$3&gt;A16remlife,A16value-SUM($F271:F271),IF(A16remlife="N/A","n/a",A16value/A16remlife))</f>
        <v>n/a</v>
      </c>
      <c r="H271" s="167" t="str">
        <f>IF(H$3&gt;A16remlife,A16value-SUM($F271:G271),IF(A16remlife="N/A","n/a",A16value/A16remlife))</f>
        <v>n/a</v>
      </c>
      <c r="I271" s="167" t="str">
        <f>IF(I$3&gt;A16remlife,A16value-SUM($F271:H271),IF(A16remlife="N/A","n/a",A16value/A16remlife))</f>
        <v>n/a</v>
      </c>
      <c r="J271" s="167" t="str">
        <f>IF(J$3&gt;A16remlife,A16value-SUM($F271:I271),IF(A16remlife="N/A","n/a",A16value/A16remlife))</f>
        <v>n/a</v>
      </c>
      <c r="K271" s="167" t="str">
        <f>IF(K$3&gt;A16remlife,A16value-SUM($F271:J271),IF(A16remlife="N/A","n/a",A16value/A16remlife))</f>
        <v>n/a</v>
      </c>
      <c r="L271" s="167" t="str">
        <f>IF(L$3&gt;A16remlife,A16value-SUM($F271:K271),IF(A16remlife="N/A","n/a",A16value/A16remlife))</f>
        <v>n/a</v>
      </c>
      <c r="M271" s="167" t="str">
        <f>IF(M$3&gt;A16remlife,A16value-SUM($F271:L271),IF(A16remlife="N/A","n/a",A16value/A16remlife))</f>
        <v>n/a</v>
      </c>
      <c r="N271" s="167" t="str">
        <f>IF(N$3&gt;A16remlife,A16value-SUM($F271:M271),IF(A16remlife="N/A","n/a",A16value/A16remlife))</f>
        <v>n/a</v>
      </c>
      <c r="O271" s="167" t="str">
        <f>IF(O$3&gt;A16remlife,A16value-SUM($F271:N271),IF(A16remlife="N/A","n/a",A16value/A16remlife))</f>
        <v>n/a</v>
      </c>
      <c r="P271" s="167" t="str">
        <f>IF(P$3&gt;A16remlife,A16value-SUM($F271:O271),IF(A16remlife="N/A","n/a",A16value/A16remlife))</f>
        <v>n/a</v>
      </c>
      <c r="Q271" s="167" t="str">
        <f>IF(Q$3&gt;A16remlife,A16value-SUM($F271:P271),IF(A16remlife="N/A","n/a",A16value/A16remlife))</f>
        <v>n/a</v>
      </c>
      <c r="R271" s="167" t="str">
        <f>IF(R$3&gt;A16remlife,A16value-SUM($F271:Q271),IF(A16remlife="N/A","n/a",A16value/A16remlife))</f>
        <v>n/a</v>
      </c>
      <c r="S271" s="167" t="str">
        <f>IF(S$3&gt;A16remlife,A16value-SUM($F271:R271),IF(A16remlife="N/A","n/a",A16value/A16remlife))</f>
        <v>n/a</v>
      </c>
      <c r="T271" s="167" t="str">
        <f>IF(T$3&gt;A16remlife,A16value-SUM($F271:S271),IF(A16remlife="N/A","n/a",A16value/A16remlife))</f>
        <v>n/a</v>
      </c>
      <c r="U271" s="167" t="str">
        <f>IF(U$3&gt;A16remlife,A16value-SUM($F271:T271),IF(A16remlife="N/A","n/a",A16value/A16remlife))</f>
        <v>n/a</v>
      </c>
      <c r="V271" s="167" t="str">
        <f>IF(V$3&gt;A16remlife,A16value-SUM($F271:U271),IF(A16remlife="N/A","n/a",A16value/A16remlife))</f>
        <v>n/a</v>
      </c>
      <c r="W271" s="167" t="str">
        <f>IF(W$3&gt;A16remlife,A16value-SUM($F271:V271),IF(A16remlife="N/A","n/a",A16value/A16remlife))</f>
        <v>n/a</v>
      </c>
      <c r="X271" s="167" t="str">
        <f>IF(X$3&gt;A16remlife,A16value-SUM($F271:W271),IF(A16remlife="N/A","n/a",A16value/A16remlife))</f>
        <v>n/a</v>
      </c>
      <c r="Y271" s="167" t="str">
        <f>IF(Y$3&gt;A16remlife,A16value-SUM($F271:X271),IF(A16remlife="N/A","n/a",A16value/A16remlife))</f>
        <v>n/a</v>
      </c>
      <c r="Z271" s="167" t="str">
        <f>IF(Z$3&gt;A16remlife,A16value-SUM($F271:Y271),IF(A16remlife="N/A","n/a",A16value/A16remlife))</f>
        <v>n/a</v>
      </c>
      <c r="AA271" s="167" t="str">
        <f>IF(AA$3&gt;A16remlife,A16value-SUM($F271:Z271),IF(A16remlife="N/A","n/a",A16value/A16remlife))</f>
        <v>n/a</v>
      </c>
      <c r="AB271" s="167" t="str">
        <f>IF(AB$3&gt;A16remlife,A16value-SUM($F271:AA271),IF(A16remlife="N/A","n/a",A16value/A16remlife))</f>
        <v>n/a</v>
      </c>
      <c r="AC271" s="167" t="str">
        <f>IF(AC$3&gt;A16remlife,A16value-SUM($F271:AB271),IF(A16remlife="N/A","n/a",A16value/A16remlife))</f>
        <v>n/a</v>
      </c>
      <c r="AD271" s="167" t="str">
        <f>IF(AD$3&gt;A16remlife,A16value-SUM($F271:AC271),IF(A16remlife="N/A","n/a",A16value/A16remlife))</f>
        <v>n/a</v>
      </c>
      <c r="AE271" s="167" t="str">
        <f>IF(AE$3&gt;A16remlife,A16value-SUM($F271:AD271),IF(A16remlife="N/A","n/a",A16value/A16remlife))</f>
        <v>n/a</v>
      </c>
      <c r="AF271" s="167" t="str">
        <f>IF(AF$3&gt;A16remlife,A16value-SUM($F271:AE271),IF(A16remlife="N/A","n/a",A16value/A16remlife))</f>
        <v>n/a</v>
      </c>
      <c r="AG271" s="167" t="str">
        <f>IF(AG$3&gt;A16remlife,A16value-SUM($F271:AF271),IF(A16remlife="N/A","n/a",A16value/A16remlife))</f>
        <v>n/a</v>
      </c>
      <c r="AH271" s="167" t="str">
        <f>IF(AH$3&gt;A16remlife,A16value-SUM($F271:AG271),IF(A16remlife="N/A","n/a",A16value/A16remlife))</f>
        <v>n/a</v>
      </c>
      <c r="AI271" s="167" t="str">
        <f>IF(AI$3&gt;A16remlife,A16value-SUM($F271:AH271),IF(A16remlife="N/A","n/a",A16value/A16remlife))</f>
        <v>n/a</v>
      </c>
      <c r="AJ271" s="167" t="str">
        <f>IF(AJ$3&gt;A16remlife,A16value-SUM($F271:AI271),IF(A16remlife="N/A","n/a",A16value/A16remlife))</f>
        <v>n/a</v>
      </c>
      <c r="AK271" s="167" t="str">
        <f>IF(AK$3&gt;A16remlife,A16value-SUM($F271:AJ271),IF(A16remlife="N/A","n/a",A16value/A16remlife))</f>
        <v>n/a</v>
      </c>
      <c r="AL271" s="167" t="str">
        <f>IF(AL$3&gt;A16remlife,A16value-SUM($F271:AK271),IF(A16remlife="N/A","n/a",A16value/A16remlife))</f>
        <v>n/a</v>
      </c>
      <c r="AM271" s="167" t="str">
        <f>IF(AM$3&gt;A16remlife,A16value-SUM($F271:AL271),IF(A16remlife="N/A","n/a",A16value/A16remlife))</f>
        <v>n/a</v>
      </c>
      <c r="AN271" s="167" t="str">
        <f>IF(AN$3&gt;A16remlife,A16value-SUM($F271:AM271),IF(A16remlife="N/A","n/a",A16value/A16remlife))</f>
        <v>n/a</v>
      </c>
      <c r="AO271" s="167" t="str">
        <f>IF(AO$3&gt;A16remlife,A16value-SUM($F271:AN271),IF(A16remlife="N/A","n/a",A16value/A16remlife))</f>
        <v>n/a</v>
      </c>
      <c r="AP271" s="167" t="str">
        <f>IF(AP$3&gt;A16remlife,A16value-SUM($F271:AO271),IF(A16remlife="N/A","n/a",A16value/A16remlife))</f>
        <v>n/a</v>
      </c>
      <c r="AQ271" s="167" t="str">
        <f>IF(AQ$3&gt;A16remlife,A16value-SUM($F271:AP271),IF(A16remlife="N/A","n/a",A16value/A16remlife))</f>
        <v>n/a</v>
      </c>
      <c r="AR271" s="167" t="str">
        <f>IF(AR$3&gt;A16remlife,A16value-SUM($F271:AQ271),IF(A16remlife="N/A","n/a",A16value/A16remlife))</f>
        <v>n/a</v>
      </c>
      <c r="AS271" s="167" t="str">
        <f>IF(AS$3&gt;A16remlife,A16value-SUM($F271:AR271),IF(A16remlife="N/A","n/a",A16value/A16remlife))</f>
        <v>n/a</v>
      </c>
      <c r="AT271" s="167" t="str">
        <f>IF(AT$3&gt;A16remlife,A16value-SUM($F271:AS271),IF(A16remlife="N/A","n/a",A16value/A16remlife))</f>
        <v>n/a</v>
      </c>
      <c r="AU271" s="167" t="str">
        <f>IF(AU$3&gt;A16remlife,A16value-SUM($F271:AT271),IF(A16remlife="N/A","n/a",A16value/A16remlife))</f>
        <v>n/a</v>
      </c>
      <c r="AV271" s="167" t="str">
        <f>IF(AV$3&gt;A16remlife,A16value-SUM($F271:AU271),IF(A16remlife="N/A","n/a",A16value/A16remlife))</f>
        <v>n/a</v>
      </c>
      <c r="AW271" s="167" t="str">
        <f>IF(AW$3&gt;A16remlife,A16value-SUM($F271:AV271),IF(A16remlife="N/A","n/a",A16value/A16remlife))</f>
        <v>n/a</v>
      </c>
      <c r="AX271" s="167" t="str">
        <f>IF(AX$3&gt;A16remlife,A16value-SUM($F271:AW271),IF(A16remlife="N/A","n/a",A16value/A16remlife))</f>
        <v>n/a</v>
      </c>
      <c r="AY271" s="167" t="str">
        <f>IF(AY$3&gt;A16remlife,A16value-SUM($F271:AX271),IF(A16remlife="N/A","n/a",A16value/A16remlife))</f>
        <v>n/a</v>
      </c>
      <c r="AZ271" s="167" t="str">
        <f>IF(AZ$3&gt;A16remlife,A16value-SUM($F271:AY271),IF(A16remlife="N/A","n/a",A16value/A16remlife))</f>
        <v>n/a</v>
      </c>
      <c r="BA271" s="167" t="str">
        <f>IF(BA$3&gt;A16remlife,A16value-SUM($F271:AZ271),IF(A16remlife="N/A","n/a",A16value/A16remlife))</f>
        <v>n/a</v>
      </c>
      <c r="BB271" s="167" t="str">
        <f>IF(BB$3&gt;A16remlife,A16value-SUM($F271:BA271),IF(A16remlife="N/A","n/a",A16value/A16remlife))</f>
        <v>n/a</v>
      </c>
      <c r="BC271" s="167" t="str">
        <f>IF(BC$3&gt;A16remlife,A16value-SUM($F271:BB271),IF(A16remlife="N/A","n/a",A16value/A16remlife))</f>
        <v>n/a</v>
      </c>
      <c r="BD271" s="167" t="str">
        <f>IF(BD$3&gt;A16remlife,A16value-SUM($F271:BC271),IF(A16remlife="N/A","n/a",A16value/A16remlife))</f>
        <v>n/a</v>
      </c>
      <c r="BE271" s="167" t="str">
        <f>IF(BE$3&gt;A16remlife,A16value-SUM($F271:BD271),IF(A16remlife="N/A","n/a",A16value/A16remlife))</f>
        <v>n/a</v>
      </c>
      <c r="BF271" s="167" t="str">
        <f>IF(BF$3&gt;A16remlife,A16value-SUM($F271:BE271),IF(A16remlife="N/A","n/a",A16value/A16remlife))</f>
        <v>n/a</v>
      </c>
      <c r="BG271" s="167" t="str">
        <f>IF(BG$3&gt;A16remlife,A16value-SUM($F271:BF271),IF(A16remlife="N/A","n/a",A16value/A16remlife))</f>
        <v>n/a</v>
      </c>
      <c r="BH271" s="167" t="str">
        <f>IF(BH$3&gt;A16remlife,A16value-SUM($F271:BG271),IF(A16remlife="N/A","n/a",A16value/A16remlife))</f>
        <v>n/a</v>
      </c>
      <c r="BI271" s="167" t="str">
        <f>IF(BI$3&gt;A16remlife,A16value-SUM($F271:BH271),IF(A16remlife="N/A","n/a",A16value/A16remlife))</f>
        <v>n/a</v>
      </c>
      <c r="BJ271" s="20"/>
      <c r="BK271" s="20"/>
      <c r="BL271"/>
      <c r="BM271"/>
      <c r="BN271"/>
      <c r="BO271"/>
      <c r="BP271"/>
      <c r="BQ271"/>
      <c r="BR271"/>
      <c r="BS271"/>
      <c r="BT271"/>
      <c r="BU271"/>
      <c r="BV271"/>
      <c r="BW271"/>
      <c r="BX271"/>
      <c r="BY271"/>
      <c r="BZ271"/>
      <c r="CA271"/>
      <c r="CB271"/>
      <c r="CC271"/>
      <c r="CD271"/>
      <c r="CE271"/>
      <c r="CF271"/>
      <c r="CG271"/>
      <c r="CH271"/>
      <c r="CI271"/>
      <c r="CJ271"/>
      <c r="CK271"/>
      <c r="CL271"/>
      <c r="CM271"/>
      <c r="CN271"/>
      <c r="CO271"/>
      <c r="CP271"/>
      <c r="CQ271"/>
      <c r="CR271"/>
      <c r="CS271"/>
      <c r="CT271"/>
      <c r="CU271"/>
      <c r="CV271"/>
      <c r="CW271"/>
      <c r="CX271"/>
      <c r="CY271"/>
      <c r="CZ271"/>
      <c r="DA271"/>
      <c r="DB271"/>
      <c r="DC271"/>
      <c r="DD271"/>
      <c r="DE271"/>
      <c r="DF271"/>
      <c r="DG271"/>
      <c r="DH271"/>
      <c r="DI271"/>
      <c r="DJ271"/>
      <c r="DK271"/>
      <c r="DL271"/>
      <c r="DM271"/>
      <c r="DN271"/>
      <c r="DO271"/>
      <c r="DP271"/>
      <c r="DQ271"/>
      <c r="DR271"/>
      <c r="DS271"/>
      <c r="DT271"/>
      <c r="DU271"/>
      <c r="DV271"/>
      <c r="DW271"/>
      <c r="DX271"/>
      <c r="DY271"/>
      <c r="DZ271"/>
      <c r="EA271"/>
      <c r="EB271"/>
      <c r="EC271"/>
      <c r="ED271"/>
      <c r="EE271"/>
      <c r="EF271"/>
      <c r="EG271"/>
      <c r="EH271"/>
      <c r="EI271"/>
      <c r="EJ271"/>
      <c r="EK271"/>
      <c r="EL271"/>
      <c r="EM271"/>
      <c r="EN271"/>
      <c r="EO271"/>
      <c r="EP271"/>
      <c r="EQ271"/>
      <c r="ER271"/>
      <c r="ES271"/>
      <c r="ET271"/>
      <c r="EU271"/>
      <c r="EV271"/>
      <c r="EW271"/>
      <c r="EX271"/>
      <c r="EY271"/>
      <c r="EZ271"/>
      <c r="FA271"/>
      <c r="FB271"/>
      <c r="FC271"/>
      <c r="FD271"/>
      <c r="FE271"/>
      <c r="FF271"/>
      <c r="FG271"/>
      <c r="FH271"/>
      <c r="FI271"/>
      <c r="FJ271"/>
      <c r="FK271"/>
      <c r="FL271"/>
      <c r="FM271"/>
      <c r="FN271"/>
      <c r="FO271"/>
      <c r="FP271"/>
      <c r="FQ271"/>
      <c r="FR271"/>
      <c r="FS271"/>
      <c r="FT271"/>
      <c r="FU271"/>
      <c r="FV271"/>
      <c r="FW271"/>
      <c r="FX271"/>
      <c r="FY271"/>
      <c r="FZ271"/>
      <c r="GA271"/>
      <c r="GB271"/>
      <c r="GC271"/>
      <c r="GD271"/>
      <c r="GE271"/>
      <c r="GF271"/>
      <c r="GG271"/>
      <c r="GH271"/>
      <c r="GI271"/>
      <c r="GJ271"/>
      <c r="GK271"/>
      <c r="GL271"/>
      <c r="GM271"/>
      <c r="GN271"/>
      <c r="GO271"/>
      <c r="GP271"/>
      <c r="GQ271"/>
      <c r="GR271"/>
      <c r="GS271"/>
      <c r="GT271"/>
      <c r="GU271"/>
      <c r="GV271"/>
      <c r="GW271"/>
      <c r="GX271"/>
      <c r="GY271"/>
      <c r="GZ271"/>
      <c r="HA271"/>
      <c r="HB271"/>
      <c r="HC271"/>
      <c r="HD271"/>
      <c r="HE271"/>
      <c r="HF271"/>
      <c r="HG271"/>
      <c r="HH271"/>
      <c r="HI271"/>
      <c r="HJ271"/>
      <c r="HK271"/>
      <c r="HL271"/>
      <c r="HM271"/>
      <c r="HN271"/>
      <c r="HO271"/>
      <c r="HP271"/>
      <c r="HQ271"/>
      <c r="HR271"/>
      <c r="HS271"/>
      <c r="HT271"/>
      <c r="HU271"/>
      <c r="HV271"/>
      <c r="HW271"/>
      <c r="HX271"/>
      <c r="HY271"/>
      <c r="HZ271"/>
      <c r="IA271"/>
      <c r="IB271"/>
      <c r="IC271"/>
      <c r="ID271"/>
      <c r="IE271"/>
      <c r="IF271"/>
      <c r="IG271"/>
      <c r="IH271"/>
      <c r="II271"/>
      <c r="IJ271"/>
      <c r="IK271"/>
      <c r="IL271"/>
      <c r="IM271"/>
      <c r="IN271"/>
      <c r="IO271"/>
      <c r="IP271"/>
      <c r="IQ271"/>
      <c r="IR271"/>
      <c r="IS271"/>
      <c r="IT271"/>
      <c r="IU271"/>
      <c r="IV271"/>
    </row>
    <row r="272" spans="1:256" s="5" customFormat="1" hidden="1" outlineLevel="2">
      <c r="A272" s="20"/>
      <c r="B272" s="20"/>
      <c r="C272" s="38"/>
      <c r="D272" s="641" t="s">
        <v>71</v>
      </c>
      <c r="E272" s="287">
        <v>0</v>
      </c>
      <c r="F272" s="40"/>
      <c r="G272" s="164"/>
      <c r="H272" s="168"/>
      <c r="I272" s="168"/>
      <c r="J272" s="168"/>
      <c r="K272" s="168"/>
      <c r="L272" s="168"/>
      <c r="M272" s="168"/>
      <c r="N272" s="168"/>
      <c r="O272" s="168"/>
      <c r="P272" s="168"/>
      <c r="Q272" s="168"/>
      <c r="R272" s="168"/>
      <c r="S272" s="168"/>
      <c r="T272" s="168"/>
      <c r="U272" s="168"/>
      <c r="V272" s="168"/>
      <c r="W272" s="168"/>
      <c r="X272" s="168"/>
      <c r="Y272" s="168"/>
      <c r="Z272" s="168"/>
      <c r="AA272" s="168"/>
      <c r="AB272" s="168"/>
      <c r="AC272" s="168"/>
      <c r="AD272" s="168"/>
      <c r="AE272" s="168"/>
      <c r="AF272" s="168"/>
      <c r="AG272" s="168"/>
      <c r="AH272" s="168"/>
      <c r="AI272" s="168"/>
      <c r="AJ272" s="168"/>
      <c r="AK272" s="168"/>
      <c r="AL272" s="168"/>
      <c r="AM272" s="168"/>
      <c r="AN272" s="168"/>
      <c r="AO272" s="168"/>
      <c r="AP272" s="168"/>
      <c r="AQ272" s="168"/>
      <c r="AR272" s="168"/>
      <c r="AS272" s="168"/>
      <c r="AT272" s="168"/>
      <c r="AU272" s="168"/>
      <c r="AV272" s="168"/>
      <c r="AW272" s="168"/>
      <c r="AX272" s="168"/>
      <c r="AY272" s="168"/>
      <c r="AZ272" s="168"/>
      <c r="BA272" s="168"/>
      <c r="BB272" s="168"/>
      <c r="BC272" s="168"/>
      <c r="BD272" s="168"/>
      <c r="BE272" s="168"/>
      <c r="BF272" s="168"/>
      <c r="BG272" s="168"/>
      <c r="BH272" s="168"/>
      <c r="BI272" s="168"/>
      <c r="BJ272" s="20"/>
      <c r="BK272" s="20"/>
      <c r="BL272"/>
      <c r="BM272"/>
      <c r="BN272"/>
      <c r="BO272"/>
      <c r="BP272"/>
      <c r="BQ272"/>
      <c r="BR272"/>
      <c r="BS272"/>
      <c r="BT272"/>
      <c r="BU272"/>
      <c r="BV272"/>
      <c r="BW272"/>
      <c r="BX272"/>
      <c r="BY272"/>
      <c r="BZ272"/>
      <c r="CA272"/>
      <c r="CB272"/>
      <c r="CC272"/>
      <c r="CD272"/>
      <c r="CE272"/>
      <c r="CF272"/>
      <c r="CG272"/>
      <c r="CH272"/>
      <c r="CI272"/>
      <c r="CJ272"/>
      <c r="CK272"/>
      <c r="CL272"/>
      <c r="CM272"/>
      <c r="CN272"/>
      <c r="CO272"/>
      <c r="CP272"/>
      <c r="CQ272"/>
      <c r="CR272"/>
      <c r="CS272"/>
      <c r="CT272"/>
      <c r="CU272"/>
      <c r="CV272"/>
      <c r="CW272"/>
      <c r="CX272"/>
      <c r="CY272"/>
      <c r="CZ272"/>
      <c r="DA272"/>
      <c r="DB272"/>
      <c r="DC272"/>
      <c r="DD272"/>
      <c r="DE272"/>
      <c r="DF272"/>
      <c r="DG272"/>
      <c r="DH272"/>
      <c r="DI272"/>
      <c r="DJ272"/>
      <c r="DK272"/>
      <c r="DL272"/>
      <c r="DM272"/>
      <c r="DN272"/>
      <c r="DO272"/>
      <c r="DP272"/>
      <c r="DQ272"/>
      <c r="DR272"/>
      <c r="DS272"/>
      <c r="DT272"/>
      <c r="DU272"/>
      <c r="DV272"/>
      <c r="DW272"/>
      <c r="DX272"/>
      <c r="DY272"/>
      <c r="DZ272"/>
      <c r="EA272"/>
      <c r="EB272"/>
      <c r="EC272"/>
      <c r="ED272"/>
      <c r="EE272"/>
      <c r="EF272"/>
      <c r="EG272"/>
      <c r="EH272"/>
      <c r="EI272"/>
      <c r="EJ272"/>
      <c r="EK272"/>
      <c r="EL272"/>
      <c r="EM272"/>
      <c r="EN272"/>
      <c r="EO272"/>
      <c r="EP272"/>
      <c r="EQ272"/>
      <c r="ER272"/>
      <c r="ES272"/>
      <c r="ET272"/>
      <c r="EU272"/>
      <c r="EV272"/>
      <c r="EW272"/>
      <c r="EX272"/>
      <c r="EY272"/>
      <c r="EZ272"/>
      <c r="FA272"/>
      <c r="FB272"/>
      <c r="FC272"/>
      <c r="FD272"/>
      <c r="FE272"/>
      <c r="FF272"/>
      <c r="FG272"/>
      <c r="FH272"/>
      <c r="FI272"/>
      <c r="FJ272"/>
      <c r="FK272"/>
      <c r="FL272"/>
      <c r="FM272"/>
      <c r="FN272"/>
      <c r="FO272"/>
      <c r="FP272"/>
      <c r="FQ272"/>
      <c r="FR272"/>
      <c r="FS272"/>
      <c r="FT272"/>
      <c r="FU272"/>
      <c r="FV272"/>
      <c r="FW272"/>
      <c r="FX272"/>
      <c r="FY272"/>
      <c r="FZ272"/>
      <c r="GA272"/>
      <c r="GB272"/>
      <c r="GC272"/>
      <c r="GD272"/>
      <c r="GE272"/>
      <c r="GF272"/>
      <c r="GG272"/>
      <c r="GH272"/>
      <c r="GI272"/>
      <c r="GJ272"/>
      <c r="GK272"/>
      <c r="GL272"/>
      <c r="GM272"/>
      <c r="GN272"/>
      <c r="GO272"/>
      <c r="GP272"/>
      <c r="GQ272"/>
      <c r="GR272"/>
      <c r="GS272"/>
      <c r="GT272"/>
      <c r="GU272"/>
      <c r="GV272"/>
      <c r="GW272"/>
      <c r="GX272"/>
      <c r="GY272"/>
      <c r="GZ272"/>
      <c r="HA272"/>
      <c r="HB272"/>
      <c r="HC272"/>
      <c r="HD272"/>
      <c r="HE272"/>
      <c r="HF272"/>
      <c r="HG272"/>
      <c r="HH272"/>
      <c r="HI272"/>
      <c r="HJ272"/>
      <c r="HK272"/>
      <c r="HL272"/>
      <c r="HM272"/>
      <c r="HN272"/>
      <c r="HO272"/>
      <c r="HP272"/>
      <c r="HQ272"/>
      <c r="HR272"/>
      <c r="HS272"/>
      <c r="HT272"/>
      <c r="HU272"/>
      <c r="HV272"/>
      <c r="HW272"/>
      <c r="HX272"/>
      <c r="HY272"/>
      <c r="HZ272"/>
      <c r="IA272"/>
      <c r="IB272"/>
      <c r="IC272"/>
      <c r="ID272"/>
      <c r="IE272"/>
      <c r="IF272"/>
      <c r="IG272"/>
      <c r="IH272"/>
      <c r="II272"/>
      <c r="IJ272"/>
      <c r="IK272"/>
      <c r="IL272"/>
      <c r="IM272"/>
      <c r="IN272"/>
      <c r="IO272"/>
      <c r="IP272"/>
      <c r="IQ272"/>
      <c r="IR272"/>
      <c r="IS272"/>
      <c r="IT272"/>
      <c r="IU272"/>
      <c r="IV272"/>
    </row>
    <row r="273" spans="1:256" s="5" customFormat="1" hidden="1" outlineLevel="2">
      <c r="A273" s="20"/>
      <c r="B273" s="20"/>
      <c r="C273" s="38"/>
      <c r="D273" s="641"/>
      <c r="E273" s="287">
        <v>1</v>
      </c>
      <c r="F273" s="40"/>
      <c r="G273" s="444"/>
      <c r="H273" s="168" t="str">
        <f>IF(A16stdlife="n/a","n/a",IF(H$3&gt;(A16stdlife+$E273),(Input!$G$158*(1+rvanilla)^0.5)-SUM($G273:G273),(Input!$G$158*(1+rvanilla)^0.5)/A16stdlife))</f>
        <v>n/a</v>
      </c>
      <c r="I273" s="168" t="str">
        <f>IF(A16stdlife="n/a","n/a",IF(I$3&gt;(A16stdlife+$E273),(Input!$G$158*(1+rvanilla)^0.5)-SUM($G273:H273),(Input!$G$158*(1+rvanilla)^0.5)/A16stdlife))</f>
        <v>n/a</v>
      </c>
      <c r="J273" s="168" t="str">
        <f>IF(A16stdlife="n/a","n/a",IF(J$3&gt;(A16stdlife+$E273),(Input!$G$158*(1+rvanilla)^0.5)-SUM($G273:I273),(Input!$G$158*(1+rvanilla)^0.5)/A16stdlife))</f>
        <v>n/a</v>
      </c>
      <c r="K273" s="168" t="str">
        <f>IF(A16stdlife="n/a","n/a",IF(K$3&gt;(A16stdlife+$E273),(Input!$G$158*(1+rvanilla)^0.5)-SUM($G273:J273),(Input!$G$158*(1+rvanilla)^0.5)/A16stdlife))</f>
        <v>n/a</v>
      </c>
      <c r="L273" s="168" t="str">
        <f>IF(A16stdlife="n/a","n/a",IF(L$3&gt;(A16stdlife+$E273),(Input!$G$158*(1+rvanilla)^0.5)-SUM($G273:K273),(Input!$G$158*(1+rvanilla)^0.5)/A16stdlife))</f>
        <v>n/a</v>
      </c>
      <c r="M273" s="168" t="str">
        <f>IF(A16stdlife="n/a","n/a",IF(M$3&gt;(A16stdlife+$E273),(Input!$G$158*(1+rvanilla)^0.5)-SUM($G273:L273),(Input!$G$158*(1+rvanilla)^0.5)/A16stdlife))</f>
        <v>n/a</v>
      </c>
      <c r="N273" s="168" t="str">
        <f>IF(A16stdlife="n/a","n/a",IF(N$3&gt;(A16stdlife+$E273),(Input!$G$158*(1+rvanilla)^0.5)-SUM($G273:M273),(Input!$G$158*(1+rvanilla)^0.5)/A16stdlife))</f>
        <v>n/a</v>
      </c>
      <c r="O273" s="168" t="str">
        <f>IF(A16stdlife="n/a","n/a",IF(O$3&gt;(A16stdlife+$E273),(Input!$G$158*(1+rvanilla)^0.5)-SUM($G273:N273),(Input!$G$158*(1+rvanilla)^0.5)/A16stdlife))</f>
        <v>n/a</v>
      </c>
      <c r="P273" s="168" t="str">
        <f>IF(A16stdlife="n/a","n/a",IF(P$3&gt;(A16stdlife+$E273),(Input!$G$158*(1+rvanilla)^0.5)-SUM($G273:O273),(Input!$G$158*(1+rvanilla)^0.5)/A16stdlife))</f>
        <v>n/a</v>
      </c>
      <c r="Q273" s="168" t="str">
        <f>IF(A16stdlife="n/a","n/a",IF(Q$3&gt;(A16stdlife+$E273),(Input!$G$158*(1+rvanilla)^0.5)-SUM($G273:P273),(Input!$G$158*(1+rvanilla)^0.5)/A16stdlife))</f>
        <v>n/a</v>
      </c>
      <c r="R273" s="168" t="str">
        <f>IF(A16stdlife="n/a","n/a",IF(R$3&gt;(A16stdlife+$E273),(Input!$G$158*(1+rvanilla)^0.5)-SUM($G273:Q273),(Input!$G$158*(1+rvanilla)^0.5)/A16stdlife))</f>
        <v>n/a</v>
      </c>
      <c r="S273" s="168" t="str">
        <f>IF(A16stdlife="n/a","n/a",IF(S$3&gt;(A16stdlife+$E273),(Input!$G$158*(1+rvanilla)^0.5)-SUM($G273:R273),(Input!$G$158*(1+rvanilla)^0.5)/A16stdlife))</f>
        <v>n/a</v>
      </c>
      <c r="T273" s="168" t="str">
        <f>IF(A16stdlife="n/a","n/a",IF(T$3&gt;(A16stdlife+$E273),(Input!$G$158*(1+rvanilla)^0.5)-SUM($G273:S273),(Input!$G$158*(1+rvanilla)^0.5)/A16stdlife))</f>
        <v>n/a</v>
      </c>
      <c r="U273" s="168" t="str">
        <f>IF(A16stdlife="n/a","n/a",IF(U$3&gt;(A16stdlife+$E273),(Input!$G$158*(1+rvanilla)^0.5)-SUM($G273:T273),(Input!$G$158*(1+rvanilla)^0.5)/A16stdlife))</f>
        <v>n/a</v>
      </c>
      <c r="V273" s="168" t="str">
        <f>IF(A16stdlife="n/a","n/a",IF(V$3&gt;(A16stdlife+$E273),(Input!$G$158*(1+rvanilla)^0.5)-SUM($G273:U273),(Input!$G$158*(1+rvanilla)^0.5)/A16stdlife))</f>
        <v>n/a</v>
      </c>
      <c r="W273" s="168" t="str">
        <f>IF(A16stdlife="n/a","n/a",IF(W$3&gt;(A16stdlife+$E273),(Input!$G$158*(1+rvanilla)^0.5)-SUM($G273:V273),(Input!$G$158*(1+rvanilla)^0.5)/A16stdlife))</f>
        <v>n/a</v>
      </c>
      <c r="X273" s="168" t="str">
        <f>IF(A16stdlife="n/a","n/a",IF(X$3&gt;(A16stdlife+$E273),(Input!$G$158*(1+rvanilla)^0.5)-SUM($G273:W273),(Input!$G$158*(1+rvanilla)^0.5)/A16stdlife))</f>
        <v>n/a</v>
      </c>
      <c r="Y273" s="168" t="str">
        <f>IF(A16stdlife="n/a","n/a",IF(Y$3&gt;(A16stdlife+$E273),(Input!$G$158*(1+rvanilla)^0.5)-SUM($G273:X273),(Input!$G$158*(1+rvanilla)^0.5)/A16stdlife))</f>
        <v>n/a</v>
      </c>
      <c r="Z273" s="168" t="str">
        <f>IF(A16stdlife="n/a","n/a",IF(Z$3&gt;(A16stdlife+$E273),(Input!$G$158*(1+rvanilla)^0.5)-SUM($G273:Y273),(Input!$G$158*(1+rvanilla)^0.5)/A16stdlife))</f>
        <v>n/a</v>
      </c>
      <c r="AA273" s="168" t="str">
        <f>IF(A16stdlife="n/a","n/a",IF(AA$3&gt;(A16stdlife+$E273),(Input!$G$158*(1+rvanilla)^0.5)-SUM($G273:Z273),(Input!$G$158*(1+rvanilla)^0.5)/A16stdlife))</f>
        <v>n/a</v>
      </c>
      <c r="AB273" s="168" t="str">
        <f>IF(A16stdlife="n/a","n/a",IF(AB$3&gt;(A16stdlife+$E273),(Input!$G$158*(1+rvanilla)^0.5)-SUM($G273:AA273),(Input!$G$158*(1+rvanilla)^0.5)/A16stdlife))</f>
        <v>n/a</v>
      </c>
      <c r="AC273" s="168" t="str">
        <f>IF(A16stdlife="n/a","n/a",IF(AC$3&gt;(A16stdlife+$E273),(Input!$G$158*(1+rvanilla)^0.5)-SUM($G273:AB273),(Input!$G$158*(1+rvanilla)^0.5)/A16stdlife))</f>
        <v>n/a</v>
      </c>
      <c r="AD273" s="168" t="str">
        <f>IF(A16stdlife="n/a","n/a",IF(AD$3&gt;(A16stdlife+$E273),(Input!$G$158*(1+rvanilla)^0.5)-SUM($G273:AC273),(Input!$G$158*(1+rvanilla)^0.5)/A16stdlife))</f>
        <v>n/a</v>
      </c>
      <c r="AE273" s="168" t="str">
        <f>IF(A16stdlife="n/a","n/a",IF(AE$3&gt;(A16stdlife+$E273),(Input!$G$158*(1+rvanilla)^0.5)-SUM($G273:AD273),(Input!$G$158*(1+rvanilla)^0.5)/A16stdlife))</f>
        <v>n/a</v>
      </c>
      <c r="AF273" s="168" t="str">
        <f>IF(A16stdlife="n/a","n/a",IF(AF$3&gt;(A16stdlife+$E273),(Input!$G$158*(1+rvanilla)^0.5)-SUM($G273:AE273),(Input!$G$158*(1+rvanilla)^0.5)/A16stdlife))</f>
        <v>n/a</v>
      </c>
      <c r="AG273" s="168" t="str">
        <f>IF(A16stdlife="n/a","n/a",IF(AG$3&gt;(A16stdlife+$E273),(Input!$G$158*(1+rvanilla)^0.5)-SUM($G273:AF273),(Input!$G$158*(1+rvanilla)^0.5)/A16stdlife))</f>
        <v>n/a</v>
      </c>
      <c r="AH273" s="168" t="str">
        <f>IF(A16stdlife="n/a","n/a",IF(AH$3&gt;(A16stdlife+$E273),(Input!$G$158*(1+rvanilla)^0.5)-SUM($G273:AG273),(Input!$G$158*(1+rvanilla)^0.5)/A16stdlife))</f>
        <v>n/a</v>
      </c>
      <c r="AI273" s="168" t="str">
        <f>IF(A16stdlife="n/a","n/a",IF(AI$3&gt;(A16stdlife+$E273),(Input!$G$158*(1+rvanilla)^0.5)-SUM($G273:AH273),(Input!$G$158*(1+rvanilla)^0.5)/A16stdlife))</f>
        <v>n/a</v>
      </c>
      <c r="AJ273" s="168" t="str">
        <f>IF(A16stdlife="n/a","n/a",IF(AJ$3&gt;(A16stdlife+$E273),(Input!$G$158*(1+rvanilla)^0.5)-SUM($G273:AI273),(Input!$G$158*(1+rvanilla)^0.5)/A16stdlife))</f>
        <v>n/a</v>
      </c>
      <c r="AK273" s="168" t="str">
        <f>IF(A16stdlife="n/a","n/a",IF(AK$3&gt;(A16stdlife+$E273),(Input!$G$158*(1+rvanilla)^0.5)-SUM($G273:AJ273),(Input!$G$158*(1+rvanilla)^0.5)/A16stdlife))</f>
        <v>n/a</v>
      </c>
      <c r="AL273" s="168" t="str">
        <f>IF(A16stdlife="n/a","n/a",IF(AL$3&gt;(A16stdlife+$E273),(Input!$G$158*(1+rvanilla)^0.5)-SUM($G273:AK273),(Input!$G$158*(1+rvanilla)^0.5)/A16stdlife))</f>
        <v>n/a</v>
      </c>
      <c r="AM273" s="168" t="str">
        <f>IF(A16stdlife="n/a","n/a",IF(AM$3&gt;(A16stdlife+$E273),(Input!$G$158*(1+rvanilla)^0.5)-SUM($G273:AL273),(Input!$G$158*(1+rvanilla)^0.5)/A16stdlife))</f>
        <v>n/a</v>
      </c>
      <c r="AN273" s="168" t="str">
        <f>IF(A16stdlife="n/a","n/a",IF(AN$3&gt;(A16stdlife+$E273),(Input!$G$158*(1+rvanilla)^0.5)-SUM($G273:AM273),(Input!$G$158*(1+rvanilla)^0.5)/A16stdlife))</f>
        <v>n/a</v>
      </c>
      <c r="AO273" s="168" t="str">
        <f>IF(A16stdlife="n/a","n/a",IF(AO$3&gt;(A16stdlife+$E273),(Input!$G$158*(1+rvanilla)^0.5)-SUM($G273:AN273),(Input!$G$158*(1+rvanilla)^0.5)/A16stdlife))</f>
        <v>n/a</v>
      </c>
      <c r="AP273" s="168" t="str">
        <f>IF(A16stdlife="n/a","n/a",IF(AP$3&gt;(A16stdlife+$E273),(Input!$G$158*(1+rvanilla)^0.5)-SUM($G273:AO273),(Input!$G$158*(1+rvanilla)^0.5)/A16stdlife))</f>
        <v>n/a</v>
      </c>
      <c r="AQ273" s="168" t="str">
        <f>IF(A16stdlife="n/a","n/a",IF(AQ$3&gt;(A16stdlife+$E273),(Input!$G$158*(1+rvanilla)^0.5)-SUM($G273:AP273),(Input!$G$158*(1+rvanilla)^0.5)/A16stdlife))</f>
        <v>n/a</v>
      </c>
      <c r="AR273" s="168" t="str">
        <f>IF(A16stdlife="n/a","n/a",IF(AR$3&gt;(A16stdlife+$E273),(Input!$G$158*(1+rvanilla)^0.5)-SUM($G273:AQ273),(Input!$G$158*(1+rvanilla)^0.5)/A16stdlife))</f>
        <v>n/a</v>
      </c>
      <c r="AS273" s="168" t="str">
        <f>IF(A16stdlife="n/a","n/a",IF(AS$3&gt;(A16stdlife+$E273),(Input!$G$158*(1+rvanilla)^0.5)-SUM($G273:AR273),(Input!$G$158*(1+rvanilla)^0.5)/A16stdlife))</f>
        <v>n/a</v>
      </c>
      <c r="AT273" s="168" t="str">
        <f>IF(A16stdlife="n/a","n/a",IF(AT$3&gt;(A16stdlife+$E273),(Input!$G$158*(1+rvanilla)^0.5)-SUM($G273:AS273),(Input!$G$158*(1+rvanilla)^0.5)/A16stdlife))</f>
        <v>n/a</v>
      </c>
      <c r="AU273" s="168" t="str">
        <f>IF(A16stdlife="n/a","n/a",IF(AU$3&gt;(A16stdlife+$E273),(Input!$G$158*(1+rvanilla)^0.5)-SUM($G273:AT273),(Input!$G$158*(1+rvanilla)^0.5)/A16stdlife))</f>
        <v>n/a</v>
      </c>
      <c r="AV273" s="168" t="str">
        <f>IF(A16stdlife="n/a","n/a",IF(AV$3&gt;(A16stdlife+$E273),(Input!$G$158*(1+rvanilla)^0.5)-SUM($G273:AU273),(Input!$G$158*(1+rvanilla)^0.5)/A16stdlife))</f>
        <v>n/a</v>
      </c>
      <c r="AW273" s="168" t="str">
        <f>IF(A16stdlife="n/a","n/a",IF(AW$3&gt;(A16stdlife+$E273),(Input!$G$158*(1+rvanilla)^0.5)-SUM($G273:AV273),(Input!$G$158*(1+rvanilla)^0.5)/A16stdlife))</f>
        <v>n/a</v>
      </c>
      <c r="AX273" s="168" t="str">
        <f>IF(A16stdlife="n/a","n/a",IF(AX$3&gt;(A16stdlife+$E273),(Input!$G$158*(1+rvanilla)^0.5)-SUM($G273:AW273),(Input!$G$158*(1+rvanilla)^0.5)/A16stdlife))</f>
        <v>n/a</v>
      </c>
      <c r="AY273" s="168" t="str">
        <f>IF(A16stdlife="n/a","n/a",IF(AY$3&gt;(A16stdlife+$E273),(Input!$G$158*(1+rvanilla)^0.5)-SUM($G273:AX273),(Input!$G$158*(1+rvanilla)^0.5)/A16stdlife))</f>
        <v>n/a</v>
      </c>
      <c r="AZ273" s="168" t="str">
        <f>IF(A16stdlife="n/a","n/a",IF(AZ$3&gt;(A16stdlife+$E273),(Input!$G$158*(1+rvanilla)^0.5)-SUM($G273:AY273),(Input!$G$158*(1+rvanilla)^0.5)/A16stdlife))</f>
        <v>n/a</v>
      </c>
      <c r="BA273" s="168" t="str">
        <f>IF(A16stdlife="n/a","n/a",IF(BA$3&gt;(A16stdlife+$E273),(Input!$G$158*(1+rvanilla)^0.5)-SUM($G273:AZ273),(Input!$G$158*(1+rvanilla)^0.5)/A16stdlife))</f>
        <v>n/a</v>
      </c>
      <c r="BB273" s="168" t="str">
        <f>IF(A16stdlife="n/a","n/a",IF(BB$3&gt;(A16stdlife+$E273),(Input!$G$158*(1+rvanilla)^0.5)-SUM($G273:BA273),(Input!$G$158*(1+rvanilla)^0.5)/A16stdlife))</f>
        <v>n/a</v>
      </c>
      <c r="BC273" s="168" t="str">
        <f>IF(A16stdlife="n/a","n/a",IF(BC$3&gt;(A16stdlife+$E273),(Input!$G$158*(1+rvanilla)^0.5)-SUM($G273:BB273),(Input!$G$158*(1+rvanilla)^0.5)/A16stdlife))</f>
        <v>n/a</v>
      </c>
      <c r="BD273" s="168" t="str">
        <f>IF(A16stdlife="n/a","n/a",IF(BD$3&gt;(A16stdlife+$E273),(Input!$G$158*(1+rvanilla)^0.5)-SUM($G273:BC273),(Input!$G$158*(1+rvanilla)^0.5)/A16stdlife))</f>
        <v>n/a</v>
      </c>
      <c r="BE273" s="168" t="str">
        <f>IF(A16stdlife="n/a","n/a",IF(BE$3&gt;(A16stdlife+$E273),(Input!$G$158*(1+rvanilla)^0.5)-SUM($G273:BD273),(Input!$G$158*(1+rvanilla)^0.5)/A16stdlife))</f>
        <v>n/a</v>
      </c>
      <c r="BF273" s="168" t="str">
        <f>IF(A16stdlife="n/a","n/a",IF(BF$3&gt;(A16stdlife+$E273),(Input!$G$158*(1+rvanilla)^0.5)-SUM($G273:BE273),(Input!$G$158*(1+rvanilla)^0.5)/A16stdlife))</f>
        <v>n/a</v>
      </c>
      <c r="BG273" s="168" t="str">
        <f>IF(A16stdlife="n/a","n/a",IF(BG$3&gt;(A16stdlife+$E273),(Input!$G$158*(1+rvanilla)^0.5)-SUM($G273:BF273),(Input!$G$158*(1+rvanilla)^0.5)/A16stdlife))</f>
        <v>n/a</v>
      </c>
      <c r="BH273" s="168" t="str">
        <f>IF(A16stdlife="n/a","n/a",IF(BH$3&gt;(A16stdlife+$E273),(Input!$G$158*(1+rvanilla)^0.5)-SUM($G273:BG273),(Input!$G$158*(1+rvanilla)^0.5)/A16stdlife))</f>
        <v>n/a</v>
      </c>
      <c r="BI273" s="168" t="str">
        <f>IF(A16stdlife="n/a","n/a",IF(BI$3&gt;(A16stdlife+$E273),(Input!$G$158*(1+rvanilla)^0.5)-SUM($G273:BH273),(Input!$G$158*(1+rvanilla)^0.5)/A16stdlife))</f>
        <v>n/a</v>
      </c>
      <c r="BJ273" s="20"/>
      <c r="BK273" s="20"/>
      <c r="BL273"/>
      <c r="BM273"/>
      <c r="BN273"/>
      <c r="BO273"/>
      <c r="BP273"/>
      <c r="BQ273"/>
      <c r="BR273"/>
      <c r="BS273"/>
      <c r="BT273"/>
      <c r="BU273"/>
      <c r="BV273"/>
      <c r="BW273"/>
      <c r="BX273"/>
      <c r="BY273"/>
      <c r="BZ273"/>
      <c r="CA273"/>
      <c r="CB273"/>
      <c r="CC273"/>
      <c r="CD273"/>
      <c r="CE273"/>
      <c r="CF273"/>
      <c r="CG273"/>
      <c r="CH273"/>
      <c r="CI273"/>
      <c r="CJ273"/>
      <c r="CK273"/>
      <c r="CL273"/>
      <c r="CM273"/>
      <c r="CN273"/>
      <c r="CO273"/>
      <c r="CP273"/>
      <c r="CQ273"/>
      <c r="CR273"/>
      <c r="CS273"/>
      <c r="CT273"/>
      <c r="CU273"/>
      <c r="CV273"/>
      <c r="CW273"/>
      <c r="CX273"/>
      <c r="CY273"/>
      <c r="CZ273"/>
      <c r="DA273"/>
      <c r="DB273"/>
      <c r="DC273"/>
      <c r="DD273"/>
      <c r="DE273"/>
      <c r="DF273"/>
      <c r="DG273"/>
      <c r="DH273"/>
      <c r="DI273"/>
      <c r="DJ273"/>
      <c r="DK273"/>
      <c r="DL273"/>
      <c r="DM273"/>
      <c r="DN273"/>
      <c r="DO273"/>
      <c r="DP273"/>
      <c r="DQ273"/>
      <c r="DR273"/>
      <c r="DS273"/>
      <c r="DT273"/>
      <c r="DU273"/>
      <c r="DV273"/>
      <c r="DW273"/>
      <c r="DX273"/>
      <c r="DY273"/>
      <c r="DZ273"/>
      <c r="EA273"/>
      <c r="EB273"/>
      <c r="EC273"/>
      <c r="ED273"/>
      <c r="EE273"/>
      <c r="EF273"/>
      <c r="EG273"/>
      <c r="EH273"/>
      <c r="EI273"/>
      <c r="EJ273"/>
      <c r="EK273"/>
      <c r="EL273"/>
      <c r="EM273"/>
      <c r="EN273"/>
      <c r="EO273"/>
      <c r="EP273"/>
      <c r="EQ273"/>
      <c r="ER273"/>
      <c r="ES273"/>
      <c r="ET273"/>
      <c r="EU273"/>
      <c r="EV273"/>
      <c r="EW273"/>
      <c r="EX273"/>
      <c r="EY273"/>
      <c r="EZ273"/>
      <c r="FA273"/>
      <c r="FB273"/>
      <c r="FC273"/>
      <c r="FD273"/>
      <c r="FE273"/>
      <c r="FF273"/>
      <c r="FG273"/>
      <c r="FH273"/>
      <c r="FI273"/>
      <c r="FJ273"/>
      <c r="FK273"/>
      <c r="FL273"/>
      <c r="FM273"/>
      <c r="FN273"/>
      <c r="FO273"/>
      <c r="FP273"/>
      <c r="FQ273"/>
      <c r="FR273"/>
      <c r="FS273"/>
      <c r="FT273"/>
      <c r="FU273"/>
      <c r="FV273"/>
      <c r="FW273"/>
      <c r="FX273"/>
      <c r="FY273"/>
      <c r="FZ273"/>
      <c r="GA273"/>
      <c r="GB273"/>
      <c r="GC273"/>
      <c r="GD273"/>
      <c r="GE273"/>
      <c r="GF273"/>
      <c r="GG273"/>
      <c r="GH273"/>
      <c r="GI273"/>
      <c r="GJ273"/>
      <c r="GK273"/>
      <c r="GL273"/>
      <c r="GM273"/>
      <c r="GN273"/>
      <c r="GO273"/>
      <c r="GP273"/>
      <c r="GQ273"/>
      <c r="GR273"/>
      <c r="GS273"/>
      <c r="GT273"/>
      <c r="GU273"/>
      <c r="GV273"/>
      <c r="GW273"/>
      <c r="GX273"/>
      <c r="GY273"/>
      <c r="GZ273"/>
      <c r="HA273"/>
      <c r="HB273"/>
      <c r="HC273"/>
      <c r="HD273"/>
      <c r="HE273"/>
      <c r="HF273"/>
      <c r="HG273"/>
      <c r="HH273"/>
      <c r="HI273"/>
      <c r="HJ273"/>
      <c r="HK273"/>
      <c r="HL273"/>
      <c r="HM273"/>
      <c r="HN273"/>
      <c r="HO273"/>
      <c r="HP273"/>
      <c r="HQ273"/>
      <c r="HR273"/>
      <c r="HS273"/>
      <c r="HT273"/>
      <c r="HU273"/>
      <c r="HV273"/>
      <c r="HW273"/>
      <c r="HX273"/>
      <c r="HY273"/>
      <c r="HZ273"/>
      <c r="IA273"/>
      <c r="IB273"/>
      <c r="IC273"/>
      <c r="ID273"/>
      <c r="IE273"/>
      <c r="IF273"/>
      <c r="IG273"/>
      <c r="IH273"/>
      <c r="II273"/>
      <c r="IJ273"/>
      <c r="IK273"/>
      <c r="IL273"/>
      <c r="IM273"/>
      <c r="IN273"/>
      <c r="IO273"/>
      <c r="IP273"/>
      <c r="IQ273"/>
      <c r="IR273"/>
      <c r="IS273"/>
      <c r="IT273"/>
      <c r="IU273"/>
      <c r="IV273"/>
    </row>
    <row r="274" spans="1:256" s="5" customFormat="1" hidden="1" outlineLevel="2">
      <c r="A274" s="20"/>
      <c r="B274" s="20"/>
      <c r="C274" s="38"/>
      <c r="D274" s="641"/>
      <c r="E274" s="287">
        <v>2</v>
      </c>
      <c r="F274" s="40"/>
      <c r="G274" s="445"/>
      <c r="H274" s="314"/>
      <c r="I274" s="168" t="str">
        <f>IF(A16stdlife="n/a","n/a",IF(I$3&gt;(A16stdlife+$E274),(Input!$H$158*(1+rvanilla)^0.5)-SUM($H274:H274),(Input!$H$158*(1+rvanilla)^0.5)/A16stdlife))</f>
        <v>n/a</v>
      </c>
      <c r="J274" s="168" t="str">
        <f>IF(A16stdlife="n/a","n/a",IF(J$3&gt;(A16stdlife+$E274),(Input!$H$158*(1+rvanilla)^0.5)-SUM($H274:I274),(Input!$H$158*(1+rvanilla)^0.5)/A16stdlife))</f>
        <v>n/a</v>
      </c>
      <c r="K274" s="168" t="str">
        <f>IF(A16stdlife="n/a","n/a",IF(K$3&gt;(A16stdlife+$E274),(Input!$H$158*(1+rvanilla)^0.5)-SUM($H274:J274),(Input!$H$158*(1+rvanilla)^0.5)/A16stdlife))</f>
        <v>n/a</v>
      </c>
      <c r="L274" s="168" t="str">
        <f>IF(A16stdlife="n/a","n/a",IF(L$3&gt;(A16stdlife+$E274),(Input!$H$158*(1+rvanilla)^0.5)-SUM($H274:K274),(Input!$H$158*(1+rvanilla)^0.5)/A16stdlife))</f>
        <v>n/a</v>
      </c>
      <c r="M274" s="168" t="str">
        <f>IF(A16stdlife="n/a","n/a",IF(M$3&gt;(A16stdlife+$E274),(Input!$H$158*(1+rvanilla)^0.5)-SUM($H274:L274),(Input!$H$158*(1+rvanilla)^0.5)/A16stdlife))</f>
        <v>n/a</v>
      </c>
      <c r="N274" s="168" t="str">
        <f>IF(A16stdlife="n/a","n/a",IF(N$3&gt;(A16stdlife+$E274),(Input!$H$158*(1+rvanilla)^0.5)-SUM($H274:M274),(Input!$H$158*(1+rvanilla)^0.5)/A16stdlife))</f>
        <v>n/a</v>
      </c>
      <c r="O274" s="168" t="str">
        <f>IF(A16stdlife="n/a","n/a",IF(O$3&gt;(A16stdlife+$E274),(Input!$H$158*(1+rvanilla)^0.5)-SUM($H274:N274),(Input!$H$158*(1+rvanilla)^0.5)/A16stdlife))</f>
        <v>n/a</v>
      </c>
      <c r="P274" s="168" t="str">
        <f>IF(A16stdlife="n/a","n/a",IF(P$3&gt;(A16stdlife+$E274),(Input!$H$158*(1+rvanilla)^0.5)-SUM($H274:O274),(Input!$H$158*(1+rvanilla)^0.5)/A16stdlife))</f>
        <v>n/a</v>
      </c>
      <c r="Q274" s="168" t="str">
        <f>IF(A16stdlife="n/a","n/a",IF(Q$3&gt;(A16stdlife+$E274),(Input!$H$158*(1+rvanilla)^0.5)-SUM($H274:P274),(Input!$H$158*(1+rvanilla)^0.5)/A16stdlife))</f>
        <v>n/a</v>
      </c>
      <c r="R274" s="168" t="str">
        <f>IF(A16stdlife="n/a","n/a",IF(R$3&gt;(A16stdlife+$E274),(Input!$H$158*(1+rvanilla)^0.5)-SUM($H274:Q274),(Input!$H$158*(1+rvanilla)^0.5)/A16stdlife))</f>
        <v>n/a</v>
      </c>
      <c r="S274" s="168" t="str">
        <f>IF(A16stdlife="n/a","n/a",IF(S$3&gt;(A16stdlife+$E274),(Input!$H$158*(1+rvanilla)^0.5)-SUM($H274:R274),(Input!$H$158*(1+rvanilla)^0.5)/A16stdlife))</f>
        <v>n/a</v>
      </c>
      <c r="T274" s="168" t="str">
        <f>IF(A16stdlife="n/a","n/a",IF(T$3&gt;(A16stdlife+$E274),(Input!$H$158*(1+rvanilla)^0.5)-SUM($H274:S274),(Input!$H$158*(1+rvanilla)^0.5)/A16stdlife))</f>
        <v>n/a</v>
      </c>
      <c r="U274" s="168" t="str">
        <f>IF(A16stdlife="n/a","n/a",IF(U$3&gt;(A16stdlife+$E274),(Input!$H$158*(1+rvanilla)^0.5)-SUM($H274:T274),(Input!$H$158*(1+rvanilla)^0.5)/A16stdlife))</f>
        <v>n/a</v>
      </c>
      <c r="V274" s="168" t="str">
        <f>IF(A16stdlife="n/a","n/a",IF(V$3&gt;(A16stdlife+$E274),(Input!$H$158*(1+rvanilla)^0.5)-SUM($H274:U274),(Input!$H$158*(1+rvanilla)^0.5)/A16stdlife))</f>
        <v>n/a</v>
      </c>
      <c r="W274" s="168" t="str">
        <f>IF(A16stdlife="n/a","n/a",IF(W$3&gt;(A16stdlife+$E274),(Input!$H$158*(1+rvanilla)^0.5)-SUM($H274:V274),(Input!$H$158*(1+rvanilla)^0.5)/A16stdlife))</f>
        <v>n/a</v>
      </c>
      <c r="X274" s="168" t="str">
        <f>IF(A16stdlife="n/a","n/a",IF(X$3&gt;(A16stdlife+$E274),(Input!$H$158*(1+rvanilla)^0.5)-SUM($H274:W274),(Input!$H$158*(1+rvanilla)^0.5)/A16stdlife))</f>
        <v>n/a</v>
      </c>
      <c r="Y274" s="168" t="str">
        <f>IF(A16stdlife="n/a","n/a",IF(Y$3&gt;(A16stdlife+$E274),(Input!$H$158*(1+rvanilla)^0.5)-SUM($H274:X274),(Input!$H$158*(1+rvanilla)^0.5)/A16stdlife))</f>
        <v>n/a</v>
      </c>
      <c r="Z274" s="168" t="str">
        <f>IF(A16stdlife="n/a","n/a",IF(Z$3&gt;(A16stdlife+$E274),(Input!$H$158*(1+rvanilla)^0.5)-SUM($H274:Y274),(Input!$H$158*(1+rvanilla)^0.5)/A16stdlife))</f>
        <v>n/a</v>
      </c>
      <c r="AA274" s="168" t="str">
        <f>IF(A16stdlife="n/a","n/a",IF(AA$3&gt;(A16stdlife+$E274),(Input!$H$158*(1+rvanilla)^0.5)-SUM($H274:Z274),(Input!$H$158*(1+rvanilla)^0.5)/A16stdlife))</f>
        <v>n/a</v>
      </c>
      <c r="AB274" s="168" t="str">
        <f>IF(A16stdlife="n/a","n/a",IF(AB$3&gt;(A16stdlife+$E274),(Input!$H$158*(1+rvanilla)^0.5)-SUM($H274:AA274),(Input!$H$158*(1+rvanilla)^0.5)/A16stdlife))</f>
        <v>n/a</v>
      </c>
      <c r="AC274" s="168" t="str">
        <f>IF(A16stdlife="n/a","n/a",IF(AC$3&gt;(A16stdlife+$E274),(Input!$H$158*(1+rvanilla)^0.5)-SUM($H274:AB274),(Input!$H$158*(1+rvanilla)^0.5)/A16stdlife))</f>
        <v>n/a</v>
      </c>
      <c r="AD274" s="168" t="str">
        <f>IF(A16stdlife="n/a","n/a",IF(AD$3&gt;(A16stdlife+$E274),(Input!$H$158*(1+rvanilla)^0.5)-SUM($H274:AC274),(Input!$H$158*(1+rvanilla)^0.5)/A16stdlife))</f>
        <v>n/a</v>
      </c>
      <c r="AE274" s="168" t="str">
        <f>IF(A16stdlife="n/a","n/a",IF(AE$3&gt;(A16stdlife+$E274),(Input!$H$158*(1+rvanilla)^0.5)-SUM($H274:AD274),(Input!$H$158*(1+rvanilla)^0.5)/A16stdlife))</f>
        <v>n/a</v>
      </c>
      <c r="AF274" s="168" t="str">
        <f>IF(A16stdlife="n/a","n/a",IF(AF$3&gt;(A16stdlife+$E274),(Input!$H$158*(1+rvanilla)^0.5)-SUM($H274:AE274),(Input!$H$158*(1+rvanilla)^0.5)/A16stdlife))</f>
        <v>n/a</v>
      </c>
      <c r="AG274" s="168" t="str">
        <f>IF(A16stdlife="n/a","n/a",IF(AG$3&gt;(A16stdlife+$E274),(Input!$H$158*(1+rvanilla)^0.5)-SUM($H274:AF274),(Input!$H$158*(1+rvanilla)^0.5)/A16stdlife))</f>
        <v>n/a</v>
      </c>
      <c r="AH274" s="168" t="str">
        <f>IF(A16stdlife="n/a","n/a",IF(AH$3&gt;(A16stdlife+$E274),(Input!$H$158*(1+rvanilla)^0.5)-SUM($H274:AG274),(Input!$H$158*(1+rvanilla)^0.5)/A16stdlife))</f>
        <v>n/a</v>
      </c>
      <c r="AI274" s="168" t="str">
        <f>IF(A16stdlife="n/a","n/a",IF(AI$3&gt;(A16stdlife+$E274),(Input!$H$158*(1+rvanilla)^0.5)-SUM($H274:AH274),(Input!$H$158*(1+rvanilla)^0.5)/A16stdlife))</f>
        <v>n/a</v>
      </c>
      <c r="AJ274" s="168" t="str">
        <f>IF(A16stdlife="n/a","n/a",IF(AJ$3&gt;(A16stdlife+$E274),(Input!$H$158*(1+rvanilla)^0.5)-SUM($H274:AI274),(Input!$H$158*(1+rvanilla)^0.5)/A16stdlife))</f>
        <v>n/a</v>
      </c>
      <c r="AK274" s="168" t="str">
        <f>IF(A16stdlife="n/a","n/a",IF(AK$3&gt;(A16stdlife+$E274),(Input!$H$158*(1+rvanilla)^0.5)-SUM($H274:AJ274),(Input!$H$158*(1+rvanilla)^0.5)/A16stdlife))</f>
        <v>n/a</v>
      </c>
      <c r="AL274" s="168" t="str">
        <f>IF(A16stdlife="n/a","n/a",IF(AL$3&gt;(A16stdlife+$E274),(Input!$H$158*(1+rvanilla)^0.5)-SUM($H274:AK274),(Input!$H$158*(1+rvanilla)^0.5)/A16stdlife))</f>
        <v>n/a</v>
      </c>
      <c r="AM274" s="168" t="str">
        <f>IF(A16stdlife="n/a","n/a",IF(AM$3&gt;(A16stdlife+$E274),(Input!$H$158*(1+rvanilla)^0.5)-SUM($H274:AL274),(Input!$H$158*(1+rvanilla)^0.5)/A16stdlife))</f>
        <v>n/a</v>
      </c>
      <c r="AN274" s="168" t="str">
        <f>IF(A16stdlife="n/a","n/a",IF(AN$3&gt;(A16stdlife+$E274),(Input!$H$158*(1+rvanilla)^0.5)-SUM($H274:AM274),(Input!$H$158*(1+rvanilla)^0.5)/A16stdlife))</f>
        <v>n/a</v>
      </c>
      <c r="AO274" s="168" t="str">
        <f>IF(A16stdlife="n/a","n/a",IF(AO$3&gt;(A16stdlife+$E274),(Input!$H$158*(1+rvanilla)^0.5)-SUM($H274:AN274),(Input!$H$158*(1+rvanilla)^0.5)/A16stdlife))</f>
        <v>n/a</v>
      </c>
      <c r="AP274" s="168" t="str">
        <f>IF(A16stdlife="n/a","n/a",IF(AP$3&gt;(A16stdlife+$E274),(Input!$H$158*(1+rvanilla)^0.5)-SUM($H274:AO274),(Input!$H$158*(1+rvanilla)^0.5)/A16stdlife))</f>
        <v>n/a</v>
      </c>
      <c r="AQ274" s="168" t="str">
        <f>IF(A16stdlife="n/a","n/a",IF(AQ$3&gt;(A16stdlife+$E274),(Input!$H$158*(1+rvanilla)^0.5)-SUM($H274:AP274),(Input!$H$158*(1+rvanilla)^0.5)/A16stdlife))</f>
        <v>n/a</v>
      </c>
      <c r="AR274" s="168" t="str">
        <f>IF(A16stdlife="n/a","n/a",IF(AR$3&gt;(A16stdlife+$E274),(Input!$H$158*(1+rvanilla)^0.5)-SUM($H274:AQ274),(Input!$H$158*(1+rvanilla)^0.5)/A16stdlife))</f>
        <v>n/a</v>
      </c>
      <c r="AS274" s="168" t="str">
        <f>IF(A16stdlife="n/a","n/a",IF(AS$3&gt;(A16stdlife+$E274),(Input!$H$158*(1+rvanilla)^0.5)-SUM($H274:AR274),(Input!$H$158*(1+rvanilla)^0.5)/A16stdlife))</f>
        <v>n/a</v>
      </c>
      <c r="AT274" s="168" t="str">
        <f>IF(A16stdlife="n/a","n/a",IF(AT$3&gt;(A16stdlife+$E274),(Input!$H$158*(1+rvanilla)^0.5)-SUM($H274:AS274),(Input!$H$158*(1+rvanilla)^0.5)/A16stdlife))</f>
        <v>n/a</v>
      </c>
      <c r="AU274" s="168" t="str">
        <f>IF(A16stdlife="n/a","n/a",IF(AU$3&gt;(A16stdlife+$E274),(Input!$H$158*(1+rvanilla)^0.5)-SUM($H274:AT274),(Input!$H$158*(1+rvanilla)^0.5)/A16stdlife))</f>
        <v>n/a</v>
      </c>
      <c r="AV274" s="168" t="str">
        <f>IF(A16stdlife="n/a","n/a",IF(AV$3&gt;(A16stdlife+$E274),(Input!$H$158*(1+rvanilla)^0.5)-SUM($H274:AU274),(Input!$H$158*(1+rvanilla)^0.5)/A16stdlife))</f>
        <v>n/a</v>
      </c>
      <c r="AW274" s="168" t="str">
        <f>IF(A16stdlife="n/a","n/a",IF(AW$3&gt;(A16stdlife+$E274),(Input!$H$158*(1+rvanilla)^0.5)-SUM($H274:AV274),(Input!$H$158*(1+rvanilla)^0.5)/A16stdlife))</f>
        <v>n/a</v>
      </c>
      <c r="AX274" s="168" t="str">
        <f>IF(A16stdlife="n/a","n/a",IF(AX$3&gt;(A16stdlife+$E274),(Input!$H$158*(1+rvanilla)^0.5)-SUM($H274:AW274),(Input!$H$158*(1+rvanilla)^0.5)/A16stdlife))</f>
        <v>n/a</v>
      </c>
      <c r="AY274" s="168" t="str">
        <f>IF(A16stdlife="n/a","n/a",IF(AY$3&gt;(A16stdlife+$E274),(Input!$H$158*(1+rvanilla)^0.5)-SUM($H274:AX274),(Input!$H$158*(1+rvanilla)^0.5)/A16stdlife))</f>
        <v>n/a</v>
      </c>
      <c r="AZ274" s="168" t="str">
        <f>IF(A16stdlife="n/a","n/a",IF(AZ$3&gt;(A16stdlife+$E274),(Input!$H$158*(1+rvanilla)^0.5)-SUM($H274:AY274),(Input!$H$158*(1+rvanilla)^0.5)/A16stdlife))</f>
        <v>n/a</v>
      </c>
      <c r="BA274" s="168" t="str">
        <f>IF(A16stdlife="n/a","n/a",IF(BA$3&gt;(A16stdlife+$E274),(Input!$H$158*(1+rvanilla)^0.5)-SUM($H274:AZ274),(Input!$H$158*(1+rvanilla)^0.5)/A16stdlife))</f>
        <v>n/a</v>
      </c>
      <c r="BB274" s="168" t="str">
        <f>IF(A16stdlife="n/a","n/a",IF(BB$3&gt;(A16stdlife+$E274),(Input!$H$158*(1+rvanilla)^0.5)-SUM($H274:BA274),(Input!$H$158*(1+rvanilla)^0.5)/A16stdlife))</f>
        <v>n/a</v>
      </c>
      <c r="BC274" s="168" t="str">
        <f>IF(A16stdlife="n/a","n/a",IF(BC$3&gt;(A16stdlife+$E274),(Input!$H$158*(1+rvanilla)^0.5)-SUM($H274:BB274),(Input!$H$158*(1+rvanilla)^0.5)/A16stdlife))</f>
        <v>n/a</v>
      </c>
      <c r="BD274" s="168" t="str">
        <f>IF(A16stdlife="n/a","n/a",IF(BD$3&gt;(A16stdlife+$E274),(Input!$H$158*(1+rvanilla)^0.5)-SUM($H274:BC274),(Input!$H$158*(1+rvanilla)^0.5)/A16stdlife))</f>
        <v>n/a</v>
      </c>
      <c r="BE274" s="168" t="str">
        <f>IF(A16stdlife="n/a","n/a",IF(BE$3&gt;(A16stdlife+$E274),(Input!$H$158*(1+rvanilla)^0.5)-SUM($H274:BD274),(Input!$H$158*(1+rvanilla)^0.5)/A16stdlife))</f>
        <v>n/a</v>
      </c>
      <c r="BF274" s="168" t="str">
        <f>IF(A16stdlife="n/a","n/a",IF(BF$3&gt;(A16stdlife+$E274),(Input!$H$158*(1+rvanilla)^0.5)-SUM($H274:BE274),(Input!$H$158*(1+rvanilla)^0.5)/A16stdlife))</f>
        <v>n/a</v>
      </c>
      <c r="BG274" s="168" t="str">
        <f>IF(A16stdlife="n/a","n/a",IF(BG$3&gt;(A16stdlife+$E274),(Input!$H$158*(1+rvanilla)^0.5)-SUM($H274:BF274),(Input!$H$158*(1+rvanilla)^0.5)/A16stdlife))</f>
        <v>n/a</v>
      </c>
      <c r="BH274" s="168" t="str">
        <f>IF(A16stdlife="n/a","n/a",IF(BH$3&gt;(A16stdlife+$E274),(Input!$H$158*(1+rvanilla)^0.5)-SUM($H274:BG274),(Input!$H$158*(1+rvanilla)^0.5)/A16stdlife))</f>
        <v>n/a</v>
      </c>
      <c r="BI274" s="168" t="str">
        <f>IF(A16stdlife="n/a","n/a",IF(BI$3&gt;(A16stdlife+$E274),(Input!$H$158*(1+rvanilla)^0.5)-SUM($H274:BH274),(Input!$H$158*(1+rvanilla)^0.5)/A16stdlife))</f>
        <v>n/a</v>
      </c>
      <c r="BJ274" s="20"/>
      <c r="BK274" s="20"/>
      <c r="BL274"/>
      <c r="BM274"/>
      <c r="BN274"/>
      <c r="BO274"/>
      <c r="BP274"/>
      <c r="BQ274"/>
      <c r="BR274"/>
      <c r="BS274"/>
      <c r="BT274"/>
      <c r="BU274"/>
      <c r="BV274"/>
      <c r="BW274"/>
      <c r="BX274"/>
      <c r="BY274"/>
      <c r="BZ274"/>
      <c r="CA274"/>
      <c r="CB274"/>
      <c r="CC274"/>
      <c r="CD274"/>
      <c r="CE274"/>
      <c r="CF274"/>
      <c r="CG274"/>
      <c r="CH274"/>
      <c r="CI274"/>
      <c r="CJ274"/>
      <c r="CK274"/>
      <c r="CL274"/>
      <c r="CM274"/>
      <c r="CN274"/>
      <c r="CO274"/>
      <c r="CP274"/>
      <c r="CQ274"/>
      <c r="CR274"/>
      <c r="CS274"/>
      <c r="CT274"/>
      <c r="CU274"/>
      <c r="CV274"/>
      <c r="CW274"/>
      <c r="CX274"/>
      <c r="CY274"/>
      <c r="CZ274"/>
      <c r="DA274"/>
      <c r="DB274"/>
      <c r="DC274"/>
      <c r="DD274"/>
      <c r="DE274"/>
      <c r="DF274"/>
      <c r="DG274"/>
      <c r="DH274"/>
      <c r="DI274"/>
      <c r="DJ274"/>
      <c r="DK274"/>
      <c r="DL274"/>
      <c r="DM274"/>
      <c r="DN274"/>
      <c r="DO274"/>
      <c r="DP274"/>
      <c r="DQ274"/>
      <c r="DR274"/>
      <c r="DS274"/>
      <c r="DT274"/>
      <c r="DU274"/>
      <c r="DV274"/>
      <c r="DW274"/>
      <c r="DX274"/>
      <c r="DY274"/>
      <c r="DZ274"/>
      <c r="EA274"/>
      <c r="EB274"/>
      <c r="EC274"/>
      <c r="ED274"/>
      <c r="EE274"/>
      <c r="EF274"/>
      <c r="EG274"/>
      <c r="EH274"/>
      <c r="EI274"/>
      <c r="EJ274"/>
      <c r="EK274"/>
      <c r="EL274"/>
      <c r="EM274"/>
      <c r="EN274"/>
      <c r="EO274"/>
      <c r="EP274"/>
      <c r="EQ274"/>
      <c r="ER274"/>
      <c r="ES274"/>
      <c r="ET274"/>
      <c r="EU274"/>
      <c r="EV274"/>
      <c r="EW274"/>
      <c r="EX274"/>
      <c r="EY274"/>
      <c r="EZ274"/>
      <c r="FA274"/>
      <c r="FB274"/>
      <c r="FC274"/>
      <c r="FD274"/>
      <c r="FE274"/>
      <c r="FF274"/>
      <c r="FG274"/>
      <c r="FH274"/>
      <c r="FI274"/>
      <c r="FJ274"/>
      <c r="FK274"/>
      <c r="FL274"/>
      <c r="FM274"/>
      <c r="FN274"/>
      <c r="FO274"/>
      <c r="FP274"/>
      <c r="FQ274"/>
      <c r="FR274"/>
      <c r="FS274"/>
      <c r="FT274"/>
      <c r="FU274"/>
      <c r="FV274"/>
      <c r="FW274"/>
      <c r="FX274"/>
      <c r="FY274"/>
      <c r="FZ274"/>
      <c r="GA274"/>
      <c r="GB274"/>
      <c r="GC274"/>
      <c r="GD274"/>
      <c r="GE274"/>
      <c r="GF274"/>
      <c r="GG274"/>
      <c r="GH274"/>
      <c r="GI274"/>
      <c r="GJ274"/>
      <c r="GK274"/>
      <c r="GL274"/>
      <c r="GM274"/>
      <c r="GN274"/>
      <c r="GO274"/>
      <c r="GP274"/>
      <c r="GQ274"/>
      <c r="GR274"/>
      <c r="GS274"/>
      <c r="GT274"/>
      <c r="GU274"/>
      <c r="GV274"/>
      <c r="GW274"/>
      <c r="GX274"/>
      <c r="GY274"/>
      <c r="GZ274"/>
      <c r="HA274"/>
      <c r="HB274"/>
      <c r="HC274"/>
      <c r="HD274"/>
      <c r="HE274"/>
      <c r="HF274"/>
      <c r="HG274"/>
      <c r="HH274"/>
      <c r="HI274"/>
      <c r="HJ274"/>
      <c r="HK274"/>
      <c r="HL274"/>
      <c r="HM274"/>
      <c r="HN274"/>
      <c r="HO274"/>
      <c r="HP274"/>
      <c r="HQ274"/>
      <c r="HR274"/>
      <c r="HS274"/>
      <c r="HT274"/>
      <c r="HU274"/>
      <c r="HV274"/>
      <c r="HW274"/>
      <c r="HX274"/>
      <c r="HY274"/>
      <c r="HZ274"/>
      <c r="IA274"/>
      <c r="IB274"/>
      <c r="IC274"/>
      <c r="ID274"/>
      <c r="IE274"/>
      <c r="IF274"/>
      <c r="IG274"/>
      <c r="IH274"/>
      <c r="II274"/>
      <c r="IJ274"/>
      <c r="IK274"/>
      <c r="IL274"/>
      <c r="IM274"/>
      <c r="IN274"/>
      <c r="IO274"/>
      <c r="IP274"/>
      <c r="IQ274"/>
      <c r="IR274"/>
      <c r="IS274"/>
      <c r="IT274"/>
      <c r="IU274"/>
      <c r="IV274"/>
    </row>
    <row r="275" spans="1:256" s="5" customFormat="1" hidden="1" outlineLevel="2">
      <c r="A275" s="20"/>
      <c r="B275" s="20"/>
      <c r="C275" s="38"/>
      <c r="D275" s="641"/>
      <c r="E275" s="287">
        <v>3</v>
      </c>
      <c r="F275" s="40"/>
      <c r="G275" s="445"/>
      <c r="H275" s="315"/>
      <c r="I275" s="314"/>
      <c r="J275" s="168" t="str">
        <f>IF(A16stdlife="n/a","n/a",IF(J$3&gt;(A16stdlife+$E275),(Input!$I$158*(1+rvanilla)^0.5)-SUM($I275:I275),(Input!$I$158*(1+rvanilla)^0.5)/A16stdlife))</f>
        <v>n/a</v>
      </c>
      <c r="K275" s="168" t="str">
        <f>IF(A16stdlife="n/a","n/a",IF(K$3&gt;(A16stdlife+$E275),(Input!$I$158*(1+rvanilla)^0.5)-SUM($I275:J275),(Input!$I$158*(1+rvanilla)^0.5)/A16stdlife))</f>
        <v>n/a</v>
      </c>
      <c r="L275" s="168" t="str">
        <f>IF(A16stdlife="n/a","n/a",IF(L$3&gt;(A16stdlife+$E275),(Input!$I$158*(1+rvanilla)^0.5)-SUM($I275:K275),(Input!$I$158*(1+rvanilla)^0.5)/A16stdlife))</f>
        <v>n/a</v>
      </c>
      <c r="M275" s="168" t="str">
        <f>IF(A16stdlife="n/a","n/a",IF(M$3&gt;(A16stdlife+$E275),(Input!$I$158*(1+rvanilla)^0.5)-SUM($I275:L275),(Input!$I$158*(1+rvanilla)^0.5)/A16stdlife))</f>
        <v>n/a</v>
      </c>
      <c r="N275" s="168" t="str">
        <f>IF(A16stdlife="n/a","n/a",IF(N$3&gt;(A16stdlife+$E275),(Input!$I$158*(1+rvanilla)^0.5)-SUM($I275:M275),(Input!$I$158*(1+rvanilla)^0.5)/A16stdlife))</f>
        <v>n/a</v>
      </c>
      <c r="O275" s="168" t="str">
        <f>IF(A16stdlife="n/a","n/a",IF(O$3&gt;(A16stdlife+$E275),(Input!$I$158*(1+rvanilla)^0.5)-SUM($I275:N275),(Input!$I$158*(1+rvanilla)^0.5)/A16stdlife))</f>
        <v>n/a</v>
      </c>
      <c r="P275" s="168" t="str">
        <f>IF(A16stdlife="n/a","n/a",IF(P$3&gt;(A16stdlife+$E275),(Input!$I$158*(1+rvanilla)^0.5)-SUM($I275:O275),(Input!$I$158*(1+rvanilla)^0.5)/A16stdlife))</f>
        <v>n/a</v>
      </c>
      <c r="Q275" s="168" t="str">
        <f>IF(A16stdlife="n/a","n/a",IF(Q$3&gt;(A16stdlife+$E275),(Input!$I$158*(1+rvanilla)^0.5)-SUM($I275:P275),(Input!$I$158*(1+rvanilla)^0.5)/A16stdlife))</f>
        <v>n/a</v>
      </c>
      <c r="R275" s="168" t="str">
        <f>IF(A16stdlife="n/a","n/a",IF(R$3&gt;(A16stdlife+$E275),(Input!$I$158*(1+rvanilla)^0.5)-SUM($I275:Q275),(Input!$I$158*(1+rvanilla)^0.5)/A16stdlife))</f>
        <v>n/a</v>
      </c>
      <c r="S275" s="168" t="str">
        <f>IF(A16stdlife="n/a","n/a",IF(S$3&gt;(A16stdlife+$E275),(Input!$I$158*(1+rvanilla)^0.5)-SUM($I275:R275),(Input!$I$158*(1+rvanilla)^0.5)/A16stdlife))</f>
        <v>n/a</v>
      </c>
      <c r="T275" s="168" t="str">
        <f>IF(A16stdlife="n/a","n/a",IF(T$3&gt;(A16stdlife+$E275),(Input!$I$158*(1+rvanilla)^0.5)-SUM($I275:S275),(Input!$I$158*(1+rvanilla)^0.5)/A16stdlife))</f>
        <v>n/a</v>
      </c>
      <c r="U275" s="168" t="str">
        <f>IF(A16stdlife="n/a","n/a",IF(U$3&gt;(A16stdlife+$E275),(Input!$I$158*(1+rvanilla)^0.5)-SUM($I275:T275),(Input!$I$158*(1+rvanilla)^0.5)/A16stdlife))</f>
        <v>n/a</v>
      </c>
      <c r="V275" s="168" t="str">
        <f>IF(A16stdlife="n/a","n/a",IF(V$3&gt;(A16stdlife+$E275),(Input!$I$158*(1+rvanilla)^0.5)-SUM($I275:U275),(Input!$I$158*(1+rvanilla)^0.5)/A16stdlife))</f>
        <v>n/a</v>
      </c>
      <c r="W275" s="168" t="str">
        <f>IF(A16stdlife="n/a","n/a",IF(W$3&gt;(A16stdlife+$E275),(Input!$I$158*(1+rvanilla)^0.5)-SUM($I275:V275),(Input!$I$158*(1+rvanilla)^0.5)/A16stdlife))</f>
        <v>n/a</v>
      </c>
      <c r="X275" s="168" t="str">
        <f>IF(A16stdlife="n/a","n/a",IF(X$3&gt;(A16stdlife+$E275),(Input!$I$158*(1+rvanilla)^0.5)-SUM($I275:W275),(Input!$I$158*(1+rvanilla)^0.5)/A16stdlife))</f>
        <v>n/a</v>
      </c>
      <c r="Y275" s="168" t="str">
        <f>IF(A16stdlife="n/a","n/a",IF(Y$3&gt;(A16stdlife+$E275),(Input!$I$158*(1+rvanilla)^0.5)-SUM($I275:X275),(Input!$I$158*(1+rvanilla)^0.5)/A16stdlife))</f>
        <v>n/a</v>
      </c>
      <c r="Z275" s="168" t="str">
        <f>IF(A16stdlife="n/a","n/a",IF(Z$3&gt;(A16stdlife+$E275),(Input!$I$158*(1+rvanilla)^0.5)-SUM($I275:Y275),(Input!$I$158*(1+rvanilla)^0.5)/A16stdlife))</f>
        <v>n/a</v>
      </c>
      <c r="AA275" s="168" t="str">
        <f>IF(A16stdlife="n/a","n/a",IF(AA$3&gt;(A16stdlife+$E275),(Input!$I$158*(1+rvanilla)^0.5)-SUM($I275:Z275),(Input!$I$158*(1+rvanilla)^0.5)/A16stdlife))</f>
        <v>n/a</v>
      </c>
      <c r="AB275" s="168" t="str">
        <f>IF(A16stdlife="n/a","n/a",IF(AB$3&gt;(A16stdlife+$E275),(Input!$I$158*(1+rvanilla)^0.5)-SUM($I275:AA275),(Input!$I$158*(1+rvanilla)^0.5)/A16stdlife))</f>
        <v>n/a</v>
      </c>
      <c r="AC275" s="168" t="str">
        <f>IF(A16stdlife="n/a","n/a",IF(AC$3&gt;(A16stdlife+$E275),(Input!$I$158*(1+rvanilla)^0.5)-SUM($I275:AB275),(Input!$I$158*(1+rvanilla)^0.5)/A16stdlife))</f>
        <v>n/a</v>
      </c>
      <c r="AD275" s="168" t="str">
        <f>IF(A16stdlife="n/a","n/a",IF(AD$3&gt;(A16stdlife+$E275),(Input!$I$158*(1+rvanilla)^0.5)-SUM($I275:AC275),(Input!$I$158*(1+rvanilla)^0.5)/A16stdlife))</f>
        <v>n/a</v>
      </c>
      <c r="AE275" s="168" t="str">
        <f>IF(A16stdlife="n/a","n/a",IF(AE$3&gt;(A16stdlife+$E275),(Input!$I$158*(1+rvanilla)^0.5)-SUM($I275:AD275),(Input!$I$158*(1+rvanilla)^0.5)/A16stdlife))</f>
        <v>n/a</v>
      </c>
      <c r="AF275" s="168" t="str">
        <f>IF(A16stdlife="n/a","n/a",IF(AF$3&gt;(A16stdlife+$E275),(Input!$I$158*(1+rvanilla)^0.5)-SUM($I275:AE275),(Input!$I$158*(1+rvanilla)^0.5)/A16stdlife))</f>
        <v>n/a</v>
      </c>
      <c r="AG275" s="168" t="str">
        <f>IF(A16stdlife="n/a","n/a",IF(AG$3&gt;(A16stdlife+$E275),(Input!$I$158*(1+rvanilla)^0.5)-SUM($I275:AF275),(Input!$I$158*(1+rvanilla)^0.5)/A16stdlife))</f>
        <v>n/a</v>
      </c>
      <c r="AH275" s="168" t="str">
        <f>IF(A16stdlife="n/a","n/a",IF(AH$3&gt;(A16stdlife+$E275),(Input!$I$158*(1+rvanilla)^0.5)-SUM($I275:AG275),(Input!$I$158*(1+rvanilla)^0.5)/A16stdlife))</f>
        <v>n/a</v>
      </c>
      <c r="AI275" s="168" t="str">
        <f>IF(A16stdlife="n/a","n/a",IF(AI$3&gt;(A16stdlife+$E275),(Input!$I$158*(1+rvanilla)^0.5)-SUM($I275:AH275),(Input!$I$158*(1+rvanilla)^0.5)/A16stdlife))</f>
        <v>n/a</v>
      </c>
      <c r="AJ275" s="168" t="str">
        <f>IF(A16stdlife="n/a","n/a",IF(AJ$3&gt;(A16stdlife+$E275),(Input!$I$158*(1+rvanilla)^0.5)-SUM($I275:AI275),(Input!$I$158*(1+rvanilla)^0.5)/A16stdlife))</f>
        <v>n/a</v>
      </c>
      <c r="AK275" s="168" t="str">
        <f>IF(A16stdlife="n/a","n/a",IF(AK$3&gt;(A16stdlife+$E275),(Input!$I$158*(1+rvanilla)^0.5)-SUM($I275:AJ275),(Input!$I$158*(1+rvanilla)^0.5)/A16stdlife))</f>
        <v>n/a</v>
      </c>
      <c r="AL275" s="168" t="str">
        <f>IF(A16stdlife="n/a","n/a",IF(AL$3&gt;(A16stdlife+$E275),(Input!$I$158*(1+rvanilla)^0.5)-SUM($I275:AK275),(Input!$I$158*(1+rvanilla)^0.5)/A16stdlife))</f>
        <v>n/a</v>
      </c>
      <c r="AM275" s="168" t="str">
        <f>IF(A16stdlife="n/a","n/a",IF(AM$3&gt;(A16stdlife+$E275),(Input!$I$158*(1+rvanilla)^0.5)-SUM($I275:AL275),(Input!$I$158*(1+rvanilla)^0.5)/A16stdlife))</f>
        <v>n/a</v>
      </c>
      <c r="AN275" s="168" t="str">
        <f>IF(A16stdlife="n/a","n/a",IF(AN$3&gt;(A16stdlife+$E275),(Input!$I$158*(1+rvanilla)^0.5)-SUM($I275:AM275),(Input!$I$158*(1+rvanilla)^0.5)/A16stdlife))</f>
        <v>n/a</v>
      </c>
      <c r="AO275" s="168" t="str">
        <f>IF(A16stdlife="n/a","n/a",IF(AO$3&gt;(A16stdlife+$E275),(Input!$I$158*(1+rvanilla)^0.5)-SUM($I275:AN275),(Input!$I$158*(1+rvanilla)^0.5)/A16stdlife))</f>
        <v>n/a</v>
      </c>
      <c r="AP275" s="168" t="str">
        <f>IF(A16stdlife="n/a","n/a",IF(AP$3&gt;(A16stdlife+$E275),(Input!$I$158*(1+rvanilla)^0.5)-SUM($I275:AO275),(Input!$I$158*(1+rvanilla)^0.5)/A16stdlife))</f>
        <v>n/a</v>
      </c>
      <c r="AQ275" s="168" t="str">
        <f>IF(A16stdlife="n/a","n/a",IF(AQ$3&gt;(A16stdlife+$E275),(Input!$I$158*(1+rvanilla)^0.5)-SUM($I275:AP275),(Input!$I$158*(1+rvanilla)^0.5)/A16stdlife))</f>
        <v>n/a</v>
      </c>
      <c r="AR275" s="168" t="str">
        <f>IF(A16stdlife="n/a","n/a",IF(AR$3&gt;(A16stdlife+$E275),(Input!$I$158*(1+rvanilla)^0.5)-SUM($I275:AQ275),(Input!$I$158*(1+rvanilla)^0.5)/A16stdlife))</f>
        <v>n/a</v>
      </c>
      <c r="AS275" s="168" t="str">
        <f>IF(A16stdlife="n/a","n/a",IF(AS$3&gt;(A16stdlife+$E275),(Input!$I$158*(1+rvanilla)^0.5)-SUM($I275:AR275),(Input!$I$158*(1+rvanilla)^0.5)/A16stdlife))</f>
        <v>n/a</v>
      </c>
      <c r="AT275" s="168" t="str">
        <f>IF(A16stdlife="n/a","n/a",IF(AT$3&gt;(A16stdlife+$E275),(Input!$I$158*(1+rvanilla)^0.5)-SUM($I275:AS275),(Input!$I$158*(1+rvanilla)^0.5)/A16stdlife))</f>
        <v>n/a</v>
      </c>
      <c r="AU275" s="168" t="str">
        <f>IF(A16stdlife="n/a","n/a",IF(AU$3&gt;(A16stdlife+$E275),(Input!$I$158*(1+rvanilla)^0.5)-SUM($I275:AT275),(Input!$I$158*(1+rvanilla)^0.5)/A16stdlife))</f>
        <v>n/a</v>
      </c>
      <c r="AV275" s="168" t="str">
        <f>IF(A16stdlife="n/a","n/a",IF(AV$3&gt;(A16stdlife+$E275),(Input!$I$158*(1+rvanilla)^0.5)-SUM($I275:AU275),(Input!$I$158*(1+rvanilla)^0.5)/A16stdlife))</f>
        <v>n/a</v>
      </c>
      <c r="AW275" s="168" t="str">
        <f>IF(A16stdlife="n/a","n/a",IF(AW$3&gt;(A16stdlife+$E275),(Input!$I$158*(1+rvanilla)^0.5)-SUM($I275:AV275),(Input!$I$158*(1+rvanilla)^0.5)/A16stdlife))</f>
        <v>n/a</v>
      </c>
      <c r="AX275" s="168" t="str">
        <f>IF(A16stdlife="n/a","n/a",IF(AX$3&gt;(A16stdlife+$E275),(Input!$I$158*(1+rvanilla)^0.5)-SUM($I275:AW275),(Input!$I$158*(1+rvanilla)^0.5)/A16stdlife))</f>
        <v>n/a</v>
      </c>
      <c r="AY275" s="168" t="str">
        <f>IF(A16stdlife="n/a","n/a",IF(AY$3&gt;(A16stdlife+$E275),(Input!$I$158*(1+rvanilla)^0.5)-SUM($I275:AX275),(Input!$I$158*(1+rvanilla)^0.5)/A16stdlife))</f>
        <v>n/a</v>
      </c>
      <c r="AZ275" s="168" t="str">
        <f>IF(A16stdlife="n/a","n/a",IF(AZ$3&gt;(A16stdlife+$E275),(Input!$I$158*(1+rvanilla)^0.5)-SUM($I275:AY275),(Input!$I$158*(1+rvanilla)^0.5)/A16stdlife))</f>
        <v>n/a</v>
      </c>
      <c r="BA275" s="168" t="str">
        <f>IF(A16stdlife="n/a","n/a",IF(BA$3&gt;(A16stdlife+$E275),(Input!$I$158*(1+rvanilla)^0.5)-SUM($I275:AZ275),(Input!$I$158*(1+rvanilla)^0.5)/A16stdlife))</f>
        <v>n/a</v>
      </c>
      <c r="BB275" s="168" t="str">
        <f>IF(A16stdlife="n/a","n/a",IF(BB$3&gt;(A16stdlife+$E275),(Input!$I$158*(1+rvanilla)^0.5)-SUM($I275:BA275),(Input!$I$158*(1+rvanilla)^0.5)/A16stdlife))</f>
        <v>n/a</v>
      </c>
      <c r="BC275" s="168" t="str">
        <f>IF(A16stdlife="n/a","n/a",IF(BC$3&gt;(A16stdlife+$E275),(Input!$I$158*(1+rvanilla)^0.5)-SUM($I275:BB275),(Input!$I$158*(1+rvanilla)^0.5)/A16stdlife))</f>
        <v>n/a</v>
      </c>
      <c r="BD275" s="168" t="str">
        <f>IF(A16stdlife="n/a","n/a",IF(BD$3&gt;(A16stdlife+$E275),(Input!$I$158*(1+rvanilla)^0.5)-SUM($I275:BC275),(Input!$I$158*(1+rvanilla)^0.5)/A16stdlife))</f>
        <v>n/a</v>
      </c>
      <c r="BE275" s="168" t="str">
        <f>IF(A16stdlife="n/a","n/a",IF(BE$3&gt;(A16stdlife+$E275),(Input!$I$158*(1+rvanilla)^0.5)-SUM($I275:BD275),(Input!$I$158*(1+rvanilla)^0.5)/A16stdlife))</f>
        <v>n/a</v>
      </c>
      <c r="BF275" s="168" t="str">
        <f>IF(A16stdlife="n/a","n/a",IF(BF$3&gt;(A16stdlife+$E275),(Input!$I$158*(1+rvanilla)^0.5)-SUM($I275:BE275),(Input!$I$158*(1+rvanilla)^0.5)/A16stdlife))</f>
        <v>n/a</v>
      </c>
      <c r="BG275" s="168" t="str">
        <f>IF(A16stdlife="n/a","n/a",IF(BG$3&gt;(A16stdlife+$E275),(Input!$I$158*(1+rvanilla)^0.5)-SUM($I275:BF275),(Input!$I$158*(1+rvanilla)^0.5)/A16stdlife))</f>
        <v>n/a</v>
      </c>
      <c r="BH275" s="168" t="str">
        <f>IF(A16stdlife="n/a","n/a",IF(BH$3&gt;(A16stdlife+$E275),(Input!$I$158*(1+rvanilla)^0.5)-SUM($I275:BG275),(Input!$I$158*(1+rvanilla)^0.5)/A16stdlife))</f>
        <v>n/a</v>
      </c>
      <c r="BI275" s="168" t="str">
        <f>IF(A16stdlife="n/a","n/a",IF(BI$3&gt;(A16stdlife+$E275),(Input!$I$158*(1+rvanilla)^0.5)-SUM($I275:BH275),(Input!$I$158*(1+rvanilla)^0.5)/A16stdlife))</f>
        <v>n/a</v>
      </c>
      <c r="BJ275" s="20"/>
      <c r="BK275" s="20"/>
      <c r="BL275"/>
      <c r="BM275"/>
      <c r="BN275"/>
      <c r="BO275"/>
      <c r="BP275"/>
      <c r="BQ275"/>
      <c r="BR275"/>
      <c r="BS275"/>
      <c r="BT275"/>
      <c r="BU275"/>
      <c r="BV275"/>
      <c r="BW275"/>
      <c r="BX275"/>
      <c r="BY275"/>
      <c r="BZ275"/>
      <c r="CA275"/>
      <c r="CB275"/>
      <c r="CC275"/>
      <c r="CD275"/>
      <c r="CE275"/>
      <c r="CF275"/>
      <c r="CG275"/>
      <c r="CH275"/>
      <c r="CI275"/>
      <c r="CJ275"/>
      <c r="CK275"/>
      <c r="CL275"/>
      <c r="CM275"/>
      <c r="CN275"/>
      <c r="CO275"/>
      <c r="CP275"/>
      <c r="CQ275"/>
      <c r="CR275"/>
      <c r="CS275"/>
      <c r="CT275"/>
      <c r="CU275"/>
      <c r="CV275"/>
      <c r="CW275"/>
      <c r="CX275"/>
      <c r="CY275"/>
      <c r="CZ275"/>
      <c r="DA275"/>
      <c r="DB275"/>
      <c r="DC275"/>
      <c r="DD275"/>
      <c r="DE275"/>
      <c r="DF275"/>
      <c r="DG275"/>
      <c r="DH275"/>
      <c r="DI275"/>
      <c r="DJ275"/>
      <c r="DK275"/>
      <c r="DL275"/>
      <c r="DM275"/>
      <c r="DN275"/>
      <c r="DO275"/>
      <c r="DP275"/>
      <c r="DQ275"/>
      <c r="DR275"/>
      <c r="DS275"/>
      <c r="DT275"/>
      <c r="DU275"/>
      <c r="DV275"/>
      <c r="DW275"/>
      <c r="DX275"/>
      <c r="DY275"/>
      <c r="DZ275"/>
      <c r="EA275"/>
      <c r="EB275"/>
      <c r="EC275"/>
      <c r="ED275"/>
      <c r="EE275"/>
      <c r="EF275"/>
      <c r="EG275"/>
      <c r="EH275"/>
      <c r="EI275"/>
      <c r="EJ275"/>
      <c r="EK275"/>
      <c r="EL275"/>
      <c r="EM275"/>
      <c r="EN275"/>
      <c r="EO275"/>
      <c r="EP275"/>
      <c r="EQ275"/>
      <c r="ER275"/>
      <c r="ES275"/>
      <c r="ET275"/>
      <c r="EU275"/>
      <c r="EV275"/>
      <c r="EW275"/>
      <c r="EX275"/>
      <c r="EY275"/>
      <c r="EZ275"/>
      <c r="FA275"/>
      <c r="FB275"/>
      <c r="FC275"/>
      <c r="FD275"/>
      <c r="FE275"/>
      <c r="FF275"/>
      <c r="FG275"/>
      <c r="FH275"/>
      <c r="FI275"/>
      <c r="FJ275"/>
      <c r="FK275"/>
      <c r="FL275"/>
      <c r="FM275"/>
      <c r="FN275"/>
      <c r="FO275"/>
      <c r="FP275"/>
      <c r="FQ275"/>
      <c r="FR275"/>
      <c r="FS275"/>
      <c r="FT275"/>
      <c r="FU275"/>
      <c r="FV275"/>
      <c r="FW275"/>
      <c r="FX275"/>
      <c r="FY275"/>
      <c r="FZ275"/>
      <c r="GA275"/>
      <c r="GB275"/>
      <c r="GC275"/>
      <c r="GD275"/>
      <c r="GE275"/>
      <c r="GF275"/>
      <c r="GG275"/>
      <c r="GH275"/>
      <c r="GI275"/>
      <c r="GJ275"/>
      <c r="GK275"/>
      <c r="GL275"/>
      <c r="GM275"/>
      <c r="GN275"/>
      <c r="GO275"/>
      <c r="GP275"/>
      <c r="GQ275"/>
      <c r="GR275"/>
      <c r="GS275"/>
      <c r="GT275"/>
      <c r="GU275"/>
      <c r="GV275"/>
      <c r="GW275"/>
      <c r="GX275"/>
      <c r="GY275"/>
      <c r="GZ275"/>
      <c r="HA275"/>
      <c r="HB275"/>
      <c r="HC275"/>
      <c r="HD275"/>
      <c r="HE275"/>
      <c r="HF275"/>
      <c r="HG275"/>
      <c r="HH275"/>
      <c r="HI275"/>
      <c r="HJ275"/>
      <c r="HK275"/>
      <c r="HL275"/>
      <c r="HM275"/>
      <c r="HN275"/>
      <c r="HO275"/>
      <c r="HP275"/>
      <c r="HQ275"/>
      <c r="HR275"/>
      <c r="HS275"/>
      <c r="HT275"/>
      <c r="HU275"/>
      <c r="HV275"/>
      <c r="HW275"/>
      <c r="HX275"/>
      <c r="HY275"/>
      <c r="HZ275"/>
      <c r="IA275"/>
      <c r="IB275"/>
      <c r="IC275"/>
      <c r="ID275"/>
      <c r="IE275"/>
      <c r="IF275"/>
      <c r="IG275"/>
      <c r="IH275"/>
      <c r="II275"/>
      <c r="IJ275"/>
      <c r="IK275"/>
      <c r="IL275"/>
      <c r="IM275"/>
      <c r="IN275"/>
      <c r="IO275"/>
      <c r="IP275"/>
      <c r="IQ275"/>
      <c r="IR275"/>
      <c r="IS275"/>
      <c r="IT275"/>
      <c r="IU275"/>
      <c r="IV275"/>
    </row>
    <row r="276" spans="1:256" s="5" customFormat="1" hidden="1" outlineLevel="2">
      <c r="A276" s="20"/>
      <c r="B276" s="20"/>
      <c r="C276" s="38"/>
      <c r="D276" s="641"/>
      <c r="E276" s="287">
        <v>4</v>
      </c>
      <c r="F276" s="40"/>
      <c r="G276" s="445"/>
      <c r="H276" s="315"/>
      <c r="I276" s="315"/>
      <c r="J276" s="314"/>
      <c r="K276" s="168" t="str">
        <f>IF(A16stdlife="n/a","n/a",IF(K$3&gt;(A16stdlife+$E276),(Input!$J$158*(1+rvanilla)^0.5)-SUM($J276:J276),(Input!$J$158*(1+rvanilla)^0.5)/A16stdlife))</f>
        <v>n/a</v>
      </c>
      <c r="L276" s="168" t="str">
        <f>IF(A16stdlife="n/a","n/a",IF(L$3&gt;(A16stdlife+$E276),(Input!$J$158*(1+rvanilla)^0.5)-SUM($J276:K276),(Input!$J$158*(1+rvanilla)^0.5)/A16stdlife))</f>
        <v>n/a</v>
      </c>
      <c r="M276" s="168" t="str">
        <f>IF(A16stdlife="n/a","n/a",IF(M$3&gt;(A16stdlife+$E276),(Input!$J$158*(1+rvanilla)^0.5)-SUM($J276:L276),(Input!$J$158*(1+rvanilla)^0.5)/A16stdlife))</f>
        <v>n/a</v>
      </c>
      <c r="N276" s="168" t="str">
        <f>IF(A16stdlife="n/a","n/a",IF(N$3&gt;(A16stdlife+$E276),(Input!$J$158*(1+rvanilla)^0.5)-SUM($J276:M276),(Input!$J$158*(1+rvanilla)^0.5)/A16stdlife))</f>
        <v>n/a</v>
      </c>
      <c r="O276" s="168" t="str">
        <f>IF(A16stdlife="n/a","n/a",IF(O$3&gt;(A16stdlife+$E276),(Input!$J$158*(1+rvanilla)^0.5)-SUM($J276:N276),(Input!$J$158*(1+rvanilla)^0.5)/A16stdlife))</f>
        <v>n/a</v>
      </c>
      <c r="P276" s="168" t="str">
        <f>IF(A16stdlife="n/a","n/a",IF(P$3&gt;(A16stdlife+$E276),(Input!$J$158*(1+rvanilla)^0.5)-SUM($J276:O276),(Input!$J$158*(1+rvanilla)^0.5)/A16stdlife))</f>
        <v>n/a</v>
      </c>
      <c r="Q276" s="168" t="str">
        <f>IF(A16stdlife="n/a","n/a",IF(Q$3&gt;(A16stdlife+$E276),(Input!$J$158*(1+rvanilla)^0.5)-SUM($J276:P276),(Input!$J$158*(1+rvanilla)^0.5)/A16stdlife))</f>
        <v>n/a</v>
      </c>
      <c r="R276" s="168" t="str">
        <f>IF(A16stdlife="n/a","n/a",IF(R$3&gt;(A16stdlife+$E276),(Input!$J$158*(1+rvanilla)^0.5)-SUM($J276:Q276),(Input!$J$158*(1+rvanilla)^0.5)/A16stdlife))</f>
        <v>n/a</v>
      </c>
      <c r="S276" s="168" t="str">
        <f>IF(A16stdlife="n/a","n/a",IF(S$3&gt;(A16stdlife+$E276),(Input!$J$158*(1+rvanilla)^0.5)-SUM($J276:R276),(Input!$J$158*(1+rvanilla)^0.5)/A16stdlife))</f>
        <v>n/a</v>
      </c>
      <c r="T276" s="168" t="str">
        <f>IF(A16stdlife="n/a","n/a",IF(T$3&gt;(A16stdlife+$E276),(Input!$J$158*(1+rvanilla)^0.5)-SUM($J276:S276),(Input!$J$158*(1+rvanilla)^0.5)/A16stdlife))</f>
        <v>n/a</v>
      </c>
      <c r="U276" s="168" t="str">
        <f>IF(A16stdlife="n/a","n/a",IF(U$3&gt;(A16stdlife+$E276),(Input!$J$158*(1+rvanilla)^0.5)-SUM($J276:T276),(Input!$J$158*(1+rvanilla)^0.5)/A16stdlife))</f>
        <v>n/a</v>
      </c>
      <c r="V276" s="168" t="str">
        <f>IF(A16stdlife="n/a","n/a",IF(V$3&gt;(A16stdlife+$E276),(Input!$J$158*(1+rvanilla)^0.5)-SUM($J276:U276),(Input!$J$158*(1+rvanilla)^0.5)/A16stdlife))</f>
        <v>n/a</v>
      </c>
      <c r="W276" s="168" t="str">
        <f>IF(A16stdlife="n/a","n/a",IF(W$3&gt;(A16stdlife+$E276),(Input!$J$158*(1+rvanilla)^0.5)-SUM($J276:V276),(Input!$J$158*(1+rvanilla)^0.5)/A16stdlife))</f>
        <v>n/a</v>
      </c>
      <c r="X276" s="168" t="str">
        <f>IF(A16stdlife="n/a","n/a",IF(X$3&gt;(A16stdlife+$E276),(Input!$J$158*(1+rvanilla)^0.5)-SUM($J276:W276),(Input!$J$158*(1+rvanilla)^0.5)/A16stdlife))</f>
        <v>n/a</v>
      </c>
      <c r="Y276" s="168" t="str">
        <f>IF(A16stdlife="n/a","n/a",IF(Y$3&gt;(A16stdlife+$E276),(Input!$J$158*(1+rvanilla)^0.5)-SUM($J276:X276),(Input!$J$158*(1+rvanilla)^0.5)/A16stdlife))</f>
        <v>n/a</v>
      </c>
      <c r="Z276" s="168" t="str">
        <f>IF(A16stdlife="n/a","n/a",IF(Z$3&gt;(A16stdlife+$E276),(Input!$J$158*(1+rvanilla)^0.5)-SUM($J276:Y276),(Input!$J$158*(1+rvanilla)^0.5)/A16stdlife))</f>
        <v>n/a</v>
      </c>
      <c r="AA276" s="168" t="str">
        <f>IF(A16stdlife="n/a","n/a",IF(AA$3&gt;(A16stdlife+$E276),(Input!$J$158*(1+rvanilla)^0.5)-SUM($J276:Z276),(Input!$J$158*(1+rvanilla)^0.5)/A16stdlife))</f>
        <v>n/a</v>
      </c>
      <c r="AB276" s="168" t="str">
        <f>IF(A16stdlife="n/a","n/a",IF(AB$3&gt;(A16stdlife+$E276),(Input!$J$158*(1+rvanilla)^0.5)-SUM($J276:AA276),(Input!$J$158*(1+rvanilla)^0.5)/A16stdlife))</f>
        <v>n/a</v>
      </c>
      <c r="AC276" s="168" t="str">
        <f>IF(A16stdlife="n/a","n/a",IF(AC$3&gt;(A16stdlife+$E276),(Input!$J$158*(1+rvanilla)^0.5)-SUM($J276:AB276),(Input!$J$158*(1+rvanilla)^0.5)/A16stdlife))</f>
        <v>n/a</v>
      </c>
      <c r="AD276" s="168" t="str">
        <f>IF(A16stdlife="n/a","n/a",IF(AD$3&gt;(A16stdlife+$E276),(Input!$J$158*(1+rvanilla)^0.5)-SUM($J276:AC276),(Input!$J$158*(1+rvanilla)^0.5)/A16stdlife))</f>
        <v>n/a</v>
      </c>
      <c r="AE276" s="168" t="str">
        <f>IF(A16stdlife="n/a","n/a",IF(AE$3&gt;(A16stdlife+$E276),(Input!$J$158*(1+rvanilla)^0.5)-SUM($J276:AD276),(Input!$J$158*(1+rvanilla)^0.5)/A16stdlife))</f>
        <v>n/a</v>
      </c>
      <c r="AF276" s="168" t="str">
        <f>IF(A16stdlife="n/a","n/a",IF(AF$3&gt;(A16stdlife+$E276),(Input!$J$158*(1+rvanilla)^0.5)-SUM($J276:AE276),(Input!$J$158*(1+rvanilla)^0.5)/A16stdlife))</f>
        <v>n/a</v>
      </c>
      <c r="AG276" s="168" t="str">
        <f>IF(A16stdlife="n/a","n/a",IF(AG$3&gt;(A16stdlife+$E276),(Input!$J$158*(1+rvanilla)^0.5)-SUM($J276:AF276),(Input!$J$158*(1+rvanilla)^0.5)/A16stdlife))</f>
        <v>n/a</v>
      </c>
      <c r="AH276" s="168" t="str">
        <f>IF(A16stdlife="n/a","n/a",IF(AH$3&gt;(A16stdlife+$E276),(Input!$J$158*(1+rvanilla)^0.5)-SUM($J276:AG276),(Input!$J$158*(1+rvanilla)^0.5)/A16stdlife))</f>
        <v>n/a</v>
      </c>
      <c r="AI276" s="168" t="str">
        <f>IF(A16stdlife="n/a","n/a",IF(AI$3&gt;(A16stdlife+$E276),(Input!$J$158*(1+rvanilla)^0.5)-SUM($J276:AH276),(Input!$J$158*(1+rvanilla)^0.5)/A16stdlife))</f>
        <v>n/a</v>
      </c>
      <c r="AJ276" s="168" t="str">
        <f>IF(A16stdlife="n/a","n/a",IF(AJ$3&gt;(A16stdlife+$E276),(Input!$J$158*(1+rvanilla)^0.5)-SUM($J276:AI276),(Input!$J$158*(1+rvanilla)^0.5)/A16stdlife))</f>
        <v>n/a</v>
      </c>
      <c r="AK276" s="168" t="str">
        <f>IF(A16stdlife="n/a","n/a",IF(AK$3&gt;(A16stdlife+$E276),(Input!$J$158*(1+rvanilla)^0.5)-SUM($J276:AJ276),(Input!$J$158*(1+rvanilla)^0.5)/A16stdlife))</f>
        <v>n/a</v>
      </c>
      <c r="AL276" s="168" t="str">
        <f>IF(A16stdlife="n/a","n/a",IF(AL$3&gt;(A16stdlife+$E276),(Input!$J$158*(1+rvanilla)^0.5)-SUM($J276:AK276),(Input!$J$158*(1+rvanilla)^0.5)/A16stdlife))</f>
        <v>n/a</v>
      </c>
      <c r="AM276" s="168" t="str">
        <f>IF(A16stdlife="n/a","n/a",IF(AM$3&gt;(A16stdlife+$E276),(Input!$J$158*(1+rvanilla)^0.5)-SUM($J276:AL276),(Input!$J$158*(1+rvanilla)^0.5)/A16stdlife))</f>
        <v>n/a</v>
      </c>
      <c r="AN276" s="168" t="str">
        <f>IF(A16stdlife="n/a","n/a",IF(AN$3&gt;(A16stdlife+$E276),(Input!$J$158*(1+rvanilla)^0.5)-SUM($J276:AM276),(Input!$J$158*(1+rvanilla)^0.5)/A16stdlife))</f>
        <v>n/a</v>
      </c>
      <c r="AO276" s="168" t="str">
        <f>IF(A16stdlife="n/a","n/a",IF(AO$3&gt;(A16stdlife+$E276),(Input!$J$158*(1+rvanilla)^0.5)-SUM($J276:AN276),(Input!$J$158*(1+rvanilla)^0.5)/A16stdlife))</f>
        <v>n/a</v>
      </c>
      <c r="AP276" s="168" t="str">
        <f>IF(A16stdlife="n/a","n/a",IF(AP$3&gt;(A16stdlife+$E276),(Input!$J$158*(1+rvanilla)^0.5)-SUM($J276:AO276),(Input!$J$158*(1+rvanilla)^0.5)/A16stdlife))</f>
        <v>n/a</v>
      </c>
      <c r="AQ276" s="168" t="str">
        <f>IF(A16stdlife="n/a","n/a",IF(AQ$3&gt;(A16stdlife+$E276),(Input!$J$158*(1+rvanilla)^0.5)-SUM($J276:AP276),(Input!$J$158*(1+rvanilla)^0.5)/A16stdlife))</f>
        <v>n/a</v>
      </c>
      <c r="AR276" s="168" t="str">
        <f>IF(A16stdlife="n/a","n/a",IF(AR$3&gt;(A16stdlife+$E276),(Input!$J$158*(1+rvanilla)^0.5)-SUM($J276:AQ276),(Input!$J$158*(1+rvanilla)^0.5)/A16stdlife))</f>
        <v>n/a</v>
      </c>
      <c r="AS276" s="168" t="str">
        <f>IF(A16stdlife="n/a","n/a",IF(AS$3&gt;(A16stdlife+$E276),(Input!$J$158*(1+rvanilla)^0.5)-SUM($J276:AR276),(Input!$J$158*(1+rvanilla)^0.5)/A16stdlife))</f>
        <v>n/a</v>
      </c>
      <c r="AT276" s="168" t="str">
        <f>IF(A16stdlife="n/a","n/a",IF(AT$3&gt;(A16stdlife+$E276),(Input!$J$158*(1+rvanilla)^0.5)-SUM($J276:AS276),(Input!$J$158*(1+rvanilla)^0.5)/A16stdlife))</f>
        <v>n/a</v>
      </c>
      <c r="AU276" s="168" t="str">
        <f>IF(A16stdlife="n/a","n/a",IF(AU$3&gt;(A16stdlife+$E276),(Input!$J$158*(1+rvanilla)^0.5)-SUM($J276:AT276),(Input!$J$158*(1+rvanilla)^0.5)/A16stdlife))</f>
        <v>n/a</v>
      </c>
      <c r="AV276" s="168" t="str">
        <f>IF(A16stdlife="n/a","n/a",IF(AV$3&gt;(A16stdlife+$E276),(Input!$J$158*(1+rvanilla)^0.5)-SUM($J276:AU276),(Input!$J$158*(1+rvanilla)^0.5)/A16stdlife))</f>
        <v>n/a</v>
      </c>
      <c r="AW276" s="168" t="str">
        <f>IF(A16stdlife="n/a","n/a",IF(AW$3&gt;(A16stdlife+$E276),(Input!$J$158*(1+rvanilla)^0.5)-SUM($J276:AV276),(Input!$J$158*(1+rvanilla)^0.5)/A16stdlife))</f>
        <v>n/a</v>
      </c>
      <c r="AX276" s="168" t="str">
        <f>IF(A16stdlife="n/a","n/a",IF(AX$3&gt;(A16stdlife+$E276),(Input!$J$158*(1+rvanilla)^0.5)-SUM($J276:AW276),(Input!$J$158*(1+rvanilla)^0.5)/A16stdlife))</f>
        <v>n/a</v>
      </c>
      <c r="AY276" s="168" t="str">
        <f>IF(A16stdlife="n/a","n/a",IF(AY$3&gt;(A16stdlife+$E276),(Input!$J$158*(1+rvanilla)^0.5)-SUM($J276:AX276),(Input!$J$158*(1+rvanilla)^0.5)/A16stdlife))</f>
        <v>n/a</v>
      </c>
      <c r="AZ276" s="168" t="str">
        <f>IF(A16stdlife="n/a","n/a",IF(AZ$3&gt;(A16stdlife+$E276),(Input!$J$158*(1+rvanilla)^0.5)-SUM($J276:AY276),(Input!$J$158*(1+rvanilla)^0.5)/A16stdlife))</f>
        <v>n/a</v>
      </c>
      <c r="BA276" s="168" t="str">
        <f>IF(A16stdlife="n/a","n/a",IF(BA$3&gt;(A16stdlife+$E276),(Input!$J$158*(1+rvanilla)^0.5)-SUM($J276:AZ276),(Input!$J$158*(1+rvanilla)^0.5)/A16stdlife))</f>
        <v>n/a</v>
      </c>
      <c r="BB276" s="168" t="str">
        <f>IF(A16stdlife="n/a","n/a",IF(BB$3&gt;(A16stdlife+$E276),(Input!$J$158*(1+rvanilla)^0.5)-SUM($J276:BA276),(Input!$J$158*(1+rvanilla)^0.5)/A16stdlife))</f>
        <v>n/a</v>
      </c>
      <c r="BC276" s="168" t="str">
        <f>IF(A16stdlife="n/a","n/a",IF(BC$3&gt;(A16stdlife+$E276),(Input!$J$158*(1+rvanilla)^0.5)-SUM($J276:BB276),(Input!$J$158*(1+rvanilla)^0.5)/A16stdlife))</f>
        <v>n/a</v>
      </c>
      <c r="BD276" s="168" t="str">
        <f>IF(A16stdlife="n/a","n/a",IF(BD$3&gt;(A16stdlife+$E276),(Input!$J$158*(1+rvanilla)^0.5)-SUM($J276:BC276),(Input!$J$158*(1+rvanilla)^0.5)/A16stdlife))</f>
        <v>n/a</v>
      </c>
      <c r="BE276" s="168" t="str">
        <f>IF(A16stdlife="n/a","n/a",IF(BE$3&gt;(A16stdlife+$E276),(Input!$J$158*(1+rvanilla)^0.5)-SUM($J276:BD276),(Input!$J$158*(1+rvanilla)^0.5)/A16stdlife))</f>
        <v>n/a</v>
      </c>
      <c r="BF276" s="168" t="str">
        <f>IF(A16stdlife="n/a","n/a",IF(BF$3&gt;(A16stdlife+$E276),(Input!$J$158*(1+rvanilla)^0.5)-SUM($J276:BE276),(Input!$J$158*(1+rvanilla)^0.5)/A16stdlife))</f>
        <v>n/a</v>
      </c>
      <c r="BG276" s="168" t="str">
        <f>IF(A16stdlife="n/a","n/a",IF(BG$3&gt;(A16stdlife+$E276),(Input!$J$158*(1+rvanilla)^0.5)-SUM($J276:BF276),(Input!$J$158*(1+rvanilla)^0.5)/A16stdlife))</f>
        <v>n/a</v>
      </c>
      <c r="BH276" s="168" t="str">
        <f>IF(A16stdlife="n/a","n/a",IF(BH$3&gt;(A16stdlife+$E276),(Input!$J$158*(1+rvanilla)^0.5)-SUM($J276:BG276),(Input!$J$158*(1+rvanilla)^0.5)/A16stdlife))</f>
        <v>n/a</v>
      </c>
      <c r="BI276" s="168" t="str">
        <f>IF(A16stdlife="n/a","n/a",IF(BI$3&gt;(A16stdlife+$E276),(Input!$J$158*(1+rvanilla)^0.5)-SUM($J276:BH276),(Input!$J$158*(1+rvanilla)^0.5)/A16stdlife))</f>
        <v>n/a</v>
      </c>
      <c r="BJ276" s="20"/>
      <c r="BK276" s="20"/>
      <c r="BL276"/>
      <c r="BM276"/>
      <c r="BN276"/>
      <c r="BO276"/>
      <c r="BP276"/>
      <c r="BQ276"/>
      <c r="BR276"/>
      <c r="BS276"/>
      <c r="BT276"/>
      <c r="BU276"/>
      <c r="BV276"/>
      <c r="BW276"/>
      <c r="BX276"/>
      <c r="BY276"/>
      <c r="BZ276"/>
      <c r="CA276"/>
      <c r="CB276"/>
      <c r="CC276"/>
      <c r="CD276"/>
      <c r="CE276"/>
      <c r="CF276"/>
      <c r="CG276"/>
      <c r="CH276"/>
      <c r="CI276"/>
      <c r="CJ276"/>
      <c r="CK276"/>
      <c r="CL276"/>
      <c r="CM276"/>
      <c r="CN276"/>
      <c r="CO276"/>
      <c r="CP276"/>
      <c r="CQ276"/>
      <c r="CR276"/>
      <c r="CS276"/>
      <c r="CT276"/>
      <c r="CU276"/>
      <c r="CV276"/>
      <c r="CW276"/>
      <c r="CX276"/>
      <c r="CY276"/>
      <c r="CZ276"/>
      <c r="DA276"/>
      <c r="DB276"/>
      <c r="DC276"/>
      <c r="DD276"/>
      <c r="DE276"/>
      <c r="DF276"/>
      <c r="DG276"/>
      <c r="DH276"/>
      <c r="DI276"/>
      <c r="DJ276"/>
      <c r="DK276"/>
      <c r="DL276"/>
      <c r="DM276"/>
      <c r="DN276"/>
      <c r="DO276"/>
      <c r="DP276"/>
      <c r="DQ276"/>
      <c r="DR276"/>
      <c r="DS276"/>
      <c r="DT276"/>
      <c r="DU276"/>
      <c r="DV276"/>
      <c r="DW276"/>
      <c r="DX276"/>
      <c r="DY276"/>
      <c r="DZ276"/>
      <c r="EA276"/>
      <c r="EB276"/>
      <c r="EC276"/>
      <c r="ED276"/>
      <c r="EE276"/>
      <c r="EF276"/>
      <c r="EG276"/>
      <c r="EH276"/>
      <c r="EI276"/>
      <c r="EJ276"/>
      <c r="EK276"/>
      <c r="EL276"/>
      <c r="EM276"/>
      <c r="EN276"/>
      <c r="EO276"/>
      <c r="EP276"/>
      <c r="EQ276"/>
      <c r="ER276"/>
      <c r="ES276"/>
      <c r="ET276"/>
      <c r="EU276"/>
      <c r="EV276"/>
      <c r="EW276"/>
      <c r="EX276"/>
      <c r="EY276"/>
      <c r="EZ276"/>
      <c r="FA276"/>
      <c r="FB276"/>
      <c r="FC276"/>
      <c r="FD276"/>
      <c r="FE276"/>
      <c r="FF276"/>
      <c r="FG276"/>
      <c r="FH276"/>
      <c r="FI276"/>
      <c r="FJ276"/>
      <c r="FK276"/>
      <c r="FL276"/>
      <c r="FM276"/>
      <c r="FN276"/>
      <c r="FO276"/>
      <c r="FP276"/>
      <c r="FQ276"/>
      <c r="FR276"/>
      <c r="FS276"/>
      <c r="FT276"/>
      <c r="FU276"/>
      <c r="FV276"/>
      <c r="FW276"/>
      <c r="FX276"/>
      <c r="FY276"/>
      <c r="FZ276"/>
      <c r="GA276"/>
      <c r="GB276"/>
      <c r="GC276"/>
      <c r="GD276"/>
      <c r="GE276"/>
      <c r="GF276"/>
      <c r="GG276"/>
      <c r="GH276"/>
      <c r="GI276"/>
      <c r="GJ276"/>
      <c r="GK276"/>
      <c r="GL276"/>
      <c r="GM276"/>
      <c r="GN276"/>
      <c r="GO276"/>
      <c r="GP276"/>
      <c r="GQ276"/>
      <c r="GR276"/>
      <c r="GS276"/>
      <c r="GT276"/>
      <c r="GU276"/>
      <c r="GV276"/>
      <c r="GW276"/>
      <c r="GX276"/>
      <c r="GY276"/>
      <c r="GZ276"/>
      <c r="HA276"/>
      <c r="HB276"/>
      <c r="HC276"/>
      <c r="HD276"/>
      <c r="HE276"/>
      <c r="HF276"/>
      <c r="HG276"/>
      <c r="HH276"/>
      <c r="HI276"/>
      <c r="HJ276"/>
      <c r="HK276"/>
      <c r="HL276"/>
      <c r="HM276"/>
      <c r="HN276"/>
      <c r="HO276"/>
      <c r="HP276"/>
      <c r="HQ276"/>
      <c r="HR276"/>
      <c r="HS276"/>
      <c r="HT276"/>
      <c r="HU276"/>
      <c r="HV276"/>
      <c r="HW276"/>
      <c r="HX276"/>
      <c r="HY276"/>
      <c r="HZ276"/>
      <c r="IA276"/>
      <c r="IB276"/>
      <c r="IC276"/>
      <c r="ID276"/>
      <c r="IE276"/>
      <c r="IF276"/>
      <c r="IG276"/>
      <c r="IH276"/>
      <c r="II276"/>
      <c r="IJ276"/>
      <c r="IK276"/>
      <c r="IL276"/>
      <c r="IM276"/>
      <c r="IN276"/>
      <c r="IO276"/>
      <c r="IP276"/>
      <c r="IQ276"/>
      <c r="IR276"/>
      <c r="IS276"/>
      <c r="IT276"/>
      <c r="IU276"/>
      <c r="IV276"/>
    </row>
    <row r="277" spans="1:256" s="5" customFormat="1" hidden="1" outlineLevel="2">
      <c r="A277" s="20"/>
      <c r="B277" s="20"/>
      <c r="C277" s="38"/>
      <c r="D277" s="641"/>
      <c r="E277" s="287">
        <v>5</v>
      </c>
      <c r="F277" s="40"/>
      <c r="G277" s="445"/>
      <c r="H277" s="315"/>
      <c r="I277" s="315"/>
      <c r="J277" s="315"/>
      <c r="K277" s="314"/>
      <c r="L277" s="168" t="str">
        <f>IF(A16stdlife="n/a","n/a",IF(L$3&gt;(A16stdlife+$E277),(Input!$K$158*(1+rvanilla)^0.5)-SUM($K277:K277),(Input!$K$158*(1+rvanilla)^0.5)/A16stdlife))</f>
        <v>n/a</v>
      </c>
      <c r="M277" s="168" t="str">
        <f>IF(A16stdlife="n/a","n/a",IF(M$3&gt;(A16stdlife+$E277),(Input!$K$158*(1+rvanilla)^0.5)-SUM($K277:L277),(Input!$K$158*(1+rvanilla)^0.5)/A16stdlife))</f>
        <v>n/a</v>
      </c>
      <c r="N277" s="168" t="str">
        <f>IF(A16stdlife="n/a","n/a",IF(N$3&gt;(A16stdlife+$E277),(Input!$K$158*(1+rvanilla)^0.5)-SUM($K277:M277),(Input!$K$158*(1+rvanilla)^0.5)/A16stdlife))</f>
        <v>n/a</v>
      </c>
      <c r="O277" s="168" t="str">
        <f>IF(A16stdlife="n/a","n/a",IF(O$3&gt;(A16stdlife+$E277),(Input!$K$158*(1+rvanilla)^0.5)-SUM($K277:N277),(Input!$K$158*(1+rvanilla)^0.5)/A16stdlife))</f>
        <v>n/a</v>
      </c>
      <c r="P277" s="168" t="str">
        <f>IF(A16stdlife="n/a","n/a",IF(P$3&gt;(A16stdlife+$E277),(Input!$K$158*(1+rvanilla)^0.5)-SUM($K277:O277),(Input!$K$158*(1+rvanilla)^0.5)/A16stdlife))</f>
        <v>n/a</v>
      </c>
      <c r="Q277" s="168" t="str">
        <f>IF(A16stdlife="n/a","n/a",IF(Q$3&gt;(A16stdlife+$E277),(Input!$K$158*(1+rvanilla)^0.5)-SUM($K277:P277),(Input!$K$158*(1+rvanilla)^0.5)/A16stdlife))</f>
        <v>n/a</v>
      </c>
      <c r="R277" s="168" t="str">
        <f>IF(A16stdlife="n/a","n/a",IF(R$3&gt;(A16stdlife+$E277),(Input!$K$158*(1+rvanilla)^0.5)-SUM($K277:Q277),(Input!$K$158*(1+rvanilla)^0.5)/A16stdlife))</f>
        <v>n/a</v>
      </c>
      <c r="S277" s="168" t="str">
        <f>IF(A16stdlife="n/a","n/a",IF(S$3&gt;(A16stdlife+$E277),(Input!$K$158*(1+rvanilla)^0.5)-SUM($K277:R277),(Input!$K$158*(1+rvanilla)^0.5)/A16stdlife))</f>
        <v>n/a</v>
      </c>
      <c r="T277" s="168" t="str">
        <f>IF(A16stdlife="n/a","n/a",IF(T$3&gt;(A16stdlife+$E277),(Input!$K$158*(1+rvanilla)^0.5)-SUM($K277:S277),(Input!$K$158*(1+rvanilla)^0.5)/A16stdlife))</f>
        <v>n/a</v>
      </c>
      <c r="U277" s="168" t="str">
        <f>IF(A16stdlife="n/a","n/a",IF(U$3&gt;(A16stdlife+$E277),(Input!$K$158*(1+rvanilla)^0.5)-SUM($K277:T277),(Input!$K$158*(1+rvanilla)^0.5)/A16stdlife))</f>
        <v>n/a</v>
      </c>
      <c r="V277" s="168" t="str">
        <f>IF(A16stdlife="n/a","n/a",IF(V$3&gt;(A16stdlife+$E277),(Input!$K$158*(1+rvanilla)^0.5)-SUM($K277:U277),(Input!$K$158*(1+rvanilla)^0.5)/A16stdlife))</f>
        <v>n/a</v>
      </c>
      <c r="W277" s="168" t="str">
        <f>IF(A16stdlife="n/a","n/a",IF(W$3&gt;(A16stdlife+$E277),(Input!$K$158*(1+rvanilla)^0.5)-SUM($K277:V277),(Input!$K$158*(1+rvanilla)^0.5)/A16stdlife))</f>
        <v>n/a</v>
      </c>
      <c r="X277" s="168" t="str">
        <f>IF(A16stdlife="n/a","n/a",IF(X$3&gt;(A16stdlife+$E277),(Input!$K$158*(1+rvanilla)^0.5)-SUM($K277:W277),(Input!$K$158*(1+rvanilla)^0.5)/A16stdlife))</f>
        <v>n/a</v>
      </c>
      <c r="Y277" s="168" t="str">
        <f>IF(A16stdlife="n/a","n/a",IF(Y$3&gt;(A16stdlife+$E277),(Input!$K$158*(1+rvanilla)^0.5)-SUM($K277:X277),(Input!$K$158*(1+rvanilla)^0.5)/A16stdlife))</f>
        <v>n/a</v>
      </c>
      <c r="Z277" s="168" t="str">
        <f>IF(A16stdlife="n/a","n/a",IF(Z$3&gt;(A16stdlife+$E277),(Input!$K$158*(1+rvanilla)^0.5)-SUM($K277:Y277),(Input!$K$158*(1+rvanilla)^0.5)/A16stdlife))</f>
        <v>n/a</v>
      </c>
      <c r="AA277" s="168" t="str">
        <f>IF(A16stdlife="n/a","n/a",IF(AA$3&gt;(A16stdlife+$E277),(Input!$K$158*(1+rvanilla)^0.5)-SUM($K277:Z277),(Input!$K$158*(1+rvanilla)^0.5)/A16stdlife))</f>
        <v>n/a</v>
      </c>
      <c r="AB277" s="168" t="str">
        <f>IF(A16stdlife="n/a","n/a",IF(AB$3&gt;(A16stdlife+$E277),(Input!$K$158*(1+rvanilla)^0.5)-SUM($K277:AA277),(Input!$K$158*(1+rvanilla)^0.5)/A16stdlife))</f>
        <v>n/a</v>
      </c>
      <c r="AC277" s="168" t="str">
        <f>IF(A16stdlife="n/a","n/a",IF(AC$3&gt;(A16stdlife+$E277),(Input!$K$158*(1+rvanilla)^0.5)-SUM($K277:AB277),(Input!$K$158*(1+rvanilla)^0.5)/A16stdlife))</f>
        <v>n/a</v>
      </c>
      <c r="AD277" s="168" t="str">
        <f>IF(A16stdlife="n/a","n/a",IF(AD$3&gt;(A16stdlife+$E277),(Input!$K$158*(1+rvanilla)^0.5)-SUM($K277:AC277),(Input!$K$158*(1+rvanilla)^0.5)/A16stdlife))</f>
        <v>n/a</v>
      </c>
      <c r="AE277" s="168" t="str">
        <f>IF(A16stdlife="n/a","n/a",IF(AE$3&gt;(A16stdlife+$E277),(Input!$K$158*(1+rvanilla)^0.5)-SUM($K277:AD277),(Input!$K$158*(1+rvanilla)^0.5)/A16stdlife))</f>
        <v>n/a</v>
      </c>
      <c r="AF277" s="168" t="str">
        <f>IF(A16stdlife="n/a","n/a",IF(AF$3&gt;(A16stdlife+$E277),(Input!$K$158*(1+rvanilla)^0.5)-SUM($K277:AE277),(Input!$K$158*(1+rvanilla)^0.5)/A16stdlife))</f>
        <v>n/a</v>
      </c>
      <c r="AG277" s="168" t="str">
        <f>IF(A16stdlife="n/a","n/a",IF(AG$3&gt;(A16stdlife+$E277),(Input!$K$158*(1+rvanilla)^0.5)-SUM($K277:AF277),(Input!$K$158*(1+rvanilla)^0.5)/A16stdlife))</f>
        <v>n/a</v>
      </c>
      <c r="AH277" s="168" t="str">
        <f>IF(A16stdlife="n/a","n/a",IF(AH$3&gt;(A16stdlife+$E277),(Input!$K$158*(1+rvanilla)^0.5)-SUM($K277:AG277),(Input!$K$158*(1+rvanilla)^0.5)/A16stdlife))</f>
        <v>n/a</v>
      </c>
      <c r="AI277" s="168" t="str">
        <f>IF(A16stdlife="n/a","n/a",IF(AI$3&gt;(A16stdlife+$E277),(Input!$K$158*(1+rvanilla)^0.5)-SUM($K277:AH277),(Input!$K$158*(1+rvanilla)^0.5)/A16stdlife))</f>
        <v>n/a</v>
      </c>
      <c r="AJ277" s="168" t="str">
        <f>IF(A16stdlife="n/a","n/a",IF(AJ$3&gt;(A16stdlife+$E277),(Input!$K$158*(1+rvanilla)^0.5)-SUM($K277:AI277),(Input!$K$158*(1+rvanilla)^0.5)/A16stdlife))</f>
        <v>n/a</v>
      </c>
      <c r="AK277" s="168" t="str">
        <f>IF(A16stdlife="n/a","n/a",IF(AK$3&gt;(A16stdlife+$E277),(Input!$K$158*(1+rvanilla)^0.5)-SUM($K277:AJ277),(Input!$K$158*(1+rvanilla)^0.5)/A16stdlife))</f>
        <v>n/a</v>
      </c>
      <c r="AL277" s="168" t="str">
        <f>IF(A16stdlife="n/a","n/a",IF(AL$3&gt;(A16stdlife+$E277),(Input!$K$158*(1+rvanilla)^0.5)-SUM($K277:AK277),(Input!$K$158*(1+rvanilla)^0.5)/A16stdlife))</f>
        <v>n/a</v>
      </c>
      <c r="AM277" s="168" t="str">
        <f>IF(A16stdlife="n/a","n/a",IF(AM$3&gt;(A16stdlife+$E277),(Input!$K$158*(1+rvanilla)^0.5)-SUM($K277:AL277),(Input!$K$158*(1+rvanilla)^0.5)/A16stdlife))</f>
        <v>n/a</v>
      </c>
      <c r="AN277" s="168" t="str">
        <f>IF(A16stdlife="n/a","n/a",IF(AN$3&gt;(A16stdlife+$E277),(Input!$K$158*(1+rvanilla)^0.5)-SUM($K277:AM277),(Input!$K$158*(1+rvanilla)^0.5)/A16stdlife))</f>
        <v>n/a</v>
      </c>
      <c r="AO277" s="168" t="str">
        <f>IF(A16stdlife="n/a","n/a",IF(AO$3&gt;(A16stdlife+$E277),(Input!$K$158*(1+rvanilla)^0.5)-SUM($K277:AN277),(Input!$K$158*(1+rvanilla)^0.5)/A16stdlife))</f>
        <v>n/a</v>
      </c>
      <c r="AP277" s="168" t="str">
        <f>IF(A16stdlife="n/a","n/a",IF(AP$3&gt;(A16stdlife+$E277),(Input!$K$158*(1+rvanilla)^0.5)-SUM($K277:AO277),(Input!$K$158*(1+rvanilla)^0.5)/A16stdlife))</f>
        <v>n/a</v>
      </c>
      <c r="AQ277" s="168" t="str">
        <f>IF(A16stdlife="n/a","n/a",IF(AQ$3&gt;(A16stdlife+$E277),(Input!$K$158*(1+rvanilla)^0.5)-SUM($K277:AP277),(Input!$K$158*(1+rvanilla)^0.5)/A16stdlife))</f>
        <v>n/a</v>
      </c>
      <c r="AR277" s="168" t="str">
        <f>IF(A16stdlife="n/a","n/a",IF(AR$3&gt;(A16stdlife+$E277),(Input!$K$158*(1+rvanilla)^0.5)-SUM($K277:AQ277),(Input!$K$158*(1+rvanilla)^0.5)/A16stdlife))</f>
        <v>n/a</v>
      </c>
      <c r="AS277" s="168" t="str">
        <f>IF(A16stdlife="n/a","n/a",IF(AS$3&gt;(A16stdlife+$E277),(Input!$K$158*(1+rvanilla)^0.5)-SUM($K277:AR277),(Input!$K$158*(1+rvanilla)^0.5)/A16stdlife))</f>
        <v>n/a</v>
      </c>
      <c r="AT277" s="168" t="str">
        <f>IF(A16stdlife="n/a","n/a",IF(AT$3&gt;(A16stdlife+$E277),(Input!$K$158*(1+rvanilla)^0.5)-SUM($K277:AS277),(Input!$K$158*(1+rvanilla)^0.5)/A16stdlife))</f>
        <v>n/a</v>
      </c>
      <c r="AU277" s="168" t="str">
        <f>IF(A16stdlife="n/a","n/a",IF(AU$3&gt;(A16stdlife+$E277),(Input!$K$158*(1+rvanilla)^0.5)-SUM($K277:AT277),(Input!$K$158*(1+rvanilla)^0.5)/A16stdlife))</f>
        <v>n/a</v>
      </c>
      <c r="AV277" s="168" t="str">
        <f>IF(A16stdlife="n/a","n/a",IF(AV$3&gt;(A16stdlife+$E277),(Input!$K$158*(1+rvanilla)^0.5)-SUM($K277:AU277),(Input!$K$158*(1+rvanilla)^0.5)/A16stdlife))</f>
        <v>n/a</v>
      </c>
      <c r="AW277" s="168" t="str">
        <f>IF(A16stdlife="n/a","n/a",IF(AW$3&gt;(A16stdlife+$E277),(Input!$K$158*(1+rvanilla)^0.5)-SUM($K277:AV277),(Input!$K$158*(1+rvanilla)^0.5)/A16stdlife))</f>
        <v>n/a</v>
      </c>
      <c r="AX277" s="168" t="str">
        <f>IF(A16stdlife="n/a","n/a",IF(AX$3&gt;(A16stdlife+$E277),(Input!$K$158*(1+rvanilla)^0.5)-SUM($K277:AW277),(Input!$K$158*(1+rvanilla)^0.5)/A16stdlife))</f>
        <v>n/a</v>
      </c>
      <c r="AY277" s="168" t="str">
        <f>IF(A16stdlife="n/a","n/a",IF(AY$3&gt;(A16stdlife+$E277),(Input!$K$158*(1+rvanilla)^0.5)-SUM($K277:AX277),(Input!$K$158*(1+rvanilla)^0.5)/A16stdlife))</f>
        <v>n/a</v>
      </c>
      <c r="AZ277" s="168" t="str">
        <f>IF(A16stdlife="n/a","n/a",IF(AZ$3&gt;(A16stdlife+$E277),(Input!$K$158*(1+rvanilla)^0.5)-SUM($K277:AY277),(Input!$K$158*(1+rvanilla)^0.5)/A16stdlife))</f>
        <v>n/a</v>
      </c>
      <c r="BA277" s="168" t="str">
        <f>IF(A16stdlife="n/a","n/a",IF(BA$3&gt;(A16stdlife+$E277),(Input!$K$158*(1+rvanilla)^0.5)-SUM($K277:AZ277),(Input!$K$158*(1+rvanilla)^0.5)/A16stdlife))</f>
        <v>n/a</v>
      </c>
      <c r="BB277" s="168" t="str">
        <f>IF(A16stdlife="n/a","n/a",IF(BB$3&gt;(A16stdlife+$E277),(Input!$K$158*(1+rvanilla)^0.5)-SUM($K277:BA277),(Input!$K$158*(1+rvanilla)^0.5)/A16stdlife))</f>
        <v>n/a</v>
      </c>
      <c r="BC277" s="168" t="str">
        <f>IF(A16stdlife="n/a","n/a",IF(BC$3&gt;(A16stdlife+$E277),(Input!$K$158*(1+rvanilla)^0.5)-SUM($K277:BB277),(Input!$K$158*(1+rvanilla)^0.5)/A16stdlife))</f>
        <v>n/a</v>
      </c>
      <c r="BD277" s="168" t="str">
        <f>IF(A16stdlife="n/a","n/a",IF(BD$3&gt;(A16stdlife+$E277),(Input!$K$158*(1+rvanilla)^0.5)-SUM($K277:BC277),(Input!$K$158*(1+rvanilla)^0.5)/A16stdlife))</f>
        <v>n/a</v>
      </c>
      <c r="BE277" s="168" t="str">
        <f>IF(A16stdlife="n/a","n/a",IF(BE$3&gt;(A16stdlife+$E277),(Input!$K$158*(1+rvanilla)^0.5)-SUM($K277:BD277),(Input!$K$158*(1+rvanilla)^0.5)/A16stdlife))</f>
        <v>n/a</v>
      </c>
      <c r="BF277" s="168" t="str">
        <f>IF(A16stdlife="n/a","n/a",IF(BF$3&gt;(A16stdlife+$E277),(Input!$K$158*(1+rvanilla)^0.5)-SUM($K277:BE277),(Input!$K$158*(1+rvanilla)^0.5)/A16stdlife))</f>
        <v>n/a</v>
      </c>
      <c r="BG277" s="168" t="str">
        <f>IF(A16stdlife="n/a","n/a",IF(BG$3&gt;(A16stdlife+$E277),(Input!$K$158*(1+rvanilla)^0.5)-SUM($K277:BF277),(Input!$K$158*(1+rvanilla)^0.5)/A16stdlife))</f>
        <v>n/a</v>
      </c>
      <c r="BH277" s="168" t="str">
        <f>IF(A16stdlife="n/a","n/a",IF(BH$3&gt;(A16stdlife+$E277),(Input!$K$158*(1+rvanilla)^0.5)-SUM($K277:BG277),(Input!$K$158*(1+rvanilla)^0.5)/A16stdlife))</f>
        <v>n/a</v>
      </c>
      <c r="BI277" s="168" t="str">
        <f>IF(A16stdlife="n/a","n/a",IF(BI$3&gt;(A16stdlife+$E277),(Input!$K$158*(1+rvanilla)^0.5)-SUM($K277:BH277),(Input!$K$158*(1+rvanilla)^0.5)/A16stdlife))</f>
        <v>n/a</v>
      </c>
      <c r="BJ277" s="20"/>
      <c r="BK277" s="20"/>
      <c r="BL277"/>
      <c r="BM277"/>
      <c r="BN277"/>
      <c r="BO277"/>
      <c r="BP277"/>
      <c r="BQ277"/>
      <c r="BR277"/>
      <c r="BS277"/>
      <c r="BT277"/>
      <c r="BU277"/>
      <c r="BV277"/>
      <c r="BW277"/>
      <c r="BX277"/>
      <c r="BY277"/>
      <c r="BZ277"/>
      <c r="CA277"/>
      <c r="CB277"/>
      <c r="CC277"/>
      <c r="CD277"/>
      <c r="CE277"/>
      <c r="CF277"/>
      <c r="CG277"/>
      <c r="CH277"/>
      <c r="CI277"/>
      <c r="CJ277"/>
      <c r="CK277"/>
      <c r="CL277"/>
      <c r="CM277"/>
      <c r="CN277"/>
      <c r="CO277"/>
      <c r="CP277"/>
      <c r="CQ277"/>
      <c r="CR277"/>
      <c r="CS277"/>
      <c r="CT277"/>
      <c r="CU277"/>
      <c r="CV277"/>
      <c r="CW277"/>
      <c r="CX277"/>
      <c r="CY277"/>
      <c r="CZ277"/>
      <c r="DA277"/>
      <c r="DB277"/>
      <c r="DC277"/>
      <c r="DD277"/>
      <c r="DE277"/>
      <c r="DF277"/>
      <c r="DG277"/>
      <c r="DH277"/>
      <c r="DI277"/>
      <c r="DJ277"/>
      <c r="DK277"/>
      <c r="DL277"/>
      <c r="DM277"/>
      <c r="DN277"/>
      <c r="DO277"/>
      <c r="DP277"/>
      <c r="DQ277"/>
      <c r="DR277"/>
      <c r="DS277"/>
      <c r="DT277"/>
      <c r="DU277"/>
      <c r="DV277"/>
      <c r="DW277"/>
      <c r="DX277"/>
      <c r="DY277"/>
      <c r="DZ277"/>
      <c r="EA277"/>
      <c r="EB277"/>
      <c r="EC277"/>
      <c r="ED277"/>
      <c r="EE277"/>
      <c r="EF277"/>
      <c r="EG277"/>
      <c r="EH277"/>
      <c r="EI277"/>
      <c r="EJ277"/>
      <c r="EK277"/>
      <c r="EL277"/>
      <c r="EM277"/>
      <c r="EN277"/>
      <c r="EO277"/>
      <c r="EP277"/>
      <c r="EQ277"/>
      <c r="ER277"/>
      <c r="ES277"/>
      <c r="ET277"/>
      <c r="EU277"/>
      <c r="EV277"/>
      <c r="EW277"/>
      <c r="EX277"/>
      <c r="EY277"/>
      <c r="EZ277"/>
      <c r="FA277"/>
      <c r="FB277"/>
      <c r="FC277"/>
      <c r="FD277"/>
      <c r="FE277"/>
      <c r="FF277"/>
      <c r="FG277"/>
      <c r="FH277"/>
      <c r="FI277"/>
      <c r="FJ277"/>
      <c r="FK277"/>
      <c r="FL277"/>
      <c r="FM277"/>
      <c r="FN277"/>
      <c r="FO277"/>
      <c r="FP277"/>
      <c r="FQ277"/>
      <c r="FR277"/>
      <c r="FS277"/>
      <c r="FT277"/>
      <c r="FU277"/>
      <c r="FV277"/>
      <c r="FW277"/>
      <c r="FX277"/>
      <c r="FY277"/>
      <c r="FZ277"/>
      <c r="GA277"/>
      <c r="GB277"/>
      <c r="GC277"/>
      <c r="GD277"/>
      <c r="GE277"/>
      <c r="GF277"/>
      <c r="GG277"/>
      <c r="GH277"/>
      <c r="GI277"/>
      <c r="GJ277"/>
      <c r="GK277"/>
      <c r="GL277"/>
      <c r="GM277"/>
      <c r="GN277"/>
      <c r="GO277"/>
      <c r="GP277"/>
      <c r="GQ277"/>
      <c r="GR277"/>
      <c r="GS277"/>
      <c r="GT277"/>
      <c r="GU277"/>
      <c r="GV277"/>
      <c r="GW277"/>
      <c r="GX277"/>
      <c r="GY277"/>
      <c r="GZ277"/>
      <c r="HA277"/>
      <c r="HB277"/>
      <c r="HC277"/>
      <c r="HD277"/>
      <c r="HE277"/>
      <c r="HF277"/>
      <c r="HG277"/>
      <c r="HH277"/>
      <c r="HI277"/>
      <c r="HJ277"/>
      <c r="HK277"/>
      <c r="HL277"/>
      <c r="HM277"/>
      <c r="HN277"/>
      <c r="HO277"/>
      <c r="HP277"/>
      <c r="HQ277"/>
      <c r="HR277"/>
      <c r="HS277"/>
      <c r="HT277"/>
      <c r="HU277"/>
      <c r="HV277"/>
      <c r="HW277"/>
      <c r="HX277"/>
      <c r="HY277"/>
      <c r="HZ277"/>
      <c r="IA277"/>
      <c r="IB277"/>
      <c r="IC277"/>
      <c r="ID277"/>
      <c r="IE277"/>
      <c r="IF277"/>
      <c r="IG277"/>
      <c r="IH277"/>
      <c r="II277"/>
      <c r="IJ277"/>
      <c r="IK277"/>
      <c r="IL277"/>
      <c r="IM277"/>
      <c r="IN277"/>
      <c r="IO277"/>
      <c r="IP277"/>
      <c r="IQ277"/>
      <c r="IR277"/>
      <c r="IS277"/>
      <c r="IT277"/>
      <c r="IU277"/>
      <c r="IV277"/>
    </row>
    <row r="278" spans="1:256" s="5" customFormat="1" hidden="1" outlineLevel="2">
      <c r="A278" s="20"/>
      <c r="B278" s="20"/>
      <c r="C278" s="38"/>
      <c r="D278" s="641"/>
      <c r="E278" s="287">
        <v>6</v>
      </c>
      <c r="F278" s="40"/>
      <c r="G278" s="445"/>
      <c r="H278" s="315"/>
      <c r="I278" s="315"/>
      <c r="J278" s="315"/>
      <c r="K278" s="315"/>
      <c r="L278" s="314"/>
      <c r="M278" s="168" t="str">
        <f>IF(A16stdlife="n/a","n/a",IF(M$3&gt;(A16stdlife+$E278),(Input!$L$158*(1+rvanilla)^0.5)-SUM($L278:L278),(Input!$L$158*(1+rvanilla)^0.5)/A16stdlife))</f>
        <v>n/a</v>
      </c>
      <c r="N278" s="168" t="str">
        <f>IF(A16stdlife="n/a","n/a",IF(N$3&gt;(A16stdlife+$E278),(Input!$L$158*(1+rvanilla)^0.5)-SUM($L278:M278),(Input!$L$158*(1+rvanilla)^0.5)/A16stdlife))</f>
        <v>n/a</v>
      </c>
      <c r="O278" s="168" t="str">
        <f>IF(A16stdlife="n/a","n/a",IF(O$3&gt;(A16stdlife+$E278),(Input!$L$158*(1+rvanilla)^0.5)-SUM($L278:N278),(Input!$L$158*(1+rvanilla)^0.5)/A16stdlife))</f>
        <v>n/a</v>
      </c>
      <c r="P278" s="168" t="str">
        <f>IF(A16stdlife="n/a","n/a",IF(P$3&gt;(A16stdlife+$E278),(Input!$L$158*(1+rvanilla)^0.5)-SUM($L278:O278),(Input!$L$158*(1+rvanilla)^0.5)/A16stdlife))</f>
        <v>n/a</v>
      </c>
      <c r="Q278" s="168" t="str">
        <f>IF(A16stdlife="n/a","n/a",IF(Q$3&gt;(A16stdlife+$E278),(Input!$L$158*(1+rvanilla)^0.5)-SUM($L278:P278),(Input!$L$158*(1+rvanilla)^0.5)/A16stdlife))</f>
        <v>n/a</v>
      </c>
      <c r="R278" s="168" t="str">
        <f>IF(A16stdlife="n/a","n/a",IF(R$3&gt;(A16stdlife+$E278),(Input!$L$158*(1+rvanilla)^0.5)-SUM($L278:Q278),(Input!$L$158*(1+rvanilla)^0.5)/A16stdlife))</f>
        <v>n/a</v>
      </c>
      <c r="S278" s="168" t="str">
        <f>IF(A16stdlife="n/a","n/a",IF(S$3&gt;(A16stdlife+$E278),(Input!$L$158*(1+rvanilla)^0.5)-SUM($L278:R278),(Input!$L$158*(1+rvanilla)^0.5)/A16stdlife))</f>
        <v>n/a</v>
      </c>
      <c r="T278" s="168" t="str">
        <f>IF(A16stdlife="n/a","n/a",IF(T$3&gt;(A16stdlife+$E278),(Input!$L$158*(1+rvanilla)^0.5)-SUM($L278:S278),(Input!$L$158*(1+rvanilla)^0.5)/A16stdlife))</f>
        <v>n/a</v>
      </c>
      <c r="U278" s="168" t="str">
        <f>IF(A16stdlife="n/a","n/a",IF(U$3&gt;(A16stdlife+$E278),(Input!$L$158*(1+rvanilla)^0.5)-SUM($L278:T278),(Input!$L$158*(1+rvanilla)^0.5)/A16stdlife))</f>
        <v>n/a</v>
      </c>
      <c r="V278" s="168" t="str">
        <f>IF(A16stdlife="n/a","n/a",IF(V$3&gt;(A16stdlife+$E278),(Input!$L$158*(1+rvanilla)^0.5)-SUM($L278:U278),(Input!$L$158*(1+rvanilla)^0.5)/A16stdlife))</f>
        <v>n/a</v>
      </c>
      <c r="W278" s="168" t="str">
        <f>IF(A16stdlife="n/a","n/a",IF(W$3&gt;(A16stdlife+$E278),(Input!$L$158*(1+rvanilla)^0.5)-SUM($L278:V278),(Input!$L$158*(1+rvanilla)^0.5)/A16stdlife))</f>
        <v>n/a</v>
      </c>
      <c r="X278" s="168" t="str">
        <f>IF(A16stdlife="n/a","n/a",IF(X$3&gt;(A16stdlife+$E278),(Input!$L$158*(1+rvanilla)^0.5)-SUM($L278:W278),(Input!$L$158*(1+rvanilla)^0.5)/A16stdlife))</f>
        <v>n/a</v>
      </c>
      <c r="Y278" s="168" t="str">
        <f>IF(A16stdlife="n/a","n/a",IF(Y$3&gt;(A16stdlife+$E278),(Input!$L$158*(1+rvanilla)^0.5)-SUM($L278:X278),(Input!$L$158*(1+rvanilla)^0.5)/A16stdlife))</f>
        <v>n/a</v>
      </c>
      <c r="Z278" s="168" t="str">
        <f>IF(A16stdlife="n/a","n/a",IF(Z$3&gt;(A16stdlife+$E278),(Input!$L$158*(1+rvanilla)^0.5)-SUM($L278:Y278),(Input!$L$158*(1+rvanilla)^0.5)/A16stdlife))</f>
        <v>n/a</v>
      </c>
      <c r="AA278" s="168" t="str">
        <f>IF(A16stdlife="n/a","n/a",IF(AA$3&gt;(A16stdlife+$E278),(Input!$L$158*(1+rvanilla)^0.5)-SUM($L278:Z278),(Input!$L$158*(1+rvanilla)^0.5)/A16stdlife))</f>
        <v>n/a</v>
      </c>
      <c r="AB278" s="168" t="str">
        <f>IF(A16stdlife="n/a","n/a",IF(AB$3&gt;(A16stdlife+$E278),(Input!$L$158*(1+rvanilla)^0.5)-SUM($L278:AA278),(Input!$L$158*(1+rvanilla)^0.5)/A16stdlife))</f>
        <v>n/a</v>
      </c>
      <c r="AC278" s="168" t="str">
        <f>IF(A16stdlife="n/a","n/a",IF(AC$3&gt;(A16stdlife+$E278),(Input!$L$158*(1+rvanilla)^0.5)-SUM($L278:AB278),(Input!$L$158*(1+rvanilla)^0.5)/A16stdlife))</f>
        <v>n/a</v>
      </c>
      <c r="AD278" s="168" t="str">
        <f>IF(A16stdlife="n/a","n/a",IF(AD$3&gt;(A16stdlife+$E278),(Input!$L$158*(1+rvanilla)^0.5)-SUM($L278:AC278),(Input!$L$158*(1+rvanilla)^0.5)/A16stdlife))</f>
        <v>n/a</v>
      </c>
      <c r="AE278" s="168" t="str">
        <f>IF(A16stdlife="n/a","n/a",IF(AE$3&gt;(A16stdlife+$E278),(Input!$L$158*(1+rvanilla)^0.5)-SUM($L278:AD278),(Input!$L$158*(1+rvanilla)^0.5)/A16stdlife))</f>
        <v>n/a</v>
      </c>
      <c r="AF278" s="168" t="str">
        <f>IF(A16stdlife="n/a","n/a",IF(AF$3&gt;(A16stdlife+$E278),(Input!$L$158*(1+rvanilla)^0.5)-SUM($L278:AE278),(Input!$L$158*(1+rvanilla)^0.5)/A16stdlife))</f>
        <v>n/a</v>
      </c>
      <c r="AG278" s="168" t="str">
        <f>IF(A16stdlife="n/a","n/a",IF(AG$3&gt;(A16stdlife+$E278),(Input!$L$158*(1+rvanilla)^0.5)-SUM($L278:AF278),(Input!$L$158*(1+rvanilla)^0.5)/A16stdlife))</f>
        <v>n/a</v>
      </c>
      <c r="AH278" s="168" t="str">
        <f>IF(A16stdlife="n/a","n/a",IF(AH$3&gt;(A16stdlife+$E278),(Input!$L$158*(1+rvanilla)^0.5)-SUM($L278:AG278),(Input!$L$158*(1+rvanilla)^0.5)/A16stdlife))</f>
        <v>n/a</v>
      </c>
      <c r="AI278" s="168" t="str">
        <f>IF(A16stdlife="n/a","n/a",IF(AI$3&gt;(A16stdlife+$E278),(Input!$L$158*(1+rvanilla)^0.5)-SUM($L278:AH278),(Input!$L$158*(1+rvanilla)^0.5)/A16stdlife))</f>
        <v>n/a</v>
      </c>
      <c r="AJ278" s="168" t="str">
        <f>IF(A16stdlife="n/a","n/a",IF(AJ$3&gt;(A16stdlife+$E278),(Input!$L$158*(1+rvanilla)^0.5)-SUM($L278:AI278),(Input!$L$158*(1+rvanilla)^0.5)/A16stdlife))</f>
        <v>n/a</v>
      </c>
      <c r="AK278" s="168" t="str">
        <f>IF(A16stdlife="n/a","n/a",IF(AK$3&gt;(A16stdlife+$E278),(Input!$L$158*(1+rvanilla)^0.5)-SUM($L278:AJ278),(Input!$L$158*(1+rvanilla)^0.5)/A16stdlife))</f>
        <v>n/a</v>
      </c>
      <c r="AL278" s="168" t="str">
        <f>IF(A16stdlife="n/a","n/a",IF(AL$3&gt;(A16stdlife+$E278),(Input!$L$158*(1+rvanilla)^0.5)-SUM($L278:AK278),(Input!$L$158*(1+rvanilla)^0.5)/A16stdlife))</f>
        <v>n/a</v>
      </c>
      <c r="AM278" s="168" t="str">
        <f>IF(A16stdlife="n/a","n/a",IF(AM$3&gt;(A16stdlife+$E278),(Input!$L$158*(1+rvanilla)^0.5)-SUM($L278:AL278),(Input!$L$158*(1+rvanilla)^0.5)/A16stdlife))</f>
        <v>n/a</v>
      </c>
      <c r="AN278" s="168" t="str">
        <f>IF(A16stdlife="n/a","n/a",IF(AN$3&gt;(A16stdlife+$E278),(Input!$L$158*(1+rvanilla)^0.5)-SUM($L278:AM278),(Input!$L$158*(1+rvanilla)^0.5)/A16stdlife))</f>
        <v>n/a</v>
      </c>
      <c r="AO278" s="168" t="str">
        <f>IF(A16stdlife="n/a","n/a",IF(AO$3&gt;(A16stdlife+$E278),(Input!$L$158*(1+rvanilla)^0.5)-SUM($L278:AN278),(Input!$L$158*(1+rvanilla)^0.5)/A16stdlife))</f>
        <v>n/a</v>
      </c>
      <c r="AP278" s="168" t="str">
        <f>IF(A16stdlife="n/a","n/a",IF(AP$3&gt;(A16stdlife+$E278),(Input!$L$158*(1+rvanilla)^0.5)-SUM($L278:AO278),(Input!$L$158*(1+rvanilla)^0.5)/A16stdlife))</f>
        <v>n/a</v>
      </c>
      <c r="AQ278" s="168" t="str">
        <f>IF(A16stdlife="n/a","n/a",IF(AQ$3&gt;(A16stdlife+$E278),(Input!$L$158*(1+rvanilla)^0.5)-SUM($L278:AP278),(Input!$L$158*(1+rvanilla)^0.5)/A16stdlife))</f>
        <v>n/a</v>
      </c>
      <c r="AR278" s="168" t="str">
        <f>IF(A16stdlife="n/a","n/a",IF(AR$3&gt;(A16stdlife+$E278),(Input!$L$158*(1+rvanilla)^0.5)-SUM($L278:AQ278),(Input!$L$158*(1+rvanilla)^0.5)/A16stdlife))</f>
        <v>n/a</v>
      </c>
      <c r="AS278" s="168" t="str">
        <f>IF(A16stdlife="n/a","n/a",IF(AS$3&gt;(A16stdlife+$E278),(Input!$L$158*(1+rvanilla)^0.5)-SUM($L278:AR278),(Input!$L$158*(1+rvanilla)^0.5)/A16stdlife))</f>
        <v>n/a</v>
      </c>
      <c r="AT278" s="168" t="str">
        <f>IF(A16stdlife="n/a","n/a",IF(AT$3&gt;(A16stdlife+$E278),(Input!$L$158*(1+rvanilla)^0.5)-SUM($L278:AS278),(Input!$L$158*(1+rvanilla)^0.5)/A16stdlife))</f>
        <v>n/a</v>
      </c>
      <c r="AU278" s="168" t="str">
        <f>IF(A16stdlife="n/a","n/a",IF(AU$3&gt;(A16stdlife+$E278),(Input!$L$158*(1+rvanilla)^0.5)-SUM($L278:AT278),(Input!$L$158*(1+rvanilla)^0.5)/A16stdlife))</f>
        <v>n/a</v>
      </c>
      <c r="AV278" s="168" t="str">
        <f>IF(A16stdlife="n/a","n/a",IF(AV$3&gt;(A16stdlife+$E278),(Input!$L$158*(1+rvanilla)^0.5)-SUM($L278:AU278),(Input!$L$158*(1+rvanilla)^0.5)/A16stdlife))</f>
        <v>n/a</v>
      </c>
      <c r="AW278" s="168" t="str">
        <f>IF(A16stdlife="n/a","n/a",IF(AW$3&gt;(A16stdlife+$E278),(Input!$L$158*(1+rvanilla)^0.5)-SUM($L278:AV278),(Input!$L$158*(1+rvanilla)^0.5)/A16stdlife))</f>
        <v>n/a</v>
      </c>
      <c r="AX278" s="168" t="str">
        <f>IF(A16stdlife="n/a","n/a",IF(AX$3&gt;(A16stdlife+$E278),(Input!$L$158*(1+rvanilla)^0.5)-SUM($L278:AW278),(Input!$L$158*(1+rvanilla)^0.5)/A16stdlife))</f>
        <v>n/a</v>
      </c>
      <c r="AY278" s="168" t="str">
        <f>IF(A16stdlife="n/a","n/a",IF(AY$3&gt;(A16stdlife+$E278),(Input!$L$158*(1+rvanilla)^0.5)-SUM($L278:AX278),(Input!$L$158*(1+rvanilla)^0.5)/A16stdlife))</f>
        <v>n/a</v>
      </c>
      <c r="AZ278" s="168" t="str">
        <f>IF(A16stdlife="n/a","n/a",IF(AZ$3&gt;(A16stdlife+$E278),(Input!$L$158*(1+rvanilla)^0.5)-SUM($L278:AY278),(Input!$L$158*(1+rvanilla)^0.5)/A16stdlife))</f>
        <v>n/a</v>
      </c>
      <c r="BA278" s="168" t="str">
        <f>IF(A16stdlife="n/a","n/a",IF(BA$3&gt;(A16stdlife+$E278),(Input!$L$158*(1+rvanilla)^0.5)-SUM($L278:AZ278),(Input!$L$158*(1+rvanilla)^0.5)/A16stdlife))</f>
        <v>n/a</v>
      </c>
      <c r="BB278" s="168" t="str">
        <f>IF(A16stdlife="n/a","n/a",IF(BB$3&gt;(A16stdlife+$E278),(Input!$L$158*(1+rvanilla)^0.5)-SUM($L278:BA278),(Input!$L$158*(1+rvanilla)^0.5)/A16stdlife))</f>
        <v>n/a</v>
      </c>
      <c r="BC278" s="168" t="str">
        <f>IF(A16stdlife="n/a","n/a",IF(BC$3&gt;(A16stdlife+$E278),(Input!$L$158*(1+rvanilla)^0.5)-SUM($L278:BB278),(Input!$L$158*(1+rvanilla)^0.5)/A16stdlife))</f>
        <v>n/a</v>
      </c>
      <c r="BD278" s="168" t="str">
        <f>IF(A16stdlife="n/a","n/a",IF(BD$3&gt;(A16stdlife+$E278),(Input!$L$158*(1+rvanilla)^0.5)-SUM($L278:BC278),(Input!$L$158*(1+rvanilla)^0.5)/A16stdlife))</f>
        <v>n/a</v>
      </c>
      <c r="BE278" s="168" t="str">
        <f>IF(A16stdlife="n/a","n/a",IF(BE$3&gt;(A16stdlife+$E278),(Input!$L$158*(1+rvanilla)^0.5)-SUM($L278:BD278),(Input!$L$158*(1+rvanilla)^0.5)/A16stdlife))</f>
        <v>n/a</v>
      </c>
      <c r="BF278" s="168" t="str">
        <f>IF(A16stdlife="n/a","n/a",IF(BF$3&gt;(A16stdlife+$E278),(Input!$L$158*(1+rvanilla)^0.5)-SUM($L278:BE278),(Input!$L$158*(1+rvanilla)^0.5)/A16stdlife))</f>
        <v>n/a</v>
      </c>
      <c r="BG278" s="168" t="str">
        <f>IF(A16stdlife="n/a","n/a",IF(BG$3&gt;(A16stdlife+$E278),(Input!$L$158*(1+rvanilla)^0.5)-SUM($L278:BF278),(Input!$L$158*(1+rvanilla)^0.5)/A16stdlife))</f>
        <v>n/a</v>
      </c>
      <c r="BH278" s="168" t="str">
        <f>IF(A16stdlife="n/a","n/a",IF(BH$3&gt;(A16stdlife+$E278),(Input!$L$158*(1+rvanilla)^0.5)-SUM($L278:BG278),(Input!$L$158*(1+rvanilla)^0.5)/A16stdlife))</f>
        <v>n/a</v>
      </c>
      <c r="BI278" s="168" t="str">
        <f>IF(A16stdlife="n/a","n/a",IF(BI$3&gt;(A16stdlife+$E278),(Input!$L$158*(1+rvanilla)^0.5)-SUM($L278:BH278),(Input!$L$158*(1+rvanilla)^0.5)/A16stdlife))</f>
        <v>n/a</v>
      </c>
      <c r="BJ278" s="20"/>
      <c r="BK278" s="20"/>
      <c r="BL278"/>
      <c r="BM278"/>
      <c r="BN278"/>
      <c r="BO278"/>
      <c r="BP278"/>
      <c r="BQ278"/>
      <c r="BR278"/>
      <c r="BS278"/>
      <c r="BT278"/>
      <c r="BU278"/>
      <c r="BV278"/>
      <c r="BW278"/>
      <c r="BX278"/>
      <c r="BY278"/>
      <c r="BZ278"/>
      <c r="CA278"/>
      <c r="CB278"/>
      <c r="CC278"/>
      <c r="CD278"/>
      <c r="CE278"/>
      <c r="CF278"/>
      <c r="CG278"/>
      <c r="CH278"/>
      <c r="CI278"/>
      <c r="CJ278"/>
      <c r="CK278"/>
      <c r="CL278"/>
      <c r="CM278"/>
      <c r="CN278"/>
      <c r="CO278"/>
      <c r="CP278"/>
      <c r="CQ278"/>
      <c r="CR278"/>
      <c r="CS278"/>
      <c r="CT278"/>
      <c r="CU278"/>
      <c r="CV278"/>
      <c r="CW278"/>
      <c r="CX278"/>
      <c r="CY278"/>
      <c r="CZ278"/>
      <c r="DA278"/>
      <c r="DB278"/>
      <c r="DC278"/>
      <c r="DD278"/>
      <c r="DE278"/>
      <c r="DF278"/>
      <c r="DG278"/>
      <c r="DH278"/>
      <c r="DI278"/>
      <c r="DJ278"/>
      <c r="DK278"/>
      <c r="DL278"/>
      <c r="DM278"/>
      <c r="DN278"/>
      <c r="DO278"/>
      <c r="DP278"/>
      <c r="DQ278"/>
      <c r="DR278"/>
      <c r="DS278"/>
      <c r="DT278"/>
      <c r="DU278"/>
      <c r="DV278"/>
      <c r="DW278"/>
      <c r="DX278"/>
      <c r="DY278"/>
      <c r="DZ278"/>
      <c r="EA278"/>
      <c r="EB278"/>
      <c r="EC278"/>
      <c r="ED278"/>
      <c r="EE278"/>
      <c r="EF278"/>
      <c r="EG278"/>
      <c r="EH278"/>
      <c r="EI278"/>
      <c r="EJ278"/>
      <c r="EK278"/>
      <c r="EL278"/>
      <c r="EM278"/>
      <c r="EN278"/>
      <c r="EO278"/>
      <c r="EP278"/>
      <c r="EQ278"/>
      <c r="ER278"/>
      <c r="ES278"/>
      <c r="ET278"/>
      <c r="EU278"/>
      <c r="EV278"/>
      <c r="EW278"/>
      <c r="EX278"/>
      <c r="EY278"/>
      <c r="EZ278"/>
      <c r="FA278"/>
      <c r="FB278"/>
      <c r="FC278"/>
      <c r="FD278"/>
      <c r="FE278"/>
      <c r="FF278"/>
      <c r="FG278"/>
      <c r="FH278"/>
      <c r="FI278"/>
      <c r="FJ278"/>
      <c r="FK278"/>
      <c r="FL278"/>
      <c r="FM278"/>
      <c r="FN278"/>
      <c r="FO278"/>
      <c r="FP278"/>
      <c r="FQ278"/>
      <c r="FR278"/>
      <c r="FS278"/>
      <c r="FT278"/>
      <c r="FU278"/>
      <c r="FV278"/>
      <c r="FW278"/>
      <c r="FX278"/>
      <c r="FY278"/>
      <c r="FZ278"/>
      <c r="GA278"/>
      <c r="GB278"/>
      <c r="GC278"/>
      <c r="GD278"/>
      <c r="GE278"/>
      <c r="GF278"/>
      <c r="GG278"/>
      <c r="GH278"/>
      <c r="GI278"/>
      <c r="GJ278"/>
      <c r="GK278"/>
      <c r="GL278"/>
      <c r="GM278"/>
      <c r="GN278"/>
      <c r="GO278"/>
      <c r="GP278"/>
      <c r="GQ278"/>
      <c r="GR278"/>
      <c r="GS278"/>
      <c r="GT278"/>
      <c r="GU278"/>
      <c r="GV278"/>
      <c r="GW278"/>
      <c r="GX278"/>
      <c r="GY278"/>
      <c r="GZ278"/>
      <c r="HA278"/>
      <c r="HB278"/>
      <c r="HC278"/>
      <c r="HD278"/>
      <c r="HE278"/>
      <c r="HF278"/>
      <c r="HG278"/>
      <c r="HH278"/>
      <c r="HI278"/>
      <c r="HJ278"/>
      <c r="HK278"/>
      <c r="HL278"/>
      <c r="HM278"/>
      <c r="HN278"/>
      <c r="HO278"/>
      <c r="HP278"/>
      <c r="HQ278"/>
      <c r="HR278"/>
      <c r="HS278"/>
      <c r="HT278"/>
      <c r="HU278"/>
      <c r="HV278"/>
      <c r="HW278"/>
      <c r="HX278"/>
      <c r="HY278"/>
      <c r="HZ278"/>
      <c r="IA278"/>
      <c r="IB278"/>
      <c r="IC278"/>
      <c r="ID278"/>
      <c r="IE278"/>
      <c r="IF278"/>
      <c r="IG278"/>
      <c r="IH278"/>
      <c r="II278"/>
      <c r="IJ278"/>
      <c r="IK278"/>
      <c r="IL278"/>
      <c r="IM278"/>
      <c r="IN278"/>
      <c r="IO278"/>
      <c r="IP278"/>
      <c r="IQ278"/>
      <c r="IR278"/>
      <c r="IS278"/>
      <c r="IT278"/>
      <c r="IU278"/>
      <c r="IV278"/>
    </row>
    <row r="279" spans="1:256" s="5" customFormat="1" hidden="1" outlineLevel="2">
      <c r="A279" s="20"/>
      <c r="B279" s="20"/>
      <c r="C279" s="38"/>
      <c r="D279" s="641"/>
      <c r="E279" s="287">
        <v>7</v>
      </c>
      <c r="F279" s="40"/>
      <c r="G279" s="445"/>
      <c r="H279" s="315"/>
      <c r="I279" s="315"/>
      <c r="J279" s="315"/>
      <c r="K279" s="315"/>
      <c r="L279" s="315"/>
      <c r="M279" s="314"/>
      <c r="N279" s="168" t="str">
        <f>IF(A16stdlife="n/a","n/a",IF(N$3&gt;(A16stdlife+$E279),(Input!$M$158*(1+rvanilla)^0.5)-SUM($M279:M279),(Input!$M$158*(1+rvanilla)^0.5)/A16stdlife))</f>
        <v>n/a</v>
      </c>
      <c r="O279" s="168" t="str">
        <f>IF(A16stdlife="n/a","n/a",IF(O$3&gt;(A16stdlife+$E279),(Input!$M$158*(1+rvanilla)^0.5)-SUM($M279:N279),(Input!$M$158*(1+rvanilla)^0.5)/A16stdlife))</f>
        <v>n/a</v>
      </c>
      <c r="P279" s="168" t="str">
        <f>IF(A16stdlife="n/a","n/a",IF(P$3&gt;(A16stdlife+$E279),(Input!$M$158*(1+rvanilla)^0.5)-SUM($M279:O279),(Input!$M$158*(1+rvanilla)^0.5)/A16stdlife))</f>
        <v>n/a</v>
      </c>
      <c r="Q279" s="168" t="str">
        <f>IF(A16stdlife="n/a","n/a",IF(Q$3&gt;(A16stdlife+$E279),(Input!$M$158*(1+rvanilla)^0.5)-SUM($M279:P279),(Input!$M$158*(1+rvanilla)^0.5)/A16stdlife))</f>
        <v>n/a</v>
      </c>
      <c r="R279" s="168" t="str">
        <f>IF(A16stdlife="n/a","n/a",IF(R$3&gt;(A16stdlife+$E279),(Input!$M$158*(1+rvanilla)^0.5)-SUM($M279:Q279),(Input!$M$158*(1+rvanilla)^0.5)/A16stdlife))</f>
        <v>n/a</v>
      </c>
      <c r="S279" s="168" t="str">
        <f>IF(A16stdlife="n/a","n/a",IF(S$3&gt;(A16stdlife+$E279),(Input!$M$158*(1+rvanilla)^0.5)-SUM($M279:R279),(Input!$M$158*(1+rvanilla)^0.5)/A16stdlife))</f>
        <v>n/a</v>
      </c>
      <c r="T279" s="168" t="str">
        <f>IF(A16stdlife="n/a","n/a",IF(T$3&gt;(A16stdlife+$E279),(Input!$M$158*(1+rvanilla)^0.5)-SUM($M279:S279),(Input!$M$158*(1+rvanilla)^0.5)/A16stdlife))</f>
        <v>n/a</v>
      </c>
      <c r="U279" s="168" t="str">
        <f>IF(A16stdlife="n/a","n/a",IF(U$3&gt;(A16stdlife+$E279),(Input!$M$158*(1+rvanilla)^0.5)-SUM($M279:T279),(Input!$M$158*(1+rvanilla)^0.5)/A16stdlife))</f>
        <v>n/a</v>
      </c>
      <c r="V279" s="168" t="str">
        <f>IF(A16stdlife="n/a","n/a",IF(V$3&gt;(A16stdlife+$E279),(Input!$M$158*(1+rvanilla)^0.5)-SUM($M279:U279),(Input!$M$158*(1+rvanilla)^0.5)/A16stdlife))</f>
        <v>n/a</v>
      </c>
      <c r="W279" s="168" t="str">
        <f>IF(A16stdlife="n/a","n/a",IF(W$3&gt;(A16stdlife+$E279),(Input!$M$158*(1+rvanilla)^0.5)-SUM($M279:V279),(Input!$M$158*(1+rvanilla)^0.5)/A16stdlife))</f>
        <v>n/a</v>
      </c>
      <c r="X279" s="168" t="str">
        <f>IF(A16stdlife="n/a","n/a",IF(X$3&gt;(A16stdlife+$E279),(Input!$M$158*(1+rvanilla)^0.5)-SUM($M279:W279),(Input!$M$158*(1+rvanilla)^0.5)/A16stdlife))</f>
        <v>n/a</v>
      </c>
      <c r="Y279" s="168" t="str">
        <f>IF(A16stdlife="n/a","n/a",IF(Y$3&gt;(A16stdlife+$E279),(Input!$M$158*(1+rvanilla)^0.5)-SUM($M279:X279),(Input!$M$158*(1+rvanilla)^0.5)/A16stdlife))</f>
        <v>n/a</v>
      </c>
      <c r="Z279" s="168" t="str">
        <f>IF(A16stdlife="n/a","n/a",IF(Z$3&gt;(A16stdlife+$E279),(Input!$M$158*(1+rvanilla)^0.5)-SUM($M279:Y279),(Input!$M$158*(1+rvanilla)^0.5)/A16stdlife))</f>
        <v>n/a</v>
      </c>
      <c r="AA279" s="168" t="str">
        <f>IF(A16stdlife="n/a","n/a",IF(AA$3&gt;(A16stdlife+$E279),(Input!$M$158*(1+rvanilla)^0.5)-SUM($M279:Z279),(Input!$M$158*(1+rvanilla)^0.5)/A16stdlife))</f>
        <v>n/a</v>
      </c>
      <c r="AB279" s="168" t="str">
        <f>IF(A16stdlife="n/a","n/a",IF(AB$3&gt;(A16stdlife+$E279),(Input!$M$158*(1+rvanilla)^0.5)-SUM($M279:AA279),(Input!$M$158*(1+rvanilla)^0.5)/A16stdlife))</f>
        <v>n/a</v>
      </c>
      <c r="AC279" s="168" t="str">
        <f>IF(A16stdlife="n/a","n/a",IF(AC$3&gt;(A16stdlife+$E279),(Input!$M$158*(1+rvanilla)^0.5)-SUM($M279:AB279),(Input!$M$158*(1+rvanilla)^0.5)/A16stdlife))</f>
        <v>n/a</v>
      </c>
      <c r="AD279" s="168" t="str">
        <f>IF(A16stdlife="n/a","n/a",IF(AD$3&gt;(A16stdlife+$E279),(Input!$M$158*(1+rvanilla)^0.5)-SUM($M279:AC279),(Input!$M$158*(1+rvanilla)^0.5)/A16stdlife))</f>
        <v>n/a</v>
      </c>
      <c r="AE279" s="168" t="str">
        <f>IF(A16stdlife="n/a","n/a",IF(AE$3&gt;(A16stdlife+$E279),(Input!$M$158*(1+rvanilla)^0.5)-SUM($M279:AD279),(Input!$M$158*(1+rvanilla)^0.5)/A16stdlife))</f>
        <v>n/a</v>
      </c>
      <c r="AF279" s="168" t="str">
        <f>IF(A16stdlife="n/a","n/a",IF(AF$3&gt;(A16stdlife+$E279),(Input!$M$158*(1+rvanilla)^0.5)-SUM($M279:AE279),(Input!$M$158*(1+rvanilla)^0.5)/A16stdlife))</f>
        <v>n/a</v>
      </c>
      <c r="AG279" s="168" t="str">
        <f>IF(A16stdlife="n/a","n/a",IF(AG$3&gt;(A16stdlife+$E279),(Input!$M$158*(1+rvanilla)^0.5)-SUM($M279:AF279),(Input!$M$158*(1+rvanilla)^0.5)/A16stdlife))</f>
        <v>n/a</v>
      </c>
      <c r="AH279" s="168" t="str">
        <f>IF(A16stdlife="n/a","n/a",IF(AH$3&gt;(A16stdlife+$E279),(Input!$M$158*(1+rvanilla)^0.5)-SUM($M279:AG279),(Input!$M$158*(1+rvanilla)^0.5)/A16stdlife))</f>
        <v>n/a</v>
      </c>
      <c r="AI279" s="168" t="str">
        <f>IF(A16stdlife="n/a","n/a",IF(AI$3&gt;(A16stdlife+$E279),(Input!$M$158*(1+rvanilla)^0.5)-SUM($M279:AH279),(Input!$M$158*(1+rvanilla)^0.5)/A16stdlife))</f>
        <v>n/a</v>
      </c>
      <c r="AJ279" s="168" t="str">
        <f>IF(A16stdlife="n/a","n/a",IF(AJ$3&gt;(A16stdlife+$E279),(Input!$M$158*(1+rvanilla)^0.5)-SUM($M279:AI279),(Input!$M$158*(1+rvanilla)^0.5)/A16stdlife))</f>
        <v>n/a</v>
      </c>
      <c r="AK279" s="168" t="str">
        <f>IF(A16stdlife="n/a","n/a",IF(AK$3&gt;(A16stdlife+$E279),(Input!$M$158*(1+rvanilla)^0.5)-SUM($M279:AJ279),(Input!$M$158*(1+rvanilla)^0.5)/A16stdlife))</f>
        <v>n/a</v>
      </c>
      <c r="AL279" s="168" t="str">
        <f>IF(A16stdlife="n/a","n/a",IF(AL$3&gt;(A16stdlife+$E279),(Input!$M$158*(1+rvanilla)^0.5)-SUM($M279:AK279),(Input!$M$158*(1+rvanilla)^0.5)/A16stdlife))</f>
        <v>n/a</v>
      </c>
      <c r="AM279" s="168" t="str">
        <f>IF(A16stdlife="n/a","n/a",IF(AM$3&gt;(A16stdlife+$E279),(Input!$M$158*(1+rvanilla)^0.5)-SUM($M279:AL279),(Input!$M$158*(1+rvanilla)^0.5)/A16stdlife))</f>
        <v>n/a</v>
      </c>
      <c r="AN279" s="168" t="str">
        <f>IF(A16stdlife="n/a","n/a",IF(AN$3&gt;(A16stdlife+$E279),(Input!$M$158*(1+rvanilla)^0.5)-SUM($M279:AM279),(Input!$M$158*(1+rvanilla)^0.5)/A16stdlife))</f>
        <v>n/a</v>
      </c>
      <c r="AO279" s="168" t="str">
        <f>IF(A16stdlife="n/a","n/a",IF(AO$3&gt;(A16stdlife+$E279),(Input!$M$158*(1+rvanilla)^0.5)-SUM($M279:AN279),(Input!$M$158*(1+rvanilla)^0.5)/A16stdlife))</f>
        <v>n/a</v>
      </c>
      <c r="AP279" s="168" t="str">
        <f>IF(A16stdlife="n/a","n/a",IF(AP$3&gt;(A16stdlife+$E279),(Input!$M$158*(1+rvanilla)^0.5)-SUM($M279:AO279),(Input!$M$158*(1+rvanilla)^0.5)/A16stdlife))</f>
        <v>n/a</v>
      </c>
      <c r="AQ279" s="168" t="str">
        <f>IF(A16stdlife="n/a","n/a",IF(AQ$3&gt;(A16stdlife+$E279),(Input!$M$158*(1+rvanilla)^0.5)-SUM($M279:AP279),(Input!$M$158*(1+rvanilla)^0.5)/A16stdlife))</f>
        <v>n/a</v>
      </c>
      <c r="AR279" s="168" t="str">
        <f>IF(A16stdlife="n/a","n/a",IF(AR$3&gt;(A16stdlife+$E279),(Input!$M$158*(1+rvanilla)^0.5)-SUM($M279:AQ279),(Input!$M$158*(1+rvanilla)^0.5)/A16stdlife))</f>
        <v>n/a</v>
      </c>
      <c r="AS279" s="168" t="str">
        <f>IF(A16stdlife="n/a","n/a",IF(AS$3&gt;(A16stdlife+$E279),(Input!$M$158*(1+rvanilla)^0.5)-SUM($M279:AR279),(Input!$M$158*(1+rvanilla)^0.5)/A16stdlife))</f>
        <v>n/a</v>
      </c>
      <c r="AT279" s="168" t="str">
        <f>IF(A16stdlife="n/a","n/a",IF(AT$3&gt;(A16stdlife+$E279),(Input!$M$158*(1+rvanilla)^0.5)-SUM($M279:AS279),(Input!$M$158*(1+rvanilla)^0.5)/A16stdlife))</f>
        <v>n/a</v>
      </c>
      <c r="AU279" s="168" t="str">
        <f>IF(A16stdlife="n/a","n/a",IF(AU$3&gt;(A16stdlife+$E279),(Input!$M$158*(1+rvanilla)^0.5)-SUM($M279:AT279),(Input!$M$158*(1+rvanilla)^0.5)/A16stdlife))</f>
        <v>n/a</v>
      </c>
      <c r="AV279" s="168" t="str">
        <f>IF(A16stdlife="n/a","n/a",IF(AV$3&gt;(A16stdlife+$E279),(Input!$M$158*(1+rvanilla)^0.5)-SUM($M279:AU279),(Input!$M$158*(1+rvanilla)^0.5)/A16stdlife))</f>
        <v>n/a</v>
      </c>
      <c r="AW279" s="168" t="str">
        <f>IF(A16stdlife="n/a","n/a",IF(AW$3&gt;(A16stdlife+$E279),(Input!$M$158*(1+rvanilla)^0.5)-SUM($M279:AV279),(Input!$M$158*(1+rvanilla)^0.5)/A16stdlife))</f>
        <v>n/a</v>
      </c>
      <c r="AX279" s="168" t="str">
        <f>IF(A16stdlife="n/a","n/a",IF(AX$3&gt;(A16stdlife+$E279),(Input!$M$158*(1+rvanilla)^0.5)-SUM($M279:AW279),(Input!$M$158*(1+rvanilla)^0.5)/A16stdlife))</f>
        <v>n/a</v>
      </c>
      <c r="AY279" s="168" t="str">
        <f>IF(A16stdlife="n/a","n/a",IF(AY$3&gt;(A16stdlife+$E279),(Input!$M$158*(1+rvanilla)^0.5)-SUM($M279:AX279),(Input!$M$158*(1+rvanilla)^0.5)/A16stdlife))</f>
        <v>n/a</v>
      </c>
      <c r="AZ279" s="168" t="str">
        <f>IF(A16stdlife="n/a","n/a",IF(AZ$3&gt;(A16stdlife+$E279),(Input!$M$158*(1+rvanilla)^0.5)-SUM($M279:AY279),(Input!$M$158*(1+rvanilla)^0.5)/A16stdlife))</f>
        <v>n/a</v>
      </c>
      <c r="BA279" s="168" t="str">
        <f>IF(A16stdlife="n/a","n/a",IF(BA$3&gt;(A16stdlife+$E279),(Input!$M$158*(1+rvanilla)^0.5)-SUM($M279:AZ279),(Input!$M$158*(1+rvanilla)^0.5)/A16stdlife))</f>
        <v>n/a</v>
      </c>
      <c r="BB279" s="168" t="str">
        <f>IF(A16stdlife="n/a","n/a",IF(BB$3&gt;(A16stdlife+$E279),(Input!$M$158*(1+rvanilla)^0.5)-SUM($M279:BA279),(Input!$M$158*(1+rvanilla)^0.5)/A16stdlife))</f>
        <v>n/a</v>
      </c>
      <c r="BC279" s="168" t="str">
        <f>IF(A16stdlife="n/a","n/a",IF(BC$3&gt;(A16stdlife+$E279),(Input!$M$158*(1+rvanilla)^0.5)-SUM($M279:BB279),(Input!$M$158*(1+rvanilla)^0.5)/A16stdlife))</f>
        <v>n/a</v>
      </c>
      <c r="BD279" s="168" t="str">
        <f>IF(A16stdlife="n/a","n/a",IF(BD$3&gt;(A16stdlife+$E279),(Input!$M$158*(1+rvanilla)^0.5)-SUM($M279:BC279),(Input!$M$158*(1+rvanilla)^0.5)/A16stdlife))</f>
        <v>n/a</v>
      </c>
      <c r="BE279" s="168" t="str">
        <f>IF(A16stdlife="n/a","n/a",IF(BE$3&gt;(A16stdlife+$E279),(Input!$M$158*(1+rvanilla)^0.5)-SUM($M279:BD279),(Input!$M$158*(1+rvanilla)^0.5)/A16stdlife))</f>
        <v>n/a</v>
      </c>
      <c r="BF279" s="168" t="str">
        <f>IF(A16stdlife="n/a","n/a",IF(BF$3&gt;(A16stdlife+$E279),(Input!$M$158*(1+rvanilla)^0.5)-SUM($M279:BE279),(Input!$M$158*(1+rvanilla)^0.5)/A16stdlife))</f>
        <v>n/a</v>
      </c>
      <c r="BG279" s="168" t="str">
        <f>IF(A16stdlife="n/a","n/a",IF(BG$3&gt;(A16stdlife+$E279),(Input!$M$158*(1+rvanilla)^0.5)-SUM($M279:BF279),(Input!$M$158*(1+rvanilla)^0.5)/A16stdlife))</f>
        <v>n/a</v>
      </c>
      <c r="BH279" s="168" t="str">
        <f>IF(A16stdlife="n/a","n/a",IF(BH$3&gt;(A16stdlife+$E279),(Input!$M$158*(1+rvanilla)^0.5)-SUM($M279:BG279),(Input!$M$158*(1+rvanilla)^0.5)/A16stdlife))</f>
        <v>n/a</v>
      </c>
      <c r="BI279" s="168" t="str">
        <f>IF(A16stdlife="n/a","n/a",IF(BI$3&gt;(A16stdlife+$E279),(Input!$M$158*(1+rvanilla)^0.5)-SUM($M279:BH279),(Input!$M$158*(1+rvanilla)^0.5)/A16stdlife))</f>
        <v>n/a</v>
      </c>
      <c r="BJ279" s="20"/>
      <c r="BK279" s="20"/>
      <c r="BL279"/>
      <c r="BM279"/>
      <c r="BN279"/>
      <c r="BO279"/>
      <c r="BP279"/>
      <c r="BQ279"/>
      <c r="BR279"/>
      <c r="BS279"/>
      <c r="BT279"/>
      <c r="BU279"/>
      <c r="BV279"/>
      <c r="BW279"/>
      <c r="BX279"/>
      <c r="BY279"/>
      <c r="BZ279"/>
      <c r="CA279"/>
      <c r="CB279"/>
      <c r="CC279"/>
      <c r="CD279"/>
      <c r="CE279"/>
      <c r="CF279"/>
      <c r="CG279"/>
      <c r="CH279"/>
      <c r="CI279"/>
      <c r="CJ279"/>
      <c r="CK279"/>
      <c r="CL279"/>
      <c r="CM279"/>
      <c r="CN279"/>
      <c r="CO279"/>
      <c r="CP279"/>
      <c r="CQ279"/>
      <c r="CR279"/>
      <c r="CS279"/>
      <c r="CT279"/>
      <c r="CU279"/>
      <c r="CV279"/>
      <c r="CW279"/>
      <c r="CX279"/>
      <c r="CY279"/>
      <c r="CZ279"/>
      <c r="DA279"/>
      <c r="DB279"/>
      <c r="DC279"/>
      <c r="DD279"/>
      <c r="DE279"/>
      <c r="DF279"/>
      <c r="DG279"/>
      <c r="DH279"/>
      <c r="DI279"/>
      <c r="DJ279"/>
      <c r="DK279"/>
      <c r="DL279"/>
      <c r="DM279"/>
      <c r="DN279"/>
      <c r="DO279"/>
      <c r="DP279"/>
      <c r="DQ279"/>
      <c r="DR279"/>
      <c r="DS279"/>
      <c r="DT279"/>
      <c r="DU279"/>
      <c r="DV279"/>
      <c r="DW279"/>
      <c r="DX279"/>
      <c r="DY279"/>
      <c r="DZ279"/>
      <c r="EA279"/>
      <c r="EB279"/>
      <c r="EC279"/>
      <c r="ED279"/>
      <c r="EE279"/>
      <c r="EF279"/>
      <c r="EG279"/>
      <c r="EH279"/>
      <c r="EI279"/>
      <c r="EJ279"/>
      <c r="EK279"/>
      <c r="EL279"/>
      <c r="EM279"/>
      <c r="EN279"/>
      <c r="EO279"/>
      <c r="EP279"/>
      <c r="EQ279"/>
      <c r="ER279"/>
      <c r="ES279"/>
      <c r="ET279"/>
      <c r="EU279"/>
      <c r="EV279"/>
      <c r="EW279"/>
      <c r="EX279"/>
      <c r="EY279"/>
      <c r="EZ279"/>
      <c r="FA279"/>
      <c r="FB279"/>
      <c r="FC279"/>
      <c r="FD279"/>
      <c r="FE279"/>
      <c r="FF279"/>
      <c r="FG279"/>
      <c r="FH279"/>
      <c r="FI279"/>
      <c r="FJ279"/>
      <c r="FK279"/>
      <c r="FL279"/>
      <c r="FM279"/>
      <c r="FN279"/>
      <c r="FO279"/>
      <c r="FP279"/>
      <c r="FQ279"/>
      <c r="FR279"/>
      <c r="FS279"/>
      <c r="FT279"/>
      <c r="FU279"/>
      <c r="FV279"/>
      <c r="FW279"/>
      <c r="FX279"/>
      <c r="FY279"/>
      <c r="FZ279"/>
      <c r="GA279"/>
      <c r="GB279"/>
      <c r="GC279"/>
      <c r="GD279"/>
      <c r="GE279"/>
      <c r="GF279"/>
      <c r="GG279"/>
      <c r="GH279"/>
      <c r="GI279"/>
      <c r="GJ279"/>
      <c r="GK279"/>
      <c r="GL279"/>
      <c r="GM279"/>
      <c r="GN279"/>
      <c r="GO279"/>
      <c r="GP279"/>
      <c r="GQ279"/>
      <c r="GR279"/>
      <c r="GS279"/>
      <c r="GT279"/>
      <c r="GU279"/>
      <c r="GV279"/>
      <c r="GW279"/>
      <c r="GX279"/>
      <c r="GY279"/>
      <c r="GZ279"/>
      <c r="HA279"/>
      <c r="HB279"/>
      <c r="HC279"/>
      <c r="HD279"/>
      <c r="HE279"/>
      <c r="HF279"/>
      <c r="HG279"/>
      <c r="HH279"/>
      <c r="HI279"/>
      <c r="HJ279"/>
      <c r="HK279"/>
      <c r="HL279"/>
      <c r="HM279"/>
      <c r="HN279"/>
      <c r="HO279"/>
      <c r="HP279"/>
      <c r="HQ279"/>
      <c r="HR279"/>
      <c r="HS279"/>
      <c r="HT279"/>
      <c r="HU279"/>
      <c r="HV279"/>
      <c r="HW279"/>
      <c r="HX279"/>
      <c r="HY279"/>
      <c r="HZ279"/>
      <c r="IA279"/>
      <c r="IB279"/>
      <c r="IC279"/>
      <c r="ID279"/>
      <c r="IE279"/>
      <c r="IF279"/>
      <c r="IG279"/>
      <c r="IH279"/>
      <c r="II279"/>
      <c r="IJ279"/>
      <c r="IK279"/>
      <c r="IL279"/>
      <c r="IM279"/>
      <c r="IN279"/>
      <c r="IO279"/>
      <c r="IP279"/>
      <c r="IQ279"/>
      <c r="IR279"/>
      <c r="IS279"/>
      <c r="IT279"/>
      <c r="IU279"/>
      <c r="IV279"/>
    </row>
    <row r="280" spans="1:256" s="5" customFormat="1" hidden="1" outlineLevel="2">
      <c r="A280" s="20"/>
      <c r="B280" s="20"/>
      <c r="C280" s="38"/>
      <c r="D280" s="641"/>
      <c r="E280" s="287">
        <v>8</v>
      </c>
      <c r="F280" s="40"/>
      <c r="G280" s="445"/>
      <c r="H280" s="315"/>
      <c r="I280" s="315"/>
      <c r="J280" s="315"/>
      <c r="K280" s="315"/>
      <c r="L280" s="315"/>
      <c r="M280" s="315"/>
      <c r="N280" s="314"/>
      <c r="O280" s="168" t="str">
        <f>IF(A16stdlife="n/a","n/a",IF(O$3&gt;(A16stdlife+$E280),(Input!$N$158*(1+rvanilla)^0.5)-SUM($N280:N280),(Input!$N$158*(1+rvanilla)^0.5)/A16stdlife))</f>
        <v>n/a</v>
      </c>
      <c r="P280" s="168" t="str">
        <f>IF(A16stdlife="n/a","n/a",IF(P$3&gt;(A16stdlife+$E280),(Input!$N$158*(1+rvanilla)^0.5)-SUM($N280:O280),(Input!$N$158*(1+rvanilla)^0.5)/A16stdlife))</f>
        <v>n/a</v>
      </c>
      <c r="Q280" s="168" t="str">
        <f>IF(A16stdlife="n/a","n/a",IF(Q$3&gt;(A16stdlife+$E280),(Input!$N$158*(1+rvanilla)^0.5)-SUM($N280:P280),(Input!$N$158*(1+rvanilla)^0.5)/A16stdlife))</f>
        <v>n/a</v>
      </c>
      <c r="R280" s="168" t="str">
        <f>IF(A16stdlife="n/a","n/a",IF(R$3&gt;(A16stdlife+$E280),(Input!$N$158*(1+rvanilla)^0.5)-SUM($N280:Q280),(Input!$N$158*(1+rvanilla)^0.5)/A16stdlife))</f>
        <v>n/a</v>
      </c>
      <c r="S280" s="168" t="str">
        <f>IF(A16stdlife="n/a","n/a",IF(S$3&gt;(A16stdlife+$E280),(Input!$N$158*(1+rvanilla)^0.5)-SUM($N280:R280),(Input!$N$158*(1+rvanilla)^0.5)/A16stdlife))</f>
        <v>n/a</v>
      </c>
      <c r="T280" s="168" t="str">
        <f>IF(A16stdlife="n/a","n/a",IF(T$3&gt;(A16stdlife+$E280),(Input!$N$158*(1+rvanilla)^0.5)-SUM($N280:S280),(Input!$N$158*(1+rvanilla)^0.5)/A16stdlife))</f>
        <v>n/a</v>
      </c>
      <c r="U280" s="168" t="str">
        <f>IF(A16stdlife="n/a","n/a",IF(U$3&gt;(A16stdlife+$E280),(Input!$N$158*(1+rvanilla)^0.5)-SUM($N280:T280),(Input!$N$158*(1+rvanilla)^0.5)/A16stdlife))</f>
        <v>n/a</v>
      </c>
      <c r="V280" s="168" t="str">
        <f>IF(A16stdlife="n/a","n/a",IF(V$3&gt;(A16stdlife+$E280),(Input!$N$158*(1+rvanilla)^0.5)-SUM($N280:U280),(Input!$N$158*(1+rvanilla)^0.5)/A16stdlife))</f>
        <v>n/a</v>
      </c>
      <c r="W280" s="168" t="str">
        <f>IF(A16stdlife="n/a","n/a",IF(W$3&gt;(A16stdlife+$E280),(Input!$N$158*(1+rvanilla)^0.5)-SUM($N280:V280),(Input!$N$158*(1+rvanilla)^0.5)/A16stdlife))</f>
        <v>n/a</v>
      </c>
      <c r="X280" s="168" t="str">
        <f>IF(A16stdlife="n/a","n/a",IF(X$3&gt;(A16stdlife+$E280),(Input!$N$158*(1+rvanilla)^0.5)-SUM($N280:W280),(Input!$N$158*(1+rvanilla)^0.5)/A16stdlife))</f>
        <v>n/a</v>
      </c>
      <c r="Y280" s="168" t="str">
        <f>IF(A16stdlife="n/a","n/a",IF(Y$3&gt;(A16stdlife+$E280),(Input!$N$158*(1+rvanilla)^0.5)-SUM($N280:X280),(Input!$N$158*(1+rvanilla)^0.5)/A16stdlife))</f>
        <v>n/a</v>
      </c>
      <c r="Z280" s="168" t="str">
        <f>IF(A16stdlife="n/a","n/a",IF(Z$3&gt;(A16stdlife+$E280),(Input!$N$158*(1+rvanilla)^0.5)-SUM($N280:Y280),(Input!$N$158*(1+rvanilla)^0.5)/A16stdlife))</f>
        <v>n/a</v>
      </c>
      <c r="AA280" s="168" t="str">
        <f>IF(A16stdlife="n/a","n/a",IF(AA$3&gt;(A16stdlife+$E280),(Input!$N$158*(1+rvanilla)^0.5)-SUM($N280:Z280),(Input!$N$158*(1+rvanilla)^0.5)/A16stdlife))</f>
        <v>n/a</v>
      </c>
      <c r="AB280" s="168" t="str">
        <f>IF(A16stdlife="n/a","n/a",IF(AB$3&gt;(A16stdlife+$E280),(Input!$N$158*(1+rvanilla)^0.5)-SUM($N280:AA280),(Input!$N$158*(1+rvanilla)^0.5)/A16stdlife))</f>
        <v>n/a</v>
      </c>
      <c r="AC280" s="168" t="str">
        <f>IF(A16stdlife="n/a","n/a",IF(AC$3&gt;(A16stdlife+$E280),(Input!$N$158*(1+rvanilla)^0.5)-SUM($N280:AB280),(Input!$N$158*(1+rvanilla)^0.5)/A16stdlife))</f>
        <v>n/a</v>
      </c>
      <c r="AD280" s="168" t="str">
        <f>IF(A16stdlife="n/a","n/a",IF(AD$3&gt;(A16stdlife+$E280),(Input!$N$158*(1+rvanilla)^0.5)-SUM($N280:AC280),(Input!$N$158*(1+rvanilla)^0.5)/A16stdlife))</f>
        <v>n/a</v>
      </c>
      <c r="AE280" s="168" t="str">
        <f>IF(A16stdlife="n/a","n/a",IF(AE$3&gt;(A16stdlife+$E280),(Input!$N$158*(1+rvanilla)^0.5)-SUM($N280:AD280),(Input!$N$158*(1+rvanilla)^0.5)/A16stdlife))</f>
        <v>n/a</v>
      </c>
      <c r="AF280" s="168" t="str">
        <f>IF(A16stdlife="n/a","n/a",IF(AF$3&gt;(A16stdlife+$E280),(Input!$N$158*(1+rvanilla)^0.5)-SUM($N280:AE280),(Input!$N$158*(1+rvanilla)^0.5)/A16stdlife))</f>
        <v>n/a</v>
      </c>
      <c r="AG280" s="168" t="str">
        <f>IF(A16stdlife="n/a","n/a",IF(AG$3&gt;(A16stdlife+$E280),(Input!$N$158*(1+rvanilla)^0.5)-SUM($N280:AF280),(Input!$N$158*(1+rvanilla)^0.5)/A16stdlife))</f>
        <v>n/a</v>
      </c>
      <c r="AH280" s="168" t="str">
        <f>IF(A16stdlife="n/a","n/a",IF(AH$3&gt;(A16stdlife+$E280),(Input!$N$158*(1+rvanilla)^0.5)-SUM($N280:AG280),(Input!$N$158*(1+rvanilla)^0.5)/A16stdlife))</f>
        <v>n/a</v>
      </c>
      <c r="AI280" s="168" t="str">
        <f>IF(A16stdlife="n/a","n/a",IF(AI$3&gt;(A16stdlife+$E280),(Input!$N$158*(1+rvanilla)^0.5)-SUM($N280:AH280),(Input!$N$158*(1+rvanilla)^0.5)/A16stdlife))</f>
        <v>n/a</v>
      </c>
      <c r="AJ280" s="168" t="str">
        <f>IF(A16stdlife="n/a","n/a",IF(AJ$3&gt;(A16stdlife+$E280),(Input!$N$158*(1+rvanilla)^0.5)-SUM($N280:AI280),(Input!$N$158*(1+rvanilla)^0.5)/A16stdlife))</f>
        <v>n/a</v>
      </c>
      <c r="AK280" s="168" t="str">
        <f>IF(A16stdlife="n/a","n/a",IF(AK$3&gt;(A16stdlife+$E280),(Input!$N$158*(1+rvanilla)^0.5)-SUM($N280:AJ280),(Input!$N$158*(1+rvanilla)^0.5)/A16stdlife))</f>
        <v>n/a</v>
      </c>
      <c r="AL280" s="168" t="str">
        <f>IF(A16stdlife="n/a","n/a",IF(AL$3&gt;(A16stdlife+$E280),(Input!$N$158*(1+rvanilla)^0.5)-SUM($N280:AK280),(Input!$N$158*(1+rvanilla)^0.5)/A16stdlife))</f>
        <v>n/a</v>
      </c>
      <c r="AM280" s="168" t="str">
        <f>IF(A16stdlife="n/a","n/a",IF(AM$3&gt;(A16stdlife+$E280),(Input!$N$158*(1+rvanilla)^0.5)-SUM($N280:AL280),(Input!$N$158*(1+rvanilla)^0.5)/A16stdlife))</f>
        <v>n/a</v>
      </c>
      <c r="AN280" s="168" t="str">
        <f>IF(A16stdlife="n/a","n/a",IF(AN$3&gt;(A16stdlife+$E280),(Input!$N$158*(1+rvanilla)^0.5)-SUM($N280:AM280),(Input!$N$158*(1+rvanilla)^0.5)/A16stdlife))</f>
        <v>n/a</v>
      </c>
      <c r="AO280" s="168" t="str">
        <f>IF(A16stdlife="n/a","n/a",IF(AO$3&gt;(A16stdlife+$E280),(Input!$N$158*(1+rvanilla)^0.5)-SUM($N280:AN280),(Input!$N$158*(1+rvanilla)^0.5)/A16stdlife))</f>
        <v>n/a</v>
      </c>
      <c r="AP280" s="168" t="str">
        <f>IF(A16stdlife="n/a","n/a",IF(AP$3&gt;(A16stdlife+$E280),(Input!$N$158*(1+rvanilla)^0.5)-SUM($N280:AO280),(Input!$N$158*(1+rvanilla)^0.5)/A16stdlife))</f>
        <v>n/a</v>
      </c>
      <c r="AQ280" s="168" t="str">
        <f>IF(A16stdlife="n/a","n/a",IF(AQ$3&gt;(A16stdlife+$E280),(Input!$N$158*(1+rvanilla)^0.5)-SUM($N280:AP280),(Input!$N$158*(1+rvanilla)^0.5)/A16stdlife))</f>
        <v>n/a</v>
      </c>
      <c r="AR280" s="168" t="str">
        <f>IF(A16stdlife="n/a","n/a",IF(AR$3&gt;(A16stdlife+$E280),(Input!$N$158*(1+rvanilla)^0.5)-SUM($N280:AQ280),(Input!$N$158*(1+rvanilla)^0.5)/A16stdlife))</f>
        <v>n/a</v>
      </c>
      <c r="AS280" s="168" t="str">
        <f>IF(A16stdlife="n/a","n/a",IF(AS$3&gt;(A16stdlife+$E280),(Input!$N$158*(1+rvanilla)^0.5)-SUM($N280:AR280),(Input!$N$158*(1+rvanilla)^0.5)/A16stdlife))</f>
        <v>n/a</v>
      </c>
      <c r="AT280" s="168" t="str">
        <f>IF(A16stdlife="n/a","n/a",IF(AT$3&gt;(A16stdlife+$E280),(Input!$N$158*(1+rvanilla)^0.5)-SUM($N280:AS280),(Input!$N$158*(1+rvanilla)^0.5)/A16stdlife))</f>
        <v>n/a</v>
      </c>
      <c r="AU280" s="168" t="str">
        <f>IF(A16stdlife="n/a","n/a",IF(AU$3&gt;(A16stdlife+$E280),(Input!$N$158*(1+rvanilla)^0.5)-SUM($N280:AT280),(Input!$N$158*(1+rvanilla)^0.5)/A16stdlife))</f>
        <v>n/a</v>
      </c>
      <c r="AV280" s="168" t="str">
        <f>IF(A16stdlife="n/a","n/a",IF(AV$3&gt;(A16stdlife+$E280),(Input!$N$158*(1+rvanilla)^0.5)-SUM($N280:AU280),(Input!$N$158*(1+rvanilla)^0.5)/A16stdlife))</f>
        <v>n/a</v>
      </c>
      <c r="AW280" s="168" t="str">
        <f>IF(A16stdlife="n/a","n/a",IF(AW$3&gt;(A16stdlife+$E280),(Input!$N$158*(1+rvanilla)^0.5)-SUM($N280:AV280),(Input!$N$158*(1+rvanilla)^0.5)/A16stdlife))</f>
        <v>n/a</v>
      </c>
      <c r="AX280" s="168" t="str">
        <f>IF(A16stdlife="n/a","n/a",IF(AX$3&gt;(A16stdlife+$E280),(Input!$N$158*(1+rvanilla)^0.5)-SUM($N280:AW280),(Input!$N$158*(1+rvanilla)^0.5)/A16stdlife))</f>
        <v>n/a</v>
      </c>
      <c r="AY280" s="168" t="str">
        <f>IF(A16stdlife="n/a","n/a",IF(AY$3&gt;(A16stdlife+$E280),(Input!$N$158*(1+rvanilla)^0.5)-SUM($N280:AX280),(Input!$N$158*(1+rvanilla)^0.5)/A16stdlife))</f>
        <v>n/a</v>
      </c>
      <c r="AZ280" s="168" t="str">
        <f>IF(A16stdlife="n/a","n/a",IF(AZ$3&gt;(A16stdlife+$E280),(Input!$N$158*(1+rvanilla)^0.5)-SUM($N280:AY280),(Input!$N$158*(1+rvanilla)^0.5)/A16stdlife))</f>
        <v>n/a</v>
      </c>
      <c r="BA280" s="168" t="str">
        <f>IF(A16stdlife="n/a","n/a",IF(BA$3&gt;(A16stdlife+$E280),(Input!$N$158*(1+rvanilla)^0.5)-SUM($N280:AZ280),(Input!$N$158*(1+rvanilla)^0.5)/A16stdlife))</f>
        <v>n/a</v>
      </c>
      <c r="BB280" s="168" t="str">
        <f>IF(A16stdlife="n/a","n/a",IF(BB$3&gt;(A16stdlife+$E280),(Input!$N$158*(1+rvanilla)^0.5)-SUM($N280:BA280),(Input!$N$158*(1+rvanilla)^0.5)/A16stdlife))</f>
        <v>n/a</v>
      </c>
      <c r="BC280" s="168" t="str">
        <f>IF(A16stdlife="n/a","n/a",IF(BC$3&gt;(A16stdlife+$E280),(Input!$N$158*(1+rvanilla)^0.5)-SUM($N280:BB280),(Input!$N$158*(1+rvanilla)^0.5)/A16stdlife))</f>
        <v>n/a</v>
      </c>
      <c r="BD280" s="168" t="str">
        <f>IF(A16stdlife="n/a","n/a",IF(BD$3&gt;(A16stdlife+$E280),(Input!$N$158*(1+rvanilla)^0.5)-SUM($N280:BC280),(Input!$N$158*(1+rvanilla)^0.5)/A16stdlife))</f>
        <v>n/a</v>
      </c>
      <c r="BE280" s="168" t="str">
        <f>IF(A16stdlife="n/a","n/a",IF(BE$3&gt;(A16stdlife+$E280),(Input!$N$158*(1+rvanilla)^0.5)-SUM($N280:BD280),(Input!$N$158*(1+rvanilla)^0.5)/A16stdlife))</f>
        <v>n/a</v>
      </c>
      <c r="BF280" s="168" t="str">
        <f>IF(A16stdlife="n/a","n/a",IF(BF$3&gt;(A16stdlife+$E280),(Input!$N$158*(1+rvanilla)^0.5)-SUM($N280:BE280),(Input!$N$158*(1+rvanilla)^0.5)/A16stdlife))</f>
        <v>n/a</v>
      </c>
      <c r="BG280" s="168" t="str">
        <f>IF(A16stdlife="n/a","n/a",IF(BG$3&gt;(A16stdlife+$E280),(Input!$N$158*(1+rvanilla)^0.5)-SUM($N280:BF280),(Input!$N$158*(1+rvanilla)^0.5)/A16stdlife))</f>
        <v>n/a</v>
      </c>
      <c r="BH280" s="168" t="str">
        <f>IF(A16stdlife="n/a","n/a",IF(BH$3&gt;(A16stdlife+$E280),(Input!$N$158*(1+rvanilla)^0.5)-SUM($N280:BG280),(Input!$N$158*(1+rvanilla)^0.5)/A16stdlife))</f>
        <v>n/a</v>
      </c>
      <c r="BI280" s="168" t="str">
        <f>IF(A16stdlife="n/a","n/a",IF(BI$3&gt;(A16stdlife+$E280),(Input!$N$158*(1+rvanilla)^0.5)-SUM($N280:BH280),(Input!$N$158*(1+rvanilla)^0.5)/A16stdlife))</f>
        <v>n/a</v>
      </c>
      <c r="BJ280" s="20"/>
      <c r="BK280" s="20"/>
      <c r="BL280"/>
      <c r="BM280"/>
      <c r="BN280"/>
      <c r="BO280"/>
      <c r="BP280"/>
      <c r="BQ280"/>
      <c r="BR280"/>
      <c r="BS280"/>
      <c r="BT280"/>
      <c r="BU280"/>
      <c r="BV280"/>
      <c r="BW280"/>
      <c r="BX280"/>
      <c r="BY280"/>
      <c r="BZ280"/>
      <c r="CA280"/>
      <c r="CB280"/>
      <c r="CC280"/>
      <c r="CD280"/>
      <c r="CE280"/>
      <c r="CF280"/>
      <c r="CG280"/>
      <c r="CH280"/>
      <c r="CI280"/>
      <c r="CJ280"/>
      <c r="CK280"/>
      <c r="CL280"/>
      <c r="CM280"/>
      <c r="CN280"/>
      <c r="CO280"/>
      <c r="CP280"/>
      <c r="CQ280"/>
      <c r="CR280"/>
      <c r="CS280"/>
      <c r="CT280"/>
      <c r="CU280"/>
      <c r="CV280"/>
      <c r="CW280"/>
      <c r="CX280"/>
      <c r="CY280"/>
      <c r="CZ280"/>
      <c r="DA280"/>
      <c r="DB280"/>
      <c r="DC280"/>
      <c r="DD280"/>
      <c r="DE280"/>
      <c r="DF280"/>
      <c r="DG280"/>
      <c r="DH280"/>
      <c r="DI280"/>
      <c r="DJ280"/>
      <c r="DK280"/>
      <c r="DL280"/>
      <c r="DM280"/>
      <c r="DN280"/>
      <c r="DO280"/>
      <c r="DP280"/>
      <c r="DQ280"/>
      <c r="DR280"/>
      <c r="DS280"/>
      <c r="DT280"/>
      <c r="DU280"/>
      <c r="DV280"/>
      <c r="DW280"/>
      <c r="DX280"/>
      <c r="DY280"/>
      <c r="DZ280"/>
      <c r="EA280"/>
      <c r="EB280"/>
      <c r="EC280"/>
      <c r="ED280"/>
      <c r="EE280"/>
      <c r="EF280"/>
      <c r="EG280"/>
      <c r="EH280"/>
      <c r="EI280"/>
      <c r="EJ280"/>
      <c r="EK280"/>
      <c r="EL280"/>
      <c r="EM280"/>
      <c r="EN280"/>
      <c r="EO280"/>
      <c r="EP280"/>
      <c r="EQ280"/>
      <c r="ER280"/>
      <c r="ES280"/>
      <c r="ET280"/>
      <c r="EU280"/>
      <c r="EV280"/>
      <c r="EW280"/>
      <c r="EX280"/>
      <c r="EY280"/>
      <c r="EZ280"/>
      <c r="FA280"/>
      <c r="FB280"/>
      <c r="FC280"/>
      <c r="FD280"/>
      <c r="FE280"/>
      <c r="FF280"/>
      <c r="FG280"/>
      <c r="FH280"/>
      <c r="FI280"/>
      <c r="FJ280"/>
      <c r="FK280"/>
      <c r="FL280"/>
      <c r="FM280"/>
      <c r="FN280"/>
      <c r="FO280"/>
      <c r="FP280"/>
      <c r="FQ280"/>
      <c r="FR280"/>
      <c r="FS280"/>
      <c r="FT280"/>
      <c r="FU280"/>
      <c r="FV280"/>
      <c r="FW280"/>
      <c r="FX280"/>
      <c r="FY280"/>
      <c r="FZ280"/>
      <c r="GA280"/>
      <c r="GB280"/>
      <c r="GC280"/>
      <c r="GD280"/>
      <c r="GE280"/>
      <c r="GF280"/>
      <c r="GG280"/>
      <c r="GH280"/>
      <c r="GI280"/>
      <c r="GJ280"/>
      <c r="GK280"/>
      <c r="GL280"/>
      <c r="GM280"/>
      <c r="GN280"/>
      <c r="GO280"/>
      <c r="GP280"/>
      <c r="GQ280"/>
      <c r="GR280"/>
      <c r="GS280"/>
      <c r="GT280"/>
      <c r="GU280"/>
      <c r="GV280"/>
      <c r="GW280"/>
      <c r="GX280"/>
      <c r="GY280"/>
      <c r="GZ280"/>
      <c r="HA280"/>
      <c r="HB280"/>
      <c r="HC280"/>
      <c r="HD280"/>
      <c r="HE280"/>
      <c r="HF280"/>
      <c r="HG280"/>
      <c r="HH280"/>
      <c r="HI280"/>
      <c r="HJ280"/>
      <c r="HK280"/>
      <c r="HL280"/>
      <c r="HM280"/>
      <c r="HN280"/>
      <c r="HO280"/>
      <c r="HP280"/>
      <c r="HQ280"/>
      <c r="HR280"/>
      <c r="HS280"/>
      <c r="HT280"/>
      <c r="HU280"/>
      <c r="HV280"/>
      <c r="HW280"/>
      <c r="HX280"/>
      <c r="HY280"/>
      <c r="HZ280"/>
      <c r="IA280"/>
      <c r="IB280"/>
      <c r="IC280"/>
      <c r="ID280"/>
      <c r="IE280"/>
      <c r="IF280"/>
      <c r="IG280"/>
      <c r="IH280"/>
      <c r="II280"/>
      <c r="IJ280"/>
      <c r="IK280"/>
      <c r="IL280"/>
      <c r="IM280"/>
      <c r="IN280"/>
      <c r="IO280"/>
      <c r="IP280"/>
      <c r="IQ280"/>
      <c r="IR280"/>
      <c r="IS280"/>
      <c r="IT280"/>
      <c r="IU280"/>
      <c r="IV280"/>
    </row>
    <row r="281" spans="1:256" s="5" customFormat="1" hidden="1" outlineLevel="2">
      <c r="A281" s="20"/>
      <c r="B281" s="20"/>
      <c r="C281" s="38"/>
      <c r="D281" s="641"/>
      <c r="E281" s="287">
        <v>9</v>
      </c>
      <c r="F281" s="40"/>
      <c r="G281" s="445"/>
      <c r="H281" s="315"/>
      <c r="I281" s="315"/>
      <c r="J281" s="315"/>
      <c r="K281" s="315"/>
      <c r="L281" s="315"/>
      <c r="M281" s="315"/>
      <c r="N281" s="315"/>
      <c r="O281" s="314"/>
      <c r="P281" s="168" t="str">
        <f>IF(A16stdlife="n/a","n/a",IF(P$3&gt;(A16stdlife+$E281),(Input!$O$158*(1+rvanilla)^0.5)-SUM($O281:O281),(Input!$O$158*(1+rvanilla)^0.5)/A16stdlife))</f>
        <v>n/a</v>
      </c>
      <c r="Q281" s="168" t="str">
        <f>IF(A16stdlife="n/a","n/a",IF(Q$3&gt;(A16stdlife+$E281),(Input!$O$158*(1+rvanilla)^0.5)-SUM($O281:P281),(Input!$O$158*(1+rvanilla)^0.5)/A16stdlife))</f>
        <v>n/a</v>
      </c>
      <c r="R281" s="168" t="str">
        <f>IF(A16stdlife="n/a","n/a",IF(R$3&gt;(A16stdlife+$E281),(Input!$O$158*(1+rvanilla)^0.5)-SUM($O281:Q281),(Input!$O$158*(1+rvanilla)^0.5)/A16stdlife))</f>
        <v>n/a</v>
      </c>
      <c r="S281" s="168" t="str">
        <f>IF(A16stdlife="n/a","n/a",IF(S$3&gt;(A16stdlife+$E281),(Input!$O$158*(1+rvanilla)^0.5)-SUM($O281:R281),(Input!$O$158*(1+rvanilla)^0.5)/A16stdlife))</f>
        <v>n/a</v>
      </c>
      <c r="T281" s="168" t="str">
        <f>IF(A16stdlife="n/a","n/a",IF(T$3&gt;(A16stdlife+$E281),(Input!$O$158*(1+rvanilla)^0.5)-SUM($O281:S281),(Input!$O$158*(1+rvanilla)^0.5)/A16stdlife))</f>
        <v>n/a</v>
      </c>
      <c r="U281" s="168" t="str">
        <f>IF(A16stdlife="n/a","n/a",IF(U$3&gt;(A16stdlife+$E281),(Input!$O$158*(1+rvanilla)^0.5)-SUM($O281:T281),(Input!$O$158*(1+rvanilla)^0.5)/A16stdlife))</f>
        <v>n/a</v>
      </c>
      <c r="V281" s="168" t="str">
        <f>IF(A16stdlife="n/a","n/a",IF(V$3&gt;(A16stdlife+$E281),(Input!$O$158*(1+rvanilla)^0.5)-SUM($O281:U281),(Input!$O$158*(1+rvanilla)^0.5)/A16stdlife))</f>
        <v>n/a</v>
      </c>
      <c r="W281" s="168" t="str">
        <f>IF(A16stdlife="n/a","n/a",IF(W$3&gt;(A16stdlife+$E281),(Input!$O$158*(1+rvanilla)^0.5)-SUM($O281:V281),(Input!$O$158*(1+rvanilla)^0.5)/A16stdlife))</f>
        <v>n/a</v>
      </c>
      <c r="X281" s="168" t="str">
        <f>IF(A16stdlife="n/a","n/a",IF(X$3&gt;(A16stdlife+$E281),(Input!$O$158*(1+rvanilla)^0.5)-SUM($O281:W281),(Input!$O$158*(1+rvanilla)^0.5)/A16stdlife))</f>
        <v>n/a</v>
      </c>
      <c r="Y281" s="168" t="str">
        <f>IF(A16stdlife="n/a","n/a",IF(Y$3&gt;(A16stdlife+$E281),(Input!$O$158*(1+rvanilla)^0.5)-SUM($O281:X281),(Input!$O$158*(1+rvanilla)^0.5)/A16stdlife))</f>
        <v>n/a</v>
      </c>
      <c r="Z281" s="168" t="str">
        <f>IF(A16stdlife="n/a","n/a",IF(Z$3&gt;(A16stdlife+$E281),(Input!$O$158*(1+rvanilla)^0.5)-SUM($O281:Y281),(Input!$O$158*(1+rvanilla)^0.5)/A16stdlife))</f>
        <v>n/a</v>
      </c>
      <c r="AA281" s="168" t="str">
        <f>IF(A16stdlife="n/a","n/a",IF(AA$3&gt;(A16stdlife+$E281),(Input!$O$158*(1+rvanilla)^0.5)-SUM($O281:Z281),(Input!$O$158*(1+rvanilla)^0.5)/A16stdlife))</f>
        <v>n/a</v>
      </c>
      <c r="AB281" s="168" t="str">
        <f>IF(A16stdlife="n/a","n/a",IF(AB$3&gt;(A16stdlife+$E281),(Input!$O$158*(1+rvanilla)^0.5)-SUM($O281:AA281),(Input!$O$158*(1+rvanilla)^0.5)/A16stdlife))</f>
        <v>n/a</v>
      </c>
      <c r="AC281" s="168" t="str">
        <f>IF(A16stdlife="n/a","n/a",IF(AC$3&gt;(A16stdlife+$E281),(Input!$O$158*(1+rvanilla)^0.5)-SUM($O281:AB281),(Input!$O$158*(1+rvanilla)^0.5)/A16stdlife))</f>
        <v>n/a</v>
      </c>
      <c r="AD281" s="168" t="str">
        <f>IF(A16stdlife="n/a","n/a",IF(AD$3&gt;(A16stdlife+$E281),(Input!$O$158*(1+rvanilla)^0.5)-SUM($O281:AC281),(Input!$O$158*(1+rvanilla)^0.5)/A16stdlife))</f>
        <v>n/a</v>
      </c>
      <c r="AE281" s="168" t="str">
        <f>IF(A16stdlife="n/a","n/a",IF(AE$3&gt;(A16stdlife+$E281),(Input!$O$158*(1+rvanilla)^0.5)-SUM($O281:AD281),(Input!$O$158*(1+rvanilla)^0.5)/A16stdlife))</f>
        <v>n/a</v>
      </c>
      <c r="AF281" s="168" t="str">
        <f>IF(A16stdlife="n/a","n/a",IF(AF$3&gt;(A16stdlife+$E281),(Input!$O$158*(1+rvanilla)^0.5)-SUM($O281:AE281),(Input!$O$158*(1+rvanilla)^0.5)/A16stdlife))</f>
        <v>n/a</v>
      </c>
      <c r="AG281" s="168" t="str">
        <f>IF(A16stdlife="n/a","n/a",IF(AG$3&gt;(A16stdlife+$E281),(Input!$O$158*(1+rvanilla)^0.5)-SUM($O281:AF281),(Input!$O$158*(1+rvanilla)^0.5)/A16stdlife))</f>
        <v>n/a</v>
      </c>
      <c r="AH281" s="168" t="str">
        <f>IF(A16stdlife="n/a","n/a",IF(AH$3&gt;(A16stdlife+$E281),(Input!$O$158*(1+rvanilla)^0.5)-SUM($O281:AG281),(Input!$O$158*(1+rvanilla)^0.5)/A16stdlife))</f>
        <v>n/a</v>
      </c>
      <c r="AI281" s="168" t="str">
        <f>IF(A16stdlife="n/a","n/a",IF(AI$3&gt;(A16stdlife+$E281),(Input!$O$158*(1+rvanilla)^0.5)-SUM($O281:AH281),(Input!$O$158*(1+rvanilla)^0.5)/A16stdlife))</f>
        <v>n/a</v>
      </c>
      <c r="AJ281" s="168" t="str">
        <f>IF(A16stdlife="n/a","n/a",IF(AJ$3&gt;(A16stdlife+$E281),(Input!$O$158*(1+rvanilla)^0.5)-SUM($O281:AI281),(Input!$O$158*(1+rvanilla)^0.5)/A16stdlife))</f>
        <v>n/a</v>
      </c>
      <c r="AK281" s="168" t="str">
        <f>IF(A16stdlife="n/a","n/a",IF(AK$3&gt;(A16stdlife+$E281),(Input!$O$158*(1+rvanilla)^0.5)-SUM($O281:AJ281),(Input!$O$158*(1+rvanilla)^0.5)/A16stdlife))</f>
        <v>n/a</v>
      </c>
      <c r="AL281" s="168" t="str">
        <f>IF(A16stdlife="n/a","n/a",IF(AL$3&gt;(A16stdlife+$E281),(Input!$O$158*(1+rvanilla)^0.5)-SUM($O281:AK281),(Input!$O$158*(1+rvanilla)^0.5)/A16stdlife))</f>
        <v>n/a</v>
      </c>
      <c r="AM281" s="168" t="str">
        <f>IF(A16stdlife="n/a","n/a",IF(AM$3&gt;(A16stdlife+$E281),(Input!$O$158*(1+rvanilla)^0.5)-SUM($O281:AL281),(Input!$O$158*(1+rvanilla)^0.5)/A16stdlife))</f>
        <v>n/a</v>
      </c>
      <c r="AN281" s="168" t="str">
        <f>IF(A16stdlife="n/a","n/a",IF(AN$3&gt;(A16stdlife+$E281),(Input!$O$158*(1+rvanilla)^0.5)-SUM($O281:AM281),(Input!$O$158*(1+rvanilla)^0.5)/A16stdlife))</f>
        <v>n/a</v>
      </c>
      <c r="AO281" s="168" t="str">
        <f>IF(A16stdlife="n/a","n/a",IF(AO$3&gt;(A16stdlife+$E281),(Input!$O$158*(1+rvanilla)^0.5)-SUM($O281:AN281),(Input!$O$158*(1+rvanilla)^0.5)/A16stdlife))</f>
        <v>n/a</v>
      </c>
      <c r="AP281" s="168" t="str">
        <f>IF(A16stdlife="n/a","n/a",IF(AP$3&gt;(A16stdlife+$E281),(Input!$O$158*(1+rvanilla)^0.5)-SUM($O281:AO281),(Input!$O$158*(1+rvanilla)^0.5)/A16stdlife))</f>
        <v>n/a</v>
      </c>
      <c r="AQ281" s="168" t="str">
        <f>IF(A16stdlife="n/a","n/a",IF(AQ$3&gt;(A16stdlife+$E281),(Input!$O$158*(1+rvanilla)^0.5)-SUM($O281:AP281),(Input!$O$158*(1+rvanilla)^0.5)/A16stdlife))</f>
        <v>n/a</v>
      </c>
      <c r="AR281" s="168" t="str">
        <f>IF(A16stdlife="n/a","n/a",IF(AR$3&gt;(A16stdlife+$E281),(Input!$O$158*(1+rvanilla)^0.5)-SUM($O281:AQ281),(Input!$O$158*(1+rvanilla)^0.5)/A16stdlife))</f>
        <v>n/a</v>
      </c>
      <c r="AS281" s="168" t="str">
        <f>IF(A16stdlife="n/a","n/a",IF(AS$3&gt;(A16stdlife+$E281),(Input!$O$158*(1+rvanilla)^0.5)-SUM($O281:AR281),(Input!$O$158*(1+rvanilla)^0.5)/A16stdlife))</f>
        <v>n/a</v>
      </c>
      <c r="AT281" s="168" t="str">
        <f>IF(A16stdlife="n/a","n/a",IF(AT$3&gt;(A16stdlife+$E281),(Input!$O$158*(1+rvanilla)^0.5)-SUM($O281:AS281),(Input!$O$158*(1+rvanilla)^0.5)/A16stdlife))</f>
        <v>n/a</v>
      </c>
      <c r="AU281" s="168" t="str">
        <f>IF(A16stdlife="n/a","n/a",IF(AU$3&gt;(A16stdlife+$E281),(Input!$O$158*(1+rvanilla)^0.5)-SUM($O281:AT281),(Input!$O$158*(1+rvanilla)^0.5)/A16stdlife))</f>
        <v>n/a</v>
      </c>
      <c r="AV281" s="168" t="str">
        <f>IF(A16stdlife="n/a","n/a",IF(AV$3&gt;(A16stdlife+$E281),(Input!$O$158*(1+rvanilla)^0.5)-SUM($O281:AU281),(Input!$O$158*(1+rvanilla)^0.5)/A16stdlife))</f>
        <v>n/a</v>
      </c>
      <c r="AW281" s="168" t="str">
        <f>IF(A16stdlife="n/a","n/a",IF(AW$3&gt;(A16stdlife+$E281),(Input!$O$158*(1+rvanilla)^0.5)-SUM($O281:AV281),(Input!$O$158*(1+rvanilla)^0.5)/A16stdlife))</f>
        <v>n/a</v>
      </c>
      <c r="AX281" s="168" t="str">
        <f>IF(A16stdlife="n/a","n/a",IF(AX$3&gt;(A16stdlife+$E281),(Input!$O$158*(1+rvanilla)^0.5)-SUM($O281:AW281),(Input!$O$158*(1+rvanilla)^0.5)/A16stdlife))</f>
        <v>n/a</v>
      </c>
      <c r="AY281" s="168" t="str">
        <f>IF(A16stdlife="n/a","n/a",IF(AY$3&gt;(A16stdlife+$E281),(Input!$O$158*(1+rvanilla)^0.5)-SUM($O281:AX281),(Input!$O$158*(1+rvanilla)^0.5)/A16stdlife))</f>
        <v>n/a</v>
      </c>
      <c r="AZ281" s="168" t="str">
        <f>IF(A16stdlife="n/a","n/a",IF(AZ$3&gt;(A16stdlife+$E281),(Input!$O$158*(1+rvanilla)^0.5)-SUM($O281:AY281),(Input!$O$158*(1+rvanilla)^0.5)/A16stdlife))</f>
        <v>n/a</v>
      </c>
      <c r="BA281" s="168" t="str">
        <f>IF(A16stdlife="n/a","n/a",IF(BA$3&gt;(A16stdlife+$E281),(Input!$O$158*(1+rvanilla)^0.5)-SUM($O281:AZ281),(Input!$O$158*(1+rvanilla)^0.5)/A16stdlife))</f>
        <v>n/a</v>
      </c>
      <c r="BB281" s="168" t="str">
        <f>IF(A16stdlife="n/a","n/a",IF(BB$3&gt;(A16stdlife+$E281),(Input!$O$158*(1+rvanilla)^0.5)-SUM($O281:BA281),(Input!$O$158*(1+rvanilla)^0.5)/A16stdlife))</f>
        <v>n/a</v>
      </c>
      <c r="BC281" s="168" t="str">
        <f>IF(A16stdlife="n/a","n/a",IF(BC$3&gt;(A16stdlife+$E281),(Input!$O$158*(1+rvanilla)^0.5)-SUM($O281:BB281),(Input!$O$158*(1+rvanilla)^0.5)/A16stdlife))</f>
        <v>n/a</v>
      </c>
      <c r="BD281" s="168" t="str">
        <f>IF(A16stdlife="n/a","n/a",IF(BD$3&gt;(A16stdlife+$E281),(Input!$O$158*(1+rvanilla)^0.5)-SUM($O281:BC281),(Input!$O$158*(1+rvanilla)^0.5)/A16stdlife))</f>
        <v>n/a</v>
      </c>
      <c r="BE281" s="168" t="str">
        <f>IF(A16stdlife="n/a","n/a",IF(BE$3&gt;(A16stdlife+$E281),(Input!$O$158*(1+rvanilla)^0.5)-SUM($O281:BD281),(Input!$O$158*(1+rvanilla)^0.5)/A16stdlife))</f>
        <v>n/a</v>
      </c>
      <c r="BF281" s="168" t="str">
        <f>IF(A16stdlife="n/a","n/a",IF(BF$3&gt;(A16stdlife+$E281),(Input!$O$158*(1+rvanilla)^0.5)-SUM($O281:BE281),(Input!$O$158*(1+rvanilla)^0.5)/A16stdlife))</f>
        <v>n/a</v>
      </c>
      <c r="BG281" s="168" t="str">
        <f>IF(A16stdlife="n/a","n/a",IF(BG$3&gt;(A16stdlife+$E281),(Input!$O$158*(1+rvanilla)^0.5)-SUM($O281:BF281),(Input!$O$158*(1+rvanilla)^0.5)/A16stdlife))</f>
        <v>n/a</v>
      </c>
      <c r="BH281" s="168" t="str">
        <f>IF(A16stdlife="n/a","n/a",IF(BH$3&gt;(A16stdlife+$E281),(Input!$O$158*(1+rvanilla)^0.5)-SUM($O281:BG281),(Input!$O$158*(1+rvanilla)^0.5)/A16stdlife))</f>
        <v>n/a</v>
      </c>
      <c r="BI281" s="168" t="str">
        <f>IF(A16stdlife="n/a","n/a",IF(BI$3&gt;(A16stdlife+$E281),(Input!$O$158*(1+rvanilla)^0.5)-SUM($O281:BH281),(Input!$O$158*(1+rvanilla)^0.5)/A16stdlife))</f>
        <v>n/a</v>
      </c>
      <c r="BJ281" s="20"/>
      <c r="BK281" s="20"/>
      <c r="BL281"/>
      <c r="BM281"/>
      <c r="BN281"/>
      <c r="BO281"/>
      <c r="BP281"/>
      <c r="BQ281"/>
      <c r="BR281"/>
      <c r="BS281"/>
      <c r="BT281"/>
      <c r="BU281"/>
      <c r="BV281"/>
      <c r="BW281"/>
      <c r="BX281"/>
      <c r="BY281"/>
      <c r="BZ281"/>
      <c r="CA281"/>
      <c r="CB281"/>
      <c r="CC281"/>
      <c r="CD281"/>
      <c r="CE281"/>
      <c r="CF281"/>
      <c r="CG281"/>
      <c r="CH281"/>
      <c r="CI281"/>
      <c r="CJ281"/>
      <c r="CK281"/>
      <c r="CL281"/>
      <c r="CM281"/>
      <c r="CN281"/>
      <c r="CO281"/>
      <c r="CP281"/>
      <c r="CQ281"/>
      <c r="CR281"/>
      <c r="CS281"/>
      <c r="CT281"/>
      <c r="CU281"/>
      <c r="CV281"/>
      <c r="CW281"/>
      <c r="CX281"/>
      <c r="CY281"/>
      <c r="CZ281"/>
      <c r="DA281"/>
      <c r="DB281"/>
      <c r="DC281"/>
      <c r="DD281"/>
      <c r="DE281"/>
      <c r="DF281"/>
      <c r="DG281"/>
      <c r="DH281"/>
      <c r="DI281"/>
      <c r="DJ281"/>
      <c r="DK281"/>
      <c r="DL281"/>
      <c r="DM281"/>
      <c r="DN281"/>
      <c r="DO281"/>
      <c r="DP281"/>
      <c r="DQ281"/>
      <c r="DR281"/>
      <c r="DS281"/>
      <c r="DT281"/>
      <c r="DU281"/>
      <c r="DV281"/>
      <c r="DW281"/>
      <c r="DX281"/>
      <c r="DY281"/>
      <c r="DZ281"/>
      <c r="EA281"/>
      <c r="EB281"/>
      <c r="EC281"/>
      <c r="ED281"/>
      <c r="EE281"/>
      <c r="EF281"/>
      <c r="EG281"/>
      <c r="EH281"/>
      <c r="EI281"/>
      <c r="EJ281"/>
      <c r="EK281"/>
      <c r="EL281"/>
      <c r="EM281"/>
      <c r="EN281"/>
      <c r="EO281"/>
      <c r="EP281"/>
      <c r="EQ281"/>
      <c r="ER281"/>
      <c r="ES281"/>
      <c r="ET281"/>
      <c r="EU281"/>
      <c r="EV281"/>
      <c r="EW281"/>
      <c r="EX281"/>
      <c r="EY281"/>
      <c r="EZ281"/>
      <c r="FA281"/>
      <c r="FB281"/>
      <c r="FC281"/>
      <c r="FD281"/>
      <c r="FE281"/>
      <c r="FF281"/>
      <c r="FG281"/>
      <c r="FH281"/>
      <c r="FI281"/>
      <c r="FJ281"/>
      <c r="FK281"/>
      <c r="FL281"/>
      <c r="FM281"/>
      <c r="FN281"/>
      <c r="FO281"/>
      <c r="FP281"/>
      <c r="FQ281"/>
      <c r="FR281"/>
      <c r="FS281"/>
      <c r="FT281"/>
      <c r="FU281"/>
      <c r="FV281"/>
      <c r="FW281"/>
      <c r="FX281"/>
      <c r="FY281"/>
      <c r="FZ281"/>
      <c r="GA281"/>
      <c r="GB281"/>
      <c r="GC281"/>
      <c r="GD281"/>
      <c r="GE281"/>
      <c r="GF281"/>
      <c r="GG281"/>
      <c r="GH281"/>
      <c r="GI281"/>
      <c r="GJ281"/>
      <c r="GK281"/>
      <c r="GL281"/>
      <c r="GM281"/>
      <c r="GN281"/>
      <c r="GO281"/>
      <c r="GP281"/>
      <c r="GQ281"/>
      <c r="GR281"/>
      <c r="GS281"/>
      <c r="GT281"/>
      <c r="GU281"/>
      <c r="GV281"/>
      <c r="GW281"/>
      <c r="GX281"/>
      <c r="GY281"/>
      <c r="GZ281"/>
      <c r="HA281"/>
      <c r="HB281"/>
      <c r="HC281"/>
      <c r="HD281"/>
      <c r="HE281"/>
      <c r="HF281"/>
      <c r="HG281"/>
      <c r="HH281"/>
      <c r="HI281"/>
      <c r="HJ281"/>
      <c r="HK281"/>
      <c r="HL281"/>
      <c r="HM281"/>
      <c r="HN281"/>
      <c r="HO281"/>
      <c r="HP281"/>
      <c r="HQ281"/>
      <c r="HR281"/>
      <c r="HS281"/>
      <c r="HT281"/>
      <c r="HU281"/>
      <c r="HV281"/>
      <c r="HW281"/>
      <c r="HX281"/>
      <c r="HY281"/>
      <c r="HZ281"/>
      <c r="IA281"/>
      <c r="IB281"/>
      <c r="IC281"/>
      <c r="ID281"/>
      <c r="IE281"/>
      <c r="IF281"/>
      <c r="IG281"/>
      <c r="IH281"/>
      <c r="II281"/>
      <c r="IJ281"/>
      <c r="IK281"/>
      <c r="IL281"/>
      <c r="IM281"/>
      <c r="IN281"/>
      <c r="IO281"/>
      <c r="IP281"/>
      <c r="IQ281"/>
      <c r="IR281"/>
      <c r="IS281"/>
      <c r="IT281"/>
      <c r="IU281"/>
      <c r="IV281"/>
    </row>
    <row r="282" spans="1:256" s="5" customFormat="1" hidden="1" outlineLevel="2">
      <c r="A282" s="20"/>
      <c r="B282" s="20"/>
      <c r="C282" s="38"/>
      <c r="D282" s="641"/>
      <c r="E282" s="288">
        <v>10</v>
      </c>
      <c r="F282" s="40"/>
      <c r="G282" s="445"/>
      <c r="H282" s="315"/>
      <c r="I282" s="315"/>
      <c r="J282" s="315"/>
      <c r="K282" s="315"/>
      <c r="L282" s="315"/>
      <c r="M282" s="315"/>
      <c r="N282" s="315"/>
      <c r="O282" s="315"/>
      <c r="P282" s="314"/>
      <c r="Q282" s="168" t="str">
        <f>IF(A16stdlife="n/a","n/a",IF(Q$3&gt;(A16stdlife+$E282),(Input!$P$158*(1+rvanilla)^0.5)-SUM($P282:P282),(Input!$P$158*(1+rvanilla)^0.5)/A16stdlife))</f>
        <v>n/a</v>
      </c>
      <c r="R282" s="168" t="str">
        <f>IF(A16stdlife="n/a","n/a",IF(R$3&gt;(A16stdlife+$E282),(Input!$P$158*(1+rvanilla)^0.5)-SUM($P282:Q282),(Input!$P$158*(1+rvanilla)^0.5)/A16stdlife))</f>
        <v>n/a</v>
      </c>
      <c r="S282" s="168" t="str">
        <f>IF(A16stdlife="n/a","n/a",IF(S$3&gt;(A16stdlife+$E282),(Input!$P$158*(1+rvanilla)^0.5)-SUM($P282:R282),(Input!$P$158*(1+rvanilla)^0.5)/A16stdlife))</f>
        <v>n/a</v>
      </c>
      <c r="T282" s="168" t="str">
        <f>IF(A16stdlife="n/a","n/a",IF(T$3&gt;(A16stdlife+$E282),(Input!$P$158*(1+rvanilla)^0.5)-SUM($P282:S282),(Input!$P$158*(1+rvanilla)^0.5)/A16stdlife))</f>
        <v>n/a</v>
      </c>
      <c r="U282" s="168" t="str">
        <f>IF(A16stdlife="n/a","n/a",IF(U$3&gt;(A16stdlife+$E282),(Input!$P$158*(1+rvanilla)^0.5)-SUM($P282:T282),(Input!$P$158*(1+rvanilla)^0.5)/A16stdlife))</f>
        <v>n/a</v>
      </c>
      <c r="V282" s="168" t="str">
        <f>IF(A16stdlife="n/a","n/a",IF(V$3&gt;(A16stdlife+$E282),(Input!$P$158*(1+rvanilla)^0.5)-SUM($P282:U282),(Input!$P$158*(1+rvanilla)^0.5)/A16stdlife))</f>
        <v>n/a</v>
      </c>
      <c r="W282" s="168" t="str">
        <f>IF(A16stdlife="n/a","n/a",IF(W$3&gt;(A16stdlife+$E282),(Input!$P$158*(1+rvanilla)^0.5)-SUM($P282:V282),(Input!$P$158*(1+rvanilla)^0.5)/A16stdlife))</f>
        <v>n/a</v>
      </c>
      <c r="X282" s="168" t="str">
        <f>IF(A16stdlife="n/a","n/a",IF(X$3&gt;(A16stdlife+$E282),(Input!$P$158*(1+rvanilla)^0.5)-SUM($P282:W282),(Input!$P$158*(1+rvanilla)^0.5)/A16stdlife))</f>
        <v>n/a</v>
      </c>
      <c r="Y282" s="168" t="str">
        <f>IF(A16stdlife="n/a","n/a",IF(Y$3&gt;(A16stdlife+$E282),(Input!$P$158*(1+rvanilla)^0.5)-SUM($P282:X282),(Input!$P$158*(1+rvanilla)^0.5)/A16stdlife))</f>
        <v>n/a</v>
      </c>
      <c r="Z282" s="168" t="str">
        <f>IF(A16stdlife="n/a","n/a",IF(Z$3&gt;(A16stdlife+$E282),(Input!$P$158*(1+rvanilla)^0.5)-SUM($P282:Y282),(Input!$P$158*(1+rvanilla)^0.5)/A16stdlife))</f>
        <v>n/a</v>
      </c>
      <c r="AA282" s="168" t="str">
        <f>IF(A16stdlife="n/a","n/a",IF(AA$3&gt;(A16stdlife+$E282),(Input!$P$158*(1+rvanilla)^0.5)-SUM($P282:Z282),(Input!$P$158*(1+rvanilla)^0.5)/A16stdlife))</f>
        <v>n/a</v>
      </c>
      <c r="AB282" s="168" t="str">
        <f>IF(A16stdlife="n/a","n/a",IF(AB$3&gt;(A16stdlife+$E282),(Input!$P$158*(1+rvanilla)^0.5)-SUM($P282:AA282),(Input!$P$158*(1+rvanilla)^0.5)/A16stdlife))</f>
        <v>n/a</v>
      </c>
      <c r="AC282" s="168" t="str">
        <f>IF(A16stdlife="n/a","n/a",IF(AC$3&gt;(A16stdlife+$E282),(Input!$P$158*(1+rvanilla)^0.5)-SUM($P282:AB282),(Input!$P$158*(1+rvanilla)^0.5)/A16stdlife))</f>
        <v>n/a</v>
      </c>
      <c r="AD282" s="168" t="str">
        <f>IF(A16stdlife="n/a","n/a",IF(AD$3&gt;(A16stdlife+$E282),(Input!$P$158*(1+rvanilla)^0.5)-SUM($P282:AC282),(Input!$P$158*(1+rvanilla)^0.5)/A16stdlife))</f>
        <v>n/a</v>
      </c>
      <c r="AE282" s="168" t="str">
        <f>IF(A16stdlife="n/a","n/a",IF(AE$3&gt;(A16stdlife+$E282),(Input!$P$158*(1+rvanilla)^0.5)-SUM($P282:AD282),(Input!$P$158*(1+rvanilla)^0.5)/A16stdlife))</f>
        <v>n/a</v>
      </c>
      <c r="AF282" s="168" t="str">
        <f>IF(A16stdlife="n/a","n/a",IF(AF$3&gt;(A16stdlife+$E282),(Input!$P$158*(1+rvanilla)^0.5)-SUM($P282:AE282),(Input!$P$158*(1+rvanilla)^0.5)/A16stdlife))</f>
        <v>n/a</v>
      </c>
      <c r="AG282" s="168" t="str">
        <f>IF(A16stdlife="n/a","n/a",IF(AG$3&gt;(A16stdlife+$E282),(Input!$P$158*(1+rvanilla)^0.5)-SUM($P282:AF282),(Input!$P$158*(1+rvanilla)^0.5)/A16stdlife))</f>
        <v>n/a</v>
      </c>
      <c r="AH282" s="168" t="str">
        <f>IF(A16stdlife="n/a","n/a",IF(AH$3&gt;(A16stdlife+$E282),(Input!$P$158*(1+rvanilla)^0.5)-SUM($P282:AG282),(Input!$P$158*(1+rvanilla)^0.5)/A16stdlife))</f>
        <v>n/a</v>
      </c>
      <c r="AI282" s="168" t="str">
        <f>IF(A16stdlife="n/a","n/a",IF(AI$3&gt;(A16stdlife+$E282),(Input!$P$158*(1+rvanilla)^0.5)-SUM($P282:AH282),(Input!$P$158*(1+rvanilla)^0.5)/A16stdlife))</f>
        <v>n/a</v>
      </c>
      <c r="AJ282" s="168" t="str">
        <f>IF(A16stdlife="n/a","n/a",IF(AJ$3&gt;(A16stdlife+$E282),(Input!$P$158*(1+rvanilla)^0.5)-SUM($P282:AI282),(Input!$P$158*(1+rvanilla)^0.5)/A16stdlife))</f>
        <v>n/a</v>
      </c>
      <c r="AK282" s="168" t="str">
        <f>IF(A16stdlife="n/a","n/a",IF(AK$3&gt;(A16stdlife+$E282),(Input!$P$158*(1+rvanilla)^0.5)-SUM($P282:AJ282),(Input!$P$158*(1+rvanilla)^0.5)/A16stdlife))</f>
        <v>n/a</v>
      </c>
      <c r="AL282" s="168" t="str">
        <f>IF(A16stdlife="n/a","n/a",IF(AL$3&gt;(A16stdlife+$E282),(Input!$P$158*(1+rvanilla)^0.5)-SUM($P282:AK282),(Input!$P$158*(1+rvanilla)^0.5)/A16stdlife))</f>
        <v>n/a</v>
      </c>
      <c r="AM282" s="168" t="str">
        <f>IF(A16stdlife="n/a","n/a",IF(AM$3&gt;(A16stdlife+$E282),(Input!$P$158*(1+rvanilla)^0.5)-SUM($P282:AL282),(Input!$P$158*(1+rvanilla)^0.5)/A16stdlife))</f>
        <v>n/a</v>
      </c>
      <c r="AN282" s="168" t="str">
        <f>IF(A16stdlife="n/a","n/a",IF(AN$3&gt;(A16stdlife+$E282),(Input!$P$158*(1+rvanilla)^0.5)-SUM($P282:AM282),(Input!$P$158*(1+rvanilla)^0.5)/A16stdlife))</f>
        <v>n/a</v>
      </c>
      <c r="AO282" s="168" t="str">
        <f>IF(A16stdlife="n/a","n/a",IF(AO$3&gt;(A16stdlife+$E282),(Input!$P$158*(1+rvanilla)^0.5)-SUM($P282:AN282),(Input!$P$158*(1+rvanilla)^0.5)/A16stdlife))</f>
        <v>n/a</v>
      </c>
      <c r="AP282" s="168" t="str">
        <f>IF(A16stdlife="n/a","n/a",IF(AP$3&gt;(A16stdlife+$E282),(Input!$P$158*(1+rvanilla)^0.5)-SUM($P282:AO282),(Input!$P$158*(1+rvanilla)^0.5)/A16stdlife))</f>
        <v>n/a</v>
      </c>
      <c r="AQ282" s="168" t="str">
        <f>IF(A16stdlife="n/a","n/a",IF(AQ$3&gt;(A16stdlife+$E282),(Input!$P$158*(1+rvanilla)^0.5)-SUM($P282:AP282),(Input!$P$158*(1+rvanilla)^0.5)/A16stdlife))</f>
        <v>n/a</v>
      </c>
      <c r="AR282" s="168" t="str">
        <f>IF(A16stdlife="n/a","n/a",IF(AR$3&gt;(A16stdlife+$E282),(Input!$P$158*(1+rvanilla)^0.5)-SUM($P282:AQ282),(Input!$P$158*(1+rvanilla)^0.5)/A16stdlife))</f>
        <v>n/a</v>
      </c>
      <c r="AS282" s="168" t="str">
        <f>IF(A16stdlife="n/a","n/a",IF(AS$3&gt;(A16stdlife+$E282),(Input!$P$158*(1+rvanilla)^0.5)-SUM($P282:AR282),(Input!$P$158*(1+rvanilla)^0.5)/A16stdlife))</f>
        <v>n/a</v>
      </c>
      <c r="AT282" s="168" t="str">
        <f>IF(A16stdlife="n/a","n/a",IF(AT$3&gt;(A16stdlife+$E282),(Input!$P$158*(1+rvanilla)^0.5)-SUM($P282:AS282),(Input!$P$158*(1+rvanilla)^0.5)/A16stdlife))</f>
        <v>n/a</v>
      </c>
      <c r="AU282" s="168" t="str">
        <f>IF(A16stdlife="n/a","n/a",IF(AU$3&gt;(A16stdlife+$E282),(Input!$P$158*(1+rvanilla)^0.5)-SUM($P282:AT282),(Input!$P$158*(1+rvanilla)^0.5)/A16stdlife))</f>
        <v>n/a</v>
      </c>
      <c r="AV282" s="168" t="str">
        <f>IF(A16stdlife="n/a","n/a",IF(AV$3&gt;(A16stdlife+$E282),(Input!$P$158*(1+rvanilla)^0.5)-SUM($P282:AU282),(Input!$P$158*(1+rvanilla)^0.5)/A16stdlife))</f>
        <v>n/a</v>
      </c>
      <c r="AW282" s="168" t="str">
        <f>IF(A16stdlife="n/a","n/a",IF(AW$3&gt;(A16stdlife+$E282),(Input!$P$158*(1+rvanilla)^0.5)-SUM($P282:AV282),(Input!$P$158*(1+rvanilla)^0.5)/A16stdlife))</f>
        <v>n/a</v>
      </c>
      <c r="AX282" s="168" t="str">
        <f>IF(A16stdlife="n/a","n/a",IF(AX$3&gt;(A16stdlife+$E282),(Input!$P$158*(1+rvanilla)^0.5)-SUM($P282:AW282),(Input!$P$158*(1+rvanilla)^0.5)/A16stdlife))</f>
        <v>n/a</v>
      </c>
      <c r="AY282" s="168" t="str">
        <f>IF(A16stdlife="n/a","n/a",IF(AY$3&gt;(A16stdlife+$E282),(Input!$P$158*(1+rvanilla)^0.5)-SUM($P282:AX282),(Input!$P$158*(1+rvanilla)^0.5)/A16stdlife))</f>
        <v>n/a</v>
      </c>
      <c r="AZ282" s="168" t="str">
        <f>IF(A16stdlife="n/a","n/a",IF(AZ$3&gt;(A16stdlife+$E282),(Input!$P$158*(1+rvanilla)^0.5)-SUM($P282:AY282),(Input!$P$158*(1+rvanilla)^0.5)/A16stdlife))</f>
        <v>n/a</v>
      </c>
      <c r="BA282" s="168" t="str">
        <f>IF(A16stdlife="n/a","n/a",IF(BA$3&gt;(A16stdlife+$E282),(Input!$P$158*(1+rvanilla)^0.5)-SUM($P282:AZ282),(Input!$P$158*(1+rvanilla)^0.5)/A16stdlife))</f>
        <v>n/a</v>
      </c>
      <c r="BB282" s="168" t="str">
        <f>IF(A16stdlife="n/a","n/a",IF(BB$3&gt;(A16stdlife+$E282),(Input!$P$158*(1+rvanilla)^0.5)-SUM($P282:BA282),(Input!$P$158*(1+rvanilla)^0.5)/A16stdlife))</f>
        <v>n/a</v>
      </c>
      <c r="BC282" s="168" t="str">
        <f>IF(A16stdlife="n/a","n/a",IF(BC$3&gt;(A16stdlife+$E282),(Input!$P$158*(1+rvanilla)^0.5)-SUM($P282:BB282),(Input!$P$158*(1+rvanilla)^0.5)/A16stdlife))</f>
        <v>n/a</v>
      </c>
      <c r="BD282" s="168" t="str">
        <f>IF(A16stdlife="n/a","n/a",IF(BD$3&gt;(A16stdlife+$E282),(Input!$P$158*(1+rvanilla)^0.5)-SUM($P282:BC282),(Input!$P$158*(1+rvanilla)^0.5)/A16stdlife))</f>
        <v>n/a</v>
      </c>
      <c r="BE282" s="168" t="str">
        <f>IF(A16stdlife="n/a","n/a",IF(BE$3&gt;(A16stdlife+$E282),(Input!$P$158*(1+rvanilla)^0.5)-SUM($P282:BD282),(Input!$P$158*(1+rvanilla)^0.5)/A16stdlife))</f>
        <v>n/a</v>
      </c>
      <c r="BF282" s="168" t="str">
        <f>IF(A16stdlife="n/a","n/a",IF(BF$3&gt;(A16stdlife+$E282),(Input!$P$158*(1+rvanilla)^0.5)-SUM($P282:BE282),(Input!$P$158*(1+rvanilla)^0.5)/A16stdlife))</f>
        <v>n/a</v>
      </c>
      <c r="BG282" s="168" t="str">
        <f>IF(A16stdlife="n/a","n/a",IF(BG$3&gt;(A16stdlife+$E282),(Input!$P$158*(1+rvanilla)^0.5)-SUM($P282:BF282),(Input!$P$158*(1+rvanilla)^0.5)/A16stdlife))</f>
        <v>n/a</v>
      </c>
      <c r="BH282" s="168" t="str">
        <f>IF(A16stdlife="n/a","n/a",IF(BH$3&gt;(A16stdlife+$E282),(Input!$P$158*(1+rvanilla)^0.5)-SUM($P282:BG282),(Input!$P$158*(1+rvanilla)^0.5)/A16stdlife))</f>
        <v>n/a</v>
      </c>
      <c r="BI282" s="168" t="str">
        <f>IF(A16stdlife="n/a","n/a",IF(BI$3&gt;(A16stdlife+$E282),(Input!$P$158*(1+rvanilla)^0.5)-SUM($P282:BH282),(Input!$P$158*(1+rvanilla)^0.5)/A16stdlife))</f>
        <v>n/a</v>
      </c>
      <c r="BJ282" s="20"/>
      <c r="BK282" s="20"/>
      <c r="BL282"/>
      <c r="BM282"/>
      <c r="BN282"/>
      <c r="BO282"/>
      <c r="BP282"/>
      <c r="BQ282"/>
      <c r="BR282"/>
      <c r="BS282"/>
      <c r="BT282"/>
      <c r="BU282"/>
      <c r="BV282"/>
      <c r="BW282"/>
      <c r="BX282"/>
      <c r="BY282"/>
      <c r="BZ282"/>
      <c r="CA282"/>
      <c r="CB282"/>
      <c r="CC282"/>
      <c r="CD282"/>
      <c r="CE282"/>
      <c r="CF282"/>
      <c r="CG282"/>
      <c r="CH282"/>
      <c r="CI282"/>
      <c r="CJ282"/>
      <c r="CK282"/>
      <c r="CL282"/>
      <c r="CM282"/>
      <c r="CN282"/>
      <c r="CO282"/>
      <c r="CP282"/>
      <c r="CQ282"/>
      <c r="CR282"/>
      <c r="CS282"/>
      <c r="CT282"/>
      <c r="CU282"/>
      <c r="CV282"/>
      <c r="CW282"/>
      <c r="CX282"/>
      <c r="CY282"/>
      <c r="CZ282"/>
      <c r="DA282"/>
      <c r="DB282"/>
      <c r="DC282"/>
      <c r="DD282"/>
      <c r="DE282"/>
      <c r="DF282"/>
      <c r="DG282"/>
      <c r="DH282"/>
      <c r="DI282"/>
      <c r="DJ282"/>
      <c r="DK282"/>
      <c r="DL282"/>
      <c r="DM282"/>
      <c r="DN282"/>
      <c r="DO282"/>
      <c r="DP282"/>
      <c r="DQ282"/>
      <c r="DR282"/>
      <c r="DS282"/>
      <c r="DT282"/>
      <c r="DU282"/>
      <c r="DV282"/>
      <c r="DW282"/>
      <c r="DX282"/>
      <c r="DY282"/>
      <c r="DZ282"/>
      <c r="EA282"/>
      <c r="EB282"/>
      <c r="EC282"/>
      <c r="ED282"/>
      <c r="EE282"/>
      <c r="EF282"/>
      <c r="EG282"/>
      <c r="EH282"/>
      <c r="EI282"/>
      <c r="EJ282"/>
      <c r="EK282"/>
      <c r="EL282"/>
      <c r="EM282"/>
      <c r="EN282"/>
      <c r="EO282"/>
      <c r="EP282"/>
      <c r="EQ282"/>
      <c r="ER282"/>
      <c r="ES282"/>
      <c r="ET282"/>
      <c r="EU282"/>
      <c r="EV282"/>
      <c r="EW282"/>
      <c r="EX282"/>
      <c r="EY282"/>
      <c r="EZ282"/>
      <c r="FA282"/>
      <c r="FB282"/>
      <c r="FC282"/>
      <c r="FD282"/>
      <c r="FE282"/>
      <c r="FF282"/>
      <c r="FG282"/>
      <c r="FH282"/>
      <c r="FI282"/>
      <c r="FJ282"/>
      <c r="FK282"/>
      <c r="FL282"/>
      <c r="FM282"/>
      <c r="FN282"/>
      <c r="FO282"/>
      <c r="FP282"/>
      <c r="FQ282"/>
      <c r="FR282"/>
      <c r="FS282"/>
      <c r="FT282"/>
      <c r="FU282"/>
      <c r="FV282"/>
      <c r="FW282"/>
      <c r="FX282"/>
      <c r="FY282"/>
      <c r="FZ282"/>
      <c r="GA282"/>
      <c r="GB282"/>
      <c r="GC282"/>
      <c r="GD282"/>
      <c r="GE282"/>
      <c r="GF282"/>
      <c r="GG282"/>
      <c r="GH282"/>
      <c r="GI282"/>
      <c r="GJ282"/>
      <c r="GK282"/>
      <c r="GL282"/>
      <c r="GM282"/>
      <c r="GN282"/>
      <c r="GO282"/>
      <c r="GP282"/>
      <c r="GQ282"/>
      <c r="GR282"/>
      <c r="GS282"/>
      <c r="GT282"/>
      <c r="GU282"/>
      <c r="GV282"/>
      <c r="GW282"/>
      <c r="GX282"/>
      <c r="GY282"/>
      <c r="GZ282"/>
      <c r="HA282"/>
      <c r="HB282"/>
      <c r="HC282"/>
      <c r="HD282"/>
      <c r="HE282"/>
      <c r="HF282"/>
      <c r="HG282"/>
      <c r="HH282"/>
      <c r="HI282"/>
      <c r="HJ282"/>
      <c r="HK282"/>
      <c r="HL282"/>
      <c r="HM282"/>
      <c r="HN282"/>
      <c r="HO282"/>
      <c r="HP282"/>
      <c r="HQ282"/>
      <c r="HR282"/>
      <c r="HS282"/>
      <c r="HT282"/>
      <c r="HU282"/>
      <c r="HV282"/>
      <c r="HW282"/>
      <c r="HX282"/>
      <c r="HY282"/>
      <c r="HZ282"/>
      <c r="IA282"/>
      <c r="IB282"/>
      <c r="IC282"/>
      <c r="ID282"/>
      <c r="IE282"/>
      <c r="IF282"/>
      <c r="IG282"/>
      <c r="IH282"/>
      <c r="II282"/>
      <c r="IJ282"/>
      <c r="IK282"/>
      <c r="IL282"/>
      <c r="IM282"/>
      <c r="IN282"/>
      <c r="IO282"/>
      <c r="IP282"/>
      <c r="IQ282"/>
      <c r="IR282"/>
      <c r="IS282"/>
      <c r="IT282"/>
      <c r="IU282"/>
      <c r="IV282"/>
    </row>
    <row r="283" spans="1:256" s="5" customFormat="1" outlineLevel="1" collapsed="1">
      <c r="A283" s="20"/>
      <c r="B283" s="20"/>
      <c r="C283" s="38" t="str">
        <f>Asset16</f>
        <v>Land (non-system)</v>
      </c>
      <c r="D283" s="20"/>
      <c r="E283" s="20"/>
      <c r="F283" s="35"/>
      <c r="G283" s="165">
        <f t="shared" ref="G283:AL283" si="67">SUM(G271:G282)</f>
        <v>0</v>
      </c>
      <c r="H283" s="165">
        <f t="shared" si="67"/>
        <v>0</v>
      </c>
      <c r="I283" s="165">
        <f t="shared" si="67"/>
        <v>0</v>
      </c>
      <c r="J283" s="165">
        <f t="shared" si="67"/>
        <v>0</v>
      </c>
      <c r="K283" s="165">
        <f t="shared" si="67"/>
        <v>0</v>
      </c>
      <c r="L283" s="165">
        <f t="shared" si="67"/>
        <v>0</v>
      </c>
      <c r="M283" s="165">
        <f t="shared" si="67"/>
        <v>0</v>
      </c>
      <c r="N283" s="165">
        <f t="shared" si="67"/>
        <v>0</v>
      </c>
      <c r="O283" s="165">
        <f t="shared" si="67"/>
        <v>0</v>
      </c>
      <c r="P283" s="165">
        <f t="shared" si="67"/>
        <v>0</v>
      </c>
      <c r="Q283" s="165">
        <f t="shared" si="67"/>
        <v>0</v>
      </c>
      <c r="R283" s="165">
        <f t="shared" si="67"/>
        <v>0</v>
      </c>
      <c r="S283" s="165">
        <f t="shared" si="67"/>
        <v>0</v>
      </c>
      <c r="T283" s="165">
        <f t="shared" si="67"/>
        <v>0</v>
      </c>
      <c r="U283" s="165">
        <f t="shared" si="67"/>
        <v>0</v>
      </c>
      <c r="V283" s="165">
        <f t="shared" si="67"/>
        <v>0</v>
      </c>
      <c r="W283" s="165">
        <f t="shared" si="67"/>
        <v>0</v>
      </c>
      <c r="X283" s="165">
        <f t="shared" si="67"/>
        <v>0</v>
      </c>
      <c r="Y283" s="165">
        <f t="shared" si="67"/>
        <v>0</v>
      </c>
      <c r="Z283" s="165">
        <f t="shared" si="67"/>
        <v>0</v>
      </c>
      <c r="AA283" s="165">
        <f t="shared" si="67"/>
        <v>0</v>
      </c>
      <c r="AB283" s="165">
        <f t="shared" si="67"/>
        <v>0</v>
      </c>
      <c r="AC283" s="165">
        <f t="shared" si="67"/>
        <v>0</v>
      </c>
      <c r="AD283" s="165">
        <f t="shared" si="67"/>
        <v>0</v>
      </c>
      <c r="AE283" s="165">
        <f t="shared" si="67"/>
        <v>0</v>
      </c>
      <c r="AF283" s="165">
        <f t="shared" si="67"/>
        <v>0</v>
      </c>
      <c r="AG283" s="165">
        <f t="shared" si="67"/>
        <v>0</v>
      </c>
      <c r="AH283" s="165">
        <f t="shared" si="67"/>
        <v>0</v>
      </c>
      <c r="AI283" s="165">
        <f t="shared" si="67"/>
        <v>0</v>
      </c>
      <c r="AJ283" s="165">
        <f t="shared" si="67"/>
        <v>0</v>
      </c>
      <c r="AK283" s="165">
        <f t="shared" si="67"/>
        <v>0</v>
      </c>
      <c r="AL283" s="165">
        <f t="shared" si="67"/>
        <v>0</v>
      </c>
      <c r="AM283" s="165">
        <f t="shared" ref="AM283:BI283" si="68">SUM(AM271:AM282)</f>
        <v>0</v>
      </c>
      <c r="AN283" s="165">
        <f t="shared" si="68"/>
        <v>0</v>
      </c>
      <c r="AO283" s="165">
        <f t="shared" si="68"/>
        <v>0</v>
      </c>
      <c r="AP283" s="165">
        <f t="shared" si="68"/>
        <v>0</v>
      </c>
      <c r="AQ283" s="165">
        <f t="shared" si="68"/>
        <v>0</v>
      </c>
      <c r="AR283" s="165">
        <f t="shared" si="68"/>
        <v>0</v>
      </c>
      <c r="AS283" s="165">
        <f t="shared" si="68"/>
        <v>0</v>
      </c>
      <c r="AT283" s="165">
        <f t="shared" si="68"/>
        <v>0</v>
      </c>
      <c r="AU283" s="165">
        <f t="shared" si="68"/>
        <v>0</v>
      </c>
      <c r="AV283" s="165">
        <f t="shared" si="68"/>
        <v>0</v>
      </c>
      <c r="AW283" s="165">
        <f t="shared" si="68"/>
        <v>0</v>
      </c>
      <c r="AX283" s="165">
        <f t="shared" si="68"/>
        <v>0</v>
      </c>
      <c r="AY283" s="165">
        <f t="shared" si="68"/>
        <v>0</v>
      </c>
      <c r="AZ283" s="165">
        <f t="shared" si="68"/>
        <v>0</v>
      </c>
      <c r="BA283" s="165">
        <f t="shared" si="68"/>
        <v>0</v>
      </c>
      <c r="BB283" s="165">
        <f t="shared" si="68"/>
        <v>0</v>
      </c>
      <c r="BC283" s="165">
        <f t="shared" si="68"/>
        <v>0</v>
      </c>
      <c r="BD283" s="165">
        <f t="shared" si="68"/>
        <v>0</v>
      </c>
      <c r="BE283" s="165">
        <f t="shared" si="68"/>
        <v>0</v>
      </c>
      <c r="BF283" s="165">
        <f t="shared" si="68"/>
        <v>0</v>
      </c>
      <c r="BG283" s="165">
        <f t="shared" si="68"/>
        <v>0</v>
      </c>
      <c r="BH283" s="165">
        <f t="shared" si="68"/>
        <v>0</v>
      </c>
      <c r="BI283" s="165">
        <f t="shared" si="68"/>
        <v>0</v>
      </c>
      <c r="BJ283" s="20"/>
      <c r="BK283" s="20"/>
      <c r="BL283"/>
      <c r="BM283"/>
      <c r="BN283"/>
      <c r="BO283"/>
      <c r="BP283"/>
      <c r="BQ283"/>
      <c r="BR283"/>
      <c r="BS283"/>
      <c r="BT283"/>
      <c r="BU283"/>
      <c r="BV283"/>
      <c r="BW283"/>
      <c r="BX283"/>
      <c r="BY283"/>
      <c r="BZ283"/>
      <c r="CA283"/>
      <c r="CB283"/>
      <c r="CC283"/>
      <c r="CD283"/>
      <c r="CE283"/>
      <c r="CF283"/>
      <c r="CG283"/>
      <c r="CH283"/>
      <c r="CI283"/>
      <c r="CJ283"/>
      <c r="CK283"/>
      <c r="CL283"/>
      <c r="CM283"/>
      <c r="CN283"/>
      <c r="CO283"/>
      <c r="CP283"/>
      <c r="CQ283"/>
      <c r="CR283"/>
      <c r="CS283"/>
      <c r="CT283"/>
      <c r="CU283"/>
      <c r="CV283"/>
      <c r="CW283"/>
      <c r="CX283"/>
      <c r="CY283"/>
      <c r="CZ283"/>
      <c r="DA283"/>
      <c r="DB283"/>
      <c r="DC283"/>
      <c r="DD283"/>
      <c r="DE283"/>
      <c r="DF283"/>
      <c r="DG283"/>
      <c r="DH283"/>
      <c r="DI283"/>
      <c r="DJ283"/>
      <c r="DK283"/>
      <c r="DL283"/>
      <c r="DM283"/>
      <c r="DN283"/>
      <c r="DO283"/>
      <c r="DP283"/>
      <c r="DQ283"/>
      <c r="DR283"/>
      <c r="DS283"/>
      <c r="DT283"/>
      <c r="DU283"/>
      <c r="DV283"/>
      <c r="DW283"/>
      <c r="DX283"/>
      <c r="DY283"/>
      <c r="DZ283"/>
      <c r="EA283"/>
      <c r="EB283"/>
      <c r="EC283"/>
      <c r="ED283"/>
      <c r="EE283"/>
      <c r="EF283"/>
      <c r="EG283"/>
      <c r="EH283"/>
      <c r="EI283"/>
      <c r="EJ283"/>
      <c r="EK283"/>
      <c r="EL283"/>
      <c r="EM283"/>
      <c r="EN283"/>
      <c r="EO283"/>
      <c r="EP283"/>
      <c r="EQ283"/>
      <c r="ER283"/>
      <c r="ES283"/>
      <c r="ET283"/>
      <c r="EU283"/>
      <c r="EV283"/>
      <c r="EW283"/>
      <c r="EX283"/>
      <c r="EY283"/>
      <c r="EZ283"/>
      <c r="FA283"/>
      <c r="FB283"/>
      <c r="FC283"/>
      <c r="FD283"/>
      <c r="FE283"/>
      <c r="FF283"/>
      <c r="FG283"/>
      <c r="FH283"/>
      <c r="FI283"/>
      <c r="FJ283"/>
      <c r="FK283"/>
      <c r="FL283"/>
      <c r="FM283"/>
      <c r="FN283"/>
      <c r="FO283"/>
      <c r="FP283"/>
      <c r="FQ283"/>
      <c r="FR283"/>
      <c r="FS283"/>
      <c r="FT283"/>
      <c r="FU283"/>
      <c r="FV283"/>
      <c r="FW283"/>
      <c r="FX283"/>
      <c r="FY283"/>
      <c r="FZ283"/>
      <c r="GA283"/>
      <c r="GB283"/>
      <c r="GC283"/>
      <c r="GD283"/>
      <c r="GE283"/>
      <c r="GF283"/>
      <c r="GG283"/>
      <c r="GH283"/>
      <c r="GI283"/>
      <c r="GJ283"/>
      <c r="GK283"/>
      <c r="GL283"/>
      <c r="GM283"/>
      <c r="GN283"/>
      <c r="GO283"/>
      <c r="GP283"/>
      <c r="GQ283"/>
      <c r="GR283"/>
      <c r="GS283"/>
      <c r="GT283"/>
      <c r="GU283"/>
      <c r="GV283"/>
      <c r="GW283"/>
      <c r="GX283"/>
      <c r="GY283"/>
      <c r="GZ283"/>
      <c r="HA283"/>
      <c r="HB283"/>
      <c r="HC283"/>
      <c r="HD283"/>
      <c r="HE283"/>
      <c r="HF283"/>
      <c r="HG283"/>
      <c r="HH283"/>
      <c r="HI283"/>
      <c r="HJ283"/>
      <c r="HK283"/>
      <c r="HL283"/>
      <c r="HM283"/>
      <c r="HN283"/>
      <c r="HO283"/>
      <c r="HP283"/>
      <c r="HQ283"/>
      <c r="HR283"/>
      <c r="HS283"/>
      <c r="HT283"/>
      <c r="HU283"/>
      <c r="HV283"/>
      <c r="HW283"/>
      <c r="HX283"/>
      <c r="HY283"/>
      <c r="HZ283"/>
      <c r="IA283"/>
      <c r="IB283"/>
      <c r="IC283"/>
      <c r="ID283"/>
      <c r="IE283"/>
      <c r="IF283"/>
      <c r="IG283"/>
      <c r="IH283"/>
      <c r="II283"/>
      <c r="IJ283"/>
      <c r="IK283"/>
      <c r="IL283"/>
      <c r="IM283"/>
      <c r="IN283"/>
      <c r="IO283"/>
      <c r="IP283"/>
      <c r="IQ283"/>
      <c r="IR283"/>
      <c r="IS283"/>
      <c r="IT283"/>
      <c r="IU283"/>
      <c r="IV283"/>
    </row>
    <row r="284" spans="1:256" s="5" customFormat="1" hidden="1" outlineLevel="2">
      <c r="A284" s="20"/>
      <c r="B284" s="45" t="str">
        <f>C296</f>
        <v>Other non system assets</v>
      </c>
      <c r="C284" s="46"/>
      <c r="D284" s="47" t="s">
        <v>72</v>
      </c>
      <c r="E284" s="46"/>
      <c r="F284" s="48"/>
      <c r="G284" s="443">
        <f>IF(G$3&gt;A17remlife,A17value-SUM($F284:F284),IF(A17remlife="N/A","n/a",A17value/A17remlife))</f>
        <v>9.9510802057072478</v>
      </c>
      <c r="H284" s="167">
        <f>IF(H$3&gt;A17remlife,A17value-SUM($F284:G284),IF(A17remlife="N/A","n/a",A17value/A17remlife))</f>
        <v>9.9510802057072478</v>
      </c>
      <c r="I284" s="167">
        <f>IF(I$3&gt;A17remlife,A17value-SUM($F284:H284),IF(A17remlife="N/A","n/a",A17value/A17remlife))</f>
        <v>9.9510802057072478</v>
      </c>
      <c r="J284" s="167">
        <f>IF(J$3&gt;A17remlife,A17value-SUM($F284:I284),IF(A17remlife="N/A","n/a",A17value/A17remlife))</f>
        <v>9.9510802057072478</v>
      </c>
      <c r="K284" s="167">
        <f>IF(K$3&gt;A17remlife,A17value-SUM($F284:J284),IF(A17remlife="N/A","n/a",A17value/A17remlife))</f>
        <v>9.9510802057072478</v>
      </c>
      <c r="L284" s="167">
        <f>IF(L$3&gt;A17remlife,A17value-SUM($F284:K284),IF(A17remlife="N/A","n/a",A17value/A17remlife))</f>
        <v>9.9510802057072478</v>
      </c>
      <c r="M284" s="167">
        <f>IF(M$3&gt;A17remlife,A17value-SUM($F284:L284),IF(A17remlife="N/A","n/a",A17value/A17remlife))</f>
        <v>9.9510802057072478</v>
      </c>
      <c r="N284" s="167">
        <f>IF(N$3&gt;A17remlife,A17value-SUM($F284:M284),IF(A17remlife="N/A","n/a",A17value/A17remlife))</f>
        <v>4.7452024506600026</v>
      </c>
      <c r="O284" s="167">
        <f>IF(O$3&gt;A17remlife,A17value-SUM($F284:N284),IF(A17remlife="N/A","n/a",A17value/A17remlife))</f>
        <v>0</v>
      </c>
      <c r="P284" s="167">
        <f>IF(P$3&gt;A17remlife,A17value-SUM($F284:O284),IF(A17remlife="N/A","n/a",A17value/A17remlife))</f>
        <v>0</v>
      </c>
      <c r="Q284" s="167">
        <f>IF(Q$3&gt;A17remlife,A17value-SUM($F284:P284),IF(A17remlife="N/A","n/a",A17value/A17remlife))</f>
        <v>0</v>
      </c>
      <c r="R284" s="167">
        <f>IF(R$3&gt;A17remlife,A17value-SUM($F284:Q284),IF(A17remlife="N/A","n/a",A17value/A17remlife))</f>
        <v>0</v>
      </c>
      <c r="S284" s="167">
        <f>IF(S$3&gt;A17remlife,A17value-SUM($F284:R284),IF(A17remlife="N/A","n/a",A17value/A17remlife))</f>
        <v>0</v>
      </c>
      <c r="T284" s="167">
        <f>IF(T$3&gt;A17remlife,A17value-SUM($F284:S284),IF(A17remlife="N/A","n/a",A17value/A17remlife))</f>
        <v>0</v>
      </c>
      <c r="U284" s="167">
        <f>IF(U$3&gt;A17remlife,A17value-SUM($F284:T284),IF(A17remlife="N/A","n/a",A17value/A17remlife))</f>
        <v>0</v>
      </c>
      <c r="V284" s="167">
        <f>IF(V$3&gt;A17remlife,A17value-SUM($F284:U284),IF(A17remlife="N/A","n/a",A17value/A17remlife))</f>
        <v>0</v>
      </c>
      <c r="W284" s="167">
        <f>IF(W$3&gt;A17remlife,A17value-SUM($F284:V284),IF(A17remlife="N/A","n/a",A17value/A17remlife))</f>
        <v>0</v>
      </c>
      <c r="X284" s="167">
        <f>IF(X$3&gt;A17remlife,A17value-SUM($F284:W284),IF(A17remlife="N/A","n/a",A17value/A17remlife))</f>
        <v>0</v>
      </c>
      <c r="Y284" s="167">
        <f>IF(Y$3&gt;A17remlife,A17value-SUM($F284:X284),IF(A17remlife="N/A","n/a",A17value/A17remlife))</f>
        <v>0</v>
      </c>
      <c r="Z284" s="167">
        <f>IF(Z$3&gt;A17remlife,A17value-SUM($F284:Y284),IF(A17remlife="N/A","n/a",A17value/A17remlife))</f>
        <v>0</v>
      </c>
      <c r="AA284" s="167">
        <f>IF(AA$3&gt;A17remlife,A17value-SUM($F284:Z284),IF(A17remlife="N/A","n/a",A17value/A17remlife))</f>
        <v>0</v>
      </c>
      <c r="AB284" s="167">
        <f>IF(AB$3&gt;A17remlife,A17value-SUM($F284:AA284),IF(A17remlife="N/A","n/a",A17value/A17remlife))</f>
        <v>0</v>
      </c>
      <c r="AC284" s="167">
        <f>IF(AC$3&gt;A17remlife,A17value-SUM($F284:AB284),IF(A17remlife="N/A","n/a",A17value/A17remlife))</f>
        <v>0</v>
      </c>
      <c r="AD284" s="167">
        <f>IF(AD$3&gt;A17remlife,A17value-SUM($F284:AC284),IF(A17remlife="N/A","n/a",A17value/A17remlife))</f>
        <v>0</v>
      </c>
      <c r="AE284" s="167">
        <f>IF(AE$3&gt;A17remlife,A17value-SUM($F284:AD284),IF(A17remlife="N/A","n/a",A17value/A17remlife))</f>
        <v>0</v>
      </c>
      <c r="AF284" s="167">
        <f>IF(AF$3&gt;A17remlife,A17value-SUM($F284:AE284),IF(A17remlife="N/A","n/a",A17value/A17remlife))</f>
        <v>0</v>
      </c>
      <c r="AG284" s="167">
        <f>IF(AG$3&gt;A17remlife,A17value-SUM($F284:AF284),IF(A17remlife="N/A","n/a",A17value/A17remlife))</f>
        <v>0</v>
      </c>
      <c r="AH284" s="167">
        <f>IF(AH$3&gt;A17remlife,A17value-SUM($F284:AG284),IF(A17remlife="N/A","n/a",A17value/A17remlife))</f>
        <v>0</v>
      </c>
      <c r="AI284" s="167">
        <f>IF(AI$3&gt;A17remlife,A17value-SUM($F284:AH284),IF(A17remlife="N/A","n/a",A17value/A17remlife))</f>
        <v>0</v>
      </c>
      <c r="AJ284" s="167">
        <f>IF(AJ$3&gt;A17remlife,A17value-SUM($F284:AI284),IF(A17remlife="N/A","n/a",A17value/A17remlife))</f>
        <v>0</v>
      </c>
      <c r="AK284" s="167">
        <f>IF(AK$3&gt;A17remlife,A17value-SUM($F284:AJ284),IF(A17remlife="N/A","n/a",A17value/A17remlife))</f>
        <v>0</v>
      </c>
      <c r="AL284" s="167">
        <f>IF(AL$3&gt;A17remlife,A17value-SUM($F284:AK284),IF(A17remlife="N/A","n/a",A17value/A17remlife))</f>
        <v>0</v>
      </c>
      <c r="AM284" s="167">
        <f>IF(AM$3&gt;A17remlife,A17value-SUM($F284:AL284),IF(A17remlife="N/A","n/a",A17value/A17remlife))</f>
        <v>0</v>
      </c>
      <c r="AN284" s="167">
        <f>IF(AN$3&gt;A17remlife,A17value-SUM($F284:AM284),IF(A17remlife="N/A","n/a",A17value/A17remlife))</f>
        <v>0</v>
      </c>
      <c r="AO284" s="167">
        <f>IF(AO$3&gt;A17remlife,A17value-SUM($F284:AN284),IF(A17remlife="N/A","n/a",A17value/A17remlife))</f>
        <v>0</v>
      </c>
      <c r="AP284" s="167">
        <f>IF(AP$3&gt;A17remlife,A17value-SUM($F284:AO284),IF(A17remlife="N/A","n/a",A17value/A17remlife))</f>
        <v>0</v>
      </c>
      <c r="AQ284" s="167">
        <f>IF(AQ$3&gt;A17remlife,A17value-SUM($F284:AP284),IF(A17remlife="N/A","n/a",A17value/A17remlife))</f>
        <v>0</v>
      </c>
      <c r="AR284" s="167">
        <f>IF(AR$3&gt;A17remlife,A17value-SUM($F284:AQ284),IF(A17remlife="N/A","n/a",A17value/A17remlife))</f>
        <v>0</v>
      </c>
      <c r="AS284" s="167">
        <f>IF(AS$3&gt;A17remlife,A17value-SUM($F284:AR284),IF(A17remlife="N/A","n/a",A17value/A17remlife))</f>
        <v>0</v>
      </c>
      <c r="AT284" s="167">
        <f>IF(AT$3&gt;A17remlife,A17value-SUM($F284:AS284),IF(A17remlife="N/A","n/a",A17value/A17remlife))</f>
        <v>0</v>
      </c>
      <c r="AU284" s="167">
        <f>IF(AU$3&gt;A17remlife,A17value-SUM($F284:AT284),IF(A17remlife="N/A","n/a",A17value/A17remlife))</f>
        <v>0</v>
      </c>
      <c r="AV284" s="167">
        <f>IF(AV$3&gt;A17remlife,A17value-SUM($F284:AU284),IF(A17remlife="N/A","n/a",A17value/A17remlife))</f>
        <v>0</v>
      </c>
      <c r="AW284" s="167">
        <f>IF(AW$3&gt;A17remlife,A17value-SUM($F284:AV284),IF(A17remlife="N/A","n/a",A17value/A17remlife))</f>
        <v>0</v>
      </c>
      <c r="AX284" s="167">
        <f>IF(AX$3&gt;A17remlife,A17value-SUM($F284:AW284),IF(A17remlife="N/A","n/a",A17value/A17remlife))</f>
        <v>0</v>
      </c>
      <c r="AY284" s="167">
        <f>IF(AY$3&gt;A17remlife,A17value-SUM($F284:AX284),IF(A17remlife="N/A","n/a",A17value/A17remlife))</f>
        <v>0</v>
      </c>
      <c r="AZ284" s="167">
        <f>IF(AZ$3&gt;A17remlife,A17value-SUM($F284:AY284),IF(A17remlife="N/A","n/a",A17value/A17remlife))</f>
        <v>0</v>
      </c>
      <c r="BA284" s="167">
        <f>IF(BA$3&gt;A17remlife,A17value-SUM($F284:AZ284),IF(A17remlife="N/A","n/a",A17value/A17remlife))</f>
        <v>0</v>
      </c>
      <c r="BB284" s="167">
        <f>IF(BB$3&gt;A17remlife,A17value-SUM($F284:BA284),IF(A17remlife="N/A","n/a",A17value/A17remlife))</f>
        <v>0</v>
      </c>
      <c r="BC284" s="167">
        <f>IF(BC$3&gt;A17remlife,A17value-SUM($F284:BB284),IF(A17remlife="N/A","n/a",A17value/A17remlife))</f>
        <v>0</v>
      </c>
      <c r="BD284" s="167">
        <f>IF(BD$3&gt;A17remlife,A17value-SUM($F284:BC284),IF(A17remlife="N/A","n/a",A17value/A17remlife))</f>
        <v>0</v>
      </c>
      <c r="BE284" s="167">
        <f>IF(BE$3&gt;A17remlife,A17value-SUM($F284:BD284),IF(A17remlife="N/A","n/a",A17value/A17remlife))</f>
        <v>0</v>
      </c>
      <c r="BF284" s="167">
        <f>IF(BF$3&gt;A17remlife,A17value-SUM($F284:BE284),IF(A17remlife="N/A","n/a",A17value/A17remlife))</f>
        <v>0</v>
      </c>
      <c r="BG284" s="167">
        <f>IF(BG$3&gt;A17remlife,A17value-SUM($F284:BF284),IF(A17remlife="N/A","n/a",A17value/A17remlife))</f>
        <v>0</v>
      </c>
      <c r="BH284" s="167">
        <f>IF(BH$3&gt;A17remlife,A17value-SUM($F284:BG284),IF(A17remlife="N/A","n/a",A17value/A17remlife))</f>
        <v>0</v>
      </c>
      <c r="BI284" s="167">
        <f>IF(BI$3&gt;A17remlife,A17value-SUM($F284:BH284),IF(A17remlife="N/A","n/a",A17value/A17remlife))</f>
        <v>0</v>
      </c>
      <c r="BJ284" s="20"/>
      <c r="BK284" s="20"/>
      <c r="BL284"/>
      <c r="BM284"/>
      <c r="BN284"/>
      <c r="BO284"/>
      <c r="BP284"/>
      <c r="BQ284"/>
      <c r="BR284"/>
      <c r="BS284"/>
      <c r="BT284"/>
      <c r="BU284"/>
      <c r="BV284"/>
      <c r="BW284"/>
      <c r="BX284"/>
      <c r="BY284"/>
      <c r="BZ284"/>
      <c r="CA284"/>
      <c r="CB284"/>
      <c r="CC284"/>
      <c r="CD284"/>
      <c r="CE284"/>
      <c r="CF284"/>
      <c r="CG284"/>
      <c r="CH284"/>
      <c r="CI284"/>
      <c r="CJ284"/>
      <c r="CK284"/>
      <c r="CL284"/>
      <c r="CM284"/>
      <c r="CN284"/>
      <c r="CO284"/>
      <c r="CP284"/>
      <c r="CQ284"/>
      <c r="CR284"/>
      <c r="CS284"/>
      <c r="CT284"/>
      <c r="CU284"/>
      <c r="CV284"/>
      <c r="CW284"/>
      <c r="CX284"/>
      <c r="CY284"/>
      <c r="CZ284"/>
      <c r="DA284"/>
      <c r="DB284"/>
      <c r="DC284"/>
      <c r="DD284"/>
      <c r="DE284"/>
      <c r="DF284"/>
      <c r="DG284"/>
      <c r="DH284"/>
      <c r="DI284"/>
      <c r="DJ284"/>
      <c r="DK284"/>
      <c r="DL284"/>
      <c r="DM284"/>
      <c r="DN284"/>
      <c r="DO284"/>
      <c r="DP284"/>
      <c r="DQ284"/>
      <c r="DR284"/>
      <c r="DS284"/>
      <c r="DT284"/>
      <c r="DU284"/>
      <c r="DV284"/>
      <c r="DW284"/>
      <c r="DX284"/>
      <c r="DY284"/>
      <c r="DZ284"/>
      <c r="EA284"/>
      <c r="EB284"/>
      <c r="EC284"/>
      <c r="ED284"/>
      <c r="EE284"/>
      <c r="EF284"/>
      <c r="EG284"/>
      <c r="EH284"/>
      <c r="EI284"/>
      <c r="EJ284"/>
      <c r="EK284"/>
      <c r="EL284"/>
      <c r="EM284"/>
      <c r="EN284"/>
      <c r="EO284"/>
      <c r="EP284"/>
      <c r="EQ284"/>
      <c r="ER284"/>
      <c r="ES284"/>
      <c r="ET284"/>
      <c r="EU284"/>
      <c r="EV284"/>
      <c r="EW284"/>
      <c r="EX284"/>
      <c r="EY284"/>
      <c r="EZ284"/>
      <c r="FA284"/>
      <c r="FB284"/>
      <c r="FC284"/>
      <c r="FD284"/>
      <c r="FE284"/>
      <c r="FF284"/>
      <c r="FG284"/>
      <c r="FH284"/>
      <c r="FI284"/>
      <c r="FJ284"/>
      <c r="FK284"/>
      <c r="FL284"/>
      <c r="FM284"/>
      <c r="FN284"/>
      <c r="FO284"/>
      <c r="FP284"/>
      <c r="FQ284"/>
      <c r="FR284"/>
      <c r="FS284"/>
      <c r="FT284"/>
      <c r="FU284"/>
      <c r="FV284"/>
      <c r="FW284"/>
      <c r="FX284"/>
      <c r="FY284"/>
      <c r="FZ284"/>
      <c r="GA284"/>
      <c r="GB284"/>
      <c r="GC284"/>
      <c r="GD284"/>
      <c r="GE284"/>
      <c r="GF284"/>
      <c r="GG284"/>
      <c r="GH284"/>
      <c r="GI284"/>
      <c r="GJ284"/>
      <c r="GK284"/>
      <c r="GL284"/>
      <c r="GM284"/>
      <c r="GN284"/>
      <c r="GO284"/>
      <c r="GP284"/>
      <c r="GQ284"/>
      <c r="GR284"/>
      <c r="GS284"/>
      <c r="GT284"/>
      <c r="GU284"/>
      <c r="GV284"/>
      <c r="GW284"/>
      <c r="GX284"/>
      <c r="GY284"/>
      <c r="GZ284"/>
      <c r="HA284"/>
      <c r="HB284"/>
      <c r="HC284"/>
      <c r="HD284"/>
      <c r="HE284"/>
      <c r="HF284"/>
      <c r="HG284"/>
      <c r="HH284"/>
      <c r="HI284"/>
      <c r="HJ284"/>
      <c r="HK284"/>
      <c r="HL284"/>
      <c r="HM284"/>
      <c r="HN284"/>
      <c r="HO284"/>
      <c r="HP284"/>
      <c r="HQ284"/>
      <c r="HR284"/>
      <c r="HS284"/>
      <c r="HT284"/>
      <c r="HU284"/>
      <c r="HV284"/>
      <c r="HW284"/>
      <c r="HX284"/>
      <c r="HY284"/>
      <c r="HZ284"/>
      <c r="IA284"/>
      <c r="IB284"/>
      <c r="IC284"/>
      <c r="ID284"/>
      <c r="IE284"/>
      <c r="IF284"/>
      <c r="IG284"/>
      <c r="IH284"/>
      <c r="II284"/>
      <c r="IJ284"/>
      <c r="IK284"/>
      <c r="IL284"/>
      <c r="IM284"/>
      <c r="IN284"/>
      <c r="IO284"/>
      <c r="IP284"/>
      <c r="IQ284"/>
      <c r="IR284"/>
      <c r="IS284"/>
      <c r="IT284"/>
      <c r="IU284"/>
      <c r="IV284"/>
    </row>
    <row r="285" spans="1:256" s="5" customFormat="1" hidden="1" outlineLevel="2">
      <c r="A285" s="20"/>
      <c r="B285" s="20"/>
      <c r="C285" s="38"/>
      <c r="D285" s="641" t="s">
        <v>71</v>
      </c>
      <c r="E285" s="287">
        <v>0</v>
      </c>
      <c r="F285" s="40"/>
      <c r="G285" s="164"/>
      <c r="H285" s="168"/>
      <c r="I285" s="168"/>
      <c r="J285" s="168"/>
      <c r="K285" s="168"/>
      <c r="L285" s="168"/>
      <c r="M285" s="168"/>
      <c r="N285" s="168"/>
      <c r="O285" s="168"/>
      <c r="P285" s="168"/>
      <c r="Q285" s="168"/>
      <c r="R285" s="168"/>
      <c r="S285" s="168"/>
      <c r="T285" s="168"/>
      <c r="U285" s="168"/>
      <c r="V285" s="168"/>
      <c r="W285" s="168"/>
      <c r="X285" s="168"/>
      <c r="Y285" s="168"/>
      <c r="Z285" s="168"/>
      <c r="AA285" s="168"/>
      <c r="AB285" s="168"/>
      <c r="AC285" s="168"/>
      <c r="AD285" s="168"/>
      <c r="AE285" s="168"/>
      <c r="AF285" s="168"/>
      <c r="AG285" s="168"/>
      <c r="AH285" s="168"/>
      <c r="AI285" s="168"/>
      <c r="AJ285" s="168"/>
      <c r="AK285" s="168"/>
      <c r="AL285" s="168"/>
      <c r="AM285" s="168"/>
      <c r="AN285" s="168"/>
      <c r="AO285" s="168"/>
      <c r="AP285" s="168"/>
      <c r="AQ285" s="168"/>
      <c r="AR285" s="168"/>
      <c r="AS285" s="168"/>
      <c r="AT285" s="168"/>
      <c r="AU285" s="168"/>
      <c r="AV285" s="168"/>
      <c r="AW285" s="168"/>
      <c r="AX285" s="168"/>
      <c r="AY285" s="168"/>
      <c r="AZ285" s="168"/>
      <c r="BA285" s="168"/>
      <c r="BB285" s="168"/>
      <c r="BC285" s="168"/>
      <c r="BD285" s="168"/>
      <c r="BE285" s="168"/>
      <c r="BF285" s="168"/>
      <c r="BG285" s="168"/>
      <c r="BH285" s="168"/>
      <c r="BI285" s="168"/>
      <c r="BJ285" s="20"/>
      <c r="BK285" s="20"/>
      <c r="BL285"/>
      <c r="BM285"/>
      <c r="BN285"/>
      <c r="BO285"/>
      <c r="BP285"/>
      <c r="BQ285"/>
      <c r="BR285"/>
      <c r="BS285"/>
      <c r="BT285"/>
      <c r="BU285"/>
      <c r="BV285"/>
      <c r="BW285"/>
      <c r="BX285"/>
      <c r="BY285"/>
      <c r="BZ285"/>
      <c r="CA285"/>
      <c r="CB285"/>
      <c r="CC285"/>
      <c r="CD285"/>
      <c r="CE285"/>
      <c r="CF285"/>
      <c r="CG285"/>
      <c r="CH285"/>
      <c r="CI285"/>
      <c r="CJ285"/>
      <c r="CK285"/>
      <c r="CL285"/>
      <c r="CM285"/>
      <c r="CN285"/>
      <c r="CO285"/>
      <c r="CP285"/>
      <c r="CQ285"/>
      <c r="CR285"/>
      <c r="CS285"/>
      <c r="CT285"/>
      <c r="CU285"/>
      <c r="CV285"/>
      <c r="CW285"/>
      <c r="CX285"/>
      <c r="CY285"/>
      <c r="CZ285"/>
      <c r="DA285"/>
      <c r="DB285"/>
      <c r="DC285"/>
      <c r="DD285"/>
      <c r="DE285"/>
      <c r="DF285"/>
      <c r="DG285"/>
      <c r="DH285"/>
      <c r="DI285"/>
      <c r="DJ285"/>
      <c r="DK285"/>
      <c r="DL285"/>
      <c r="DM285"/>
      <c r="DN285"/>
      <c r="DO285"/>
      <c r="DP285"/>
      <c r="DQ285"/>
      <c r="DR285"/>
      <c r="DS285"/>
      <c r="DT285"/>
      <c r="DU285"/>
      <c r="DV285"/>
      <c r="DW285"/>
      <c r="DX285"/>
      <c r="DY285"/>
      <c r="DZ285"/>
      <c r="EA285"/>
      <c r="EB285"/>
      <c r="EC285"/>
      <c r="ED285"/>
      <c r="EE285"/>
      <c r="EF285"/>
      <c r="EG285"/>
      <c r="EH285"/>
      <c r="EI285"/>
      <c r="EJ285"/>
      <c r="EK285"/>
      <c r="EL285"/>
      <c r="EM285"/>
      <c r="EN285"/>
      <c r="EO285"/>
      <c r="EP285"/>
      <c r="EQ285"/>
      <c r="ER285"/>
      <c r="ES285"/>
      <c r="ET285"/>
      <c r="EU285"/>
      <c r="EV285"/>
      <c r="EW285"/>
      <c r="EX285"/>
      <c r="EY285"/>
      <c r="EZ285"/>
      <c r="FA285"/>
      <c r="FB285"/>
      <c r="FC285"/>
      <c r="FD285"/>
      <c r="FE285"/>
      <c r="FF285"/>
      <c r="FG285"/>
      <c r="FH285"/>
      <c r="FI285"/>
      <c r="FJ285"/>
      <c r="FK285"/>
      <c r="FL285"/>
      <c r="FM285"/>
      <c r="FN285"/>
      <c r="FO285"/>
      <c r="FP285"/>
      <c r="FQ285"/>
      <c r="FR285"/>
      <c r="FS285"/>
      <c r="FT285"/>
      <c r="FU285"/>
      <c r="FV285"/>
      <c r="FW285"/>
      <c r="FX285"/>
      <c r="FY285"/>
      <c r="FZ285"/>
      <c r="GA285"/>
      <c r="GB285"/>
      <c r="GC285"/>
      <c r="GD285"/>
      <c r="GE285"/>
      <c r="GF285"/>
      <c r="GG285"/>
      <c r="GH285"/>
      <c r="GI285"/>
      <c r="GJ285"/>
      <c r="GK285"/>
      <c r="GL285"/>
      <c r="GM285"/>
      <c r="GN285"/>
      <c r="GO285"/>
      <c r="GP285"/>
      <c r="GQ285"/>
      <c r="GR285"/>
      <c r="GS285"/>
      <c r="GT285"/>
      <c r="GU285"/>
      <c r="GV285"/>
      <c r="GW285"/>
      <c r="GX285"/>
      <c r="GY285"/>
      <c r="GZ285"/>
      <c r="HA285"/>
      <c r="HB285"/>
      <c r="HC285"/>
      <c r="HD285"/>
      <c r="HE285"/>
      <c r="HF285"/>
      <c r="HG285"/>
      <c r="HH285"/>
      <c r="HI285"/>
      <c r="HJ285"/>
      <c r="HK285"/>
      <c r="HL285"/>
      <c r="HM285"/>
      <c r="HN285"/>
      <c r="HO285"/>
      <c r="HP285"/>
      <c r="HQ285"/>
      <c r="HR285"/>
      <c r="HS285"/>
      <c r="HT285"/>
      <c r="HU285"/>
      <c r="HV285"/>
      <c r="HW285"/>
      <c r="HX285"/>
      <c r="HY285"/>
      <c r="HZ285"/>
      <c r="IA285"/>
      <c r="IB285"/>
      <c r="IC285"/>
      <c r="ID285"/>
      <c r="IE285"/>
      <c r="IF285"/>
      <c r="IG285"/>
      <c r="IH285"/>
      <c r="II285"/>
      <c r="IJ285"/>
      <c r="IK285"/>
      <c r="IL285"/>
      <c r="IM285"/>
      <c r="IN285"/>
      <c r="IO285"/>
      <c r="IP285"/>
      <c r="IQ285"/>
      <c r="IR285"/>
      <c r="IS285"/>
      <c r="IT285"/>
      <c r="IU285"/>
      <c r="IV285"/>
    </row>
    <row r="286" spans="1:256" s="5" customFormat="1" hidden="1" outlineLevel="2">
      <c r="A286" s="20"/>
      <c r="B286" s="20"/>
      <c r="C286" s="38"/>
      <c r="D286" s="641"/>
      <c r="E286" s="287">
        <v>1</v>
      </c>
      <c r="F286" s="40"/>
      <c r="G286" s="444"/>
      <c r="H286" s="168">
        <f>IF(A17stdlife="n/a","n/a",IF(H$3&gt;(A17stdlife+$E286),(Input!$G$159*(1+rvanilla)^0.5)-SUM($G286:G286),(Input!$G$159*(1+rvanilla)^0.5)/A17stdlife))</f>
        <v>0</v>
      </c>
      <c r="I286" s="168">
        <f>IF(A17stdlife="n/a","n/a",IF(I$3&gt;(A17stdlife+$E286),(Input!$G$159*(1+rvanilla)^0.5)-SUM($G286:H286),(Input!$G$159*(1+rvanilla)^0.5)/A17stdlife))</f>
        <v>0</v>
      </c>
      <c r="J286" s="168">
        <f>IF(A17stdlife="n/a","n/a",IF(J$3&gt;(A17stdlife+$E286),(Input!$G$159*(1+rvanilla)^0.5)-SUM($G286:I286),(Input!$G$159*(1+rvanilla)^0.5)/A17stdlife))</f>
        <v>0</v>
      </c>
      <c r="K286" s="168">
        <f>IF(A17stdlife="n/a","n/a",IF(K$3&gt;(A17stdlife+$E286),(Input!$G$159*(1+rvanilla)^0.5)-SUM($G286:J286),(Input!$G$159*(1+rvanilla)^0.5)/A17stdlife))</f>
        <v>0</v>
      </c>
      <c r="L286" s="168">
        <f>IF(A17stdlife="n/a","n/a",IF(L$3&gt;(A17stdlife+$E286),(Input!$G$159*(1+rvanilla)^0.5)-SUM($G286:K286),(Input!$G$159*(1+rvanilla)^0.5)/A17stdlife))</f>
        <v>0</v>
      </c>
      <c r="M286" s="168">
        <f>IF(A17stdlife="n/a","n/a",IF(M$3&gt;(A17stdlife+$E286),(Input!$G$159*(1+rvanilla)^0.5)-SUM($G286:L286),(Input!$G$159*(1+rvanilla)^0.5)/A17stdlife))</f>
        <v>0</v>
      </c>
      <c r="N286" s="168">
        <f>IF(A17stdlife="n/a","n/a",IF(N$3&gt;(A17stdlife+$E286),(Input!$G$159*(1+rvanilla)^0.5)-SUM($G286:M286),(Input!$G$159*(1+rvanilla)^0.5)/A17stdlife))</f>
        <v>0</v>
      </c>
      <c r="O286" s="168">
        <f>IF(A17stdlife="n/a","n/a",IF(O$3&gt;(A17stdlife+$E286),(Input!$G$159*(1+rvanilla)^0.5)-SUM($G286:N286),(Input!$G$159*(1+rvanilla)^0.5)/A17stdlife))</f>
        <v>0</v>
      </c>
      <c r="P286" s="168">
        <f>IF(A17stdlife="n/a","n/a",IF(P$3&gt;(A17stdlife+$E286),(Input!$G$159*(1+rvanilla)^0.5)-SUM($G286:O286),(Input!$G$159*(1+rvanilla)^0.5)/A17stdlife))</f>
        <v>0</v>
      </c>
      <c r="Q286" s="168">
        <f>IF(A17stdlife="n/a","n/a",IF(Q$3&gt;(A17stdlife+$E286),(Input!$G$159*(1+rvanilla)^0.5)-SUM($G286:P286),(Input!$G$159*(1+rvanilla)^0.5)/A17stdlife))</f>
        <v>0</v>
      </c>
      <c r="R286" s="168">
        <f>IF(A17stdlife="n/a","n/a",IF(R$3&gt;(A17stdlife+$E286),(Input!$G$159*(1+rvanilla)^0.5)-SUM($G286:Q286),(Input!$G$159*(1+rvanilla)^0.5)/A17stdlife))</f>
        <v>0</v>
      </c>
      <c r="S286" s="168">
        <f>IF(A17stdlife="n/a","n/a",IF(S$3&gt;(A17stdlife+$E286),(Input!$G$159*(1+rvanilla)^0.5)-SUM($G286:R286),(Input!$G$159*(1+rvanilla)^0.5)/A17stdlife))</f>
        <v>0</v>
      </c>
      <c r="T286" s="168">
        <f>IF(A17stdlife="n/a","n/a",IF(T$3&gt;(A17stdlife+$E286),(Input!$G$159*(1+rvanilla)^0.5)-SUM($G286:S286),(Input!$G$159*(1+rvanilla)^0.5)/A17stdlife))</f>
        <v>0</v>
      </c>
      <c r="U286" s="168">
        <f>IF(A17stdlife="n/a","n/a",IF(U$3&gt;(A17stdlife+$E286),(Input!$G$159*(1+rvanilla)^0.5)-SUM($G286:T286),(Input!$G$159*(1+rvanilla)^0.5)/A17stdlife))</f>
        <v>0</v>
      </c>
      <c r="V286" s="168">
        <f>IF(A17stdlife="n/a","n/a",IF(V$3&gt;(A17stdlife+$E286),(Input!$G$159*(1+rvanilla)^0.5)-SUM($G286:U286),(Input!$G$159*(1+rvanilla)^0.5)/A17stdlife))</f>
        <v>0</v>
      </c>
      <c r="W286" s="168">
        <f>IF(A17stdlife="n/a","n/a",IF(W$3&gt;(A17stdlife+$E286),(Input!$G$159*(1+rvanilla)^0.5)-SUM($G286:V286),(Input!$G$159*(1+rvanilla)^0.5)/A17stdlife))</f>
        <v>0</v>
      </c>
      <c r="X286" s="168">
        <f>IF(A17stdlife="n/a","n/a",IF(X$3&gt;(A17stdlife+$E286),(Input!$G$159*(1+rvanilla)^0.5)-SUM($G286:W286),(Input!$G$159*(1+rvanilla)^0.5)/A17stdlife))</f>
        <v>0</v>
      </c>
      <c r="Y286" s="168">
        <f>IF(A17stdlife="n/a","n/a",IF(Y$3&gt;(A17stdlife+$E286),(Input!$G$159*(1+rvanilla)^0.5)-SUM($G286:X286),(Input!$G$159*(1+rvanilla)^0.5)/A17stdlife))</f>
        <v>0</v>
      </c>
      <c r="Z286" s="168">
        <f>IF(A17stdlife="n/a","n/a",IF(Z$3&gt;(A17stdlife+$E286),(Input!$G$159*(1+rvanilla)^0.5)-SUM($G286:Y286),(Input!$G$159*(1+rvanilla)^0.5)/A17stdlife))</f>
        <v>0</v>
      </c>
      <c r="AA286" s="168">
        <f>IF(A17stdlife="n/a","n/a",IF(AA$3&gt;(A17stdlife+$E286),(Input!$G$159*(1+rvanilla)^0.5)-SUM($G286:Z286),(Input!$G$159*(1+rvanilla)^0.5)/A17stdlife))</f>
        <v>0</v>
      </c>
      <c r="AB286" s="168">
        <f>IF(A17stdlife="n/a","n/a",IF(AB$3&gt;(A17stdlife+$E286),(Input!$G$159*(1+rvanilla)^0.5)-SUM($G286:AA286),(Input!$G$159*(1+rvanilla)^0.5)/A17stdlife))</f>
        <v>0</v>
      </c>
      <c r="AC286" s="168">
        <f>IF(A17stdlife="n/a","n/a",IF(AC$3&gt;(A17stdlife+$E286),(Input!$G$159*(1+rvanilla)^0.5)-SUM($G286:AB286),(Input!$G$159*(1+rvanilla)^0.5)/A17stdlife))</f>
        <v>0</v>
      </c>
      <c r="AD286" s="168">
        <f>IF(A17stdlife="n/a","n/a",IF(AD$3&gt;(A17stdlife+$E286),(Input!$G$159*(1+rvanilla)^0.5)-SUM($G286:AC286),(Input!$G$159*(1+rvanilla)^0.5)/A17stdlife))</f>
        <v>0</v>
      </c>
      <c r="AE286" s="168">
        <f>IF(A17stdlife="n/a","n/a",IF(AE$3&gt;(A17stdlife+$E286),(Input!$G$159*(1+rvanilla)^0.5)-SUM($G286:AD286),(Input!$G$159*(1+rvanilla)^0.5)/A17stdlife))</f>
        <v>0</v>
      </c>
      <c r="AF286" s="168">
        <f>IF(A17stdlife="n/a","n/a",IF(AF$3&gt;(A17stdlife+$E286),(Input!$G$159*(1+rvanilla)^0.5)-SUM($G286:AE286),(Input!$G$159*(1+rvanilla)^0.5)/A17stdlife))</f>
        <v>0</v>
      </c>
      <c r="AG286" s="168">
        <f>IF(A17stdlife="n/a","n/a",IF(AG$3&gt;(A17stdlife+$E286),(Input!$G$159*(1+rvanilla)^0.5)-SUM($G286:AF286),(Input!$G$159*(1+rvanilla)^0.5)/A17stdlife))</f>
        <v>0</v>
      </c>
      <c r="AH286" s="168">
        <f>IF(A17stdlife="n/a","n/a",IF(AH$3&gt;(A17stdlife+$E286),(Input!$G$159*(1+rvanilla)^0.5)-SUM($G286:AG286),(Input!$G$159*(1+rvanilla)^0.5)/A17stdlife))</f>
        <v>0</v>
      </c>
      <c r="AI286" s="168">
        <f>IF(A17stdlife="n/a","n/a",IF(AI$3&gt;(A17stdlife+$E286),(Input!$G$159*(1+rvanilla)^0.5)-SUM($G286:AH286),(Input!$G$159*(1+rvanilla)^0.5)/A17stdlife))</f>
        <v>0</v>
      </c>
      <c r="AJ286" s="168">
        <f>IF(A17stdlife="n/a","n/a",IF(AJ$3&gt;(A17stdlife+$E286),(Input!$G$159*(1+rvanilla)^0.5)-SUM($G286:AI286),(Input!$G$159*(1+rvanilla)^0.5)/A17stdlife))</f>
        <v>0</v>
      </c>
      <c r="AK286" s="168">
        <f>IF(A17stdlife="n/a","n/a",IF(AK$3&gt;(A17stdlife+$E286),(Input!$G$159*(1+rvanilla)^0.5)-SUM($G286:AJ286),(Input!$G$159*(1+rvanilla)^0.5)/A17stdlife))</f>
        <v>0</v>
      </c>
      <c r="AL286" s="168">
        <f>IF(A17stdlife="n/a","n/a",IF(AL$3&gt;(A17stdlife+$E286),(Input!$G$159*(1+rvanilla)^0.5)-SUM($G286:AK286),(Input!$G$159*(1+rvanilla)^0.5)/A17stdlife))</f>
        <v>0</v>
      </c>
      <c r="AM286" s="168">
        <f>IF(A17stdlife="n/a","n/a",IF(AM$3&gt;(A17stdlife+$E286),(Input!$G$159*(1+rvanilla)^0.5)-SUM($G286:AL286),(Input!$G$159*(1+rvanilla)^0.5)/A17stdlife))</f>
        <v>0</v>
      </c>
      <c r="AN286" s="168">
        <f>IF(A17stdlife="n/a","n/a",IF(AN$3&gt;(A17stdlife+$E286),(Input!$G$159*(1+rvanilla)^0.5)-SUM($G286:AM286),(Input!$G$159*(1+rvanilla)^0.5)/A17stdlife))</f>
        <v>0</v>
      </c>
      <c r="AO286" s="168">
        <f>IF(A17stdlife="n/a","n/a",IF(AO$3&gt;(A17stdlife+$E286),(Input!$G$159*(1+rvanilla)^0.5)-SUM($G286:AN286),(Input!$G$159*(1+rvanilla)^0.5)/A17stdlife))</f>
        <v>0</v>
      </c>
      <c r="AP286" s="168">
        <f>IF(A17stdlife="n/a","n/a",IF(AP$3&gt;(A17stdlife+$E286),(Input!$G$159*(1+rvanilla)^0.5)-SUM($G286:AO286),(Input!$G$159*(1+rvanilla)^0.5)/A17stdlife))</f>
        <v>0</v>
      </c>
      <c r="AQ286" s="168">
        <f>IF(A17stdlife="n/a","n/a",IF(AQ$3&gt;(A17stdlife+$E286),(Input!$G$159*(1+rvanilla)^0.5)-SUM($G286:AP286),(Input!$G$159*(1+rvanilla)^0.5)/A17stdlife))</f>
        <v>0</v>
      </c>
      <c r="AR286" s="168">
        <f>IF(A17stdlife="n/a","n/a",IF(AR$3&gt;(A17stdlife+$E286),(Input!$G$159*(1+rvanilla)^0.5)-SUM($G286:AQ286),(Input!$G$159*(1+rvanilla)^0.5)/A17stdlife))</f>
        <v>0</v>
      </c>
      <c r="AS286" s="168">
        <f>IF(A17stdlife="n/a","n/a",IF(AS$3&gt;(A17stdlife+$E286),(Input!$G$159*(1+rvanilla)^0.5)-SUM($G286:AR286),(Input!$G$159*(1+rvanilla)^0.5)/A17stdlife))</f>
        <v>0</v>
      </c>
      <c r="AT286" s="168">
        <f>IF(A17stdlife="n/a","n/a",IF(AT$3&gt;(A17stdlife+$E286),(Input!$G$159*(1+rvanilla)^0.5)-SUM($G286:AS286),(Input!$G$159*(1+rvanilla)^0.5)/A17stdlife))</f>
        <v>0</v>
      </c>
      <c r="AU286" s="168">
        <f>IF(A17stdlife="n/a","n/a",IF(AU$3&gt;(A17stdlife+$E286),(Input!$G$159*(1+rvanilla)^0.5)-SUM($G286:AT286),(Input!$G$159*(1+rvanilla)^0.5)/A17stdlife))</f>
        <v>0</v>
      </c>
      <c r="AV286" s="168">
        <f>IF(A17stdlife="n/a","n/a",IF(AV$3&gt;(A17stdlife+$E286),(Input!$G$159*(1+rvanilla)^0.5)-SUM($G286:AU286),(Input!$G$159*(1+rvanilla)^0.5)/A17stdlife))</f>
        <v>0</v>
      </c>
      <c r="AW286" s="168">
        <f>IF(A17stdlife="n/a","n/a",IF(AW$3&gt;(A17stdlife+$E286),(Input!$G$159*(1+rvanilla)^0.5)-SUM($G286:AV286),(Input!$G$159*(1+rvanilla)^0.5)/A17stdlife))</f>
        <v>0</v>
      </c>
      <c r="AX286" s="168">
        <f>IF(A17stdlife="n/a","n/a",IF(AX$3&gt;(A17stdlife+$E286),(Input!$G$159*(1+rvanilla)^0.5)-SUM($G286:AW286),(Input!$G$159*(1+rvanilla)^0.5)/A17stdlife))</f>
        <v>0</v>
      </c>
      <c r="AY286" s="168">
        <f>IF(A17stdlife="n/a","n/a",IF(AY$3&gt;(A17stdlife+$E286),(Input!$G$159*(1+rvanilla)^0.5)-SUM($G286:AX286),(Input!$G$159*(1+rvanilla)^0.5)/A17stdlife))</f>
        <v>0</v>
      </c>
      <c r="AZ286" s="168">
        <f>IF(A17stdlife="n/a","n/a",IF(AZ$3&gt;(A17stdlife+$E286),(Input!$G$159*(1+rvanilla)^0.5)-SUM($G286:AY286),(Input!$G$159*(1+rvanilla)^0.5)/A17stdlife))</f>
        <v>0</v>
      </c>
      <c r="BA286" s="168">
        <f>IF(A17stdlife="n/a","n/a",IF(BA$3&gt;(A17stdlife+$E286),(Input!$G$159*(1+rvanilla)^0.5)-SUM($G286:AZ286),(Input!$G$159*(1+rvanilla)^0.5)/A17stdlife))</f>
        <v>0</v>
      </c>
      <c r="BB286" s="168">
        <f>IF(A17stdlife="n/a","n/a",IF(BB$3&gt;(A17stdlife+$E286),(Input!$G$159*(1+rvanilla)^0.5)-SUM($G286:BA286),(Input!$G$159*(1+rvanilla)^0.5)/A17stdlife))</f>
        <v>0</v>
      </c>
      <c r="BC286" s="168">
        <f>IF(A17stdlife="n/a","n/a",IF(BC$3&gt;(A17stdlife+$E286),(Input!$G$159*(1+rvanilla)^0.5)-SUM($G286:BB286),(Input!$G$159*(1+rvanilla)^0.5)/A17stdlife))</f>
        <v>0</v>
      </c>
      <c r="BD286" s="168">
        <f>IF(A17stdlife="n/a","n/a",IF(BD$3&gt;(A17stdlife+$E286),(Input!$G$159*(1+rvanilla)^0.5)-SUM($G286:BC286),(Input!$G$159*(1+rvanilla)^0.5)/A17stdlife))</f>
        <v>0</v>
      </c>
      <c r="BE286" s="168">
        <f>IF(A17stdlife="n/a","n/a",IF(BE$3&gt;(A17stdlife+$E286),(Input!$G$159*(1+rvanilla)^0.5)-SUM($G286:BD286),(Input!$G$159*(1+rvanilla)^0.5)/A17stdlife))</f>
        <v>0</v>
      </c>
      <c r="BF286" s="168">
        <f>IF(A17stdlife="n/a","n/a",IF(BF$3&gt;(A17stdlife+$E286),(Input!$G$159*(1+rvanilla)^0.5)-SUM($G286:BE286),(Input!$G$159*(1+rvanilla)^0.5)/A17stdlife))</f>
        <v>0</v>
      </c>
      <c r="BG286" s="168">
        <f>IF(A17stdlife="n/a","n/a",IF(BG$3&gt;(A17stdlife+$E286),(Input!$G$159*(1+rvanilla)^0.5)-SUM($G286:BF286),(Input!$G$159*(1+rvanilla)^0.5)/A17stdlife))</f>
        <v>0</v>
      </c>
      <c r="BH286" s="168">
        <f>IF(A17stdlife="n/a","n/a",IF(BH$3&gt;(A17stdlife+$E286),(Input!$G$159*(1+rvanilla)^0.5)-SUM($G286:BG286),(Input!$G$159*(1+rvanilla)^0.5)/A17stdlife))</f>
        <v>0</v>
      </c>
      <c r="BI286" s="168">
        <f>IF(A17stdlife="n/a","n/a",IF(BI$3&gt;(A17stdlife+$E286),(Input!$G$159*(1+rvanilla)^0.5)-SUM($G286:BH286),(Input!$G$159*(1+rvanilla)^0.5)/A17stdlife))</f>
        <v>0</v>
      </c>
      <c r="BJ286" s="20"/>
      <c r="BK286" s="20"/>
      <c r="BL286"/>
      <c r="BM286"/>
      <c r="BN286"/>
      <c r="BO286"/>
      <c r="BP286"/>
      <c r="BQ286"/>
      <c r="BR286"/>
      <c r="BS286"/>
      <c r="BT286"/>
      <c r="BU286"/>
      <c r="BV286"/>
      <c r="BW286"/>
      <c r="BX286"/>
      <c r="BY286"/>
      <c r="BZ286"/>
      <c r="CA286"/>
      <c r="CB286"/>
      <c r="CC286"/>
      <c r="CD286"/>
      <c r="CE286"/>
      <c r="CF286"/>
      <c r="CG286"/>
      <c r="CH286"/>
      <c r="CI286"/>
      <c r="CJ286"/>
      <c r="CK286"/>
      <c r="CL286"/>
      <c r="CM286"/>
      <c r="CN286"/>
      <c r="CO286"/>
      <c r="CP286"/>
      <c r="CQ286"/>
      <c r="CR286"/>
      <c r="CS286"/>
      <c r="CT286"/>
      <c r="CU286"/>
      <c r="CV286"/>
      <c r="CW286"/>
      <c r="CX286"/>
      <c r="CY286"/>
      <c r="CZ286"/>
      <c r="DA286"/>
      <c r="DB286"/>
      <c r="DC286"/>
      <c r="DD286"/>
      <c r="DE286"/>
      <c r="DF286"/>
      <c r="DG286"/>
      <c r="DH286"/>
      <c r="DI286"/>
      <c r="DJ286"/>
      <c r="DK286"/>
      <c r="DL286"/>
      <c r="DM286"/>
      <c r="DN286"/>
      <c r="DO286"/>
      <c r="DP286"/>
      <c r="DQ286"/>
      <c r="DR286"/>
      <c r="DS286"/>
      <c r="DT286"/>
      <c r="DU286"/>
      <c r="DV286"/>
      <c r="DW286"/>
      <c r="DX286"/>
      <c r="DY286"/>
      <c r="DZ286"/>
      <c r="EA286"/>
      <c r="EB286"/>
      <c r="EC286"/>
      <c r="ED286"/>
      <c r="EE286"/>
      <c r="EF286"/>
      <c r="EG286"/>
      <c r="EH286"/>
      <c r="EI286"/>
      <c r="EJ286"/>
      <c r="EK286"/>
      <c r="EL286"/>
      <c r="EM286"/>
      <c r="EN286"/>
      <c r="EO286"/>
      <c r="EP286"/>
      <c r="EQ286"/>
      <c r="ER286"/>
      <c r="ES286"/>
      <c r="ET286"/>
      <c r="EU286"/>
      <c r="EV286"/>
      <c r="EW286"/>
      <c r="EX286"/>
      <c r="EY286"/>
      <c r="EZ286"/>
      <c r="FA286"/>
      <c r="FB286"/>
      <c r="FC286"/>
      <c r="FD286"/>
      <c r="FE286"/>
      <c r="FF286"/>
      <c r="FG286"/>
      <c r="FH286"/>
      <c r="FI286"/>
      <c r="FJ286"/>
      <c r="FK286"/>
      <c r="FL286"/>
      <c r="FM286"/>
      <c r="FN286"/>
      <c r="FO286"/>
      <c r="FP286"/>
      <c r="FQ286"/>
      <c r="FR286"/>
      <c r="FS286"/>
      <c r="FT286"/>
      <c r="FU286"/>
      <c r="FV286"/>
      <c r="FW286"/>
      <c r="FX286"/>
      <c r="FY286"/>
      <c r="FZ286"/>
      <c r="GA286"/>
      <c r="GB286"/>
      <c r="GC286"/>
      <c r="GD286"/>
      <c r="GE286"/>
      <c r="GF286"/>
      <c r="GG286"/>
      <c r="GH286"/>
      <c r="GI286"/>
      <c r="GJ286"/>
      <c r="GK286"/>
      <c r="GL286"/>
      <c r="GM286"/>
      <c r="GN286"/>
      <c r="GO286"/>
      <c r="GP286"/>
      <c r="GQ286"/>
      <c r="GR286"/>
      <c r="GS286"/>
      <c r="GT286"/>
      <c r="GU286"/>
      <c r="GV286"/>
      <c r="GW286"/>
      <c r="GX286"/>
      <c r="GY286"/>
      <c r="GZ286"/>
      <c r="HA286"/>
      <c r="HB286"/>
      <c r="HC286"/>
      <c r="HD286"/>
      <c r="HE286"/>
      <c r="HF286"/>
      <c r="HG286"/>
      <c r="HH286"/>
      <c r="HI286"/>
      <c r="HJ286"/>
      <c r="HK286"/>
      <c r="HL286"/>
      <c r="HM286"/>
      <c r="HN286"/>
      <c r="HO286"/>
      <c r="HP286"/>
      <c r="HQ286"/>
      <c r="HR286"/>
      <c r="HS286"/>
      <c r="HT286"/>
      <c r="HU286"/>
      <c r="HV286"/>
      <c r="HW286"/>
      <c r="HX286"/>
      <c r="HY286"/>
      <c r="HZ286"/>
      <c r="IA286"/>
      <c r="IB286"/>
      <c r="IC286"/>
      <c r="ID286"/>
      <c r="IE286"/>
      <c r="IF286"/>
      <c r="IG286"/>
      <c r="IH286"/>
      <c r="II286"/>
      <c r="IJ286"/>
      <c r="IK286"/>
      <c r="IL286"/>
      <c r="IM286"/>
      <c r="IN286"/>
      <c r="IO286"/>
      <c r="IP286"/>
      <c r="IQ286"/>
      <c r="IR286"/>
      <c r="IS286"/>
      <c r="IT286"/>
      <c r="IU286"/>
      <c r="IV286"/>
    </row>
    <row r="287" spans="1:256" s="5" customFormat="1" hidden="1" outlineLevel="2">
      <c r="A287" s="20"/>
      <c r="B287" s="20"/>
      <c r="C287" s="38"/>
      <c r="D287" s="641"/>
      <c r="E287" s="287">
        <v>2</v>
      </c>
      <c r="F287" s="40"/>
      <c r="G287" s="445"/>
      <c r="H287" s="314"/>
      <c r="I287" s="168">
        <f>IF(A17stdlife="n/a","n/a",IF(I$3&gt;(A17stdlife+$E287),(Input!$H$159*(1+rvanilla)^0.5)-SUM($H287:H287),(Input!$H$159*(1+rvanilla)^0.5)/A17stdlife))</f>
        <v>0</v>
      </c>
      <c r="J287" s="168">
        <f>IF(A17stdlife="n/a","n/a",IF(J$3&gt;(A17stdlife+$E287),(Input!$H$159*(1+rvanilla)^0.5)-SUM($H287:I287),(Input!$H$159*(1+rvanilla)^0.5)/A17stdlife))</f>
        <v>0</v>
      </c>
      <c r="K287" s="168">
        <f>IF(A17stdlife="n/a","n/a",IF(K$3&gt;(A17stdlife+$E287),(Input!$H$159*(1+rvanilla)^0.5)-SUM($H287:J287),(Input!$H$159*(1+rvanilla)^0.5)/A17stdlife))</f>
        <v>0</v>
      </c>
      <c r="L287" s="168">
        <f>IF(A17stdlife="n/a","n/a",IF(L$3&gt;(A17stdlife+$E287),(Input!$H$159*(1+rvanilla)^0.5)-SUM($H287:K287),(Input!$H$159*(1+rvanilla)^0.5)/A17stdlife))</f>
        <v>0</v>
      </c>
      <c r="M287" s="168">
        <f>IF(A17stdlife="n/a","n/a",IF(M$3&gt;(A17stdlife+$E287),(Input!$H$159*(1+rvanilla)^0.5)-SUM($H287:L287),(Input!$H$159*(1+rvanilla)^0.5)/A17stdlife))</f>
        <v>0</v>
      </c>
      <c r="N287" s="168">
        <f>IF(A17stdlife="n/a","n/a",IF(N$3&gt;(A17stdlife+$E287),(Input!$H$159*(1+rvanilla)^0.5)-SUM($H287:M287),(Input!$H$159*(1+rvanilla)^0.5)/A17stdlife))</f>
        <v>0</v>
      </c>
      <c r="O287" s="168">
        <f>IF(A17stdlife="n/a","n/a",IF(O$3&gt;(A17stdlife+$E287),(Input!$H$159*(1+rvanilla)^0.5)-SUM($H287:N287),(Input!$H$159*(1+rvanilla)^0.5)/A17stdlife))</f>
        <v>0</v>
      </c>
      <c r="P287" s="168">
        <f>IF(A17stdlife="n/a","n/a",IF(P$3&gt;(A17stdlife+$E287),(Input!$H$159*(1+rvanilla)^0.5)-SUM($H287:O287),(Input!$H$159*(1+rvanilla)^0.5)/A17stdlife))</f>
        <v>0</v>
      </c>
      <c r="Q287" s="168">
        <f>IF(A17stdlife="n/a","n/a",IF(Q$3&gt;(A17stdlife+$E287),(Input!$H$159*(1+rvanilla)^0.5)-SUM($H287:P287),(Input!$H$159*(1+rvanilla)^0.5)/A17stdlife))</f>
        <v>0</v>
      </c>
      <c r="R287" s="168">
        <f>IF(A17stdlife="n/a","n/a",IF(R$3&gt;(A17stdlife+$E287),(Input!$H$159*(1+rvanilla)^0.5)-SUM($H287:Q287),(Input!$H$159*(1+rvanilla)^0.5)/A17stdlife))</f>
        <v>0</v>
      </c>
      <c r="S287" s="168">
        <f>IF(A17stdlife="n/a","n/a",IF(S$3&gt;(A17stdlife+$E287),(Input!$H$159*(1+rvanilla)^0.5)-SUM($H287:R287),(Input!$H$159*(1+rvanilla)^0.5)/A17stdlife))</f>
        <v>0</v>
      </c>
      <c r="T287" s="168">
        <f>IF(A17stdlife="n/a","n/a",IF(T$3&gt;(A17stdlife+$E287),(Input!$H$159*(1+rvanilla)^0.5)-SUM($H287:S287),(Input!$H$159*(1+rvanilla)^0.5)/A17stdlife))</f>
        <v>0</v>
      </c>
      <c r="U287" s="168">
        <f>IF(A17stdlife="n/a","n/a",IF(U$3&gt;(A17stdlife+$E287),(Input!$H$159*(1+rvanilla)^0.5)-SUM($H287:T287),(Input!$H$159*(1+rvanilla)^0.5)/A17stdlife))</f>
        <v>0</v>
      </c>
      <c r="V287" s="168">
        <f>IF(A17stdlife="n/a","n/a",IF(V$3&gt;(A17stdlife+$E287),(Input!$H$159*(1+rvanilla)^0.5)-SUM($H287:U287),(Input!$H$159*(1+rvanilla)^0.5)/A17stdlife))</f>
        <v>0</v>
      </c>
      <c r="W287" s="168">
        <f>IF(A17stdlife="n/a","n/a",IF(W$3&gt;(A17stdlife+$E287),(Input!$H$159*(1+rvanilla)^0.5)-SUM($H287:V287),(Input!$H$159*(1+rvanilla)^0.5)/A17stdlife))</f>
        <v>0</v>
      </c>
      <c r="X287" s="168">
        <f>IF(A17stdlife="n/a","n/a",IF(X$3&gt;(A17stdlife+$E287),(Input!$H$159*(1+rvanilla)^0.5)-SUM($H287:W287),(Input!$H$159*(1+rvanilla)^0.5)/A17stdlife))</f>
        <v>0</v>
      </c>
      <c r="Y287" s="168">
        <f>IF(A17stdlife="n/a","n/a",IF(Y$3&gt;(A17stdlife+$E287),(Input!$H$159*(1+rvanilla)^0.5)-SUM($H287:X287),(Input!$H$159*(1+rvanilla)^0.5)/A17stdlife))</f>
        <v>0</v>
      </c>
      <c r="Z287" s="168">
        <f>IF(A17stdlife="n/a","n/a",IF(Z$3&gt;(A17stdlife+$E287),(Input!$H$159*(1+rvanilla)^0.5)-SUM($H287:Y287),(Input!$H$159*(1+rvanilla)^0.5)/A17stdlife))</f>
        <v>0</v>
      </c>
      <c r="AA287" s="168">
        <f>IF(A17stdlife="n/a","n/a",IF(AA$3&gt;(A17stdlife+$E287),(Input!$H$159*(1+rvanilla)^0.5)-SUM($H287:Z287),(Input!$H$159*(1+rvanilla)^0.5)/A17stdlife))</f>
        <v>0</v>
      </c>
      <c r="AB287" s="168">
        <f>IF(A17stdlife="n/a","n/a",IF(AB$3&gt;(A17stdlife+$E287),(Input!$H$159*(1+rvanilla)^0.5)-SUM($H287:AA287),(Input!$H$159*(1+rvanilla)^0.5)/A17stdlife))</f>
        <v>0</v>
      </c>
      <c r="AC287" s="168">
        <f>IF(A17stdlife="n/a","n/a",IF(AC$3&gt;(A17stdlife+$E287),(Input!$H$159*(1+rvanilla)^0.5)-SUM($H287:AB287),(Input!$H$159*(1+rvanilla)^0.5)/A17stdlife))</f>
        <v>0</v>
      </c>
      <c r="AD287" s="168">
        <f>IF(A17stdlife="n/a","n/a",IF(AD$3&gt;(A17stdlife+$E287),(Input!$H$159*(1+rvanilla)^0.5)-SUM($H287:AC287),(Input!$H$159*(1+rvanilla)^0.5)/A17stdlife))</f>
        <v>0</v>
      </c>
      <c r="AE287" s="168">
        <f>IF(A17stdlife="n/a","n/a",IF(AE$3&gt;(A17stdlife+$E287),(Input!$H$159*(1+rvanilla)^0.5)-SUM($H287:AD287),(Input!$H$159*(1+rvanilla)^0.5)/A17stdlife))</f>
        <v>0</v>
      </c>
      <c r="AF287" s="168">
        <f>IF(A17stdlife="n/a","n/a",IF(AF$3&gt;(A17stdlife+$E287),(Input!$H$159*(1+rvanilla)^0.5)-SUM($H287:AE287),(Input!$H$159*(1+rvanilla)^0.5)/A17stdlife))</f>
        <v>0</v>
      </c>
      <c r="AG287" s="168">
        <f>IF(A17stdlife="n/a","n/a",IF(AG$3&gt;(A17stdlife+$E287),(Input!$H$159*(1+rvanilla)^0.5)-SUM($H287:AF287),(Input!$H$159*(1+rvanilla)^0.5)/A17stdlife))</f>
        <v>0</v>
      </c>
      <c r="AH287" s="168">
        <f>IF(A17stdlife="n/a","n/a",IF(AH$3&gt;(A17stdlife+$E287),(Input!$H$159*(1+rvanilla)^0.5)-SUM($H287:AG287),(Input!$H$159*(1+rvanilla)^0.5)/A17stdlife))</f>
        <v>0</v>
      </c>
      <c r="AI287" s="168">
        <f>IF(A17stdlife="n/a","n/a",IF(AI$3&gt;(A17stdlife+$E287),(Input!$H$159*(1+rvanilla)^0.5)-SUM($H287:AH287),(Input!$H$159*(1+rvanilla)^0.5)/A17stdlife))</f>
        <v>0</v>
      </c>
      <c r="AJ287" s="168">
        <f>IF(A17stdlife="n/a","n/a",IF(AJ$3&gt;(A17stdlife+$E287),(Input!$H$159*(1+rvanilla)^0.5)-SUM($H287:AI287),(Input!$H$159*(1+rvanilla)^0.5)/A17stdlife))</f>
        <v>0</v>
      </c>
      <c r="AK287" s="168">
        <f>IF(A17stdlife="n/a","n/a",IF(AK$3&gt;(A17stdlife+$E287),(Input!$H$159*(1+rvanilla)^0.5)-SUM($H287:AJ287),(Input!$H$159*(1+rvanilla)^0.5)/A17stdlife))</f>
        <v>0</v>
      </c>
      <c r="AL287" s="168">
        <f>IF(A17stdlife="n/a","n/a",IF(AL$3&gt;(A17stdlife+$E287),(Input!$H$159*(1+rvanilla)^0.5)-SUM($H287:AK287),(Input!$H$159*(1+rvanilla)^0.5)/A17stdlife))</f>
        <v>0</v>
      </c>
      <c r="AM287" s="168">
        <f>IF(A17stdlife="n/a","n/a",IF(AM$3&gt;(A17stdlife+$E287),(Input!$H$159*(1+rvanilla)^0.5)-SUM($H287:AL287),(Input!$H$159*(1+rvanilla)^0.5)/A17stdlife))</f>
        <v>0</v>
      </c>
      <c r="AN287" s="168">
        <f>IF(A17stdlife="n/a","n/a",IF(AN$3&gt;(A17stdlife+$E287),(Input!$H$159*(1+rvanilla)^0.5)-SUM($H287:AM287),(Input!$H$159*(1+rvanilla)^0.5)/A17stdlife))</f>
        <v>0</v>
      </c>
      <c r="AO287" s="168">
        <f>IF(A17stdlife="n/a","n/a",IF(AO$3&gt;(A17stdlife+$E287),(Input!$H$159*(1+rvanilla)^0.5)-SUM($H287:AN287),(Input!$H$159*(1+rvanilla)^0.5)/A17stdlife))</f>
        <v>0</v>
      </c>
      <c r="AP287" s="168">
        <f>IF(A17stdlife="n/a","n/a",IF(AP$3&gt;(A17stdlife+$E287),(Input!$H$159*(1+rvanilla)^0.5)-SUM($H287:AO287),(Input!$H$159*(1+rvanilla)^0.5)/A17stdlife))</f>
        <v>0</v>
      </c>
      <c r="AQ287" s="168">
        <f>IF(A17stdlife="n/a","n/a",IF(AQ$3&gt;(A17stdlife+$E287),(Input!$H$159*(1+rvanilla)^0.5)-SUM($H287:AP287),(Input!$H$159*(1+rvanilla)^0.5)/A17stdlife))</f>
        <v>0</v>
      </c>
      <c r="AR287" s="168">
        <f>IF(A17stdlife="n/a","n/a",IF(AR$3&gt;(A17stdlife+$E287),(Input!$H$159*(1+rvanilla)^0.5)-SUM($H287:AQ287),(Input!$H$159*(1+rvanilla)^0.5)/A17stdlife))</f>
        <v>0</v>
      </c>
      <c r="AS287" s="168">
        <f>IF(A17stdlife="n/a","n/a",IF(AS$3&gt;(A17stdlife+$E287),(Input!$H$159*(1+rvanilla)^0.5)-SUM($H287:AR287),(Input!$H$159*(1+rvanilla)^0.5)/A17stdlife))</f>
        <v>0</v>
      </c>
      <c r="AT287" s="168">
        <f>IF(A17stdlife="n/a","n/a",IF(AT$3&gt;(A17stdlife+$E287),(Input!$H$159*(1+rvanilla)^0.5)-SUM($H287:AS287),(Input!$H$159*(1+rvanilla)^0.5)/A17stdlife))</f>
        <v>0</v>
      </c>
      <c r="AU287" s="168">
        <f>IF(A17stdlife="n/a","n/a",IF(AU$3&gt;(A17stdlife+$E287),(Input!$H$159*(1+rvanilla)^0.5)-SUM($H287:AT287),(Input!$H$159*(1+rvanilla)^0.5)/A17stdlife))</f>
        <v>0</v>
      </c>
      <c r="AV287" s="168">
        <f>IF(A17stdlife="n/a","n/a",IF(AV$3&gt;(A17stdlife+$E287),(Input!$H$159*(1+rvanilla)^0.5)-SUM($H287:AU287),(Input!$H$159*(1+rvanilla)^0.5)/A17stdlife))</f>
        <v>0</v>
      </c>
      <c r="AW287" s="168">
        <f>IF(A17stdlife="n/a","n/a",IF(AW$3&gt;(A17stdlife+$E287),(Input!$H$159*(1+rvanilla)^0.5)-SUM($H287:AV287),(Input!$H$159*(1+rvanilla)^0.5)/A17stdlife))</f>
        <v>0</v>
      </c>
      <c r="AX287" s="168">
        <f>IF(A17stdlife="n/a","n/a",IF(AX$3&gt;(A17stdlife+$E287),(Input!$H$159*(1+rvanilla)^0.5)-SUM($H287:AW287),(Input!$H$159*(1+rvanilla)^0.5)/A17stdlife))</f>
        <v>0</v>
      </c>
      <c r="AY287" s="168">
        <f>IF(A17stdlife="n/a","n/a",IF(AY$3&gt;(A17stdlife+$E287),(Input!$H$159*(1+rvanilla)^0.5)-SUM($H287:AX287),(Input!$H$159*(1+rvanilla)^0.5)/A17stdlife))</f>
        <v>0</v>
      </c>
      <c r="AZ287" s="168">
        <f>IF(A17stdlife="n/a","n/a",IF(AZ$3&gt;(A17stdlife+$E287),(Input!$H$159*(1+rvanilla)^0.5)-SUM($H287:AY287),(Input!$H$159*(1+rvanilla)^0.5)/A17stdlife))</f>
        <v>0</v>
      </c>
      <c r="BA287" s="168">
        <f>IF(A17stdlife="n/a","n/a",IF(BA$3&gt;(A17stdlife+$E287),(Input!$H$159*(1+rvanilla)^0.5)-SUM($H287:AZ287),(Input!$H$159*(1+rvanilla)^0.5)/A17stdlife))</f>
        <v>0</v>
      </c>
      <c r="BB287" s="168">
        <f>IF(A17stdlife="n/a","n/a",IF(BB$3&gt;(A17stdlife+$E287),(Input!$H$159*(1+rvanilla)^0.5)-SUM($H287:BA287),(Input!$H$159*(1+rvanilla)^0.5)/A17stdlife))</f>
        <v>0</v>
      </c>
      <c r="BC287" s="168">
        <f>IF(A17stdlife="n/a","n/a",IF(BC$3&gt;(A17stdlife+$E287),(Input!$H$159*(1+rvanilla)^0.5)-SUM($H287:BB287),(Input!$H$159*(1+rvanilla)^0.5)/A17stdlife))</f>
        <v>0</v>
      </c>
      <c r="BD287" s="168">
        <f>IF(A17stdlife="n/a","n/a",IF(BD$3&gt;(A17stdlife+$E287),(Input!$H$159*(1+rvanilla)^0.5)-SUM($H287:BC287),(Input!$H$159*(1+rvanilla)^0.5)/A17stdlife))</f>
        <v>0</v>
      </c>
      <c r="BE287" s="168">
        <f>IF(A17stdlife="n/a","n/a",IF(BE$3&gt;(A17stdlife+$E287),(Input!$H$159*(1+rvanilla)^0.5)-SUM($H287:BD287),(Input!$H$159*(1+rvanilla)^0.5)/A17stdlife))</f>
        <v>0</v>
      </c>
      <c r="BF287" s="168">
        <f>IF(A17stdlife="n/a","n/a",IF(BF$3&gt;(A17stdlife+$E287),(Input!$H$159*(1+rvanilla)^0.5)-SUM($H287:BE287),(Input!$H$159*(1+rvanilla)^0.5)/A17stdlife))</f>
        <v>0</v>
      </c>
      <c r="BG287" s="168">
        <f>IF(A17stdlife="n/a","n/a",IF(BG$3&gt;(A17stdlife+$E287),(Input!$H$159*(1+rvanilla)^0.5)-SUM($H287:BF287),(Input!$H$159*(1+rvanilla)^0.5)/A17stdlife))</f>
        <v>0</v>
      </c>
      <c r="BH287" s="168">
        <f>IF(A17stdlife="n/a","n/a",IF(BH$3&gt;(A17stdlife+$E287),(Input!$H$159*(1+rvanilla)^0.5)-SUM($H287:BG287),(Input!$H$159*(1+rvanilla)^0.5)/A17stdlife))</f>
        <v>0</v>
      </c>
      <c r="BI287" s="168">
        <f>IF(A17stdlife="n/a","n/a",IF(BI$3&gt;(A17stdlife+$E287),(Input!$H$159*(1+rvanilla)^0.5)-SUM($H287:BH287),(Input!$H$159*(1+rvanilla)^0.5)/A17stdlife))</f>
        <v>0</v>
      </c>
      <c r="BJ287" s="20"/>
      <c r="BK287" s="20"/>
      <c r="BL287"/>
      <c r="BM287"/>
      <c r="BN287"/>
      <c r="BO287"/>
      <c r="BP287"/>
      <c r="BQ287"/>
      <c r="BR287"/>
      <c r="BS287"/>
      <c r="BT287"/>
      <c r="BU287"/>
      <c r="BV287"/>
      <c r="BW287"/>
      <c r="BX287"/>
      <c r="BY287"/>
      <c r="BZ287"/>
      <c r="CA287"/>
      <c r="CB287"/>
      <c r="CC287"/>
      <c r="CD287"/>
      <c r="CE287"/>
      <c r="CF287"/>
      <c r="CG287"/>
      <c r="CH287"/>
      <c r="CI287"/>
      <c r="CJ287"/>
      <c r="CK287"/>
      <c r="CL287"/>
      <c r="CM287"/>
      <c r="CN287"/>
      <c r="CO287"/>
      <c r="CP287"/>
      <c r="CQ287"/>
      <c r="CR287"/>
      <c r="CS287"/>
      <c r="CT287"/>
      <c r="CU287"/>
      <c r="CV287"/>
      <c r="CW287"/>
      <c r="CX287"/>
      <c r="CY287"/>
      <c r="CZ287"/>
      <c r="DA287"/>
      <c r="DB287"/>
      <c r="DC287"/>
      <c r="DD287"/>
      <c r="DE287"/>
      <c r="DF287"/>
      <c r="DG287"/>
      <c r="DH287"/>
      <c r="DI287"/>
      <c r="DJ287"/>
      <c r="DK287"/>
      <c r="DL287"/>
      <c r="DM287"/>
      <c r="DN287"/>
      <c r="DO287"/>
      <c r="DP287"/>
      <c r="DQ287"/>
      <c r="DR287"/>
      <c r="DS287"/>
      <c r="DT287"/>
      <c r="DU287"/>
      <c r="DV287"/>
      <c r="DW287"/>
      <c r="DX287"/>
      <c r="DY287"/>
      <c r="DZ287"/>
      <c r="EA287"/>
      <c r="EB287"/>
      <c r="EC287"/>
      <c r="ED287"/>
      <c r="EE287"/>
      <c r="EF287"/>
      <c r="EG287"/>
      <c r="EH287"/>
      <c r="EI287"/>
      <c r="EJ287"/>
      <c r="EK287"/>
      <c r="EL287"/>
      <c r="EM287"/>
      <c r="EN287"/>
      <c r="EO287"/>
      <c r="EP287"/>
      <c r="EQ287"/>
      <c r="ER287"/>
      <c r="ES287"/>
      <c r="ET287"/>
      <c r="EU287"/>
      <c r="EV287"/>
      <c r="EW287"/>
      <c r="EX287"/>
      <c r="EY287"/>
      <c r="EZ287"/>
      <c r="FA287"/>
      <c r="FB287"/>
      <c r="FC287"/>
      <c r="FD287"/>
      <c r="FE287"/>
      <c r="FF287"/>
      <c r="FG287"/>
      <c r="FH287"/>
      <c r="FI287"/>
      <c r="FJ287"/>
      <c r="FK287"/>
      <c r="FL287"/>
      <c r="FM287"/>
      <c r="FN287"/>
      <c r="FO287"/>
      <c r="FP287"/>
      <c r="FQ287"/>
      <c r="FR287"/>
      <c r="FS287"/>
      <c r="FT287"/>
      <c r="FU287"/>
      <c r="FV287"/>
      <c r="FW287"/>
      <c r="FX287"/>
      <c r="FY287"/>
      <c r="FZ287"/>
      <c r="GA287"/>
      <c r="GB287"/>
      <c r="GC287"/>
      <c r="GD287"/>
      <c r="GE287"/>
      <c r="GF287"/>
      <c r="GG287"/>
      <c r="GH287"/>
      <c r="GI287"/>
      <c r="GJ287"/>
      <c r="GK287"/>
      <c r="GL287"/>
      <c r="GM287"/>
      <c r="GN287"/>
      <c r="GO287"/>
      <c r="GP287"/>
      <c r="GQ287"/>
      <c r="GR287"/>
      <c r="GS287"/>
      <c r="GT287"/>
      <c r="GU287"/>
      <c r="GV287"/>
      <c r="GW287"/>
      <c r="GX287"/>
      <c r="GY287"/>
      <c r="GZ287"/>
      <c r="HA287"/>
      <c r="HB287"/>
      <c r="HC287"/>
      <c r="HD287"/>
      <c r="HE287"/>
      <c r="HF287"/>
      <c r="HG287"/>
      <c r="HH287"/>
      <c r="HI287"/>
      <c r="HJ287"/>
      <c r="HK287"/>
      <c r="HL287"/>
      <c r="HM287"/>
      <c r="HN287"/>
      <c r="HO287"/>
      <c r="HP287"/>
      <c r="HQ287"/>
      <c r="HR287"/>
      <c r="HS287"/>
      <c r="HT287"/>
      <c r="HU287"/>
      <c r="HV287"/>
      <c r="HW287"/>
      <c r="HX287"/>
      <c r="HY287"/>
      <c r="HZ287"/>
      <c r="IA287"/>
      <c r="IB287"/>
      <c r="IC287"/>
      <c r="ID287"/>
      <c r="IE287"/>
      <c r="IF287"/>
      <c r="IG287"/>
      <c r="IH287"/>
      <c r="II287"/>
      <c r="IJ287"/>
      <c r="IK287"/>
      <c r="IL287"/>
      <c r="IM287"/>
      <c r="IN287"/>
      <c r="IO287"/>
      <c r="IP287"/>
      <c r="IQ287"/>
      <c r="IR287"/>
      <c r="IS287"/>
      <c r="IT287"/>
      <c r="IU287"/>
      <c r="IV287"/>
    </row>
    <row r="288" spans="1:256" s="5" customFormat="1" hidden="1" outlineLevel="2">
      <c r="A288" s="20"/>
      <c r="B288" s="20"/>
      <c r="C288" s="38"/>
      <c r="D288" s="641"/>
      <c r="E288" s="287">
        <v>3</v>
      </c>
      <c r="F288" s="40"/>
      <c r="G288" s="445"/>
      <c r="H288" s="315"/>
      <c r="I288" s="314"/>
      <c r="J288" s="168">
        <f>IF(A17stdlife="n/a","n/a",IF(J$3&gt;(A17stdlife+$E288),(Input!$I$159*(1+rvanilla)^0.5)-SUM($I288:I288),(Input!$I$159*(1+rvanilla)^0.5)/A17stdlife))</f>
        <v>0</v>
      </c>
      <c r="K288" s="168">
        <f>IF(A17stdlife="n/a","n/a",IF(K$3&gt;(A17stdlife+$E288),(Input!$I$159*(1+rvanilla)^0.5)-SUM($I288:J288),(Input!$I$159*(1+rvanilla)^0.5)/A17stdlife))</f>
        <v>0</v>
      </c>
      <c r="L288" s="168">
        <f>IF(A17stdlife="n/a","n/a",IF(L$3&gt;(A17stdlife+$E288),(Input!$I$159*(1+rvanilla)^0.5)-SUM($I288:K288),(Input!$I$159*(1+rvanilla)^0.5)/A17stdlife))</f>
        <v>0</v>
      </c>
      <c r="M288" s="168">
        <f>IF(A17stdlife="n/a","n/a",IF(M$3&gt;(A17stdlife+$E288),(Input!$I$159*(1+rvanilla)^0.5)-SUM($I288:L288),(Input!$I$159*(1+rvanilla)^0.5)/A17stdlife))</f>
        <v>0</v>
      </c>
      <c r="N288" s="168">
        <f>IF(A17stdlife="n/a","n/a",IF(N$3&gt;(A17stdlife+$E288),(Input!$I$159*(1+rvanilla)^0.5)-SUM($I288:M288),(Input!$I$159*(1+rvanilla)^0.5)/A17stdlife))</f>
        <v>0</v>
      </c>
      <c r="O288" s="168">
        <f>IF(A17stdlife="n/a","n/a",IF(O$3&gt;(A17stdlife+$E288),(Input!$I$159*(1+rvanilla)^0.5)-SUM($I288:N288),(Input!$I$159*(1+rvanilla)^0.5)/A17stdlife))</f>
        <v>0</v>
      </c>
      <c r="P288" s="168">
        <f>IF(A17stdlife="n/a","n/a",IF(P$3&gt;(A17stdlife+$E288),(Input!$I$159*(1+rvanilla)^0.5)-SUM($I288:O288),(Input!$I$159*(1+rvanilla)^0.5)/A17stdlife))</f>
        <v>0</v>
      </c>
      <c r="Q288" s="168">
        <f>IF(A17stdlife="n/a","n/a",IF(Q$3&gt;(A17stdlife+$E288),(Input!$I$159*(1+rvanilla)^0.5)-SUM($I288:P288),(Input!$I$159*(1+rvanilla)^0.5)/A17stdlife))</f>
        <v>0</v>
      </c>
      <c r="R288" s="168">
        <f>IF(A17stdlife="n/a","n/a",IF(R$3&gt;(A17stdlife+$E288),(Input!$I$159*(1+rvanilla)^0.5)-SUM($I288:Q288),(Input!$I$159*(1+rvanilla)^0.5)/A17stdlife))</f>
        <v>0</v>
      </c>
      <c r="S288" s="168">
        <f>IF(A17stdlife="n/a","n/a",IF(S$3&gt;(A17stdlife+$E288),(Input!$I$159*(1+rvanilla)^0.5)-SUM($I288:R288),(Input!$I$159*(1+rvanilla)^0.5)/A17stdlife))</f>
        <v>0</v>
      </c>
      <c r="T288" s="168">
        <f>IF(A17stdlife="n/a","n/a",IF(T$3&gt;(A17stdlife+$E288),(Input!$I$159*(1+rvanilla)^0.5)-SUM($I288:S288),(Input!$I$159*(1+rvanilla)^0.5)/A17stdlife))</f>
        <v>0</v>
      </c>
      <c r="U288" s="168">
        <f>IF(A17stdlife="n/a","n/a",IF(U$3&gt;(A17stdlife+$E288),(Input!$I$159*(1+rvanilla)^0.5)-SUM($I288:T288),(Input!$I$159*(1+rvanilla)^0.5)/A17stdlife))</f>
        <v>0</v>
      </c>
      <c r="V288" s="168">
        <f>IF(A17stdlife="n/a","n/a",IF(V$3&gt;(A17stdlife+$E288),(Input!$I$159*(1+rvanilla)^0.5)-SUM($I288:U288),(Input!$I$159*(1+rvanilla)^0.5)/A17stdlife))</f>
        <v>0</v>
      </c>
      <c r="W288" s="168">
        <f>IF(A17stdlife="n/a","n/a",IF(W$3&gt;(A17stdlife+$E288),(Input!$I$159*(1+rvanilla)^0.5)-SUM($I288:V288),(Input!$I$159*(1+rvanilla)^0.5)/A17stdlife))</f>
        <v>0</v>
      </c>
      <c r="X288" s="168">
        <f>IF(A17stdlife="n/a","n/a",IF(X$3&gt;(A17stdlife+$E288),(Input!$I$159*(1+rvanilla)^0.5)-SUM($I288:W288),(Input!$I$159*(1+rvanilla)^0.5)/A17stdlife))</f>
        <v>0</v>
      </c>
      <c r="Y288" s="168">
        <f>IF(A17stdlife="n/a","n/a",IF(Y$3&gt;(A17stdlife+$E288),(Input!$I$159*(1+rvanilla)^0.5)-SUM($I288:X288),(Input!$I$159*(1+rvanilla)^0.5)/A17stdlife))</f>
        <v>0</v>
      </c>
      <c r="Z288" s="168">
        <f>IF(A17stdlife="n/a","n/a",IF(Z$3&gt;(A17stdlife+$E288),(Input!$I$159*(1+rvanilla)^0.5)-SUM($I288:Y288),(Input!$I$159*(1+rvanilla)^0.5)/A17stdlife))</f>
        <v>0</v>
      </c>
      <c r="AA288" s="168">
        <f>IF(A17stdlife="n/a","n/a",IF(AA$3&gt;(A17stdlife+$E288),(Input!$I$159*(1+rvanilla)^0.5)-SUM($I288:Z288),(Input!$I$159*(1+rvanilla)^0.5)/A17stdlife))</f>
        <v>0</v>
      </c>
      <c r="AB288" s="168">
        <f>IF(A17stdlife="n/a","n/a",IF(AB$3&gt;(A17stdlife+$E288),(Input!$I$159*(1+rvanilla)^0.5)-SUM($I288:AA288),(Input!$I$159*(1+rvanilla)^0.5)/A17stdlife))</f>
        <v>0</v>
      </c>
      <c r="AC288" s="168">
        <f>IF(A17stdlife="n/a","n/a",IF(AC$3&gt;(A17stdlife+$E288),(Input!$I$159*(1+rvanilla)^0.5)-SUM($I288:AB288),(Input!$I$159*(1+rvanilla)^0.5)/A17stdlife))</f>
        <v>0</v>
      </c>
      <c r="AD288" s="168">
        <f>IF(A17stdlife="n/a","n/a",IF(AD$3&gt;(A17stdlife+$E288),(Input!$I$159*(1+rvanilla)^0.5)-SUM($I288:AC288),(Input!$I$159*(1+rvanilla)^0.5)/A17stdlife))</f>
        <v>0</v>
      </c>
      <c r="AE288" s="168">
        <f>IF(A17stdlife="n/a","n/a",IF(AE$3&gt;(A17stdlife+$E288),(Input!$I$159*(1+rvanilla)^0.5)-SUM($I288:AD288),(Input!$I$159*(1+rvanilla)^0.5)/A17stdlife))</f>
        <v>0</v>
      </c>
      <c r="AF288" s="168">
        <f>IF(A17stdlife="n/a","n/a",IF(AF$3&gt;(A17stdlife+$E288),(Input!$I$159*(1+rvanilla)^0.5)-SUM($I288:AE288),(Input!$I$159*(1+rvanilla)^0.5)/A17stdlife))</f>
        <v>0</v>
      </c>
      <c r="AG288" s="168">
        <f>IF(A17stdlife="n/a","n/a",IF(AG$3&gt;(A17stdlife+$E288),(Input!$I$159*(1+rvanilla)^0.5)-SUM($I288:AF288),(Input!$I$159*(1+rvanilla)^0.5)/A17stdlife))</f>
        <v>0</v>
      </c>
      <c r="AH288" s="168">
        <f>IF(A17stdlife="n/a","n/a",IF(AH$3&gt;(A17stdlife+$E288),(Input!$I$159*(1+rvanilla)^0.5)-SUM($I288:AG288),(Input!$I$159*(1+rvanilla)^0.5)/A17stdlife))</f>
        <v>0</v>
      </c>
      <c r="AI288" s="168">
        <f>IF(A17stdlife="n/a","n/a",IF(AI$3&gt;(A17stdlife+$E288),(Input!$I$159*(1+rvanilla)^0.5)-SUM($I288:AH288),(Input!$I$159*(1+rvanilla)^0.5)/A17stdlife))</f>
        <v>0</v>
      </c>
      <c r="AJ288" s="168">
        <f>IF(A17stdlife="n/a","n/a",IF(AJ$3&gt;(A17stdlife+$E288),(Input!$I$159*(1+rvanilla)^0.5)-SUM($I288:AI288),(Input!$I$159*(1+rvanilla)^0.5)/A17stdlife))</f>
        <v>0</v>
      </c>
      <c r="AK288" s="168">
        <f>IF(A17stdlife="n/a","n/a",IF(AK$3&gt;(A17stdlife+$E288),(Input!$I$159*(1+rvanilla)^0.5)-SUM($I288:AJ288),(Input!$I$159*(1+rvanilla)^0.5)/A17stdlife))</f>
        <v>0</v>
      </c>
      <c r="AL288" s="168">
        <f>IF(A17stdlife="n/a","n/a",IF(AL$3&gt;(A17stdlife+$E288),(Input!$I$159*(1+rvanilla)^0.5)-SUM($I288:AK288),(Input!$I$159*(1+rvanilla)^0.5)/A17stdlife))</f>
        <v>0</v>
      </c>
      <c r="AM288" s="168">
        <f>IF(A17stdlife="n/a","n/a",IF(AM$3&gt;(A17stdlife+$E288),(Input!$I$159*(1+rvanilla)^0.5)-SUM($I288:AL288),(Input!$I$159*(1+rvanilla)^0.5)/A17stdlife))</f>
        <v>0</v>
      </c>
      <c r="AN288" s="168">
        <f>IF(A17stdlife="n/a","n/a",IF(AN$3&gt;(A17stdlife+$E288),(Input!$I$159*(1+rvanilla)^0.5)-SUM($I288:AM288),(Input!$I$159*(1+rvanilla)^0.5)/A17stdlife))</f>
        <v>0</v>
      </c>
      <c r="AO288" s="168">
        <f>IF(A17stdlife="n/a","n/a",IF(AO$3&gt;(A17stdlife+$E288),(Input!$I$159*(1+rvanilla)^0.5)-SUM($I288:AN288),(Input!$I$159*(1+rvanilla)^0.5)/A17stdlife))</f>
        <v>0</v>
      </c>
      <c r="AP288" s="168">
        <f>IF(A17stdlife="n/a","n/a",IF(AP$3&gt;(A17stdlife+$E288),(Input!$I$159*(1+rvanilla)^0.5)-SUM($I288:AO288),(Input!$I$159*(1+rvanilla)^0.5)/A17stdlife))</f>
        <v>0</v>
      </c>
      <c r="AQ288" s="168">
        <f>IF(A17stdlife="n/a","n/a",IF(AQ$3&gt;(A17stdlife+$E288),(Input!$I$159*(1+rvanilla)^0.5)-SUM($I288:AP288),(Input!$I$159*(1+rvanilla)^0.5)/A17stdlife))</f>
        <v>0</v>
      </c>
      <c r="AR288" s="168">
        <f>IF(A17stdlife="n/a","n/a",IF(AR$3&gt;(A17stdlife+$E288),(Input!$I$159*(1+rvanilla)^0.5)-SUM($I288:AQ288),(Input!$I$159*(1+rvanilla)^0.5)/A17stdlife))</f>
        <v>0</v>
      </c>
      <c r="AS288" s="168">
        <f>IF(A17stdlife="n/a","n/a",IF(AS$3&gt;(A17stdlife+$E288),(Input!$I$159*(1+rvanilla)^0.5)-SUM($I288:AR288),(Input!$I$159*(1+rvanilla)^0.5)/A17stdlife))</f>
        <v>0</v>
      </c>
      <c r="AT288" s="168">
        <f>IF(A17stdlife="n/a","n/a",IF(AT$3&gt;(A17stdlife+$E288),(Input!$I$159*(1+rvanilla)^0.5)-SUM($I288:AS288),(Input!$I$159*(1+rvanilla)^0.5)/A17stdlife))</f>
        <v>0</v>
      </c>
      <c r="AU288" s="168">
        <f>IF(A17stdlife="n/a","n/a",IF(AU$3&gt;(A17stdlife+$E288),(Input!$I$159*(1+rvanilla)^0.5)-SUM($I288:AT288),(Input!$I$159*(1+rvanilla)^0.5)/A17stdlife))</f>
        <v>0</v>
      </c>
      <c r="AV288" s="168">
        <f>IF(A17stdlife="n/a","n/a",IF(AV$3&gt;(A17stdlife+$E288),(Input!$I$159*(1+rvanilla)^0.5)-SUM($I288:AU288),(Input!$I$159*(1+rvanilla)^0.5)/A17stdlife))</f>
        <v>0</v>
      </c>
      <c r="AW288" s="168">
        <f>IF(A17stdlife="n/a","n/a",IF(AW$3&gt;(A17stdlife+$E288),(Input!$I$159*(1+rvanilla)^0.5)-SUM($I288:AV288),(Input!$I$159*(1+rvanilla)^0.5)/A17stdlife))</f>
        <v>0</v>
      </c>
      <c r="AX288" s="168">
        <f>IF(A17stdlife="n/a","n/a",IF(AX$3&gt;(A17stdlife+$E288),(Input!$I$159*(1+rvanilla)^0.5)-SUM($I288:AW288),(Input!$I$159*(1+rvanilla)^0.5)/A17stdlife))</f>
        <v>0</v>
      </c>
      <c r="AY288" s="168">
        <f>IF(A17stdlife="n/a","n/a",IF(AY$3&gt;(A17stdlife+$E288),(Input!$I$159*(1+rvanilla)^0.5)-SUM($I288:AX288),(Input!$I$159*(1+rvanilla)^0.5)/A17stdlife))</f>
        <v>0</v>
      </c>
      <c r="AZ288" s="168">
        <f>IF(A17stdlife="n/a","n/a",IF(AZ$3&gt;(A17stdlife+$E288),(Input!$I$159*(1+rvanilla)^0.5)-SUM($I288:AY288),(Input!$I$159*(1+rvanilla)^0.5)/A17stdlife))</f>
        <v>0</v>
      </c>
      <c r="BA288" s="168">
        <f>IF(A17stdlife="n/a","n/a",IF(BA$3&gt;(A17stdlife+$E288),(Input!$I$159*(1+rvanilla)^0.5)-SUM($I288:AZ288),(Input!$I$159*(1+rvanilla)^0.5)/A17stdlife))</f>
        <v>0</v>
      </c>
      <c r="BB288" s="168">
        <f>IF(A17stdlife="n/a","n/a",IF(BB$3&gt;(A17stdlife+$E288),(Input!$I$159*(1+rvanilla)^0.5)-SUM($I288:BA288),(Input!$I$159*(1+rvanilla)^0.5)/A17stdlife))</f>
        <v>0</v>
      </c>
      <c r="BC288" s="168">
        <f>IF(A17stdlife="n/a","n/a",IF(BC$3&gt;(A17stdlife+$E288),(Input!$I$159*(1+rvanilla)^0.5)-SUM($I288:BB288),(Input!$I$159*(1+rvanilla)^0.5)/A17stdlife))</f>
        <v>0</v>
      </c>
      <c r="BD288" s="168">
        <f>IF(A17stdlife="n/a","n/a",IF(BD$3&gt;(A17stdlife+$E288),(Input!$I$159*(1+rvanilla)^0.5)-SUM($I288:BC288),(Input!$I$159*(1+rvanilla)^0.5)/A17stdlife))</f>
        <v>0</v>
      </c>
      <c r="BE288" s="168">
        <f>IF(A17stdlife="n/a","n/a",IF(BE$3&gt;(A17stdlife+$E288),(Input!$I$159*(1+rvanilla)^0.5)-SUM($I288:BD288),(Input!$I$159*(1+rvanilla)^0.5)/A17stdlife))</f>
        <v>0</v>
      </c>
      <c r="BF288" s="168">
        <f>IF(A17stdlife="n/a","n/a",IF(BF$3&gt;(A17stdlife+$E288),(Input!$I$159*(1+rvanilla)^0.5)-SUM($I288:BE288),(Input!$I$159*(1+rvanilla)^0.5)/A17stdlife))</f>
        <v>0</v>
      </c>
      <c r="BG288" s="168">
        <f>IF(A17stdlife="n/a","n/a",IF(BG$3&gt;(A17stdlife+$E288),(Input!$I$159*(1+rvanilla)^0.5)-SUM($I288:BF288),(Input!$I$159*(1+rvanilla)^0.5)/A17stdlife))</f>
        <v>0</v>
      </c>
      <c r="BH288" s="168">
        <f>IF(A17stdlife="n/a","n/a",IF(BH$3&gt;(A17stdlife+$E288),(Input!$I$159*(1+rvanilla)^0.5)-SUM($I288:BG288),(Input!$I$159*(1+rvanilla)^0.5)/A17stdlife))</f>
        <v>0</v>
      </c>
      <c r="BI288" s="168">
        <f>IF(A17stdlife="n/a","n/a",IF(BI$3&gt;(A17stdlife+$E288),(Input!$I$159*(1+rvanilla)^0.5)-SUM($I288:BH288),(Input!$I$159*(1+rvanilla)^0.5)/A17stdlife))</f>
        <v>0</v>
      </c>
      <c r="BJ288" s="20"/>
      <c r="BK288" s="20"/>
      <c r="BL288"/>
      <c r="BM288"/>
      <c r="BN288"/>
      <c r="BO288"/>
      <c r="BP288"/>
      <c r="BQ288"/>
      <c r="BR288"/>
      <c r="BS288"/>
      <c r="BT288"/>
      <c r="BU288"/>
      <c r="BV288"/>
      <c r="BW288"/>
      <c r="BX288"/>
      <c r="BY288"/>
      <c r="BZ288"/>
      <c r="CA288"/>
      <c r="CB288"/>
      <c r="CC288"/>
      <c r="CD288"/>
      <c r="CE288"/>
      <c r="CF288"/>
      <c r="CG288"/>
      <c r="CH288"/>
      <c r="CI288"/>
      <c r="CJ288"/>
      <c r="CK288"/>
      <c r="CL288"/>
      <c r="CM288"/>
      <c r="CN288"/>
      <c r="CO288"/>
      <c r="CP288"/>
      <c r="CQ288"/>
      <c r="CR288"/>
      <c r="CS288"/>
      <c r="CT288"/>
      <c r="CU288"/>
      <c r="CV288"/>
      <c r="CW288"/>
      <c r="CX288"/>
      <c r="CY288"/>
      <c r="CZ288"/>
      <c r="DA288"/>
      <c r="DB288"/>
      <c r="DC288"/>
      <c r="DD288"/>
      <c r="DE288"/>
      <c r="DF288"/>
      <c r="DG288"/>
      <c r="DH288"/>
      <c r="DI288"/>
      <c r="DJ288"/>
      <c r="DK288"/>
      <c r="DL288"/>
      <c r="DM288"/>
      <c r="DN288"/>
      <c r="DO288"/>
      <c r="DP288"/>
      <c r="DQ288"/>
      <c r="DR288"/>
      <c r="DS288"/>
      <c r="DT288"/>
      <c r="DU288"/>
      <c r="DV288"/>
      <c r="DW288"/>
      <c r="DX288"/>
      <c r="DY288"/>
      <c r="DZ288"/>
      <c r="EA288"/>
      <c r="EB288"/>
      <c r="EC288"/>
      <c r="ED288"/>
      <c r="EE288"/>
      <c r="EF288"/>
      <c r="EG288"/>
      <c r="EH288"/>
      <c r="EI288"/>
      <c r="EJ288"/>
      <c r="EK288"/>
      <c r="EL288"/>
      <c r="EM288"/>
      <c r="EN288"/>
      <c r="EO288"/>
      <c r="EP288"/>
      <c r="EQ288"/>
      <c r="ER288"/>
      <c r="ES288"/>
      <c r="ET288"/>
      <c r="EU288"/>
      <c r="EV288"/>
      <c r="EW288"/>
      <c r="EX288"/>
      <c r="EY288"/>
      <c r="EZ288"/>
      <c r="FA288"/>
      <c r="FB288"/>
      <c r="FC288"/>
      <c r="FD288"/>
      <c r="FE288"/>
      <c r="FF288"/>
      <c r="FG288"/>
      <c r="FH288"/>
      <c r="FI288"/>
      <c r="FJ288"/>
      <c r="FK288"/>
      <c r="FL288"/>
      <c r="FM288"/>
      <c r="FN288"/>
      <c r="FO288"/>
      <c r="FP288"/>
      <c r="FQ288"/>
      <c r="FR288"/>
      <c r="FS288"/>
      <c r="FT288"/>
      <c r="FU288"/>
      <c r="FV288"/>
      <c r="FW288"/>
      <c r="FX288"/>
      <c r="FY288"/>
      <c r="FZ288"/>
      <c r="GA288"/>
      <c r="GB288"/>
      <c r="GC288"/>
      <c r="GD288"/>
      <c r="GE288"/>
      <c r="GF288"/>
      <c r="GG288"/>
      <c r="GH288"/>
      <c r="GI288"/>
      <c r="GJ288"/>
      <c r="GK288"/>
      <c r="GL288"/>
      <c r="GM288"/>
      <c r="GN288"/>
      <c r="GO288"/>
      <c r="GP288"/>
      <c r="GQ288"/>
      <c r="GR288"/>
      <c r="GS288"/>
      <c r="GT288"/>
      <c r="GU288"/>
      <c r="GV288"/>
      <c r="GW288"/>
      <c r="GX288"/>
      <c r="GY288"/>
      <c r="GZ288"/>
      <c r="HA288"/>
      <c r="HB288"/>
      <c r="HC288"/>
      <c r="HD288"/>
      <c r="HE288"/>
      <c r="HF288"/>
      <c r="HG288"/>
      <c r="HH288"/>
      <c r="HI288"/>
      <c r="HJ288"/>
      <c r="HK288"/>
      <c r="HL288"/>
      <c r="HM288"/>
      <c r="HN288"/>
      <c r="HO288"/>
      <c r="HP288"/>
      <c r="HQ288"/>
      <c r="HR288"/>
      <c r="HS288"/>
      <c r="HT288"/>
      <c r="HU288"/>
      <c r="HV288"/>
      <c r="HW288"/>
      <c r="HX288"/>
      <c r="HY288"/>
      <c r="HZ288"/>
      <c r="IA288"/>
      <c r="IB288"/>
      <c r="IC288"/>
      <c r="ID288"/>
      <c r="IE288"/>
      <c r="IF288"/>
      <c r="IG288"/>
      <c r="IH288"/>
      <c r="II288"/>
      <c r="IJ288"/>
      <c r="IK288"/>
      <c r="IL288"/>
      <c r="IM288"/>
      <c r="IN288"/>
      <c r="IO288"/>
      <c r="IP288"/>
      <c r="IQ288"/>
      <c r="IR288"/>
      <c r="IS288"/>
      <c r="IT288"/>
      <c r="IU288"/>
      <c r="IV288"/>
    </row>
    <row r="289" spans="1:256" s="5" customFormat="1" hidden="1" outlineLevel="2">
      <c r="A289" s="20"/>
      <c r="B289" s="20"/>
      <c r="C289" s="38"/>
      <c r="D289" s="641"/>
      <c r="E289" s="287">
        <v>4</v>
      </c>
      <c r="F289" s="40"/>
      <c r="G289" s="445"/>
      <c r="H289" s="315"/>
      <c r="I289" s="315"/>
      <c r="J289" s="314"/>
      <c r="K289" s="168">
        <f>IF(A17stdlife="n/a","n/a",IF(K$3&gt;(A17stdlife+$E289),(Input!$J$159*(1+rvanilla)^0.5)-SUM($J289:J289),(Input!$J$159*(1+rvanilla)^0.5)/A17stdlife))</f>
        <v>0</v>
      </c>
      <c r="L289" s="168">
        <f>IF(A17stdlife="n/a","n/a",IF(L$3&gt;(A17stdlife+$E289),(Input!$J$159*(1+rvanilla)^0.5)-SUM($J289:K289),(Input!$J$159*(1+rvanilla)^0.5)/A17stdlife))</f>
        <v>0</v>
      </c>
      <c r="M289" s="168">
        <f>IF(A17stdlife="n/a","n/a",IF(M$3&gt;(A17stdlife+$E289),(Input!$J$159*(1+rvanilla)^0.5)-SUM($J289:L289),(Input!$J$159*(1+rvanilla)^0.5)/A17stdlife))</f>
        <v>0</v>
      </c>
      <c r="N289" s="168">
        <f>IF(A17stdlife="n/a","n/a",IF(N$3&gt;(A17stdlife+$E289),(Input!$J$159*(1+rvanilla)^0.5)-SUM($J289:M289),(Input!$J$159*(1+rvanilla)^0.5)/A17stdlife))</f>
        <v>0</v>
      </c>
      <c r="O289" s="168">
        <f>IF(A17stdlife="n/a","n/a",IF(O$3&gt;(A17stdlife+$E289),(Input!$J$159*(1+rvanilla)^0.5)-SUM($J289:N289),(Input!$J$159*(1+rvanilla)^0.5)/A17stdlife))</f>
        <v>0</v>
      </c>
      <c r="P289" s="168">
        <f>IF(A17stdlife="n/a","n/a",IF(P$3&gt;(A17stdlife+$E289),(Input!$J$159*(1+rvanilla)^0.5)-SUM($J289:O289),(Input!$J$159*(1+rvanilla)^0.5)/A17stdlife))</f>
        <v>0</v>
      </c>
      <c r="Q289" s="168">
        <f>IF(A17stdlife="n/a","n/a",IF(Q$3&gt;(A17stdlife+$E289),(Input!$J$159*(1+rvanilla)^0.5)-SUM($J289:P289),(Input!$J$159*(1+rvanilla)^0.5)/A17stdlife))</f>
        <v>0</v>
      </c>
      <c r="R289" s="168">
        <f>IF(A17stdlife="n/a","n/a",IF(R$3&gt;(A17stdlife+$E289),(Input!$J$159*(1+rvanilla)^0.5)-SUM($J289:Q289),(Input!$J$159*(1+rvanilla)^0.5)/A17stdlife))</f>
        <v>0</v>
      </c>
      <c r="S289" s="168">
        <f>IF(A17stdlife="n/a","n/a",IF(S$3&gt;(A17stdlife+$E289),(Input!$J$159*(1+rvanilla)^0.5)-SUM($J289:R289),(Input!$J$159*(1+rvanilla)^0.5)/A17stdlife))</f>
        <v>0</v>
      </c>
      <c r="T289" s="168">
        <f>IF(A17stdlife="n/a","n/a",IF(T$3&gt;(A17stdlife+$E289),(Input!$J$159*(1+rvanilla)^0.5)-SUM($J289:S289),(Input!$J$159*(1+rvanilla)^0.5)/A17stdlife))</f>
        <v>0</v>
      </c>
      <c r="U289" s="168">
        <f>IF(A17stdlife="n/a","n/a",IF(U$3&gt;(A17stdlife+$E289),(Input!$J$159*(1+rvanilla)^0.5)-SUM($J289:T289),(Input!$J$159*(1+rvanilla)^0.5)/A17stdlife))</f>
        <v>0</v>
      </c>
      <c r="V289" s="168">
        <f>IF(A17stdlife="n/a","n/a",IF(V$3&gt;(A17stdlife+$E289),(Input!$J$159*(1+rvanilla)^0.5)-SUM($J289:U289),(Input!$J$159*(1+rvanilla)^0.5)/A17stdlife))</f>
        <v>0</v>
      </c>
      <c r="W289" s="168">
        <f>IF(A17stdlife="n/a","n/a",IF(W$3&gt;(A17stdlife+$E289),(Input!$J$159*(1+rvanilla)^0.5)-SUM($J289:V289),(Input!$J$159*(1+rvanilla)^0.5)/A17stdlife))</f>
        <v>0</v>
      </c>
      <c r="X289" s="168">
        <f>IF(A17stdlife="n/a","n/a",IF(X$3&gt;(A17stdlife+$E289),(Input!$J$159*(1+rvanilla)^0.5)-SUM($J289:W289),(Input!$J$159*(1+rvanilla)^0.5)/A17stdlife))</f>
        <v>0</v>
      </c>
      <c r="Y289" s="168">
        <f>IF(A17stdlife="n/a","n/a",IF(Y$3&gt;(A17stdlife+$E289),(Input!$J$159*(1+rvanilla)^0.5)-SUM($J289:X289),(Input!$J$159*(1+rvanilla)^0.5)/A17stdlife))</f>
        <v>0</v>
      </c>
      <c r="Z289" s="168">
        <f>IF(A17stdlife="n/a","n/a",IF(Z$3&gt;(A17stdlife+$E289),(Input!$J$159*(1+rvanilla)^0.5)-SUM($J289:Y289),(Input!$J$159*(1+rvanilla)^0.5)/A17stdlife))</f>
        <v>0</v>
      </c>
      <c r="AA289" s="168">
        <f>IF(A17stdlife="n/a","n/a",IF(AA$3&gt;(A17stdlife+$E289),(Input!$J$159*(1+rvanilla)^0.5)-SUM($J289:Z289),(Input!$J$159*(1+rvanilla)^0.5)/A17stdlife))</f>
        <v>0</v>
      </c>
      <c r="AB289" s="168">
        <f>IF(A17stdlife="n/a","n/a",IF(AB$3&gt;(A17stdlife+$E289),(Input!$J$159*(1+rvanilla)^0.5)-SUM($J289:AA289),(Input!$J$159*(1+rvanilla)^0.5)/A17stdlife))</f>
        <v>0</v>
      </c>
      <c r="AC289" s="168">
        <f>IF(A17stdlife="n/a","n/a",IF(AC$3&gt;(A17stdlife+$E289),(Input!$J$159*(1+rvanilla)^0.5)-SUM($J289:AB289),(Input!$J$159*(1+rvanilla)^0.5)/A17stdlife))</f>
        <v>0</v>
      </c>
      <c r="AD289" s="168">
        <f>IF(A17stdlife="n/a","n/a",IF(AD$3&gt;(A17stdlife+$E289),(Input!$J$159*(1+rvanilla)^0.5)-SUM($J289:AC289),(Input!$J$159*(1+rvanilla)^0.5)/A17stdlife))</f>
        <v>0</v>
      </c>
      <c r="AE289" s="168">
        <f>IF(A17stdlife="n/a","n/a",IF(AE$3&gt;(A17stdlife+$E289),(Input!$J$159*(1+rvanilla)^0.5)-SUM($J289:AD289),(Input!$J$159*(1+rvanilla)^0.5)/A17stdlife))</f>
        <v>0</v>
      </c>
      <c r="AF289" s="168">
        <f>IF(A17stdlife="n/a","n/a",IF(AF$3&gt;(A17stdlife+$E289),(Input!$J$159*(1+rvanilla)^0.5)-SUM($J289:AE289),(Input!$J$159*(1+rvanilla)^0.5)/A17stdlife))</f>
        <v>0</v>
      </c>
      <c r="AG289" s="168">
        <f>IF(A17stdlife="n/a","n/a",IF(AG$3&gt;(A17stdlife+$E289),(Input!$J$159*(1+rvanilla)^0.5)-SUM($J289:AF289),(Input!$J$159*(1+rvanilla)^0.5)/A17stdlife))</f>
        <v>0</v>
      </c>
      <c r="AH289" s="168">
        <f>IF(A17stdlife="n/a","n/a",IF(AH$3&gt;(A17stdlife+$E289),(Input!$J$159*(1+rvanilla)^0.5)-SUM($J289:AG289),(Input!$J$159*(1+rvanilla)^0.5)/A17stdlife))</f>
        <v>0</v>
      </c>
      <c r="AI289" s="168">
        <f>IF(A17stdlife="n/a","n/a",IF(AI$3&gt;(A17stdlife+$E289),(Input!$J$159*(1+rvanilla)^0.5)-SUM($J289:AH289),(Input!$J$159*(1+rvanilla)^0.5)/A17stdlife))</f>
        <v>0</v>
      </c>
      <c r="AJ289" s="168">
        <f>IF(A17stdlife="n/a","n/a",IF(AJ$3&gt;(A17stdlife+$E289),(Input!$J$159*(1+rvanilla)^0.5)-SUM($J289:AI289),(Input!$J$159*(1+rvanilla)^0.5)/A17stdlife))</f>
        <v>0</v>
      </c>
      <c r="AK289" s="168">
        <f>IF(A17stdlife="n/a","n/a",IF(AK$3&gt;(A17stdlife+$E289),(Input!$J$159*(1+rvanilla)^0.5)-SUM($J289:AJ289),(Input!$J$159*(1+rvanilla)^0.5)/A17stdlife))</f>
        <v>0</v>
      </c>
      <c r="AL289" s="168">
        <f>IF(A17stdlife="n/a","n/a",IF(AL$3&gt;(A17stdlife+$E289),(Input!$J$159*(1+rvanilla)^0.5)-SUM($J289:AK289),(Input!$J$159*(1+rvanilla)^0.5)/A17stdlife))</f>
        <v>0</v>
      </c>
      <c r="AM289" s="168">
        <f>IF(A17stdlife="n/a","n/a",IF(AM$3&gt;(A17stdlife+$E289),(Input!$J$159*(1+rvanilla)^0.5)-SUM($J289:AL289),(Input!$J$159*(1+rvanilla)^0.5)/A17stdlife))</f>
        <v>0</v>
      </c>
      <c r="AN289" s="168">
        <f>IF(A17stdlife="n/a","n/a",IF(AN$3&gt;(A17stdlife+$E289),(Input!$J$159*(1+rvanilla)^0.5)-SUM($J289:AM289),(Input!$J$159*(1+rvanilla)^0.5)/A17stdlife))</f>
        <v>0</v>
      </c>
      <c r="AO289" s="168">
        <f>IF(A17stdlife="n/a","n/a",IF(AO$3&gt;(A17stdlife+$E289),(Input!$J$159*(1+rvanilla)^0.5)-SUM($J289:AN289),(Input!$J$159*(1+rvanilla)^0.5)/A17stdlife))</f>
        <v>0</v>
      </c>
      <c r="AP289" s="168">
        <f>IF(A17stdlife="n/a","n/a",IF(AP$3&gt;(A17stdlife+$E289),(Input!$J$159*(1+rvanilla)^0.5)-SUM($J289:AO289),(Input!$J$159*(1+rvanilla)^0.5)/A17stdlife))</f>
        <v>0</v>
      </c>
      <c r="AQ289" s="168">
        <f>IF(A17stdlife="n/a","n/a",IF(AQ$3&gt;(A17stdlife+$E289),(Input!$J$159*(1+rvanilla)^0.5)-SUM($J289:AP289),(Input!$J$159*(1+rvanilla)^0.5)/A17stdlife))</f>
        <v>0</v>
      </c>
      <c r="AR289" s="168">
        <f>IF(A17stdlife="n/a","n/a",IF(AR$3&gt;(A17stdlife+$E289),(Input!$J$159*(1+rvanilla)^0.5)-SUM($J289:AQ289),(Input!$J$159*(1+rvanilla)^0.5)/A17stdlife))</f>
        <v>0</v>
      </c>
      <c r="AS289" s="168">
        <f>IF(A17stdlife="n/a","n/a",IF(AS$3&gt;(A17stdlife+$E289),(Input!$J$159*(1+rvanilla)^0.5)-SUM($J289:AR289),(Input!$J$159*(1+rvanilla)^0.5)/A17stdlife))</f>
        <v>0</v>
      </c>
      <c r="AT289" s="168">
        <f>IF(A17stdlife="n/a","n/a",IF(AT$3&gt;(A17stdlife+$E289),(Input!$J$159*(1+rvanilla)^0.5)-SUM($J289:AS289),(Input!$J$159*(1+rvanilla)^0.5)/A17stdlife))</f>
        <v>0</v>
      </c>
      <c r="AU289" s="168">
        <f>IF(A17stdlife="n/a","n/a",IF(AU$3&gt;(A17stdlife+$E289),(Input!$J$159*(1+rvanilla)^0.5)-SUM($J289:AT289),(Input!$J$159*(1+rvanilla)^0.5)/A17stdlife))</f>
        <v>0</v>
      </c>
      <c r="AV289" s="168">
        <f>IF(A17stdlife="n/a","n/a",IF(AV$3&gt;(A17stdlife+$E289),(Input!$J$159*(1+rvanilla)^0.5)-SUM($J289:AU289),(Input!$J$159*(1+rvanilla)^0.5)/A17stdlife))</f>
        <v>0</v>
      </c>
      <c r="AW289" s="168">
        <f>IF(A17stdlife="n/a","n/a",IF(AW$3&gt;(A17stdlife+$E289),(Input!$J$159*(1+rvanilla)^0.5)-SUM($J289:AV289),(Input!$J$159*(1+rvanilla)^0.5)/A17stdlife))</f>
        <v>0</v>
      </c>
      <c r="AX289" s="168">
        <f>IF(A17stdlife="n/a","n/a",IF(AX$3&gt;(A17stdlife+$E289),(Input!$J$159*(1+rvanilla)^0.5)-SUM($J289:AW289),(Input!$J$159*(1+rvanilla)^0.5)/A17stdlife))</f>
        <v>0</v>
      </c>
      <c r="AY289" s="168">
        <f>IF(A17stdlife="n/a","n/a",IF(AY$3&gt;(A17stdlife+$E289),(Input!$J$159*(1+rvanilla)^0.5)-SUM($J289:AX289),(Input!$J$159*(1+rvanilla)^0.5)/A17stdlife))</f>
        <v>0</v>
      </c>
      <c r="AZ289" s="168">
        <f>IF(A17stdlife="n/a","n/a",IF(AZ$3&gt;(A17stdlife+$E289),(Input!$J$159*(1+rvanilla)^0.5)-SUM($J289:AY289),(Input!$J$159*(1+rvanilla)^0.5)/A17stdlife))</f>
        <v>0</v>
      </c>
      <c r="BA289" s="168">
        <f>IF(A17stdlife="n/a","n/a",IF(BA$3&gt;(A17stdlife+$E289),(Input!$J$159*(1+rvanilla)^0.5)-SUM($J289:AZ289),(Input!$J$159*(1+rvanilla)^0.5)/A17stdlife))</f>
        <v>0</v>
      </c>
      <c r="BB289" s="168">
        <f>IF(A17stdlife="n/a","n/a",IF(BB$3&gt;(A17stdlife+$E289),(Input!$J$159*(1+rvanilla)^0.5)-SUM($J289:BA289),(Input!$J$159*(1+rvanilla)^0.5)/A17stdlife))</f>
        <v>0</v>
      </c>
      <c r="BC289" s="168">
        <f>IF(A17stdlife="n/a","n/a",IF(BC$3&gt;(A17stdlife+$E289),(Input!$J$159*(1+rvanilla)^0.5)-SUM($J289:BB289),(Input!$J$159*(1+rvanilla)^0.5)/A17stdlife))</f>
        <v>0</v>
      </c>
      <c r="BD289" s="168">
        <f>IF(A17stdlife="n/a","n/a",IF(BD$3&gt;(A17stdlife+$E289),(Input!$J$159*(1+rvanilla)^0.5)-SUM($J289:BC289),(Input!$J$159*(1+rvanilla)^0.5)/A17stdlife))</f>
        <v>0</v>
      </c>
      <c r="BE289" s="168">
        <f>IF(A17stdlife="n/a","n/a",IF(BE$3&gt;(A17stdlife+$E289),(Input!$J$159*(1+rvanilla)^0.5)-SUM($J289:BD289),(Input!$J$159*(1+rvanilla)^0.5)/A17stdlife))</f>
        <v>0</v>
      </c>
      <c r="BF289" s="168">
        <f>IF(A17stdlife="n/a","n/a",IF(BF$3&gt;(A17stdlife+$E289),(Input!$J$159*(1+rvanilla)^0.5)-SUM($J289:BE289),(Input!$J$159*(1+rvanilla)^0.5)/A17stdlife))</f>
        <v>0</v>
      </c>
      <c r="BG289" s="168">
        <f>IF(A17stdlife="n/a","n/a",IF(BG$3&gt;(A17stdlife+$E289),(Input!$J$159*(1+rvanilla)^0.5)-SUM($J289:BF289),(Input!$J$159*(1+rvanilla)^0.5)/A17stdlife))</f>
        <v>0</v>
      </c>
      <c r="BH289" s="168">
        <f>IF(A17stdlife="n/a","n/a",IF(BH$3&gt;(A17stdlife+$E289),(Input!$J$159*(1+rvanilla)^0.5)-SUM($J289:BG289),(Input!$J$159*(1+rvanilla)^0.5)/A17stdlife))</f>
        <v>0</v>
      </c>
      <c r="BI289" s="168">
        <f>IF(A17stdlife="n/a","n/a",IF(BI$3&gt;(A17stdlife+$E289),(Input!$J$159*(1+rvanilla)^0.5)-SUM($J289:BH289),(Input!$J$159*(1+rvanilla)^0.5)/A17stdlife))</f>
        <v>0</v>
      </c>
      <c r="BJ289" s="168"/>
      <c r="BK289" s="20"/>
      <c r="BL289"/>
      <c r="BM289"/>
      <c r="BN289"/>
      <c r="BO289"/>
      <c r="BP289"/>
      <c r="BQ289"/>
      <c r="BR289"/>
      <c r="BS289"/>
      <c r="BT289"/>
      <c r="BU289"/>
      <c r="BV289"/>
      <c r="BW289"/>
      <c r="BX289"/>
      <c r="BY289"/>
      <c r="BZ289"/>
      <c r="CA289"/>
      <c r="CB289"/>
      <c r="CC289"/>
      <c r="CD289"/>
      <c r="CE289"/>
      <c r="CF289"/>
      <c r="CG289"/>
      <c r="CH289"/>
      <c r="CI289"/>
      <c r="CJ289"/>
      <c r="CK289"/>
      <c r="CL289"/>
      <c r="CM289"/>
      <c r="CN289"/>
      <c r="CO289"/>
      <c r="CP289"/>
      <c r="CQ289"/>
      <c r="CR289"/>
      <c r="CS289"/>
      <c r="CT289"/>
      <c r="CU289"/>
      <c r="CV289"/>
      <c r="CW289"/>
      <c r="CX289"/>
      <c r="CY289"/>
      <c r="CZ289"/>
      <c r="DA289"/>
      <c r="DB289"/>
      <c r="DC289"/>
      <c r="DD289"/>
      <c r="DE289"/>
      <c r="DF289"/>
      <c r="DG289"/>
      <c r="DH289"/>
      <c r="DI289"/>
      <c r="DJ289"/>
      <c r="DK289"/>
      <c r="DL289"/>
      <c r="DM289"/>
      <c r="DN289"/>
      <c r="DO289"/>
      <c r="DP289"/>
      <c r="DQ289"/>
      <c r="DR289"/>
      <c r="DS289"/>
      <c r="DT289"/>
      <c r="DU289"/>
      <c r="DV289"/>
      <c r="DW289"/>
      <c r="DX289"/>
      <c r="DY289"/>
      <c r="DZ289"/>
      <c r="EA289"/>
      <c r="EB289"/>
      <c r="EC289"/>
      <c r="ED289"/>
      <c r="EE289"/>
      <c r="EF289"/>
      <c r="EG289"/>
      <c r="EH289"/>
      <c r="EI289"/>
      <c r="EJ289"/>
      <c r="EK289"/>
      <c r="EL289"/>
      <c r="EM289"/>
      <c r="EN289"/>
      <c r="EO289"/>
      <c r="EP289"/>
      <c r="EQ289"/>
      <c r="ER289"/>
      <c r="ES289"/>
      <c r="ET289"/>
      <c r="EU289"/>
      <c r="EV289"/>
      <c r="EW289"/>
      <c r="EX289"/>
      <c r="EY289"/>
      <c r="EZ289"/>
      <c r="FA289"/>
      <c r="FB289"/>
      <c r="FC289"/>
      <c r="FD289"/>
      <c r="FE289"/>
      <c r="FF289"/>
      <c r="FG289"/>
      <c r="FH289"/>
      <c r="FI289"/>
      <c r="FJ289"/>
      <c r="FK289"/>
      <c r="FL289"/>
      <c r="FM289"/>
      <c r="FN289"/>
      <c r="FO289"/>
      <c r="FP289"/>
      <c r="FQ289"/>
      <c r="FR289"/>
      <c r="FS289"/>
      <c r="FT289"/>
      <c r="FU289"/>
      <c r="FV289"/>
      <c r="FW289"/>
      <c r="FX289"/>
      <c r="FY289"/>
      <c r="FZ289"/>
      <c r="GA289"/>
      <c r="GB289"/>
      <c r="GC289"/>
      <c r="GD289"/>
      <c r="GE289"/>
      <c r="GF289"/>
      <c r="GG289"/>
      <c r="GH289"/>
      <c r="GI289"/>
      <c r="GJ289"/>
      <c r="GK289"/>
      <c r="GL289"/>
      <c r="GM289"/>
      <c r="GN289"/>
      <c r="GO289"/>
      <c r="GP289"/>
      <c r="GQ289"/>
      <c r="GR289"/>
      <c r="GS289"/>
      <c r="GT289"/>
      <c r="GU289"/>
      <c r="GV289"/>
      <c r="GW289"/>
      <c r="GX289"/>
      <c r="GY289"/>
      <c r="GZ289"/>
      <c r="HA289"/>
      <c r="HB289"/>
      <c r="HC289"/>
      <c r="HD289"/>
      <c r="HE289"/>
      <c r="HF289"/>
      <c r="HG289"/>
      <c r="HH289"/>
      <c r="HI289"/>
      <c r="HJ289"/>
      <c r="HK289"/>
      <c r="HL289"/>
      <c r="HM289"/>
      <c r="HN289"/>
      <c r="HO289"/>
      <c r="HP289"/>
      <c r="HQ289"/>
      <c r="HR289"/>
      <c r="HS289"/>
      <c r="HT289"/>
      <c r="HU289"/>
      <c r="HV289"/>
      <c r="HW289"/>
      <c r="HX289"/>
      <c r="HY289"/>
      <c r="HZ289"/>
      <c r="IA289"/>
      <c r="IB289"/>
      <c r="IC289"/>
      <c r="ID289"/>
      <c r="IE289"/>
      <c r="IF289"/>
      <c r="IG289"/>
      <c r="IH289"/>
      <c r="II289"/>
      <c r="IJ289"/>
      <c r="IK289"/>
      <c r="IL289"/>
      <c r="IM289"/>
      <c r="IN289"/>
      <c r="IO289"/>
      <c r="IP289"/>
      <c r="IQ289"/>
      <c r="IR289"/>
      <c r="IS289"/>
      <c r="IT289"/>
      <c r="IU289"/>
      <c r="IV289"/>
    </row>
    <row r="290" spans="1:256" s="5" customFormat="1" hidden="1" outlineLevel="2">
      <c r="A290" s="20"/>
      <c r="B290" s="20"/>
      <c r="C290" s="38"/>
      <c r="D290" s="641"/>
      <c r="E290" s="287">
        <v>5</v>
      </c>
      <c r="F290" s="40"/>
      <c r="G290" s="445"/>
      <c r="H290" s="315"/>
      <c r="I290" s="315"/>
      <c r="J290" s="315"/>
      <c r="K290" s="314"/>
      <c r="L290" s="168">
        <f>IF(A17stdlife="n/a","n/a",IF(L$3&gt;(A17stdlife+$E290),(Input!$K$159*(1+rvanilla)^0.5)-SUM($K290:K290),(Input!$K$159*(1+rvanilla)^0.5)/A17stdlife))</f>
        <v>0</v>
      </c>
      <c r="M290" s="168">
        <f>IF(A17stdlife="n/a","n/a",IF(M$3&gt;(A17stdlife+$E290),(Input!$K$159*(1+rvanilla)^0.5)-SUM($K290:L290),(Input!$K$159*(1+rvanilla)^0.5)/A17stdlife))</f>
        <v>0</v>
      </c>
      <c r="N290" s="168">
        <f>IF(A17stdlife="n/a","n/a",IF(N$3&gt;(A17stdlife+$E290),(Input!$K$159*(1+rvanilla)^0.5)-SUM($K290:M290),(Input!$K$159*(1+rvanilla)^0.5)/A17stdlife))</f>
        <v>0</v>
      </c>
      <c r="O290" s="168">
        <f>IF(A17stdlife="n/a","n/a",IF(O$3&gt;(A17stdlife+$E290),(Input!$K$159*(1+rvanilla)^0.5)-SUM($K290:N290),(Input!$K$159*(1+rvanilla)^0.5)/A17stdlife))</f>
        <v>0</v>
      </c>
      <c r="P290" s="168">
        <f>IF(A17stdlife="n/a","n/a",IF(P$3&gt;(A17stdlife+$E290),(Input!$K$159*(1+rvanilla)^0.5)-SUM($K290:O290),(Input!$K$159*(1+rvanilla)^0.5)/A17stdlife))</f>
        <v>0</v>
      </c>
      <c r="Q290" s="168">
        <f>IF(A17stdlife="n/a","n/a",IF(Q$3&gt;(A17stdlife+$E290),(Input!$K$159*(1+rvanilla)^0.5)-SUM($K290:P290),(Input!$K$159*(1+rvanilla)^0.5)/A17stdlife))</f>
        <v>0</v>
      </c>
      <c r="R290" s="168">
        <f>IF(A17stdlife="n/a","n/a",IF(R$3&gt;(A17stdlife+$E290),(Input!$K$159*(1+rvanilla)^0.5)-SUM($K290:Q290),(Input!$K$159*(1+rvanilla)^0.5)/A17stdlife))</f>
        <v>0</v>
      </c>
      <c r="S290" s="168">
        <f>IF(A17stdlife="n/a","n/a",IF(S$3&gt;(A17stdlife+$E290),(Input!$K$159*(1+rvanilla)^0.5)-SUM($K290:R290),(Input!$K$159*(1+rvanilla)^0.5)/A17stdlife))</f>
        <v>0</v>
      </c>
      <c r="T290" s="168">
        <f>IF(A17stdlife="n/a","n/a",IF(T$3&gt;(A17stdlife+$E290),(Input!$K$159*(1+rvanilla)^0.5)-SUM($K290:S290),(Input!$K$159*(1+rvanilla)^0.5)/A17stdlife))</f>
        <v>0</v>
      </c>
      <c r="U290" s="168">
        <f>IF(A17stdlife="n/a","n/a",IF(U$3&gt;(A17stdlife+$E290),(Input!$K$159*(1+rvanilla)^0.5)-SUM($K290:T290),(Input!$K$159*(1+rvanilla)^0.5)/A17stdlife))</f>
        <v>0</v>
      </c>
      <c r="V290" s="168">
        <f>IF(A17stdlife="n/a","n/a",IF(V$3&gt;(A17stdlife+$E290),(Input!$K$159*(1+rvanilla)^0.5)-SUM($K290:U290),(Input!$K$159*(1+rvanilla)^0.5)/A17stdlife))</f>
        <v>0</v>
      </c>
      <c r="W290" s="168">
        <f>IF(A17stdlife="n/a","n/a",IF(W$3&gt;(A17stdlife+$E290),(Input!$K$159*(1+rvanilla)^0.5)-SUM($K290:V290),(Input!$K$159*(1+rvanilla)^0.5)/A17stdlife))</f>
        <v>0</v>
      </c>
      <c r="X290" s="168">
        <f>IF(A17stdlife="n/a","n/a",IF(X$3&gt;(A17stdlife+$E290),(Input!$K$159*(1+rvanilla)^0.5)-SUM($K290:W290),(Input!$K$159*(1+rvanilla)^0.5)/A17stdlife))</f>
        <v>0</v>
      </c>
      <c r="Y290" s="168">
        <f>IF(A17stdlife="n/a","n/a",IF(Y$3&gt;(A17stdlife+$E290),(Input!$K$159*(1+rvanilla)^0.5)-SUM($K290:X290),(Input!$K$159*(1+rvanilla)^0.5)/A17stdlife))</f>
        <v>0</v>
      </c>
      <c r="Z290" s="168">
        <f>IF(A17stdlife="n/a","n/a",IF(Z$3&gt;(A17stdlife+$E290),(Input!$K$159*(1+rvanilla)^0.5)-SUM($K290:Y290),(Input!$K$159*(1+rvanilla)^0.5)/A17stdlife))</f>
        <v>0</v>
      </c>
      <c r="AA290" s="168">
        <f>IF(A17stdlife="n/a","n/a",IF(AA$3&gt;(A17stdlife+$E290),(Input!$K$159*(1+rvanilla)^0.5)-SUM($K290:Z290),(Input!$K$159*(1+rvanilla)^0.5)/A17stdlife))</f>
        <v>0</v>
      </c>
      <c r="AB290" s="168">
        <f>IF(A17stdlife="n/a","n/a",IF(AB$3&gt;(A17stdlife+$E290),(Input!$K$159*(1+rvanilla)^0.5)-SUM($K290:AA290),(Input!$K$159*(1+rvanilla)^0.5)/A17stdlife))</f>
        <v>0</v>
      </c>
      <c r="AC290" s="168">
        <f>IF(A17stdlife="n/a","n/a",IF(AC$3&gt;(A17stdlife+$E290),(Input!$K$159*(1+rvanilla)^0.5)-SUM($K290:AB290),(Input!$K$159*(1+rvanilla)^0.5)/A17stdlife))</f>
        <v>0</v>
      </c>
      <c r="AD290" s="168">
        <f>IF(A17stdlife="n/a","n/a",IF(AD$3&gt;(A17stdlife+$E290),(Input!$K$159*(1+rvanilla)^0.5)-SUM($K290:AC290),(Input!$K$159*(1+rvanilla)^0.5)/A17stdlife))</f>
        <v>0</v>
      </c>
      <c r="AE290" s="168">
        <f>IF(A17stdlife="n/a","n/a",IF(AE$3&gt;(A17stdlife+$E290),(Input!$K$159*(1+rvanilla)^0.5)-SUM($K290:AD290),(Input!$K$159*(1+rvanilla)^0.5)/A17stdlife))</f>
        <v>0</v>
      </c>
      <c r="AF290" s="168">
        <f>IF(A17stdlife="n/a","n/a",IF(AF$3&gt;(A17stdlife+$E290),(Input!$K$159*(1+rvanilla)^0.5)-SUM($K290:AE290),(Input!$K$159*(1+rvanilla)^0.5)/A17stdlife))</f>
        <v>0</v>
      </c>
      <c r="AG290" s="168">
        <f>IF(A17stdlife="n/a","n/a",IF(AG$3&gt;(A17stdlife+$E290),(Input!$K$159*(1+rvanilla)^0.5)-SUM($K290:AF290),(Input!$K$159*(1+rvanilla)^0.5)/A17stdlife))</f>
        <v>0</v>
      </c>
      <c r="AH290" s="168">
        <f>IF(A17stdlife="n/a","n/a",IF(AH$3&gt;(A17stdlife+$E290),(Input!$K$159*(1+rvanilla)^0.5)-SUM($K290:AG290),(Input!$K$159*(1+rvanilla)^0.5)/A17stdlife))</f>
        <v>0</v>
      </c>
      <c r="AI290" s="168">
        <f>IF(A17stdlife="n/a","n/a",IF(AI$3&gt;(A17stdlife+$E290),(Input!$K$159*(1+rvanilla)^0.5)-SUM($K290:AH290),(Input!$K$159*(1+rvanilla)^0.5)/A17stdlife))</f>
        <v>0</v>
      </c>
      <c r="AJ290" s="168">
        <f>IF(A17stdlife="n/a","n/a",IF(AJ$3&gt;(A17stdlife+$E290),(Input!$K$159*(1+rvanilla)^0.5)-SUM($K290:AI290),(Input!$K$159*(1+rvanilla)^0.5)/A17stdlife))</f>
        <v>0</v>
      </c>
      <c r="AK290" s="168">
        <f>IF(A17stdlife="n/a","n/a",IF(AK$3&gt;(A17stdlife+$E290),(Input!$K$159*(1+rvanilla)^0.5)-SUM($K290:AJ290),(Input!$K$159*(1+rvanilla)^0.5)/A17stdlife))</f>
        <v>0</v>
      </c>
      <c r="AL290" s="168">
        <f>IF(A17stdlife="n/a","n/a",IF(AL$3&gt;(A17stdlife+$E290),(Input!$K$159*(1+rvanilla)^0.5)-SUM($K290:AK290),(Input!$K$159*(1+rvanilla)^0.5)/A17stdlife))</f>
        <v>0</v>
      </c>
      <c r="AM290" s="168">
        <f>IF(A17stdlife="n/a","n/a",IF(AM$3&gt;(A17stdlife+$E290),(Input!$K$159*(1+rvanilla)^0.5)-SUM($K290:AL290),(Input!$K$159*(1+rvanilla)^0.5)/A17stdlife))</f>
        <v>0</v>
      </c>
      <c r="AN290" s="168">
        <f>IF(A17stdlife="n/a","n/a",IF(AN$3&gt;(A17stdlife+$E290),(Input!$K$159*(1+rvanilla)^0.5)-SUM($K290:AM290),(Input!$K$159*(1+rvanilla)^0.5)/A17stdlife))</f>
        <v>0</v>
      </c>
      <c r="AO290" s="168">
        <f>IF(A17stdlife="n/a","n/a",IF(AO$3&gt;(A17stdlife+$E290),(Input!$K$159*(1+rvanilla)^0.5)-SUM($K290:AN290),(Input!$K$159*(1+rvanilla)^0.5)/A17stdlife))</f>
        <v>0</v>
      </c>
      <c r="AP290" s="168">
        <f>IF(A17stdlife="n/a","n/a",IF(AP$3&gt;(A17stdlife+$E290),(Input!$K$159*(1+rvanilla)^0.5)-SUM($K290:AO290),(Input!$K$159*(1+rvanilla)^0.5)/A17stdlife))</f>
        <v>0</v>
      </c>
      <c r="AQ290" s="168">
        <f>IF(A17stdlife="n/a","n/a",IF(AQ$3&gt;(A17stdlife+$E290),(Input!$K$159*(1+rvanilla)^0.5)-SUM($K290:AP290),(Input!$K$159*(1+rvanilla)^0.5)/A17stdlife))</f>
        <v>0</v>
      </c>
      <c r="AR290" s="168">
        <f>IF(A17stdlife="n/a","n/a",IF(AR$3&gt;(A17stdlife+$E290),(Input!$K$159*(1+rvanilla)^0.5)-SUM($K290:AQ290),(Input!$K$159*(1+rvanilla)^0.5)/A17stdlife))</f>
        <v>0</v>
      </c>
      <c r="AS290" s="168">
        <f>IF(A17stdlife="n/a","n/a",IF(AS$3&gt;(A17stdlife+$E290),(Input!$K$159*(1+rvanilla)^0.5)-SUM($K290:AR290),(Input!$K$159*(1+rvanilla)^0.5)/A17stdlife))</f>
        <v>0</v>
      </c>
      <c r="AT290" s="168">
        <f>IF(A17stdlife="n/a","n/a",IF(AT$3&gt;(A17stdlife+$E290),(Input!$K$159*(1+rvanilla)^0.5)-SUM($K290:AS290),(Input!$K$159*(1+rvanilla)^0.5)/A17stdlife))</f>
        <v>0</v>
      </c>
      <c r="AU290" s="168">
        <f>IF(A17stdlife="n/a","n/a",IF(AU$3&gt;(A17stdlife+$E290),(Input!$K$159*(1+rvanilla)^0.5)-SUM($K290:AT290),(Input!$K$159*(1+rvanilla)^0.5)/A17stdlife))</f>
        <v>0</v>
      </c>
      <c r="AV290" s="168">
        <f>IF(A17stdlife="n/a","n/a",IF(AV$3&gt;(A17stdlife+$E290),(Input!$K$159*(1+rvanilla)^0.5)-SUM($K290:AU290),(Input!$K$159*(1+rvanilla)^0.5)/A17stdlife))</f>
        <v>0</v>
      </c>
      <c r="AW290" s="168">
        <f>IF(A17stdlife="n/a","n/a",IF(AW$3&gt;(A17stdlife+$E290),(Input!$K$159*(1+rvanilla)^0.5)-SUM($K290:AV290),(Input!$K$159*(1+rvanilla)^0.5)/A17stdlife))</f>
        <v>0</v>
      </c>
      <c r="AX290" s="168">
        <f>IF(A17stdlife="n/a","n/a",IF(AX$3&gt;(A17stdlife+$E290),(Input!$K$159*(1+rvanilla)^0.5)-SUM($K290:AW290),(Input!$K$159*(1+rvanilla)^0.5)/A17stdlife))</f>
        <v>0</v>
      </c>
      <c r="AY290" s="168">
        <f>IF(A17stdlife="n/a","n/a",IF(AY$3&gt;(A17stdlife+$E290),(Input!$K$159*(1+rvanilla)^0.5)-SUM($K290:AX290),(Input!$K$159*(1+rvanilla)^0.5)/A17stdlife))</f>
        <v>0</v>
      </c>
      <c r="AZ290" s="168">
        <f>IF(A17stdlife="n/a","n/a",IF(AZ$3&gt;(A17stdlife+$E290),(Input!$K$159*(1+rvanilla)^0.5)-SUM($K290:AY290),(Input!$K$159*(1+rvanilla)^0.5)/A17stdlife))</f>
        <v>0</v>
      </c>
      <c r="BA290" s="168">
        <f>IF(A17stdlife="n/a","n/a",IF(BA$3&gt;(A17stdlife+$E290),(Input!$K$159*(1+rvanilla)^0.5)-SUM($K290:AZ290),(Input!$K$159*(1+rvanilla)^0.5)/A17stdlife))</f>
        <v>0</v>
      </c>
      <c r="BB290" s="168">
        <f>IF(A17stdlife="n/a","n/a",IF(BB$3&gt;(A17stdlife+$E290),(Input!$K$159*(1+rvanilla)^0.5)-SUM($K290:BA290),(Input!$K$159*(1+rvanilla)^0.5)/A17stdlife))</f>
        <v>0</v>
      </c>
      <c r="BC290" s="168">
        <f>IF(A17stdlife="n/a","n/a",IF(BC$3&gt;(A17stdlife+$E290),(Input!$K$159*(1+rvanilla)^0.5)-SUM($K290:BB290),(Input!$K$159*(1+rvanilla)^0.5)/A17stdlife))</f>
        <v>0</v>
      </c>
      <c r="BD290" s="168">
        <f>IF(A17stdlife="n/a","n/a",IF(BD$3&gt;(A17stdlife+$E290),(Input!$K$159*(1+rvanilla)^0.5)-SUM($K290:BC290),(Input!$K$159*(1+rvanilla)^0.5)/A17stdlife))</f>
        <v>0</v>
      </c>
      <c r="BE290" s="168">
        <f>IF(A17stdlife="n/a","n/a",IF(BE$3&gt;(A17stdlife+$E290),(Input!$K$159*(1+rvanilla)^0.5)-SUM($K290:BD290),(Input!$K$159*(1+rvanilla)^0.5)/A17stdlife))</f>
        <v>0</v>
      </c>
      <c r="BF290" s="168">
        <f>IF(A17stdlife="n/a","n/a",IF(BF$3&gt;(A17stdlife+$E290),(Input!$K$159*(1+rvanilla)^0.5)-SUM($K290:BE290),(Input!$K$159*(1+rvanilla)^0.5)/A17stdlife))</f>
        <v>0</v>
      </c>
      <c r="BG290" s="168">
        <f>IF(A17stdlife="n/a","n/a",IF(BG$3&gt;(A17stdlife+$E290),(Input!$K$159*(1+rvanilla)^0.5)-SUM($K290:BF290),(Input!$K$159*(1+rvanilla)^0.5)/A17stdlife))</f>
        <v>0</v>
      </c>
      <c r="BH290" s="168">
        <f>IF(A17stdlife="n/a","n/a",IF(BH$3&gt;(A17stdlife+$E290),(Input!$K$159*(1+rvanilla)^0.5)-SUM($K290:BG290),(Input!$K$159*(1+rvanilla)^0.5)/A17stdlife))</f>
        <v>0</v>
      </c>
      <c r="BI290" s="168">
        <f>IF(A17stdlife="n/a","n/a",IF(BI$3&gt;(A17stdlife+$E290),(Input!$K$159*(1+rvanilla)^0.5)-SUM($K290:BH290),(Input!$K$159*(1+rvanilla)^0.5)/A17stdlife))</f>
        <v>0</v>
      </c>
      <c r="BJ290" s="20"/>
      <c r="BK290" s="20"/>
      <c r="BL290"/>
      <c r="BM290"/>
      <c r="BN290"/>
      <c r="BO290"/>
      <c r="BP290"/>
      <c r="BQ290"/>
      <c r="BR290"/>
      <c r="BS290"/>
      <c r="BT290"/>
      <c r="BU290"/>
      <c r="BV290"/>
      <c r="BW290"/>
      <c r="BX290"/>
      <c r="BY290"/>
      <c r="BZ290"/>
      <c r="CA290"/>
      <c r="CB290"/>
      <c r="CC290"/>
      <c r="CD290"/>
      <c r="CE290"/>
      <c r="CF290"/>
      <c r="CG290"/>
      <c r="CH290"/>
      <c r="CI290"/>
      <c r="CJ290"/>
      <c r="CK290"/>
      <c r="CL290"/>
      <c r="CM290"/>
      <c r="CN290"/>
      <c r="CO290"/>
      <c r="CP290"/>
      <c r="CQ290"/>
      <c r="CR290"/>
      <c r="CS290"/>
      <c r="CT290"/>
      <c r="CU290"/>
      <c r="CV290"/>
      <c r="CW290"/>
      <c r="CX290"/>
      <c r="CY290"/>
      <c r="CZ290"/>
      <c r="DA290"/>
      <c r="DB290"/>
      <c r="DC290"/>
      <c r="DD290"/>
      <c r="DE290"/>
      <c r="DF290"/>
      <c r="DG290"/>
      <c r="DH290"/>
      <c r="DI290"/>
      <c r="DJ290"/>
      <c r="DK290"/>
      <c r="DL290"/>
      <c r="DM290"/>
      <c r="DN290"/>
      <c r="DO290"/>
      <c r="DP290"/>
      <c r="DQ290"/>
      <c r="DR290"/>
      <c r="DS290"/>
      <c r="DT290"/>
      <c r="DU290"/>
      <c r="DV290"/>
      <c r="DW290"/>
      <c r="DX290"/>
      <c r="DY290"/>
      <c r="DZ290"/>
      <c r="EA290"/>
      <c r="EB290"/>
      <c r="EC290"/>
      <c r="ED290"/>
      <c r="EE290"/>
      <c r="EF290"/>
      <c r="EG290"/>
      <c r="EH290"/>
      <c r="EI290"/>
      <c r="EJ290"/>
      <c r="EK290"/>
      <c r="EL290"/>
      <c r="EM290"/>
      <c r="EN290"/>
      <c r="EO290"/>
      <c r="EP290"/>
      <c r="EQ290"/>
      <c r="ER290"/>
      <c r="ES290"/>
      <c r="ET290"/>
      <c r="EU290"/>
      <c r="EV290"/>
      <c r="EW290"/>
      <c r="EX290"/>
      <c r="EY290"/>
      <c r="EZ290"/>
      <c r="FA290"/>
      <c r="FB290"/>
      <c r="FC290"/>
      <c r="FD290"/>
      <c r="FE290"/>
      <c r="FF290"/>
      <c r="FG290"/>
      <c r="FH290"/>
      <c r="FI290"/>
      <c r="FJ290"/>
      <c r="FK290"/>
      <c r="FL290"/>
      <c r="FM290"/>
      <c r="FN290"/>
      <c r="FO290"/>
      <c r="FP290"/>
      <c r="FQ290"/>
      <c r="FR290"/>
      <c r="FS290"/>
      <c r="FT290"/>
      <c r="FU290"/>
      <c r="FV290"/>
      <c r="FW290"/>
      <c r="FX290"/>
      <c r="FY290"/>
      <c r="FZ290"/>
      <c r="GA290"/>
      <c r="GB290"/>
      <c r="GC290"/>
      <c r="GD290"/>
      <c r="GE290"/>
      <c r="GF290"/>
      <c r="GG290"/>
      <c r="GH290"/>
      <c r="GI290"/>
      <c r="GJ290"/>
      <c r="GK290"/>
      <c r="GL290"/>
      <c r="GM290"/>
      <c r="GN290"/>
      <c r="GO290"/>
      <c r="GP290"/>
      <c r="GQ290"/>
      <c r="GR290"/>
      <c r="GS290"/>
      <c r="GT290"/>
      <c r="GU290"/>
      <c r="GV290"/>
      <c r="GW290"/>
      <c r="GX290"/>
      <c r="GY290"/>
      <c r="GZ290"/>
      <c r="HA290"/>
      <c r="HB290"/>
      <c r="HC290"/>
      <c r="HD290"/>
      <c r="HE290"/>
      <c r="HF290"/>
      <c r="HG290"/>
      <c r="HH290"/>
      <c r="HI290"/>
      <c r="HJ290"/>
      <c r="HK290"/>
      <c r="HL290"/>
      <c r="HM290"/>
      <c r="HN290"/>
      <c r="HO290"/>
      <c r="HP290"/>
      <c r="HQ290"/>
      <c r="HR290"/>
      <c r="HS290"/>
      <c r="HT290"/>
      <c r="HU290"/>
      <c r="HV290"/>
      <c r="HW290"/>
      <c r="HX290"/>
      <c r="HY290"/>
      <c r="HZ290"/>
      <c r="IA290"/>
      <c r="IB290"/>
      <c r="IC290"/>
      <c r="ID290"/>
      <c r="IE290"/>
      <c r="IF290"/>
      <c r="IG290"/>
      <c r="IH290"/>
      <c r="II290"/>
      <c r="IJ290"/>
      <c r="IK290"/>
      <c r="IL290"/>
      <c r="IM290"/>
      <c r="IN290"/>
      <c r="IO290"/>
      <c r="IP290"/>
      <c r="IQ290"/>
      <c r="IR290"/>
      <c r="IS290"/>
      <c r="IT290"/>
      <c r="IU290"/>
      <c r="IV290"/>
    </row>
    <row r="291" spans="1:256" s="5" customFormat="1" hidden="1" outlineLevel="2">
      <c r="A291" s="20"/>
      <c r="B291" s="20"/>
      <c r="C291" s="38"/>
      <c r="D291" s="641"/>
      <c r="E291" s="287">
        <v>6</v>
      </c>
      <c r="F291" s="40"/>
      <c r="G291" s="445"/>
      <c r="H291" s="315"/>
      <c r="I291" s="315"/>
      <c r="J291" s="315"/>
      <c r="K291" s="315"/>
      <c r="L291" s="314"/>
      <c r="M291" s="168">
        <f>IF(A17stdlife="n/a","n/a",IF(M$3&gt;(A17stdlife+$E291),(Input!$L$159*(1+rvanilla)^0.5)-SUM($L291:L291),(Input!$L$159*(1+rvanilla)^0.5)/A17stdlife))</f>
        <v>0</v>
      </c>
      <c r="N291" s="168">
        <f>IF(A17stdlife="n/a","n/a",IF(N$3&gt;(A17stdlife+$E291),(Input!$L$159*(1+rvanilla)^0.5)-SUM($L291:M291),(Input!$L$159*(1+rvanilla)^0.5)/A17stdlife))</f>
        <v>0</v>
      </c>
      <c r="O291" s="168">
        <f>IF(A17stdlife="n/a","n/a",IF(O$3&gt;(A17stdlife+$E291),(Input!$L$159*(1+rvanilla)^0.5)-SUM($L291:N291),(Input!$L$159*(1+rvanilla)^0.5)/A17stdlife))</f>
        <v>0</v>
      </c>
      <c r="P291" s="168">
        <f>IF(A17stdlife="n/a","n/a",IF(P$3&gt;(A17stdlife+$E291),(Input!$L$159*(1+rvanilla)^0.5)-SUM($L291:O291),(Input!$L$159*(1+rvanilla)^0.5)/A17stdlife))</f>
        <v>0</v>
      </c>
      <c r="Q291" s="168">
        <f>IF(A17stdlife="n/a","n/a",IF(Q$3&gt;(A17stdlife+$E291),(Input!$L$159*(1+rvanilla)^0.5)-SUM($L291:P291),(Input!$L$159*(1+rvanilla)^0.5)/A17stdlife))</f>
        <v>0</v>
      </c>
      <c r="R291" s="168">
        <f>IF(A17stdlife="n/a","n/a",IF(R$3&gt;(A17stdlife+$E291),(Input!$L$159*(1+rvanilla)^0.5)-SUM($L291:Q291),(Input!$L$159*(1+rvanilla)^0.5)/A17stdlife))</f>
        <v>0</v>
      </c>
      <c r="S291" s="168">
        <f>IF(A17stdlife="n/a","n/a",IF(S$3&gt;(A17stdlife+$E291),(Input!$L$159*(1+rvanilla)^0.5)-SUM($L291:R291),(Input!$L$159*(1+rvanilla)^0.5)/A17stdlife))</f>
        <v>0</v>
      </c>
      <c r="T291" s="168">
        <f>IF(A17stdlife="n/a","n/a",IF(T$3&gt;(A17stdlife+$E291),(Input!$L$159*(1+rvanilla)^0.5)-SUM($L291:S291),(Input!$L$159*(1+rvanilla)^0.5)/A17stdlife))</f>
        <v>0</v>
      </c>
      <c r="U291" s="168">
        <f>IF(A17stdlife="n/a","n/a",IF(U$3&gt;(A17stdlife+$E291),(Input!$L$159*(1+rvanilla)^0.5)-SUM($L291:T291),(Input!$L$159*(1+rvanilla)^0.5)/A17stdlife))</f>
        <v>0</v>
      </c>
      <c r="V291" s="168">
        <f>IF(A17stdlife="n/a","n/a",IF(V$3&gt;(A17stdlife+$E291),(Input!$L$159*(1+rvanilla)^0.5)-SUM($L291:U291),(Input!$L$159*(1+rvanilla)^0.5)/A17stdlife))</f>
        <v>0</v>
      </c>
      <c r="W291" s="168">
        <f>IF(A17stdlife="n/a","n/a",IF(W$3&gt;(A17stdlife+$E291),(Input!$L$159*(1+rvanilla)^0.5)-SUM($L291:V291),(Input!$L$159*(1+rvanilla)^0.5)/A17stdlife))</f>
        <v>0</v>
      </c>
      <c r="X291" s="168">
        <f>IF(A17stdlife="n/a","n/a",IF(X$3&gt;(A17stdlife+$E291),(Input!$L$159*(1+rvanilla)^0.5)-SUM($L291:W291),(Input!$L$159*(1+rvanilla)^0.5)/A17stdlife))</f>
        <v>0</v>
      </c>
      <c r="Y291" s="168">
        <f>IF(A17stdlife="n/a","n/a",IF(Y$3&gt;(A17stdlife+$E291),(Input!$L$159*(1+rvanilla)^0.5)-SUM($L291:X291),(Input!$L$159*(1+rvanilla)^0.5)/A17stdlife))</f>
        <v>0</v>
      </c>
      <c r="Z291" s="168">
        <f>IF(A17stdlife="n/a","n/a",IF(Z$3&gt;(A17stdlife+$E291),(Input!$L$159*(1+rvanilla)^0.5)-SUM($L291:Y291),(Input!$L$159*(1+rvanilla)^0.5)/A17stdlife))</f>
        <v>0</v>
      </c>
      <c r="AA291" s="168">
        <f>IF(A17stdlife="n/a","n/a",IF(AA$3&gt;(A17stdlife+$E291),(Input!$L$159*(1+rvanilla)^0.5)-SUM($L291:Z291),(Input!$L$159*(1+rvanilla)^0.5)/A17stdlife))</f>
        <v>0</v>
      </c>
      <c r="AB291" s="168">
        <f>IF(A17stdlife="n/a","n/a",IF(AB$3&gt;(A17stdlife+$E291),(Input!$L$159*(1+rvanilla)^0.5)-SUM($L291:AA291),(Input!$L$159*(1+rvanilla)^0.5)/A17stdlife))</f>
        <v>0</v>
      </c>
      <c r="AC291" s="168">
        <f>IF(A17stdlife="n/a","n/a",IF(AC$3&gt;(A17stdlife+$E291),(Input!$L$159*(1+rvanilla)^0.5)-SUM($L291:AB291),(Input!$L$159*(1+rvanilla)^0.5)/A17stdlife))</f>
        <v>0</v>
      </c>
      <c r="AD291" s="168">
        <f>IF(A17stdlife="n/a","n/a",IF(AD$3&gt;(A17stdlife+$E291),(Input!$L$159*(1+rvanilla)^0.5)-SUM($L291:AC291),(Input!$L$159*(1+rvanilla)^0.5)/A17stdlife))</f>
        <v>0</v>
      </c>
      <c r="AE291" s="168">
        <f>IF(A17stdlife="n/a","n/a",IF(AE$3&gt;(A17stdlife+$E291),(Input!$L$159*(1+rvanilla)^0.5)-SUM($L291:AD291),(Input!$L$159*(1+rvanilla)^0.5)/A17stdlife))</f>
        <v>0</v>
      </c>
      <c r="AF291" s="168">
        <f>IF(A17stdlife="n/a","n/a",IF(AF$3&gt;(A17stdlife+$E291),(Input!$L$159*(1+rvanilla)^0.5)-SUM($L291:AE291),(Input!$L$159*(1+rvanilla)^0.5)/A17stdlife))</f>
        <v>0</v>
      </c>
      <c r="AG291" s="168">
        <f>IF(A17stdlife="n/a","n/a",IF(AG$3&gt;(A17stdlife+$E291),(Input!$L$159*(1+rvanilla)^0.5)-SUM($L291:AF291),(Input!$L$159*(1+rvanilla)^0.5)/A17stdlife))</f>
        <v>0</v>
      </c>
      <c r="AH291" s="168">
        <f>IF(A17stdlife="n/a","n/a",IF(AH$3&gt;(A17stdlife+$E291),(Input!$L$159*(1+rvanilla)^0.5)-SUM($L291:AG291),(Input!$L$159*(1+rvanilla)^0.5)/A17stdlife))</f>
        <v>0</v>
      </c>
      <c r="AI291" s="168">
        <f>IF(A17stdlife="n/a","n/a",IF(AI$3&gt;(A17stdlife+$E291),(Input!$L$159*(1+rvanilla)^0.5)-SUM($L291:AH291),(Input!$L$159*(1+rvanilla)^0.5)/A17stdlife))</f>
        <v>0</v>
      </c>
      <c r="AJ291" s="168">
        <f>IF(A17stdlife="n/a","n/a",IF(AJ$3&gt;(A17stdlife+$E291),(Input!$L$159*(1+rvanilla)^0.5)-SUM($L291:AI291),(Input!$L$159*(1+rvanilla)^0.5)/A17stdlife))</f>
        <v>0</v>
      </c>
      <c r="AK291" s="168">
        <f>IF(A17stdlife="n/a","n/a",IF(AK$3&gt;(A17stdlife+$E291),(Input!$L$159*(1+rvanilla)^0.5)-SUM($L291:AJ291),(Input!$L$159*(1+rvanilla)^0.5)/A17stdlife))</f>
        <v>0</v>
      </c>
      <c r="AL291" s="168">
        <f>IF(A17stdlife="n/a","n/a",IF(AL$3&gt;(A17stdlife+$E291),(Input!$L$159*(1+rvanilla)^0.5)-SUM($L291:AK291),(Input!$L$159*(1+rvanilla)^0.5)/A17stdlife))</f>
        <v>0</v>
      </c>
      <c r="AM291" s="168">
        <f>IF(A17stdlife="n/a","n/a",IF(AM$3&gt;(A17stdlife+$E291),(Input!$L$159*(1+rvanilla)^0.5)-SUM($L291:AL291),(Input!$L$159*(1+rvanilla)^0.5)/A17stdlife))</f>
        <v>0</v>
      </c>
      <c r="AN291" s="168">
        <f>IF(A17stdlife="n/a","n/a",IF(AN$3&gt;(A17stdlife+$E291),(Input!$L$159*(1+rvanilla)^0.5)-SUM($L291:AM291),(Input!$L$159*(1+rvanilla)^0.5)/A17stdlife))</f>
        <v>0</v>
      </c>
      <c r="AO291" s="168">
        <f>IF(A17stdlife="n/a","n/a",IF(AO$3&gt;(A17stdlife+$E291),(Input!$L$159*(1+rvanilla)^0.5)-SUM($L291:AN291),(Input!$L$159*(1+rvanilla)^0.5)/A17stdlife))</f>
        <v>0</v>
      </c>
      <c r="AP291" s="168">
        <f>IF(A17stdlife="n/a","n/a",IF(AP$3&gt;(A17stdlife+$E291),(Input!$L$159*(1+rvanilla)^0.5)-SUM($L291:AO291),(Input!$L$159*(1+rvanilla)^0.5)/A17stdlife))</f>
        <v>0</v>
      </c>
      <c r="AQ291" s="168">
        <f>IF(A17stdlife="n/a","n/a",IF(AQ$3&gt;(A17stdlife+$E291),(Input!$L$159*(1+rvanilla)^0.5)-SUM($L291:AP291),(Input!$L$159*(1+rvanilla)^0.5)/A17stdlife))</f>
        <v>0</v>
      </c>
      <c r="AR291" s="168">
        <f>IF(A17stdlife="n/a","n/a",IF(AR$3&gt;(A17stdlife+$E291),(Input!$L$159*(1+rvanilla)^0.5)-SUM($L291:AQ291),(Input!$L$159*(1+rvanilla)^0.5)/A17stdlife))</f>
        <v>0</v>
      </c>
      <c r="AS291" s="168">
        <f>IF(A17stdlife="n/a","n/a",IF(AS$3&gt;(A17stdlife+$E291),(Input!$L$159*(1+rvanilla)^0.5)-SUM($L291:AR291),(Input!$L$159*(1+rvanilla)^0.5)/A17stdlife))</f>
        <v>0</v>
      </c>
      <c r="AT291" s="168">
        <f>IF(A17stdlife="n/a","n/a",IF(AT$3&gt;(A17stdlife+$E291),(Input!$L$159*(1+rvanilla)^0.5)-SUM($L291:AS291),(Input!$L$159*(1+rvanilla)^0.5)/A17stdlife))</f>
        <v>0</v>
      </c>
      <c r="AU291" s="168">
        <f>IF(A17stdlife="n/a","n/a",IF(AU$3&gt;(A17stdlife+$E291),(Input!$L$159*(1+rvanilla)^0.5)-SUM($L291:AT291),(Input!$L$159*(1+rvanilla)^0.5)/A17stdlife))</f>
        <v>0</v>
      </c>
      <c r="AV291" s="168">
        <f>IF(A17stdlife="n/a","n/a",IF(AV$3&gt;(A17stdlife+$E291),(Input!$L$159*(1+rvanilla)^0.5)-SUM($L291:AU291),(Input!$L$159*(1+rvanilla)^0.5)/A17stdlife))</f>
        <v>0</v>
      </c>
      <c r="AW291" s="168">
        <f>IF(A17stdlife="n/a","n/a",IF(AW$3&gt;(A17stdlife+$E291),(Input!$L$159*(1+rvanilla)^0.5)-SUM($L291:AV291),(Input!$L$159*(1+rvanilla)^0.5)/A17stdlife))</f>
        <v>0</v>
      </c>
      <c r="AX291" s="168">
        <f>IF(A17stdlife="n/a","n/a",IF(AX$3&gt;(A17stdlife+$E291),(Input!$L$159*(1+rvanilla)^0.5)-SUM($L291:AW291),(Input!$L$159*(1+rvanilla)^0.5)/A17stdlife))</f>
        <v>0</v>
      </c>
      <c r="AY291" s="168">
        <f>IF(A17stdlife="n/a","n/a",IF(AY$3&gt;(A17stdlife+$E291),(Input!$L$159*(1+rvanilla)^0.5)-SUM($L291:AX291),(Input!$L$159*(1+rvanilla)^0.5)/A17stdlife))</f>
        <v>0</v>
      </c>
      <c r="AZ291" s="168">
        <f>IF(A17stdlife="n/a","n/a",IF(AZ$3&gt;(A17stdlife+$E291),(Input!$L$159*(1+rvanilla)^0.5)-SUM($L291:AY291),(Input!$L$159*(1+rvanilla)^0.5)/A17stdlife))</f>
        <v>0</v>
      </c>
      <c r="BA291" s="168">
        <f>IF(A17stdlife="n/a","n/a",IF(BA$3&gt;(A17stdlife+$E291),(Input!$L$159*(1+rvanilla)^0.5)-SUM($L291:AZ291),(Input!$L$159*(1+rvanilla)^0.5)/A17stdlife))</f>
        <v>0</v>
      </c>
      <c r="BB291" s="168">
        <f>IF(A17stdlife="n/a","n/a",IF(BB$3&gt;(A17stdlife+$E291),(Input!$L$159*(1+rvanilla)^0.5)-SUM($L291:BA291),(Input!$L$159*(1+rvanilla)^0.5)/A17stdlife))</f>
        <v>0</v>
      </c>
      <c r="BC291" s="168">
        <f>IF(A17stdlife="n/a","n/a",IF(BC$3&gt;(A17stdlife+$E291),(Input!$L$159*(1+rvanilla)^0.5)-SUM($L291:BB291),(Input!$L$159*(1+rvanilla)^0.5)/A17stdlife))</f>
        <v>0</v>
      </c>
      <c r="BD291" s="168">
        <f>IF(A17stdlife="n/a","n/a",IF(BD$3&gt;(A17stdlife+$E291),(Input!$L$159*(1+rvanilla)^0.5)-SUM($L291:BC291),(Input!$L$159*(1+rvanilla)^0.5)/A17stdlife))</f>
        <v>0</v>
      </c>
      <c r="BE291" s="168">
        <f>IF(A17stdlife="n/a","n/a",IF(BE$3&gt;(A17stdlife+$E291),(Input!$L$159*(1+rvanilla)^0.5)-SUM($L291:BD291),(Input!$L$159*(1+rvanilla)^0.5)/A17stdlife))</f>
        <v>0</v>
      </c>
      <c r="BF291" s="168">
        <f>IF(A17stdlife="n/a","n/a",IF(BF$3&gt;(A17stdlife+$E291),(Input!$L$159*(1+rvanilla)^0.5)-SUM($L291:BE291),(Input!$L$159*(1+rvanilla)^0.5)/A17stdlife))</f>
        <v>0</v>
      </c>
      <c r="BG291" s="168">
        <f>IF(A17stdlife="n/a","n/a",IF(BG$3&gt;(A17stdlife+$E291),(Input!$L$159*(1+rvanilla)^0.5)-SUM($L291:BF291),(Input!$L$159*(1+rvanilla)^0.5)/A17stdlife))</f>
        <v>0</v>
      </c>
      <c r="BH291" s="168">
        <f>IF(A17stdlife="n/a","n/a",IF(BH$3&gt;(A17stdlife+$E291),(Input!$L$159*(1+rvanilla)^0.5)-SUM($L291:BG291),(Input!$L$159*(1+rvanilla)^0.5)/A17stdlife))</f>
        <v>0</v>
      </c>
      <c r="BI291" s="168">
        <f>IF(A17stdlife="n/a","n/a",IF(BI$3&gt;(A17stdlife+$E291),(Input!$L$159*(1+rvanilla)^0.5)-SUM($L291:BH291),(Input!$L$159*(1+rvanilla)^0.5)/A17stdlife))</f>
        <v>0</v>
      </c>
      <c r="BJ291" s="20"/>
      <c r="BK291" s="20"/>
      <c r="BL291"/>
      <c r="BM291"/>
      <c r="BN291"/>
      <c r="BO291"/>
      <c r="BP291"/>
      <c r="BQ291"/>
      <c r="BR291"/>
      <c r="BS291"/>
      <c r="BT291"/>
      <c r="BU291"/>
      <c r="BV291"/>
      <c r="BW291"/>
      <c r="BX291"/>
      <c r="BY291"/>
      <c r="BZ291"/>
      <c r="CA291"/>
      <c r="CB291"/>
      <c r="CC291"/>
      <c r="CD291"/>
      <c r="CE291"/>
      <c r="CF291"/>
      <c r="CG291"/>
      <c r="CH291"/>
      <c r="CI291"/>
      <c r="CJ291"/>
      <c r="CK291"/>
      <c r="CL291"/>
      <c r="CM291"/>
      <c r="CN291"/>
      <c r="CO291"/>
      <c r="CP291"/>
      <c r="CQ291"/>
      <c r="CR291"/>
      <c r="CS291"/>
      <c r="CT291"/>
      <c r="CU291"/>
      <c r="CV291"/>
      <c r="CW291"/>
      <c r="CX291"/>
      <c r="CY291"/>
      <c r="CZ291"/>
      <c r="DA291"/>
      <c r="DB291"/>
      <c r="DC291"/>
      <c r="DD291"/>
      <c r="DE291"/>
      <c r="DF291"/>
      <c r="DG291"/>
      <c r="DH291"/>
      <c r="DI291"/>
      <c r="DJ291"/>
      <c r="DK291"/>
      <c r="DL291"/>
      <c r="DM291"/>
      <c r="DN291"/>
      <c r="DO291"/>
      <c r="DP291"/>
      <c r="DQ291"/>
      <c r="DR291"/>
      <c r="DS291"/>
      <c r="DT291"/>
      <c r="DU291"/>
      <c r="DV291"/>
      <c r="DW291"/>
      <c r="DX291"/>
      <c r="DY291"/>
      <c r="DZ291"/>
      <c r="EA291"/>
      <c r="EB291"/>
      <c r="EC291"/>
      <c r="ED291"/>
      <c r="EE291"/>
      <c r="EF291"/>
      <c r="EG291"/>
      <c r="EH291"/>
      <c r="EI291"/>
      <c r="EJ291"/>
      <c r="EK291"/>
      <c r="EL291"/>
      <c r="EM291"/>
      <c r="EN291"/>
      <c r="EO291"/>
      <c r="EP291"/>
      <c r="EQ291"/>
      <c r="ER291"/>
      <c r="ES291"/>
      <c r="ET291"/>
      <c r="EU291"/>
      <c r="EV291"/>
      <c r="EW291"/>
      <c r="EX291"/>
      <c r="EY291"/>
      <c r="EZ291"/>
      <c r="FA291"/>
      <c r="FB291"/>
      <c r="FC291"/>
      <c r="FD291"/>
      <c r="FE291"/>
      <c r="FF291"/>
      <c r="FG291"/>
      <c r="FH291"/>
      <c r="FI291"/>
      <c r="FJ291"/>
      <c r="FK291"/>
      <c r="FL291"/>
      <c r="FM291"/>
      <c r="FN291"/>
      <c r="FO291"/>
      <c r="FP291"/>
      <c r="FQ291"/>
      <c r="FR291"/>
      <c r="FS291"/>
      <c r="FT291"/>
      <c r="FU291"/>
      <c r="FV291"/>
      <c r="FW291"/>
      <c r="FX291"/>
      <c r="FY291"/>
      <c r="FZ291"/>
      <c r="GA291"/>
      <c r="GB291"/>
      <c r="GC291"/>
      <c r="GD291"/>
      <c r="GE291"/>
      <c r="GF291"/>
      <c r="GG291"/>
      <c r="GH291"/>
      <c r="GI291"/>
      <c r="GJ291"/>
      <c r="GK291"/>
      <c r="GL291"/>
      <c r="GM291"/>
      <c r="GN291"/>
      <c r="GO291"/>
      <c r="GP291"/>
      <c r="GQ291"/>
      <c r="GR291"/>
      <c r="GS291"/>
      <c r="GT291"/>
      <c r="GU291"/>
      <c r="GV291"/>
      <c r="GW291"/>
      <c r="GX291"/>
      <c r="GY291"/>
      <c r="GZ291"/>
      <c r="HA291"/>
      <c r="HB291"/>
      <c r="HC291"/>
      <c r="HD291"/>
      <c r="HE291"/>
      <c r="HF291"/>
      <c r="HG291"/>
      <c r="HH291"/>
      <c r="HI291"/>
      <c r="HJ291"/>
      <c r="HK291"/>
      <c r="HL291"/>
      <c r="HM291"/>
      <c r="HN291"/>
      <c r="HO291"/>
      <c r="HP291"/>
      <c r="HQ291"/>
      <c r="HR291"/>
      <c r="HS291"/>
      <c r="HT291"/>
      <c r="HU291"/>
      <c r="HV291"/>
      <c r="HW291"/>
      <c r="HX291"/>
      <c r="HY291"/>
      <c r="HZ291"/>
      <c r="IA291"/>
      <c r="IB291"/>
      <c r="IC291"/>
      <c r="ID291"/>
      <c r="IE291"/>
      <c r="IF291"/>
      <c r="IG291"/>
      <c r="IH291"/>
      <c r="II291"/>
      <c r="IJ291"/>
      <c r="IK291"/>
      <c r="IL291"/>
      <c r="IM291"/>
      <c r="IN291"/>
      <c r="IO291"/>
      <c r="IP291"/>
      <c r="IQ291"/>
      <c r="IR291"/>
      <c r="IS291"/>
      <c r="IT291"/>
      <c r="IU291"/>
      <c r="IV291"/>
    </row>
    <row r="292" spans="1:256" s="5" customFormat="1" hidden="1" outlineLevel="2">
      <c r="A292" s="20"/>
      <c r="B292" s="20"/>
      <c r="C292" s="38"/>
      <c r="D292" s="641"/>
      <c r="E292" s="287">
        <v>7</v>
      </c>
      <c r="F292" s="40"/>
      <c r="G292" s="445"/>
      <c r="H292" s="315"/>
      <c r="I292" s="315"/>
      <c r="J292" s="315"/>
      <c r="K292" s="315"/>
      <c r="L292" s="315"/>
      <c r="M292" s="314"/>
      <c r="N292" s="168">
        <f>IF(A17stdlife="n/a","n/a",IF(N$3&gt;(A17stdlife+$E292),(Input!$M$159*(1+rvanilla)^0.5)-SUM($M292:M292),(Input!$M$159*(1+rvanilla)^0.5)/A17stdlife))</f>
        <v>0</v>
      </c>
      <c r="O292" s="168">
        <f>IF(A17stdlife="n/a","n/a",IF(O$3&gt;(A17stdlife+$E292),(Input!$M$159*(1+rvanilla)^0.5)-SUM($M292:N292),(Input!$M$159*(1+rvanilla)^0.5)/A17stdlife))</f>
        <v>0</v>
      </c>
      <c r="P292" s="168">
        <f>IF(A17stdlife="n/a","n/a",IF(P$3&gt;(A17stdlife+$E292),(Input!$M$159*(1+rvanilla)^0.5)-SUM($M292:O292),(Input!$M$159*(1+rvanilla)^0.5)/A17stdlife))</f>
        <v>0</v>
      </c>
      <c r="Q292" s="168">
        <f>IF(A17stdlife="n/a","n/a",IF(Q$3&gt;(A17stdlife+$E292),(Input!$M$159*(1+rvanilla)^0.5)-SUM($M292:P292),(Input!$M$159*(1+rvanilla)^0.5)/A17stdlife))</f>
        <v>0</v>
      </c>
      <c r="R292" s="168">
        <f>IF(A17stdlife="n/a","n/a",IF(R$3&gt;(A17stdlife+$E292),(Input!$M$159*(1+rvanilla)^0.5)-SUM($M292:Q292),(Input!$M$159*(1+rvanilla)^0.5)/A17stdlife))</f>
        <v>0</v>
      </c>
      <c r="S292" s="168">
        <f>IF(A17stdlife="n/a","n/a",IF(S$3&gt;(A17stdlife+$E292),(Input!$M$159*(1+rvanilla)^0.5)-SUM($M292:R292),(Input!$M$159*(1+rvanilla)^0.5)/A17stdlife))</f>
        <v>0</v>
      </c>
      <c r="T292" s="168">
        <f>IF(A17stdlife="n/a","n/a",IF(T$3&gt;(A17stdlife+$E292),(Input!$M$159*(1+rvanilla)^0.5)-SUM($M292:S292),(Input!$M$159*(1+rvanilla)^0.5)/A17stdlife))</f>
        <v>0</v>
      </c>
      <c r="U292" s="168">
        <f>IF(A17stdlife="n/a","n/a",IF(U$3&gt;(A17stdlife+$E292),(Input!$M$159*(1+rvanilla)^0.5)-SUM($M292:T292),(Input!$M$159*(1+rvanilla)^0.5)/A17stdlife))</f>
        <v>0</v>
      </c>
      <c r="V292" s="168">
        <f>IF(A17stdlife="n/a","n/a",IF(V$3&gt;(A17stdlife+$E292),(Input!$M$159*(1+rvanilla)^0.5)-SUM($M292:U292),(Input!$M$159*(1+rvanilla)^0.5)/A17stdlife))</f>
        <v>0</v>
      </c>
      <c r="W292" s="168">
        <f>IF(A17stdlife="n/a","n/a",IF(W$3&gt;(A17stdlife+$E292),(Input!$M$159*(1+rvanilla)^0.5)-SUM($M292:V292),(Input!$M$159*(1+rvanilla)^0.5)/A17stdlife))</f>
        <v>0</v>
      </c>
      <c r="X292" s="168">
        <f>IF(A17stdlife="n/a","n/a",IF(X$3&gt;(A17stdlife+$E292),(Input!$M$159*(1+rvanilla)^0.5)-SUM($M292:W292),(Input!$M$159*(1+rvanilla)^0.5)/A17stdlife))</f>
        <v>0</v>
      </c>
      <c r="Y292" s="168">
        <f>IF(A17stdlife="n/a","n/a",IF(Y$3&gt;(A17stdlife+$E292),(Input!$M$159*(1+rvanilla)^0.5)-SUM($M292:X292),(Input!$M$159*(1+rvanilla)^0.5)/A17stdlife))</f>
        <v>0</v>
      </c>
      <c r="Z292" s="168">
        <f>IF(A17stdlife="n/a","n/a",IF(Z$3&gt;(A17stdlife+$E292),(Input!$M$159*(1+rvanilla)^0.5)-SUM($M292:Y292),(Input!$M$159*(1+rvanilla)^0.5)/A17stdlife))</f>
        <v>0</v>
      </c>
      <c r="AA292" s="168">
        <f>IF(A17stdlife="n/a","n/a",IF(AA$3&gt;(A17stdlife+$E292),(Input!$M$159*(1+rvanilla)^0.5)-SUM($M292:Z292),(Input!$M$159*(1+rvanilla)^0.5)/A17stdlife))</f>
        <v>0</v>
      </c>
      <c r="AB292" s="168">
        <f>IF(A17stdlife="n/a","n/a",IF(AB$3&gt;(A17stdlife+$E292),(Input!$M$159*(1+rvanilla)^0.5)-SUM($M292:AA292),(Input!$M$159*(1+rvanilla)^0.5)/A17stdlife))</f>
        <v>0</v>
      </c>
      <c r="AC292" s="168">
        <f>IF(A17stdlife="n/a","n/a",IF(AC$3&gt;(A17stdlife+$E292),(Input!$M$159*(1+rvanilla)^0.5)-SUM($M292:AB292),(Input!$M$159*(1+rvanilla)^0.5)/A17stdlife))</f>
        <v>0</v>
      </c>
      <c r="AD292" s="168">
        <f>IF(A17stdlife="n/a","n/a",IF(AD$3&gt;(A17stdlife+$E292),(Input!$M$159*(1+rvanilla)^0.5)-SUM($M292:AC292),(Input!$M$159*(1+rvanilla)^0.5)/A17stdlife))</f>
        <v>0</v>
      </c>
      <c r="AE292" s="168">
        <f>IF(A17stdlife="n/a","n/a",IF(AE$3&gt;(A17stdlife+$E292),(Input!$M$159*(1+rvanilla)^0.5)-SUM($M292:AD292),(Input!$M$159*(1+rvanilla)^0.5)/A17stdlife))</f>
        <v>0</v>
      </c>
      <c r="AF292" s="168">
        <f>IF(A17stdlife="n/a","n/a",IF(AF$3&gt;(A17stdlife+$E292),(Input!$M$159*(1+rvanilla)^0.5)-SUM($M292:AE292),(Input!$M$159*(1+rvanilla)^0.5)/A17stdlife))</f>
        <v>0</v>
      </c>
      <c r="AG292" s="168">
        <f>IF(A17stdlife="n/a","n/a",IF(AG$3&gt;(A17stdlife+$E292),(Input!$M$159*(1+rvanilla)^0.5)-SUM($M292:AF292),(Input!$M$159*(1+rvanilla)^0.5)/A17stdlife))</f>
        <v>0</v>
      </c>
      <c r="AH292" s="168">
        <f>IF(A17stdlife="n/a","n/a",IF(AH$3&gt;(A17stdlife+$E292),(Input!$M$159*(1+rvanilla)^0.5)-SUM($M292:AG292),(Input!$M$159*(1+rvanilla)^0.5)/A17stdlife))</f>
        <v>0</v>
      </c>
      <c r="AI292" s="168">
        <f>IF(A17stdlife="n/a","n/a",IF(AI$3&gt;(A17stdlife+$E292),(Input!$M$159*(1+rvanilla)^0.5)-SUM($M292:AH292),(Input!$M$159*(1+rvanilla)^0.5)/A17stdlife))</f>
        <v>0</v>
      </c>
      <c r="AJ292" s="168">
        <f>IF(A17stdlife="n/a","n/a",IF(AJ$3&gt;(A17stdlife+$E292),(Input!$M$159*(1+rvanilla)^0.5)-SUM($M292:AI292),(Input!$M$159*(1+rvanilla)^0.5)/A17stdlife))</f>
        <v>0</v>
      </c>
      <c r="AK292" s="168">
        <f>IF(A17stdlife="n/a","n/a",IF(AK$3&gt;(A17stdlife+$E292),(Input!$M$159*(1+rvanilla)^0.5)-SUM($M292:AJ292),(Input!$M$159*(1+rvanilla)^0.5)/A17stdlife))</f>
        <v>0</v>
      </c>
      <c r="AL292" s="168">
        <f>IF(A17stdlife="n/a","n/a",IF(AL$3&gt;(A17stdlife+$E292),(Input!$M$159*(1+rvanilla)^0.5)-SUM($M292:AK292),(Input!$M$159*(1+rvanilla)^0.5)/A17stdlife))</f>
        <v>0</v>
      </c>
      <c r="AM292" s="168">
        <f>IF(A17stdlife="n/a","n/a",IF(AM$3&gt;(A17stdlife+$E292),(Input!$M$159*(1+rvanilla)^0.5)-SUM($M292:AL292),(Input!$M$159*(1+rvanilla)^0.5)/A17stdlife))</f>
        <v>0</v>
      </c>
      <c r="AN292" s="168">
        <f>IF(A17stdlife="n/a","n/a",IF(AN$3&gt;(A17stdlife+$E292),(Input!$M$159*(1+rvanilla)^0.5)-SUM($M292:AM292),(Input!$M$159*(1+rvanilla)^0.5)/A17stdlife))</f>
        <v>0</v>
      </c>
      <c r="AO292" s="168">
        <f>IF(A17stdlife="n/a","n/a",IF(AO$3&gt;(A17stdlife+$E292),(Input!$M$159*(1+rvanilla)^0.5)-SUM($M292:AN292),(Input!$M$159*(1+rvanilla)^0.5)/A17stdlife))</f>
        <v>0</v>
      </c>
      <c r="AP292" s="168">
        <f>IF(A17stdlife="n/a","n/a",IF(AP$3&gt;(A17stdlife+$E292),(Input!$M$159*(1+rvanilla)^0.5)-SUM($M292:AO292),(Input!$M$159*(1+rvanilla)^0.5)/A17stdlife))</f>
        <v>0</v>
      </c>
      <c r="AQ292" s="168">
        <f>IF(A17stdlife="n/a","n/a",IF(AQ$3&gt;(A17stdlife+$E292),(Input!$M$159*(1+rvanilla)^0.5)-SUM($M292:AP292),(Input!$M$159*(1+rvanilla)^0.5)/A17stdlife))</f>
        <v>0</v>
      </c>
      <c r="AR292" s="168">
        <f>IF(A17stdlife="n/a","n/a",IF(AR$3&gt;(A17stdlife+$E292),(Input!$M$159*(1+rvanilla)^0.5)-SUM($M292:AQ292),(Input!$M$159*(1+rvanilla)^0.5)/A17stdlife))</f>
        <v>0</v>
      </c>
      <c r="AS292" s="168">
        <f>IF(A17stdlife="n/a","n/a",IF(AS$3&gt;(A17stdlife+$E292),(Input!$M$159*(1+rvanilla)^0.5)-SUM($M292:AR292),(Input!$M$159*(1+rvanilla)^0.5)/A17stdlife))</f>
        <v>0</v>
      </c>
      <c r="AT292" s="168">
        <f>IF(A17stdlife="n/a","n/a",IF(AT$3&gt;(A17stdlife+$E292),(Input!$M$159*(1+rvanilla)^0.5)-SUM($M292:AS292),(Input!$M$159*(1+rvanilla)^0.5)/A17stdlife))</f>
        <v>0</v>
      </c>
      <c r="AU292" s="168">
        <f>IF(A17stdlife="n/a","n/a",IF(AU$3&gt;(A17stdlife+$E292),(Input!$M$159*(1+rvanilla)^0.5)-SUM($M292:AT292),(Input!$M$159*(1+rvanilla)^0.5)/A17stdlife))</f>
        <v>0</v>
      </c>
      <c r="AV292" s="168">
        <f>IF(A17stdlife="n/a","n/a",IF(AV$3&gt;(A17stdlife+$E292),(Input!$M$159*(1+rvanilla)^0.5)-SUM($M292:AU292),(Input!$M$159*(1+rvanilla)^0.5)/A17stdlife))</f>
        <v>0</v>
      </c>
      <c r="AW292" s="168">
        <f>IF(A17stdlife="n/a","n/a",IF(AW$3&gt;(A17stdlife+$E292),(Input!$M$159*(1+rvanilla)^0.5)-SUM($M292:AV292),(Input!$M$159*(1+rvanilla)^0.5)/A17stdlife))</f>
        <v>0</v>
      </c>
      <c r="AX292" s="168">
        <f>IF(A17stdlife="n/a","n/a",IF(AX$3&gt;(A17stdlife+$E292),(Input!$M$159*(1+rvanilla)^0.5)-SUM($M292:AW292),(Input!$M$159*(1+rvanilla)^0.5)/A17stdlife))</f>
        <v>0</v>
      </c>
      <c r="AY292" s="168">
        <f>IF(A17stdlife="n/a","n/a",IF(AY$3&gt;(A17stdlife+$E292),(Input!$M$159*(1+rvanilla)^0.5)-SUM($M292:AX292),(Input!$M$159*(1+rvanilla)^0.5)/A17stdlife))</f>
        <v>0</v>
      </c>
      <c r="AZ292" s="168">
        <f>IF(A17stdlife="n/a","n/a",IF(AZ$3&gt;(A17stdlife+$E292),(Input!$M$159*(1+rvanilla)^0.5)-SUM($M292:AY292),(Input!$M$159*(1+rvanilla)^0.5)/A17stdlife))</f>
        <v>0</v>
      </c>
      <c r="BA292" s="168">
        <f>IF(A17stdlife="n/a","n/a",IF(BA$3&gt;(A17stdlife+$E292),(Input!$M$159*(1+rvanilla)^0.5)-SUM($M292:AZ292),(Input!$M$159*(1+rvanilla)^0.5)/A17stdlife))</f>
        <v>0</v>
      </c>
      <c r="BB292" s="168">
        <f>IF(A17stdlife="n/a","n/a",IF(BB$3&gt;(A17stdlife+$E292),(Input!$M$159*(1+rvanilla)^0.5)-SUM($M292:BA292),(Input!$M$159*(1+rvanilla)^0.5)/A17stdlife))</f>
        <v>0</v>
      </c>
      <c r="BC292" s="168">
        <f>IF(A17stdlife="n/a","n/a",IF(BC$3&gt;(A17stdlife+$E292),(Input!$M$159*(1+rvanilla)^0.5)-SUM($M292:BB292),(Input!$M$159*(1+rvanilla)^0.5)/A17stdlife))</f>
        <v>0</v>
      </c>
      <c r="BD292" s="168">
        <f>IF(A17stdlife="n/a","n/a",IF(BD$3&gt;(A17stdlife+$E292),(Input!$M$159*(1+rvanilla)^0.5)-SUM($M292:BC292),(Input!$M$159*(1+rvanilla)^0.5)/A17stdlife))</f>
        <v>0</v>
      </c>
      <c r="BE292" s="168">
        <f>IF(A17stdlife="n/a","n/a",IF(BE$3&gt;(A17stdlife+$E292),(Input!$M$159*(1+rvanilla)^0.5)-SUM($M292:BD292),(Input!$M$159*(1+rvanilla)^0.5)/A17stdlife))</f>
        <v>0</v>
      </c>
      <c r="BF292" s="168">
        <f>IF(A17stdlife="n/a","n/a",IF(BF$3&gt;(A17stdlife+$E292),(Input!$M$159*(1+rvanilla)^0.5)-SUM($M292:BE292),(Input!$M$159*(1+rvanilla)^0.5)/A17stdlife))</f>
        <v>0</v>
      </c>
      <c r="BG292" s="168">
        <f>IF(A17stdlife="n/a","n/a",IF(BG$3&gt;(A17stdlife+$E292),(Input!$M$159*(1+rvanilla)^0.5)-SUM($M292:BF292),(Input!$M$159*(1+rvanilla)^0.5)/A17stdlife))</f>
        <v>0</v>
      </c>
      <c r="BH292" s="168">
        <f>IF(A17stdlife="n/a","n/a",IF(BH$3&gt;(A17stdlife+$E292),(Input!$M$159*(1+rvanilla)^0.5)-SUM($M292:BG292),(Input!$M$159*(1+rvanilla)^0.5)/A17stdlife))</f>
        <v>0</v>
      </c>
      <c r="BI292" s="168">
        <f>IF(A17stdlife="n/a","n/a",IF(BI$3&gt;(A17stdlife+$E292),(Input!$M$159*(1+rvanilla)^0.5)-SUM($M292:BH292),(Input!$M$159*(1+rvanilla)^0.5)/A17stdlife))</f>
        <v>0</v>
      </c>
      <c r="BJ292" s="20"/>
      <c r="BK292" s="20"/>
      <c r="BL292"/>
      <c r="BM292"/>
      <c r="BN292"/>
      <c r="BO292"/>
      <c r="BP292"/>
      <c r="BQ292"/>
      <c r="BR292"/>
      <c r="BS292"/>
      <c r="BT292"/>
      <c r="BU292"/>
      <c r="BV292"/>
      <c r="BW292"/>
      <c r="BX292"/>
      <c r="BY292"/>
      <c r="BZ292"/>
      <c r="CA292"/>
      <c r="CB292"/>
      <c r="CC292"/>
      <c r="CD292"/>
      <c r="CE292"/>
      <c r="CF292"/>
      <c r="CG292"/>
      <c r="CH292"/>
      <c r="CI292"/>
      <c r="CJ292"/>
      <c r="CK292"/>
      <c r="CL292"/>
      <c r="CM292"/>
      <c r="CN292"/>
      <c r="CO292"/>
      <c r="CP292"/>
      <c r="CQ292"/>
      <c r="CR292"/>
      <c r="CS292"/>
      <c r="CT292"/>
      <c r="CU292"/>
      <c r="CV292"/>
      <c r="CW292"/>
      <c r="CX292"/>
      <c r="CY292"/>
      <c r="CZ292"/>
      <c r="DA292"/>
      <c r="DB292"/>
      <c r="DC292"/>
      <c r="DD292"/>
      <c r="DE292"/>
      <c r="DF292"/>
      <c r="DG292"/>
      <c r="DH292"/>
      <c r="DI292"/>
      <c r="DJ292"/>
      <c r="DK292"/>
      <c r="DL292"/>
      <c r="DM292"/>
      <c r="DN292"/>
      <c r="DO292"/>
      <c r="DP292"/>
      <c r="DQ292"/>
      <c r="DR292"/>
      <c r="DS292"/>
      <c r="DT292"/>
      <c r="DU292"/>
      <c r="DV292"/>
      <c r="DW292"/>
      <c r="DX292"/>
      <c r="DY292"/>
      <c r="DZ292"/>
      <c r="EA292"/>
      <c r="EB292"/>
      <c r="EC292"/>
      <c r="ED292"/>
      <c r="EE292"/>
      <c r="EF292"/>
      <c r="EG292"/>
      <c r="EH292"/>
      <c r="EI292"/>
      <c r="EJ292"/>
      <c r="EK292"/>
      <c r="EL292"/>
      <c r="EM292"/>
      <c r="EN292"/>
      <c r="EO292"/>
      <c r="EP292"/>
      <c r="EQ292"/>
      <c r="ER292"/>
      <c r="ES292"/>
      <c r="ET292"/>
      <c r="EU292"/>
      <c r="EV292"/>
      <c r="EW292"/>
      <c r="EX292"/>
      <c r="EY292"/>
      <c r="EZ292"/>
      <c r="FA292"/>
      <c r="FB292"/>
      <c r="FC292"/>
      <c r="FD292"/>
      <c r="FE292"/>
      <c r="FF292"/>
      <c r="FG292"/>
      <c r="FH292"/>
      <c r="FI292"/>
      <c r="FJ292"/>
      <c r="FK292"/>
      <c r="FL292"/>
      <c r="FM292"/>
      <c r="FN292"/>
      <c r="FO292"/>
      <c r="FP292"/>
      <c r="FQ292"/>
      <c r="FR292"/>
      <c r="FS292"/>
      <c r="FT292"/>
      <c r="FU292"/>
      <c r="FV292"/>
      <c r="FW292"/>
      <c r="FX292"/>
      <c r="FY292"/>
      <c r="FZ292"/>
      <c r="GA292"/>
      <c r="GB292"/>
      <c r="GC292"/>
      <c r="GD292"/>
      <c r="GE292"/>
      <c r="GF292"/>
      <c r="GG292"/>
      <c r="GH292"/>
      <c r="GI292"/>
      <c r="GJ292"/>
      <c r="GK292"/>
      <c r="GL292"/>
      <c r="GM292"/>
      <c r="GN292"/>
      <c r="GO292"/>
      <c r="GP292"/>
      <c r="GQ292"/>
      <c r="GR292"/>
      <c r="GS292"/>
      <c r="GT292"/>
      <c r="GU292"/>
      <c r="GV292"/>
      <c r="GW292"/>
      <c r="GX292"/>
      <c r="GY292"/>
      <c r="GZ292"/>
      <c r="HA292"/>
      <c r="HB292"/>
      <c r="HC292"/>
      <c r="HD292"/>
      <c r="HE292"/>
      <c r="HF292"/>
      <c r="HG292"/>
      <c r="HH292"/>
      <c r="HI292"/>
      <c r="HJ292"/>
      <c r="HK292"/>
      <c r="HL292"/>
      <c r="HM292"/>
      <c r="HN292"/>
      <c r="HO292"/>
      <c r="HP292"/>
      <c r="HQ292"/>
      <c r="HR292"/>
      <c r="HS292"/>
      <c r="HT292"/>
      <c r="HU292"/>
      <c r="HV292"/>
      <c r="HW292"/>
      <c r="HX292"/>
      <c r="HY292"/>
      <c r="HZ292"/>
      <c r="IA292"/>
      <c r="IB292"/>
      <c r="IC292"/>
      <c r="ID292"/>
      <c r="IE292"/>
      <c r="IF292"/>
      <c r="IG292"/>
      <c r="IH292"/>
      <c r="II292"/>
      <c r="IJ292"/>
      <c r="IK292"/>
      <c r="IL292"/>
      <c r="IM292"/>
      <c r="IN292"/>
      <c r="IO292"/>
      <c r="IP292"/>
      <c r="IQ292"/>
      <c r="IR292"/>
      <c r="IS292"/>
      <c r="IT292"/>
      <c r="IU292"/>
      <c r="IV292"/>
    </row>
    <row r="293" spans="1:256" s="5" customFormat="1" hidden="1" outlineLevel="2">
      <c r="A293" s="20"/>
      <c r="B293" s="20"/>
      <c r="C293" s="38"/>
      <c r="D293" s="641"/>
      <c r="E293" s="287">
        <v>8</v>
      </c>
      <c r="F293" s="40"/>
      <c r="G293" s="445"/>
      <c r="H293" s="315"/>
      <c r="I293" s="315"/>
      <c r="J293" s="315"/>
      <c r="K293" s="315"/>
      <c r="L293" s="315"/>
      <c r="M293" s="315"/>
      <c r="N293" s="314"/>
      <c r="O293" s="168">
        <f>IF(A17stdlife="n/a","n/a",IF(O$3&gt;(A17stdlife+$E293),(Input!$N$159*(1+rvanilla)^0.5)-SUM($N293:N293),(Input!$N$159*(1+rvanilla)^0.5)/A17stdlife))</f>
        <v>0</v>
      </c>
      <c r="P293" s="168">
        <f>IF(A17stdlife="n/a","n/a",IF(P$3&gt;(A17stdlife+$E293),(Input!$N$159*(1+rvanilla)^0.5)-SUM($N293:O293),(Input!$N$159*(1+rvanilla)^0.5)/A17stdlife))</f>
        <v>0</v>
      </c>
      <c r="Q293" s="168">
        <f>IF(A17stdlife="n/a","n/a",IF(Q$3&gt;(A17stdlife+$E293),(Input!$N$159*(1+rvanilla)^0.5)-SUM($N293:P293),(Input!$N$159*(1+rvanilla)^0.5)/A17stdlife))</f>
        <v>0</v>
      </c>
      <c r="R293" s="168">
        <f>IF(A17stdlife="n/a","n/a",IF(R$3&gt;(A17stdlife+$E293),(Input!$N$159*(1+rvanilla)^0.5)-SUM($N293:Q293),(Input!$N$159*(1+rvanilla)^0.5)/A17stdlife))</f>
        <v>0</v>
      </c>
      <c r="S293" s="168">
        <f>IF(A17stdlife="n/a","n/a",IF(S$3&gt;(A17stdlife+$E293),(Input!$N$159*(1+rvanilla)^0.5)-SUM($N293:R293),(Input!$N$159*(1+rvanilla)^0.5)/A17stdlife))</f>
        <v>0</v>
      </c>
      <c r="T293" s="168">
        <f>IF(A17stdlife="n/a","n/a",IF(T$3&gt;(A17stdlife+$E293),(Input!$N$159*(1+rvanilla)^0.5)-SUM($N293:S293),(Input!$N$159*(1+rvanilla)^0.5)/A17stdlife))</f>
        <v>0</v>
      </c>
      <c r="U293" s="168">
        <f>IF(A17stdlife="n/a","n/a",IF(U$3&gt;(A17stdlife+$E293),(Input!$N$159*(1+rvanilla)^0.5)-SUM($N293:T293),(Input!$N$159*(1+rvanilla)^0.5)/A17stdlife))</f>
        <v>0</v>
      </c>
      <c r="V293" s="168">
        <f>IF(A17stdlife="n/a","n/a",IF(V$3&gt;(A17stdlife+$E293),(Input!$N$159*(1+rvanilla)^0.5)-SUM($N293:U293),(Input!$N$159*(1+rvanilla)^0.5)/A17stdlife))</f>
        <v>0</v>
      </c>
      <c r="W293" s="168">
        <f>IF(A17stdlife="n/a","n/a",IF(W$3&gt;(A17stdlife+$E293),(Input!$N$159*(1+rvanilla)^0.5)-SUM($N293:V293),(Input!$N$159*(1+rvanilla)^0.5)/A17stdlife))</f>
        <v>0</v>
      </c>
      <c r="X293" s="168">
        <f>IF(A17stdlife="n/a","n/a",IF(X$3&gt;(A17stdlife+$E293),(Input!$N$159*(1+rvanilla)^0.5)-SUM($N293:W293),(Input!$N$159*(1+rvanilla)^0.5)/A17stdlife))</f>
        <v>0</v>
      </c>
      <c r="Y293" s="168">
        <f>IF(A17stdlife="n/a","n/a",IF(Y$3&gt;(A17stdlife+$E293),(Input!$N$159*(1+rvanilla)^0.5)-SUM($N293:X293),(Input!$N$159*(1+rvanilla)^0.5)/A17stdlife))</f>
        <v>0</v>
      </c>
      <c r="Z293" s="168">
        <f>IF(A17stdlife="n/a","n/a",IF(Z$3&gt;(A17stdlife+$E293),(Input!$N$159*(1+rvanilla)^0.5)-SUM($N293:Y293),(Input!$N$159*(1+rvanilla)^0.5)/A17stdlife))</f>
        <v>0</v>
      </c>
      <c r="AA293" s="168">
        <f>IF(A17stdlife="n/a","n/a",IF(AA$3&gt;(A17stdlife+$E293),(Input!$N$159*(1+rvanilla)^0.5)-SUM($N293:Z293),(Input!$N$159*(1+rvanilla)^0.5)/A17stdlife))</f>
        <v>0</v>
      </c>
      <c r="AB293" s="168">
        <f>IF(A17stdlife="n/a","n/a",IF(AB$3&gt;(A17stdlife+$E293),(Input!$N$159*(1+rvanilla)^0.5)-SUM($N293:AA293),(Input!$N$159*(1+rvanilla)^0.5)/A17stdlife))</f>
        <v>0</v>
      </c>
      <c r="AC293" s="168">
        <f>IF(A17stdlife="n/a","n/a",IF(AC$3&gt;(A17stdlife+$E293),(Input!$N$159*(1+rvanilla)^0.5)-SUM($N293:AB293),(Input!$N$159*(1+rvanilla)^0.5)/A17stdlife))</f>
        <v>0</v>
      </c>
      <c r="AD293" s="168">
        <f>IF(A17stdlife="n/a","n/a",IF(AD$3&gt;(A17stdlife+$E293),(Input!$N$159*(1+rvanilla)^0.5)-SUM($N293:AC293),(Input!$N$159*(1+rvanilla)^0.5)/A17stdlife))</f>
        <v>0</v>
      </c>
      <c r="AE293" s="168">
        <f>IF(A17stdlife="n/a","n/a",IF(AE$3&gt;(A17stdlife+$E293),(Input!$N$159*(1+rvanilla)^0.5)-SUM($N293:AD293),(Input!$N$159*(1+rvanilla)^0.5)/A17stdlife))</f>
        <v>0</v>
      </c>
      <c r="AF293" s="168">
        <f>IF(A17stdlife="n/a","n/a",IF(AF$3&gt;(A17stdlife+$E293),(Input!$N$159*(1+rvanilla)^0.5)-SUM($N293:AE293),(Input!$N$159*(1+rvanilla)^0.5)/A17stdlife))</f>
        <v>0</v>
      </c>
      <c r="AG293" s="168">
        <f>IF(A17stdlife="n/a","n/a",IF(AG$3&gt;(A17stdlife+$E293),(Input!$N$159*(1+rvanilla)^0.5)-SUM($N293:AF293),(Input!$N$159*(1+rvanilla)^0.5)/A17stdlife))</f>
        <v>0</v>
      </c>
      <c r="AH293" s="168">
        <f>IF(A17stdlife="n/a","n/a",IF(AH$3&gt;(A17stdlife+$E293),(Input!$N$159*(1+rvanilla)^0.5)-SUM($N293:AG293),(Input!$N$159*(1+rvanilla)^0.5)/A17stdlife))</f>
        <v>0</v>
      </c>
      <c r="AI293" s="168">
        <f>IF(A17stdlife="n/a","n/a",IF(AI$3&gt;(A17stdlife+$E293),(Input!$N$159*(1+rvanilla)^0.5)-SUM($N293:AH293),(Input!$N$159*(1+rvanilla)^0.5)/A17stdlife))</f>
        <v>0</v>
      </c>
      <c r="AJ293" s="168">
        <f>IF(A17stdlife="n/a","n/a",IF(AJ$3&gt;(A17stdlife+$E293),(Input!$N$159*(1+rvanilla)^0.5)-SUM($N293:AI293),(Input!$N$159*(1+rvanilla)^0.5)/A17stdlife))</f>
        <v>0</v>
      </c>
      <c r="AK293" s="168">
        <f>IF(A17stdlife="n/a","n/a",IF(AK$3&gt;(A17stdlife+$E293),(Input!$N$159*(1+rvanilla)^0.5)-SUM($N293:AJ293),(Input!$N$159*(1+rvanilla)^0.5)/A17stdlife))</f>
        <v>0</v>
      </c>
      <c r="AL293" s="168">
        <f>IF(A17stdlife="n/a","n/a",IF(AL$3&gt;(A17stdlife+$E293),(Input!$N$159*(1+rvanilla)^0.5)-SUM($N293:AK293),(Input!$N$159*(1+rvanilla)^0.5)/A17stdlife))</f>
        <v>0</v>
      </c>
      <c r="AM293" s="168">
        <f>IF(A17stdlife="n/a","n/a",IF(AM$3&gt;(A17stdlife+$E293),(Input!$N$159*(1+rvanilla)^0.5)-SUM($N293:AL293),(Input!$N$159*(1+rvanilla)^0.5)/A17stdlife))</f>
        <v>0</v>
      </c>
      <c r="AN293" s="168">
        <f>IF(A17stdlife="n/a","n/a",IF(AN$3&gt;(A17stdlife+$E293),(Input!$N$159*(1+rvanilla)^0.5)-SUM($N293:AM293),(Input!$N$159*(1+rvanilla)^0.5)/A17stdlife))</f>
        <v>0</v>
      </c>
      <c r="AO293" s="168">
        <f>IF(A17stdlife="n/a","n/a",IF(AO$3&gt;(A17stdlife+$E293),(Input!$N$159*(1+rvanilla)^0.5)-SUM($N293:AN293),(Input!$N$159*(1+rvanilla)^0.5)/A17stdlife))</f>
        <v>0</v>
      </c>
      <c r="AP293" s="168">
        <f>IF(A17stdlife="n/a","n/a",IF(AP$3&gt;(A17stdlife+$E293),(Input!$N$159*(1+rvanilla)^0.5)-SUM($N293:AO293),(Input!$N$159*(1+rvanilla)^0.5)/A17stdlife))</f>
        <v>0</v>
      </c>
      <c r="AQ293" s="168">
        <f>IF(A17stdlife="n/a","n/a",IF(AQ$3&gt;(A17stdlife+$E293),(Input!$N$159*(1+rvanilla)^0.5)-SUM($N293:AP293),(Input!$N$159*(1+rvanilla)^0.5)/A17stdlife))</f>
        <v>0</v>
      </c>
      <c r="AR293" s="168">
        <f>IF(A17stdlife="n/a","n/a",IF(AR$3&gt;(A17stdlife+$E293),(Input!$N$159*(1+rvanilla)^0.5)-SUM($N293:AQ293),(Input!$N$159*(1+rvanilla)^0.5)/A17stdlife))</f>
        <v>0</v>
      </c>
      <c r="AS293" s="168">
        <f>IF(A17stdlife="n/a","n/a",IF(AS$3&gt;(A17stdlife+$E293),(Input!$N$159*(1+rvanilla)^0.5)-SUM($N293:AR293),(Input!$N$159*(1+rvanilla)^0.5)/A17stdlife))</f>
        <v>0</v>
      </c>
      <c r="AT293" s="168">
        <f>IF(A17stdlife="n/a","n/a",IF(AT$3&gt;(A17stdlife+$E293),(Input!$N$159*(1+rvanilla)^0.5)-SUM($N293:AS293),(Input!$N$159*(1+rvanilla)^0.5)/A17stdlife))</f>
        <v>0</v>
      </c>
      <c r="AU293" s="168">
        <f>IF(A17stdlife="n/a","n/a",IF(AU$3&gt;(A17stdlife+$E293),(Input!$N$159*(1+rvanilla)^0.5)-SUM($N293:AT293),(Input!$N$159*(1+rvanilla)^0.5)/A17stdlife))</f>
        <v>0</v>
      </c>
      <c r="AV293" s="168">
        <f>IF(A17stdlife="n/a","n/a",IF(AV$3&gt;(A17stdlife+$E293),(Input!$N$159*(1+rvanilla)^0.5)-SUM($N293:AU293),(Input!$N$159*(1+rvanilla)^0.5)/A17stdlife))</f>
        <v>0</v>
      </c>
      <c r="AW293" s="168">
        <f>IF(A17stdlife="n/a","n/a",IF(AW$3&gt;(A17stdlife+$E293),(Input!$N$159*(1+rvanilla)^0.5)-SUM($N293:AV293),(Input!$N$159*(1+rvanilla)^0.5)/A17stdlife))</f>
        <v>0</v>
      </c>
      <c r="AX293" s="168">
        <f>IF(A17stdlife="n/a","n/a",IF(AX$3&gt;(A17stdlife+$E293),(Input!$N$159*(1+rvanilla)^0.5)-SUM($N293:AW293),(Input!$N$159*(1+rvanilla)^0.5)/A17stdlife))</f>
        <v>0</v>
      </c>
      <c r="AY293" s="168">
        <f>IF(A17stdlife="n/a","n/a",IF(AY$3&gt;(A17stdlife+$E293),(Input!$N$159*(1+rvanilla)^0.5)-SUM($N293:AX293),(Input!$N$159*(1+rvanilla)^0.5)/A17stdlife))</f>
        <v>0</v>
      </c>
      <c r="AZ293" s="168">
        <f>IF(A17stdlife="n/a","n/a",IF(AZ$3&gt;(A17stdlife+$E293),(Input!$N$159*(1+rvanilla)^0.5)-SUM($N293:AY293),(Input!$N$159*(1+rvanilla)^0.5)/A17stdlife))</f>
        <v>0</v>
      </c>
      <c r="BA293" s="168">
        <f>IF(A17stdlife="n/a","n/a",IF(BA$3&gt;(A17stdlife+$E293),(Input!$N$159*(1+rvanilla)^0.5)-SUM($N293:AZ293),(Input!$N$159*(1+rvanilla)^0.5)/A17stdlife))</f>
        <v>0</v>
      </c>
      <c r="BB293" s="168">
        <f>IF(A17stdlife="n/a","n/a",IF(BB$3&gt;(A17stdlife+$E293),(Input!$N$159*(1+rvanilla)^0.5)-SUM($N293:BA293),(Input!$N$159*(1+rvanilla)^0.5)/A17stdlife))</f>
        <v>0</v>
      </c>
      <c r="BC293" s="168">
        <f>IF(A17stdlife="n/a","n/a",IF(BC$3&gt;(A17stdlife+$E293),(Input!$N$159*(1+rvanilla)^0.5)-SUM($N293:BB293),(Input!$N$159*(1+rvanilla)^0.5)/A17stdlife))</f>
        <v>0</v>
      </c>
      <c r="BD293" s="168">
        <f>IF(A17stdlife="n/a","n/a",IF(BD$3&gt;(A17stdlife+$E293),(Input!$N$159*(1+rvanilla)^0.5)-SUM($N293:BC293),(Input!$N$159*(1+rvanilla)^0.5)/A17stdlife))</f>
        <v>0</v>
      </c>
      <c r="BE293" s="168">
        <f>IF(A17stdlife="n/a","n/a",IF(BE$3&gt;(A17stdlife+$E293),(Input!$N$159*(1+rvanilla)^0.5)-SUM($N293:BD293),(Input!$N$159*(1+rvanilla)^0.5)/A17stdlife))</f>
        <v>0</v>
      </c>
      <c r="BF293" s="168">
        <f>IF(A17stdlife="n/a","n/a",IF(BF$3&gt;(A17stdlife+$E293),(Input!$N$159*(1+rvanilla)^0.5)-SUM($N293:BE293),(Input!$N$159*(1+rvanilla)^0.5)/A17stdlife))</f>
        <v>0</v>
      </c>
      <c r="BG293" s="168">
        <f>IF(A17stdlife="n/a","n/a",IF(BG$3&gt;(A17stdlife+$E293),(Input!$N$159*(1+rvanilla)^0.5)-SUM($N293:BF293),(Input!$N$159*(1+rvanilla)^0.5)/A17stdlife))</f>
        <v>0</v>
      </c>
      <c r="BH293" s="168">
        <f>IF(A17stdlife="n/a","n/a",IF(BH$3&gt;(A17stdlife+$E293),(Input!$N$159*(1+rvanilla)^0.5)-SUM($N293:BG293),(Input!$N$159*(1+rvanilla)^0.5)/A17stdlife))</f>
        <v>0</v>
      </c>
      <c r="BI293" s="168">
        <f>IF(A17stdlife="n/a","n/a",IF(BI$3&gt;(A17stdlife+$E293),(Input!$N$159*(1+rvanilla)^0.5)-SUM($N293:BH293),(Input!$N$159*(1+rvanilla)^0.5)/A17stdlife))</f>
        <v>0</v>
      </c>
      <c r="BJ293" s="20"/>
      <c r="BK293" s="20"/>
      <c r="BL293"/>
      <c r="BM293"/>
      <c r="BN293"/>
      <c r="BO293"/>
      <c r="BP293"/>
      <c r="BQ293"/>
      <c r="BR293"/>
      <c r="BS293"/>
      <c r="BT293"/>
      <c r="BU293"/>
      <c r="BV293"/>
      <c r="BW293"/>
      <c r="BX293"/>
      <c r="BY293"/>
      <c r="BZ293"/>
      <c r="CA293"/>
      <c r="CB293"/>
      <c r="CC293"/>
      <c r="CD293"/>
      <c r="CE293"/>
      <c r="CF293"/>
      <c r="CG293"/>
      <c r="CH293"/>
      <c r="CI293"/>
      <c r="CJ293"/>
      <c r="CK293"/>
      <c r="CL293"/>
      <c r="CM293"/>
      <c r="CN293"/>
      <c r="CO293"/>
      <c r="CP293"/>
      <c r="CQ293"/>
      <c r="CR293"/>
      <c r="CS293"/>
      <c r="CT293"/>
      <c r="CU293"/>
      <c r="CV293"/>
      <c r="CW293"/>
      <c r="CX293"/>
      <c r="CY293"/>
      <c r="CZ293"/>
      <c r="DA293"/>
      <c r="DB293"/>
      <c r="DC293"/>
      <c r="DD293"/>
      <c r="DE293"/>
      <c r="DF293"/>
      <c r="DG293"/>
      <c r="DH293"/>
      <c r="DI293"/>
      <c r="DJ293"/>
      <c r="DK293"/>
      <c r="DL293"/>
      <c r="DM293"/>
      <c r="DN293"/>
      <c r="DO293"/>
      <c r="DP293"/>
      <c r="DQ293"/>
      <c r="DR293"/>
      <c r="DS293"/>
      <c r="DT293"/>
      <c r="DU293"/>
      <c r="DV293"/>
      <c r="DW293"/>
      <c r="DX293"/>
      <c r="DY293"/>
      <c r="DZ293"/>
      <c r="EA293"/>
      <c r="EB293"/>
      <c r="EC293"/>
      <c r="ED293"/>
      <c r="EE293"/>
      <c r="EF293"/>
      <c r="EG293"/>
      <c r="EH293"/>
      <c r="EI293"/>
      <c r="EJ293"/>
      <c r="EK293"/>
      <c r="EL293"/>
      <c r="EM293"/>
      <c r="EN293"/>
      <c r="EO293"/>
      <c r="EP293"/>
      <c r="EQ293"/>
      <c r="ER293"/>
      <c r="ES293"/>
      <c r="ET293"/>
      <c r="EU293"/>
      <c r="EV293"/>
      <c r="EW293"/>
      <c r="EX293"/>
      <c r="EY293"/>
      <c r="EZ293"/>
      <c r="FA293"/>
      <c r="FB293"/>
      <c r="FC293"/>
      <c r="FD293"/>
      <c r="FE293"/>
      <c r="FF293"/>
      <c r="FG293"/>
      <c r="FH293"/>
      <c r="FI293"/>
      <c r="FJ293"/>
      <c r="FK293"/>
      <c r="FL293"/>
      <c r="FM293"/>
      <c r="FN293"/>
      <c r="FO293"/>
      <c r="FP293"/>
      <c r="FQ293"/>
      <c r="FR293"/>
      <c r="FS293"/>
      <c r="FT293"/>
      <c r="FU293"/>
      <c r="FV293"/>
      <c r="FW293"/>
      <c r="FX293"/>
      <c r="FY293"/>
      <c r="FZ293"/>
      <c r="GA293"/>
      <c r="GB293"/>
      <c r="GC293"/>
      <c r="GD293"/>
      <c r="GE293"/>
      <c r="GF293"/>
      <c r="GG293"/>
      <c r="GH293"/>
      <c r="GI293"/>
      <c r="GJ293"/>
      <c r="GK293"/>
      <c r="GL293"/>
      <c r="GM293"/>
      <c r="GN293"/>
      <c r="GO293"/>
      <c r="GP293"/>
      <c r="GQ293"/>
      <c r="GR293"/>
      <c r="GS293"/>
      <c r="GT293"/>
      <c r="GU293"/>
      <c r="GV293"/>
      <c r="GW293"/>
      <c r="GX293"/>
      <c r="GY293"/>
      <c r="GZ293"/>
      <c r="HA293"/>
      <c r="HB293"/>
      <c r="HC293"/>
      <c r="HD293"/>
      <c r="HE293"/>
      <c r="HF293"/>
      <c r="HG293"/>
      <c r="HH293"/>
      <c r="HI293"/>
      <c r="HJ293"/>
      <c r="HK293"/>
      <c r="HL293"/>
      <c r="HM293"/>
      <c r="HN293"/>
      <c r="HO293"/>
      <c r="HP293"/>
      <c r="HQ293"/>
      <c r="HR293"/>
      <c r="HS293"/>
      <c r="HT293"/>
      <c r="HU293"/>
      <c r="HV293"/>
      <c r="HW293"/>
      <c r="HX293"/>
      <c r="HY293"/>
      <c r="HZ293"/>
      <c r="IA293"/>
      <c r="IB293"/>
      <c r="IC293"/>
      <c r="ID293"/>
      <c r="IE293"/>
      <c r="IF293"/>
      <c r="IG293"/>
      <c r="IH293"/>
      <c r="II293"/>
      <c r="IJ293"/>
      <c r="IK293"/>
      <c r="IL293"/>
      <c r="IM293"/>
      <c r="IN293"/>
      <c r="IO293"/>
      <c r="IP293"/>
      <c r="IQ293"/>
      <c r="IR293"/>
      <c r="IS293"/>
      <c r="IT293"/>
      <c r="IU293"/>
      <c r="IV293"/>
    </row>
    <row r="294" spans="1:256" s="5" customFormat="1" hidden="1" outlineLevel="2">
      <c r="A294" s="20"/>
      <c r="B294" s="20"/>
      <c r="C294" s="38"/>
      <c r="D294" s="641"/>
      <c r="E294" s="287">
        <v>9</v>
      </c>
      <c r="F294" s="40"/>
      <c r="G294" s="445"/>
      <c r="H294" s="315"/>
      <c r="I294" s="315"/>
      <c r="J294" s="315"/>
      <c r="K294" s="315"/>
      <c r="L294" s="315"/>
      <c r="M294" s="315"/>
      <c r="N294" s="315"/>
      <c r="O294" s="314"/>
      <c r="P294" s="168">
        <f>IF(A17stdlife="n/a","n/a",IF(P$3&gt;(A17stdlife+$E294),(Input!$O$159*(1+rvanilla)^0.5)-SUM($O294:O294),(Input!$O$159*(1+rvanilla)^0.5)/A17stdlife))</f>
        <v>0</v>
      </c>
      <c r="Q294" s="168">
        <f>IF(A17stdlife="n/a","n/a",IF(Q$3&gt;(A17stdlife+$E294),(Input!$O$159*(1+rvanilla)^0.5)-SUM($O294:P294),(Input!$O$159*(1+rvanilla)^0.5)/A17stdlife))</f>
        <v>0</v>
      </c>
      <c r="R294" s="168">
        <f>IF(A17stdlife="n/a","n/a",IF(R$3&gt;(A17stdlife+$E294),(Input!$O$159*(1+rvanilla)^0.5)-SUM($O294:Q294),(Input!$O$159*(1+rvanilla)^0.5)/A17stdlife))</f>
        <v>0</v>
      </c>
      <c r="S294" s="168">
        <f>IF(A17stdlife="n/a","n/a",IF(S$3&gt;(A17stdlife+$E294),(Input!$O$159*(1+rvanilla)^0.5)-SUM($O294:R294),(Input!$O$159*(1+rvanilla)^0.5)/A17stdlife))</f>
        <v>0</v>
      </c>
      <c r="T294" s="168">
        <f>IF(A17stdlife="n/a","n/a",IF(T$3&gt;(A17stdlife+$E294),(Input!$O$159*(1+rvanilla)^0.5)-SUM($O294:S294),(Input!$O$159*(1+rvanilla)^0.5)/A17stdlife))</f>
        <v>0</v>
      </c>
      <c r="U294" s="168">
        <f>IF(A17stdlife="n/a","n/a",IF(U$3&gt;(A17stdlife+$E294),(Input!$O$159*(1+rvanilla)^0.5)-SUM($O294:T294),(Input!$O$159*(1+rvanilla)^0.5)/A17stdlife))</f>
        <v>0</v>
      </c>
      <c r="V294" s="168">
        <f>IF(A17stdlife="n/a","n/a",IF(V$3&gt;(A17stdlife+$E294),(Input!$O$159*(1+rvanilla)^0.5)-SUM($O294:U294),(Input!$O$159*(1+rvanilla)^0.5)/A17stdlife))</f>
        <v>0</v>
      </c>
      <c r="W294" s="168">
        <f>IF(A17stdlife="n/a","n/a",IF(W$3&gt;(A17stdlife+$E294),(Input!$O$159*(1+rvanilla)^0.5)-SUM($O294:V294),(Input!$O$159*(1+rvanilla)^0.5)/A17stdlife))</f>
        <v>0</v>
      </c>
      <c r="X294" s="168">
        <f>IF(A17stdlife="n/a","n/a",IF(X$3&gt;(A17stdlife+$E294),(Input!$O$159*(1+rvanilla)^0.5)-SUM($O294:W294),(Input!$O$159*(1+rvanilla)^0.5)/A17stdlife))</f>
        <v>0</v>
      </c>
      <c r="Y294" s="168">
        <f>IF(A17stdlife="n/a","n/a",IF(Y$3&gt;(A17stdlife+$E294),(Input!$O$159*(1+rvanilla)^0.5)-SUM($O294:X294),(Input!$O$159*(1+rvanilla)^0.5)/A17stdlife))</f>
        <v>0</v>
      </c>
      <c r="Z294" s="168">
        <f>IF(A17stdlife="n/a","n/a",IF(Z$3&gt;(A17stdlife+$E294),(Input!$O$159*(1+rvanilla)^0.5)-SUM($O294:Y294),(Input!$O$159*(1+rvanilla)^0.5)/A17stdlife))</f>
        <v>0</v>
      </c>
      <c r="AA294" s="168">
        <f>IF(A17stdlife="n/a","n/a",IF(AA$3&gt;(A17stdlife+$E294),(Input!$O$159*(1+rvanilla)^0.5)-SUM($O294:Z294),(Input!$O$159*(1+rvanilla)^0.5)/A17stdlife))</f>
        <v>0</v>
      </c>
      <c r="AB294" s="168">
        <f>IF(A17stdlife="n/a","n/a",IF(AB$3&gt;(A17stdlife+$E294),(Input!$O$159*(1+rvanilla)^0.5)-SUM($O294:AA294),(Input!$O$159*(1+rvanilla)^0.5)/A17stdlife))</f>
        <v>0</v>
      </c>
      <c r="AC294" s="168">
        <f>IF(A17stdlife="n/a","n/a",IF(AC$3&gt;(A17stdlife+$E294),(Input!$O$159*(1+rvanilla)^0.5)-SUM($O294:AB294),(Input!$O$159*(1+rvanilla)^0.5)/A17stdlife))</f>
        <v>0</v>
      </c>
      <c r="AD294" s="168">
        <f>IF(A17stdlife="n/a","n/a",IF(AD$3&gt;(A17stdlife+$E294),(Input!$O$159*(1+rvanilla)^0.5)-SUM($O294:AC294),(Input!$O$159*(1+rvanilla)^0.5)/A17stdlife))</f>
        <v>0</v>
      </c>
      <c r="AE294" s="168">
        <f>IF(A17stdlife="n/a","n/a",IF(AE$3&gt;(A17stdlife+$E294),(Input!$O$159*(1+rvanilla)^0.5)-SUM($O294:AD294),(Input!$O$159*(1+rvanilla)^0.5)/A17stdlife))</f>
        <v>0</v>
      </c>
      <c r="AF294" s="168">
        <f>IF(A17stdlife="n/a","n/a",IF(AF$3&gt;(A17stdlife+$E294),(Input!$O$159*(1+rvanilla)^0.5)-SUM($O294:AE294),(Input!$O$159*(1+rvanilla)^0.5)/A17stdlife))</f>
        <v>0</v>
      </c>
      <c r="AG294" s="168">
        <f>IF(A17stdlife="n/a","n/a",IF(AG$3&gt;(A17stdlife+$E294),(Input!$O$159*(1+rvanilla)^0.5)-SUM($O294:AF294),(Input!$O$159*(1+rvanilla)^0.5)/A17stdlife))</f>
        <v>0</v>
      </c>
      <c r="AH294" s="168">
        <f>IF(A17stdlife="n/a","n/a",IF(AH$3&gt;(A17stdlife+$E294),(Input!$O$159*(1+rvanilla)^0.5)-SUM($O294:AG294),(Input!$O$159*(1+rvanilla)^0.5)/A17stdlife))</f>
        <v>0</v>
      </c>
      <c r="AI294" s="168">
        <f>IF(A17stdlife="n/a","n/a",IF(AI$3&gt;(A17stdlife+$E294),(Input!$O$159*(1+rvanilla)^0.5)-SUM($O294:AH294),(Input!$O$159*(1+rvanilla)^0.5)/A17stdlife))</f>
        <v>0</v>
      </c>
      <c r="AJ294" s="168">
        <f>IF(A17stdlife="n/a","n/a",IF(AJ$3&gt;(A17stdlife+$E294),(Input!$O$159*(1+rvanilla)^0.5)-SUM($O294:AI294),(Input!$O$159*(1+rvanilla)^0.5)/A17stdlife))</f>
        <v>0</v>
      </c>
      <c r="AK294" s="168">
        <f>IF(A17stdlife="n/a","n/a",IF(AK$3&gt;(A17stdlife+$E294),(Input!$O$159*(1+rvanilla)^0.5)-SUM($O294:AJ294),(Input!$O$159*(1+rvanilla)^0.5)/A17stdlife))</f>
        <v>0</v>
      </c>
      <c r="AL294" s="168">
        <f>IF(A17stdlife="n/a","n/a",IF(AL$3&gt;(A17stdlife+$E294),(Input!$O$159*(1+rvanilla)^0.5)-SUM($O294:AK294),(Input!$O$159*(1+rvanilla)^0.5)/A17stdlife))</f>
        <v>0</v>
      </c>
      <c r="AM294" s="168">
        <f>IF(A17stdlife="n/a","n/a",IF(AM$3&gt;(A17stdlife+$E294),(Input!$O$159*(1+rvanilla)^0.5)-SUM($O294:AL294),(Input!$O$159*(1+rvanilla)^0.5)/A17stdlife))</f>
        <v>0</v>
      </c>
      <c r="AN294" s="168">
        <f>IF(A17stdlife="n/a","n/a",IF(AN$3&gt;(A17stdlife+$E294),(Input!$O$159*(1+rvanilla)^0.5)-SUM($O294:AM294),(Input!$O$159*(1+rvanilla)^0.5)/A17stdlife))</f>
        <v>0</v>
      </c>
      <c r="AO294" s="168">
        <f>IF(A17stdlife="n/a","n/a",IF(AO$3&gt;(A17stdlife+$E294),(Input!$O$159*(1+rvanilla)^0.5)-SUM($O294:AN294),(Input!$O$159*(1+rvanilla)^0.5)/A17stdlife))</f>
        <v>0</v>
      </c>
      <c r="AP294" s="168">
        <f>IF(A17stdlife="n/a","n/a",IF(AP$3&gt;(A17stdlife+$E294),(Input!$O$159*(1+rvanilla)^0.5)-SUM($O294:AO294),(Input!$O$159*(1+rvanilla)^0.5)/A17stdlife))</f>
        <v>0</v>
      </c>
      <c r="AQ294" s="168">
        <f>IF(A17stdlife="n/a","n/a",IF(AQ$3&gt;(A17stdlife+$E294),(Input!$O$159*(1+rvanilla)^0.5)-SUM($O294:AP294),(Input!$O$159*(1+rvanilla)^0.5)/A17stdlife))</f>
        <v>0</v>
      </c>
      <c r="AR294" s="168">
        <f>IF(A17stdlife="n/a","n/a",IF(AR$3&gt;(A17stdlife+$E294),(Input!$O$159*(1+rvanilla)^0.5)-SUM($O294:AQ294),(Input!$O$159*(1+rvanilla)^0.5)/A17stdlife))</f>
        <v>0</v>
      </c>
      <c r="AS294" s="168">
        <f>IF(A17stdlife="n/a","n/a",IF(AS$3&gt;(A17stdlife+$E294),(Input!$O$159*(1+rvanilla)^0.5)-SUM($O294:AR294),(Input!$O$159*(1+rvanilla)^0.5)/A17stdlife))</f>
        <v>0</v>
      </c>
      <c r="AT294" s="168">
        <f>IF(A17stdlife="n/a","n/a",IF(AT$3&gt;(A17stdlife+$E294),(Input!$O$159*(1+rvanilla)^0.5)-SUM($O294:AS294),(Input!$O$159*(1+rvanilla)^0.5)/A17stdlife))</f>
        <v>0</v>
      </c>
      <c r="AU294" s="168">
        <f>IF(A17stdlife="n/a","n/a",IF(AU$3&gt;(A17stdlife+$E294),(Input!$O$159*(1+rvanilla)^0.5)-SUM($O294:AT294),(Input!$O$159*(1+rvanilla)^0.5)/A17stdlife))</f>
        <v>0</v>
      </c>
      <c r="AV294" s="168">
        <f>IF(A17stdlife="n/a","n/a",IF(AV$3&gt;(A17stdlife+$E294),(Input!$O$159*(1+rvanilla)^0.5)-SUM($O294:AU294),(Input!$O$159*(1+rvanilla)^0.5)/A17stdlife))</f>
        <v>0</v>
      </c>
      <c r="AW294" s="168">
        <f>IF(A17stdlife="n/a","n/a",IF(AW$3&gt;(A17stdlife+$E294),(Input!$O$159*(1+rvanilla)^0.5)-SUM($O294:AV294),(Input!$O$159*(1+rvanilla)^0.5)/A17stdlife))</f>
        <v>0</v>
      </c>
      <c r="AX294" s="168">
        <f>IF(A17stdlife="n/a","n/a",IF(AX$3&gt;(A17stdlife+$E294),(Input!$O$159*(1+rvanilla)^0.5)-SUM($O294:AW294),(Input!$O$159*(1+rvanilla)^0.5)/A17stdlife))</f>
        <v>0</v>
      </c>
      <c r="AY294" s="168">
        <f>IF(A17stdlife="n/a","n/a",IF(AY$3&gt;(A17stdlife+$E294),(Input!$O$159*(1+rvanilla)^0.5)-SUM($O294:AX294),(Input!$O$159*(1+rvanilla)^0.5)/A17stdlife))</f>
        <v>0</v>
      </c>
      <c r="AZ294" s="168">
        <f>IF(A17stdlife="n/a","n/a",IF(AZ$3&gt;(A17stdlife+$E294),(Input!$O$159*(1+rvanilla)^0.5)-SUM($O294:AY294),(Input!$O$159*(1+rvanilla)^0.5)/A17stdlife))</f>
        <v>0</v>
      </c>
      <c r="BA294" s="168">
        <f>IF(A17stdlife="n/a","n/a",IF(BA$3&gt;(A17stdlife+$E294),(Input!$O$159*(1+rvanilla)^0.5)-SUM($O294:AZ294),(Input!$O$159*(1+rvanilla)^0.5)/A17stdlife))</f>
        <v>0</v>
      </c>
      <c r="BB294" s="168">
        <f>IF(A17stdlife="n/a","n/a",IF(BB$3&gt;(A17stdlife+$E294),(Input!$O$159*(1+rvanilla)^0.5)-SUM($O294:BA294),(Input!$O$159*(1+rvanilla)^0.5)/A17stdlife))</f>
        <v>0</v>
      </c>
      <c r="BC294" s="168">
        <f>IF(A17stdlife="n/a","n/a",IF(BC$3&gt;(A17stdlife+$E294),(Input!$O$159*(1+rvanilla)^0.5)-SUM($O294:BB294),(Input!$O$159*(1+rvanilla)^0.5)/A17stdlife))</f>
        <v>0</v>
      </c>
      <c r="BD294" s="168">
        <f>IF(A17stdlife="n/a","n/a",IF(BD$3&gt;(A17stdlife+$E294),(Input!$O$159*(1+rvanilla)^0.5)-SUM($O294:BC294),(Input!$O$159*(1+rvanilla)^0.5)/A17stdlife))</f>
        <v>0</v>
      </c>
      <c r="BE294" s="168">
        <f>IF(A17stdlife="n/a","n/a",IF(BE$3&gt;(A17stdlife+$E294),(Input!$O$159*(1+rvanilla)^0.5)-SUM($O294:BD294),(Input!$O$159*(1+rvanilla)^0.5)/A17stdlife))</f>
        <v>0</v>
      </c>
      <c r="BF294" s="168">
        <f>IF(A17stdlife="n/a","n/a",IF(BF$3&gt;(A17stdlife+$E294),(Input!$O$159*(1+rvanilla)^0.5)-SUM($O294:BE294),(Input!$O$159*(1+rvanilla)^0.5)/A17stdlife))</f>
        <v>0</v>
      </c>
      <c r="BG294" s="168">
        <f>IF(A17stdlife="n/a","n/a",IF(BG$3&gt;(A17stdlife+$E294),(Input!$O$159*(1+rvanilla)^0.5)-SUM($O294:BF294),(Input!$O$159*(1+rvanilla)^0.5)/A17stdlife))</f>
        <v>0</v>
      </c>
      <c r="BH294" s="168">
        <f>IF(A17stdlife="n/a","n/a",IF(BH$3&gt;(A17stdlife+$E294),(Input!$O$159*(1+rvanilla)^0.5)-SUM($O294:BG294),(Input!$O$159*(1+rvanilla)^0.5)/A17stdlife))</f>
        <v>0</v>
      </c>
      <c r="BI294" s="168">
        <f>IF(A17stdlife="n/a","n/a",IF(BI$3&gt;(A17stdlife+$E294),(Input!$O$159*(1+rvanilla)^0.5)-SUM($O294:BH294),(Input!$O$159*(1+rvanilla)^0.5)/A17stdlife))</f>
        <v>0</v>
      </c>
      <c r="BJ294" s="20"/>
      <c r="BK294" s="20"/>
      <c r="BL294"/>
      <c r="BM294"/>
      <c r="BN294"/>
      <c r="BO294"/>
      <c r="BP294"/>
      <c r="BQ294"/>
      <c r="BR294"/>
      <c r="BS294"/>
      <c r="BT294"/>
      <c r="BU294"/>
      <c r="BV294"/>
      <c r="BW294"/>
      <c r="BX294"/>
      <c r="BY294"/>
      <c r="BZ294"/>
      <c r="CA294"/>
      <c r="CB294"/>
      <c r="CC294"/>
      <c r="CD294"/>
      <c r="CE294"/>
      <c r="CF294"/>
      <c r="CG294"/>
      <c r="CH294"/>
      <c r="CI294"/>
      <c r="CJ294"/>
      <c r="CK294"/>
      <c r="CL294"/>
      <c r="CM294"/>
      <c r="CN294"/>
      <c r="CO294"/>
      <c r="CP294"/>
      <c r="CQ294"/>
      <c r="CR294"/>
      <c r="CS294"/>
      <c r="CT294"/>
      <c r="CU294"/>
      <c r="CV294"/>
      <c r="CW294"/>
      <c r="CX294"/>
      <c r="CY294"/>
      <c r="CZ294"/>
      <c r="DA294"/>
      <c r="DB294"/>
      <c r="DC294"/>
      <c r="DD294"/>
      <c r="DE294"/>
      <c r="DF294"/>
      <c r="DG294"/>
      <c r="DH294"/>
      <c r="DI294"/>
      <c r="DJ294"/>
      <c r="DK294"/>
      <c r="DL294"/>
      <c r="DM294"/>
      <c r="DN294"/>
      <c r="DO294"/>
      <c r="DP294"/>
      <c r="DQ294"/>
      <c r="DR294"/>
      <c r="DS294"/>
      <c r="DT294"/>
      <c r="DU294"/>
      <c r="DV294"/>
      <c r="DW294"/>
      <c r="DX294"/>
      <c r="DY294"/>
      <c r="DZ294"/>
      <c r="EA294"/>
      <c r="EB294"/>
      <c r="EC294"/>
      <c r="ED294"/>
      <c r="EE294"/>
      <c r="EF294"/>
      <c r="EG294"/>
      <c r="EH294"/>
      <c r="EI294"/>
      <c r="EJ294"/>
      <c r="EK294"/>
      <c r="EL294"/>
      <c r="EM294"/>
      <c r="EN294"/>
      <c r="EO294"/>
      <c r="EP294"/>
      <c r="EQ294"/>
      <c r="ER294"/>
      <c r="ES294"/>
      <c r="ET294"/>
      <c r="EU294"/>
      <c r="EV294"/>
      <c r="EW294"/>
      <c r="EX294"/>
      <c r="EY294"/>
      <c r="EZ294"/>
      <c r="FA294"/>
      <c r="FB294"/>
      <c r="FC294"/>
      <c r="FD294"/>
      <c r="FE294"/>
      <c r="FF294"/>
      <c r="FG294"/>
      <c r="FH294"/>
      <c r="FI294"/>
      <c r="FJ294"/>
      <c r="FK294"/>
      <c r="FL294"/>
      <c r="FM294"/>
      <c r="FN294"/>
      <c r="FO294"/>
      <c r="FP294"/>
      <c r="FQ294"/>
      <c r="FR294"/>
      <c r="FS294"/>
      <c r="FT294"/>
      <c r="FU294"/>
      <c r="FV294"/>
      <c r="FW294"/>
      <c r="FX294"/>
      <c r="FY294"/>
      <c r="FZ294"/>
      <c r="GA294"/>
      <c r="GB294"/>
      <c r="GC294"/>
      <c r="GD294"/>
      <c r="GE294"/>
      <c r="GF294"/>
      <c r="GG294"/>
      <c r="GH294"/>
      <c r="GI294"/>
      <c r="GJ294"/>
      <c r="GK294"/>
      <c r="GL294"/>
      <c r="GM294"/>
      <c r="GN294"/>
      <c r="GO294"/>
      <c r="GP294"/>
      <c r="GQ294"/>
      <c r="GR294"/>
      <c r="GS294"/>
      <c r="GT294"/>
      <c r="GU294"/>
      <c r="GV294"/>
      <c r="GW294"/>
      <c r="GX294"/>
      <c r="GY294"/>
      <c r="GZ294"/>
      <c r="HA294"/>
      <c r="HB294"/>
      <c r="HC294"/>
      <c r="HD294"/>
      <c r="HE294"/>
      <c r="HF294"/>
      <c r="HG294"/>
      <c r="HH294"/>
      <c r="HI294"/>
      <c r="HJ294"/>
      <c r="HK294"/>
      <c r="HL294"/>
      <c r="HM294"/>
      <c r="HN294"/>
      <c r="HO294"/>
      <c r="HP294"/>
      <c r="HQ294"/>
      <c r="HR294"/>
      <c r="HS294"/>
      <c r="HT294"/>
      <c r="HU294"/>
      <c r="HV294"/>
      <c r="HW294"/>
      <c r="HX294"/>
      <c r="HY294"/>
      <c r="HZ294"/>
      <c r="IA294"/>
      <c r="IB294"/>
      <c r="IC294"/>
      <c r="ID294"/>
      <c r="IE294"/>
      <c r="IF294"/>
      <c r="IG294"/>
      <c r="IH294"/>
      <c r="II294"/>
      <c r="IJ294"/>
      <c r="IK294"/>
      <c r="IL294"/>
      <c r="IM294"/>
      <c r="IN294"/>
      <c r="IO294"/>
      <c r="IP294"/>
      <c r="IQ294"/>
      <c r="IR294"/>
      <c r="IS294"/>
      <c r="IT294"/>
      <c r="IU294"/>
      <c r="IV294"/>
    </row>
    <row r="295" spans="1:256" s="5" customFormat="1" hidden="1" outlineLevel="2">
      <c r="A295" s="20"/>
      <c r="B295" s="20"/>
      <c r="C295" s="38"/>
      <c r="D295" s="641"/>
      <c r="E295" s="288">
        <v>10</v>
      </c>
      <c r="F295" s="40"/>
      <c r="G295" s="445"/>
      <c r="H295" s="315"/>
      <c r="I295" s="315"/>
      <c r="J295" s="315"/>
      <c r="K295" s="315"/>
      <c r="L295" s="315"/>
      <c r="M295" s="315"/>
      <c r="N295" s="315"/>
      <c r="O295" s="315"/>
      <c r="P295" s="314"/>
      <c r="Q295" s="168">
        <f>IF(A17stdlife="n/a","n/a",IF(Q$3&gt;(A17stdlife+$E295),(Input!$P$159*(1+rvanilla)^0.5)-SUM($P295:P295),(Input!$P$159*(1+rvanilla)^0.5)/A17stdlife))</f>
        <v>0</v>
      </c>
      <c r="R295" s="168">
        <f>IF(A17stdlife="n/a","n/a",IF(R$3&gt;(A17stdlife+$E295),(Input!$P$159*(1+rvanilla)^0.5)-SUM($P295:Q295),(Input!$P$159*(1+rvanilla)^0.5)/A17stdlife))</f>
        <v>0</v>
      </c>
      <c r="S295" s="168">
        <f>IF(A17stdlife="n/a","n/a",IF(S$3&gt;(A17stdlife+$E295),(Input!$P$159*(1+rvanilla)^0.5)-SUM($P295:R295),(Input!$P$159*(1+rvanilla)^0.5)/A17stdlife))</f>
        <v>0</v>
      </c>
      <c r="T295" s="168">
        <f>IF(A17stdlife="n/a","n/a",IF(T$3&gt;(A17stdlife+$E295),(Input!$P$159*(1+rvanilla)^0.5)-SUM($P295:S295),(Input!$P$159*(1+rvanilla)^0.5)/A17stdlife))</f>
        <v>0</v>
      </c>
      <c r="U295" s="168">
        <f>IF(A17stdlife="n/a","n/a",IF(U$3&gt;(A17stdlife+$E295),(Input!$P$159*(1+rvanilla)^0.5)-SUM($P295:T295),(Input!$P$159*(1+rvanilla)^0.5)/A17stdlife))</f>
        <v>0</v>
      </c>
      <c r="V295" s="168">
        <f>IF(A17stdlife="n/a","n/a",IF(V$3&gt;(A17stdlife+$E295),(Input!$P$159*(1+rvanilla)^0.5)-SUM($P295:U295),(Input!$P$159*(1+rvanilla)^0.5)/A17stdlife))</f>
        <v>0</v>
      </c>
      <c r="W295" s="168">
        <f>IF(A17stdlife="n/a","n/a",IF(W$3&gt;(A17stdlife+$E295),(Input!$P$159*(1+rvanilla)^0.5)-SUM($P295:V295),(Input!$P$159*(1+rvanilla)^0.5)/A17stdlife))</f>
        <v>0</v>
      </c>
      <c r="X295" s="168">
        <f>IF(A17stdlife="n/a","n/a",IF(X$3&gt;(A17stdlife+$E295),(Input!$P$159*(1+rvanilla)^0.5)-SUM($P295:W295),(Input!$P$159*(1+rvanilla)^0.5)/A17stdlife))</f>
        <v>0</v>
      </c>
      <c r="Y295" s="168">
        <f>IF(A17stdlife="n/a","n/a",IF(Y$3&gt;(A17stdlife+$E295),(Input!$P$159*(1+rvanilla)^0.5)-SUM($P295:X295),(Input!$P$159*(1+rvanilla)^0.5)/A17stdlife))</f>
        <v>0</v>
      </c>
      <c r="Z295" s="168">
        <f>IF(A17stdlife="n/a","n/a",IF(Z$3&gt;(A17stdlife+$E295),(Input!$P$159*(1+rvanilla)^0.5)-SUM($P295:Y295),(Input!$P$159*(1+rvanilla)^0.5)/A17stdlife))</f>
        <v>0</v>
      </c>
      <c r="AA295" s="168">
        <f>IF(A17stdlife="n/a","n/a",IF(AA$3&gt;(A17stdlife+$E295),(Input!$P$159*(1+rvanilla)^0.5)-SUM($P295:Z295),(Input!$P$159*(1+rvanilla)^0.5)/A17stdlife))</f>
        <v>0</v>
      </c>
      <c r="AB295" s="168">
        <f>IF(A17stdlife="n/a","n/a",IF(AB$3&gt;(A17stdlife+$E295),(Input!$P$159*(1+rvanilla)^0.5)-SUM($P295:AA295),(Input!$P$159*(1+rvanilla)^0.5)/A17stdlife))</f>
        <v>0</v>
      </c>
      <c r="AC295" s="168">
        <f>IF(A17stdlife="n/a","n/a",IF(AC$3&gt;(A17stdlife+$E295),(Input!$P$159*(1+rvanilla)^0.5)-SUM($P295:AB295),(Input!$P$159*(1+rvanilla)^0.5)/A17stdlife))</f>
        <v>0</v>
      </c>
      <c r="AD295" s="168">
        <f>IF(A17stdlife="n/a","n/a",IF(AD$3&gt;(A17stdlife+$E295),(Input!$P$159*(1+rvanilla)^0.5)-SUM($P295:AC295),(Input!$P$159*(1+rvanilla)^0.5)/A17stdlife))</f>
        <v>0</v>
      </c>
      <c r="AE295" s="168">
        <f>IF(A17stdlife="n/a","n/a",IF(AE$3&gt;(A17stdlife+$E295),(Input!$P$159*(1+rvanilla)^0.5)-SUM($P295:AD295),(Input!$P$159*(1+rvanilla)^0.5)/A17stdlife))</f>
        <v>0</v>
      </c>
      <c r="AF295" s="168">
        <f>IF(A17stdlife="n/a","n/a",IF(AF$3&gt;(A17stdlife+$E295),(Input!$P$159*(1+rvanilla)^0.5)-SUM($P295:AE295),(Input!$P$159*(1+rvanilla)^0.5)/A17stdlife))</f>
        <v>0</v>
      </c>
      <c r="AG295" s="168">
        <f>IF(A17stdlife="n/a","n/a",IF(AG$3&gt;(A17stdlife+$E295),(Input!$P$159*(1+rvanilla)^0.5)-SUM($P295:AF295),(Input!$P$159*(1+rvanilla)^0.5)/A17stdlife))</f>
        <v>0</v>
      </c>
      <c r="AH295" s="168">
        <f>IF(A17stdlife="n/a","n/a",IF(AH$3&gt;(A17stdlife+$E295),(Input!$P$159*(1+rvanilla)^0.5)-SUM($P295:AG295),(Input!$P$159*(1+rvanilla)^0.5)/A17stdlife))</f>
        <v>0</v>
      </c>
      <c r="AI295" s="168">
        <f>IF(A17stdlife="n/a","n/a",IF(AI$3&gt;(A17stdlife+$E295),(Input!$P$159*(1+rvanilla)^0.5)-SUM($P295:AH295),(Input!$P$159*(1+rvanilla)^0.5)/A17stdlife))</f>
        <v>0</v>
      </c>
      <c r="AJ295" s="168">
        <f>IF(A17stdlife="n/a","n/a",IF(AJ$3&gt;(A17stdlife+$E295),(Input!$P$159*(1+rvanilla)^0.5)-SUM($P295:AI295),(Input!$P$159*(1+rvanilla)^0.5)/A17stdlife))</f>
        <v>0</v>
      </c>
      <c r="AK295" s="168">
        <f>IF(A17stdlife="n/a","n/a",IF(AK$3&gt;(A17stdlife+$E295),(Input!$P$159*(1+rvanilla)^0.5)-SUM($P295:AJ295),(Input!$P$159*(1+rvanilla)^0.5)/A17stdlife))</f>
        <v>0</v>
      </c>
      <c r="AL295" s="168">
        <f>IF(A17stdlife="n/a","n/a",IF(AL$3&gt;(A17stdlife+$E295),(Input!$P$159*(1+rvanilla)^0.5)-SUM($P295:AK295),(Input!$P$159*(1+rvanilla)^0.5)/A17stdlife))</f>
        <v>0</v>
      </c>
      <c r="AM295" s="168">
        <f>IF(A17stdlife="n/a","n/a",IF(AM$3&gt;(A17stdlife+$E295),(Input!$P$159*(1+rvanilla)^0.5)-SUM($P295:AL295),(Input!$P$159*(1+rvanilla)^0.5)/A17stdlife))</f>
        <v>0</v>
      </c>
      <c r="AN295" s="168">
        <f>IF(A17stdlife="n/a","n/a",IF(AN$3&gt;(A17stdlife+$E295),(Input!$P$159*(1+rvanilla)^0.5)-SUM($P295:AM295),(Input!$P$159*(1+rvanilla)^0.5)/A17stdlife))</f>
        <v>0</v>
      </c>
      <c r="AO295" s="168">
        <f>IF(A17stdlife="n/a","n/a",IF(AO$3&gt;(A17stdlife+$E295),(Input!$P$159*(1+rvanilla)^0.5)-SUM($P295:AN295),(Input!$P$159*(1+rvanilla)^0.5)/A17stdlife))</f>
        <v>0</v>
      </c>
      <c r="AP295" s="168">
        <f>IF(A17stdlife="n/a","n/a",IF(AP$3&gt;(A17stdlife+$E295),(Input!$P$159*(1+rvanilla)^0.5)-SUM($P295:AO295),(Input!$P$159*(1+rvanilla)^0.5)/A17stdlife))</f>
        <v>0</v>
      </c>
      <c r="AQ295" s="168">
        <f>IF(A17stdlife="n/a","n/a",IF(AQ$3&gt;(A17stdlife+$E295),(Input!$P$159*(1+rvanilla)^0.5)-SUM($P295:AP295),(Input!$P$159*(1+rvanilla)^0.5)/A17stdlife))</f>
        <v>0</v>
      </c>
      <c r="AR295" s="168">
        <f>IF(A17stdlife="n/a","n/a",IF(AR$3&gt;(A17stdlife+$E295),(Input!$P$159*(1+rvanilla)^0.5)-SUM($P295:AQ295),(Input!$P$159*(1+rvanilla)^0.5)/A17stdlife))</f>
        <v>0</v>
      </c>
      <c r="AS295" s="168">
        <f>IF(A17stdlife="n/a","n/a",IF(AS$3&gt;(A17stdlife+$E295),(Input!$P$159*(1+rvanilla)^0.5)-SUM($P295:AR295),(Input!$P$159*(1+rvanilla)^0.5)/A17stdlife))</f>
        <v>0</v>
      </c>
      <c r="AT295" s="168">
        <f>IF(A17stdlife="n/a","n/a",IF(AT$3&gt;(A17stdlife+$E295),(Input!$P$159*(1+rvanilla)^0.5)-SUM($P295:AS295),(Input!$P$159*(1+rvanilla)^0.5)/A17stdlife))</f>
        <v>0</v>
      </c>
      <c r="AU295" s="168">
        <f>IF(A17stdlife="n/a","n/a",IF(AU$3&gt;(A17stdlife+$E295),(Input!$P$159*(1+rvanilla)^0.5)-SUM($P295:AT295),(Input!$P$159*(1+rvanilla)^0.5)/A17stdlife))</f>
        <v>0</v>
      </c>
      <c r="AV295" s="168">
        <f>IF(A17stdlife="n/a","n/a",IF(AV$3&gt;(A17stdlife+$E295),(Input!$P$159*(1+rvanilla)^0.5)-SUM($P295:AU295),(Input!$P$159*(1+rvanilla)^0.5)/A17stdlife))</f>
        <v>0</v>
      </c>
      <c r="AW295" s="168">
        <f>IF(A17stdlife="n/a","n/a",IF(AW$3&gt;(A17stdlife+$E295),(Input!$P$159*(1+rvanilla)^0.5)-SUM($P295:AV295),(Input!$P$159*(1+rvanilla)^0.5)/A17stdlife))</f>
        <v>0</v>
      </c>
      <c r="AX295" s="168">
        <f>IF(A17stdlife="n/a","n/a",IF(AX$3&gt;(A17stdlife+$E295),(Input!$P$159*(1+rvanilla)^0.5)-SUM($P295:AW295),(Input!$P$159*(1+rvanilla)^0.5)/A17stdlife))</f>
        <v>0</v>
      </c>
      <c r="AY295" s="168">
        <f>IF(A17stdlife="n/a","n/a",IF(AY$3&gt;(A17stdlife+$E295),(Input!$P$159*(1+rvanilla)^0.5)-SUM($P295:AX295),(Input!$P$159*(1+rvanilla)^0.5)/A17stdlife))</f>
        <v>0</v>
      </c>
      <c r="AZ295" s="168">
        <f>IF(A17stdlife="n/a","n/a",IF(AZ$3&gt;(A17stdlife+$E295),(Input!$P$159*(1+rvanilla)^0.5)-SUM($P295:AY295),(Input!$P$159*(1+rvanilla)^0.5)/A17stdlife))</f>
        <v>0</v>
      </c>
      <c r="BA295" s="168">
        <f>IF(A17stdlife="n/a","n/a",IF(BA$3&gt;(A17stdlife+$E295),(Input!$P$159*(1+rvanilla)^0.5)-SUM($P295:AZ295),(Input!$P$159*(1+rvanilla)^0.5)/A17stdlife))</f>
        <v>0</v>
      </c>
      <c r="BB295" s="168">
        <f>IF(A17stdlife="n/a","n/a",IF(BB$3&gt;(A17stdlife+$E295),(Input!$P$159*(1+rvanilla)^0.5)-SUM($P295:BA295),(Input!$P$159*(1+rvanilla)^0.5)/A17stdlife))</f>
        <v>0</v>
      </c>
      <c r="BC295" s="168">
        <f>IF(A17stdlife="n/a","n/a",IF(BC$3&gt;(A17stdlife+$E295),(Input!$P$159*(1+rvanilla)^0.5)-SUM($P295:BB295),(Input!$P$159*(1+rvanilla)^0.5)/A17stdlife))</f>
        <v>0</v>
      </c>
      <c r="BD295" s="168">
        <f>IF(A17stdlife="n/a","n/a",IF(BD$3&gt;(A17stdlife+$E295),(Input!$P$159*(1+rvanilla)^0.5)-SUM($P295:BC295),(Input!$P$159*(1+rvanilla)^0.5)/A17stdlife))</f>
        <v>0</v>
      </c>
      <c r="BE295" s="168">
        <f>IF(A17stdlife="n/a","n/a",IF(BE$3&gt;(A17stdlife+$E295),(Input!$P$159*(1+rvanilla)^0.5)-SUM($P295:BD295),(Input!$P$159*(1+rvanilla)^0.5)/A17stdlife))</f>
        <v>0</v>
      </c>
      <c r="BF295" s="168">
        <f>IF(A17stdlife="n/a","n/a",IF(BF$3&gt;(A17stdlife+$E295),(Input!$P$159*(1+rvanilla)^0.5)-SUM($P295:BE295),(Input!$P$159*(1+rvanilla)^0.5)/A17stdlife))</f>
        <v>0</v>
      </c>
      <c r="BG295" s="168">
        <f>IF(A17stdlife="n/a","n/a",IF(BG$3&gt;(A17stdlife+$E295),(Input!$P$159*(1+rvanilla)^0.5)-SUM($P295:BF295),(Input!$P$159*(1+rvanilla)^0.5)/A17stdlife))</f>
        <v>0</v>
      </c>
      <c r="BH295" s="168">
        <f>IF(A17stdlife="n/a","n/a",IF(BH$3&gt;(A17stdlife+$E295),(Input!$P$159*(1+rvanilla)^0.5)-SUM($P295:BG295),(Input!$P$159*(1+rvanilla)^0.5)/A17stdlife))</f>
        <v>0</v>
      </c>
      <c r="BI295" s="168">
        <f>IF(A17stdlife="n/a","n/a",IF(BI$3&gt;(A17stdlife+$E295),(Input!$P$159*(1+rvanilla)^0.5)-SUM($P295:BH295),(Input!$P$159*(1+rvanilla)^0.5)/A17stdlife))</f>
        <v>0</v>
      </c>
      <c r="BJ295" s="20"/>
      <c r="BK295" s="20"/>
      <c r="BL295"/>
      <c r="BM295"/>
      <c r="BN295"/>
      <c r="BO295"/>
      <c r="BP295"/>
      <c r="BQ295"/>
      <c r="BR295"/>
      <c r="BS295"/>
      <c r="BT295"/>
      <c r="BU295"/>
      <c r="BV295"/>
      <c r="BW295"/>
      <c r="BX295"/>
      <c r="BY295"/>
      <c r="BZ295"/>
      <c r="CA295"/>
      <c r="CB295"/>
      <c r="CC295"/>
      <c r="CD295"/>
      <c r="CE295"/>
      <c r="CF295"/>
      <c r="CG295"/>
      <c r="CH295"/>
      <c r="CI295"/>
      <c r="CJ295"/>
      <c r="CK295"/>
      <c r="CL295"/>
      <c r="CM295"/>
      <c r="CN295"/>
      <c r="CO295"/>
      <c r="CP295"/>
      <c r="CQ295"/>
      <c r="CR295"/>
      <c r="CS295"/>
      <c r="CT295"/>
      <c r="CU295"/>
      <c r="CV295"/>
      <c r="CW295"/>
      <c r="CX295"/>
      <c r="CY295"/>
      <c r="CZ295"/>
      <c r="DA295"/>
      <c r="DB295"/>
      <c r="DC295"/>
      <c r="DD295"/>
      <c r="DE295"/>
      <c r="DF295"/>
      <c r="DG295"/>
      <c r="DH295"/>
      <c r="DI295"/>
      <c r="DJ295"/>
      <c r="DK295"/>
      <c r="DL295"/>
      <c r="DM295"/>
      <c r="DN295"/>
      <c r="DO295"/>
      <c r="DP295"/>
      <c r="DQ295"/>
      <c r="DR295"/>
      <c r="DS295"/>
      <c r="DT295"/>
      <c r="DU295"/>
      <c r="DV295"/>
      <c r="DW295"/>
      <c r="DX295"/>
      <c r="DY295"/>
      <c r="DZ295"/>
      <c r="EA295"/>
      <c r="EB295"/>
      <c r="EC295"/>
      <c r="ED295"/>
      <c r="EE295"/>
      <c r="EF295"/>
      <c r="EG295"/>
      <c r="EH295"/>
      <c r="EI295"/>
      <c r="EJ295"/>
      <c r="EK295"/>
      <c r="EL295"/>
      <c r="EM295"/>
      <c r="EN295"/>
      <c r="EO295"/>
      <c r="EP295"/>
      <c r="EQ295"/>
      <c r="ER295"/>
      <c r="ES295"/>
      <c r="ET295"/>
      <c r="EU295"/>
      <c r="EV295"/>
      <c r="EW295"/>
      <c r="EX295"/>
      <c r="EY295"/>
      <c r="EZ295"/>
      <c r="FA295"/>
      <c r="FB295"/>
      <c r="FC295"/>
      <c r="FD295"/>
      <c r="FE295"/>
      <c r="FF295"/>
      <c r="FG295"/>
      <c r="FH295"/>
      <c r="FI295"/>
      <c r="FJ295"/>
      <c r="FK295"/>
      <c r="FL295"/>
      <c r="FM295"/>
      <c r="FN295"/>
      <c r="FO295"/>
      <c r="FP295"/>
      <c r="FQ295"/>
      <c r="FR295"/>
      <c r="FS295"/>
      <c r="FT295"/>
      <c r="FU295"/>
      <c r="FV295"/>
      <c r="FW295"/>
      <c r="FX295"/>
      <c r="FY295"/>
      <c r="FZ295"/>
      <c r="GA295"/>
      <c r="GB295"/>
      <c r="GC295"/>
      <c r="GD295"/>
      <c r="GE295"/>
      <c r="GF295"/>
      <c r="GG295"/>
      <c r="GH295"/>
      <c r="GI295"/>
      <c r="GJ295"/>
      <c r="GK295"/>
      <c r="GL295"/>
      <c r="GM295"/>
      <c r="GN295"/>
      <c r="GO295"/>
      <c r="GP295"/>
      <c r="GQ295"/>
      <c r="GR295"/>
      <c r="GS295"/>
      <c r="GT295"/>
      <c r="GU295"/>
      <c r="GV295"/>
      <c r="GW295"/>
      <c r="GX295"/>
      <c r="GY295"/>
      <c r="GZ295"/>
      <c r="HA295"/>
      <c r="HB295"/>
      <c r="HC295"/>
      <c r="HD295"/>
      <c r="HE295"/>
      <c r="HF295"/>
      <c r="HG295"/>
      <c r="HH295"/>
      <c r="HI295"/>
      <c r="HJ295"/>
      <c r="HK295"/>
      <c r="HL295"/>
      <c r="HM295"/>
      <c r="HN295"/>
      <c r="HO295"/>
      <c r="HP295"/>
      <c r="HQ295"/>
      <c r="HR295"/>
      <c r="HS295"/>
      <c r="HT295"/>
      <c r="HU295"/>
      <c r="HV295"/>
      <c r="HW295"/>
      <c r="HX295"/>
      <c r="HY295"/>
      <c r="HZ295"/>
      <c r="IA295"/>
      <c r="IB295"/>
      <c r="IC295"/>
      <c r="ID295"/>
      <c r="IE295"/>
      <c r="IF295"/>
      <c r="IG295"/>
      <c r="IH295"/>
      <c r="II295"/>
      <c r="IJ295"/>
      <c r="IK295"/>
      <c r="IL295"/>
      <c r="IM295"/>
      <c r="IN295"/>
      <c r="IO295"/>
      <c r="IP295"/>
      <c r="IQ295"/>
      <c r="IR295"/>
      <c r="IS295"/>
      <c r="IT295"/>
      <c r="IU295"/>
      <c r="IV295"/>
    </row>
    <row r="296" spans="1:256" s="5" customFormat="1" outlineLevel="1" collapsed="1">
      <c r="A296" s="20"/>
      <c r="B296" s="20"/>
      <c r="C296" s="38" t="str">
        <f>Asset17</f>
        <v>Other non system assets</v>
      </c>
      <c r="D296" s="20"/>
      <c r="E296" s="20"/>
      <c r="F296" s="35"/>
      <c r="G296" s="165">
        <f>SUM(G284:G295)</f>
        <v>9.9510802057072478</v>
      </c>
      <c r="H296" s="165">
        <f t="shared" ref="H296:AL296" si="69">SUM(H284:H295)</f>
        <v>9.9510802057072478</v>
      </c>
      <c r="I296" s="165">
        <f t="shared" si="69"/>
        <v>9.9510802057072478</v>
      </c>
      <c r="J296" s="165">
        <f t="shared" si="69"/>
        <v>9.9510802057072478</v>
      </c>
      <c r="K296" s="165">
        <f t="shared" si="69"/>
        <v>9.9510802057072478</v>
      </c>
      <c r="L296" s="165">
        <f t="shared" si="69"/>
        <v>9.9510802057072478</v>
      </c>
      <c r="M296" s="165">
        <f t="shared" si="69"/>
        <v>9.9510802057072478</v>
      </c>
      <c r="N296" s="165">
        <f t="shared" si="69"/>
        <v>4.7452024506600026</v>
      </c>
      <c r="O296" s="165">
        <f t="shared" si="69"/>
        <v>0</v>
      </c>
      <c r="P296" s="165">
        <f t="shared" si="69"/>
        <v>0</v>
      </c>
      <c r="Q296" s="165">
        <f t="shared" si="69"/>
        <v>0</v>
      </c>
      <c r="R296" s="165">
        <f t="shared" si="69"/>
        <v>0</v>
      </c>
      <c r="S296" s="165">
        <f t="shared" si="69"/>
        <v>0</v>
      </c>
      <c r="T296" s="165">
        <f t="shared" si="69"/>
        <v>0</v>
      </c>
      <c r="U296" s="165">
        <f t="shared" si="69"/>
        <v>0</v>
      </c>
      <c r="V296" s="165">
        <f t="shared" si="69"/>
        <v>0</v>
      </c>
      <c r="W296" s="165">
        <f t="shared" si="69"/>
        <v>0</v>
      </c>
      <c r="X296" s="165">
        <f t="shared" si="69"/>
        <v>0</v>
      </c>
      <c r="Y296" s="165">
        <f t="shared" si="69"/>
        <v>0</v>
      </c>
      <c r="Z296" s="165">
        <f t="shared" si="69"/>
        <v>0</v>
      </c>
      <c r="AA296" s="165">
        <f t="shared" si="69"/>
        <v>0</v>
      </c>
      <c r="AB296" s="165">
        <f t="shared" si="69"/>
        <v>0</v>
      </c>
      <c r="AC296" s="165">
        <f t="shared" si="69"/>
        <v>0</v>
      </c>
      <c r="AD296" s="165">
        <f t="shared" si="69"/>
        <v>0</v>
      </c>
      <c r="AE296" s="165">
        <f t="shared" si="69"/>
        <v>0</v>
      </c>
      <c r="AF296" s="165">
        <f t="shared" si="69"/>
        <v>0</v>
      </c>
      <c r="AG296" s="165">
        <f t="shared" si="69"/>
        <v>0</v>
      </c>
      <c r="AH296" s="165">
        <f t="shared" si="69"/>
        <v>0</v>
      </c>
      <c r="AI296" s="165">
        <f t="shared" si="69"/>
        <v>0</v>
      </c>
      <c r="AJ296" s="165">
        <f t="shared" si="69"/>
        <v>0</v>
      </c>
      <c r="AK296" s="165">
        <f t="shared" si="69"/>
        <v>0</v>
      </c>
      <c r="AL296" s="165">
        <f t="shared" si="69"/>
        <v>0</v>
      </c>
      <c r="AM296" s="165">
        <f t="shared" ref="AM296:BI296" si="70">SUM(AM284:AM295)</f>
        <v>0</v>
      </c>
      <c r="AN296" s="165">
        <f t="shared" si="70"/>
        <v>0</v>
      </c>
      <c r="AO296" s="165">
        <f t="shared" si="70"/>
        <v>0</v>
      </c>
      <c r="AP296" s="165">
        <f t="shared" si="70"/>
        <v>0</v>
      </c>
      <c r="AQ296" s="165">
        <f t="shared" si="70"/>
        <v>0</v>
      </c>
      <c r="AR296" s="165">
        <f t="shared" si="70"/>
        <v>0</v>
      </c>
      <c r="AS296" s="165">
        <f t="shared" si="70"/>
        <v>0</v>
      </c>
      <c r="AT296" s="165">
        <f t="shared" si="70"/>
        <v>0</v>
      </c>
      <c r="AU296" s="165">
        <f t="shared" si="70"/>
        <v>0</v>
      </c>
      <c r="AV296" s="165">
        <f t="shared" si="70"/>
        <v>0</v>
      </c>
      <c r="AW296" s="165">
        <f t="shared" si="70"/>
        <v>0</v>
      </c>
      <c r="AX296" s="165">
        <f t="shared" si="70"/>
        <v>0</v>
      </c>
      <c r="AY296" s="165">
        <f t="shared" si="70"/>
        <v>0</v>
      </c>
      <c r="AZ296" s="165">
        <f t="shared" si="70"/>
        <v>0</v>
      </c>
      <c r="BA296" s="165">
        <f t="shared" si="70"/>
        <v>0</v>
      </c>
      <c r="BB296" s="165">
        <f t="shared" si="70"/>
        <v>0</v>
      </c>
      <c r="BC296" s="165">
        <f t="shared" si="70"/>
        <v>0</v>
      </c>
      <c r="BD296" s="165">
        <f t="shared" si="70"/>
        <v>0</v>
      </c>
      <c r="BE296" s="165">
        <f t="shared" si="70"/>
        <v>0</v>
      </c>
      <c r="BF296" s="165">
        <f t="shared" si="70"/>
        <v>0</v>
      </c>
      <c r="BG296" s="165">
        <f t="shared" si="70"/>
        <v>0</v>
      </c>
      <c r="BH296" s="165">
        <f t="shared" si="70"/>
        <v>0</v>
      </c>
      <c r="BI296" s="165">
        <f t="shared" si="70"/>
        <v>0</v>
      </c>
      <c r="BJ296" s="20"/>
      <c r="BK296" s="20"/>
      <c r="BL296"/>
      <c r="BM296"/>
      <c r="BN296"/>
      <c r="BO296"/>
      <c r="BP296"/>
      <c r="BQ296"/>
      <c r="BR296"/>
      <c r="BS296"/>
      <c r="BT296"/>
      <c r="BU296"/>
      <c r="BV296"/>
      <c r="BW296"/>
      <c r="BX296"/>
      <c r="BY296"/>
      <c r="BZ296"/>
      <c r="CA296"/>
      <c r="CB296"/>
      <c r="CC296"/>
      <c r="CD296"/>
      <c r="CE296"/>
      <c r="CF296"/>
      <c r="CG296"/>
      <c r="CH296"/>
      <c r="CI296"/>
      <c r="CJ296"/>
      <c r="CK296"/>
      <c r="CL296"/>
      <c r="CM296"/>
      <c r="CN296"/>
      <c r="CO296"/>
      <c r="CP296"/>
      <c r="CQ296"/>
      <c r="CR296"/>
      <c r="CS296"/>
      <c r="CT296"/>
      <c r="CU296"/>
      <c r="CV296"/>
      <c r="CW296"/>
      <c r="CX296"/>
      <c r="CY296"/>
      <c r="CZ296"/>
      <c r="DA296"/>
      <c r="DB296"/>
      <c r="DC296"/>
      <c r="DD296"/>
      <c r="DE296"/>
      <c r="DF296"/>
      <c r="DG296"/>
      <c r="DH296"/>
      <c r="DI296"/>
      <c r="DJ296"/>
      <c r="DK296"/>
      <c r="DL296"/>
      <c r="DM296"/>
      <c r="DN296"/>
      <c r="DO296"/>
      <c r="DP296"/>
      <c r="DQ296"/>
      <c r="DR296"/>
      <c r="DS296"/>
      <c r="DT296"/>
      <c r="DU296"/>
      <c r="DV296"/>
      <c r="DW296"/>
      <c r="DX296"/>
      <c r="DY296"/>
      <c r="DZ296"/>
      <c r="EA296"/>
      <c r="EB296"/>
      <c r="EC296"/>
      <c r="ED296"/>
      <c r="EE296"/>
      <c r="EF296"/>
      <c r="EG296"/>
      <c r="EH296"/>
      <c r="EI296"/>
      <c r="EJ296"/>
      <c r="EK296"/>
      <c r="EL296"/>
      <c r="EM296"/>
      <c r="EN296"/>
      <c r="EO296"/>
      <c r="EP296"/>
      <c r="EQ296"/>
      <c r="ER296"/>
      <c r="ES296"/>
      <c r="ET296"/>
      <c r="EU296"/>
      <c r="EV296"/>
      <c r="EW296"/>
      <c r="EX296"/>
      <c r="EY296"/>
      <c r="EZ296"/>
      <c r="FA296"/>
      <c r="FB296"/>
      <c r="FC296"/>
      <c r="FD296"/>
      <c r="FE296"/>
      <c r="FF296"/>
      <c r="FG296"/>
      <c r="FH296"/>
      <c r="FI296"/>
      <c r="FJ296"/>
      <c r="FK296"/>
      <c r="FL296"/>
      <c r="FM296"/>
      <c r="FN296"/>
      <c r="FO296"/>
      <c r="FP296"/>
      <c r="FQ296"/>
      <c r="FR296"/>
      <c r="FS296"/>
      <c r="FT296"/>
      <c r="FU296"/>
      <c r="FV296"/>
      <c r="FW296"/>
      <c r="FX296"/>
      <c r="FY296"/>
      <c r="FZ296"/>
      <c r="GA296"/>
      <c r="GB296"/>
      <c r="GC296"/>
      <c r="GD296"/>
      <c r="GE296"/>
      <c r="GF296"/>
      <c r="GG296"/>
      <c r="GH296"/>
      <c r="GI296"/>
      <c r="GJ296"/>
      <c r="GK296"/>
      <c r="GL296"/>
      <c r="GM296"/>
      <c r="GN296"/>
      <c r="GO296"/>
      <c r="GP296"/>
      <c r="GQ296"/>
      <c r="GR296"/>
      <c r="GS296"/>
      <c r="GT296"/>
      <c r="GU296"/>
      <c r="GV296"/>
      <c r="GW296"/>
      <c r="GX296"/>
      <c r="GY296"/>
      <c r="GZ296"/>
      <c r="HA296"/>
      <c r="HB296"/>
      <c r="HC296"/>
      <c r="HD296"/>
      <c r="HE296"/>
      <c r="HF296"/>
      <c r="HG296"/>
      <c r="HH296"/>
      <c r="HI296"/>
      <c r="HJ296"/>
      <c r="HK296"/>
      <c r="HL296"/>
      <c r="HM296"/>
      <c r="HN296"/>
      <c r="HO296"/>
      <c r="HP296"/>
      <c r="HQ296"/>
      <c r="HR296"/>
      <c r="HS296"/>
      <c r="HT296"/>
      <c r="HU296"/>
      <c r="HV296"/>
      <c r="HW296"/>
      <c r="HX296"/>
      <c r="HY296"/>
      <c r="HZ296"/>
      <c r="IA296"/>
      <c r="IB296"/>
      <c r="IC296"/>
      <c r="ID296"/>
      <c r="IE296"/>
      <c r="IF296"/>
      <c r="IG296"/>
      <c r="IH296"/>
      <c r="II296"/>
      <c r="IJ296"/>
      <c r="IK296"/>
      <c r="IL296"/>
      <c r="IM296"/>
      <c r="IN296"/>
      <c r="IO296"/>
      <c r="IP296"/>
      <c r="IQ296"/>
      <c r="IR296"/>
      <c r="IS296"/>
      <c r="IT296"/>
      <c r="IU296"/>
      <c r="IV296"/>
    </row>
    <row r="297" spans="1:256" s="5" customFormat="1" hidden="1" outlineLevel="2">
      <c r="A297" s="20"/>
      <c r="B297" s="45" t="str">
        <f>C309</f>
        <v>IT systems</v>
      </c>
      <c r="C297" s="46"/>
      <c r="D297" s="47" t="s">
        <v>72</v>
      </c>
      <c r="E297" s="46"/>
      <c r="F297" s="48"/>
      <c r="G297" s="443">
        <f>IF(G$3&gt;A18remlife,A18value-SUM($F297:F297),IF(A18remlife="N/A","n/a",A18value/A18remlife))</f>
        <v>34.27782384530223</v>
      </c>
      <c r="H297" s="167">
        <f>IF(H$3&gt;A18remlife,A18value-SUM($F297:G297),IF(A18remlife="N/A","n/a",A18value/A18remlife))</f>
        <v>34.27782384530223</v>
      </c>
      <c r="I297" s="167">
        <f>IF(I$3&gt;A18remlife,A18value-SUM($F297:H297),IF(A18remlife="N/A","n/a",A18value/A18remlife))</f>
        <v>34.27782384530223</v>
      </c>
      <c r="J297" s="167">
        <f>IF(J$3&gt;A18remlife,A18value-SUM($F297:I297),IF(A18remlife="N/A","n/a",A18value/A18remlife))</f>
        <v>6.5101168286797417</v>
      </c>
      <c r="K297" s="167">
        <f>IF(K$3&gt;A18remlife,A18value-SUM($F297:J297),IF(A18remlife="N/A","n/a",A18value/A18remlife))</f>
        <v>0</v>
      </c>
      <c r="L297" s="167">
        <f>IF(L$3&gt;A18remlife,A18value-SUM($F297:K297),IF(A18remlife="N/A","n/a",A18value/A18remlife))</f>
        <v>0</v>
      </c>
      <c r="M297" s="167">
        <f>IF(M$3&gt;A18remlife,A18value-SUM($F297:L297),IF(A18remlife="N/A","n/a",A18value/A18remlife))</f>
        <v>0</v>
      </c>
      <c r="N297" s="167">
        <f>IF(N$3&gt;A18remlife,A18value-SUM($F297:M297),IF(A18remlife="N/A","n/a",A18value/A18remlife))</f>
        <v>0</v>
      </c>
      <c r="O297" s="167">
        <f>IF(O$3&gt;A18remlife,A18value-SUM($F297:N297),IF(A18remlife="N/A","n/a",A18value/A18remlife))</f>
        <v>0</v>
      </c>
      <c r="P297" s="167">
        <f>IF(P$3&gt;A18remlife,A18value-SUM($F297:O297),IF(A18remlife="N/A","n/a",A18value/A18remlife))</f>
        <v>0</v>
      </c>
      <c r="Q297" s="167">
        <f>IF(Q$3&gt;A18remlife,A18value-SUM($F297:P297),IF(A18remlife="N/A","n/a",A18value/A18remlife))</f>
        <v>0</v>
      </c>
      <c r="R297" s="167">
        <f>IF(R$3&gt;A18remlife,A18value-SUM($F297:Q297),IF(A18remlife="N/A","n/a",A18value/A18remlife))</f>
        <v>0</v>
      </c>
      <c r="S297" s="167">
        <f>IF(S$3&gt;A18remlife,A18value-SUM($F297:R297),IF(A18remlife="N/A","n/a",A18value/A18remlife))</f>
        <v>0</v>
      </c>
      <c r="T297" s="167">
        <f>IF(T$3&gt;A18remlife,A18value-SUM($F297:S297),IF(A18remlife="N/A","n/a",A18value/A18remlife))</f>
        <v>0</v>
      </c>
      <c r="U297" s="167">
        <f>IF(U$3&gt;A18remlife,A18value-SUM($F297:T297),IF(A18remlife="N/A","n/a",A18value/A18remlife))</f>
        <v>0</v>
      </c>
      <c r="V297" s="167">
        <f>IF(V$3&gt;A18remlife,A18value-SUM($F297:U297),IF(A18remlife="N/A","n/a",A18value/A18remlife))</f>
        <v>0</v>
      </c>
      <c r="W297" s="167">
        <f>IF(W$3&gt;A18remlife,A18value-SUM($F297:V297),IF(A18remlife="N/A","n/a",A18value/A18remlife))</f>
        <v>0</v>
      </c>
      <c r="X297" s="167">
        <f>IF(X$3&gt;A18remlife,A18value-SUM($F297:W297),IF(A18remlife="N/A","n/a",A18value/A18remlife))</f>
        <v>0</v>
      </c>
      <c r="Y297" s="167">
        <f>IF(Y$3&gt;A18remlife,A18value-SUM($F297:X297),IF(A18remlife="N/A","n/a",A18value/A18remlife))</f>
        <v>0</v>
      </c>
      <c r="Z297" s="167">
        <f>IF(Z$3&gt;A18remlife,A18value-SUM($F297:Y297),IF(A18remlife="N/A","n/a",A18value/A18remlife))</f>
        <v>0</v>
      </c>
      <c r="AA297" s="167">
        <f>IF(AA$3&gt;A18remlife,A18value-SUM($F297:Z297),IF(A18remlife="N/A","n/a",A18value/A18remlife))</f>
        <v>0</v>
      </c>
      <c r="AB297" s="167">
        <f>IF(AB$3&gt;A18remlife,A18value-SUM($F297:AA297),IF(A18remlife="N/A","n/a",A18value/A18remlife))</f>
        <v>0</v>
      </c>
      <c r="AC297" s="167">
        <f>IF(AC$3&gt;A18remlife,A18value-SUM($F297:AB297),IF(A18remlife="N/A","n/a",A18value/A18remlife))</f>
        <v>0</v>
      </c>
      <c r="AD297" s="167">
        <f>IF(AD$3&gt;A18remlife,A18value-SUM($F297:AC297),IF(A18remlife="N/A","n/a",A18value/A18remlife))</f>
        <v>0</v>
      </c>
      <c r="AE297" s="167">
        <f>IF(AE$3&gt;A18remlife,A18value-SUM($F297:AD297),IF(A18remlife="N/A","n/a",A18value/A18remlife))</f>
        <v>0</v>
      </c>
      <c r="AF297" s="167">
        <f>IF(AF$3&gt;A18remlife,A18value-SUM($F297:AE297),IF(A18remlife="N/A","n/a",A18value/A18remlife))</f>
        <v>0</v>
      </c>
      <c r="AG297" s="167">
        <f>IF(AG$3&gt;A18remlife,A18value-SUM($F297:AF297),IF(A18remlife="N/A","n/a",A18value/A18remlife))</f>
        <v>0</v>
      </c>
      <c r="AH297" s="167">
        <f>IF(AH$3&gt;A18remlife,A18value-SUM($F297:AG297),IF(A18remlife="N/A","n/a",A18value/A18remlife))</f>
        <v>0</v>
      </c>
      <c r="AI297" s="167">
        <f>IF(AI$3&gt;A18remlife,A18value-SUM($F297:AH297),IF(A18remlife="N/A","n/a",A18value/A18remlife))</f>
        <v>0</v>
      </c>
      <c r="AJ297" s="167">
        <f>IF(AJ$3&gt;A18remlife,A18value-SUM($F297:AI297),IF(A18remlife="N/A","n/a",A18value/A18remlife))</f>
        <v>0</v>
      </c>
      <c r="AK297" s="167">
        <f>IF(AK$3&gt;A18remlife,A18value-SUM($F297:AJ297),IF(A18remlife="N/A","n/a",A18value/A18remlife))</f>
        <v>0</v>
      </c>
      <c r="AL297" s="167">
        <f>IF(AL$3&gt;A18remlife,A18value-SUM($F297:AK297),IF(A18remlife="N/A","n/a",A18value/A18remlife))</f>
        <v>0</v>
      </c>
      <c r="AM297" s="167">
        <f>IF(AM$3&gt;A18remlife,A18value-SUM($F297:AL297),IF(A18remlife="N/A","n/a",A18value/A18remlife))</f>
        <v>0</v>
      </c>
      <c r="AN297" s="167">
        <f>IF(AN$3&gt;A18remlife,A18value-SUM($F297:AM297),IF(A18remlife="N/A","n/a",A18value/A18remlife))</f>
        <v>0</v>
      </c>
      <c r="AO297" s="167">
        <f>IF(AO$3&gt;A18remlife,A18value-SUM($F297:AN297),IF(A18remlife="N/A","n/a",A18value/A18remlife))</f>
        <v>0</v>
      </c>
      <c r="AP297" s="167">
        <f>IF(AP$3&gt;A18remlife,A18value-SUM($F297:AO297),IF(A18remlife="N/A","n/a",A18value/A18remlife))</f>
        <v>0</v>
      </c>
      <c r="AQ297" s="167">
        <f>IF(AQ$3&gt;A18remlife,A18value-SUM($F297:AP297),IF(A18remlife="N/A","n/a",A18value/A18remlife))</f>
        <v>0</v>
      </c>
      <c r="AR297" s="167">
        <f>IF(AR$3&gt;A18remlife,A18value-SUM($F297:AQ297),IF(A18remlife="N/A","n/a",A18value/A18remlife))</f>
        <v>0</v>
      </c>
      <c r="AS297" s="167">
        <f>IF(AS$3&gt;A18remlife,A18value-SUM($F297:AR297),IF(A18remlife="N/A","n/a",A18value/A18remlife))</f>
        <v>0</v>
      </c>
      <c r="AT297" s="167">
        <f>IF(AT$3&gt;A18remlife,A18value-SUM($F297:AS297),IF(A18remlife="N/A","n/a",A18value/A18remlife))</f>
        <v>0</v>
      </c>
      <c r="AU297" s="167">
        <f>IF(AU$3&gt;A18remlife,A18value-SUM($F297:AT297),IF(A18remlife="N/A","n/a",A18value/A18remlife))</f>
        <v>0</v>
      </c>
      <c r="AV297" s="167">
        <f>IF(AV$3&gt;A18remlife,A18value-SUM($F297:AU297),IF(A18remlife="N/A","n/a",A18value/A18remlife))</f>
        <v>0</v>
      </c>
      <c r="AW297" s="167">
        <f>IF(AW$3&gt;A18remlife,A18value-SUM($F297:AV297),IF(A18remlife="N/A","n/a",A18value/A18remlife))</f>
        <v>0</v>
      </c>
      <c r="AX297" s="167">
        <f>IF(AX$3&gt;A18remlife,A18value-SUM($F297:AW297),IF(A18remlife="N/A","n/a",A18value/A18remlife))</f>
        <v>0</v>
      </c>
      <c r="AY297" s="167">
        <f>IF(AY$3&gt;A18remlife,A18value-SUM($F297:AX297),IF(A18remlife="N/A","n/a",A18value/A18remlife))</f>
        <v>0</v>
      </c>
      <c r="AZ297" s="167">
        <f>IF(AZ$3&gt;A18remlife,A18value-SUM($F297:AY297),IF(A18remlife="N/A","n/a",A18value/A18remlife))</f>
        <v>0</v>
      </c>
      <c r="BA297" s="167">
        <f>IF(BA$3&gt;A18remlife,A18value-SUM($F297:AZ297),IF(A18remlife="N/A","n/a",A18value/A18remlife))</f>
        <v>0</v>
      </c>
      <c r="BB297" s="167">
        <f>IF(BB$3&gt;A18remlife,A18value-SUM($F297:BA297),IF(A18remlife="N/A","n/a",A18value/A18remlife))</f>
        <v>0</v>
      </c>
      <c r="BC297" s="167">
        <f>IF(BC$3&gt;A18remlife,A18value-SUM($F297:BB297),IF(A18remlife="N/A","n/a",A18value/A18remlife))</f>
        <v>0</v>
      </c>
      <c r="BD297" s="167">
        <f>IF(BD$3&gt;A18remlife,A18value-SUM($F297:BC297),IF(A18remlife="N/A","n/a",A18value/A18remlife))</f>
        <v>0</v>
      </c>
      <c r="BE297" s="167">
        <f>IF(BE$3&gt;A18remlife,A18value-SUM($F297:BD297),IF(A18remlife="N/A","n/a",A18value/A18remlife))</f>
        <v>0</v>
      </c>
      <c r="BF297" s="167">
        <f>IF(BF$3&gt;A18remlife,A18value-SUM($F297:BE297),IF(A18remlife="N/A","n/a",A18value/A18remlife))</f>
        <v>0</v>
      </c>
      <c r="BG297" s="167">
        <f>IF(BG$3&gt;A18remlife,A18value-SUM($F297:BF297),IF(A18remlife="N/A","n/a",A18value/A18remlife))</f>
        <v>0</v>
      </c>
      <c r="BH297" s="167">
        <f>IF(BH$3&gt;A18remlife,A18value-SUM($F297:BG297),IF(A18remlife="N/A","n/a",A18value/A18remlife))</f>
        <v>0</v>
      </c>
      <c r="BI297" s="167">
        <f>IF(BI$3&gt;A18remlife,A18value-SUM($F297:BH297),IF(A18remlife="N/A","n/a",A18value/A18remlife))</f>
        <v>0</v>
      </c>
      <c r="BJ297" s="20"/>
      <c r="BK297" s="20"/>
      <c r="BL297"/>
      <c r="BM297"/>
      <c r="BN297"/>
      <c r="BO297"/>
      <c r="BP297"/>
      <c r="BQ297"/>
      <c r="BR297"/>
      <c r="BS297"/>
      <c r="BT297"/>
      <c r="BU297"/>
      <c r="BV297"/>
      <c r="BW297"/>
      <c r="BX297"/>
      <c r="BY297"/>
      <c r="BZ297"/>
      <c r="CA297"/>
      <c r="CB297"/>
      <c r="CC297"/>
      <c r="CD297"/>
      <c r="CE297"/>
      <c r="CF297"/>
      <c r="CG297"/>
      <c r="CH297"/>
      <c r="CI297"/>
      <c r="CJ297"/>
      <c r="CK297"/>
      <c r="CL297"/>
      <c r="CM297"/>
      <c r="CN297"/>
      <c r="CO297"/>
      <c r="CP297"/>
      <c r="CQ297"/>
      <c r="CR297"/>
      <c r="CS297"/>
      <c r="CT297"/>
      <c r="CU297"/>
      <c r="CV297"/>
      <c r="CW297"/>
      <c r="CX297"/>
      <c r="CY297"/>
      <c r="CZ297"/>
      <c r="DA297"/>
      <c r="DB297"/>
      <c r="DC297"/>
      <c r="DD297"/>
      <c r="DE297"/>
      <c r="DF297"/>
      <c r="DG297"/>
      <c r="DH297"/>
      <c r="DI297"/>
      <c r="DJ297"/>
      <c r="DK297"/>
      <c r="DL297"/>
      <c r="DM297"/>
      <c r="DN297"/>
      <c r="DO297"/>
      <c r="DP297"/>
      <c r="DQ297"/>
      <c r="DR297"/>
      <c r="DS297"/>
      <c r="DT297"/>
      <c r="DU297"/>
      <c r="DV297"/>
      <c r="DW297"/>
      <c r="DX297"/>
      <c r="DY297"/>
      <c r="DZ297"/>
      <c r="EA297"/>
      <c r="EB297"/>
      <c r="EC297"/>
      <c r="ED297"/>
      <c r="EE297"/>
      <c r="EF297"/>
      <c r="EG297"/>
      <c r="EH297"/>
      <c r="EI297"/>
      <c r="EJ297"/>
      <c r="EK297"/>
      <c r="EL297"/>
      <c r="EM297"/>
      <c r="EN297"/>
      <c r="EO297"/>
      <c r="EP297"/>
      <c r="EQ297"/>
      <c r="ER297"/>
      <c r="ES297"/>
      <c r="ET297"/>
      <c r="EU297"/>
      <c r="EV297"/>
      <c r="EW297"/>
      <c r="EX297"/>
      <c r="EY297"/>
      <c r="EZ297"/>
      <c r="FA297"/>
      <c r="FB297"/>
      <c r="FC297"/>
      <c r="FD297"/>
      <c r="FE297"/>
      <c r="FF297"/>
      <c r="FG297"/>
      <c r="FH297"/>
      <c r="FI297"/>
      <c r="FJ297"/>
      <c r="FK297"/>
      <c r="FL297"/>
      <c r="FM297"/>
      <c r="FN297"/>
      <c r="FO297"/>
      <c r="FP297"/>
      <c r="FQ297"/>
      <c r="FR297"/>
      <c r="FS297"/>
      <c r="FT297"/>
      <c r="FU297"/>
      <c r="FV297"/>
      <c r="FW297"/>
      <c r="FX297"/>
      <c r="FY297"/>
      <c r="FZ297"/>
      <c r="GA297"/>
      <c r="GB297"/>
      <c r="GC297"/>
      <c r="GD297"/>
      <c r="GE297"/>
      <c r="GF297"/>
      <c r="GG297"/>
      <c r="GH297"/>
      <c r="GI297"/>
      <c r="GJ297"/>
      <c r="GK297"/>
      <c r="GL297"/>
      <c r="GM297"/>
      <c r="GN297"/>
      <c r="GO297"/>
      <c r="GP297"/>
      <c r="GQ297"/>
      <c r="GR297"/>
      <c r="GS297"/>
      <c r="GT297"/>
      <c r="GU297"/>
      <c r="GV297"/>
      <c r="GW297"/>
      <c r="GX297"/>
      <c r="GY297"/>
      <c r="GZ297"/>
      <c r="HA297"/>
      <c r="HB297"/>
      <c r="HC297"/>
      <c r="HD297"/>
      <c r="HE297"/>
      <c r="HF297"/>
      <c r="HG297"/>
      <c r="HH297"/>
      <c r="HI297"/>
      <c r="HJ297"/>
      <c r="HK297"/>
      <c r="HL297"/>
      <c r="HM297"/>
      <c r="HN297"/>
      <c r="HO297"/>
      <c r="HP297"/>
      <c r="HQ297"/>
      <c r="HR297"/>
      <c r="HS297"/>
      <c r="HT297"/>
      <c r="HU297"/>
      <c r="HV297"/>
      <c r="HW297"/>
      <c r="HX297"/>
      <c r="HY297"/>
      <c r="HZ297"/>
      <c r="IA297"/>
      <c r="IB297"/>
      <c r="IC297"/>
      <c r="ID297"/>
      <c r="IE297"/>
      <c r="IF297"/>
      <c r="IG297"/>
      <c r="IH297"/>
      <c r="II297"/>
      <c r="IJ297"/>
      <c r="IK297"/>
      <c r="IL297"/>
      <c r="IM297"/>
      <c r="IN297"/>
      <c r="IO297"/>
      <c r="IP297"/>
      <c r="IQ297"/>
      <c r="IR297"/>
      <c r="IS297"/>
      <c r="IT297"/>
      <c r="IU297"/>
      <c r="IV297"/>
    </row>
    <row r="298" spans="1:256" s="5" customFormat="1" hidden="1" outlineLevel="2">
      <c r="A298" s="20"/>
      <c r="B298" s="20"/>
      <c r="C298" s="38"/>
      <c r="D298" s="641" t="s">
        <v>71</v>
      </c>
      <c r="E298" s="287">
        <v>0</v>
      </c>
      <c r="F298" s="40"/>
      <c r="G298" s="164"/>
      <c r="H298" s="168"/>
      <c r="I298" s="168"/>
      <c r="J298" s="168"/>
      <c r="K298" s="168"/>
      <c r="L298" s="168"/>
      <c r="M298" s="168"/>
      <c r="N298" s="168"/>
      <c r="O298" s="168"/>
      <c r="P298" s="168"/>
      <c r="Q298" s="168"/>
      <c r="R298" s="168"/>
      <c r="S298" s="168"/>
      <c r="T298" s="168"/>
      <c r="U298" s="168"/>
      <c r="V298" s="168"/>
      <c r="W298" s="168"/>
      <c r="X298" s="168"/>
      <c r="Y298" s="168"/>
      <c r="Z298" s="168"/>
      <c r="AA298" s="168"/>
      <c r="AB298" s="168"/>
      <c r="AC298" s="168"/>
      <c r="AD298" s="168"/>
      <c r="AE298" s="168"/>
      <c r="AF298" s="168"/>
      <c r="AG298" s="168"/>
      <c r="AH298" s="168"/>
      <c r="AI298" s="168"/>
      <c r="AJ298" s="168"/>
      <c r="AK298" s="168"/>
      <c r="AL298" s="168"/>
      <c r="AM298" s="168"/>
      <c r="AN298" s="168"/>
      <c r="AO298" s="168"/>
      <c r="AP298" s="168"/>
      <c r="AQ298" s="168"/>
      <c r="AR298" s="168"/>
      <c r="AS298" s="168"/>
      <c r="AT298" s="168"/>
      <c r="AU298" s="168"/>
      <c r="AV298" s="168"/>
      <c r="AW298" s="168"/>
      <c r="AX298" s="168"/>
      <c r="AY298" s="168"/>
      <c r="AZ298" s="168"/>
      <c r="BA298" s="168"/>
      <c r="BB298" s="168"/>
      <c r="BC298" s="168"/>
      <c r="BD298" s="168"/>
      <c r="BE298" s="168"/>
      <c r="BF298" s="168"/>
      <c r="BG298" s="168"/>
      <c r="BH298" s="168"/>
      <c r="BI298" s="168"/>
      <c r="BJ298" s="20"/>
      <c r="BK298" s="20"/>
      <c r="BL298"/>
      <c r="BM298"/>
      <c r="BN298"/>
      <c r="BO298"/>
      <c r="BP298"/>
      <c r="BQ298"/>
      <c r="BR298"/>
      <c r="BS298"/>
      <c r="BT298"/>
      <c r="BU298"/>
      <c r="BV298"/>
      <c r="BW298"/>
      <c r="BX298"/>
      <c r="BY298"/>
      <c r="BZ298"/>
      <c r="CA298"/>
      <c r="CB298"/>
      <c r="CC298"/>
      <c r="CD298"/>
      <c r="CE298"/>
      <c r="CF298"/>
      <c r="CG298"/>
      <c r="CH298"/>
      <c r="CI298"/>
      <c r="CJ298"/>
      <c r="CK298"/>
      <c r="CL298"/>
      <c r="CM298"/>
      <c r="CN298"/>
      <c r="CO298"/>
      <c r="CP298"/>
      <c r="CQ298"/>
      <c r="CR298"/>
      <c r="CS298"/>
      <c r="CT298"/>
      <c r="CU298"/>
      <c r="CV298"/>
      <c r="CW298"/>
      <c r="CX298"/>
      <c r="CY298"/>
      <c r="CZ298"/>
      <c r="DA298"/>
      <c r="DB298"/>
      <c r="DC298"/>
      <c r="DD298"/>
      <c r="DE298"/>
      <c r="DF298"/>
      <c r="DG298"/>
      <c r="DH298"/>
      <c r="DI298"/>
      <c r="DJ298"/>
      <c r="DK298"/>
      <c r="DL298"/>
      <c r="DM298"/>
      <c r="DN298"/>
      <c r="DO298"/>
      <c r="DP298"/>
      <c r="DQ298"/>
      <c r="DR298"/>
      <c r="DS298"/>
      <c r="DT298"/>
      <c r="DU298"/>
      <c r="DV298"/>
      <c r="DW298"/>
      <c r="DX298"/>
      <c r="DY298"/>
      <c r="DZ298"/>
      <c r="EA298"/>
      <c r="EB298"/>
      <c r="EC298"/>
      <c r="ED298"/>
      <c r="EE298"/>
      <c r="EF298"/>
      <c r="EG298"/>
      <c r="EH298"/>
      <c r="EI298"/>
      <c r="EJ298"/>
      <c r="EK298"/>
      <c r="EL298"/>
      <c r="EM298"/>
      <c r="EN298"/>
      <c r="EO298"/>
      <c r="EP298"/>
      <c r="EQ298"/>
      <c r="ER298"/>
      <c r="ES298"/>
      <c r="ET298"/>
      <c r="EU298"/>
      <c r="EV298"/>
      <c r="EW298"/>
      <c r="EX298"/>
      <c r="EY298"/>
      <c r="EZ298"/>
      <c r="FA298"/>
      <c r="FB298"/>
      <c r="FC298"/>
      <c r="FD298"/>
      <c r="FE298"/>
      <c r="FF298"/>
      <c r="FG298"/>
      <c r="FH298"/>
      <c r="FI298"/>
      <c r="FJ298"/>
      <c r="FK298"/>
      <c r="FL298"/>
      <c r="FM298"/>
      <c r="FN298"/>
      <c r="FO298"/>
      <c r="FP298"/>
      <c r="FQ298"/>
      <c r="FR298"/>
      <c r="FS298"/>
      <c r="FT298"/>
      <c r="FU298"/>
      <c r="FV298"/>
      <c r="FW298"/>
      <c r="FX298"/>
      <c r="FY298"/>
      <c r="FZ298"/>
      <c r="GA298"/>
      <c r="GB298"/>
      <c r="GC298"/>
      <c r="GD298"/>
      <c r="GE298"/>
      <c r="GF298"/>
      <c r="GG298"/>
      <c r="GH298"/>
      <c r="GI298"/>
      <c r="GJ298"/>
      <c r="GK298"/>
      <c r="GL298"/>
      <c r="GM298"/>
      <c r="GN298"/>
      <c r="GO298"/>
      <c r="GP298"/>
      <c r="GQ298"/>
      <c r="GR298"/>
      <c r="GS298"/>
      <c r="GT298"/>
      <c r="GU298"/>
      <c r="GV298"/>
      <c r="GW298"/>
      <c r="GX298"/>
      <c r="GY298"/>
      <c r="GZ298"/>
      <c r="HA298"/>
      <c r="HB298"/>
      <c r="HC298"/>
      <c r="HD298"/>
      <c r="HE298"/>
      <c r="HF298"/>
      <c r="HG298"/>
      <c r="HH298"/>
      <c r="HI298"/>
      <c r="HJ298"/>
      <c r="HK298"/>
      <c r="HL298"/>
      <c r="HM298"/>
      <c r="HN298"/>
      <c r="HO298"/>
      <c r="HP298"/>
      <c r="HQ298"/>
      <c r="HR298"/>
      <c r="HS298"/>
      <c r="HT298"/>
      <c r="HU298"/>
      <c r="HV298"/>
      <c r="HW298"/>
      <c r="HX298"/>
      <c r="HY298"/>
      <c r="HZ298"/>
      <c r="IA298"/>
      <c r="IB298"/>
      <c r="IC298"/>
      <c r="ID298"/>
      <c r="IE298"/>
      <c r="IF298"/>
      <c r="IG298"/>
      <c r="IH298"/>
      <c r="II298"/>
      <c r="IJ298"/>
      <c r="IK298"/>
      <c r="IL298"/>
      <c r="IM298"/>
      <c r="IN298"/>
      <c r="IO298"/>
      <c r="IP298"/>
      <c r="IQ298"/>
      <c r="IR298"/>
      <c r="IS298"/>
      <c r="IT298"/>
      <c r="IU298"/>
      <c r="IV298"/>
    </row>
    <row r="299" spans="1:256" s="5" customFormat="1" hidden="1" outlineLevel="2">
      <c r="A299" s="20"/>
      <c r="B299" s="20"/>
      <c r="C299" s="38"/>
      <c r="D299" s="641"/>
      <c r="E299" s="287">
        <v>1</v>
      </c>
      <c r="F299" s="40"/>
      <c r="G299" s="444"/>
      <c r="H299" s="168">
        <f>IF(A18stdlife="n/a","n/a",IF(H$3&gt;(A18stdlife+$E299),(Input!$G$160*(1+rvanilla)^0.5)-SUM($G299:G299),(Input!$G$160*(1+rvanilla)^0.5)/A18stdlife))</f>
        <v>3.5666036387997742</v>
      </c>
      <c r="I299" s="168">
        <f>IF(A18stdlife="n/a","n/a",IF(I$3&gt;(A18stdlife+$E299),(Input!$G$160*(1+rvanilla)^0.5)-SUM($G299:H299),(Input!$G$160*(1+rvanilla)^0.5)/A18stdlife))</f>
        <v>3.5666036387997742</v>
      </c>
      <c r="J299" s="168">
        <f>IF(A18stdlife="n/a","n/a",IF(J$3&gt;(A18stdlife+$E299),(Input!$G$160*(1+rvanilla)^0.5)-SUM($G299:I299),(Input!$G$160*(1+rvanilla)^0.5)/A18stdlife))</f>
        <v>3.5666036387997742</v>
      </c>
      <c r="K299" s="168">
        <f>IF(A18stdlife="n/a","n/a",IF(K$3&gt;(A18stdlife+$E299),(Input!$G$160*(1+rvanilla)^0.5)-SUM($G299:J299),(Input!$G$160*(1+rvanilla)^0.5)/A18stdlife))</f>
        <v>3.5666036387997742</v>
      </c>
      <c r="L299" s="168">
        <f>IF(A18stdlife="n/a","n/a",IF(L$3&gt;(A18stdlife+$E299),(Input!$G$160*(1+rvanilla)^0.5)-SUM($G299:K299),(Input!$G$160*(1+rvanilla)^0.5)/A18stdlife))</f>
        <v>3.5666036387997742</v>
      </c>
      <c r="M299" s="168">
        <f>IF(A18stdlife="n/a","n/a",IF(M$3&gt;(A18stdlife+$E299),(Input!$G$160*(1+rvanilla)^0.5)-SUM($G299:L299),(Input!$G$160*(1+rvanilla)^0.5)/A18stdlife))</f>
        <v>0</v>
      </c>
      <c r="N299" s="168">
        <f>IF(A18stdlife="n/a","n/a",IF(N$3&gt;(A18stdlife+$E299),(Input!$G$160*(1+rvanilla)^0.5)-SUM($G299:M299),(Input!$G$160*(1+rvanilla)^0.5)/A18stdlife))</f>
        <v>0</v>
      </c>
      <c r="O299" s="168">
        <f>IF(A18stdlife="n/a","n/a",IF(O$3&gt;(A18stdlife+$E299),(Input!$G$160*(1+rvanilla)^0.5)-SUM($G299:N299),(Input!$G$160*(1+rvanilla)^0.5)/A18stdlife))</f>
        <v>0</v>
      </c>
      <c r="P299" s="168">
        <f>IF(A18stdlife="n/a","n/a",IF(P$3&gt;(A18stdlife+$E299),(Input!$G$160*(1+rvanilla)^0.5)-SUM($G299:O299),(Input!$G$160*(1+rvanilla)^0.5)/A18stdlife))</f>
        <v>0</v>
      </c>
      <c r="Q299" s="168">
        <f>IF(A18stdlife="n/a","n/a",IF(Q$3&gt;(A18stdlife+$E299),(Input!$G$160*(1+rvanilla)^0.5)-SUM($G299:P299),(Input!$G$160*(1+rvanilla)^0.5)/A18stdlife))</f>
        <v>0</v>
      </c>
      <c r="R299" s="168">
        <f>IF(A18stdlife="n/a","n/a",IF(R$3&gt;(A18stdlife+$E299),(Input!$G$160*(1+rvanilla)^0.5)-SUM($G299:Q299),(Input!$G$160*(1+rvanilla)^0.5)/A18stdlife))</f>
        <v>0</v>
      </c>
      <c r="S299" s="168">
        <f>IF(A18stdlife="n/a","n/a",IF(S$3&gt;(A18stdlife+$E299),(Input!$G$160*(1+rvanilla)^0.5)-SUM($G299:R299),(Input!$G$160*(1+rvanilla)^0.5)/A18stdlife))</f>
        <v>0</v>
      </c>
      <c r="T299" s="168">
        <f>IF(A18stdlife="n/a","n/a",IF(T$3&gt;(A18stdlife+$E299),(Input!$G$160*(1+rvanilla)^0.5)-SUM($G299:S299),(Input!$G$160*(1+rvanilla)^0.5)/A18stdlife))</f>
        <v>0</v>
      </c>
      <c r="U299" s="168">
        <f>IF(A18stdlife="n/a","n/a",IF(U$3&gt;(A18stdlife+$E299),(Input!$G$160*(1+rvanilla)^0.5)-SUM($G299:T299),(Input!$G$160*(1+rvanilla)^0.5)/A18stdlife))</f>
        <v>0</v>
      </c>
      <c r="V299" s="168">
        <f>IF(A18stdlife="n/a","n/a",IF(V$3&gt;(A18stdlife+$E299),(Input!$G$160*(1+rvanilla)^0.5)-SUM($G299:U299),(Input!$G$160*(1+rvanilla)^0.5)/A18stdlife))</f>
        <v>0</v>
      </c>
      <c r="W299" s="168">
        <f>IF(A18stdlife="n/a","n/a",IF(W$3&gt;(A18stdlife+$E299),(Input!$G$160*(1+rvanilla)^0.5)-SUM($G299:V299),(Input!$G$160*(1+rvanilla)^0.5)/A18stdlife))</f>
        <v>0</v>
      </c>
      <c r="X299" s="168">
        <f>IF(A18stdlife="n/a","n/a",IF(X$3&gt;(A18stdlife+$E299),(Input!$G$160*(1+rvanilla)^0.5)-SUM($G299:W299),(Input!$G$160*(1+rvanilla)^0.5)/A18stdlife))</f>
        <v>0</v>
      </c>
      <c r="Y299" s="168">
        <f>IF(A18stdlife="n/a","n/a",IF(Y$3&gt;(A18stdlife+$E299),(Input!$G$160*(1+rvanilla)^0.5)-SUM($G299:X299),(Input!$G$160*(1+rvanilla)^0.5)/A18stdlife))</f>
        <v>0</v>
      </c>
      <c r="Z299" s="168">
        <f>IF(A18stdlife="n/a","n/a",IF(Z$3&gt;(A18stdlife+$E299),(Input!$G$160*(1+rvanilla)^0.5)-SUM($G299:Y299),(Input!$G$160*(1+rvanilla)^0.5)/A18stdlife))</f>
        <v>0</v>
      </c>
      <c r="AA299" s="168">
        <f>IF(A18stdlife="n/a","n/a",IF(AA$3&gt;(A18stdlife+$E299),(Input!$G$160*(1+rvanilla)^0.5)-SUM($G299:Z299),(Input!$G$160*(1+rvanilla)^0.5)/A18stdlife))</f>
        <v>0</v>
      </c>
      <c r="AB299" s="168">
        <f>IF(A18stdlife="n/a","n/a",IF(AB$3&gt;(A18stdlife+$E299),(Input!$G$160*(1+rvanilla)^0.5)-SUM($G299:AA299),(Input!$G$160*(1+rvanilla)^0.5)/A18stdlife))</f>
        <v>0</v>
      </c>
      <c r="AC299" s="168">
        <f>IF(A18stdlife="n/a","n/a",IF(AC$3&gt;(A18stdlife+$E299),(Input!$G$160*(1+rvanilla)^0.5)-SUM($G299:AB299),(Input!$G$160*(1+rvanilla)^0.5)/A18stdlife))</f>
        <v>0</v>
      </c>
      <c r="AD299" s="168">
        <f>IF(A18stdlife="n/a","n/a",IF(AD$3&gt;(A18stdlife+$E299),(Input!$G$160*(1+rvanilla)^0.5)-SUM($G299:AC299),(Input!$G$160*(1+rvanilla)^0.5)/A18stdlife))</f>
        <v>0</v>
      </c>
      <c r="AE299" s="168">
        <f>IF(A18stdlife="n/a","n/a",IF(AE$3&gt;(A18stdlife+$E299),(Input!$G$160*(1+rvanilla)^0.5)-SUM($G299:AD299),(Input!$G$160*(1+rvanilla)^0.5)/A18stdlife))</f>
        <v>0</v>
      </c>
      <c r="AF299" s="168">
        <f>IF(A18stdlife="n/a","n/a",IF(AF$3&gt;(A18stdlife+$E299),(Input!$G$160*(1+rvanilla)^0.5)-SUM($G299:AE299),(Input!$G$160*(1+rvanilla)^0.5)/A18stdlife))</f>
        <v>0</v>
      </c>
      <c r="AG299" s="168">
        <f>IF(A18stdlife="n/a","n/a",IF(AG$3&gt;(A18stdlife+$E299),(Input!$G$160*(1+rvanilla)^0.5)-SUM($G299:AF299),(Input!$G$160*(1+rvanilla)^0.5)/A18stdlife))</f>
        <v>0</v>
      </c>
      <c r="AH299" s="168">
        <f>IF(A18stdlife="n/a","n/a",IF(AH$3&gt;(A18stdlife+$E299),(Input!$G$160*(1+rvanilla)^0.5)-SUM($G299:AG299),(Input!$G$160*(1+rvanilla)^0.5)/A18stdlife))</f>
        <v>0</v>
      </c>
      <c r="AI299" s="168">
        <f>IF(A18stdlife="n/a","n/a",IF(AI$3&gt;(A18stdlife+$E299),(Input!$G$160*(1+rvanilla)^0.5)-SUM($G299:AH299),(Input!$G$160*(1+rvanilla)^0.5)/A18stdlife))</f>
        <v>0</v>
      </c>
      <c r="AJ299" s="168">
        <f>IF(A18stdlife="n/a","n/a",IF(AJ$3&gt;(A18stdlife+$E299),(Input!$G$160*(1+rvanilla)^0.5)-SUM($G299:AI299),(Input!$G$160*(1+rvanilla)^0.5)/A18stdlife))</f>
        <v>0</v>
      </c>
      <c r="AK299" s="168">
        <f>IF(A18stdlife="n/a","n/a",IF(AK$3&gt;(A18stdlife+$E299),(Input!$G$160*(1+rvanilla)^0.5)-SUM($G299:AJ299),(Input!$G$160*(1+rvanilla)^0.5)/A18stdlife))</f>
        <v>0</v>
      </c>
      <c r="AL299" s="168">
        <f>IF(A18stdlife="n/a","n/a",IF(AL$3&gt;(A18stdlife+$E299),(Input!$G$160*(1+rvanilla)^0.5)-SUM($G299:AK299),(Input!$G$160*(1+rvanilla)^0.5)/A18stdlife))</f>
        <v>0</v>
      </c>
      <c r="AM299" s="168">
        <f>IF(A18stdlife="n/a","n/a",IF(AM$3&gt;(A18stdlife+$E299),(Input!$G$160*(1+rvanilla)^0.5)-SUM($G299:AL299),(Input!$G$160*(1+rvanilla)^0.5)/A18stdlife))</f>
        <v>0</v>
      </c>
      <c r="AN299" s="168">
        <f>IF(A18stdlife="n/a","n/a",IF(AN$3&gt;(A18stdlife+$E299),(Input!$G$160*(1+rvanilla)^0.5)-SUM($G299:AM299),(Input!$G$160*(1+rvanilla)^0.5)/A18stdlife))</f>
        <v>0</v>
      </c>
      <c r="AO299" s="168">
        <f>IF(A18stdlife="n/a","n/a",IF(AO$3&gt;(A18stdlife+$E299),(Input!$G$160*(1+rvanilla)^0.5)-SUM($G299:AN299),(Input!$G$160*(1+rvanilla)^0.5)/A18stdlife))</f>
        <v>0</v>
      </c>
      <c r="AP299" s="168">
        <f>IF(A18stdlife="n/a","n/a",IF(AP$3&gt;(A18stdlife+$E299),(Input!$G$160*(1+rvanilla)^0.5)-SUM($G299:AO299),(Input!$G$160*(1+rvanilla)^0.5)/A18stdlife))</f>
        <v>0</v>
      </c>
      <c r="AQ299" s="168">
        <f>IF(A18stdlife="n/a","n/a",IF(AQ$3&gt;(A18stdlife+$E299),(Input!$G$160*(1+rvanilla)^0.5)-SUM($G299:AP299),(Input!$G$160*(1+rvanilla)^0.5)/A18stdlife))</f>
        <v>0</v>
      </c>
      <c r="AR299" s="168">
        <f>IF(A18stdlife="n/a","n/a",IF(AR$3&gt;(A18stdlife+$E299),(Input!$G$160*(1+rvanilla)^0.5)-SUM($G299:AQ299),(Input!$G$160*(1+rvanilla)^0.5)/A18stdlife))</f>
        <v>0</v>
      </c>
      <c r="AS299" s="168">
        <f>IF(A18stdlife="n/a","n/a",IF(AS$3&gt;(A18stdlife+$E299),(Input!$G$160*(1+rvanilla)^0.5)-SUM($G299:AR299),(Input!$G$160*(1+rvanilla)^0.5)/A18stdlife))</f>
        <v>0</v>
      </c>
      <c r="AT299" s="168">
        <f>IF(A18stdlife="n/a","n/a",IF(AT$3&gt;(A18stdlife+$E299),(Input!$G$160*(1+rvanilla)^0.5)-SUM($G299:AS299),(Input!$G$160*(1+rvanilla)^0.5)/A18stdlife))</f>
        <v>0</v>
      </c>
      <c r="AU299" s="168">
        <f>IF(A18stdlife="n/a","n/a",IF(AU$3&gt;(A18stdlife+$E299),(Input!$G$160*(1+rvanilla)^0.5)-SUM($G299:AT299),(Input!$G$160*(1+rvanilla)^0.5)/A18stdlife))</f>
        <v>0</v>
      </c>
      <c r="AV299" s="168">
        <f>IF(A18stdlife="n/a","n/a",IF(AV$3&gt;(A18stdlife+$E299),(Input!$G$160*(1+rvanilla)^0.5)-SUM($G299:AU299),(Input!$G$160*(1+rvanilla)^0.5)/A18stdlife))</f>
        <v>0</v>
      </c>
      <c r="AW299" s="168">
        <f>IF(A18stdlife="n/a","n/a",IF(AW$3&gt;(A18stdlife+$E299),(Input!$G$160*(1+rvanilla)^0.5)-SUM($G299:AV299),(Input!$G$160*(1+rvanilla)^0.5)/A18stdlife))</f>
        <v>0</v>
      </c>
      <c r="AX299" s="168">
        <f>IF(A18stdlife="n/a","n/a",IF(AX$3&gt;(A18stdlife+$E299),(Input!$G$160*(1+rvanilla)^0.5)-SUM($G299:AW299),(Input!$G$160*(1+rvanilla)^0.5)/A18stdlife))</f>
        <v>0</v>
      </c>
      <c r="AY299" s="168">
        <f>IF(A18stdlife="n/a","n/a",IF(AY$3&gt;(A18stdlife+$E299),(Input!$G$160*(1+rvanilla)^0.5)-SUM($G299:AX299),(Input!$G$160*(1+rvanilla)^0.5)/A18stdlife))</f>
        <v>0</v>
      </c>
      <c r="AZ299" s="168">
        <f>IF(A18stdlife="n/a","n/a",IF(AZ$3&gt;(A18stdlife+$E299),(Input!$G$160*(1+rvanilla)^0.5)-SUM($G299:AY299),(Input!$G$160*(1+rvanilla)^0.5)/A18stdlife))</f>
        <v>0</v>
      </c>
      <c r="BA299" s="168">
        <f>IF(A18stdlife="n/a","n/a",IF(BA$3&gt;(A18stdlife+$E299),(Input!$G$160*(1+rvanilla)^0.5)-SUM($G299:AZ299),(Input!$G$160*(1+rvanilla)^0.5)/A18stdlife))</f>
        <v>0</v>
      </c>
      <c r="BB299" s="168">
        <f>IF(A18stdlife="n/a","n/a",IF(BB$3&gt;(A18stdlife+$E299),(Input!$G$160*(1+rvanilla)^0.5)-SUM($G299:BA299),(Input!$G$160*(1+rvanilla)^0.5)/A18stdlife))</f>
        <v>0</v>
      </c>
      <c r="BC299" s="168">
        <f>IF(A18stdlife="n/a","n/a",IF(BC$3&gt;(A18stdlife+$E299),(Input!$G$160*(1+rvanilla)^0.5)-SUM($G299:BB299),(Input!$G$160*(1+rvanilla)^0.5)/A18stdlife))</f>
        <v>0</v>
      </c>
      <c r="BD299" s="168">
        <f>IF(A18stdlife="n/a","n/a",IF(BD$3&gt;(A18stdlife+$E299),(Input!$G$160*(1+rvanilla)^0.5)-SUM($G299:BC299),(Input!$G$160*(1+rvanilla)^0.5)/A18stdlife))</f>
        <v>0</v>
      </c>
      <c r="BE299" s="168">
        <f>IF(A18stdlife="n/a","n/a",IF(BE$3&gt;(A18stdlife+$E299),(Input!$G$160*(1+rvanilla)^0.5)-SUM($G299:BD299),(Input!$G$160*(1+rvanilla)^0.5)/A18stdlife))</f>
        <v>0</v>
      </c>
      <c r="BF299" s="168">
        <f>IF(A18stdlife="n/a","n/a",IF(BF$3&gt;(A18stdlife+$E299),(Input!$G$160*(1+rvanilla)^0.5)-SUM($G299:BE299),(Input!$G$160*(1+rvanilla)^0.5)/A18stdlife))</f>
        <v>0</v>
      </c>
      <c r="BG299" s="168">
        <f>IF(A18stdlife="n/a","n/a",IF(BG$3&gt;(A18stdlife+$E299),(Input!$G$160*(1+rvanilla)^0.5)-SUM($G299:BF299),(Input!$G$160*(1+rvanilla)^0.5)/A18stdlife))</f>
        <v>0</v>
      </c>
      <c r="BH299" s="168">
        <f>IF(A18stdlife="n/a","n/a",IF(BH$3&gt;(A18stdlife+$E299),(Input!$G$160*(1+rvanilla)^0.5)-SUM($G299:BG299),(Input!$G$160*(1+rvanilla)^0.5)/A18stdlife))</f>
        <v>0</v>
      </c>
      <c r="BI299" s="168">
        <f>IF(A18stdlife="n/a","n/a",IF(BI$3&gt;(A18stdlife+$E299),(Input!$G$160*(1+rvanilla)^0.5)-SUM($G299:BH299),(Input!$G$160*(1+rvanilla)^0.5)/A18stdlife))</f>
        <v>0</v>
      </c>
      <c r="BJ299" s="20"/>
      <c r="BK299" s="20"/>
      <c r="BL299"/>
      <c r="BM299"/>
      <c r="BN299"/>
      <c r="BO299"/>
      <c r="BP299"/>
      <c r="BQ299"/>
      <c r="BR299"/>
      <c r="BS299"/>
      <c r="BT299"/>
      <c r="BU299"/>
      <c r="BV299"/>
      <c r="BW299"/>
      <c r="BX299"/>
      <c r="BY299"/>
      <c r="BZ299"/>
      <c r="CA299"/>
      <c r="CB299"/>
      <c r="CC299"/>
      <c r="CD299"/>
      <c r="CE299"/>
      <c r="CF299"/>
      <c r="CG299"/>
      <c r="CH299"/>
      <c r="CI299"/>
      <c r="CJ299"/>
      <c r="CK299"/>
      <c r="CL299"/>
      <c r="CM299"/>
      <c r="CN299"/>
      <c r="CO299"/>
      <c r="CP299"/>
      <c r="CQ299"/>
      <c r="CR299"/>
      <c r="CS299"/>
      <c r="CT299"/>
      <c r="CU299"/>
      <c r="CV299"/>
      <c r="CW299"/>
      <c r="CX299"/>
      <c r="CY299"/>
      <c r="CZ299"/>
      <c r="DA299"/>
      <c r="DB299"/>
      <c r="DC299"/>
      <c r="DD299"/>
      <c r="DE299"/>
      <c r="DF299"/>
      <c r="DG299"/>
      <c r="DH299"/>
      <c r="DI299"/>
      <c r="DJ299"/>
      <c r="DK299"/>
      <c r="DL299"/>
      <c r="DM299"/>
      <c r="DN299"/>
      <c r="DO299"/>
      <c r="DP299"/>
      <c r="DQ299"/>
      <c r="DR299"/>
      <c r="DS299"/>
      <c r="DT299"/>
      <c r="DU299"/>
      <c r="DV299"/>
      <c r="DW299"/>
      <c r="DX299"/>
      <c r="DY299"/>
      <c r="DZ299"/>
      <c r="EA299"/>
      <c r="EB299"/>
      <c r="EC299"/>
      <c r="ED299"/>
      <c r="EE299"/>
      <c r="EF299"/>
      <c r="EG299"/>
      <c r="EH299"/>
      <c r="EI299"/>
      <c r="EJ299"/>
      <c r="EK299"/>
      <c r="EL299"/>
      <c r="EM299"/>
      <c r="EN299"/>
      <c r="EO299"/>
      <c r="EP299"/>
      <c r="EQ299"/>
      <c r="ER299"/>
      <c r="ES299"/>
      <c r="ET299"/>
      <c r="EU299"/>
      <c r="EV299"/>
      <c r="EW299"/>
      <c r="EX299"/>
      <c r="EY299"/>
      <c r="EZ299"/>
      <c r="FA299"/>
      <c r="FB299"/>
      <c r="FC299"/>
      <c r="FD299"/>
      <c r="FE299"/>
      <c r="FF299"/>
      <c r="FG299"/>
      <c r="FH299"/>
      <c r="FI299"/>
      <c r="FJ299"/>
      <c r="FK299"/>
      <c r="FL299"/>
      <c r="FM299"/>
      <c r="FN299"/>
      <c r="FO299"/>
      <c r="FP299"/>
      <c r="FQ299"/>
      <c r="FR299"/>
      <c r="FS299"/>
      <c r="FT299"/>
      <c r="FU299"/>
      <c r="FV299"/>
      <c r="FW299"/>
      <c r="FX299"/>
      <c r="FY299"/>
      <c r="FZ299"/>
      <c r="GA299"/>
      <c r="GB299"/>
      <c r="GC299"/>
      <c r="GD299"/>
      <c r="GE299"/>
      <c r="GF299"/>
      <c r="GG299"/>
      <c r="GH299"/>
      <c r="GI299"/>
      <c r="GJ299"/>
      <c r="GK299"/>
      <c r="GL299"/>
      <c r="GM299"/>
      <c r="GN299"/>
      <c r="GO299"/>
      <c r="GP299"/>
      <c r="GQ299"/>
      <c r="GR299"/>
      <c r="GS299"/>
      <c r="GT299"/>
      <c r="GU299"/>
      <c r="GV299"/>
      <c r="GW299"/>
      <c r="GX299"/>
      <c r="GY299"/>
      <c r="GZ299"/>
      <c r="HA299"/>
      <c r="HB299"/>
      <c r="HC299"/>
      <c r="HD299"/>
      <c r="HE299"/>
      <c r="HF299"/>
      <c r="HG299"/>
      <c r="HH299"/>
      <c r="HI299"/>
      <c r="HJ299"/>
      <c r="HK299"/>
      <c r="HL299"/>
      <c r="HM299"/>
      <c r="HN299"/>
      <c r="HO299"/>
      <c r="HP299"/>
      <c r="HQ299"/>
      <c r="HR299"/>
      <c r="HS299"/>
      <c r="HT299"/>
      <c r="HU299"/>
      <c r="HV299"/>
      <c r="HW299"/>
      <c r="HX299"/>
      <c r="HY299"/>
      <c r="HZ299"/>
      <c r="IA299"/>
      <c r="IB299"/>
      <c r="IC299"/>
      <c r="ID299"/>
      <c r="IE299"/>
      <c r="IF299"/>
      <c r="IG299"/>
      <c r="IH299"/>
      <c r="II299"/>
      <c r="IJ299"/>
      <c r="IK299"/>
      <c r="IL299"/>
      <c r="IM299"/>
      <c r="IN299"/>
      <c r="IO299"/>
      <c r="IP299"/>
      <c r="IQ299"/>
      <c r="IR299"/>
      <c r="IS299"/>
      <c r="IT299"/>
      <c r="IU299"/>
      <c r="IV299"/>
    </row>
    <row r="300" spans="1:256" s="5" customFormat="1" hidden="1" outlineLevel="2">
      <c r="A300" s="20"/>
      <c r="B300" s="20"/>
      <c r="C300" s="38"/>
      <c r="D300" s="641"/>
      <c r="E300" s="287">
        <v>2</v>
      </c>
      <c r="F300" s="40"/>
      <c r="G300" s="445"/>
      <c r="H300" s="314"/>
      <c r="I300" s="168">
        <f>IF(A18stdlife="n/a","n/a",IF(I$3&gt;(A18stdlife+$E300),(Input!$H$160*(1+rvanilla)^0.5)-SUM($H300:H300),(Input!$H$160*(1+rvanilla)^0.5)/A18stdlife))</f>
        <v>3.4152658636357471</v>
      </c>
      <c r="J300" s="168">
        <f>IF(A18stdlife="n/a","n/a",IF(J$3&gt;(A18stdlife+$E300),(Input!$H$160*(1+rvanilla)^0.5)-SUM($H300:I300),(Input!$H$160*(1+rvanilla)^0.5)/A18stdlife))</f>
        <v>3.4152658636357471</v>
      </c>
      <c r="K300" s="168">
        <f>IF(A18stdlife="n/a","n/a",IF(K$3&gt;(A18stdlife+$E300),(Input!$H$160*(1+rvanilla)^0.5)-SUM($H300:J300),(Input!$H$160*(1+rvanilla)^0.5)/A18stdlife))</f>
        <v>3.4152658636357471</v>
      </c>
      <c r="L300" s="168">
        <f>IF(A18stdlife="n/a","n/a",IF(L$3&gt;(A18stdlife+$E300),(Input!$H$160*(1+rvanilla)^0.5)-SUM($H300:K300),(Input!$H$160*(1+rvanilla)^0.5)/A18stdlife))</f>
        <v>3.4152658636357471</v>
      </c>
      <c r="M300" s="168">
        <f>IF(A18stdlife="n/a","n/a",IF(M$3&gt;(A18stdlife+$E300),(Input!$H$160*(1+rvanilla)^0.5)-SUM($H300:L300),(Input!$H$160*(1+rvanilla)^0.5)/A18stdlife))</f>
        <v>3.4152658636357471</v>
      </c>
      <c r="N300" s="168">
        <f>IF(A18stdlife="n/a","n/a",IF(N$3&gt;(A18stdlife+$E300),(Input!$H$160*(1+rvanilla)^0.5)-SUM($H300:M300),(Input!$H$160*(1+rvanilla)^0.5)/A18stdlife))</f>
        <v>0</v>
      </c>
      <c r="O300" s="168">
        <f>IF(A18stdlife="n/a","n/a",IF(O$3&gt;(A18stdlife+$E300),(Input!$H$160*(1+rvanilla)^0.5)-SUM($H300:N300),(Input!$H$160*(1+rvanilla)^0.5)/A18stdlife))</f>
        <v>0</v>
      </c>
      <c r="P300" s="168">
        <f>IF(A18stdlife="n/a","n/a",IF(P$3&gt;(A18stdlife+$E300),(Input!$H$160*(1+rvanilla)^0.5)-SUM($H300:O300),(Input!$H$160*(1+rvanilla)^0.5)/A18stdlife))</f>
        <v>0</v>
      </c>
      <c r="Q300" s="168">
        <f>IF(A18stdlife="n/a","n/a",IF(Q$3&gt;(A18stdlife+$E300),(Input!$H$160*(1+rvanilla)^0.5)-SUM($H300:P300),(Input!$H$160*(1+rvanilla)^0.5)/A18stdlife))</f>
        <v>0</v>
      </c>
      <c r="R300" s="168">
        <f>IF(A18stdlife="n/a","n/a",IF(R$3&gt;(A18stdlife+$E300),(Input!$H$160*(1+rvanilla)^0.5)-SUM($H300:Q300),(Input!$H$160*(1+rvanilla)^0.5)/A18stdlife))</f>
        <v>0</v>
      </c>
      <c r="S300" s="168">
        <f>IF(A18stdlife="n/a","n/a",IF(S$3&gt;(A18stdlife+$E300),(Input!$H$160*(1+rvanilla)^0.5)-SUM($H300:R300),(Input!$H$160*(1+rvanilla)^0.5)/A18stdlife))</f>
        <v>0</v>
      </c>
      <c r="T300" s="168">
        <f>IF(A18stdlife="n/a","n/a",IF(T$3&gt;(A18stdlife+$E300),(Input!$H$160*(1+rvanilla)^0.5)-SUM($H300:S300),(Input!$H$160*(1+rvanilla)^0.5)/A18stdlife))</f>
        <v>0</v>
      </c>
      <c r="U300" s="168">
        <f>IF(A18stdlife="n/a","n/a",IF(U$3&gt;(A18stdlife+$E300),(Input!$H$160*(1+rvanilla)^0.5)-SUM($H300:T300),(Input!$H$160*(1+rvanilla)^0.5)/A18stdlife))</f>
        <v>0</v>
      </c>
      <c r="V300" s="168">
        <f>IF(A18stdlife="n/a","n/a",IF(V$3&gt;(A18stdlife+$E300),(Input!$H$160*(1+rvanilla)^0.5)-SUM($H300:U300),(Input!$H$160*(1+rvanilla)^0.5)/A18stdlife))</f>
        <v>0</v>
      </c>
      <c r="W300" s="168">
        <f>IF(A18stdlife="n/a","n/a",IF(W$3&gt;(A18stdlife+$E300),(Input!$H$160*(1+rvanilla)^0.5)-SUM($H300:V300),(Input!$H$160*(1+rvanilla)^0.5)/A18stdlife))</f>
        <v>0</v>
      </c>
      <c r="X300" s="168">
        <f>IF(A18stdlife="n/a","n/a",IF(X$3&gt;(A18stdlife+$E300),(Input!$H$160*(1+rvanilla)^0.5)-SUM($H300:W300),(Input!$H$160*(1+rvanilla)^0.5)/A18stdlife))</f>
        <v>0</v>
      </c>
      <c r="Y300" s="168">
        <f>IF(A18stdlife="n/a","n/a",IF(Y$3&gt;(A18stdlife+$E300),(Input!$H$160*(1+rvanilla)^0.5)-SUM($H300:X300),(Input!$H$160*(1+rvanilla)^0.5)/A18stdlife))</f>
        <v>0</v>
      </c>
      <c r="Z300" s="168">
        <f>IF(A18stdlife="n/a","n/a",IF(Z$3&gt;(A18stdlife+$E300),(Input!$H$160*(1+rvanilla)^0.5)-SUM($H300:Y300),(Input!$H$160*(1+rvanilla)^0.5)/A18stdlife))</f>
        <v>0</v>
      </c>
      <c r="AA300" s="168">
        <f>IF(A18stdlife="n/a","n/a",IF(AA$3&gt;(A18stdlife+$E300),(Input!$H$160*(1+rvanilla)^0.5)-SUM($H300:Z300),(Input!$H$160*(1+rvanilla)^0.5)/A18stdlife))</f>
        <v>0</v>
      </c>
      <c r="AB300" s="168">
        <f>IF(A18stdlife="n/a","n/a",IF(AB$3&gt;(A18stdlife+$E300),(Input!$H$160*(1+rvanilla)^0.5)-SUM($H300:AA300),(Input!$H$160*(1+rvanilla)^0.5)/A18stdlife))</f>
        <v>0</v>
      </c>
      <c r="AC300" s="168">
        <f>IF(A18stdlife="n/a","n/a",IF(AC$3&gt;(A18stdlife+$E300),(Input!$H$160*(1+rvanilla)^0.5)-SUM($H300:AB300),(Input!$H$160*(1+rvanilla)^0.5)/A18stdlife))</f>
        <v>0</v>
      </c>
      <c r="AD300" s="168">
        <f>IF(A18stdlife="n/a","n/a",IF(AD$3&gt;(A18stdlife+$E300),(Input!$H$160*(1+rvanilla)^0.5)-SUM($H300:AC300),(Input!$H$160*(1+rvanilla)^0.5)/A18stdlife))</f>
        <v>0</v>
      </c>
      <c r="AE300" s="168">
        <f>IF(A18stdlife="n/a","n/a",IF(AE$3&gt;(A18stdlife+$E300),(Input!$H$160*(1+rvanilla)^0.5)-SUM($H300:AD300),(Input!$H$160*(1+rvanilla)^0.5)/A18stdlife))</f>
        <v>0</v>
      </c>
      <c r="AF300" s="168">
        <f>IF(A18stdlife="n/a","n/a",IF(AF$3&gt;(A18stdlife+$E300),(Input!$H$160*(1+rvanilla)^0.5)-SUM($H300:AE300),(Input!$H$160*(1+rvanilla)^0.5)/A18stdlife))</f>
        <v>0</v>
      </c>
      <c r="AG300" s="168">
        <f>IF(A18stdlife="n/a","n/a",IF(AG$3&gt;(A18stdlife+$E300),(Input!$H$160*(1+rvanilla)^0.5)-SUM($H300:AF300),(Input!$H$160*(1+rvanilla)^0.5)/A18stdlife))</f>
        <v>0</v>
      </c>
      <c r="AH300" s="168">
        <f>IF(A18stdlife="n/a","n/a",IF(AH$3&gt;(A18stdlife+$E300),(Input!$H$160*(1+rvanilla)^0.5)-SUM($H300:AG300),(Input!$H$160*(1+rvanilla)^0.5)/A18stdlife))</f>
        <v>0</v>
      </c>
      <c r="AI300" s="168">
        <f>IF(A18stdlife="n/a","n/a",IF(AI$3&gt;(A18stdlife+$E300),(Input!$H$160*(1+rvanilla)^0.5)-SUM($H300:AH300),(Input!$H$160*(1+rvanilla)^0.5)/A18stdlife))</f>
        <v>0</v>
      </c>
      <c r="AJ300" s="168">
        <f>IF(A18stdlife="n/a","n/a",IF(AJ$3&gt;(A18stdlife+$E300),(Input!$H$160*(1+rvanilla)^0.5)-SUM($H300:AI300),(Input!$H$160*(1+rvanilla)^0.5)/A18stdlife))</f>
        <v>0</v>
      </c>
      <c r="AK300" s="168">
        <f>IF(A18stdlife="n/a","n/a",IF(AK$3&gt;(A18stdlife+$E300),(Input!$H$160*(1+rvanilla)^0.5)-SUM($H300:AJ300),(Input!$H$160*(1+rvanilla)^0.5)/A18stdlife))</f>
        <v>0</v>
      </c>
      <c r="AL300" s="168">
        <f>IF(A18stdlife="n/a","n/a",IF(AL$3&gt;(A18stdlife+$E300),(Input!$H$160*(1+rvanilla)^0.5)-SUM($H300:AK300),(Input!$H$160*(1+rvanilla)^0.5)/A18stdlife))</f>
        <v>0</v>
      </c>
      <c r="AM300" s="168">
        <f>IF(A18stdlife="n/a","n/a",IF(AM$3&gt;(A18stdlife+$E300),(Input!$H$160*(1+rvanilla)^0.5)-SUM($H300:AL300),(Input!$H$160*(1+rvanilla)^0.5)/A18stdlife))</f>
        <v>0</v>
      </c>
      <c r="AN300" s="168">
        <f>IF(A18stdlife="n/a","n/a",IF(AN$3&gt;(A18stdlife+$E300),(Input!$H$160*(1+rvanilla)^0.5)-SUM($H300:AM300),(Input!$H$160*(1+rvanilla)^0.5)/A18stdlife))</f>
        <v>0</v>
      </c>
      <c r="AO300" s="168">
        <f>IF(A18stdlife="n/a","n/a",IF(AO$3&gt;(A18stdlife+$E300),(Input!$H$160*(1+rvanilla)^0.5)-SUM($H300:AN300),(Input!$H$160*(1+rvanilla)^0.5)/A18stdlife))</f>
        <v>0</v>
      </c>
      <c r="AP300" s="168">
        <f>IF(A18stdlife="n/a","n/a",IF(AP$3&gt;(A18stdlife+$E300),(Input!$H$160*(1+rvanilla)^0.5)-SUM($H300:AO300),(Input!$H$160*(1+rvanilla)^0.5)/A18stdlife))</f>
        <v>0</v>
      </c>
      <c r="AQ300" s="168">
        <f>IF(A18stdlife="n/a","n/a",IF(AQ$3&gt;(A18stdlife+$E300),(Input!$H$160*(1+rvanilla)^0.5)-SUM($H300:AP300),(Input!$H$160*(1+rvanilla)^0.5)/A18stdlife))</f>
        <v>0</v>
      </c>
      <c r="AR300" s="168">
        <f>IF(A18stdlife="n/a","n/a",IF(AR$3&gt;(A18stdlife+$E300),(Input!$H$160*(1+rvanilla)^0.5)-SUM($H300:AQ300),(Input!$H$160*(1+rvanilla)^0.5)/A18stdlife))</f>
        <v>0</v>
      </c>
      <c r="AS300" s="168">
        <f>IF(A18stdlife="n/a","n/a",IF(AS$3&gt;(A18stdlife+$E300),(Input!$H$160*(1+rvanilla)^0.5)-SUM($H300:AR300),(Input!$H$160*(1+rvanilla)^0.5)/A18stdlife))</f>
        <v>0</v>
      </c>
      <c r="AT300" s="168">
        <f>IF(A18stdlife="n/a","n/a",IF(AT$3&gt;(A18stdlife+$E300),(Input!$H$160*(1+rvanilla)^0.5)-SUM($H300:AS300),(Input!$H$160*(1+rvanilla)^0.5)/A18stdlife))</f>
        <v>0</v>
      </c>
      <c r="AU300" s="168">
        <f>IF(A18stdlife="n/a","n/a",IF(AU$3&gt;(A18stdlife+$E300),(Input!$H$160*(1+rvanilla)^0.5)-SUM($H300:AT300),(Input!$H$160*(1+rvanilla)^0.5)/A18stdlife))</f>
        <v>0</v>
      </c>
      <c r="AV300" s="168">
        <f>IF(A18stdlife="n/a","n/a",IF(AV$3&gt;(A18stdlife+$E300),(Input!$H$160*(1+rvanilla)^0.5)-SUM($H300:AU300),(Input!$H$160*(1+rvanilla)^0.5)/A18stdlife))</f>
        <v>0</v>
      </c>
      <c r="AW300" s="168">
        <f>IF(A18stdlife="n/a","n/a",IF(AW$3&gt;(A18stdlife+$E300),(Input!$H$160*(1+rvanilla)^0.5)-SUM($H300:AV300),(Input!$H$160*(1+rvanilla)^0.5)/A18stdlife))</f>
        <v>0</v>
      </c>
      <c r="AX300" s="168">
        <f>IF(A18stdlife="n/a","n/a",IF(AX$3&gt;(A18stdlife+$E300),(Input!$H$160*(1+rvanilla)^0.5)-SUM($H300:AW300),(Input!$H$160*(1+rvanilla)^0.5)/A18stdlife))</f>
        <v>0</v>
      </c>
      <c r="AY300" s="168">
        <f>IF(A18stdlife="n/a","n/a",IF(AY$3&gt;(A18stdlife+$E300),(Input!$H$160*(1+rvanilla)^0.5)-SUM($H300:AX300),(Input!$H$160*(1+rvanilla)^0.5)/A18stdlife))</f>
        <v>0</v>
      </c>
      <c r="AZ300" s="168">
        <f>IF(A18stdlife="n/a","n/a",IF(AZ$3&gt;(A18stdlife+$E300),(Input!$H$160*(1+rvanilla)^0.5)-SUM($H300:AY300),(Input!$H$160*(1+rvanilla)^0.5)/A18stdlife))</f>
        <v>0</v>
      </c>
      <c r="BA300" s="168">
        <f>IF(A18stdlife="n/a","n/a",IF(BA$3&gt;(A18stdlife+$E300),(Input!$H$160*(1+rvanilla)^0.5)-SUM($H300:AZ300),(Input!$H$160*(1+rvanilla)^0.5)/A18stdlife))</f>
        <v>0</v>
      </c>
      <c r="BB300" s="168">
        <f>IF(A18stdlife="n/a","n/a",IF(BB$3&gt;(A18stdlife+$E300),(Input!$H$160*(1+rvanilla)^0.5)-SUM($H300:BA300),(Input!$H$160*(1+rvanilla)^0.5)/A18stdlife))</f>
        <v>0</v>
      </c>
      <c r="BC300" s="168">
        <f>IF(A18stdlife="n/a","n/a",IF(BC$3&gt;(A18stdlife+$E300),(Input!$H$160*(1+rvanilla)^0.5)-SUM($H300:BB300),(Input!$H$160*(1+rvanilla)^0.5)/A18stdlife))</f>
        <v>0</v>
      </c>
      <c r="BD300" s="168">
        <f>IF(A18stdlife="n/a","n/a",IF(BD$3&gt;(A18stdlife+$E300),(Input!$H$160*(1+rvanilla)^0.5)-SUM($H300:BC300),(Input!$H$160*(1+rvanilla)^0.5)/A18stdlife))</f>
        <v>0</v>
      </c>
      <c r="BE300" s="168">
        <f>IF(A18stdlife="n/a","n/a",IF(BE$3&gt;(A18stdlife+$E300),(Input!$H$160*(1+rvanilla)^0.5)-SUM($H300:BD300),(Input!$H$160*(1+rvanilla)^0.5)/A18stdlife))</f>
        <v>0</v>
      </c>
      <c r="BF300" s="168">
        <f>IF(A18stdlife="n/a","n/a",IF(BF$3&gt;(A18stdlife+$E300),(Input!$H$160*(1+rvanilla)^0.5)-SUM($H300:BE300),(Input!$H$160*(1+rvanilla)^0.5)/A18stdlife))</f>
        <v>0</v>
      </c>
      <c r="BG300" s="168">
        <f>IF(A18stdlife="n/a","n/a",IF(BG$3&gt;(A18stdlife+$E300),(Input!$H$160*(1+rvanilla)^0.5)-SUM($H300:BF300),(Input!$H$160*(1+rvanilla)^0.5)/A18stdlife))</f>
        <v>0</v>
      </c>
      <c r="BH300" s="168">
        <f>IF(A18stdlife="n/a","n/a",IF(BH$3&gt;(A18stdlife+$E300),(Input!$H$160*(1+rvanilla)^0.5)-SUM($H300:BG300),(Input!$H$160*(1+rvanilla)^0.5)/A18stdlife))</f>
        <v>0</v>
      </c>
      <c r="BI300" s="168">
        <f>IF(A18stdlife="n/a","n/a",IF(BI$3&gt;(A18stdlife+$E300),(Input!$H$160*(1+rvanilla)^0.5)-SUM($H300:BH300),(Input!$H$160*(1+rvanilla)^0.5)/A18stdlife))</f>
        <v>0</v>
      </c>
      <c r="BJ300" s="20"/>
      <c r="BK300" s="20"/>
      <c r="BL300"/>
      <c r="BM300"/>
      <c r="BN300"/>
      <c r="BO300"/>
      <c r="BP300"/>
      <c r="BQ300"/>
      <c r="BR300"/>
      <c r="BS300"/>
      <c r="BT300"/>
      <c r="BU300"/>
      <c r="BV300"/>
      <c r="BW300"/>
      <c r="BX300"/>
      <c r="BY300"/>
      <c r="BZ300"/>
      <c r="CA300"/>
      <c r="CB300"/>
      <c r="CC300"/>
      <c r="CD300"/>
      <c r="CE300"/>
      <c r="CF300"/>
      <c r="CG300"/>
      <c r="CH300"/>
      <c r="CI300"/>
      <c r="CJ300"/>
      <c r="CK300"/>
      <c r="CL300"/>
      <c r="CM300"/>
      <c r="CN300"/>
      <c r="CO300"/>
      <c r="CP300"/>
      <c r="CQ300"/>
      <c r="CR300"/>
      <c r="CS300"/>
      <c r="CT300"/>
      <c r="CU300"/>
      <c r="CV300"/>
      <c r="CW300"/>
      <c r="CX300"/>
      <c r="CY300"/>
      <c r="CZ300"/>
      <c r="DA300"/>
      <c r="DB300"/>
      <c r="DC300"/>
      <c r="DD300"/>
      <c r="DE300"/>
      <c r="DF300"/>
      <c r="DG300"/>
      <c r="DH300"/>
      <c r="DI300"/>
      <c r="DJ300"/>
      <c r="DK300"/>
      <c r="DL300"/>
      <c r="DM300"/>
      <c r="DN300"/>
      <c r="DO300"/>
      <c r="DP300"/>
      <c r="DQ300"/>
      <c r="DR300"/>
      <c r="DS300"/>
      <c r="DT300"/>
      <c r="DU300"/>
      <c r="DV300"/>
      <c r="DW300"/>
      <c r="DX300"/>
      <c r="DY300"/>
      <c r="DZ300"/>
      <c r="EA300"/>
      <c r="EB300"/>
      <c r="EC300"/>
      <c r="ED300"/>
      <c r="EE300"/>
      <c r="EF300"/>
      <c r="EG300"/>
      <c r="EH300"/>
      <c r="EI300"/>
      <c r="EJ300"/>
      <c r="EK300"/>
      <c r="EL300"/>
      <c r="EM300"/>
      <c r="EN300"/>
      <c r="EO300"/>
      <c r="EP300"/>
      <c r="EQ300"/>
      <c r="ER300"/>
      <c r="ES300"/>
      <c r="ET300"/>
      <c r="EU300"/>
      <c r="EV300"/>
      <c r="EW300"/>
      <c r="EX300"/>
      <c r="EY300"/>
      <c r="EZ300"/>
      <c r="FA300"/>
      <c r="FB300"/>
      <c r="FC300"/>
      <c r="FD300"/>
      <c r="FE300"/>
      <c r="FF300"/>
      <c r="FG300"/>
      <c r="FH300"/>
      <c r="FI300"/>
      <c r="FJ300"/>
      <c r="FK300"/>
      <c r="FL300"/>
      <c r="FM300"/>
      <c r="FN300"/>
      <c r="FO300"/>
      <c r="FP300"/>
      <c r="FQ300"/>
      <c r="FR300"/>
      <c r="FS300"/>
      <c r="FT300"/>
      <c r="FU300"/>
      <c r="FV300"/>
      <c r="FW300"/>
      <c r="FX300"/>
      <c r="FY300"/>
      <c r="FZ300"/>
      <c r="GA300"/>
      <c r="GB300"/>
      <c r="GC300"/>
      <c r="GD300"/>
      <c r="GE300"/>
      <c r="GF300"/>
      <c r="GG300"/>
      <c r="GH300"/>
      <c r="GI300"/>
      <c r="GJ300"/>
      <c r="GK300"/>
      <c r="GL300"/>
      <c r="GM300"/>
      <c r="GN300"/>
      <c r="GO300"/>
      <c r="GP300"/>
      <c r="GQ300"/>
      <c r="GR300"/>
      <c r="GS300"/>
      <c r="GT300"/>
      <c r="GU300"/>
      <c r="GV300"/>
      <c r="GW300"/>
      <c r="GX300"/>
      <c r="GY300"/>
      <c r="GZ300"/>
      <c r="HA300"/>
      <c r="HB300"/>
      <c r="HC300"/>
      <c r="HD300"/>
      <c r="HE300"/>
      <c r="HF300"/>
      <c r="HG300"/>
      <c r="HH300"/>
      <c r="HI300"/>
      <c r="HJ300"/>
      <c r="HK300"/>
      <c r="HL300"/>
      <c r="HM300"/>
      <c r="HN300"/>
      <c r="HO300"/>
      <c r="HP300"/>
      <c r="HQ300"/>
      <c r="HR300"/>
      <c r="HS300"/>
      <c r="HT300"/>
      <c r="HU300"/>
      <c r="HV300"/>
      <c r="HW300"/>
      <c r="HX300"/>
      <c r="HY300"/>
      <c r="HZ300"/>
      <c r="IA300"/>
      <c r="IB300"/>
      <c r="IC300"/>
      <c r="ID300"/>
      <c r="IE300"/>
      <c r="IF300"/>
      <c r="IG300"/>
      <c r="IH300"/>
      <c r="II300"/>
      <c r="IJ300"/>
      <c r="IK300"/>
      <c r="IL300"/>
      <c r="IM300"/>
      <c r="IN300"/>
      <c r="IO300"/>
      <c r="IP300"/>
      <c r="IQ300"/>
      <c r="IR300"/>
      <c r="IS300"/>
      <c r="IT300"/>
      <c r="IU300"/>
      <c r="IV300"/>
    </row>
    <row r="301" spans="1:256" s="5" customFormat="1" hidden="1" outlineLevel="2">
      <c r="A301" s="20"/>
      <c r="B301" s="20"/>
      <c r="C301" s="38"/>
      <c r="D301" s="641"/>
      <c r="E301" s="287">
        <v>3</v>
      </c>
      <c r="F301" s="40"/>
      <c r="G301" s="445"/>
      <c r="H301" s="315"/>
      <c r="I301" s="314"/>
      <c r="J301" s="168">
        <f>IF(A18stdlife="n/a","n/a",IF(J$3&gt;(A18stdlife+$E301),(Input!$I$160*(1+rvanilla)^0.5)-SUM($I301:I301),(Input!$I$160*(1+rvanilla)^0.5)/A18stdlife))</f>
        <v>4.4083515691852559</v>
      </c>
      <c r="K301" s="168">
        <f>IF(A18stdlife="n/a","n/a",IF(K$3&gt;(A18stdlife+$E301),(Input!$I$160*(1+rvanilla)^0.5)-SUM($I301:J301),(Input!$I$160*(1+rvanilla)^0.5)/A18stdlife))</f>
        <v>4.4083515691852559</v>
      </c>
      <c r="L301" s="168">
        <f>IF(A18stdlife="n/a","n/a",IF(L$3&gt;(A18stdlife+$E301),(Input!$I$160*(1+rvanilla)^0.5)-SUM($I301:K301),(Input!$I$160*(1+rvanilla)^0.5)/A18stdlife))</f>
        <v>4.4083515691852559</v>
      </c>
      <c r="M301" s="168">
        <f>IF(A18stdlife="n/a","n/a",IF(M$3&gt;(A18stdlife+$E301),(Input!$I$160*(1+rvanilla)^0.5)-SUM($I301:L301),(Input!$I$160*(1+rvanilla)^0.5)/A18stdlife))</f>
        <v>4.4083515691852559</v>
      </c>
      <c r="N301" s="168">
        <f>IF(A18stdlife="n/a","n/a",IF(N$3&gt;(A18stdlife+$E301),(Input!$I$160*(1+rvanilla)^0.5)-SUM($I301:M301),(Input!$I$160*(1+rvanilla)^0.5)/A18stdlife))</f>
        <v>4.4083515691852559</v>
      </c>
      <c r="O301" s="168">
        <f>IF(A18stdlife="n/a","n/a",IF(O$3&gt;(A18stdlife+$E301),(Input!$I$160*(1+rvanilla)^0.5)-SUM($I301:N301),(Input!$I$160*(1+rvanilla)^0.5)/A18stdlife))</f>
        <v>0</v>
      </c>
      <c r="P301" s="168">
        <f>IF(A18stdlife="n/a","n/a",IF(P$3&gt;(A18stdlife+$E301),(Input!$I$160*(1+rvanilla)^0.5)-SUM($I301:O301),(Input!$I$160*(1+rvanilla)^0.5)/A18stdlife))</f>
        <v>0</v>
      </c>
      <c r="Q301" s="168">
        <f>IF(A18stdlife="n/a","n/a",IF(Q$3&gt;(A18stdlife+$E301),(Input!$I$160*(1+rvanilla)^0.5)-SUM($I301:P301),(Input!$I$160*(1+rvanilla)^0.5)/A18stdlife))</f>
        <v>0</v>
      </c>
      <c r="R301" s="168">
        <f>IF(A18stdlife="n/a","n/a",IF(R$3&gt;(A18stdlife+$E301),(Input!$I$160*(1+rvanilla)^0.5)-SUM($I301:Q301),(Input!$I$160*(1+rvanilla)^0.5)/A18stdlife))</f>
        <v>0</v>
      </c>
      <c r="S301" s="168">
        <f>IF(A18stdlife="n/a","n/a",IF(S$3&gt;(A18stdlife+$E301),(Input!$I$160*(1+rvanilla)^0.5)-SUM($I301:R301),(Input!$I$160*(1+rvanilla)^0.5)/A18stdlife))</f>
        <v>0</v>
      </c>
      <c r="T301" s="168">
        <f>IF(A18stdlife="n/a","n/a",IF(T$3&gt;(A18stdlife+$E301),(Input!$I$160*(1+rvanilla)^0.5)-SUM($I301:S301),(Input!$I$160*(1+rvanilla)^0.5)/A18stdlife))</f>
        <v>0</v>
      </c>
      <c r="U301" s="168">
        <f>IF(A18stdlife="n/a","n/a",IF(U$3&gt;(A18stdlife+$E301),(Input!$I$160*(1+rvanilla)^0.5)-SUM($I301:T301),(Input!$I$160*(1+rvanilla)^0.5)/A18stdlife))</f>
        <v>0</v>
      </c>
      <c r="V301" s="168">
        <f>IF(A18stdlife="n/a","n/a",IF(V$3&gt;(A18stdlife+$E301),(Input!$I$160*(1+rvanilla)^0.5)-SUM($I301:U301),(Input!$I$160*(1+rvanilla)^0.5)/A18stdlife))</f>
        <v>0</v>
      </c>
      <c r="W301" s="168">
        <f>IF(A18stdlife="n/a","n/a",IF(W$3&gt;(A18stdlife+$E301),(Input!$I$160*(1+rvanilla)^0.5)-SUM($I301:V301),(Input!$I$160*(1+rvanilla)^0.5)/A18stdlife))</f>
        <v>0</v>
      </c>
      <c r="X301" s="168">
        <f>IF(A18stdlife="n/a","n/a",IF(X$3&gt;(A18stdlife+$E301),(Input!$I$160*(1+rvanilla)^0.5)-SUM($I301:W301),(Input!$I$160*(1+rvanilla)^0.5)/A18stdlife))</f>
        <v>0</v>
      </c>
      <c r="Y301" s="168">
        <f>IF(A18stdlife="n/a","n/a",IF(Y$3&gt;(A18stdlife+$E301),(Input!$I$160*(1+rvanilla)^0.5)-SUM($I301:X301),(Input!$I$160*(1+rvanilla)^0.5)/A18stdlife))</f>
        <v>0</v>
      </c>
      <c r="Z301" s="168">
        <f>IF(A18stdlife="n/a","n/a",IF(Z$3&gt;(A18stdlife+$E301),(Input!$I$160*(1+rvanilla)^0.5)-SUM($I301:Y301),(Input!$I$160*(1+rvanilla)^0.5)/A18stdlife))</f>
        <v>0</v>
      </c>
      <c r="AA301" s="168">
        <f>IF(A18stdlife="n/a","n/a",IF(AA$3&gt;(A18stdlife+$E301),(Input!$I$160*(1+rvanilla)^0.5)-SUM($I301:Z301),(Input!$I$160*(1+rvanilla)^0.5)/A18stdlife))</f>
        <v>0</v>
      </c>
      <c r="AB301" s="168">
        <f>IF(A18stdlife="n/a","n/a",IF(AB$3&gt;(A18stdlife+$E301),(Input!$I$160*(1+rvanilla)^0.5)-SUM($I301:AA301),(Input!$I$160*(1+rvanilla)^0.5)/A18stdlife))</f>
        <v>0</v>
      </c>
      <c r="AC301" s="168">
        <f>IF(A18stdlife="n/a","n/a",IF(AC$3&gt;(A18stdlife+$E301),(Input!$I$160*(1+rvanilla)^0.5)-SUM($I301:AB301),(Input!$I$160*(1+rvanilla)^0.5)/A18stdlife))</f>
        <v>0</v>
      </c>
      <c r="AD301" s="168">
        <f>IF(A18stdlife="n/a","n/a",IF(AD$3&gt;(A18stdlife+$E301),(Input!$I$160*(1+rvanilla)^0.5)-SUM($I301:AC301),(Input!$I$160*(1+rvanilla)^0.5)/A18stdlife))</f>
        <v>0</v>
      </c>
      <c r="AE301" s="168">
        <f>IF(A18stdlife="n/a","n/a",IF(AE$3&gt;(A18stdlife+$E301),(Input!$I$160*(1+rvanilla)^0.5)-SUM($I301:AD301),(Input!$I$160*(1+rvanilla)^0.5)/A18stdlife))</f>
        <v>0</v>
      </c>
      <c r="AF301" s="168">
        <f>IF(A18stdlife="n/a","n/a",IF(AF$3&gt;(A18stdlife+$E301),(Input!$I$160*(1+rvanilla)^0.5)-SUM($I301:AE301),(Input!$I$160*(1+rvanilla)^0.5)/A18stdlife))</f>
        <v>0</v>
      </c>
      <c r="AG301" s="168">
        <f>IF(A18stdlife="n/a","n/a",IF(AG$3&gt;(A18stdlife+$E301),(Input!$I$160*(1+rvanilla)^0.5)-SUM($I301:AF301),(Input!$I$160*(1+rvanilla)^0.5)/A18stdlife))</f>
        <v>0</v>
      </c>
      <c r="AH301" s="168">
        <f>IF(A18stdlife="n/a","n/a",IF(AH$3&gt;(A18stdlife+$E301),(Input!$I$160*(1+rvanilla)^0.5)-SUM($I301:AG301),(Input!$I$160*(1+rvanilla)^0.5)/A18stdlife))</f>
        <v>0</v>
      </c>
      <c r="AI301" s="168">
        <f>IF(A18stdlife="n/a","n/a",IF(AI$3&gt;(A18stdlife+$E301),(Input!$I$160*(1+rvanilla)^0.5)-SUM($I301:AH301),(Input!$I$160*(1+rvanilla)^0.5)/A18stdlife))</f>
        <v>0</v>
      </c>
      <c r="AJ301" s="168">
        <f>IF(A18stdlife="n/a","n/a",IF(AJ$3&gt;(A18stdlife+$E301),(Input!$I$160*(1+rvanilla)^0.5)-SUM($I301:AI301),(Input!$I$160*(1+rvanilla)^0.5)/A18stdlife))</f>
        <v>0</v>
      </c>
      <c r="AK301" s="168">
        <f>IF(A18stdlife="n/a","n/a",IF(AK$3&gt;(A18stdlife+$E301),(Input!$I$160*(1+rvanilla)^0.5)-SUM($I301:AJ301),(Input!$I$160*(1+rvanilla)^0.5)/A18stdlife))</f>
        <v>0</v>
      </c>
      <c r="AL301" s="168">
        <f>IF(A18stdlife="n/a","n/a",IF(AL$3&gt;(A18stdlife+$E301),(Input!$I$160*(1+rvanilla)^0.5)-SUM($I301:AK301),(Input!$I$160*(1+rvanilla)^0.5)/A18stdlife))</f>
        <v>0</v>
      </c>
      <c r="AM301" s="168">
        <f>IF(A18stdlife="n/a","n/a",IF(AM$3&gt;(A18stdlife+$E301),(Input!$I$160*(1+rvanilla)^0.5)-SUM($I301:AL301),(Input!$I$160*(1+rvanilla)^0.5)/A18stdlife))</f>
        <v>0</v>
      </c>
      <c r="AN301" s="168">
        <f>IF(A18stdlife="n/a","n/a",IF(AN$3&gt;(A18stdlife+$E301),(Input!$I$160*(1+rvanilla)^0.5)-SUM($I301:AM301),(Input!$I$160*(1+rvanilla)^0.5)/A18stdlife))</f>
        <v>0</v>
      </c>
      <c r="AO301" s="168">
        <f>IF(A18stdlife="n/a","n/a",IF(AO$3&gt;(A18stdlife+$E301),(Input!$I$160*(1+rvanilla)^0.5)-SUM($I301:AN301),(Input!$I$160*(1+rvanilla)^0.5)/A18stdlife))</f>
        <v>0</v>
      </c>
      <c r="AP301" s="168">
        <f>IF(A18stdlife="n/a","n/a",IF(AP$3&gt;(A18stdlife+$E301),(Input!$I$160*(1+rvanilla)^0.5)-SUM($I301:AO301),(Input!$I$160*(1+rvanilla)^0.5)/A18stdlife))</f>
        <v>0</v>
      </c>
      <c r="AQ301" s="168">
        <f>IF(A18stdlife="n/a","n/a",IF(AQ$3&gt;(A18stdlife+$E301),(Input!$I$160*(1+rvanilla)^0.5)-SUM($I301:AP301),(Input!$I$160*(1+rvanilla)^0.5)/A18stdlife))</f>
        <v>0</v>
      </c>
      <c r="AR301" s="168">
        <f>IF(A18stdlife="n/a","n/a",IF(AR$3&gt;(A18stdlife+$E301),(Input!$I$160*(1+rvanilla)^0.5)-SUM($I301:AQ301),(Input!$I$160*(1+rvanilla)^0.5)/A18stdlife))</f>
        <v>0</v>
      </c>
      <c r="AS301" s="168">
        <f>IF(A18stdlife="n/a","n/a",IF(AS$3&gt;(A18stdlife+$E301),(Input!$I$160*(1+rvanilla)^0.5)-SUM($I301:AR301),(Input!$I$160*(1+rvanilla)^0.5)/A18stdlife))</f>
        <v>0</v>
      </c>
      <c r="AT301" s="168">
        <f>IF(A18stdlife="n/a","n/a",IF(AT$3&gt;(A18stdlife+$E301),(Input!$I$160*(1+rvanilla)^0.5)-SUM($I301:AS301),(Input!$I$160*(1+rvanilla)^0.5)/A18stdlife))</f>
        <v>0</v>
      </c>
      <c r="AU301" s="168">
        <f>IF(A18stdlife="n/a","n/a",IF(AU$3&gt;(A18stdlife+$E301),(Input!$I$160*(1+rvanilla)^0.5)-SUM($I301:AT301),(Input!$I$160*(1+rvanilla)^0.5)/A18stdlife))</f>
        <v>0</v>
      </c>
      <c r="AV301" s="168">
        <f>IF(A18stdlife="n/a","n/a",IF(AV$3&gt;(A18stdlife+$E301),(Input!$I$160*(1+rvanilla)^0.5)-SUM($I301:AU301),(Input!$I$160*(1+rvanilla)^0.5)/A18stdlife))</f>
        <v>0</v>
      </c>
      <c r="AW301" s="168">
        <f>IF(A18stdlife="n/a","n/a",IF(AW$3&gt;(A18stdlife+$E301),(Input!$I$160*(1+rvanilla)^0.5)-SUM($I301:AV301),(Input!$I$160*(1+rvanilla)^0.5)/A18stdlife))</f>
        <v>0</v>
      </c>
      <c r="AX301" s="168">
        <f>IF(A18stdlife="n/a","n/a",IF(AX$3&gt;(A18stdlife+$E301),(Input!$I$160*(1+rvanilla)^0.5)-SUM($I301:AW301),(Input!$I$160*(1+rvanilla)^0.5)/A18stdlife))</f>
        <v>0</v>
      </c>
      <c r="AY301" s="168">
        <f>IF(A18stdlife="n/a","n/a",IF(AY$3&gt;(A18stdlife+$E301),(Input!$I$160*(1+rvanilla)^0.5)-SUM($I301:AX301),(Input!$I$160*(1+rvanilla)^0.5)/A18stdlife))</f>
        <v>0</v>
      </c>
      <c r="AZ301" s="168">
        <f>IF(A18stdlife="n/a","n/a",IF(AZ$3&gt;(A18stdlife+$E301),(Input!$I$160*(1+rvanilla)^0.5)-SUM($I301:AY301),(Input!$I$160*(1+rvanilla)^0.5)/A18stdlife))</f>
        <v>0</v>
      </c>
      <c r="BA301" s="168">
        <f>IF(A18stdlife="n/a","n/a",IF(BA$3&gt;(A18stdlife+$E301),(Input!$I$160*(1+rvanilla)^0.5)-SUM($I301:AZ301),(Input!$I$160*(1+rvanilla)^0.5)/A18stdlife))</f>
        <v>0</v>
      </c>
      <c r="BB301" s="168">
        <f>IF(A18stdlife="n/a","n/a",IF(BB$3&gt;(A18stdlife+$E301),(Input!$I$160*(1+rvanilla)^0.5)-SUM($I301:BA301),(Input!$I$160*(1+rvanilla)^0.5)/A18stdlife))</f>
        <v>0</v>
      </c>
      <c r="BC301" s="168">
        <f>IF(A18stdlife="n/a","n/a",IF(BC$3&gt;(A18stdlife+$E301),(Input!$I$160*(1+rvanilla)^0.5)-SUM($I301:BB301),(Input!$I$160*(1+rvanilla)^0.5)/A18stdlife))</f>
        <v>0</v>
      </c>
      <c r="BD301" s="168">
        <f>IF(A18stdlife="n/a","n/a",IF(BD$3&gt;(A18stdlife+$E301),(Input!$I$160*(1+rvanilla)^0.5)-SUM($I301:BC301),(Input!$I$160*(1+rvanilla)^0.5)/A18stdlife))</f>
        <v>0</v>
      </c>
      <c r="BE301" s="168">
        <f>IF(A18stdlife="n/a","n/a",IF(BE$3&gt;(A18stdlife+$E301),(Input!$I$160*(1+rvanilla)^0.5)-SUM($I301:BD301),(Input!$I$160*(1+rvanilla)^0.5)/A18stdlife))</f>
        <v>0</v>
      </c>
      <c r="BF301" s="168">
        <f>IF(A18stdlife="n/a","n/a",IF(BF$3&gt;(A18stdlife+$E301),(Input!$I$160*(1+rvanilla)^0.5)-SUM($I301:BE301),(Input!$I$160*(1+rvanilla)^0.5)/A18stdlife))</f>
        <v>0</v>
      </c>
      <c r="BG301" s="168">
        <f>IF(A18stdlife="n/a","n/a",IF(BG$3&gt;(A18stdlife+$E301),(Input!$I$160*(1+rvanilla)^0.5)-SUM($I301:BF301),(Input!$I$160*(1+rvanilla)^0.5)/A18stdlife))</f>
        <v>0</v>
      </c>
      <c r="BH301" s="168">
        <f>IF(A18stdlife="n/a","n/a",IF(BH$3&gt;(A18stdlife+$E301),(Input!$I$160*(1+rvanilla)^0.5)-SUM($I301:BG301),(Input!$I$160*(1+rvanilla)^0.5)/A18stdlife))</f>
        <v>0</v>
      </c>
      <c r="BI301" s="168">
        <f>IF(A18stdlife="n/a","n/a",IF(BI$3&gt;(A18stdlife+$E301),(Input!$I$160*(1+rvanilla)^0.5)-SUM($I301:BH301),(Input!$I$160*(1+rvanilla)^0.5)/A18stdlife))</f>
        <v>0</v>
      </c>
      <c r="BJ301" s="20"/>
      <c r="BK301" s="20"/>
      <c r="BL301"/>
      <c r="BM301"/>
      <c r="BN301"/>
      <c r="BO301"/>
      <c r="BP301"/>
      <c r="BQ301"/>
      <c r="BR301"/>
      <c r="BS301"/>
      <c r="BT301"/>
      <c r="BU301"/>
      <c r="BV301"/>
      <c r="BW301"/>
      <c r="BX301"/>
      <c r="BY301"/>
      <c r="BZ301"/>
      <c r="CA301"/>
      <c r="CB301"/>
      <c r="CC301"/>
      <c r="CD301"/>
      <c r="CE301"/>
      <c r="CF301"/>
      <c r="CG301"/>
      <c r="CH301"/>
      <c r="CI301"/>
      <c r="CJ301"/>
      <c r="CK301"/>
      <c r="CL301"/>
      <c r="CM301"/>
      <c r="CN301"/>
      <c r="CO301"/>
      <c r="CP301"/>
      <c r="CQ301"/>
      <c r="CR301"/>
      <c r="CS301"/>
      <c r="CT301"/>
      <c r="CU301"/>
      <c r="CV301"/>
      <c r="CW301"/>
      <c r="CX301"/>
      <c r="CY301"/>
      <c r="CZ301"/>
      <c r="DA301"/>
      <c r="DB301"/>
      <c r="DC301"/>
      <c r="DD301"/>
      <c r="DE301"/>
      <c r="DF301"/>
      <c r="DG301"/>
      <c r="DH301"/>
      <c r="DI301"/>
      <c r="DJ301"/>
      <c r="DK301"/>
      <c r="DL301"/>
      <c r="DM301"/>
      <c r="DN301"/>
      <c r="DO301"/>
      <c r="DP301"/>
      <c r="DQ301"/>
      <c r="DR301"/>
      <c r="DS301"/>
      <c r="DT301"/>
      <c r="DU301"/>
      <c r="DV301"/>
      <c r="DW301"/>
      <c r="DX301"/>
      <c r="DY301"/>
      <c r="DZ301"/>
      <c r="EA301"/>
      <c r="EB301"/>
      <c r="EC301"/>
      <c r="ED301"/>
      <c r="EE301"/>
      <c r="EF301"/>
      <c r="EG301"/>
      <c r="EH301"/>
      <c r="EI301"/>
      <c r="EJ301"/>
      <c r="EK301"/>
      <c r="EL301"/>
      <c r="EM301"/>
      <c r="EN301"/>
      <c r="EO301"/>
      <c r="EP301"/>
      <c r="EQ301"/>
      <c r="ER301"/>
      <c r="ES301"/>
      <c r="ET301"/>
      <c r="EU301"/>
      <c r="EV301"/>
      <c r="EW301"/>
      <c r="EX301"/>
      <c r="EY301"/>
      <c r="EZ301"/>
      <c r="FA301"/>
      <c r="FB301"/>
      <c r="FC301"/>
      <c r="FD301"/>
      <c r="FE301"/>
      <c r="FF301"/>
      <c r="FG301"/>
      <c r="FH301"/>
      <c r="FI301"/>
      <c r="FJ301"/>
      <c r="FK301"/>
      <c r="FL301"/>
      <c r="FM301"/>
      <c r="FN301"/>
      <c r="FO301"/>
      <c r="FP301"/>
      <c r="FQ301"/>
      <c r="FR301"/>
      <c r="FS301"/>
      <c r="FT301"/>
      <c r="FU301"/>
      <c r="FV301"/>
      <c r="FW301"/>
      <c r="FX301"/>
      <c r="FY301"/>
      <c r="FZ301"/>
      <c r="GA301"/>
      <c r="GB301"/>
      <c r="GC301"/>
      <c r="GD301"/>
      <c r="GE301"/>
      <c r="GF301"/>
      <c r="GG301"/>
      <c r="GH301"/>
      <c r="GI301"/>
      <c r="GJ301"/>
      <c r="GK301"/>
      <c r="GL301"/>
      <c r="GM301"/>
      <c r="GN301"/>
      <c r="GO301"/>
      <c r="GP301"/>
      <c r="GQ301"/>
      <c r="GR301"/>
      <c r="GS301"/>
      <c r="GT301"/>
      <c r="GU301"/>
      <c r="GV301"/>
      <c r="GW301"/>
      <c r="GX301"/>
      <c r="GY301"/>
      <c r="GZ301"/>
      <c r="HA301"/>
      <c r="HB301"/>
      <c r="HC301"/>
      <c r="HD301"/>
      <c r="HE301"/>
      <c r="HF301"/>
      <c r="HG301"/>
      <c r="HH301"/>
      <c r="HI301"/>
      <c r="HJ301"/>
      <c r="HK301"/>
      <c r="HL301"/>
      <c r="HM301"/>
      <c r="HN301"/>
      <c r="HO301"/>
      <c r="HP301"/>
      <c r="HQ301"/>
      <c r="HR301"/>
      <c r="HS301"/>
      <c r="HT301"/>
      <c r="HU301"/>
      <c r="HV301"/>
      <c r="HW301"/>
      <c r="HX301"/>
      <c r="HY301"/>
      <c r="HZ301"/>
      <c r="IA301"/>
      <c r="IB301"/>
      <c r="IC301"/>
      <c r="ID301"/>
      <c r="IE301"/>
      <c r="IF301"/>
      <c r="IG301"/>
      <c r="IH301"/>
      <c r="II301"/>
      <c r="IJ301"/>
      <c r="IK301"/>
      <c r="IL301"/>
      <c r="IM301"/>
      <c r="IN301"/>
      <c r="IO301"/>
      <c r="IP301"/>
      <c r="IQ301"/>
      <c r="IR301"/>
      <c r="IS301"/>
      <c r="IT301"/>
      <c r="IU301"/>
      <c r="IV301"/>
    </row>
    <row r="302" spans="1:256" s="5" customFormat="1" hidden="1" outlineLevel="2">
      <c r="A302" s="20"/>
      <c r="B302" s="20"/>
      <c r="C302" s="38"/>
      <c r="D302" s="641"/>
      <c r="E302" s="287">
        <v>4</v>
      </c>
      <c r="F302" s="40"/>
      <c r="G302" s="445"/>
      <c r="H302" s="315"/>
      <c r="I302" s="315"/>
      <c r="J302" s="314"/>
      <c r="K302" s="168">
        <f>IF(A18stdlife="n/a","n/a",IF(K$3&gt;(A18stdlife+$E302),(Input!$J$160*(1+rvanilla)^0.5)-SUM($J302:J302),(Input!$J$160*(1+rvanilla)^0.5)/A18stdlife))</f>
        <v>4.7762436779725261</v>
      </c>
      <c r="L302" s="168">
        <f>IF(A18stdlife="n/a","n/a",IF(L$3&gt;(A18stdlife+$E302),(Input!$J$160*(1+rvanilla)^0.5)-SUM($J302:K302),(Input!$J$160*(1+rvanilla)^0.5)/A18stdlife))</f>
        <v>4.7762436779725261</v>
      </c>
      <c r="M302" s="168">
        <f>IF(A18stdlife="n/a","n/a",IF(M$3&gt;(A18stdlife+$E302),(Input!$J$160*(1+rvanilla)^0.5)-SUM($J302:L302),(Input!$J$160*(1+rvanilla)^0.5)/A18stdlife))</f>
        <v>4.7762436779725261</v>
      </c>
      <c r="N302" s="168">
        <f>IF(A18stdlife="n/a","n/a",IF(N$3&gt;(A18stdlife+$E302),(Input!$J$160*(1+rvanilla)^0.5)-SUM($J302:M302),(Input!$J$160*(1+rvanilla)^0.5)/A18stdlife))</f>
        <v>4.7762436779725261</v>
      </c>
      <c r="O302" s="168">
        <f>IF(A18stdlife="n/a","n/a",IF(O$3&gt;(A18stdlife+$E302),(Input!$J$160*(1+rvanilla)^0.5)-SUM($J302:N302),(Input!$J$160*(1+rvanilla)^0.5)/A18stdlife))</f>
        <v>4.7762436779725261</v>
      </c>
      <c r="P302" s="168">
        <f>IF(A18stdlife="n/a","n/a",IF(P$3&gt;(A18stdlife+$E302),(Input!$J$160*(1+rvanilla)^0.5)-SUM($J302:O302),(Input!$J$160*(1+rvanilla)^0.5)/A18stdlife))</f>
        <v>0</v>
      </c>
      <c r="Q302" s="168">
        <f>IF(A18stdlife="n/a","n/a",IF(Q$3&gt;(A18stdlife+$E302),(Input!$J$160*(1+rvanilla)^0.5)-SUM($J302:P302),(Input!$J$160*(1+rvanilla)^0.5)/A18stdlife))</f>
        <v>0</v>
      </c>
      <c r="R302" s="168">
        <f>IF(A18stdlife="n/a","n/a",IF(R$3&gt;(A18stdlife+$E302),(Input!$J$160*(1+rvanilla)^0.5)-SUM($J302:Q302),(Input!$J$160*(1+rvanilla)^0.5)/A18stdlife))</f>
        <v>0</v>
      </c>
      <c r="S302" s="168">
        <f>IF(A18stdlife="n/a","n/a",IF(S$3&gt;(A18stdlife+$E302),(Input!$J$160*(1+rvanilla)^0.5)-SUM($J302:R302),(Input!$J$160*(1+rvanilla)^0.5)/A18stdlife))</f>
        <v>0</v>
      </c>
      <c r="T302" s="168">
        <f>IF(A18stdlife="n/a","n/a",IF(T$3&gt;(A18stdlife+$E302),(Input!$J$160*(1+rvanilla)^0.5)-SUM($J302:S302),(Input!$J$160*(1+rvanilla)^0.5)/A18stdlife))</f>
        <v>0</v>
      </c>
      <c r="U302" s="168">
        <f>IF(A18stdlife="n/a","n/a",IF(U$3&gt;(A18stdlife+$E302),(Input!$J$160*(1+rvanilla)^0.5)-SUM($J302:T302),(Input!$J$160*(1+rvanilla)^0.5)/A18stdlife))</f>
        <v>0</v>
      </c>
      <c r="V302" s="168">
        <f>IF(A18stdlife="n/a","n/a",IF(V$3&gt;(A18stdlife+$E302),(Input!$J$160*(1+rvanilla)^0.5)-SUM($J302:U302),(Input!$J$160*(1+rvanilla)^0.5)/A18stdlife))</f>
        <v>0</v>
      </c>
      <c r="W302" s="168">
        <f>IF(A18stdlife="n/a","n/a",IF(W$3&gt;(A18stdlife+$E302),(Input!$J$160*(1+rvanilla)^0.5)-SUM($J302:V302),(Input!$J$160*(1+rvanilla)^0.5)/A18stdlife))</f>
        <v>0</v>
      </c>
      <c r="X302" s="168">
        <f>IF(A18stdlife="n/a","n/a",IF(X$3&gt;(A18stdlife+$E302),(Input!$J$160*(1+rvanilla)^0.5)-SUM($J302:W302),(Input!$J$160*(1+rvanilla)^0.5)/A18stdlife))</f>
        <v>0</v>
      </c>
      <c r="Y302" s="168">
        <f>IF(A18stdlife="n/a","n/a",IF(Y$3&gt;(A18stdlife+$E302),(Input!$J$160*(1+rvanilla)^0.5)-SUM($J302:X302),(Input!$J$160*(1+rvanilla)^0.5)/A18stdlife))</f>
        <v>0</v>
      </c>
      <c r="Z302" s="168">
        <f>IF(A18stdlife="n/a","n/a",IF(Z$3&gt;(A18stdlife+$E302),(Input!$J$160*(1+rvanilla)^0.5)-SUM($J302:Y302),(Input!$J$160*(1+rvanilla)^0.5)/A18stdlife))</f>
        <v>0</v>
      </c>
      <c r="AA302" s="168">
        <f>IF(A18stdlife="n/a","n/a",IF(AA$3&gt;(A18stdlife+$E302),(Input!$J$160*(1+rvanilla)^0.5)-SUM($J302:Z302),(Input!$J$160*(1+rvanilla)^0.5)/A18stdlife))</f>
        <v>0</v>
      </c>
      <c r="AB302" s="168">
        <f>IF(A18stdlife="n/a","n/a",IF(AB$3&gt;(A18stdlife+$E302),(Input!$J$160*(1+rvanilla)^0.5)-SUM($J302:AA302),(Input!$J$160*(1+rvanilla)^0.5)/A18stdlife))</f>
        <v>0</v>
      </c>
      <c r="AC302" s="168">
        <f>IF(A18stdlife="n/a","n/a",IF(AC$3&gt;(A18stdlife+$E302),(Input!$J$160*(1+rvanilla)^0.5)-SUM($J302:AB302),(Input!$J$160*(1+rvanilla)^0.5)/A18stdlife))</f>
        <v>0</v>
      </c>
      <c r="AD302" s="168">
        <f>IF(A18stdlife="n/a","n/a",IF(AD$3&gt;(A18stdlife+$E302),(Input!$J$160*(1+rvanilla)^0.5)-SUM($J302:AC302),(Input!$J$160*(1+rvanilla)^0.5)/A18stdlife))</f>
        <v>0</v>
      </c>
      <c r="AE302" s="168">
        <f>IF(A18stdlife="n/a","n/a",IF(AE$3&gt;(A18stdlife+$E302),(Input!$J$160*(1+rvanilla)^0.5)-SUM($J302:AD302),(Input!$J$160*(1+rvanilla)^0.5)/A18stdlife))</f>
        <v>0</v>
      </c>
      <c r="AF302" s="168">
        <f>IF(A18stdlife="n/a","n/a",IF(AF$3&gt;(A18stdlife+$E302),(Input!$J$160*(1+rvanilla)^0.5)-SUM($J302:AE302),(Input!$J$160*(1+rvanilla)^0.5)/A18stdlife))</f>
        <v>0</v>
      </c>
      <c r="AG302" s="168">
        <f>IF(A18stdlife="n/a","n/a",IF(AG$3&gt;(A18stdlife+$E302),(Input!$J$160*(1+rvanilla)^0.5)-SUM($J302:AF302),(Input!$J$160*(1+rvanilla)^0.5)/A18stdlife))</f>
        <v>0</v>
      </c>
      <c r="AH302" s="168">
        <f>IF(A18stdlife="n/a","n/a",IF(AH$3&gt;(A18stdlife+$E302),(Input!$J$160*(1+rvanilla)^0.5)-SUM($J302:AG302),(Input!$J$160*(1+rvanilla)^0.5)/A18stdlife))</f>
        <v>0</v>
      </c>
      <c r="AI302" s="168">
        <f>IF(A18stdlife="n/a","n/a",IF(AI$3&gt;(A18stdlife+$E302),(Input!$J$160*(1+rvanilla)^0.5)-SUM($J302:AH302),(Input!$J$160*(1+rvanilla)^0.5)/A18stdlife))</f>
        <v>0</v>
      </c>
      <c r="AJ302" s="168">
        <f>IF(A18stdlife="n/a","n/a",IF(AJ$3&gt;(A18stdlife+$E302),(Input!$J$160*(1+rvanilla)^0.5)-SUM($J302:AI302),(Input!$J$160*(1+rvanilla)^0.5)/A18stdlife))</f>
        <v>0</v>
      </c>
      <c r="AK302" s="168">
        <f>IF(A18stdlife="n/a","n/a",IF(AK$3&gt;(A18stdlife+$E302),(Input!$J$160*(1+rvanilla)^0.5)-SUM($J302:AJ302),(Input!$J$160*(1+rvanilla)^0.5)/A18stdlife))</f>
        <v>0</v>
      </c>
      <c r="AL302" s="168">
        <f>IF(A18stdlife="n/a","n/a",IF(AL$3&gt;(A18stdlife+$E302),(Input!$J$160*(1+rvanilla)^0.5)-SUM($J302:AK302),(Input!$J$160*(1+rvanilla)^0.5)/A18stdlife))</f>
        <v>0</v>
      </c>
      <c r="AM302" s="168">
        <f>IF(A18stdlife="n/a","n/a",IF(AM$3&gt;(A18stdlife+$E302),(Input!$J$160*(1+rvanilla)^0.5)-SUM($J302:AL302),(Input!$J$160*(1+rvanilla)^0.5)/A18stdlife))</f>
        <v>0</v>
      </c>
      <c r="AN302" s="168">
        <f>IF(A18stdlife="n/a","n/a",IF(AN$3&gt;(A18stdlife+$E302),(Input!$J$160*(1+rvanilla)^0.5)-SUM($J302:AM302),(Input!$J$160*(1+rvanilla)^0.5)/A18stdlife))</f>
        <v>0</v>
      </c>
      <c r="AO302" s="168">
        <f>IF(A18stdlife="n/a","n/a",IF(AO$3&gt;(A18stdlife+$E302),(Input!$J$160*(1+rvanilla)^0.5)-SUM($J302:AN302),(Input!$J$160*(1+rvanilla)^0.5)/A18stdlife))</f>
        <v>0</v>
      </c>
      <c r="AP302" s="168">
        <f>IF(A18stdlife="n/a","n/a",IF(AP$3&gt;(A18stdlife+$E302),(Input!$J$160*(1+rvanilla)^0.5)-SUM($J302:AO302),(Input!$J$160*(1+rvanilla)^0.5)/A18stdlife))</f>
        <v>0</v>
      </c>
      <c r="AQ302" s="168">
        <f>IF(A18stdlife="n/a","n/a",IF(AQ$3&gt;(A18stdlife+$E302),(Input!$J$160*(1+rvanilla)^0.5)-SUM($J302:AP302),(Input!$J$160*(1+rvanilla)^0.5)/A18stdlife))</f>
        <v>0</v>
      </c>
      <c r="AR302" s="168">
        <f>IF(A18stdlife="n/a","n/a",IF(AR$3&gt;(A18stdlife+$E302),(Input!$J$160*(1+rvanilla)^0.5)-SUM($J302:AQ302),(Input!$J$160*(1+rvanilla)^0.5)/A18stdlife))</f>
        <v>0</v>
      </c>
      <c r="AS302" s="168">
        <f>IF(A18stdlife="n/a","n/a",IF(AS$3&gt;(A18stdlife+$E302),(Input!$J$160*(1+rvanilla)^0.5)-SUM($J302:AR302),(Input!$J$160*(1+rvanilla)^0.5)/A18stdlife))</f>
        <v>0</v>
      </c>
      <c r="AT302" s="168">
        <f>IF(A18stdlife="n/a","n/a",IF(AT$3&gt;(A18stdlife+$E302),(Input!$J$160*(1+rvanilla)^0.5)-SUM($J302:AS302),(Input!$J$160*(1+rvanilla)^0.5)/A18stdlife))</f>
        <v>0</v>
      </c>
      <c r="AU302" s="168">
        <f>IF(A18stdlife="n/a","n/a",IF(AU$3&gt;(A18stdlife+$E302),(Input!$J$160*(1+rvanilla)^0.5)-SUM($J302:AT302),(Input!$J$160*(1+rvanilla)^0.5)/A18stdlife))</f>
        <v>0</v>
      </c>
      <c r="AV302" s="168">
        <f>IF(A18stdlife="n/a","n/a",IF(AV$3&gt;(A18stdlife+$E302),(Input!$J$160*(1+rvanilla)^0.5)-SUM($J302:AU302),(Input!$J$160*(1+rvanilla)^0.5)/A18stdlife))</f>
        <v>0</v>
      </c>
      <c r="AW302" s="168">
        <f>IF(A18stdlife="n/a","n/a",IF(AW$3&gt;(A18stdlife+$E302),(Input!$J$160*(1+rvanilla)^0.5)-SUM($J302:AV302),(Input!$J$160*(1+rvanilla)^0.5)/A18stdlife))</f>
        <v>0</v>
      </c>
      <c r="AX302" s="168">
        <f>IF(A18stdlife="n/a","n/a",IF(AX$3&gt;(A18stdlife+$E302),(Input!$J$160*(1+rvanilla)^0.5)-SUM($J302:AW302),(Input!$J$160*(1+rvanilla)^0.5)/A18stdlife))</f>
        <v>0</v>
      </c>
      <c r="AY302" s="168">
        <f>IF(A18stdlife="n/a","n/a",IF(AY$3&gt;(A18stdlife+$E302),(Input!$J$160*(1+rvanilla)^0.5)-SUM($J302:AX302),(Input!$J$160*(1+rvanilla)^0.5)/A18stdlife))</f>
        <v>0</v>
      </c>
      <c r="AZ302" s="168">
        <f>IF(A18stdlife="n/a","n/a",IF(AZ$3&gt;(A18stdlife+$E302),(Input!$J$160*(1+rvanilla)^0.5)-SUM($J302:AY302),(Input!$J$160*(1+rvanilla)^0.5)/A18stdlife))</f>
        <v>0</v>
      </c>
      <c r="BA302" s="168">
        <f>IF(A18stdlife="n/a","n/a",IF(BA$3&gt;(A18stdlife+$E302),(Input!$J$160*(1+rvanilla)^0.5)-SUM($J302:AZ302),(Input!$J$160*(1+rvanilla)^0.5)/A18stdlife))</f>
        <v>0</v>
      </c>
      <c r="BB302" s="168">
        <f>IF(A18stdlife="n/a","n/a",IF(BB$3&gt;(A18stdlife+$E302),(Input!$J$160*(1+rvanilla)^0.5)-SUM($J302:BA302),(Input!$J$160*(1+rvanilla)^0.5)/A18stdlife))</f>
        <v>0</v>
      </c>
      <c r="BC302" s="168">
        <f>IF(A18stdlife="n/a","n/a",IF(BC$3&gt;(A18stdlife+$E302),(Input!$J$160*(1+rvanilla)^0.5)-SUM($J302:BB302),(Input!$J$160*(1+rvanilla)^0.5)/A18stdlife))</f>
        <v>0</v>
      </c>
      <c r="BD302" s="168">
        <f>IF(A18stdlife="n/a","n/a",IF(BD$3&gt;(A18stdlife+$E302),(Input!$J$160*(1+rvanilla)^0.5)-SUM($J302:BC302),(Input!$J$160*(1+rvanilla)^0.5)/A18stdlife))</f>
        <v>0</v>
      </c>
      <c r="BE302" s="168">
        <f>IF(A18stdlife="n/a","n/a",IF(BE$3&gt;(A18stdlife+$E302),(Input!$J$160*(1+rvanilla)^0.5)-SUM($J302:BD302),(Input!$J$160*(1+rvanilla)^0.5)/A18stdlife))</f>
        <v>0</v>
      </c>
      <c r="BF302" s="168">
        <f>IF(A18stdlife="n/a","n/a",IF(BF$3&gt;(A18stdlife+$E302),(Input!$J$160*(1+rvanilla)^0.5)-SUM($J302:BE302),(Input!$J$160*(1+rvanilla)^0.5)/A18stdlife))</f>
        <v>0</v>
      </c>
      <c r="BG302" s="168">
        <f>IF(A18stdlife="n/a","n/a",IF(BG$3&gt;(A18stdlife+$E302),(Input!$J$160*(1+rvanilla)^0.5)-SUM($J302:BF302),(Input!$J$160*(1+rvanilla)^0.5)/A18stdlife))</f>
        <v>0</v>
      </c>
      <c r="BH302" s="168">
        <f>IF(A18stdlife="n/a","n/a",IF(BH$3&gt;(A18stdlife+$E302),(Input!$J$160*(1+rvanilla)^0.5)-SUM($J302:BG302),(Input!$J$160*(1+rvanilla)^0.5)/A18stdlife))</f>
        <v>0</v>
      </c>
      <c r="BI302" s="168">
        <f>IF(A18stdlife="n/a","n/a",IF(BI$3&gt;(A18stdlife+$E302),(Input!$J$160*(1+rvanilla)^0.5)-SUM($J302:BH302),(Input!$J$160*(1+rvanilla)^0.5)/A18stdlife))</f>
        <v>0</v>
      </c>
      <c r="BJ302" s="20"/>
      <c r="BK302" s="20"/>
      <c r="BL302"/>
      <c r="BM302"/>
      <c r="BN302"/>
      <c r="BO302"/>
      <c r="BP302"/>
      <c r="BQ302"/>
      <c r="BR302"/>
      <c r="BS302"/>
      <c r="BT302"/>
      <c r="BU302"/>
      <c r="BV302"/>
      <c r="BW302"/>
      <c r="BX302"/>
      <c r="BY302"/>
      <c r="BZ302"/>
      <c r="CA302"/>
      <c r="CB302"/>
      <c r="CC302"/>
      <c r="CD302"/>
      <c r="CE302"/>
      <c r="CF302"/>
      <c r="CG302"/>
      <c r="CH302"/>
      <c r="CI302"/>
      <c r="CJ302"/>
      <c r="CK302"/>
      <c r="CL302"/>
      <c r="CM302"/>
      <c r="CN302"/>
      <c r="CO302"/>
      <c r="CP302"/>
      <c r="CQ302"/>
      <c r="CR302"/>
      <c r="CS302"/>
      <c r="CT302"/>
      <c r="CU302"/>
      <c r="CV302"/>
      <c r="CW302"/>
      <c r="CX302"/>
      <c r="CY302"/>
      <c r="CZ302"/>
      <c r="DA302"/>
      <c r="DB302"/>
      <c r="DC302"/>
      <c r="DD302"/>
      <c r="DE302"/>
      <c r="DF302"/>
      <c r="DG302"/>
      <c r="DH302"/>
      <c r="DI302"/>
      <c r="DJ302"/>
      <c r="DK302"/>
      <c r="DL302"/>
      <c r="DM302"/>
      <c r="DN302"/>
      <c r="DO302"/>
      <c r="DP302"/>
      <c r="DQ302"/>
      <c r="DR302"/>
      <c r="DS302"/>
      <c r="DT302"/>
      <c r="DU302"/>
      <c r="DV302"/>
      <c r="DW302"/>
      <c r="DX302"/>
      <c r="DY302"/>
      <c r="DZ302"/>
      <c r="EA302"/>
      <c r="EB302"/>
      <c r="EC302"/>
      <c r="ED302"/>
      <c r="EE302"/>
      <c r="EF302"/>
      <c r="EG302"/>
      <c r="EH302"/>
      <c r="EI302"/>
      <c r="EJ302"/>
      <c r="EK302"/>
      <c r="EL302"/>
      <c r="EM302"/>
      <c r="EN302"/>
      <c r="EO302"/>
      <c r="EP302"/>
      <c r="EQ302"/>
      <c r="ER302"/>
      <c r="ES302"/>
      <c r="ET302"/>
      <c r="EU302"/>
      <c r="EV302"/>
      <c r="EW302"/>
      <c r="EX302"/>
      <c r="EY302"/>
      <c r="EZ302"/>
      <c r="FA302"/>
      <c r="FB302"/>
      <c r="FC302"/>
      <c r="FD302"/>
      <c r="FE302"/>
      <c r="FF302"/>
      <c r="FG302"/>
      <c r="FH302"/>
      <c r="FI302"/>
      <c r="FJ302"/>
      <c r="FK302"/>
      <c r="FL302"/>
      <c r="FM302"/>
      <c r="FN302"/>
      <c r="FO302"/>
      <c r="FP302"/>
      <c r="FQ302"/>
      <c r="FR302"/>
      <c r="FS302"/>
      <c r="FT302"/>
      <c r="FU302"/>
      <c r="FV302"/>
      <c r="FW302"/>
      <c r="FX302"/>
      <c r="FY302"/>
      <c r="FZ302"/>
      <c r="GA302"/>
      <c r="GB302"/>
      <c r="GC302"/>
      <c r="GD302"/>
      <c r="GE302"/>
      <c r="GF302"/>
      <c r="GG302"/>
      <c r="GH302"/>
      <c r="GI302"/>
      <c r="GJ302"/>
      <c r="GK302"/>
      <c r="GL302"/>
      <c r="GM302"/>
      <c r="GN302"/>
      <c r="GO302"/>
      <c r="GP302"/>
      <c r="GQ302"/>
      <c r="GR302"/>
      <c r="GS302"/>
      <c r="GT302"/>
      <c r="GU302"/>
      <c r="GV302"/>
      <c r="GW302"/>
      <c r="GX302"/>
      <c r="GY302"/>
      <c r="GZ302"/>
      <c r="HA302"/>
      <c r="HB302"/>
      <c r="HC302"/>
      <c r="HD302"/>
      <c r="HE302"/>
      <c r="HF302"/>
      <c r="HG302"/>
      <c r="HH302"/>
      <c r="HI302"/>
      <c r="HJ302"/>
      <c r="HK302"/>
      <c r="HL302"/>
      <c r="HM302"/>
      <c r="HN302"/>
      <c r="HO302"/>
      <c r="HP302"/>
      <c r="HQ302"/>
      <c r="HR302"/>
      <c r="HS302"/>
      <c r="HT302"/>
      <c r="HU302"/>
      <c r="HV302"/>
      <c r="HW302"/>
      <c r="HX302"/>
      <c r="HY302"/>
      <c r="HZ302"/>
      <c r="IA302"/>
      <c r="IB302"/>
      <c r="IC302"/>
      <c r="ID302"/>
      <c r="IE302"/>
      <c r="IF302"/>
      <c r="IG302"/>
      <c r="IH302"/>
      <c r="II302"/>
      <c r="IJ302"/>
      <c r="IK302"/>
      <c r="IL302"/>
      <c r="IM302"/>
      <c r="IN302"/>
      <c r="IO302"/>
      <c r="IP302"/>
      <c r="IQ302"/>
      <c r="IR302"/>
      <c r="IS302"/>
      <c r="IT302"/>
      <c r="IU302"/>
      <c r="IV302"/>
    </row>
    <row r="303" spans="1:256" s="5" customFormat="1" hidden="1" outlineLevel="2">
      <c r="A303" s="20"/>
      <c r="B303" s="20"/>
      <c r="C303" s="38"/>
      <c r="D303" s="641"/>
      <c r="E303" s="287">
        <v>5</v>
      </c>
      <c r="F303" s="40"/>
      <c r="G303" s="445"/>
      <c r="H303" s="315"/>
      <c r="I303" s="315"/>
      <c r="J303" s="315"/>
      <c r="K303" s="314"/>
      <c r="L303" s="168">
        <f>IF(A18stdlife="n/a","n/a",IF(L$3&gt;(A18stdlife+$E303),(Input!$K$160*(1+rvanilla)^0.5)-SUM($K303:K303),(Input!$K$160*(1+rvanilla)^0.5)/A18stdlife))</f>
        <v>3.862879281339791</v>
      </c>
      <c r="M303" s="168">
        <f>IF(A18stdlife="n/a","n/a",IF(M$3&gt;(A18stdlife+$E303),(Input!$K$160*(1+rvanilla)^0.5)-SUM($K303:L303),(Input!$K$160*(1+rvanilla)^0.5)/A18stdlife))</f>
        <v>3.862879281339791</v>
      </c>
      <c r="N303" s="168">
        <f>IF(A18stdlife="n/a","n/a",IF(N$3&gt;(A18stdlife+$E303),(Input!$K$160*(1+rvanilla)^0.5)-SUM($K303:M303),(Input!$K$160*(1+rvanilla)^0.5)/A18stdlife))</f>
        <v>3.862879281339791</v>
      </c>
      <c r="O303" s="168">
        <f>IF(A18stdlife="n/a","n/a",IF(O$3&gt;(A18stdlife+$E303),(Input!$K$160*(1+rvanilla)^0.5)-SUM($K303:N303),(Input!$K$160*(1+rvanilla)^0.5)/A18stdlife))</f>
        <v>3.862879281339791</v>
      </c>
      <c r="P303" s="168">
        <f>IF(A18stdlife="n/a","n/a",IF(P$3&gt;(A18stdlife+$E303),(Input!$K$160*(1+rvanilla)^0.5)-SUM($K303:O303),(Input!$K$160*(1+rvanilla)^0.5)/A18stdlife))</f>
        <v>3.862879281339791</v>
      </c>
      <c r="Q303" s="168">
        <f>IF(A18stdlife="n/a","n/a",IF(Q$3&gt;(A18stdlife+$E303),(Input!$K$160*(1+rvanilla)^0.5)-SUM($K303:P303),(Input!$K$160*(1+rvanilla)^0.5)/A18stdlife))</f>
        <v>0</v>
      </c>
      <c r="R303" s="168">
        <f>IF(A18stdlife="n/a","n/a",IF(R$3&gt;(A18stdlife+$E303),(Input!$K$160*(1+rvanilla)^0.5)-SUM($K303:Q303),(Input!$K$160*(1+rvanilla)^0.5)/A18stdlife))</f>
        <v>0</v>
      </c>
      <c r="S303" s="168">
        <f>IF(A18stdlife="n/a","n/a",IF(S$3&gt;(A18stdlife+$E303),(Input!$K$160*(1+rvanilla)^0.5)-SUM($K303:R303),(Input!$K$160*(1+rvanilla)^0.5)/A18stdlife))</f>
        <v>0</v>
      </c>
      <c r="T303" s="168">
        <f>IF(A18stdlife="n/a","n/a",IF(T$3&gt;(A18stdlife+$E303),(Input!$K$160*(1+rvanilla)^0.5)-SUM($K303:S303),(Input!$K$160*(1+rvanilla)^0.5)/A18stdlife))</f>
        <v>0</v>
      </c>
      <c r="U303" s="168">
        <f>IF(A18stdlife="n/a","n/a",IF(U$3&gt;(A18stdlife+$E303),(Input!$K$160*(1+rvanilla)^0.5)-SUM($K303:T303),(Input!$K$160*(1+rvanilla)^0.5)/A18stdlife))</f>
        <v>0</v>
      </c>
      <c r="V303" s="168">
        <f>IF(A18stdlife="n/a","n/a",IF(V$3&gt;(A18stdlife+$E303),(Input!$K$160*(1+rvanilla)^0.5)-SUM($K303:U303),(Input!$K$160*(1+rvanilla)^0.5)/A18stdlife))</f>
        <v>0</v>
      </c>
      <c r="W303" s="168">
        <f>IF(A18stdlife="n/a","n/a",IF(W$3&gt;(A18stdlife+$E303),(Input!$K$160*(1+rvanilla)^0.5)-SUM($K303:V303),(Input!$K$160*(1+rvanilla)^0.5)/A18stdlife))</f>
        <v>0</v>
      </c>
      <c r="X303" s="168">
        <f>IF(A18stdlife="n/a","n/a",IF(X$3&gt;(A18stdlife+$E303),(Input!$K$160*(1+rvanilla)^0.5)-SUM($K303:W303),(Input!$K$160*(1+rvanilla)^0.5)/A18stdlife))</f>
        <v>0</v>
      </c>
      <c r="Y303" s="168">
        <f>IF(A18stdlife="n/a","n/a",IF(Y$3&gt;(A18stdlife+$E303),(Input!$K$160*(1+rvanilla)^0.5)-SUM($K303:X303),(Input!$K$160*(1+rvanilla)^0.5)/A18stdlife))</f>
        <v>0</v>
      </c>
      <c r="Z303" s="168">
        <f>IF(A18stdlife="n/a","n/a",IF(Z$3&gt;(A18stdlife+$E303),(Input!$K$160*(1+rvanilla)^0.5)-SUM($K303:Y303),(Input!$K$160*(1+rvanilla)^0.5)/A18stdlife))</f>
        <v>0</v>
      </c>
      <c r="AA303" s="168">
        <f>IF(A18stdlife="n/a","n/a",IF(AA$3&gt;(A18stdlife+$E303),(Input!$K$160*(1+rvanilla)^0.5)-SUM($K303:Z303),(Input!$K$160*(1+rvanilla)^0.5)/A18stdlife))</f>
        <v>0</v>
      </c>
      <c r="AB303" s="168">
        <f>IF(A18stdlife="n/a","n/a",IF(AB$3&gt;(A18stdlife+$E303),(Input!$K$160*(1+rvanilla)^0.5)-SUM($K303:AA303),(Input!$K$160*(1+rvanilla)^0.5)/A18stdlife))</f>
        <v>0</v>
      </c>
      <c r="AC303" s="168">
        <f>IF(A18stdlife="n/a","n/a",IF(AC$3&gt;(A18stdlife+$E303),(Input!$K$160*(1+rvanilla)^0.5)-SUM($K303:AB303),(Input!$K$160*(1+rvanilla)^0.5)/A18stdlife))</f>
        <v>0</v>
      </c>
      <c r="AD303" s="168">
        <f>IF(A18stdlife="n/a","n/a",IF(AD$3&gt;(A18stdlife+$E303),(Input!$K$160*(1+rvanilla)^0.5)-SUM($K303:AC303),(Input!$K$160*(1+rvanilla)^0.5)/A18stdlife))</f>
        <v>0</v>
      </c>
      <c r="AE303" s="168">
        <f>IF(A18stdlife="n/a","n/a",IF(AE$3&gt;(A18stdlife+$E303),(Input!$K$160*(1+rvanilla)^0.5)-SUM($K303:AD303),(Input!$K$160*(1+rvanilla)^0.5)/A18stdlife))</f>
        <v>0</v>
      </c>
      <c r="AF303" s="168">
        <f>IF(A18stdlife="n/a","n/a",IF(AF$3&gt;(A18stdlife+$E303),(Input!$K$160*(1+rvanilla)^0.5)-SUM($K303:AE303),(Input!$K$160*(1+rvanilla)^0.5)/A18stdlife))</f>
        <v>0</v>
      </c>
      <c r="AG303" s="168">
        <f>IF(A18stdlife="n/a","n/a",IF(AG$3&gt;(A18stdlife+$E303),(Input!$K$160*(1+rvanilla)^0.5)-SUM($K303:AF303),(Input!$K$160*(1+rvanilla)^0.5)/A18stdlife))</f>
        <v>0</v>
      </c>
      <c r="AH303" s="168">
        <f>IF(A18stdlife="n/a","n/a",IF(AH$3&gt;(A18stdlife+$E303),(Input!$K$160*(1+rvanilla)^0.5)-SUM($K303:AG303),(Input!$K$160*(1+rvanilla)^0.5)/A18stdlife))</f>
        <v>0</v>
      </c>
      <c r="AI303" s="168">
        <f>IF(A18stdlife="n/a","n/a",IF(AI$3&gt;(A18stdlife+$E303),(Input!$K$160*(1+rvanilla)^0.5)-SUM($K303:AH303),(Input!$K$160*(1+rvanilla)^0.5)/A18stdlife))</f>
        <v>0</v>
      </c>
      <c r="AJ303" s="168">
        <f>IF(A18stdlife="n/a","n/a",IF(AJ$3&gt;(A18stdlife+$E303),(Input!$K$160*(1+rvanilla)^0.5)-SUM($K303:AI303),(Input!$K$160*(1+rvanilla)^0.5)/A18stdlife))</f>
        <v>0</v>
      </c>
      <c r="AK303" s="168">
        <f>IF(A18stdlife="n/a","n/a",IF(AK$3&gt;(A18stdlife+$E303),(Input!$K$160*(1+rvanilla)^0.5)-SUM($K303:AJ303),(Input!$K$160*(1+rvanilla)^0.5)/A18stdlife))</f>
        <v>0</v>
      </c>
      <c r="AL303" s="168">
        <f>IF(A18stdlife="n/a","n/a",IF(AL$3&gt;(A18stdlife+$E303),(Input!$K$160*(1+rvanilla)^0.5)-SUM($K303:AK303),(Input!$K$160*(1+rvanilla)^0.5)/A18stdlife))</f>
        <v>0</v>
      </c>
      <c r="AM303" s="168">
        <f>IF(A18stdlife="n/a","n/a",IF(AM$3&gt;(A18stdlife+$E303),(Input!$K$160*(1+rvanilla)^0.5)-SUM($K303:AL303),(Input!$K$160*(1+rvanilla)^0.5)/A18stdlife))</f>
        <v>0</v>
      </c>
      <c r="AN303" s="168">
        <f>IF(A18stdlife="n/a","n/a",IF(AN$3&gt;(A18stdlife+$E303),(Input!$K$160*(1+rvanilla)^0.5)-SUM($K303:AM303),(Input!$K$160*(1+rvanilla)^0.5)/A18stdlife))</f>
        <v>0</v>
      </c>
      <c r="AO303" s="168">
        <f>IF(A18stdlife="n/a","n/a",IF(AO$3&gt;(A18stdlife+$E303),(Input!$K$160*(1+rvanilla)^0.5)-SUM($K303:AN303),(Input!$K$160*(1+rvanilla)^0.5)/A18stdlife))</f>
        <v>0</v>
      </c>
      <c r="AP303" s="168">
        <f>IF(A18stdlife="n/a","n/a",IF(AP$3&gt;(A18stdlife+$E303),(Input!$K$160*(1+rvanilla)^0.5)-SUM($K303:AO303),(Input!$K$160*(1+rvanilla)^0.5)/A18stdlife))</f>
        <v>0</v>
      </c>
      <c r="AQ303" s="168">
        <f>IF(A18stdlife="n/a","n/a",IF(AQ$3&gt;(A18stdlife+$E303),(Input!$K$160*(1+rvanilla)^0.5)-SUM($K303:AP303),(Input!$K$160*(1+rvanilla)^0.5)/A18stdlife))</f>
        <v>0</v>
      </c>
      <c r="AR303" s="168">
        <f>IF(A18stdlife="n/a","n/a",IF(AR$3&gt;(A18stdlife+$E303),(Input!$K$160*(1+rvanilla)^0.5)-SUM($K303:AQ303),(Input!$K$160*(1+rvanilla)^0.5)/A18stdlife))</f>
        <v>0</v>
      </c>
      <c r="AS303" s="168">
        <f>IF(A18stdlife="n/a","n/a",IF(AS$3&gt;(A18stdlife+$E303),(Input!$K$160*(1+rvanilla)^0.5)-SUM($K303:AR303),(Input!$K$160*(1+rvanilla)^0.5)/A18stdlife))</f>
        <v>0</v>
      </c>
      <c r="AT303" s="168">
        <f>IF(A18stdlife="n/a","n/a",IF(AT$3&gt;(A18stdlife+$E303),(Input!$K$160*(1+rvanilla)^0.5)-SUM($K303:AS303),(Input!$K$160*(1+rvanilla)^0.5)/A18stdlife))</f>
        <v>0</v>
      </c>
      <c r="AU303" s="168">
        <f>IF(A18stdlife="n/a","n/a",IF(AU$3&gt;(A18stdlife+$E303),(Input!$K$160*(1+rvanilla)^0.5)-SUM($K303:AT303),(Input!$K$160*(1+rvanilla)^0.5)/A18stdlife))</f>
        <v>0</v>
      </c>
      <c r="AV303" s="168">
        <f>IF(A18stdlife="n/a","n/a",IF(AV$3&gt;(A18stdlife+$E303),(Input!$K$160*(1+rvanilla)^0.5)-SUM($K303:AU303),(Input!$K$160*(1+rvanilla)^0.5)/A18stdlife))</f>
        <v>0</v>
      </c>
      <c r="AW303" s="168">
        <f>IF(A18stdlife="n/a","n/a",IF(AW$3&gt;(A18stdlife+$E303),(Input!$K$160*(1+rvanilla)^0.5)-SUM($K303:AV303),(Input!$K$160*(1+rvanilla)^0.5)/A18stdlife))</f>
        <v>0</v>
      </c>
      <c r="AX303" s="168">
        <f>IF(A18stdlife="n/a","n/a",IF(AX$3&gt;(A18stdlife+$E303),(Input!$K$160*(1+rvanilla)^0.5)-SUM($K303:AW303),(Input!$K$160*(1+rvanilla)^0.5)/A18stdlife))</f>
        <v>0</v>
      </c>
      <c r="AY303" s="168">
        <f>IF(A18stdlife="n/a","n/a",IF(AY$3&gt;(A18stdlife+$E303),(Input!$K$160*(1+rvanilla)^0.5)-SUM($K303:AX303),(Input!$K$160*(1+rvanilla)^0.5)/A18stdlife))</f>
        <v>0</v>
      </c>
      <c r="AZ303" s="168">
        <f>IF(A18stdlife="n/a","n/a",IF(AZ$3&gt;(A18stdlife+$E303),(Input!$K$160*(1+rvanilla)^0.5)-SUM($K303:AY303),(Input!$K$160*(1+rvanilla)^0.5)/A18stdlife))</f>
        <v>0</v>
      </c>
      <c r="BA303" s="168">
        <f>IF(A18stdlife="n/a","n/a",IF(BA$3&gt;(A18stdlife+$E303),(Input!$K$160*(1+rvanilla)^0.5)-SUM($K303:AZ303),(Input!$K$160*(1+rvanilla)^0.5)/A18stdlife))</f>
        <v>0</v>
      </c>
      <c r="BB303" s="168">
        <f>IF(A18stdlife="n/a","n/a",IF(BB$3&gt;(A18stdlife+$E303),(Input!$K$160*(1+rvanilla)^0.5)-SUM($K303:BA303),(Input!$K$160*(1+rvanilla)^0.5)/A18stdlife))</f>
        <v>0</v>
      </c>
      <c r="BC303" s="168">
        <f>IF(A18stdlife="n/a","n/a",IF(BC$3&gt;(A18stdlife+$E303),(Input!$K$160*(1+rvanilla)^0.5)-SUM($K303:BB303),(Input!$K$160*(1+rvanilla)^0.5)/A18stdlife))</f>
        <v>0</v>
      </c>
      <c r="BD303" s="168">
        <f>IF(A18stdlife="n/a","n/a",IF(BD$3&gt;(A18stdlife+$E303),(Input!$K$160*(1+rvanilla)^0.5)-SUM($K303:BC303),(Input!$K$160*(1+rvanilla)^0.5)/A18stdlife))</f>
        <v>0</v>
      </c>
      <c r="BE303" s="168">
        <f>IF(A18stdlife="n/a","n/a",IF(BE$3&gt;(A18stdlife+$E303),(Input!$K$160*(1+rvanilla)^0.5)-SUM($K303:BD303),(Input!$K$160*(1+rvanilla)^0.5)/A18stdlife))</f>
        <v>0</v>
      </c>
      <c r="BF303" s="168">
        <f>IF(A18stdlife="n/a","n/a",IF(BF$3&gt;(A18stdlife+$E303),(Input!$K$160*(1+rvanilla)^0.5)-SUM($K303:BE303),(Input!$K$160*(1+rvanilla)^0.5)/A18stdlife))</f>
        <v>0</v>
      </c>
      <c r="BG303" s="168">
        <f>IF(A18stdlife="n/a","n/a",IF(BG$3&gt;(A18stdlife+$E303),(Input!$K$160*(1+rvanilla)^0.5)-SUM($K303:BF303),(Input!$K$160*(1+rvanilla)^0.5)/A18stdlife))</f>
        <v>0</v>
      </c>
      <c r="BH303" s="168">
        <f>IF(A18stdlife="n/a","n/a",IF(BH$3&gt;(A18stdlife+$E303),(Input!$K$160*(1+rvanilla)^0.5)-SUM($K303:BG303),(Input!$K$160*(1+rvanilla)^0.5)/A18stdlife))</f>
        <v>0</v>
      </c>
      <c r="BI303" s="168">
        <f>IF(A18stdlife="n/a","n/a",IF(BI$3&gt;(A18stdlife+$E303),(Input!$K$160*(1+rvanilla)^0.5)-SUM($K303:BH303),(Input!$K$160*(1+rvanilla)^0.5)/A18stdlife))</f>
        <v>0</v>
      </c>
      <c r="BJ303" s="20"/>
      <c r="BK303" s="20"/>
      <c r="BL303"/>
      <c r="BM303"/>
      <c r="BN303"/>
      <c r="BO303"/>
      <c r="BP303"/>
      <c r="BQ303"/>
      <c r="BR303"/>
      <c r="BS303"/>
      <c r="BT303"/>
      <c r="BU303"/>
      <c r="BV303"/>
      <c r="BW303"/>
      <c r="BX303"/>
      <c r="BY303"/>
      <c r="BZ303"/>
      <c r="CA303"/>
      <c r="CB303"/>
      <c r="CC303"/>
      <c r="CD303"/>
      <c r="CE303"/>
      <c r="CF303"/>
      <c r="CG303"/>
      <c r="CH303"/>
      <c r="CI303"/>
      <c r="CJ303"/>
      <c r="CK303"/>
      <c r="CL303"/>
      <c r="CM303"/>
      <c r="CN303"/>
      <c r="CO303"/>
      <c r="CP303"/>
      <c r="CQ303"/>
      <c r="CR303"/>
      <c r="CS303"/>
      <c r="CT303"/>
      <c r="CU303"/>
      <c r="CV303"/>
      <c r="CW303"/>
      <c r="CX303"/>
      <c r="CY303"/>
      <c r="CZ303"/>
      <c r="DA303"/>
      <c r="DB303"/>
      <c r="DC303"/>
      <c r="DD303"/>
      <c r="DE303"/>
      <c r="DF303"/>
      <c r="DG303"/>
      <c r="DH303"/>
      <c r="DI303"/>
      <c r="DJ303"/>
      <c r="DK303"/>
      <c r="DL303"/>
      <c r="DM303"/>
      <c r="DN303"/>
      <c r="DO303"/>
      <c r="DP303"/>
      <c r="DQ303"/>
      <c r="DR303"/>
      <c r="DS303"/>
      <c r="DT303"/>
      <c r="DU303"/>
      <c r="DV303"/>
      <c r="DW303"/>
      <c r="DX303"/>
      <c r="DY303"/>
      <c r="DZ303"/>
      <c r="EA303"/>
      <c r="EB303"/>
      <c r="EC303"/>
      <c r="ED303"/>
      <c r="EE303"/>
      <c r="EF303"/>
      <c r="EG303"/>
      <c r="EH303"/>
      <c r="EI303"/>
      <c r="EJ303"/>
      <c r="EK303"/>
      <c r="EL303"/>
      <c r="EM303"/>
      <c r="EN303"/>
      <c r="EO303"/>
      <c r="EP303"/>
      <c r="EQ303"/>
      <c r="ER303"/>
      <c r="ES303"/>
      <c r="ET303"/>
      <c r="EU303"/>
      <c r="EV303"/>
      <c r="EW303"/>
      <c r="EX303"/>
      <c r="EY303"/>
      <c r="EZ303"/>
      <c r="FA303"/>
      <c r="FB303"/>
      <c r="FC303"/>
      <c r="FD303"/>
      <c r="FE303"/>
      <c r="FF303"/>
      <c r="FG303"/>
      <c r="FH303"/>
      <c r="FI303"/>
      <c r="FJ303"/>
      <c r="FK303"/>
      <c r="FL303"/>
      <c r="FM303"/>
      <c r="FN303"/>
      <c r="FO303"/>
      <c r="FP303"/>
      <c r="FQ303"/>
      <c r="FR303"/>
      <c r="FS303"/>
      <c r="FT303"/>
      <c r="FU303"/>
      <c r="FV303"/>
      <c r="FW303"/>
      <c r="FX303"/>
      <c r="FY303"/>
      <c r="FZ303"/>
      <c r="GA303"/>
      <c r="GB303"/>
      <c r="GC303"/>
      <c r="GD303"/>
      <c r="GE303"/>
      <c r="GF303"/>
      <c r="GG303"/>
      <c r="GH303"/>
      <c r="GI303"/>
      <c r="GJ303"/>
      <c r="GK303"/>
      <c r="GL303"/>
      <c r="GM303"/>
      <c r="GN303"/>
      <c r="GO303"/>
      <c r="GP303"/>
      <c r="GQ303"/>
      <c r="GR303"/>
      <c r="GS303"/>
      <c r="GT303"/>
      <c r="GU303"/>
      <c r="GV303"/>
      <c r="GW303"/>
      <c r="GX303"/>
      <c r="GY303"/>
      <c r="GZ303"/>
      <c r="HA303"/>
      <c r="HB303"/>
      <c r="HC303"/>
      <c r="HD303"/>
      <c r="HE303"/>
      <c r="HF303"/>
      <c r="HG303"/>
      <c r="HH303"/>
      <c r="HI303"/>
      <c r="HJ303"/>
      <c r="HK303"/>
      <c r="HL303"/>
      <c r="HM303"/>
      <c r="HN303"/>
      <c r="HO303"/>
      <c r="HP303"/>
      <c r="HQ303"/>
      <c r="HR303"/>
      <c r="HS303"/>
      <c r="HT303"/>
      <c r="HU303"/>
      <c r="HV303"/>
      <c r="HW303"/>
      <c r="HX303"/>
      <c r="HY303"/>
      <c r="HZ303"/>
      <c r="IA303"/>
      <c r="IB303"/>
      <c r="IC303"/>
      <c r="ID303"/>
      <c r="IE303"/>
      <c r="IF303"/>
      <c r="IG303"/>
      <c r="IH303"/>
      <c r="II303"/>
      <c r="IJ303"/>
      <c r="IK303"/>
      <c r="IL303"/>
      <c r="IM303"/>
      <c r="IN303"/>
      <c r="IO303"/>
      <c r="IP303"/>
      <c r="IQ303"/>
      <c r="IR303"/>
      <c r="IS303"/>
      <c r="IT303"/>
      <c r="IU303"/>
      <c r="IV303"/>
    </row>
    <row r="304" spans="1:256" s="5" customFormat="1" hidden="1" outlineLevel="2">
      <c r="A304" s="20"/>
      <c r="B304" s="20"/>
      <c r="C304" s="38"/>
      <c r="D304" s="641"/>
      <c r="E304" s="287">
        <v>6</v>
      </c>
      <c r="F304" s="40"/>
      <c r="G304" s="445"/>
      <c r="H304" s="315"/>
      <c r="I304" s="315"/>
      <c r="J304" s="315"/>
      <c r="K304" s="315"/>
      <c r="L304" s="314"/>
      <c r="M304" s="168">
        <f>IF(A18stdlife="n/a","n/a",IF(M$3&gt;(A18stdlife+$E304),(Input!$L$160*(1+rvanilla)^0.5)-SUM($L304:L304),(Input!$L$160*(1+rvanilla)^0.5)/A18stdlife))</f>
        <v>0</v>
      </c>
      <c r="N304" s="168">
        <f>IF(A18stdlife="n/a","n/a",IF(N$3&gt;(A18stdlife+$E304),(Input!$L$160*(1+rvanilla)^0.5)-SUM($L304:M304),(Input!$L$160*(1+rvanilla)^0.5)/A18stdlife))</f>
        <v>0</v>
      </c>
      <c r="O304" s="168">
        <f>IF(A18stdlife="n/a","n/a",IF(O$3&gt;(A18stdlife+$E304),(Input!$L$160*(1+rvanilla)^0.5)-SUM($L304:N304),(Input!$L$160*(1+rvanilla)^0.5)/A18stdlife))</f>
        <v>0</v>
      </c>
      <c r="P304" s="168">
        <f>IF(A18stdlife="n/a","n/a",IF(P$3&gt;(A18stdlife+$E304),(Input!$L$160*(1+rvanilla)^0.5)-SUM($L304:O304),(Input!$L$160*(1+rvanilla)^0.5)/A18stdlife))</f>
        <v>0</v>
      </c>
      <c r="Q304" s="168">
        <f>IF(A18stdlife="n/a","n/a",IF(Q$3&gt;(A18stdlife+$E304),(Input!$L$160*(1+rvanilla)^0.5)-SUM($L304:P304),(Input!$L$160*(1+rvanilla)^0.5)/A18stdlife))</f>
        <v>0</v>
      </c>
      <c r="R304" s="168">
        <f>IF(A18stdlife="n/a","n/a",IF(R$3&gt;(A18stdlife+$E304),(Input!$L$160*(1+rvanilla)^0.5)-SUM($L304:Q304),(Input!$L$160*(1+rvanilla)^0.5)/A18stdlife))</f>
        <v>0</v>
      </c>
      <c r="S304" s="168">
        <f>IF(A18stdlife="n/a","n/a",IF(S$3&gt;(A18stdlife+$E304),(Input!$L$160*(1+rvanilla)^0.5)-SUM($L304:R304),(Input!$L$160*(1+rvanilla)^0.5)/A18stdlife))</f>
        <v>0</v>
      </c>
      <c r="T304" s="168">
        <f>IF(A18stdlife="n/a","n/a",IF(T$3&gt;(A18stdlife+$E304),(Input!$L$160*(1+rvanilla)^0.5)-SUM($L304:S304),(Input!$L$160*(1+rvanilla)^0.5)/A18stdlife))</f>
        <v>0</v>
      </c>
      <c r="U304" s="168">
        <f>IF(A18stdlife="n/a","n/a",IF(U$3&gt;(A18stdlife+$E304),(Input!$L$160*(1+rvanilla)^0.5)-SUM($L304:T304),(Input!$L$160*(1+rvanilla)^0.5)/A18stdlife))</f>
        <v>0</v>
      </c>
      <c r="V304" s="168">
        <f>IF(A18stdlife="n/a","n/a",IF(V$3&gt;(A18stdlife+$E304),(Input!$L$160*(1+rvanilla)^0.5)-SUM($L304:U304),(Input!$L$160*(1+rvanilla)^0.5)/A18stdlife))</f>
        <v>0</v>
      </c>
      <c r="W304" s="168">
        <f>IF(A18stdlife="n/a","n/a",IF(W$3&gt;(A18stdlife+$E304),(Input!$L$160*(1+rvanilla)^0.5)-SUM($L304:V304),(Input!$L$160*(1+rvanilla)^0.5)/A18stdlife))</f>
        <v>0</v>
      </c>
      <c r="X304" s="168">
        <f>IF(A18stdlife="n/a","n/a",IF(X$3&gt;(A18stdlife+$E304),(Input!$L$160*(1+rvanilla)^0.5)-SUM($L304:W304),(Input!$L$160*(1+rvanilla)^0.5)/A18stdlife))</f>
        <v>0</v>
      </c>
      <c r="Y304" s="168">
        <f>IF(A18stdlife="n/a","n/a",IF(Y$3&gt;(A18stdlife+$E304),(Input!$L$160*(1+rvanilla)^0.5)-SUM($L304:X304),(Input!$L$160*(1+rvanilla)^0.5)/A18stdlife))</f>
        <v>0</v>
      </c>
      <c r="Z304" s="168">
        <f>IF(A18stdlife="n/a","n/a",IF(Z$3&gt;(A18stdlife+$E304),(Input!$L$160*(1+rvanilla)^0.5)-SUM($L304:Y304),(Input!$L$160*(1+rvanilla)^0.5)/A18stdlife))</f>
        <v>0</v>
      </c>
      <c r="AA304" s="168">
        <f>IF(A18stdlife="n/a","n/a",IF(AA$3&gt;(A18stdlife+$E304),(Input!$L$160*(1+rvanilla)^0.5)-SUM($L304:Z304),(Input!$L$160*(1+rvanilla)^0.5)/A18stdlife))</f>
        <v>0</v>
      </c>
      <c r="AB304" s="168">
        <f>IF(A18stdlife="n/a","n/a",IF(AB$3&gt;(A18stdlife+$E304),(Input!$L$160*(1+rvanilla)^0.5)-SUM($L304:AA304),(Input!$L$160*(1+rvanilla)^0.5)/A18stdlife))</f>
        <v>0</v>
      </c>
      <c r="AC304" s="168">
        <f>IF(A18stdlife="n/a","n/a",IF(AC$3&gt;(A18stdlife+$E304),(Input!$L$160*(1+rvanilla)^0.5)-SUM($L304:AB304),(Input!$L$160*(1+rvanilla)^0.5)/A18stdlife))</f>
        <v>0</v>
      </c>
      <c r="AD304" s="168">
        <f>IF(A18stdlife="n/a","n/a",IF(AD$3&gt;(A18stdlife+$E304),(Input!$L$160*(1+rvanilla)^0.5)-SUM($L304:AC304),(Input!$L$160*(1+rvanilla)^0.5)/A18stdlife))</f>
        <v>0</v>
      </c>
      <c r="AE304" s="168">
        <f>IF(A18stdlife="n/a","n/a",IF(AE$3&gt;(A18stdlife+$E304),(Input!$L$160*(1+rvanilla)^0.5)-SUM($L304:AD304),(Input!$L$160*(1+rvanilla)^0.5)/A18stdlife))</f>
        <v>0</v>
      </c>
      <c r="AF304" s="168">
        <f>IF(A18stdlife="n/a","n/a",IF(AF$3&gt;(A18stdlife+$E304),(Input!$L$160*(1+rvanilla)^0.5)-SUM($L304:AE304),(Input!$L$160*(1+rvanilla)^0.5)/A18stdlife))</f>
        <v>0</v>
      </c>
      <c r="AG304" s="168">
        <f>IF(A18stdlife="n/a","n/a",IF(AG$3&gt;(A18stdlife+$E304),(Input!$L$160*(1+rvanilla)^0.5)-SUM($L304:AF304),(Input!$L$160*(1+rvanilla)^0.5)/A18stdlife))</f>
        <v>0</v>
      </c>
      <c r="AH304" s="168">
        <f>IF(A18stdlife="n/a","n/a",IF(AH$3&gt;(A18stdlife+$E304),(Input!$L$160*(1+rvanilla)^0.5)-SUM($L304:AG304),(Input!$L$160*(1+rvanilla)^0.5)/A18stdlife))</f>
        <v>0</v>
      </c>
      <c r="AI304" s="168">
        <f>IF(A18stdlife="n/a","n/a",IF(AI$3&gt;(A18stdlife+$E304),(Input!$L$160*(1+rvanilla)^0.5)-SUM($L304:AH304),(Input!$L$160*(1+rvanilla)^0.5)/A18stdlife))</f>
        <v>0</v>
      </c>
      <c r="AJ304" s="168">
        <f>IF(A18stdlife="n/a","n/a",IF(AJ$3&gt;(A18stdlife+$E304),(Input!$L$160*(1+rvanilla)^0.5)-SUM($L304:AI304),(Input!$L$160*(1+rvanilla)^0.5)/A18stdlife))</f>
        <v>0</v>
      </c>
      <c r="AK304" s="168">
        <f>IF(A18stdlife="n/a","n/a",IF(AK$3&gt;(A18stdlife+$E304),(Input!$L$160*(1+rvanilla)^0.5)-SUM($L304:AJ304),(Input!$L$160*(1+rvanilla)^0.5)/A18stdlife))</f>
        <v>0</v>
      </c>
      <c r="AL304" s="168">
        <f>IF(A18stdlife="n/a","n/a",IF(AL$3&gt;(A18stdlife+$E304),(Input!$L$160*(1+rvanilla)^0.5)-SUM($L304:AK304),(Input!$L$160*(1+rvanilla)^0.5)/A18stdlife))</f>
        <v>0</v>
      </c>
      <c r="AM304" s="168">
        <f>IF(A18stdlife="n/a","n/a",IF(AM$3&gt;(A18stdlife+$E304),(Input!$L$160*(1+rvanilla)^0.5)-SUM($L304:AL304),(Input!$L$160*(1+rvanilla)^0.5)/A18stdlife))</f>
        <v>0</v>
      </c>
      <c r="AN304" s="168">
        <f>IF(A18stdlife="n/a","n/a",IF(AN$3&gt;(A18stdlife+$E304),(Input!$L$160*(1+rvanilla)^0.5)-SUM($L304:AM304),(Input!$L$160*(1+rvanilla)^0.5)/A18stdlife))</f>
        <v>0</v>
      </c>
      <c r="AO304" s="168">
        <f>IF(A18stdlife="n/a","n/a",IF(AO$3&gt;(A18stdlife+$E304),(Input!$L$160*(1+rvanilla)^0.5)-SUM($L304:AN304),(Input!$L$160*(1+rvanilla)^0.5)/A18stdlife))</f>
        <v>0</v>
      </c>
      <c r="AP304" s="168">
        <f>IF(A18stdlife="n/a","n/a",IF(AP$3&gt;(A18stdlife+$E304),(Input!$L$160*(1+rvanilla)^0.5)-SUM($L304:AO304),(Input!$L$160*(1+rvanilla)^0.5)/A18stdlife))</f>
        <v>0</v>
      </c>
      <c r="AQ304" s="168">
        <f>IF(A18stdlife="n/a","n/a",IF(AQ$3&gt;(A18stdlife+$E304),(Input!$L$160*(1+rvanilla)^0.5)-SUM($L304:AP304),(Input!$L$160*(1+rvanilla)^0.5)/A18stdlife))</f>
        <v>0</v>
      </c>
      <c r="AR304" s="168">
        <f>IF(A18stdlife="n/a","n/a",IF(AR$3&gt;(A18stdlife+$E304),(Input!$L$160*(1+rvanilla)^0.5)-SUM($L304:AQ304),(Input!$L$160*(1+rvanilla)^0.5)/A18stdlife))</f>
        <v>0</v>
      </c>
      <c r="AS304" s="168">
        <f>IF(A18stdlife="n/a","n/a",IF(AS$3&gt;(A18stdlife+$E304),(Input!$L$160*(1+rvanilla)^0.5)-SUM($L304:AR304),(Input!$L$160*(1+rvanilla)^0.5)/A18stdlife))</f>
        <v>0</v>
      </c>
      <c r="AT304" s="168">
        <f>IF(A18stdlife="n/a","n/a",IF(AT$3&gt;(A18stdlife+$E304),(Input!$L$160*(1+rvanilla)^0.5)-SUM($L304:AS304),(Input!$L$160*(1+rvanilla)^0.5)/A18stdlife))</f>
        <v>0</v>
      </c>
      <c r="AU304" s="168">
        <f>IF(A18stdlife="n/a","n/a",IF(AU$3&gt;(A18stdlife+$E304),(Input!$L$160*(1+rvanilla)^0.5)-SUM($L304:AT304),(Input!$L$160*(1+rvanilla)^0.5)/A18stdlife))</f>
        <v>0</v>
      </c>
      <c r="AV304" s="168">
        <f>IF(A18stdlife="n/a","n/a",IF(AV$3&gt;(A18stdlife+$E304),(Input!$L$160*(1+rvanilla)^0.5)-SUM($L304:AU304),(Input!$L$160*(1+rvanilla)^0.5)/A18stdlife))</f>
        <v>0</v>
      </c>
      <c r="AW304" s="168">
        <f>IF(A18stdlife="n/a","n/a",IF(AW$3&gt;(A18stdlife+$E304),(Input!$L$160*(1+rvanilla)^0.5)-SUM($L304:AV304),(Input!$L$160*(1+rvanilla)^0.5)/A18stdlife))</f>
        <v>0</v>
      </c>
      <c r="AX304" s="168">
        <f>IF(A18stdlife="n/a","n/a",IF(AX$3&gt;(A18stdlife+$E304),(Input!$L$160*(1+rvanilla)^0.5)-SUM($L304:AW304),(Input!$L$160*(1+rvanilla)^0.5)/A18stdlife))</f>
        <v>0</v>
      </c>
      <c r="AY304" s="168">
        <f>IF(A18stdlife="n/a","n/a",IF(AY$3&gt;(A18stdlife+$E304),(Input!$L$160*(1+rvanilla)^0.5)-SUM($L304:AX304),(Input!$L$160*(1+rvanilla)^0.5)/A18stdlife))</f>
        <v>0</v>
      </c>
      <c r="AZ304" s="168">
        <f>IF(A18stdlife="n/a","n/a",IF(AZ$3&gt;(A18stdlife+$E304),(Input!$L$160*(1+rvanilla)^0.5)-SUM($L304:AY304),(Input!$L$160*(1+rvanilla)^0.5)/A18stdlife))</f>
        <v>0</v>
      </c>
      <c r="BA304" s="168">
        <f>IF(A18stdlife="n/a","n/a",IF(BA$3&gt;(A18stdlife+$E304),(Input!$L$160*(1+rvanilla)^0.5)-SUM($L304:AZ304),(Input!$L$160*(1+rvanilla)^0.5)/A18stdlife))</f>
        <v>0</v>
      </c>
      <c r="BB304" s="168">
        <f>IF(A18stdlife="n/a","n/a",IF(BB$3&gt;(A18stdlife+$E304),(Input!$L$160*(1+rvanilla)^0.5)-SUM($L304:BA304),(Input!$L$160*(1+rvanilla)^0.5)/A18stdlife))</f>
        <v>0</v>
      </c>
      <c r="BC304" s="168">
        <f>IF(A18stdlife="n/a","n/a",IF(BC$3&gt;(A18stdlife+$E304),(Input!$L$160*(1+rvanilla)^0.5)-SUM($L304:BB304),(Input!$L$160*(1+rvanilla)^0.5)/A18stdlife))</f>
        <v>0</v>
      </c>
      <c r="BD304" s="168">
        <f>IF(A18stdlife="n/a","n/a",IF(BD$3&gt;(A18stdlife+$E304),(Input!$L$160*(1+rvanilla)^0.5)-SUM($L304:BC304),(Input!$L$160*(1+rvanilla)^0.5)/A18stdlife))</f>
        <v>0</v>
      </c>
      <c r="BE304" s="168">
        <f>IF(A18stdlife="n/a","n/a",IF(BE$3&gt;(A18stdlife+$E304),(Input!$L$160*(1+rvanilla)^0.5)-SUM($L304:BD304),(Input!$L$160*(1+rvanilla)^0.5)/A18stdlife))</f>
        <v>0</v>
      </c>
      <c r="BF304" s="168">
        <f>IF(A18stdlife="n/a","n/a",IF(BF$3&gt;(A18stdlife+$E304),(Input!$L$160*(1+rvanilla)^0.5)-SUM($L304:BE304),(Input!$L$160*(1+rvanilla)^0.5)/A18stdlife))</f>
        <v>0</v>
      </c>
      <c r="BG304" s="168">
        <f>IF(A18stdlife="n/a","n/a",IF(BG$3&gt;(A18stdlife+$E304),(Input!$L$160*(1+rvanilla)^0.5)-SUM($L304:BF304),(Input!$L$160*(1+rvanilla)^0.5)/A18stdlife))</f>
        <v>0</v>
      </c>
      <c r="BH304" s="168">
        <f>IF(A18stdlife="n/a","n/a",IF(BH$3&gt;(A18stdlife+$E304),(Input!$L$160*(1+rvanilla)^0.5)-SUM($L304:BG304),(Input!$L$160*(1+rvanilla)^0.5)/A18stdlife))</f>
        <v>0</v>
      </c>
      <c r="BI304" s="168">
        <f>IF(A18stdlife="n/a","n/a",IF(BI$3&gt;(A18stdlife+$E304),(Input!$L$160*(1+rvanilla)^0.5)-SUM($L304:BH304),(Input!$L$160*(1+rvanilla)^0.5)/A18stdlife))</f>
        <v>0</v>
      </c>
      <c r="BJ304" s="20"/>
      <c r="BK304" s="20"/>
      <c r="BL304"/>
      <c r="BM304"/>
      <c r="BN304"/>
      <c r="BO304"/>
      <c r="BP304"/>
      <c r="BQ304"/>
      <c r="BR304"/>
      <c r="BS304"/>
      <c r="BT304"/>
      <c r="BU304"/>
      <c r="BV304"/>
      <c r="BW304"/>
      <c r="BX304"/>
      <c r="BY304"/>
      <c r="BZ304"/>
      <c r="CA304"/>
      <c r="CB304"/>
      <c r="CC304"/>
      <c r="CD304"/>
      <c r="CE304"/>
      <c r="CF304"/>
      <c r="CG304"/>
      <c r="CH304"/>
      <c r="CI304"/>
      <c r="CJ304"/>
      <c r="CK304"/>
      <c r="CL304"/>
      <c r="CM304"/>
      <c r="CN304"/>
      <c r="CO304"/>
      <c r="CP304"/>
      <c r="CQ304"/>
      <c r="CR304"/>
      <c r="CS304"/>
      <c r="CT304"/>
      <c r="CU304"/>
      <c r="CV304"/>
      <c r="CW304"/>
      <c r="CX304"/>
      <c r="CY304"/>
      <c r="CZ304"/>
      <c r="DA304"/>
      <c r="DB304"/>
      <c r="DC304"/>
      <c r="DD304"/>
      <c r="DE304"/>
      <c r="DF304"/>
      <c r="DG304"/>
      <c r="DH304"/>
      <c r="DI304"/>
      <c r="DJ304"/>
      <c r="DK304"/>
      <c r="DL304"/>
      <c r="DM304"/>
      <c r="DN304"/>
      <c r="DO304"/>
      <c r="DP304"/>
      <c r="DQ304"/>
      <c r="DR304"/>
      <c r="DS304"/>
      <c r="DT304"/>
      <c r="DU304"/>
      <c r="DV304"/>
      <c r="DW304"/>
      <c r="DX304"/>
      <c r="DY304"/>
      <c r="DZ304"/>
      <c r="EA304"/>
      <c r="EB304"/>
      <c r="EC304"/>
      <c r="ED304"/>
      <c r="EE304"/>
      <c r="EF304"/>
      <c r="EG304"/>
      <c r="EH304"/>
      <c r="EI304"/>
      <c r="EJ304"/>
      <c r="EK304"/>
      <c r="EL304"/>
      <c r="EM304"/>
      <c r="EN304"/>
      <c r="EO304"/>
      <c r="EP304"/>
      <c r="EQ304"/>
      <c r="ER304"/>
      <c r="ES304"/>
      <c r="ET304"/>
      <c r="EU304"/>
      <c r="EV304"/>
      <c r="EW304"/>
      <c r="EX304"/>
      <c r="EY304"/>
      <c r="EZ304"/>
      <c r="FA304"/>
      <c r="FB304"/>
      <c r="FC304"/>
      <c r="FD304"/>
      <c r="FE304"/>
      <c r="FF304"/>
      <c r="FG304"/>
      <c r="FH304"/>
      <c r="FI304"/>
      <c r="FJ304"/>
      <c r="FK304"/>
      <c r="FL304"/>
      <c r="FM304"/>
      <c r="FN304"/>
      <c r="FO304"/>
      <c r="FP304"/>
      <c r="FQ304"/>
      <c r="FR304"/>
      <c r="FS304"/>
      <c r="FT304"/>
      <c r="FU304"/>
      <c r="FV304"/>
      <c r="FW304"/>
      <c r="FX304"/>
      <c r="FY304"/>
      <c r="FZ304"/>
      <c r="GA304"/>
      <c r="GB304"/>
      <c r="GC304"/>
      <c r="GD304"/>
      <c r="GE304"/>
      <c r="GF304"/>
      <c r="GG304"/>
      <c r="GH304"/>
      <c r="GI304"/>
      <c r="GJ304"/>
      <c r="GK304"/>
      <c r="GL304"/>
      <c r="GM304"/>
      <c r="GN304"/>
      <c r="GO304"/>
      <c r="GP304"/>
      <c r="GQ304"/>
      <c r="GR304"/>
      <c r="GS304"/>
      <c r="GT304"/>
      <c r="GU304"/>
      <c r="GV304"/>
      <c r="GW304"/>
      <c r="GX304"/>
      <c r="GY304"/>
      <c r="GZ304"/>
      <c r="HA304"/>
      <c r="HB304"/>
      <c r="HC304"/>
      <c r="HD304"/>
      <c r="HE304"/>
      <c r="HF304"/>
      <c r="HG304"/>
      <c r="HH304"/>
      <c r="HI304"/>
      <c r="HJ304"/>
      <c r="HK304"/>
      <c r="HL304"/>
      <c r="HM304"/>
      <c r="HN304"/>
      <c r="HO304"/>
      <c r="HP304"/>
      <c r="HQ304"/>
      <c r="HR304"/>
      <c r="HS304"/>
      <c r="HT304"/>
      <c r="HU304"/>
      <c r="HV304"/>
      <c r="HW304"/>
      <c r="HX304"/>
      <c r="HY304"/>
      <c r="HZ304"/>
      <c r="IA304"/>
      <c r="IB304"/>
      <c r="IC304"/>
      <c r="ID304"/>
      <c r="IE304"/>
      <c r="IF304"/>
      <c r="IG304"/>
      <c r="IH304"/>
      <c r="II304"/>
      <c r="IJ304"/>
      <c r="IK304"/>
      <c r="IL304"/>
      <c r="IM304"/>
      <c r="IN304"/>
      <c r="IO304"/>
      <c r="IP304"/>
      <c r="IQ304"/>
      <c r="IR304"/>
      <c r="IS304"/>
      <c r="IT304"/>
      <c r="IU304"/>
      <c r="IV304"/>
    </row>
    <row r="305" spans="1:256" s="5" customFormat="1" hidden="1" outlineLevel="2">
      <c r="A305" s="20"/>
      <c r="B305" s="20"/>
      <c r="C305" s="38"/>
      <c r="D305" s="641"/>
      <c r="E305" s="287">
        <v>7</v>
      </c>
      <c r="F305" s="40"/>
      <c r="G305" s="445"/>
      <c r="H305" s="315"/>
      <c r="I305" s="315"/>
      <c r="J305" s="315"/>
      <c r="K305" s="315"/>
      <c r="L305" s="315"/>
      <c r="M305" s="314"/>
      <c r="N305" s="168">
        <f>IF(A18stdlife="n/a","n/a",IF(N$3&gt;(A18stdlife+$E305),(Input!$M$160*(1+rvanilla)^0.5)-SUM($M305:M305),(Input!$M$160*(1+rvanilla)^0.5)/A18stdlife))</f>
        <v>0</v>
      </c>
      <c r="O305" s="168">
        <f>IF(A18stdlife="n/a","n/a",IF(O$3&gt;(A18stdlife+$E305),(Input!$M$160*(1+rvanilla)^0.5)-SUM($M305:N305),(Input!$M$160*(1+rvanilla)^0.5)/A18stdlife))</f>
        <v>0</v>
      </c>
      <c r="P305" s="168">
        <f>IF(A18stdlife="n/a","n/a",IF(P$3&gt;(A18stdlife+$E305),(Input!$M$160*(1+rvanilla)^0.5)-SUM($M305:O305),(Input!$M$160*(1+rvanilla)^0.5)/A18stdlife))</f>
        <v>0</v>
      </c>
      <c r="Q305" s="168">
        <f>IF(A18stdlife="n/a","n/a",IF(Q$3&gt;(A18stdlife+$E305),(Input!$M$160*(1+rvanilla)^0.5)-SUM($M305:P305),(Input!$M$160*(1+rvanilla)^0.5)/A18stdlife))</f>
        <v>0</v>
      </c>
      <c r="R305" s="168">
        <f>IF(A18stdlife="n/a","n/a",IF(R$3&gt;(A18stdlife+$E305),(Input!$M$160*(1+rvanilla)^0.5)-SUM($M305:Q305),(Input!$M$160*(1+rvanilla)^0.5)/A18stdlife))</f>
        <v>0</v>
      </c>
      <c r="S305" s="168">
        <f>IF(A18stdlife="n/a","n/a",IF(S$3&gt;(A18stdlife+$E305),(Input!$M$160*(1+rvanilla)^0.5)-SUM($M305:R305),(Input!$M$160*(1+rvanilla)^0.5)/A18stdlife))</f>
        <v>0</v>
      </c>
      <c r="T305" s="168">
        <f>IF(A18stdlife="n/a","n/a",IF(T$3&gt;(A18stdlife+$E305),(Input!$M$160*(1+rvanilla)^0.5)-SUM($M305:S305),(Input!$M$160*(1+rvanilla)^0.5)/A18stdlife))</f>
        <v>0</v>
      </c>
      <c r="U305" s="168">
        <f>IF(A18stdlife="n/a","n/a",IF(U$3&gt;(A18stdlife+$E305),(Input!$M$160*(1+rvanilla)^0.5)-SUM($M305:T305),(Input!$M$160*(1+rvanilla)^0.5)/A18stdlife))</f>
        <v>0</v>
      </c>
      <c r="V305" s="168">
        <f>IF(A18stdlife="n/a","n/a",IF(V$3&gt;(A18stdlife+$E305),(Input!$M$160*(1+rvanilla)^0.5)-SUM($M305:U305),(Input!$M$160*(1+rvanilla)^0.5)/A18stdlife))</f>
        <v>0</v>
      </c>
      <c r="W305" s="168">
        <f>IF(A18stdlife="n/a","n/a",IF(W$3&gt;(A18stdlife+$E305),(Input!$M$160*(1+rvanilla)^0.5)-SUM($M305:V305),(Input!$M$160*(1+rvanilla)^0.5)/A18stdlife))</f>
        <v>0</v>
      </c>
      <c r="X305" s="168">
        <f>IF(A18stdlife="n/a","n/a",IF(X$3&gt;(A18stdlife+$E305),(Input!$M$160*(1+rvanilla)^0.5)-SUM($M305:W305),(Input!$M$160*(1+rvanilla)^0.5)/A18stdlife))</f>
        <v>0</v>
      </c>
      <c r="Y305" s="168">
        <f>IF(A18stdlife="n/a","n/a",IF(Y$3&gt;(A18stdlife+$E305),(Input!$M$160*(1+rvanilla)^0.5)-SUM($M305:X305),(Input!$M$160*(1+rvanilla)^0.5)/A18stdlife))</f>
        <v>0</v>
      </c>
      <c r="Z305" s="168">
        <f>IF(A18stdlife="n/a","n/a",IF(Z$3&gt;(A18stdlife+$E305),(Input!$M$160*(1+rvanilla)^0.5)-SUM($M305:Y305),(Input!$M$160*(1+rvanilla)^0.5)/A18stdlife))</f>
        <v>0</v>
      </c>
      <c r="AA305" s="168">
        <f>IF(A18stdlife="n/a","n/a",IF(AA$3&gt;(A18stdlife+$E305),(Input!$M$160*(1+rvanilla)^0.5)-SUM($M305:Z305),(Input!$M$160*(1+rvanilla)^0.5)/A18stdlife))</f>
        <v>0</v>
      </c>
      <c r="AB305" s="168">
        <f>IF(A18stdlife="n/a","n/a",IF(AB$3&gt;(A18stdlife+$E305),(Input!$M$160*(1+rvanilla)^0.5)-SUM($M305:AA305),(Input!$M$160*(1+rvanilla)^0.5)/A18stdlife))</f>
        <v>0</v>
      </c>
      <c r="AC305" s="168">
        <f>IF(A18stdlife="n/a","n/a",IF(AC$3&gt;(A18stdlife+$E305),(Input!$M$160*(1+rvanilla)^0.5)-SUM($M305:AB305),(Input!$M$160*(1+rvanilla)^0.5)/A18stdlife))</f>
        <v>0</v>
      </c>
      <c r="AD305" s="168">
        <f>IF(A18stdlife="n/a","n/a",IF(AD$3&gt;(A18stdlife+$E305),(Input!$M$160*(1+rvanilla)^0.5)-SUM($M305:AC305),(Input!$M$160*(1+rvanilla)^0.5)/A18stdlife))</f>
        <v>0</v>
      </c>
      <c r="AE305" s="168">
        <f>IF(A18stdlife="n/a","n/a",IF(AE$3&gt;(A18stdlife+$E305),(Input!$M$160*(1+rvanilla)^0.5)-SUM($M305:AD305),(Input!$M$160*(1+rvanilla)^0.5)/A18stdlife))</f>
        <v>0</v>
      </c>
      <c r="AF305" s="168">
        <f>IF(A18stdlife="n/a","n/a",IF(AF$3&gt;(A18stdlife+$E305),(Input!$M$160*(1+rvanilla)^0.5)-SUM($M305:AE305),(Input!$M$160*(1+rvanilla)^0.5)/A18stdlife))</f>
        <v>0</v>
      </c>
      <c r="AG305" s="168">
        <f>IF(A18stdlife="n/a","n/a",IF(AG$3&gt;(A18stdlife+$E305),(Input!$M$160*(1+rvanilla)^0.5)-SUM($M305:AF305),(Input!$M$160*(1+rvanilla)^0.5)/A18stdlife))</f>
        <v>0</v>
      </c>
      <c r="AH305" s="168">
        <f>IF(A18stdlife="n/a","n/a",IF(AH$3&gt;(A18stdlife+$E305),(Input!$M$160*(1+rvanilla)^0.5)-SUM($M305:AG305),(Input!$M$160*(1+rvanilla)^0.5)/A18stdlife))</f>
        <v>0</v>
      </c>
      <c r="AI305" s="168">
        <f>IF(A18stdlife="n/a","n/a",IF(AI$3&gt;(A18stdlife+$E305),(Input!$M$160*(1+rvanilla)^0.5)-SUM($M305:AH305),(Input!$M$160*(1+rvanilla)^0.5)/A18stdlife))</f>
        <v>0</v>
      </c>
      <c r="AJ305" s="168">
        <f>IF(A18stdlife="n/a","n/a",IF(AJ$3&gt;(A18stdlife+$E305),(Input!$M$160*(1+rvanilla)^0.5)-SUM($M305:AI305),(Input!$M$160*(1+rvanilla)^0.5)/A18stdlife))</f>
        <v>0</v>
      </c>
      <c r="AK305" s="168">
        <f>IF(A18stdlife="n/a","n/a",IF(AK$3&gt;(A18stdlife+$E305),(Input!$M$160*(1+rvanilla)^0.5)-SUM($M305:AJ305),(Input!$M$160*(1+rvanilla)^0.5)/A18stdlife))</f>
        <v>0</v>
      </c>
      <c r="AL305" s="168">
        <f>IF(A18stdlife="n/a","n/a",IF(AL$3&gt;(A18stdlife+$E305),(Input!$M$160*(1+rvanilla)^0.5)-SUM($M305:AK305),(Input!$M$160*(1+rvanilla)^0.5)/A18stdlife))</f>
        <v>0</v>
      </c>
      <c r="AM305" s="168">
        <f>IF(A18stdlife="n/a","n/a",IF(AM$3&gt;(A18stdlife+$E305),(Input!$M$160*(1+rvanilla)^0.5)-SUM($M305:AL305),(Input!$M$160*(1+rvanilla)^0.5)/A18stdlife))</f>
        <v>0</v>
      </c>
      <c r="AN305" s="168">
        <f>IF(A18stdlife="n/a","n/a",IF(AN$3&gt;(A18stdlife+$E305),(Input!$M$160*(1+rvanilla)^0.5)-SUM($M305:AM305),(Input!$M$160*(1+rvanilla)^0.5)/A18stdlife))</f>
        <v>0</v>
      </c>
      <c r="AO305" s="168">
        <f>IF(A18stdlife="n/a","n/a",IF(AO$3&gt;(A18stdlife+$E305),(Input!$M$160*(1+rvanilla)^0.5)-SUM($M305:AN305),(Input!$M$160*(1+rvanilla)^0.5)/A18stdlife))</f>
        <v>0</v>
      </c>
      <c r="AP305" s="168">
        <f>IF(A18stdlife="n/a","n/a",IF(AP$3&gt;(A18stdlife+$E305),(Input!$M$160*(1+rvanilla)^0.5)-SUM($M305:AO305),(Input!$M$160*(1+rvanilla)^0.5)/A18stdlife))</f>
        <v>0</v>
      </c>
      <c r="AQ305" s="168">
        <f>IF(A18stdlife="n/a","n/a",IF(AQ$3&gt;(A18stdlife+$E305),(Input!$M$160*(1+rvanilla)^0.5)-SUM($M305:AP305),(Input!$M$160*(1+rvanilla)^0.5)/A18stdlife))</f>
        <v>0</v>
      </c>
      <c r="AR305" s="168">
        <f>IF(A18stdlife="n/a","n/a",IF(AR$3&gt;(A18stdlife+$E305),(Input!$M$160*(1+rvanilla)^0.5)-SUM($M305:AQ305),(Input!$M$160*(1+rvanilla)^0.5)/A18stdlife))</f>
        <v>0</v>
      </c>
      <c r="AS305" s="168">
        <f>IF(A18stdlife="n/a","n/a",IF(AS$3&gt;(A18stdlife+$E305),(Input!$M$160*(1+rvanilla)^0.5)-SUM($M305:AR305),(Input!$M$160*(1+rvanilla)^0.5)/A18stdlife))</f>
        <v>0</v>
      </c>
      <c r="AT305" s="168">
        <f>IF(A18stdlife="n/a","n/a",IF(AT$3&gt;(A18stdlife+$E305),(Input!$M$160*(1+rvanilla)^0.5)-SUM($M305:AS305),(Input!$M$160*(1+rvanilla)^0.5)/A18stdlife))</f>
        <v>0</v>
      </c>
      <c r="AU305" s="168">
        <f>IF(A18stdlife="n/a","n/a",IF(AU$3&gt;(A18stdlife+$E305),(Input!$M$160*(1+rvanilla)^0.5)-SUM($M305:AT305),(Input!$M$160*(1+rvanilla)^0.5)/A18stdlife))</f>
        <v>0</v>
      </c>
      <c r="AV305" s="168">
        <f>IF(A18stdlife="n/a","n/a",IF(AV$3&gt;(A18stdlife+$E305),(Input!$M$160*(1+rvanilla)^0.5)-SUM($M305:AU305),(Input!$M$160*(1+rvanilla)^0.5)/A18stdlife))</f>
        <v>0</v>
      </c>
      <c r="AW305" s="168">
        <f>IF(A18stdlife="n/a","n/a",IF(AW$3&gt;(A18stdlife+$E305),(Input!$M$160*(1+rvanilla)^0.5)-SUM($M305:AV305),(Input!$M$160*(1+rvanilla)^0.5)/A18stdlife))</f>
        <v>0</v>
      </c>
      <c r="AX305" s="168">
        <f>IF(A18stdlife="n/a","n/a",IF(AX$3&gt;(A18stdlife+$E305),(Input!$M$160*(1+rvanilla)^0.5)-SUM($M305:AW305),(Input!$M$160*(1+rvanilla)^0.5)/A18stdlife))</f>
        <v>0</v>
      </c>
      <c r="AY305" s="168">
        <f>IF(A18stdlife="n/a","n/a",IF(AY$3&gt;(A18stdlife+$E305),(Input!$M$160*(1+rvanilla)^0.5)-SUM($M305:AX305),(Input!$M$160*(1+rvanilla)^0.5)/A18stdlife))</f>
        <v>0</v>
      </c>
      <c r="AZ305" s="168">
        <f>IF(A18stdlife="n/a","n/a",IF(AZ$3&gt;(A18stdlife+$E305),(Input!$M$160*(1+rvanilla)^0.5)-SUM($M305:AY305),(Input!$M$160*(1+rvanilla)^0.5)/A18stdlife))</f>
        <v>0</v>
      </c>
      <c r="BA305" s="168">
        <f>IF(A18stdlife="n/a","n/a",IF(BA$3&gt;(A18stdlife+$E305),(Input!$M$160*(1+rvanilla)^0.5)-SUM($M305:AZ305),(Input!$M$160*(1+rvanilla)^0.5)/A18stdlife))</f>
        <v>0</v>
      </c>
      <c r="BB305" s="168">
        <f>IF(A18stdlife="n/a","n/a",IF(BB$3&gt;(A18stdlife+$E305),(Input!$M$160*(1+rvanilla)^0.5)-SUM($M305:BA305),(Input!$M$160*(1+rvanilla)^0.5)/A18stdlife))</f>
        <v>0</v>
      </c>
      <c r="BC305" s="168">
        <f>IF(A18stdlife="n/a","n/a",IF(BC$3&gt;(A18stdlife+$E305),(Input!$M$160*(1+rvanilla)^0.5)-SUM($M305:BB305),(Input!$M$160*(1+rvanilla)^0.5)/A18stdlife))</f>
        <v>0</v>
      </c>
      <c r="BD305" s="168">
        <f>IF(A18stdlife="n/a","n/a",IF(BD$3&gt;(A18stdlife+$E305),(Input!$M$160*(1+rvanilla)^0.5)-SUM($M305:BC305),(Input!$M$160*(1+rvanilla)^0.5)/A18stdlife))</f>
        <v>0</v>
      </c>
      <c r="BE305" s="168">
        <f>IF(A18stdlife="n/a","n/a",IF(BE$3&gt;(A18stdlife+$E305),(Input!$M$160*(1+rvanilla)^0.5)-SUM($M305:BD305),(Input!$M$160*(1+rvanilla)^0.5)/A18stdlife))</f>
        <v>0</v>
      </c>
      <c r="BF305" s="168">
        <f>IF(A18stdlife="n/a","n/a",IF(BF$3&gt;(A18stdlife+$E305),(Input!$M$160*(1+rvanilla)^0.5)-SUM($M305:BE305),(Input!$M$160*(1+rvanilla)^0.5)/A18stdlife))</f>
        <v>0</v>
      </c>
      <c r="BG305" s="168">
        <f>IF(A18stdlife="n/a","n/a",IF(BG$3&gt;(A18stdlife+$E305),(Input!$M$160*(1+rvanilla)^0.5)-SUM($M305:BF305),(Input!$M$160*(1+rvanilla)^0.5)/A18stdlife))</f>
        <v>0</v>
      </c>
      <c r="BH305" s="168">
        <f>IF(A18stdlife="n/a","n/a",IF(BH$3&gt;(A18stdlife+$E305),(Input!$M$160*(1+rvanilla)^0.5)-SUM($M305:BG305),(Input!$M$160*(1+rvanilla)^0.5)/A18stdlife))</f>
        <v>0</v>
      </c>
      <c r="BI305" s="168">
        <f>IF(A18stdlife="n/a","n/a",IF(BI$3&gt;(A18stdlife+$E305),(Input!$M$160*(1+rvanilla)^0.5)-SUM($M305:BH305),(Input!$M$160*(1+rvanilla)^0.5)/A18stdlife))</f>
        <v>0</v>
      </c>
      <c r="BJ305" s="20"/>
      <c r="BK305" s="20"/>
      <c r="BL305"/>
      <c r="BM305"/>
      <c r="BN305"/>
      <c r="BO305"/>
      <c r="BP305"/>
      <c r="BQ305"/>
      <c r="BR305"/>
      <c r="BS305"/>
      <c r="BT305"/>
      <c r="BU305"/>
      <c r="BV305"/>
      <c r="BW305"/>
      <c r="BX305"/>
      <c r="BY305"/>
      <c r="BZ305"/>
      <c r="CA305"/>
      <c r="CB305"/>
      <c r="CC305"/>
      <c r="CD305"/>
      <c r="CE305"/>
      <c r="CF305"/>
      <c r="CG305"/>
      <c r="CH305"/>
      <c r="CI305"/>
      <c r="CJ305"/>
      <c r="CK305"/>
      <c r="CL305"/>
      <c r="CM305"/>
      <c r="CN305"/>
      <c r="CO305"/>
      <c r="CP305"/>
      <c r="CQ305"/>
      <c r="CR305"/>
      <c r="CS305"/>
      <c r="CT305"/>
      <c r="CU305"/>
      <c r="CV305"/>
      <c r="CW305"/>
      <c r="CX305"/>
      <c r="CY305"/>
      <c r="CZ305"/>
      <c r="DA305"/>
      <c r="DB305"/>
      <c r="DC305"/>
      <c r="DD305"/>
      <c r="DE305"/>
      <c r="DF305"/>
      <c r="DG305"/>
      <c r="DH305"/>
      <c r="DI305"/>
      <c r="DJ305"/>
      <c r="DK305"/>
      <c r="DL305"/>
      <c r="DM305"/>
      <c r="DN305"/>
      <c r="DO305"/>
      <c r="DP305"/>
      <c r="DQ305"/>
      <c r="DR305"/>
      <c r="DS305"/>
      <c r="DT305"/>
      <c r="DU305"/>
      <c r="DV305"/>
      <c r="DW305"/>
      <c r="DX305"/>
      <c r="DY305"/>
      <c r="DZ305"/>
      <c r="EA305"/>
      <c r="EB305"/>
      <c r="EC305"/>
      <c r="ED305"/>
      <c r="EE305"/>
      <c r="EF305"/>
      <c r="EG305"/>
      <c r="EH305"/>
      <c r="EI305"/>
      <c r="EJ305"/>
      <c r="EK305"/>
      <c r="EL305"/>
      <c r="EM305"/>
      <c r="EN305"/>
      <c r="EO305"/>
      <c r="EP305"/>
      <c r="EQ305"/>
      <c r="ER305"/>
      <c r="ES305"/>
      <c r="ET305"/>
      <c r="EU305"/>
      <c r="EV305"/>
      <c r="EW305"/>
      <c r="EX305"/>
      <c r="EY305"/>
      <c r="EZ305"/>
      <c r="FA305"/>
      <c r="FB305"/>
      <c r="FC305"/>
      <c r="FD305"/>
      <c r="FE305"/>
      <c r="FF305"/>
      <c r="FG305"/>
      <c r="FH305"/>
      <c r="FI305"/>
      <c r="FJ305"/>
      <c r="FK305"/>
      <c r="FL305"/>
      <c r="FM305"/>
      <c r="FN305"/>
      <c r="FO305"/>
      <c r="FP305"/>
      <c r="FQ305"/>
      <c r="FR305"/>
      <c r="FS305"/>
      <c r="FT305"/>
      <c r="FU305"/>
      <c r="FV305"/>
      <c r="FW305"/>
      <c r="FX305"/>
      <c r="FY305"/>
      <c r="FZ305"/>
      <c r="GA305"/>
      <c r="GB305"/>
      <c r="GC305"/>
      <c r="GD305"/>
      <c r="GE305"/>
      <c r="GF305"/>
      <c r="GG305"/>
      <c r="GH305"/>
      <c r="GI305"/>
      <c r="GJ305"/>
      <c r="GK305"/>
      <c r="GL305"/>
      <c r="GM305"/>
      <c r="GN305"/>
      <c r="GO305"/>
      <c r="GP305"/>
      <c r="GQ305"/>
      <c r="GR305"/>
      <c r="GS305"/>
      <c r="GT305"/>
      <c r="GU305"/>
      <c r="GV305"/>
      <c r="GW305"/>
      <c r="GX305"/>
      <c r="GY305"/>
      <c r="GZ305"/>
      <c r="HA305"/>
      <c r="HB305"/>
      <c r="HC305"/>
      <c r="HD305"/>
      <c r="HE305"/>
      <c r="HF305"/>
      <c r="HG305"/>
      <c r="HH305"/>
      <c r="HI305"/>
      <c r="HJ305"/>
      <c r="HK305"/>
      <c r="HL305"/>
      <c r="HM305"/>
      <c r="HN305"/>
      <c r="HO305"/>
      <c r="HP305"/>
      <c r="HQ305"/>
      <c r="HR305"/>
      <c r="HS305"/>
      <c r="HT305"/>
      <c r="HU305"/>
      <c r="HV305"/>
      <c r="HW305"/>
      <c r="HX305"/>
      <c r="HY305"/>
      <c r="HZ305"/>
      <c r="IA305"/>
      <c r="IB305"/>
      <c r="IC305"/>
      <c r="ID305"/>
      <c r="IE305"/>
      <c r="IF305"/>
      <c r="IG305"/>
      <c r="IH305"/>
      <c r="II305"/>
      <c r="IJ305"/>
      <c r="IK305"/>
      <c r="IL305"/>
      <c r="IM305"/>
      <c r="IN305"/>
      <c r="IO305"/>
      <c r="IP305"/>
      <c r="IQ305"/>
      <c r="IR305"/>
      <c r="IS305"/>
      <c r="IT305"/>
      <c r="IU305"/>
      <c r="IV305"/>
    </row>
    <row r="306" spans="1:256" s="5" customFormat="1" hidden="1" outlineLevel="2">
      <c r="A306" s="20"/>
      <c r="B306" s="20"/>
      <c r="C306" s="38"/>
      <c r="D306" s="641"/>
      <c r="E306" s="287">
        <v>8</v>
      </c>
      <c r="F306" s="40"/>
      <c r="G306" s="445"/>
      <c r="H306" s="315"/>
      <c r="I306" s="315"/>
      <c r="J306" s="315"/>
      <c r="K306" s="315"/>
      <c r="L306" s="315"/>
      <c r="M306" s="315"/>
      <c r="N306" s="314"/>
      <c r="O306" s="168">
        <f>IF(A18stdlife="n/a","n/a",IF(O$3&gt;(A18stdlife+$E306),(Input!$N$160*(1+rvanilla)^0.5)-SUM($N306:N306),(Input!$N$160*(1+rvanilla)^0.5)/A18stdlife))</f>
        <v>0</v>
      </c>
      <c r="P306" s="168">
        <f>IF(A18stdlife="n/a","n/a",IF(P$3&gt;(A18stdlife+$E306),(Input!$N$160*(1+rvanilla)^0.5)-SUM($N306:O306),(Input!$N$160*(1+rvanilla)^0.5)/A18stdlife))</f>
        <v>0</v>
      </c>
      <c r="Q306" s="168">
        <f>IF(A18stdlife="n/a","n/a",IF(Q$3&gt;(A18stdlife+$E306),(Input!$N$160*(1+rvanilla)^0.5)-SUM($N306:P306),(Input!$N$160*(1+rvanilla)^0.5)/A18stdlife))</f>
        <v>0</v>
      </c>
      <c r="R306" s="168">
        <f>IF(A18stdlife="n/a","n/a",IF(R$3&gt;(A18stdlife+$E306),(Input!$N$160*(1+rvanilla)^0.5)-SUM($N306:Q306),(Input!$N$160*(1+rvanilla)^0.5)/A18stdlife))</f>
        <v>0</v>
      </c>
      <c r="S306" s="168">
        <f>IF(A18stdlife="n/a","n/a",IF(S$3&gt;(A18stdlife+$E306),(Input!$N$160*(1+rvanilla)^0.5)-SUM($N306:R306),(Input!$N$160*(1+rvanilla)^0.5)/A18stdlife))</f>
        <v>0</v>
      </c>
      <c r="T306" s="168">
        <f>IF(A18stdlife="n/a","n/a",IF(T$3&gt;(A18stdlife+$E306),(Input!$N$160*(1+rvanilla)^0.5)-SUM($N306:S306),(Input!$N$160*(1+rvanilla)^0.5)/A18stdlife))</f>
        <v>0</v>
      </c>
      <c r="U306" s="168">
        <f>IF(A18stdlife="n/a","n/a",IF(U$3&gt;(A18stdlife+$E306),(Input!$N$160*(1+rvanilla)^0.5)-SUM($N306:T306),(Input!$N$160*(1+rvanilla)^0.5)/A18stdlife))</f>
        <v>0</v>
      </c>
      <c r="V306" s="168">
        <f>IF(A18stdlife="n/a","n/a",IF(V$3&gt;(A18stdlife+$E306),(Input!$N$160*(1+rvanilla)^0.5)-SUM($N306:U306),(Input!$N$160*(1+rvanilla)^0.5)/A18stdlife))</f>
        <v>0</v>
      </c>
      <c r="W306" s="168">
        <f>IF(A18stdlife="n/a","n/a",IF(W$3&gt;(A18stdlife+$E306),(Input!$N$160*(1+rvanilla)^0.5)-SUM($N306:V306),(Input!$N$160*(1+rvanilla)^0.5)/A18stdlife))</f>
        <v>0</v>
      </c>
      <c r="X306" s="168">
        <f>IF(A18stdlife="n/a","n/a",IF(X$3&gt;(A18stdlife+$E306),(Input!$N$160*(1+rvanilla)^0.5)-SUM($N306:W306),(Input!$N$160*(1+rvanilla)^0.5)/A18stdlife))</f>
        <v>0</v>
      </c>
      <c r="Y306" s="168">
        <f>IF(A18stdlife="n/a","n/a",IF(Y$3&gt;(A18stdlife+$E306),(Input!$N$160*(1+rvanilla)^0.5)-SUM($N306:X306),(Input!$N$160*(1+rvanilla)^0.5)/A18stdlife))</f>
        <v>0</v>
      </c>
      <c r="Z306" s="168">
        <f>IF(A18stdlife="n/a","n/a",IF(Z$3&gt;(A18stdlife+$E306),(Input!$N$160*(1+rvanilla)^0.5)-SUM($N306:Y306),(Input!$N$160*(1+rvanilla)^0.5)/A18stdlife))</f>
        <v>0</v>
      </c>
      <c r="AA306" s="168">
        <f>IF(A18stdlife="n/a","n/a",IF(AA$3&gt;(A18stdlife+$E306),(Input!$N$160*(1+rvanilla)^0.5)-SUM($N306:Z306),(Input!$N$160*(1+rvanilla)^0.5)/A18stdlife))</f>
        <v>0</v>
      </c>
      <c r="AB306" s="168">
        <f>IF(A18stdlife="n/a","n/a",IF(AB$3&gt;(A18stdlife+$E306),(Input!$N$160*(1+rvanilla)^0.5)-SUM($N306:AA306),(Input!$N$160*(1+rvanilla)^0.5)/A18stdlife))</f>
        <v>0</v>
      </c>
      <c r="AC306" s="168">
        <f>IF(A18stdlife="n/a","n/a",IF(AC$3&gt;(A18stdlife+$E306),(Input!$N$160*(1+rvanilla)^0.5)-SUM($N306:AB306),(Input!$N$160*(1+rvanilla)^0.5)/A18stdlife))</f>
        <v>0</v>
      </c>
      <c r="AD306" s="168">
        <f>IF(A18stdlife="n/a","n/a",IF(AD$3&gt;(A18stdlife+$E306),(Input!$N$160*(1+rvanilla)^0.5)-SUM($N306:AC306),(Input!$N$160*(1+rvanilla)^0.5)/A18stdlife))</f>
        <v>0</v>
      </c>
      <c r="AE306" s="168">
        <f>IF(A18stdlife="n/a","n/a",IF(AE$3&gt;(A18stdlife+$E306),(Input!$N$160*(1+rvanilla)^0.5)-SUM($N306:AD306),(Input!$N$160*(1+rvanilla)^0.5)/A18stdlife))</f>
        <v>0</v>
      </c>
      <c r="AF306" s="168">
        <f>IF(A18stdlife="n/a","n/a",IF(AF$3&gt;(A18stdlife+$E306),(Input!$N$160*(1+rvanilla)^0.5)-SUM($N306:AE306),(Input!$N$160*(1+rvanilla)^0.5)/A18stdlife))</f>
        <v>0</v>
      </c>
      <c r="AG306" s="168">
        <f>IF(A18stdlife="n/a","n/a",IF(AG$3&gt;(A18stdlife+$E306),(Input!$N$160*(1+rvanilla)^0.5)-SUM($N306:AF306),(Input!$N$160*(1+rvanilla)^0.5)/A18stdlife))</f>
        <v>0</v>
      </c>
      <c r="AH306" s="168">
        <f>IF(A18stdlife="n/a","n/a",IF(AH$3&gt;(A18stdlife+$E306),(Input!$N$160*(1+rvanilla)^0.5)-SUM($N306:AG306),(Input!$N$160*(1+rvanilla)^0.5)/A18stdlife))</f>
        <v>0</v>
      </c>
      <c r="AI306" s="168">
        <f>IF(A18stdlife="n/a","n/a",IF(AI$3&gt;(A18stdlife+$E306),(Input!$N$160*(1+rvanilla)^0.5)-SUM($N306:AH306),(Input!$N$160*(1+rvanilla)^0.5)/A18stdlife))</f>
        <v>0</v>
      </c>
      <c r="AJ306" s="168">
        <f>IF(A18stdlife="n/a","n/a",IF(AJ$3&gt;(A18stdlife+$E306),(Input!$N$160*(1+rvanilla)^0.5)-SUM($N306:AI306),(Input!$N$160*(1+rvanilla)^0.5)/A18stdlife))</f>
        <v>0</v>
      </c>
      <c r="AK306" s="168">
        <f>IF(A18stdlife="n/a","n/a",IF(AK$3&gt;(A18stdlife+$E306),(Input!$N$160*(1+rvanilla)^0.5)-SUM($N306:AJ306),(Input!$N$160*(1+rvanilla)^0.5)/A18stdlife))</f>
        <v>0</v>
      </c>
      <c r="AL306" s="168">
        <f>IF(A18stdlife="n/a","n/a",IF(AL$3&gt;(A18stdlife+$E306),(Input!$N$160*(1+rvanilla)^0.5)-SUM($N306:AK306),(Input!$N$160*(1+rvanilla)^0.5)/A18stdlife))</f>
        <v>0</v>
      </c>
      <c r="AM306" s="168">
        <f>IF(A18stdlife="n/a","n/a",IF(AM$3&gt;(A18stdlife+$E306),(Input!$N$160*(1+rvanilla)^0.5)-SUM($N306:AL306),(Input!$N$160*(1+rvanilla)^0.5)/A18stdlife))</f>
        <v>0</v>
      </c>
      <c r="AN306" s="168">
        <f>IF(A18stdlife="n/a","n/a",IF(AN$3&gt;(A18stdlife+$E306),(Input!$N$160*(1+rvanilla)^0.5)-SUM($N306:AM306),(Input!$N$160*(1+rvanilla)^0.5)/A18stdlife))</f>
        <v>0</v>
      </c>
      <c r="AO306" s="168">
        <f>IF(A18stdlife="n/a","n/a",IF(AO$3&gt;(A18stdlife+$E306),(Input!$N$160*(1+rvanilla)^0.5)-SUM($N306:AN306),(Input!$N$160*(1+rvanilla)^0.5)/A18stdlife))</f>
        <v>0</v>
      </c>
      <c r="AP306" s="168">
        <f>IF(A18stdlife="n/a","n/a",IF(AP$3&gt;(A18stdlife+$E306),(Input!$N$160*(1+rvanilla)^0.5)-SUM($N306:AO306),(Input!$N$160*(1+rvanilla)^0.5)/A18stdlife))</f>
        <v>0</v>
      </c>
      <c r="AQ306" s="168">
        <f>IF(A18stdlife="n/a","n/a",IF(AQ$3&gt;(A18stdlife+$E306),(Input!$N$160*(1+rvanilla)^0.5)-SUM($N306:AP306),(Input!$N$160*(1+rvanilla)^0.5)/A18stdlife))</f>
        <v>0</v>
      </c>
      <c r="AR306" s="168">
        <f>IF(A18stdlife="n/a","n/a",IF(AR$3&gt;(A18stdlife+$E306),(Input!$N$160*(1+rvanilla)^0.5)-SUM($N306:AQ306),(Input!$N$160*(1+rvanilla)^0.5)/A18stdlife))</f>
        <v>0</v>
      </c>
      <c r="AS306" s="168">
        <f>IF(A18stdlife="n/a","n/a",IF(AS$3&gt;(A18stdlife+$E306),(Input!$N$160*(1+rvanilla)^0.5)-SUM($N306:AR306),(Input!$N$160*(1+rvanilla)^0.5)/A18stdlife))</f>
        <v>0</v>
      </c>
      <c r="AT306" s="168">
        <f>IF(A18stdlife="n/a","n/a",IF(AT$3&gt;(A18stdlife+$E306),(Input!$N$160*(1+rvanilla)^0.5)-SUM($N306:AS306),(Input!$N$160*(1+rvanilla)^0.5)/A18stdlife))</f>
        <v>0</v>
      </c>
      <c r="AU306" s="168">
        <f>IF(A18stdlife="n/a","n/a",IF(AU$3&gt;(A18stdlife+$E306),(Input!$N$160*(1+rvanilla)^0.5)-SUM($N306:AT306),(Input!$N$160*(1+rvanilla)^0.5)/A18stdlife))</f>
        <v>0</v>
      </c>
      <c r="AV306" s="168">
        <f>IF(A18stdlife="n/a","n/a",IF(AV$3&gt;(A18stdlife+$E306),(Input!$N$160*(1+rvanilla)^0.5)-SUM($N306:AU306),(Input!$N$160*(1+rvanilla)^0.5)/A18stdlife))</f>
        <v>0</v>
      </c>
      <c r="AW306" s="168">
        <f>IF(A18stdlife="n/a","n/a",IF(AW$3&gt;(A18stdlife+$E306),(Input!$N$160*(1+rvanilla)^0.5)-SUM($N306:AV306),(Input!$N$160*(1+rvanilla)^0.5)/A18stdlife))</f>
        <v>0</v>
      </c>
      <c r="AX306" s="168">
        <f>IF(A18stdlife="n/a","n/a",IF(AX$3&gt;(A18stdlife+$E306),(Input!$N$160*(1+rvanilla)^0.5)-SUM($N306:AW306),(Input!$N$160*(1+rvanilla)^0.5)/A18stdlife))</f>
        <v>0</v>
      </c>
      <c r="AY306" s="168">
        <f>IF(A18stdlife="n/a","n/a",IF(AY$3&gt;(A18stdlife+$E306),(Input!$N$160*(1+rvanilla)^0.5)-SUM($N306:AX306),(Input!$N$160*(1+rvanilla)^0.5)/A18stdlife))</f>
        <v>0</v>
      </c>
      <c r="AZ306" s="168">
        <f>IF(A18stdlife="n/a","n/a",IF(AZ$3&gt;(A18stdlife+$E306),(Input!$N$160*(1+rvanilla)^0.5)-SUM($N306:AY306),(Input!$N$160*(1+rvanilla)^0.5)/A18stdlife))</f>
        <v>0</v>
      </c>
      <c r="BA306" s="168">
        <f>IF(A18stdlife="n/a","n/a",IF(BA$3&gt;(A18stdlife+$E306),(Input!$N$160*(1+rvanilla)^0.5)-SUM($N306:AZ306),(Input!$N$160*(1+rvanilla)^0.5)/A18stdlife))</f>
        <v>0</v>
      </c>
      <c r="BB306" s="168">
        <f>IF(A18stdlife="n/a","n/a",IF(BB$3&gt;(A18stdlife+$E306),(Input!$N$160*(1+rvanilla)^0.5)-SUM($N306:BA306),(Input!$N$160*(1+rvanilla)^0.5)/A18stdlife))</f>
        <v>0</v>
      </c>
      <c r="BC306" s="168">
        <f>IF(A18stdlife="n/a","n/a",IF(BC$3&gt;(A18stdlife+$E306),(Input!$N$160*(1+rvanilla)^0.5)-SUM($N306:BB306),(Input!$N$160*(1+rvanilla)^0.5)/A18stdlife))</f>
        <v>0</v>
      </c>
      <c r="BD306" s="168">
        <f>IF(A18stdlife="n/a","n/a",IF(BD$3&gt;(A18stdlife+$E306),(Input!$N$160*(1+rvanilla)^0.5)-SUM($N306:BC306),(Input!$N$160*(1+rvanilla)^0.5)/A18stdlife))</f>
        <v>0</v>
      </c>
      <c r="BE306" s="168">
        <f>IF(A18stdlife="n/a","n/a",IF(BE$3&gt;(A18stdlife+$E306),(Input!$N$160*(1+rvanilla)^0.5)-SUM($N306:BD306),(Input!$N$160*(1+rvanilla)^0.5)/A18stdlife))</f>
        <v>0</v>
      </c>
      <c r="BF306" s="168">
        <f>IF(A18stdlife="n/a","n/a",IF(BF$3&gt;(A18stdlife+$E306),(Input!$N$160*(1+rvanilla)^0.5)-SUM($N306:BE306),(Input!$N$160*(1+rvanilla)^0.5)/A18stdlife))</f>
        <v>0</v>
      </c>
      <c r="BG306" s="168">
        <f>IF(A18stdlife="n/a","n/a",IF(BG$3&gt;(A18stdlife+$E306),(Input!$N$160*(1+rvanilla)^0.5)-SUM($N306:BF306),(Input!$N$160*(1+rvanilla)^0.5)/A18stdlife))</f>
        <v>0</v>
      </c>
      <c r="BH306" s="168">
        <f>IF(A18stdlife="n/a","n/a",IF(BH$3&gt;(A18stdlife+$E306),(Input!$N$160*(1+rvanilla)^0.5)-SUM($N306:BG306),(Input!$N$160*(1+rvanilla)^0.5)/A18stdlife))</f>
        <v>0</v>
      </c>
      <c r="BI306" s="168">
        <f>IF(A18stdlife="n/a","n/a",IF(BI$3&gt;(A18stdlife+$E306),(Input!$N$160*(1+rvanilla)^0.5)-SUM($N306:BH306),(Input!$N$160*(1+rvanilla)^0.5)/A18stdlife))</f>
        <v>0</v>
      </c>
      <c r="BJ306" s="20"/>
      <c r="BK306" s="20"/>
      <c r="BL306"/>
      <c r="BM306"/>
      <c r="BN306"/>
      <c r="BO306"/>
      <c r="BP306"/>
      <c r="BQ306"/>
      <c r="BR306"/>
      <c r="BS306"/>
      <c r="BT306"/>
      <c r="BU306"/>
      <c r="BV306"/>
      <c r="BW306"/>
      <c r="BX306"/>
      <c r="BY306"/>
      <c r="BZ306"/>
      <c r="CA306"/>
      <c r="CB306"/>
      <c r="CC306"/>
      <c r="CD306"/>
      <c r="CE306"/>
      <c r="CF306"/>
      <c r="CG306"/>
      <c r="CH306"/>
      <c r="CI306"/>
      <c r="CJ306"/>
      <c r="CK306"/>
      <c r="CL306"/>
      <c r="CM306"/>
      <c r="CN306"/>
      <c r="CO306"/>
      <c r="CP306"/>
      <c r="CQ306"/>
      <c r="CR306"/>
      <c r="CS306"/>
      <c r="CT306"/>
      <c r="CU306"/>
      <c r="CV306"/>
      <c r="CW306"/>
      <c r="CX306"/>
      <c r="CY306"/>
      <c r="CZ306"/>
      <c r="DA306"/>
      <c r="DB306"/>
      <c r="DC306"/>
      <c r="DD306"/>
      <c r="DE306"/>
      <c r="DF306"/>
      <c r="DG306"/>
      <c r="DH306"/>
      <c r="DI306"/>
      <c r="DJ306"/>
      <c r="DK306"/>
      <c r="DL306"/>
      <c r="DM306"/>
      <c r="DN306"/>
      <c r="DO306"/>
      <c r="DP306"/>
      <c r="DQ306"/>
      <c r="DR306"/>
      <c r="DS306"/>
      <c r="DT306"/>
      <c r="DU306"/>
      <c r="DV306"/>
      <c r="DW306"/>
      <c r="DX306"/>
      <c r="DY306"/>
      <c r="DZ306"/>
      <c r="EA306"/>
      <c r="EB306"/>
      <c r="EC306"/>
      <c r="ED306"/>
      <c r="EE306"/>
      <c r="EF306"/>
      <c r="EG306"/>
      <c r="EH306"/>
      <c r="EI306"/>
      <c r="EJ306"/>
      <c r="EK306"/>
      <c r="EL306"/>
      <c r="EM306"/>
      <c r="EN306"/>
      <c r="EO306"/>
      <c r="EP306"/>
      <c r="EQ306"/>
      <c r="ER306"/>
      <c r="ES306"/>
      <c r="ET306"/>
      <c r="EU306"/>
      <c r="EV306"/>
      <c r="EW306"/>
      <c r="EX306"/>
      <c r="EY306"/>
      <c r="EZ306"/>
      <c r="FA306"/>
      <c r="FB306"/>
      <c r="FC306"/>
      <c r="FD306"/>
      <c r="FE306"/>
      <c r="FF306"/>
      <c r="FG306"/>
      <c r="FH306"/>
      <c r="FI306"/>
      <c r="FJ306"/>
      <c r="FK306"/>
      <c r="FL306"/>
      <c r="FM306"/>
      <c r="FN306"/>
      <c r="FO306"/>
      <c r="FP306"/>
      <c r="FQ306"/>
      <c r="FR306"/>
      <c r="FS306"/>
      <c r="FT306"/>
      <c r="FU306"/>
      <c r="FV306"/>
      <c r="FW306"/>
      <c r="FX306"/>
      <c r="FY306"/>
      <c r="FZ306"/>
      <c r="GA306"/>
      <c r="GB306"/>
      <c r="GC306"/>
      <c r="GD306"/>
      <c r="GE306"/>
      <c r="GF306"/>
      <c r="GG306"/>
      <c r="GH306"/>
      <c r="GI306"/>
      <c r="GJ306"/>
      <c r="GK306"/>
      <c r="GL306"/>
      <c r="GM306"/>
      <c r="GN306"/>
      <c r="GO306"/>
      <c r="GP306"/>
      <c r="GQ306"/>
      <c r="GR306"/>
      <c r="GS306"/>
      <c r="GT306"/>
      <c r="GU306"/>
      <c r="GV306"/>
      <c r="GW306"/>
      <c r="GX306"/>
      <c r="GY306"/>
      <c r="GZ306"/>
      <c r="HA306"/>
      <c r="HB306"/>
      <c r="HC306"/>
      <c r="HD306"/>
      <c r="HE306"/>
      <c r="HF306"/>
      <c r="HG306"/>
      <c r="HH306"/>
      <c r="HI306"/>
      <c r="HJ306"/>
      <c r="HK306"/>
      <c r="HL306"/>
      <c r="HM306"/>
      <c r="HN306"/>
      <c r="HO306"/>
      <c r="HP306"/>
      <c r="HQ306"/>
      <c r="HR306"/>
      <c r="HS306"/>
      <c r="HT306"/>
      <c r="HU306"/>
      <c r="HV306"/>
      <c r="HW306"/>
      <c r="HX306"/>
      <c r="HY306"/>
      <c r="HZ306"/>
      <c r="IA306"/>
      <c r="IB306"/>
      <c r="IC306"/>
      <c r="ID306"/>
      <c r="IE306"/>
      <c r="IF306"/>
      <c r="IG306"/>
      <c r="IH306"/>
      <c r="II306"/>
      <c r="IJ306"/>
      <c r="IK306"/>
      <c r="IL306"/>
      <c r="IM306"/>
      <c r="IN306"/>
      <c r="IO306"/>
      <c r="IP306"/>
      <c r="IQ306"/>
      <c r="IR306"/>
      <c r="IS306"/>
      <c r="IT306"/>
      <c r="IU306"/>
      <c r="IV306"/>
    </row>
    <row r="307" spans="1:256" s="5" customFormat="1" hidden="1" outlineLevel="2">
      <c r="A307" s="20"/>
      <c r="B307" s="20"/>
      <c r="C307" s="38"/>
      <c r="D307" s="641"/>
      <c r="E307" s="287">
        <v>9</v>
      </c>
      <c r="F307" s="40"/>
      <c r="G307" s="445"/>
      <c r="H307" s="315"/>
      <c r="I307" s="315"/>
      <c r="J307" s="315"/>
      <c r="K307" s="315"/>
      <c r="L307" s="315"/>
      <c r="M307" s="315"/>
      <c r="N307" s="315"/>
      <c r="O307" s="314"/>
      <c r="P307" s="168">
        <f>IF(A18stdlife="n/a","n/a",IF(P$3&gt;(A18stdlife+$E307),(Input!$O$160*(1+rvanilla)^0.5)-SUM($O307:O307),(Input!$O$160*(1+rvanilla)^0.5)/A18stdlife))</f>
        <v>0</v>
      </c>
      <c r="Q307" s="168">
        <f>IF(A18stdlife="n/a","n/a",IF(Q$3&gt;(A18stdlife+$E307),(Input!$O$160*(1+rvanilla)^0.5)-SUM($O307:P307),(Input!$O$160*(1+rvanilla)^0.5)/A18stdlife))</f>
        <v>0</v>
      </c>
      <c r="R307" s="168">
        <f>IF(A18stdlife="n/a","n/a",IF(R$3&gt;(A18stdlife+$E307),(Input!$O$160*(1+rvanilla)^0.5)-SUM($O307:Q307),(Input!$O$160*(1+rvanilla)^0.5)/A18stdlife))</f>
        <v>0</v>
      </c>
      <c r="S307" s="168">
        <f>IF(A18stdlife="n/a","n/a",IF(S$3&gt;(A18stdlife+$E307),(Input!$O$160*(1+rvanilla)^0.5)-SUM($O307:R307),(Input!$O$160*(1+rvanilla)^0.5)/A18stdlife))</f>
        <v>0</v>
      </c>
      <c r="T307" s="168">
        <f>IF(A18stdlife="n/a","n/a",IF(T$3&gt;(A18stdlife+$E307),(Input!$O$160*(1+rvanilla)^0.5)-SUM($O307:S307),(Input!$O$160*(1+rvanilla)^0.5)/A18stdlife))</f>
        <v>0</v>
      </c>
      <c r="U307" s="168">
        <f>IF(A18stdlife="n/a","n/a",IF(U$3&gt;(A18stdlife+$E307),(Input!$O$160*(1+rvanilla)^0.5)-SUM($O307:T307),(Input!$O$160*(1+rvanilla)^0.5)/A18stdlife))</f>
        <v>0</v>
      </c>
      <c r="V307" s="168">
        <f>IF(A18stdlife="n/a","n/a",IF(V$3&gt;(A18stdlife+$E307),(Input!$O$160*(1+rvanilla)^0.5)-SUM($O307:U307),(Input!$O$160*(1+rvanilla)^0.5)/A18stdlife))</f>
        <v>0</v>
      </c>
      <c r="W307" s="168">
        <f>IF(A18stdlife="n/a","n/a",IF(W$3&gt;(A18stdlife+$E307),(Input!$O$160*(1+rvanilla)^0.5)-SUM($O307:V307),(Input!$O$160*(1+rvanilla)^0.5)/A18stdlife))</f>
        <v>0</v>
      </c>
      <c r="X307" s="168">
        <f>IF(A18stdlife="n/a","n/a",IF(X$3&gt;(A18stdlife+$E307),(Input!$O$160*(1+rvanilla)^0.5)-SUM($O307:W307),(Input!$O$160*(1+rvanilla)^0.5)/A18stdlife))</f>
        <v>0</v>
      </c>
      <c r="Y307" s="168">
        <f>IF(A18stdlife="n/a","n/a",IF(Y$3&gt;(A18stdlife+$E307),(Input!$O$160*(1+rvanilla)^0.5)-SUM($O307:X307),(Input!$O$160*(1+rvanilla)^0.5)/A18stdlife))</f>
        <v>0</v>
      </c>
      <c r="Z307" s="168">
        <f>IF(A18stdlife="n/a","n/a",IF(Z$3&gt;(A18stdlife+$E307),(Input!$O$160*(1+rvanilla)^0.5)-SUM($O307:Y307),(Input!$O$160*(1+rvanilla)^0.5)/A18stdlife))</f>
        <v>0</v>
      </c>
      <c r="AA307" s="168">
        <f>IF(A18stdlife="n/a","n/a",IF(AA$3&gt;(A18stdlife+$E307),(Input!$O$160*(1+rvanilla)^0.5)-SUM($O307:Z307),(Input!$O$160*(1+rvanilla)^0.5)/A18stdlife))</f>
        <v>0</v>
      </c>
      <c r="AB307" s="168">
        <f>IF(A18stdlife="n/a","n/a",IF(AB$3&gt;(A18stdlife+$E307),(Input!$O$160*(1+rvanilla)^0.5)-SUM($O307:AA307),(Input!$O$160*(1+rvanilla)^0.5)/A18stdlife))</f>
        <v>0</v>
      </c>
      <c r="AC307" s="168">
        <f>IF(A18stdlife="n/a","n/a",IF(AC$3&gt;(A18stdlife+$E307),(Input!$O$160*(1+rvanilla)^0.5)-SUM($O307:AB307),(Input!$O$160*(1+rvanilla)^0.5)/A18stdlife))</f>
        <v>0</v>
      </c>
      <c r="AD307" s="168">
        <f>IF(A18stdlife="n/a","n/a",IF(AD$3&gt;(A18stdlife+$E307),(Input!$O$160*(1+rvanilla)^0.5)-SUM($O307:AC307),(Input!$O$160*(1+rvanilla)^0.5)/A18stdlife))</f>
        <v>0</v>
      </c>
      <c r="AE307" s="168">
        <f>IF(A18stdlife="n/a","n/a",IF(AE$3&gt;(A18stdlife+$E307),(Input!$O$160*(1+rvanilla)^0.5)-SUM($O307:AD307),(Input!$O$160*(1+rvanilla)^0.5)/A18stdlife))</f>
        <v>0</v>
      </c>
      <c r="AF307" s="168">
        <f>IF(A18stdlife="n/a","n/a",IF(AF$3&gt;(A18stdlife+$E307),(Input!$O$160*(1+rvanilla)^0.5)-SUM($O307:AE307),(Input!$O$160*(1+rvanilla)^0.5)/A18stdlife))</f>
        <v>0</v>
      </c>
      <c r="AG307" s="168">
        <f>IF(A18stdlife="n/a","n/a",IF(AG$3&gt;(A18stdlife+$E307),(Input!$O$160*(1+rvanilla)^0.5)-SUM($O307:AF307),(Input!$O$160*(1+rvanilla)^0.5)/A18stdlife))</f>
        <v>0</v>
      </c>
      <c r="AH307" s="168">
        <f>IF(A18stdlife="n/a","n/a",IF(AH$3&gt;(A18stdlife+$E307),(Input!$O$160*(1+rvanilla)^0.5)-SUM($O307:AG307),(Input!$O$160*(1+rvanilla)^0.5)/A18stdlife))</f>
        <v>0</v>
      </c>
      <c r="AI307" s="168">
        <f>IF(A18stdlife="n/a","n/a",IF(AI$3&gt;(A18stdlife+$E307),(Input!$O$160*(1+rvanilla)^0.5)-SUM($O307:AH307),(Input!$O$160*(1+rvanilla)^0.5)/A18stdlife))</f>
        <v>0</v>
      </c>
      <c r="AJ307" s="168">
        <f>IF(A18stdlife="n/a","n/a",IF(AJ$3&gt;(A18stdlife+$E307),(Input!$O$160*(1+rvanilla)^0.5)-SUM($O307:AI307),(Input!$O$160*(1+rvanilla)^0.5)/A18stdlife))</f>
        <v>0</v>
      </c>
      <c r="AK307" s="168">
        <f>IF(A18stdlife="n/a","n/a",IF(AK$3&gt;(A18stdlife+$E307),(Input!$O$160*(1+rvanilla)^0.5)-SUM($O307:AJ307),(Input!$O$160*(1+rvanilla)^0.5)/A18stdlife))</f>
        <v>0</v>
      </c>
      <c r="AL307" s="168">
        <f>IF(A18stdlife="n/a","n/a",IF(AL$3&gt;(A18stdlife+$E307),(Input!$O$160*(1+rvanilla)^0.5)-SUM($O307:AK307),(Input!$O$160*(1+rvanilla)^0.5)/A18stdlife))</f>
        <v>0</v>
      </c>
      <c r="AM307" s="168">
        <f>IF(A18stdlife="n/a","n/a",IF(AM$3&gt;(A18stdlife+$E307),(Input!$O$160*(1+rvanilla)^0.5)-SUM($O307:AL307),(Input!$O$160*(1+rvanilla)^0.5)/A18stdlife))</f>
        <v>0</v>
      </c>
      <c r="AN307" s="168">
        <f>IF(A18stdlife="n/a","n/a",IF(AN$3&gt;(A18stdlife+$E307),(Input!$O$160*(1+rvanilla)^0.5)-SUM($O307:AM307),(Input!$O$160*(1+rvanilla)^0.5)/A18stdlife))</f>
        <v>0</v>
      </c>
      <c r="AO307" s="168">
        <f>IF(A18stdlife="n/a","n/a",IF(AO$3&gt;(A18stdlife+$E307),(Input!$O$160*(1+rvanilla)^0.5)-SUM($O307:AN307),(Input!$O$160*(1+rvanilla)^0.5)/A18stdlife))</f>
        <v>0</v>
      </c>
      <c r="AP307" s="168">
        <f>IF(A18stdlife="n/a","n/a",IF(AP$3&gt;(A18stdlife+$E307),(Input!$O$160*(1+rvanilla)^0.5)-SUM($O307:AO307),(Input!$O$160*(1+rvanilla)^0.5)/A18stdlife))</f>
        <v>0</v>
      </c>
      <c r="AQ307" s="168">
        <f>IF(A18stdlife="n/a","n/a",IF(AQ$3&gt;(A18stdlife+$E307),(Input!$O$160*(1+rvanilla)^0.5)-SUM($O307:AP307),(Input!$O$160*(1+rvanilla)^0.5)/A18stdlife))</f>
        <v>0</v>
      </c>
      <c r="AR307" s="168">
        <f>IF(A18stdlife="n/a","n/a",IF(AR$3&gt;(A18stdlife+$E307),(Input!$O$160*(1+rvanilla)^0.5)-SUM($O307:AQ307),(Input!$O$160*(1+rvanilla)^0.5)/A18stdlife))</f>
        <v>0</v>
      </c>
      <c r="AS307" s="168">
        <f>IF(A18stdlife="n/a","n/a",IF(AS$3&gt;(A18stdlife+$E307),(Input!$O$160*(1+rvanilla)^0.5)-SUM($O307:AR307),(Input!$O$160*(1+rvanilla)^0.5)/A18stdlife))</f>
        <v>0</v>
      </c>
      <c r="AT307" s="168">
        <f>IF(A18stdlife="n/a","n/a",IF(AT$3&gt;(A18stdlife+$E307),(Input!$O$160*(1+rvanilla)^0.5)-SUM($O307:AS307),(Input!$O$160*(1+rvanilla)^0.5)/A18stdlife))</f>
        <v>0</v>
      </c>
      <c r="AU307" s="168">
        <f>IF(A18stdlife="n/a","n/a",IF(AU$3&gt;(A18stdlife+$E307),(Input!$O$160*(1+rvanilla)^0.5)-SUM($O307:AT307),(Input!$O$160*(1+rvanilla)^0.5)/A18stdlife))</f>
        <v>0</v>
      </c>
      <c r="AV307" s="168">
        <f>IF(A18stdlife="n/a","n/a",IF(AV$3&gt;(A18stdlife+$E307),(Input!$O$160*(1+rvanilla)^0.5)-SUM($O307:AU307),(Input!$O$160*(1+rvanilla)^0.5)/A18stdlife))</f>
        <v>0</v>
      </c>
      <c r="AW307" s="168">
        <f>IF(A18stdlife="n/a","n/a",IF(AW$3&gt;(A18stdlife+$E307),(Input!$O$160*(1+rvanilla)^0.5)-SUM($O307:AV307),(Input!$O$160*(1+rvanilla)^0.5)/A18stdlife))</f>
        <v>0</v>
      </c>
      <c r="AX307" s="168">
        <f>IF(A18stdlife="n/a","n/a",IF(AX$3&gt;(A18stdlife+$E307),(Input!$O$160*(1+rvanilla)^0.5)-SUM($O307:AW307),(Input!$O$160*(1+rvanilla)^0.5)/A18stdlife))</f>
        <v>0</v>
      </c>
      <c r="AY307" s="168">
        <f>IF(A18stdlife="n/a","n/a",IF(AY$3&gt;(A18stdlife+$E307),(Input!$O$160*(1+rvanilla)^0.5)-SUM($O307:AX307),(Input!$O$160*(1+rvanilla)^0.5)/A18stdlife))</f>
        <v>0</v>
      </c>
      <c r="AZ307" s="168">
        <f>IF(A18stdlife="n/a","n/a",IF(AZ$3&gt;(A18stdlife+$E307),(Input!$O$160*(1+rvanilla)^0.5)-SUM($O307:AY307),(Input!$O$160*(1+rvanilla)^0.5)/A18stdlife))</f>
        <v>0</v>
      </c>
      <c r="BA307" s="168">
        <f>IF(A18stdlife="n/a","n/a",IF(BA$3&gt;(A18stdlife+$E307),(Input!$O$160*(1+rvanilla)^0.5)-SUM($O307:AZ307),(Input!$O$160*(1+rvanilla)^0.5)/A18stdlife))</f>
        <v>0</v>
      </c>
      <c r="BB307" s="168">
        <f>IF(A18stdlife="n/a","n/a",IF(BB$3&gt;(A18stdlife+$E307),(Input!$O$160*(1+rvanilla)^0.5)-SUM($O307:BA307),(Input!$O$160*(1+rvanilla)^0.5)/A18stdlife))</f>
        <v>0</v>
      </c>
      <c r="BC307" s="168">
        <f>IF(A18stdlife="n/a","n/a",IF(BC$3&gt;(A18stdlife+$E307),(Input!$O$160*(1+rvanilla)^0.5)-SUM($O307:BB307),(Input!$O$160*(1+rvanilla)^0.5)/A18stdlife))</f>
        <v>0</v>
      </c>
      <c r="BD307" s="168">
        <f>IF(A18stdlife="n/a","n/a",IF(BD$3&gt;(A18stdlife+$E307),(Input!$O$160*(1+rvanilla)^0.5)-SUM($O307:BC307),(Input!$O$160*(1+rvanilla)^0.5)/A18stdlife))</f>
        <v>0</v>
      </c>
      <c r="BE307" s="168">
        <f>IF(A18stdlife="n/a","n/a",IF(BE$3&gt;(A18stdlife+$E307),(Input!$O$160*(1+rvanilla)^0.5)-SUM($O307:BD307),(Input!$O$160*(1+rvanilla)^0.5)/A18stdlife))</f>
        <v>0</v>
      </c>
      <c r="BF307" s="168">
        <f>IF(A18stdlife="n/a","n/a",IF(BF$3&gt;(A18stdlife+$E307),(Input!$O$160*(1+rvanilla)^0.5)-SUM($O307:BE307),(Input!$O$160*(1+rvanilla)^0.5)/A18stdlife))</f>
        <v>0</v>
      </c>
      <c r="BG307" s="168">
        <f>IF(A18stdlife="n/a","n/a",IF(BG$3&gt;(A18stdlife+$E307),(Input!$O$160*(1+rvanilla)^0.5)-SUM($O307:BF307),(Input!$O$160*(1+rvanilla)^0.5)/A18stdlife))</f>
        <v>0</v>
      </c>
      <c r="BH307" s="168">
        <f>IF(A18stdlife="n/a","n/a",IF(BH$3&gt;(A18stdlife+$E307),(Input!$O$160*(1+rvanilla)^0.5)-SUM($O307:BG307),(Input!$O$160*(1+rvanilla)^0.5)/A18stdlife))</f>
        <v>0</v>
      </c>
      <c r="BI307" s="168">
        <f>IF(A18stdlife="n/a","n/a",IF(BI$3&gt;(A18stdlife+$E307),(Input!$O$160*(1+rvanilla)^0.5)-SUM($O307:BH307),(Input!$O$160*(1+rvanilla)^0.5)/A18stdlife))</f>
        <v>0</v>
      </c>
      <c r="BJ307" s="20"/>
      <c r="BK307" s="20"/>
      <c r="BL307"/>
      <c r="BM307"/>
      <c r="BN307"/>
      <c r="BO307"/>
      <c r="BP307"/>
      <c r="BQ307"/>
      <c r="BR307"/>
      <c r="BS307"/>
      <c r="BT307"/>
      <c r="BU307"/>
      <c r="BV307"/>
      <c r="BW307"/>
      <c r="BX307"/>
      <c r="BY307"/>
      <c r="BZ307"/>
      <c r="CA307"/>
      <c r="CB307"/>
      <c r="CC307"/>
      <c r="CD307"/>
      <c r="CE307"/>
      <c r="CF307"/>
      <c r="CG307"/>
      <c r="CH307"/>
      <c r="CI307"/>
      <c r="CJ307"/>
      <c r="CK307"/>
      <c r="CL307"/>
      <c r="CM307"/>
      <c r="CN307"/>
      <c r="CO307"/>
      <c r="CP307"/>
      <c r="CQ307"/>
      <c r="CR307"/>
      <c r="CS307"/>
      <c r="CT307"/>
      <c r="CU307"/>
      <c r="CV307"/>
      <c r="CW307"/>
      <c r="CX307"/>
      <c r="CY307"/>
      <c r="CZ307"/>
      <c r="DA307"/>
      <c r="DB307"/>
      <c r="DC307"/>
      <c r="DD307"/>
      <c r="DE307"/>
      <c r="DF307"/>
      <c r="DG307"/>
      <c r="DH307"/>
      <c r="DI307"/>
      <c r="DJ307"/>
      <c r="DK307"/>
      <c r="DL307"/>
      <c r="DM307"/>
      <c r="DN307"/>
      <c r="DO307"/>
      <c r="DP307"/>
      <c r="DQ307"/>
      <c r="DR307"/>
      <c r="DS307"/>
      <c r="DT307"/>
      <c r="DU307"/>
      <c r="DV307"/>
      <c r="DW307"/>
      <c r="DX307"/>
      <c r="DY307"/>
      <c r="DZ307"/>
      <c r="EA307"/>
      <c r="EB307"/>
      <c r="EC307"/>
      <c r="ED307"/>
      <c r="EE307"/>
      <c r="EF307"/>
      <c r="EG307"/>
      <c r="EH307"/>
      <c r="EI307"/>
      <c r="EJ307"/>
      <c r="EK307"/>
      <c r="EL307"/>
      <c r="EM307"/>
      <c r="EN307"/>
      <c r="EO307"/>
      <c r="EP307"/>
      <c r="EQ307"/>
      <c r="ER307"/>
      <c r="ES307"/>
      <c r="ET307"/>
      <c r="EU307"/>
      <c r="EV307"/>
      <c r="EW307"/>
      <c r="EX307"/>
      <c r="EY307"/>
      <c r="EZ307"/>
      <c r="FA307"/>
      <c r="FB307"/>
      <c r="FC307"/>
      <c r="FD307"/>
      <c r="FE307"/>
      <c r="FF307"/>
      <c r="FG307"/>
      <c r="FH307"/>
      <c r="FI307"/>
      <c r="FJ307"/>
      <c r="FK307"/>
      <c r="FL307"/>
      <c r="FM307"/>
      <c r="FN307"/>
      <c r="FO307"/>
      <c r="FP307"/>
      <c r="FQ307"/>
      <c r="FR307"/>
      <c r="FS307"/>
      <c r="FT307"/>
      <c r="FU307"/>
      <c r="FV307"/>
      <c r="FW307"/>
      <c r="FX307"/>
      <c r="FY307"/>
      <c r="FZ307"/>
      <c r="GA307"/>
      <c r="GB307"/>
      <c r="GC307"/>
      <c r="GD307"/>
      <c r="GE307"/>
      <c r="GF307"/>
      <c r="GG307"/>
      <c r="GH307"/>
      <c r="GI307"/>
      <c r="GJ307"/>
      <c r="GK307"/>
      <c r="GL307"/>
      <c r="GM307"/>
      <c r="GN307"/>
      <c r="GO307"/>
      <c r="GP307"/>
      <c r="GQ307"/>
      <c r="GR307"/>
      <c r="GS307"/>
      <c r="GT307"/>
      <c r="GU307"/>
      <c r="GV307"/>
      <c r="GW307"/>
      <c r="GX307"/>
      <c r="GY307"/>
      <c r="GZ307"/>
      <c r="HA307"/>
      <c r="HB307"/>
      <c r="HC307"/>
      <c r="HD307"/>
      <c r="HE307"/>
      <c r="HF307"/>
      <c r="HG307"/>
      <c r="HH307"/>
      <c r="HI307"/>
      <c r="HJ307"/>
      <c r="HK307"/>
      <c r="HL307"/>
      <c r="HM307"/>
      <c r="HN307"/>
      <c r="HO307"/>
      <c r="HP307"/>
      <c r="HQ307"/>
      <c r="HR307"/>
      <c r="HS307"/>
      <c r="HT307"/>
      <c r="HU307"/>
      <c r="HV307"/>
      <c r="HW307"/>
      <c r="HX307"/>
      <c r="HY307"/>
      <c r="HZ307"/>
      <c r="IA307"/>
      <c r="IB307"/>
      <c r="IC307"/>
      <c r="ID307"/>
      <c r="IE307"/>
      <c r="IF307"/>
      <c r="IG307"/>
      <c r="IH307"/>
      <c r="II307"/>
      <c r="IJ307"/>
      <c r="IK307"/>
      <c r="IL307"/>
      <c r="IM307"/>
      <c r="IN307"/>
      <c r="IO307"/>
      <c r="IP307"/>
      <c r="IQ307"/>
      <c r="IR307"/>
      <c r="IS307"/>
      <c r="IT307"/>
      <c r="IU307"/>
      <c r="IV307"/>
    </row>
    <row r="308" spans="1:256" s="5" customFormat="1" hidden="1" outlineLevel="2">
      <c r="A308" s="20"/>
      <c r="B308" s="20"/>
      <c r="C308" s="38"/>
      <c r="D308" s="641"/>
      <c r="E308" s="288">
        <v>10</v>
      </c>
      <c r="F308" s="40"/>
      <c r="G308" s="445"/>
      <c r="H308" s="315"/>
      <c r="I308" s="315"/>
      <c r="J308" s="315"/>
      <c r="K308" s="315"/>
      <c r="L308" s="315"/>
      <c r="M308" s="315"/>
      <c r="N308" s="315"/>
      <c r="O308" s="315"/>
      <c r="P308" s="314"/>
      <c r="Q308" s="168">
        <f>IF(A18stdlife="n/a","n/a",IF(Q$3&gt;(A18stdlife+$E308),(Input!$P$160*(1+rvanilla)^0.5)-SUM($P308:P308),(Input!$P$160*(1+rvanilla)^0.5)/A18stdlife))</f>
        <v>0</v>
      </c>
      <c r="R308" s="168">
        <f>IF(A18stdlife="n/a","n/a",IF(R$3&gt;(A18stdlife+$E308),(Input!$P$160*(1+rvanilla)^0.5)-SUM($P308:Q308),(Input!$P$160*(1+rvanilla)^0.5)/A18stdlife))</f>
        <v>0</v>
      </c>
      <c r="S308" s="168">
        <f>IF(A18stdlife="n/a","n/a",IF(S$3&gt;(A18stdlife+$E308),(Input!$P$160*(1+rvanilla)^0.5)-SUM($P308:R308),(Input!$P$160*(1+rvanilla)^0.5)/A18stdlife))</f>
        <v>0</v>
      </c>
      <c r="T308" s="168">
        <f>IF(A18stdlife="n/a","n/a",IF(T$3&gt;(A18stdlife+$E308),(Input!$P$160*(1+rvanilla)^0.5)-SUM($P308:S308),(Input!$P$160*(1+rvanilla)^0.5)/A18stdlife))</f>
        <v>0</v>
      </c>
      <c r="U308" s="168">
        <f>IF(A18stdlife="n/a","n/a",IF(U$3&gt;(A18stdlife+$E308),(Input!$P$160*(1+rvanilla)^0.5)-SUM($P308:T308),(Input!$P$160*(1+rvanilla)^0.5)/A18stdlife))</f>
        <v>0</v>
      </c>
      <c r="V308" s="168">
        <f>IF(A18stdlife="n/a","n/a",IF(V$3&gt;(A18stdlife+$E308),(Input!$P$160*(1+rvanilla)^0.5)-SUM($P308:U308),(Input!$P$160*(1+rvanilla)^0.5)/A18stdlife))</f>
        <v>0</v>
      </c>
      <c r="W308" s="168">
        <f>IF(A18stdlife="n/a","n/a",IF(W$3&gt;(A18stdlife+$E308),(Input!$P$160*(1+rvanilla)^0.5)-SUM($P308:V308),(Input!$P$160*(1+rvanilla)^0.5)/A18stdlife))</f>
        <v>0</v>
      </c>
      <c r="X308" s="168">
        <f>IF(A18stdlife="n/a","n/a",IF(X$3&gt;(A18stdlife+$E308),(Input!$P$160*(1+rvanilla)^0.5)-SUM($P308:W308),(Input!$P$160*(1+rvanilla)^0.5)/A18stdlife))</f>
        <v>0</v>
      </c>
      <c r="Y308" s="168">
        <f>IF(A18stdlife="n/a","n/a",IF(Y$3&gt;(A18stdlife+$E308),(Input!$P$160*(1+rvanilla)^0.5)-SUM($P308:X308),(Input!$P$160*(1+rvanilla)^0.5)/A18stdlife))</f>
        <v>0</v>
      </c>
      <c r="Z308" s="168">
        <f>IF(A18stdlife="n/a","n/a",IF(Z$3&gt;(A18stdlife+$E308),(Input!$P$160*(1+rvanilla)^0.5)-SUM($P308:Y308),(Input!$P$160*(1+rvanilla)^0.5)/A18stdlife))</f>
        <v>0</v>
      </c>
      <c r="AA308" s="168">
        <f>IF(A18stdlife="n/a","n/a",IF(AA$3&gt;(A18stdlife+$E308),(Input!$P$160*(1+rvanilla)^0.5)-SUM($P308:Z308),(Input!$P$160*(1+rvanilla)^0.5)/A18stdlife))</f>
        <v>0</v>
      </c>
      <c r="AB308" s="168">
        <f>IF(A18stdlife="n/a","n/a",IF(AB$3&gt;(A18stdlife+$E308),(Input!$P$160*(1+rvanilla)^0.5)-SUM($P308:AA308),(Input!$P$160*(1+rvanilla)^0.5)/A18stdlife))</f>
        <v>0</v>
      </c>
      <c r="AC308" s="168">
        <f>IF(A18stdlife="n/a","n/a",IF(AC$3&gt;(A18stdlife+$E308),(Input!$P$160*(1+rvanilla)^0.5)-SUM($P308:AB308),(Input!$P$160*(1+rvanilla)^0.5)/A18stdlife))</f>
        <v>0</v>
      </c>
      <c r="AD308" s="168">
        <f>IF(A18stdlife="n/a","n/a",IF(AD$3&gt;(A18stdlife+$E308),(Input!$P$160*(1+rvanilla)^0.5)-SUM($P308:AC308),(Input!$P$160*(1+rvanilla)^0.5)/A18stdlife))</f>
        <v>0</v>
      </c>
      <c r="AE308" s="168">
        <f>IF(A18stdlife="n/a","n/a",IF(AE$3&gt;(A18stdlife+$E308),(Input!$P$160*(1+rvanilla)^0.5)-SUM($P308:AD308),(Input!$P$160*(1+rvanilla)^0.5)/A18stdlife))</f>
        <v>0</v>
      </c>
      <c r="AF308" s="168">
        <f>IF(A18stdlife="n/a","n/a",IF(AF$3&gt;(A18stdlife+$E308),(Input!$P$160*(1+rvanilla)^0.5)-SUM($P308:AE308),(Input!$P$160*(1+rvanilla)^0.5)/A18stdlife))</f>
        <v>0</v>
      </c>
      <c r="AG308" s="168">
        <f>IF(A18stdlife="n/a","n/a",IF(AG$3&gt;(A18stdlife+$E308),(Input!$P$160*(1+rvanilla)^0.5)-SUM($P308:AF308),(Input!$P$160*(1+rvanilla)^0.5)/A18stdlife))</f>
        <v>0</v>
      </c>
      <c r="AH308" s="168">
        <f>IF(A18stdlife="n/a","n/a",IF(AH$3&gt;(A18stdlife+$E308),(Input!$P$160*(1+rvanilla)^0.5)-SUM($P308:AG308),(Input!$P$160*(1+rvanilla)^0.5)/A18stdlife))</f>
        <v>0</v>
      </c>
      <c r="AI308" s="168">
        <f>IF(A18stdlife="n/a","n/a",IF(AI$3&gt;(A18stdlife+$E308),(Input!$P$160*(1+rvanilla)^0.5)-SUM($P308:AH308),(Input!$P$160*(1+rvanilla)^0.5)/A18stdlife))</f>
        <v>0</v>
      </c>
      <c r="AJ308" s="168">
        <f>IF(A18stdlife="n/a","n/a",IF(AJ$3&gt;(A18stdlife+$E308),(Input!$P$160*(1+rvanilla)^0.5)-SUM($P308:AI308),(Input!$P$160*(1+rvanilla)^0.5)/A18stdlife))</f>
        <v>0</v>
      </c>
      <c r="AK308" s="168">
        <f>IF(A18stdlife="n/a","n/a",IF(AK$3&gt;(A18stdlife+$E308),(Input!$P$160*(1+rvanilla)^0.5)-SUM($P308:AJ308),(Input!$P$160*(1+rvanilla)^0.5)/A18stdlife))</f>
        <v>0</v>
      </c>
      <c r="AL308" s="168">
        <f>IF(A18stdlife="n/a","n/a",IF(AL$3&gt;(A18stdlife+$E308),(Input!$P$160*(1+rvanilla)^0.5)-SUM($P308:AK308),(Input!$P$160*(1+rvanilla)^0.5)/A18stdlife))</f>
        <v>0</v>
      </c>
      <c r="AM308" s="168">
        <f>IF(A18stdlife="n/a","n/a",IF(AM$3&gt;(A18stdlife+$E308),(Input!$P$160*(1+rvanilla)^0.5)-SUM($P308:AL308),(Input!$P$160*(1+rvanilla)^0.5)/A18stdlife))</f>
        <v>0</v>
      </c>
      <c r="AN308" s="168">
        <f>IF(A18stdlife="n/a","n/a",IF(AN$3&gt;(A18stdlife+$E308),(Input!$P$160*(1+rvanilla)^0.5)-SUM($P308:AM308),(Input!$P$160*(1+rvanilla)^0.5)/A18stdlife))</f>
        <v>0</v>
      </c>
      <c r="AO308" s="168">
        <f>IF(A18stdlife="n/a","n/a",IF(AO$3&gt;(A18stdlife+$E308),(Input!$P$160*(1+rvanilla)^0.5)-SUM($P308:AN308),(Input!$P$160*(1+rvanilla)^0.5)/A18stdlife))</f>
        <v>0</v>
      </c>
      <c r="AP308" s="168">
        <f>IF(A18stdlife="n/a","n/a",IF(AP$3&gt;(A18stdlife+$E308),(Input!$P$160*(1+rvanilla)^0.5)-SUM($P308:AO308),(Input!$P$160*(1+rvanilla)^0.5)/A18stdlife))</f>
        <v>0</v>
      </c>
      <c r="AQ308" s="168">
        <f>IF(A18stdlife="n/a","n/a",IF(AQ$3&gt;(A18stdlife+$E308),(Input!$P$160*(1+rvanilla)^0.5)-SUM($P308:AP308),(Input!$P$160*(1+rvanilla)^0.5)/A18stdlife))</f>
        <v>0</v>
      </c>
      <c r="AR308" s="168">
        <f>IF(A18stdlife="n/a","n/a",IF(AR$3&gt;(A18stdlife+$E308),(Input!$P$160*(1+rvanilla)^0.5)-SUM($P308:AQ308),(Input!$P$160*(1+rvanilla)^0.5)/A18stdlife))</f>
        <v>0</v>
      </c>
      <c r="AS308" s="168">
        <f>IF(A18stdlife="n/a","n/a",IF(AS$3&gt;(A18stdlife+$E308),(Input!$P$160*(1+rvanilla)^0.5)-SUM($P308:AR308),(Input!$P$160*(1+rvanilla)^0.5)/A18stdlife))</f>
        <v>0</v>
      </c>
      <c r="AT308" s="168">
        <f>IF(A18stdlife="n/a","n/a",IF(AT$3&gt;(A18stdlife+$E308),(Input!$P$160*(1+rvanilla)^0.5)-SUM($P308:AS308),(Input!$P$160*(1+rvanilla)^0.5)/A18stdlife))</f>
        <v>0</v>
      </c>
      <c r="AU308" s="168">
        <f>IF(A18stdlife="n/a","n/a",IF(AU$3&gt;(A18stdlife+$E308),(Input!$P$160*(1+rvanilla)^0.5)-SUM($P308:AT308),(Input!$P$160*(1+rvanilla)^0.5)/A18stdlife))</f>
        <v>0</v>
      </c>
      <c r="AV308" s="168">
        <f>IF(A18stdlife="n/a","n/a",IF(AV$3&gt;(A18stdlife+$E308),(Input!$P$160*(1+rvanilla)^0.5)-SUM($P308:AU308),(Input!$P$160*(1+rvanilla)^0.5)/A18stdlife))</f>
        <v>0</v>
      </c>
      <c r="AW308" s="168">
        <f>IF(A18stdlife="n/a","n/a",IF(AW$3&gt;(A18stdlife+$E308),(Input!$P$160*(1+rvanilla)^0.5)-SUM($P308:AV308),(Input!$P$160*(1+rvanilla)^0.5)/A18stdlife))</f>
        <v>0</v>
      </c>
      <c r="AX308" s="168">
        <f>IF(A18stdlife="n/a","n/a",IF(AX$3&gt;(A18stdlife+$E308),(Input!$P$160*(1+rvanilla)^0.5)-SUM($P308:AW308),(Input!$P$160*(1+rvanilla)^0.5)/A18stdlife))</f>
        <v>0</v>
      </c>
      <c r="AY308" s="168">
        <f>IF(A18stdlife="n/a","n/a",IF(AY$3&gt;(A18stdlife+$E308),(Input!$P$160*(1+rvanilla)^0.5)-SUM($P308:AX308),(Input!$P$160*(1+rvanilla)^0.5)/A18stdlife))</f>
        <v>0</v>
      </c>
      <c r="AZ308" s="168">
        <f>IF(A18stdlife="n/a","n/a",IF(AZ$3&gt;(A18stdlife+$E308),(Input!$P$160*(1+rvanilla)^0.5)-SUM($P308:AY308),(Input!$P$160*(1+rvanilla)^0.5)/A18stdlife))</f>
        <v>0</v>
      </c>
      <c r="BA308" s="168">
        <f>IF(A18stdlife="n/a","n/a",IF(BA$3&gt;(A18stdlife+$E308),(Input!$P$160*(1+rvanilla)^0.5)-SUM($P308:AZ308),(Input!$P$160*(1+rvanilla)^0.5)/A18stdlife))</f>
        <v>0</v>
      </c>
      <c r="BB308" s="168">
        <f>IF(A18stdlife="n/a","n/a",IF(BB$3&gt;(A18stdlife+$E308),(Input!$P$160*(1+rvanilla)^0.5)-SUM($P308:BA308),(Input!$P$160*(1+rvanilla)^0.5)/A18stdlife))</f>
        <v>0</v>
      </c>
      <c r="BC308" s="168">
        <f>IF(A18stdlife="n/a","n/a",IF(BC$3&gt;(A18stdlife+$E308),(Input!$P$160*(1+rvanilla)^0.5)-SUM($P308:BB308),(Input!$P$160*(1+rvanilla)^0.5)/A18stdlife))</f>
        <v>0</v>
      </c>
      <c r="BD308" s="168">
        <f>IF(A18stdlife="n/a","n/a",IF(BD$3&gt;(A18stdlife+$E308),(Input!$P$160*(1+rvanilla)^0.5)-SUM($P308:BC308),(Input!$P$160*(1+rvanilla)^0.5)/A18stdlife))</f>
        <v>0</v>
      </c>
      <c r="BE308" s="168">
        <f>IF(A18stdlife="n/a","n/a",IF(BE$3&gt;(A18stdlife+$E308),(Input!$P$160*(1+rvanilla)^0.5)-SUM($P308:BD308),(Input!$P$160*(1+rvanilla)^0.5)/A18stdlife))</f>
        <v>0</v>
      </c>
      <c r="BF308" s="168">
        <f>IF(A18stdlife="n/a","n/a",IF(BF$3&gt;(A18stdlife+$E308),(Input!$P$160*(1+rvanilla)^0.5)-SUM($P308:BE308),(Input!$P$160*(1+rvanilla)^0.5)/A18stdlife))</f>
        <v>0</v>
      </c>
      <c r="BG308" s="168">
        <f>IF(A18stdlife="n/a","n/a",IF(BG$3&gt;(A18stdlife+$E308),(Input!$P$160*(1+rvanilla)^0.5)-SUM($P308:BF308),(Input!$P$160*(1+rvanilla)^0.5)/A18stdlife))</f>
        <v>0</v>
      </c>
      <c r="BH308" s="168">
        <f>IF(A18stdlife="n/a","n/a",IF(BH$3&gt;(A18stdlife+$E308),(Input!$P$160*(1+rvanilla)^0.5)-SUM($P308:BG308),(Input!$P$160*(1+rvanilla)^0.5)/A18stdlife))</f>
        <v>0</v>
      </c>
      <c r="BI308" s="168">
        <f>IF(A18stdlife="n/a","n/a",IF(BI$3&gt;(A18stdlife+$E308),(Input!$P$160*(1+rvanilla)^0.5)-SUM($P308:BH308),(Input!$P$160*(1+rvanilla)^0.5)/A18stdlife))</f>
        <v>0</v>
      </c>
      <c r="BJ308" s="20"/>
      <c r="BK308" s="20"/>
      <c r="BL308"/>
      <c r="BM308"/>
      <c r="BN308"/>
      <c r="BO308"/>
      <c r="BP308"/>
      <c r="BQ308"/>
      <c r="BR308"/>
      <c r="BS308"/>
      <c r="BT308"/>
      <c r="BU308"/>
      <c r="BV308"/>
      <c r="BW308"/>
      <c r="BX308"/>
      <c r="BY308"/>
      <c r="BZ308"/>
      <c r="CA308"/>
      <c r="CB308"/>
      <c r="CC308"/>
      <c r="CD308"/>
      <c r="CE308"/>
      <c r="CF308"/>
      <c r="CG308"/>
      <c r="CH308"/>
      <c r="CI308"/>
      <c r="CJ308"/>
      <c r="CK308"/>
      <c r="CL308"/>
      <c r="CM308"/>
      <c r="CN308"/>
      <c r="CO308"/>
      <c r="CP308"/>
      <c r="CQ308"/>
      <c r="CR308"/>
      <c r="CS308"/>
      <c r="CT308"/>
      <c r="CU308"/>
      <c r="CV308"/>
      <c r="CW308"/>
      <c r="CX308"/>
      <c r="CY308"/>
      <c r="CZ308"/>
      <c r="DA308"/>
      <c r="DB308"/>
      <c r="DC308"/>
      <c r="DD308"/>
      <c r="DE308"/>
      <c r="DF308"/>
      <c r="DG308"/>
      <c r="DH308"/>
      <c r="DI308"/>
      <c r="DJ308"/>
      <c r="DK308"/>
      <c r="DL308"/>
      <c r="DM308"/>
      <c r="DN308"/>
      <c r="DO308"/>
      <c r="DP308"/>
      <c r="DQ308"/>
      <c r="DR308"/>
      <c r="DS308"/>
      <c r="DT308"/>
      <c r="DU308"/>
      <c r="DV308"/>
      <c r="DW308"/>
      <c r="DX308"/>
      <c r="DY308"/>
      <c r="DZ308"/>
      <c r="EA308"/>
      <c r="EB308"/>
      <c r="EC308"/>
      <c r="ED308"/>
      <c r="EE308"/>
      <c r="EF308"/>
      <c r="EG308"/>
      <c r="EH308"/>
      <c r="EI308"/>
      <c r="EJ308"/>
      <c r="EK308"/>
      <c r="EL308"/>
      <c r="EM308"/>
      <c r="EN308"/>
      <c r="EO308"/>
      <c r="EP308"/>
      <c r="EQ308"/>
      <c r="ER308"/>
      <c r="ES308"/>
      <c r="ET308"/>
      <c r="EU308"/>
      <c r="EV308"/>
      <c r="EW308"/>
      <c r="EX308"/>
      <c r="EY308"/>
      <c r="EZ308"/>
      <c r="FA308"/>
      <c r="FB308"/>
      <c r="FC308"/>
      <c r="FD308"/>
      <c r="FE308"/>
      <c r="FF308"/>
      <c r="FG308"/>
      <c r="FH308"/>
      <c r="FI308"/>
      <c r="FJ308"/>
      <c r="FK308"/>
      <c r="FL308"/>
      <c r="FM308"/>
      <c r="FN308"/>
      <c r="FO308"/>
      <c r="FP308"/>
      <c r="FQ308"/>
      <c r="FR308"/>
      <c r="FS308"/>
      <c r="FT308"/>
      <c r="FU308"/>
      <c r="FV308"/>
      <c r="FW308"/>
      <c r="FX308"/>
      <c r="FY308"/>
      <c r="FZ308"/>
      <c r="GA308"/>
      <c r="GB308"/>
      <c r="GC308"/>
      <c r="GD308"/>
      <c r="GE308"/>
      <c r="GF308"/>
      <c r="GG308"/>
      <c r="GH308"/>
      <c r="GI308"/>
      <c r="GJ308"/>
      <c r="GK308"/>
      <c r="GL308"/>
      <c r="GM308"/>
      <c r="GN308"/>
      <c r="GO308"/>
      <c r="GP308"/>
      <c r="GQ308"/>
      <c r="GR308"/>
      <c r="GS308"/>
      <c r="GT308"/>
      <c r="GU308"/>
      <c r="GV308"/>
      <c r="GW308"/>
      <c r="GX308"/>
      <c r="GY308"/>
      <c r="GZ308"/>
      <c r="HA308"/>
      <c r="HB308"/>
      <c r="HC308"/>
      <c r="HD308"/>
      <c r="HE308"/>
      <c r="HF308"/>
      <c r="HG308"/>
      <c r="HH308"/>
      <c r="HI308"/>
      <c r="HJ308"/>
      <c r="HK308"/>
      <c r="HL308"/>
      <c r="HM308"/>
      <c r="HN308"/>
      <c r="HO308"/>
      <c r="HP308"/>
      <c r="HQ308"/>
      <c r="HR308"/>
      <c r="HS308"/>
      <c r="HT308"/>
      <c r="HU308"/>
      <c r="HV308"/>
      <c r="HW308"/>
      <c r="HX308"/>
      <c r="HY308"/>
      <c r="HZ308"/>
      <c r="IA308"/>
      <c r="IB308"/>
      <c r="IC308"/>
      <c r="ID308"/>
      <c r="IE308"/>
      <c r="IF308"/>
      <c r="IG308"/>
      <c r="IH308"/>
      <c r="II308"/>
      <c r="IJ308"/>
      <c r="IK308"/>
      <c r="IL308"/>
      <c r="IM308"/>
      <c r="IN308"/>
      <c r="IO308"/>
      <c r="IP308"/>
      <c r="IQ308"/>
      <c r="IR308"/>
      <c r="IS308"/>
      <c r="IT308"/>
      <c r="IU308"/>
      <c r="IV308"/>
    </row>
    <row r="309" spans="1:256" s="5" customFormat="1" outlineLevel="1" collapsed="1">
      <c r="A309" s="20"/>
      <c r="B309" s="20"/>
      <c r="C309" s="38" t="str">
        <f>Asset18</f>
        <v>IT systems</v>
      </c>
      <c r="D309" s="20"/>
      <c r="E309" s="20"/>
      <c r="F309" s="35"/>
      <c r="G309" s="165">
        <f t="shared" ref="G309:AL309" si="71">SUM(G297:G308)</f>
        <v>34.27782384530223</v>
      </c>
      <c r="H309" s="165">
        <f t="shared" si="71"/>
        <v>37.844427484102006</v>
      </c>
      <c r="I309" s="165">
        <f t="shared" si="71"/>
        <v>41.259693347737752</v>
      </c>
      <c r="J309" s="165">
        <f t="shared" si="71"/>
        <v>17.900337900300521</v>
      </c>
      <c r="K309" s="165">
        <f t="shared" si="71"/>
        <v>16.166464749593302</v>
      </c>
      <c r="L309" s="165">
        <f t="shared" si="71"/>
        <v>20.029344030933093</v>
      </c>
      <c r="M309" s="165">
        <f t="shared" si="71"/>
        <v>16.46274039213332</v>
      </c>
      <c r="N309" s="165">
        <f t="shared" si="71"/>
        <v>13.047474528497574</v>
      </c>
      <c r="O309" s="165">
        <f t="shared" si="71"/>
        <v>8.6391229593123171</v>
      </c>
      <c r="P309" s="165">
        <f t="shared" si="71"/>
        <v>3.862879281339791</v>
      </c>
      <c r="Q309" s="165">
        <f t="shared" si="71"/>
        <v>0</v>
      </c>
      <c r="R309" s="165">
        <f t="shared" si="71"/>
        <v>0</v>
      </c>
      <c r="S309" s="165">
        <f t="shared" si="71"/>
        <v>0</v>
      </c>
      <c r="T309" s="165">
        <f t="shared" si="71"/>
        <v>0</v>
      </c>
      <c r="U309" s="165">
        <f t="shared" si="71"/>
        <v>0</v>
      </c>
      <c r="V309" s="165">
        <f t="shared" si="71"/>
        <v>0</v>
      </c>
      <c r="W309" s="165">
        <f t="shared" si="71"/>
        <v>0</v>
      </c>
      <c r="X309" s="165">
        <f t="shared" si="71"/>
        <v>0</v>
      </c>
      <c r="Y309" s="165">
        <f t="shared" si="71"/>
        <v>0</v>
      </c>
      <c r="Z309" s="165">
        <f t="shared" si="71"/>
        <v>0</v>
      </c>
      <c r="AA309" s="165">
        <f t="shared" si="71"/>
        <v>0</v>
      </c>
      <c r="AB309" s="165">
        <f t="shared" si="71"/>
        <v>0</v>
      </c>
      <c r="AC309" s="165">
        <f t="shared" si="71"/>
        <v>0</v>
      </c>
      <c r="AD309" s="165">
        <f t="shared" si="71"/>
        <v>0</v>
      </c>
      <c r="AE309" s="165">
        <f t="shared" si="71"/>
        <v>0</v>
      </c>
      <c r="AF309" s="165">
        <f t="shared" si="71"/>
        <v>0</v>
      </c>
      <c r="AG309" s="165">
        <f t="shared" si="71"/>
        <v>0</v>
      </c>
      <c r="AH309" s="165">
        <f t="shared" si="71"/>
        <v>0</v>
      </c>
      <c r="AI309" s="165">
        <f t="shared" si="71"/>
        <v>0</v>
      </c>
      <c r="AJ309" s="165">
        <f t="shared" si="71"/>
        <v>0</v>
      </c>
      <c r="AK309" s="165">
        <f t="shared" si="71"/>
        <v>0</v>
      </c>
      <c r="AL309" s="165">
        <f t="shared" si="71"/>
        <v>0</v>
      </c>
      <c r="AM309" s="165">
        <f t="shared" ref="AM309:BI309" si="72">SUM(AM297:AM308)</f>
        <v>0</v>
      </c>
      <c r="AN309" s="165">
        <f t="shared" si="72"/>
        <v>0</v>
      </c>
      <c r="AO309" s="165">
        <f t="shared" si="72"/>
        <v>0</v>
      </c>
      <c r="AP309" s="165">
        <f t="shared" si="72"/>
        <v>0</v>
      </c>
      <c r="AQ309" s="165">
        <f t="shared" si="72"/>
        <v>0</v>
      </c>
      <c r="AR309" s="165">
        <f t="shared" si="72"/>
        <v>0</v>
      </c>
      <c r="AS309" s="165">
        <f t="shared" si="72"/>
        <v>0</v>
      </c>
      <c r="AT309" s="165">
        <f t="shared" si="72"/>
        <v>0</v>
      </c>
      <c r="AU309" s="165">
        <f t="shared" si="72"/>
        <v>0</v>
      </c>
      <c r="AV309" s="165">
        <f t="shared" si="72"/>
        <v>0</v>
      </c>
      <c r="AW309" s="165">
        <f t="shared" si="72"/>
        <v>0</v>
      </c>
      <c r="AX309" s="165">
        <f t="shared" si="72"/>
        <v>0</v>
      </c>
      <c r="AY309" s="165">
        <f t="shared" si="72"/>
        <v>0</v>
      </c>
      <c r="AZ309" s="165">
        <f t="shared" si="72"/>
        <v>0</v>
      </c>
      <c r="BA309" s="165">
        <f t="shared" si="72"/>
        <v>0</v>
      </c>
      <c r="BB309" s="165">
        <f t="shared" si="72"/>
        <v>0</v>
      </c>
      <c r="BC309" s="165">
        <f t="shared" si="72"/>
        <v>0</v>
      </c>
      <c r="BD309" s="165">
        <f t="shared" si="72"/>
        <v>0</v>
      </c>
      <c r="BE309" s="165">
        <f t="shared" si="72"/>
        <v>0</v>
      </c>
      <c r="BF309" s="165">
        <f t="shared" si="72"/>
        <v>0</v>
      </c>
      <c r="BG309" s="165">
        <f t="shared" si="72"/>
        <v>0</v>
      </c>
      <c r="BH309" s="165">
        <f t="shared" si="72"/>
        <v>0</v>
      </c>
      <c r="BI309" s="165">
        <f t="shared" si="72"/>
        <v>0</v>
      </c>
      <c r="BJ309" s="20"/>
      <c r="BK309" s="20"/>
      <c r="BL309"/>
      <c r="BM309"/>
      <c r="BN309"/>
      <c r="BO309"/>
      <c r="BP309"/>
      <c r="BQ309"/>
      <c r="BR309"/>
      <c r="BS309"/>
      <c r="BT309"/>
      <c r="BU309"/>
      <c r="BV309"/>
      <c r="BW309"/>
      <c r="BX309"/>
      <c r="BY309"/>
      <c r="BZ309"/>
      <c r="CA309"/>
      <c r="CB309"/>
      <c r="CC309"/>
      <c r="CD309"/>
      <c r="CE309"/>
      <c r="CF309"/>
      <c r="CG309"/>
      <c r="CH309"/>
      <c r="CI309"/>
      <c r="CJ309"/>
      <c r="CK309"/>
      <c r="CL309"/>
      <c r="CM309"/>
      <c r="CN309"/>
      <c r="CO309"/>
      <c r="CP309"/>
      <c r="CQ309"/>
      <c r="CR309"/>
      <c r="CS309"/>
      <c r="CT309"/>
      <c r="CU309"/>
      <c r="CV309"/>
      <c r="CW309"/>
      <c r="CX309"/>
      <c r="CY309"/>
      <c r="CZ309"/>
      <c r="DA309"/>
      <c r="DB309"/>
      <c r="DC309"/>
      <c r="DD309"/>
      <c r="DE309"/>
      <c r="DF309"/>
      <c r="DG309"/>
      <c r="DH309"/>
      <c r="DI309"/>
      <c r="DJ309"/>
      <c r="DK309"/>
      <c r="DL309"/>
      <c r="DM309"/>
      <c r="DN309"/>
      <c r="DO309"/>
      <c r="DP309"/>
      <c r="DQ309"/>
      <c r="DR309"/>
      <c r="DS309"/>
      <c r="DT309"/>
      <c r="DU309"/>
      <c r="DV309"/>
      <c r="DW309"/>
      <c r="DX309"/>
      <c r="DY309"/>
      <c r="DZ309"/>
      <c r="EA309"/>
      <c r="EB309"/>
      <c r="EC309"/>
      <c r="ED309"/>
      <c r="EE309"/>
      <c r="EF309"/>
      <c r="EG309"/>
      <c r="EH309"/>
      <c r="EI309"/>
      <c r="EJ309"/>
      <c r="EK309"/>
      <c r="EL309"/>
      <c r="EM309"/>
      <c r="EN309"/>
      <c r="EO309"/>
      <c r="EP309"/>
      <c r="EQ309"/>
      <c r="ER309"/>
      <c r="ES309"/>
      <c r="ET309"/>
      <c r="EU309"/>
      <c r="EV309"/>
      <c r="EW309"/>
      <c r="EX309"/>
      <c r="EY309"/>
      <c r="EZ309"/>
      <c r="FA309"/>
      <c r="FB309"/>
      <c r="FC309"/>
      <c r="FD309"/>
      <c r="FE309"/>
      <c r="FF309"/>
      <c r="FG309"/>
      <c r="FH309"/>
      <c r="FI309"/>
      <c r="FJ309"/>
      <c r="FK309"/>
      <c r="FL309"/>
      <c r="FM309"/>
      <c r="FN309"/>
      <c r="FO309"/>
      <c r="FP309"/>
      <c r="FQ309"/>
      <c r="FR309"/>
      <c r="FS309"/>
      <c r="FT309"/>
      <c r="FU309"/>
      <c r="FV309"/>
      <c r="FW309"/>
      <c r="FX309"/>
      <c r="FY309"/>
      <c r="FZ309"/>
      <c r="GA309"/>
      <c r="GB309"/>
      <c r="GC309"/>
      <c r="GD309"/>
      <c r="GE309"/>
      <c r="GF309"/>
      <c r="GG309"/>
      <c r="GH309"/>
      <c r="GI309"/>
      <c r="GJ309"/>
      <c r="GK309"/>
      <c r="GL309"/>
      <c r="GM309"/>
      <c r="GN309"/>
      <c r="GO309"/>
      <c r="GP309"/>
      <c r="GQ309"/>
      <c r="GR309"/>
      <c r="GS309"/>
      <c r="GT309"/>
      <c r="GU309"/>
      <c r="GV309"/>
      <c r="GW309"/>
      <c r="GX309"/>
      <c r="GY309"/>
      <c r="GZ309"/>
      <c r="HA309"/>
      <c r="HB309"/>
      <c r="HC309"/>
      <c r="HD309"/>
      <c r="HE309"/>
      <c r="HF309"/>
      <c r="HG309"/>
      <c r="HH309"/>
      <c r="HI309"/>
      <c r="HJ309"/>
      <c r="HK309"/>
      <c r="HL309"/>
      <c r="HM309"/>
      <c r="HN309"/>
      <c r="HO309"/>
      <c r="HP309"/>
      <c r="HQ309"/>
      <c r="HR309"/>
      <c r="HS309"/>
      <c r="HT309"/>
      <c r="HU309"/>
      <c r="HV309"/>
      <c r="HW309"/>
      <c r="HX309"/>
      <c r="HY309"/>
      <c r="HZ309"/>
      <c r="IA309"/>
      <c r="IB309"/>
      <c r="IC309"/>
      <c r="ID309"/>
      <c r="IE309"/>
      <c r="IF309"/>
      <c r="IG309"/>
      <c r="IH309"/>
      <c r="II309"/>
      <c r="IJ309"/>
      <c r="IK309"/>
      <c r="IL309"/>
      <c r="IM309"/>
      <c r="IN309"/>
      <c r="IO309"/>
      <c r="IP309"/>
      <c r="IQ309"/>
      <c r="IR309"/>
      <c r="IS309"/>
      <c r="IT309"/>
      <c r="IU309"/>
      <c r="IV309"/>
    </row>
    <row r="310" spans="1:256" s="5" customFormat="1" hidden="1" outlineLevel="2">
      <c r="A310" s="20"/>
      <c r="B310" s="45" t="str">
        <f>C322</f>
        <v>Motor vehicles</v>
      </c>
      <c r="C310" s="46"/>
      <c r="D310" s="47" t="s">
        <v>72</v>
      </c>
      <c r="E310" s="46"/>
      <c r="F310" s="48"/>
      <c r="G310" s="443">
        <f>IF(G$3&gt;A19remlife,A19value-SUM($F310:F310),IF(A19remlife="N/A","n/a",A19value/A19remlife))</f>
        <v>19.299329126198632</v>
      </c>
      <c r="H310" s="167">
        <f>IF(H$3&gt;A19remlife,A19value-SUM($F310:G310),IF(A19remlife="N/A","n/a",A19value/A19remlife))</f>
        <v>19.299329126198632</v>
      </c>
      <c r="I310" s="167">
        <f>IF(I$3&gt;A19remlife,A19value-SUM($F310:H310),IF(A19remlife="N/A","n/a",A19value/A19remlife))</f>
        <v>19.299329126198632</v>
      </c>
      <c r="J310" s="167">
        <f>IF(J$3&gt;A19remlife,A19value-SUM($F310:I310),IF(A19remlife="N/A","n/a",A19value/A19remlife))</f>
        <v>19.299329126198632</v>
      </c>
      <c r="K310" s="167">
        <f>IF(K$3&gt;A19remlife,A19value-SUM($F310:J310),IF(A19remlife="N/A","n/a",A19value/A19remlife))</f>
        <v>19.299329126198632</v>
      </c>
      <c r="L310" s="167">
        <f>IF(L$3&gt;A19remlife,A19value-SUM($F310:K310),IF(A19remlife="N/A","n/a",A19value/A19remlife))</f>
        <v>19.299329126198632</v>
      </c>
      <c r="M310" s="167">
        <f>IF(M$3&gt;A19remlife,A19value-SUM($F310:L310),IF(A19remlife="N/A","n/a",A19value/A19remlife))</f>
        <v>8.1245046805445895</v>
      </c>
      <c r="N310" s="167">
        <f>IF(N$3&gt;A19remlife,A19value-SUM($F310:M310),IF(A19remlife="N/A","n/a",A19value/A19remlife))</f>
        <v>0</v>
      </c>
      <c r="O310" s="167">
        <f>IF(O$3&gt;A19remlife,A19value-SUM($F310:N310),IF(A19remlife="N/A","n/a",A19value/A19remlife))</f>
        <v>0</v>
      </c>
      <c r="P310" s="167">
        <f>IF(P$3&gt;A19remlife,A19value-SUM($F310:O310),IF(A19remlife="N/A","n/a",A19value/A19remlife))</f>
        <v>0</v>
      </c>
      <c r="Q310" s="167">
        <f>IF(Q$3&gt;A19remlife,A19value-SUM($F310:P310),IF(A19remlife="N/A","n/a",A19value/A19remlife))</f>
        <v>0</v>
      </c>
      <c r="R310" s="167">
        <f>IF(R$3&gt;A19remlife,A19value-SUM($F310:Q310),IF(A19remlife="N/A","n/a",A19value/A19remlife))</f>
        <v>0</v>
      </c>
      <c r="S310" s="167">
        <f>IF(S$3&gt;A19remlife,A19value-SUM($F310:R310),IF(A19remlife="N/A","n/a",A19value/A19remlife))</f>
        <v>0</v>
      </c>
      <c r="T310" s="167">
        <f>IF(T$3&gt;A19remlife,A19value-SUM($F310:S310),IF(A19remlife="N/A","n/a",A19value/A19remlife))</f>
        <v>0</v>
      </c>
      <c r="U310" s="167">
        <f>IF(U$3&gt;A19remlife,A19value-SUM($F310:T310),IF(A19remlife="N/A","n/a",A19value/A19remlife))</f>
        <v>0</v>
      </c>
      <c r="V310" s="167">
        <f>IF(V$3&gt;A19remlife,A19value-SUM($F310:U310),IF(A19remlife="N/A","n/a",A19value/A19remlife))</f>
        <v>0</v>
      </c>
      <c r="W310" s="167">
        <f>IF(W$3&gt;A19remlife,A19value-SUM($F310:V310),IF(A19remlife="N/A","n/a",A19value/A19remlife))</f>
        <v>0</v>
      </c>
      <c r="X310" s="167">
        <f>IF(X$3&gt;A19remlife,A19value-SUM($F310:W310),IF(A19remlife="N/A","n/a",A19value/A19remlife))</f>
        <v>0</v>
      </c>
      <c r="Y310" s="167">
        <f>IF(Y$3&gt;A19remlife,A19value-SUM($F310:X310),IF(A19remlife="N/A","n/a",A19value/A19remlife))</f>
        <v>0</v>
      </c>
      <c r="Z310" s="167">
        <f>IF(Z$3&gt;A19remlife,A19value-SUM($F310:Y310),IF(A19remlife="N/A","n/a",A19value/A19remlife))</f>
        <v>0</v>
      </c>
      <c r="AA310" s="167">
        <f>IF(AA$3&gt;A19remlife,A19value-SUM($F310:Z310),IF(A19remlife="N/A","n/a",A19value/A19remlife))</f>
        <v>0</v>
      </c>
      <c r="AB310" s="167">
        <f>IF(AB$3&gt;A19remlife,A19value-SUM($F310:AA310),IF(A19remlife="N/A","n/a",A19value/A19remlife))</f>
        <v>0</v>
      </c>
      <c r="AC310" s="167">
        <f>IF(AC$3&gt;A19remlife,A19value-SUM($F310:AB310),IF(A19remlife="N/A","n/a",A19value/A19remlife))</f>
        <v>0</v>
      </c>
      <c r="AD310" s="167">
        <f>IF(AD$3&gt;A19remlife,A19value-SUM($F310:AC310),IF(A19remlife="N/A","n/a",A19value/A19remlife))</f>
        <v>0</v>
      </c>
      <c r="AE310" s="167">
        <f>IF(AE$3&gt;A19remlife,A19value-SUM($F310:AD310),IF(A19remlife="N/A","n/a",A19value/A19remlife))</f>
        <v>0</v>
      </c>
      <c r="AF310" s="167">
        <f>IF(AF$3&gt;A19remlife,A19value-SUM($F310:AE310),IF(A19remlife="N/A","n/a",A19value/A19remlife))</f>
        <v>0</v>
      </c>
      <c r="AG310" s="167">
        <f>IF(AG$3&gt;A19remlife,A19value-SUM($F310:AF310),IF(A19remlife="N/A","n/a",A19value/A19remlife))</f>
        <v>0</v>
      </c>
      <c r="AH310" s="167">
        <f>IF(AH$3&gt;A19remlife,A19value-SUM($F310:AG310),IF(A19remlife="N/A","n/a",A19value/A19remlife))</f>
        <v>0</v>
      </c>
      <c r="AI310" s="167">
        <f>IF(AI$3&gt;A19remlife,A19value-SUM($F310:AH310),IF(A19remlife="N/A","n/a",A19value/A19remlife))</f>
        <v>0</v>
      </c>
      <c r="AJ310" s="167">
        <f>IF(AJ$3&gt;A19remlife,A19value-SUM($F310:AI310),IF(A19remlife="N/A","n/a",A19value/A19remlife))</f>
        <v>0</v>
      </c>
      <c r="AK310" s="167">
        <f>IF(AK$3&gt;A19remlife,A19value-SUM($F310:AJ310),IF(A19remlife="N/A","n/a",A19value/A19remlife))</f>
        <v>0</v>
      </c>
      <c r="AL310" s="167">
        <f>IF(AL$3&gt;A19remlife,A19value-SUM($F310:AK310),IF(A19remlife="N/A","n/a",A19value/A19remlife))</f>
        <v>0</v>
      </c>
      <c r="AM310" s="167">
        <f>IF(AM$3&gt;A19remlife,A19value-SUM($F310:AL310),IF(A19remlife="N/A","n/a",A19value/A19remlife))</f>
        <v>0</v>
      </c>
      <c r="AN310" s="167">
        <f>IF(AN$3&gt;A19remlife,A19value-SUM($F310:AM310),IF(A19remlife="N/A","n/a",A19value/A19remlife))</f>
        <v>0</v>
      </c>
      <c r="AO310" s="167">
        <f>IF(AO$3&gt;A19remlife,A19value-SUM($F310:AN310),IF(A19remlife="N/A","n/a",A19value/A19remlife))</f>
        <v>0</v>
      </c>
      <c r="AP310" s="167">
        <f>IF(AP$3&gt;A19remlife,A19value-SUM($F310:AO310),IF(A19remlife="N/A","n/a",A19value/A19remlife))</f>
        <v>0</v>
      </c>
      <c r="AQ310" s="167">
        <f>IF(AQ$3&gt;A19remlife,A19value-SUM($F310:AP310),IF(A19remlife="N/A","n/a",A19value/A19remlife))</f>
        <v>0</v>
      </c>
      <c r="AR310" s="167">
        <f>IF(AR$3&gt;A19remlife,A19value-SUM($F310:AQ310),IF(A19remlife="N/A","n/a",A19value/A19remlife))</f>
        <v>0</v>
      </c>
      <c r="AS310" s="167">
        <f>IF(AS$3&gt;A19remlife,A19value-SUM($F310:AR310),IF(A19remlife="N/A","n/a",A19value/A19remlife))</f>
        <v>0</v>
      </c>
      <c r="AT310" s="167">
        <f>IF(AT$3&gt;A19remlife,A19value-SUM($F310:AS310),IF(A19remlife="N/A","n/a",A19value/A19remlife))</f>
        <v>0</v>
      </c>
      <c r="AU310" s="167">
        <f>IF(AU$3&gt;A19remlife,A19value-SUM($F310:AT310),IF(A19remlife="N/A","n/a",A19value/A19remlife))</f>
        <v>0</v>
      </c>
      <c r="AV310" s="167">
        <f>IF(AV$3&gt;A19remlife,A19value-SUM($F310:AU310),IF(A19remlife="N/A","n/a",A19value/A19remlife))</f>
        <v>0</v>
      </c>
      <c r="AW310" s="167">
        <f>IF(AW$3&gt;A19remlife,A19value-SUM($F310:AV310),IF(A19remlife="N/A","n/a",A19value/A19remlife))</f>
        <v>0</v>
      </c>
      <c r="AX310" s="167">
        <f>IF(AX$3&gt;A19remlife,A19value-SUM($F310:AW310),IF(A19remlife="N/A","n/a",A19value/A19remlife))</f>
        <v>0</v>
      </c>
      <c r="AY310" s="167">
        <f>IF(AY$3&gt;A19remlife,A19value-SUM($F310:AX310),IF(A19remlife="N/A","n/a",A19value/A19remlife))</f>
        <v>0</v>
      </c>
      <c r="AZ310" s="167">
        <f>IF(AZ$3&gt;A19remlife,A19value-SUM($F310:AY310),IF(A19remlife="N/A","n/a",A19value/A19remlife))</f>
        <v>0</v>
      </c>
      <c r="BA310" s="167">
        <f>IF(BA$3&gt;A19remlife,A19value-SUM($F310:AZ310),IF(A19remlife="N/A","n/a",A19value/A19remlife))</f>
        <v>0</v>
      </c>
      <c r="BB310" s="167">
        <f>IF(BB$3&gt;A19remlife,A19value-SUM($F310:BA310),IF(A19remlife="N/A","n/a",A19value/A19remlife))</f>
        <v>0</v>
      </c>
      <c r="BC310" s="167">
        <f>IF(BC$3&gt;A19remlife,A19value-SUM($F310:BB310),IF(A19remlife="N/A","n/a",A19value/A19remlife))</f>
        <v>0</v>
      </c>
      <c r="BD310" s="167">
        <f>IF(BD$3&gt;A19remlife,A19value-SUM($F310:BC310),IF(A19remlife="N/A","n/a",A19value/A19remlife))</f>
        <v>0</v>
      </c>
      <c r="BE310" s="167">
        <f>IF(BE$3&gt;A19remlife,A19value-SUM($F310:BD310),IF(A19remlife="N/A","n/a",A19value/A19remlife))</f>
        <v>0</v>
      </c>
      <c r="BF310" s="167">
        <f>IF(BF$3&gt;A19remlife,A19value-SUM($F310:BE310),IF(A19remlife="N/A","n/a",A19value/A19remlife))</f>
        <v>0</v>
      </c>
      <c r="BG310" s="167">
        <f>IF(BG$3&gt;A19remlife,A19value-SUM($F310:BF310),IF(A19remlife="N/A","n/a",A19value/A19remlife))</f>
        <v>0</v>
      </c>
      <c r="BH310" s="167">
        <f>IF(BH$3&gt;A19remlife,A19value-SUM($F310:BG310),IF(A19remlife="N/A","n/a",A19value/A19remlife))</f>
        <v>0</v>
      </c>
      <c r="BI310" s="167">
        <f>IF(BI$3&gt;A19remlife,A19value-SUM($F310:BH310),IF(A19remlife="N/A","n/a",A19value/A19remlife))</f>
        <v>0</v>
      </c>
      <c r="BJ310" s="20"/>
      <c r="BK310" s="20"/>
      <c r="BL310"/>
      <c r="BM310"/>
      <c r="BN310"/>
      <c r="BO310"/>
      <c r="BP310"/>
      <c r="BQ310"/>
      <c r="BR310"/>
      <c r="BS310"/>
      <c r="BT310"/>
      <c r="BU310"/>
      <c r="BV310"/>
      <c r="BW310"/>
      <c r="BX310"/>
      <c r="BY310"/>
      <c r="BZ310"/>
      <c r="CA310"/>
      <c r="CB310"/>
      <c r="CC310"/>
      <c r="CD310"/>
      <c r="CE310"/>
      <c r="CF310"/>
      <c r="CG310"/>
      <c r="CH310"/>
      <c r="CI310"/>
      <c r="CJ310"/>
      <c r="CK310"/>
      <c r="CL310"/>
      <c r="CM310"/>
      <c r="CN310"/>
      <c r="CO310"/>
      <c r="CP310"/>
      <c r="CQ310"/>
      <c r="CR310"/>
      <c r="CS310"/>
      <c r="CT310"/>
      <c r="CU310"/>
      <c r="CV310"/>
      <c r="CW310"/>
      <c r="CX310"/>
      <c r="CY310"/>
      <c r="CZ310"/>
      <c r="DA310"/>
      <c r="DB310"/>
      <c r="DC310"/>
      <c r="DD310"/>
      <c r="DE310"/>
      <c r="DF310"/>
      <c r="DG310"/>
      <c r="DH310"/>
      <c r="DI310"/>
      <c r="DJ310"/>
      <c r="DK310"/>
      <c r="DL310"/>
      <c r="DM310"/>
      <c r="DN310"/>
      <c r="DO310"/>
      <c r="DP310"/>
      <c r="DQ310"/>
      <c r="DR310"/>
      <c r="DS310"/>
      <c r="DT310"/>
      <c r="DU310"/>
      <c r="DV310"/>
      <c r="DW310"/>
      <c r="DX310"/>
      <c r="DY310"/>
      <c r="DZ310"/>
      <c r="EA310"/>
      <c r="EB310"/>
      <c r="EC310"/>
      <c r="ED310"/>
      <c r="EE310"/>
      <c r="EF310"/>
      <c r="EG310"/>
      <c r="EH310"/>
      <c r="EI310"/>
      <c r="EJ310"/>
      <c r="EK310"/>
      <c r="EL310"/>
      <c r="EM310"/>
      <c r="EN310"/>
      <c r="EO310"/>
      <c r="EP310"/>
      <c r="EQ310"/>
      <c r="ER310"/>
      <c r="ES310"/>
      <c r="ET310"/>
      <c r="EU310"/>
      <c r="EV310"/>
      <c r="EW310"/>
      <c r="EX310"/>
      <c r="EY310"/>
      <c r="EZ310"/>
      <c r="FA310"/>
      <c r="FB310"/>
      <c r="FC310"/>
      <c r="FD310"/>
      <c r="FE310"/>
      <c r="FF310"/>
      <c r="FG310"/>
      <c r="FH310"/>
      <c r="FI310"/>
      <c r="FJ310"/>
      <c r="FK310"/>
      <c r="FL310"/>
      <c r="FM310"/>
      <c r="FN310"/>
      <c r="FO310"/>
      <c r="FP310"/>
      <c r="FQ310"/>
      <c r="FR310"/>
      <c r="FS310"/>
      <c r="FT310"/>
      <c r="FU310"/>
      <c r="FV310"/>
      <c r="FW310"/>
      <c r="FX310"/>
      <c r="FY310"/>
      <c r="FZ310"/>
      <c r="GA310"/>
      <c r="GB310"/>
      <c r="GC310"/>
      <c r="GD310"/>
      <c r="GE310"/>
      <c r="GF310"/>
      <c r="GG310"/>
      <c r="GH310"/>
      <c r="GI310"/>
      <c r="GJ310"/>
      <c r="GK310"/>
      <c r="GL310"/>
      <c r="GM310"/>
      <c r="GN310"/>
      <c r="GO310"/>
      <c r="GP310"/>
      <c r="GQ310"/>
      <c r="GR310"/>
      <c r="GS310"/>
      <c r="GT310"/>
      <c r="GU310"/>
      <c r="GV310"/>
      <c r="GW310"/>
      <c r="GX310"/>
      <c r="GY310"/>
      <c r="GZ310"/>
      <c r="HA310"/>
      <c r="HB310"/>
      <c r="HC310"/>
      <c r="HD310"/>
      <c r="HE310"/>
      <c r="HF310"/>
      <c r="HG310"/>
      <c r="HH310"/>
      <c r="HI310"/>
      <c r="HJ310"/>
      <c r="HK310"/>
      <c r="HL310"/>
      <c r="HM310"/>
      <c r="HN310"/>
      <c r="HO310"/>
      <c r="HP310"/>
      <c r="HQ310"/>
      <c r="HR310"/>
      <c r="HS310"/>
      <c r="HT310"/>
      <c r="HU310"/>
      <c r="HV310"/>
      <c r="HW310"/>
      <c r="HX310"/>
      <c r="HY310"/>
      <c r="HZ310"/>
      <c r="IA310"/>
      <c r="IB310"/>
      <c r="IC310"/>
      <c r="ID310"/>
      <c r="IE310"/>
      <c r="IF310"/>
      <c r="IG310"/>
      <c r="IH310"/>
      <c r="II310"/>
      <c r="IJ310"/>
      <c r="IK310"/>
      <c r="IL310"/>
      <c r="IM310"/>
      <c r="IN310"/>
      <c r="IO310"/>
      <c r="IP310"/>
      <c r="IQ310"/>
      <c r="IR310"/>
      <c r="IS310"/>
      <c r="IT310"/>
      <c r="IU310"/>
      <c r="IV310"/>
    </row>
    <row r="311" spans="1:256" s="5" customFormat="1" hidden="1" outlineLevel="2">
      <c r="A311" s="20"/>
      <c r="B311" s="20"/>
      <c r="C311" s="38"/>
      <c r="D311" s="641" t="s">
        <v>71</v>
      </c>
      <c r="E311" s="287">
        <v>0</v>
      </c>
      <c r="F311" s="40"/>
      <c r="G311" s="164"/>
      <c r="H311" s="168"/>
      <c r="I311" s="168"/>
      <c r="J311" s="168"/>
      <c r="K311" s="168"/>
      <c r="L311" s="168"/>
      <c r="M311" s="168"/>
      <c r="N311" s="168"/>
      <c r="O311" s="168"/>
      <c r="P311" s="168"/>
      <c r="Q311" s="168"/>
      <c r="R311" s="168"/>
      <c r="S311" s="168"/>
      <c r="T311" s="168"/>
      <c r="U311" s="168"/>
      <c r="V311" s="168"/>
      <c r="W311" s="168"/>
      <c r="X311" s="168"/>
      <c r="Y311" s="168"/>
      <c r="Z311" s="168"/>
      <c r="AA311" s="168"/>
      <c r="AB311" s="168"/>
      <c r="AC311" s="168"/>
      <c r="AD311" s="168"/>
      <c r="AE311" s="168"/>
      <c r="AF311" s="168"/>
      <c r="AG311" s="168"/>
      <c r="AH311" s="168"/>
      <c r="AI311" s="168"/>
      <c r="AJ311" s="168"/>
      <c r="AK311" s="168"/>
      <c r="AL311" s="168"/>
      <c r="AM311" s="168"/>
      <c r="AN311" s="168"/>
      <c r="AO311" s="168"/>
      <c r="AP311" s="168"/>
      <c r="AQ311" s="168"/>
      <c r="AR311" s="168"/>
      <c r="AS311" s="168"/>
      <c r="AT311" s="168"/>
      <c r="AU311" s="168"/>
      <c r="AV311" s="168"/>
      <c r="AW311" s="168"/>
      <c r="AX311" s="168"/>
      <c r="AY311" s="168"/>
      <c r="AZ311" s="168"/>
      <c r="BA311" s="168"/>
      <c r="BB311" s="168"/>
      <c r="BC311" s="168"/>
      <c r="BD311" s="168"/>
      <c r="BE311" s="168"/>
      <c r="BF311" s="168"/>
      <c r="BG311" s="168"/>
      <c r="BH311" s="168"/>
      <c r="BI311" s="168"/>
      <c r="BJ311" s="20"/>
      <c r="BK311" s="20"/>
      <c r="BL311"/>
      <c r="BM311"/>
      <c r="BN311"/>
      <c r="BO311"/>
      <c r="BP311"/>
      <c r="BQ311"/>
      <c r="BR311"/>
      <c r="BS311"/>
      <c r="BT311"/>
      <c r="BU311"/>
      <c r="BV311"/>
      <c r="BW311"/>
      <c r="BX311"/>
      <c r="BY311"/>
      <c r="BZ311"/>
      <c r="CA311"/>
      <c r="CB311"/>
      <c r="CC311"/>
      <c r="CD311"/>
      <c r="CE311"/>
      <c r="CF311"/>
      <c r="CG311"/>
      <c r="CH311"/>
      <c r="CI311"/>
      <c r="CJ311"/>
      <c r="CK311"/>
      <c r="CL311"/>
      <c r="CM311"/>
      <c r="CN311"/>
      <c r="CO311"/>
      <c r="CP311"/>
      <c r="CQ311"/>
      <c r="CR311"/>
      <c r="CS311"/>
      <c r="CT311"/>
      <c r="CU311"/>
      <c r="CV311"/>
      <c r="CW311"/>
      <c r="CX311"/>
      <c r="CY311"/>
      <c r="CZ311"/>
      <c r="DA311"/>
      <c r="DB311"/>
      <c r="DC311"/>
      <c r="DD311"/>
      <c r="DE311"/>
      <c r="DF311"/>
      <c r="DG311"/>
      <c r="DH311"/>
      <c r="DI311"/>
      <c r="DJ311"/>
      <c r="DK311"/>
      <c r="DL311"/>
      <c r="DM311"/>
      <c r="DN311"/>
      <c r="DO311"/>
      <c r="DP311"/>
      <c r="DQ311"/>
      <c r="DR311"/>
      <c r="DS311"/>
      <c r="DT311"/>
      <c r="DU311"/>
      <c r="DV311"/>
      <c r="DW311"/>
      <c r="DX311"/>
      <c r="DY311"/>
      <c r="DZ311"/>
      <c r="EA311"/>
      <c r="EB311"/>
      <c r="EC311"/>
      <c r="ED311"/>
      <c r="EE311"/>
      <c r="EF311"/>
      <c r="EG311"/>
      <c r="EH311"/>
      <c r="EI311"/>
      <c r="EJ311"/>
      <c r="EK311"/>
      <c r="EL311"/>
      <c r="EM311"/>
      <c r="EN311"/>
      <c r="EO311"/>
      <c r="EP311"/>
      <c r="EQ311"/>
      <c r="ER311"/>
      <c r="ES311"/>
      <c r="ET311"/>
      <c r="EU311"/>
      <c r="EV311"/>
      <c r="EW311"/>
      <c r="EX311"/>
      <c r="EY311"/>
      <c r="EZ311"/>
      <c r="FA311"/>
      <c r="FB311"/>
      <c r="FC311"/>
      <c r="FD311"/>
      <c r="FE311"/>
      <c r="FF311"/>
      <c r="FG311"/>
      <c r="FH311"/>
      <c r="FI311"/>
      <c r="FJ311"/>
      <c r="FK311"/>
      <c r="FL311"/>
      <c r="FM311"/>
      <c r="FN311"/>
      <c r="FO311"/>
      <c r="FP311"/>
      <c r="FQ311"/>
      <c r="FR311"/>
      <c r="FS311"/>
      <c r="FT311"/>
      <c r="FU311"/>
      <c r="FV311"/>
      <c r="FW311"/>
      <c r="FX311"/>
      <c r="FY311"/>
      <c r="FZ311"/>
      <c r="GA311"/>
      <c r="GB311"/>
      <c r="GC311"/>
      <c r="GD311"/>
      <c r="GE311"/>
      <c r="GF311"/>
      <c r="GG311"/>
      <c r="GH311"/>
      <c r="GI311"/>
      <c r="GJ311"/>
      <c r="GK311"/>
      <c r="GL311"/>
      <c r="GM311"/>
      <c r="GN311"/>
      <c r="GO311"/>
      <c r="GP311"/>
      <c r="GQ311"/>
      <c r="GR311"/>
      <c r="GS311"/>
      <c r="GT311"/>
      <c r="GU311"/>
      <c r="GV311"/>
      <c r="GW311"/>
      <c r="GX311"/>
      <c r="GY311"/>
      <c r="GZ311"/>
      <c r="HA311"/>
      <c r="HB311"/>
      <c r="HC311"/>
      <c r="HD311"/>
      <c r="HE311"/>
      <c r="HF311"/>
      <c r="HG311"/>
      <c r="HH311"/>
      <c r="HI311"/>
      <c r="HJ311"/>
      <c r="HK311"/>
      <c r="HL311"/>
      <c r="HM311"/>
      <c r="HN311"/>
      <c r="HO311"/>
      <c r="HP311"/>
      <c r="HQ311"/>
      <c r="HR311"/>
      <c r="HS311"/>
      <c r="HT311"/>
      <c r="HU311"/>
      <c r="HV311"/>
      <c r="HW311"/>
      <c r="HX311"/>
      <c r="HY311"/>
      <c r="HZ311"/>
      <c r="IA311"/>
      <c r="IB311"/>
      <c r="IC311"/>
      <c r="ID311"/>
      <c r="IE311"/>
      <c r="IF311"/>
      <c r="IG311"/>
      <c r="IH311"/>
      <c r="II311"/>
      <c r="IJ311"/>
      <c r="IK311"/>
      <c r="IL311"/>
      <c r="IM311"/>
      <c r="IN311"/>
      <c r="IO311"/>
      <c r="IP311"/>
      <c r="IQ311"/>
      <c r="IR311"/>
      <c r="IS311"/>
      <c r="IT311"/>
      <c r="IU311"/>
      <c r="IV311"/>
    </row>
    <row r="312" spans="1:256" s="5" customFormat="1" hidden="1" outlineLevel="2">
      <c r="A312" s="20"/>
      <c r="B312" s="20"/>
      <c r="C312" s="38"/>
      <c r="D312" s="641"/>
      <c r="E312" s="287">
        <v>1</v>
      </c>
      <c r="F312" s="40"/>
      <c r="G312" s="444"/>
      <c r="H312" s="168">
        <f>IF(A19stdlife="n/a","n/a",IF(H$3&gt;(A19stdlife+$E312),(Input!$G$161*(1+rvanilla)^0.5)-SUM($G312:G312),(Input!$G$161*(1+rvanilla)^0.5)/A19stdlife))</f>
        <v>0.73620422872320246</v>
      </c>
      <c r="I312" s="168">
        <f>IF(A19stdlife="n/a","n/a",IF(I$3&gt;(A19stdlife+$E312),(Input!$G$161*(1+rvanilla)^0.5)-SUM($G312:H312),(Input!$G$161*(1+rvanilla)^0.5)/A19stdlife))</f>
        <v>0.73620422872320246</v>
      </c>
      <c r="J312" s="168">
        <f>IF(A19stdlife="n/a","n/a",IF(J$3&gt;(A19stdlife+$E312),(Input!$G$161*(1+rvanilla)^0.5)-SUM($G312:I312),(Input!$G$161*(1+rvanilla)^0.5)/A19stdlife))</f>
        <v>0.73620422872320246</v>
      </c>
      <c r="K312" s="168">
        <f>IF(A19stdlife="n/a","n/a",IF(K$3&gt;(A19stdlife+$E312),(Input!$G$161*(1+rvanilla)^0.5)-SUM($G312:J312),(Input!$G$161*(1+rvanilla)^0.5)/A19stdlife))</f>
        <v>0.73620422872320246</v>
      </c>
      <c r="L312" s="168">
        <f>IF(A19stdlife="n/a","n/a",IF(L$3&gt;(A19stdlife+$E312),(Input!$G$161*(1+rvanilla)^0.5)-SUM($G312:K312),(Input!$G$161*(1+rvanilla)^0.5)/A19stdlife))</f>
        <v>0.73620422872320246</v>
      </c>
      <c r="M312" s="168">
        <f>IF(A19stdlife="n/a","n/a",IF(M$3&gt;(A19stdlife+$E312),(Input!$G$161*(1+rvanilla)^0.5)-SUM($G312:L312),(Input!$G$161*(1+rvanilla)^0.5)/A19stdlife))</f>
        <v>0.73620422872320246</v>
      </c>
      <c r="N312" s="168">
        <f>IF(A19stdlife="n/a","n/a",IF(N$3&gt;(A19stdlife+$E312),(Input!$G$161*(1+rvanilla)^0.5)-SUM($G312:M312),(Input!$G$161*(1+rvanilla)^0.5)/A19stdlife))</f>
        <v>0.73620422872320246</v>
      </c>
      <c r="O312" s="168">
        <f>IF(A19stdlife="n/a","n/a",IF(O$3&gt;(A19stdlife+$E312),(Input!$G$161*(1+rvanilla)^0.5)-SUM($G312:N312),(Input!$G$161*(1+rvanilla)^0.5)/A19stdlife))</f>
        <v>0.73620422872320246</v>
      </c>
      <c r="P312" s="168">
        <f>IF(A19stdlife="n/a","n/a",IF(P$3&gt;(A19stdlife+$E312),(Input!$G$161*(1+rvanilla)^0.5)-SUM($G312:O312),(Input!$G$161*(1+rvanilla)^0.5)/A19stdlife))</f>
        <v>0.73620422872320246</v>
      </c>
      <c r="Q312" s="168">
        <f>IF(A19stdlife="n/a","n/a",IF(Q$3&gt;(A19stdlife+$E312),(Input!$G$161*(1+rvanilla)^0.5)-SUM($G312:P312),(Input!$G$161*(1+rvanilla)^0.5)/A19stdlife))</f>
        <v>0.73620422872320246</v>
      </c>
      <c r="R312" s="168">
        <f>IF(A19stdlife="n/a","n/a",IF(R$3&gt;(A19stdlife+$E312),(Input!$G$161*(1+rvanilla)^0.5)-SUM($G312:Q312),(Input!$G$161*(1+rvanilla)^0.5)/A19stdlife))</f>
        <v>0.17977132679413366</v>
      </c>
      <c r="S312" s="168">
        <f>IF(A19stdlife="n/a","n/a",IF(S$3&gt;(A19stdlife+$E312),(Input!$G$161*(1+rvanilla)^0.5)-SUM($G312:R312),(Input!$G$161*(1+rvanilla)^0.5)/A19stdlife))</f>
        <v>0</v>
      </c>
      <c r="T312" s="168">
        <f>IF(A19stdlife="n/a","n/a",IF(T$3&gt;(A19stdlife+$E312),(Input!$G$161*(1+rvanilla)^0.5)-SUM($G312:S312),(Input!$G$161*(1+rvanilla)^0.5)/A19stdlife))</f>
        <v>0</v>
      </c>
      <c r="U312" s="168">
        <f>IF(A19stdlife="n/a","n/a",IF(U$3&gt;(A19stdlife+$E312),(Input!$G$161*(1+rvanilla)^0.5)-SUM($G312:T312),(Input!$G$161*(1+rvanilla)^0.5)/A19stdlife))</f>
        <v>0</v>
      </c>
      <c r="V312" s="168">
        <f>IF(A19stdlife="n/a","n/a",IF(V$3&gt;(A19stdlife+$E312),(Input!$G$161*(1+rvanilla)^0.5)-SUM($G312:U312),(Input!$G$161*(1+rvanilla)^0.5)/A19stdlife))</f>
        <v>0</v>
      </c>
      <c r="W312" s="168">
        <f>IF(A19stdlife="n/a","n/a",IF(W$3&gt;(A19stdlife+$E312),(Input!$G$161*(1+rvanilla)^0.5)-SUM($G312:V312),(Input!$G$161*(1+rvanilla)^0.5)/A19stdlife))</f>
        <v>0</v>
      </c>
      <c r="X312" s="168">
        <f>IF(A19stdlife="n/a","n/a",IF(X$3&gt;(A19stdlife+$E312),(Input!$G$161*(1+rvanilla)^0.5)-SUM($G312:W312),(Input!$G$161*(1+rvanilla)^0.5)/A19stdlife))</f>
        <v>0</v>
      </c>
      <c r="Y312" s="168">
        <f>IF(A19stdlife="n/a","n/a",IF(Y$3&gt;(A19stdlife+$E312),(Input!$G$161*(1+rvanilla)^0.5)-SUM($G312:X312),(Input!$G$161*(1+rvanilla)^0.5)/A19stdlife))</f>
        <v>0</v>
      </c>
      <c r="Z312" s="168">
        <f>IF(A19stdlife="n/a","n/a",IF(Z$3&gt;(A19stdlife+$E312),(Input!$G$161*(1+rvanilla)^0.5)-SUM($G312:Y312),(Input!$G$161*(1+rvanilla)^0.5)/A19stdlife))</f>
        <v>0</v>
      </c>
      <c r="AA312" s="168">
        <f>IF(A19stdlife="n/a","n/a",IF(AA$3&gt;(A19stdlife+$E312),(Input!$G$161*(1+rvanilla)^0.5)-SUM($G312:Z312),(Input!$G$161*(1+rvanilla)^0.5)/A19stdlife))</f>
        <v>0</v>
      </c>
      <c r="AB312" s="168">
        <f>IF(A19stdlife="n/a","n/a",IF(AB$3&gt;(A19stdlife+$E312),(Input!$G$161*(1+rvanilla)^0.5)-SUM($G312:AA312),(Input!$G$161*(1+rvanilla)^0.5)/A19stdlife))</f>
        <v>0</v>
      </c>
      <c r="AC312" s="168">
        <f>IF(A19stdlife="n/a","n/a",IF(AC$3&gt;(A19stdlife+$E312),(Input!$G$161*(1+rvanilla)^0.5)-SUM($G312:AB312),(Input!$G$161*(1+rvanilla)^0.5)/A19stdlife))</f>
        <v>0</v>
      </c>
      <c r="AD312" s="168">
        <f>IF(A19stdlife="n/a","n/a",IF(AD$3&gt;(A19stdlife+$E312),(Input!$G$161*(1+rvanilla)^0.5)-SUM($G312:AC312),(Input!$G$161*(1+rvanilla)^0.5)/A19stdlife))</f>
        <v>0</v>
      </c>
      <c r="AE312" s="168">
        <f>IF(A19stdlife="n/a","n/a",IF(AE$3&gt;(A19stdlife+$E312),(Input!$G$161*(1+rvanilla)^0.5)-SUM($G312:AD312),(Input!$G$161*(1+rvanilla)^0.5)/A19stdlife))</f>
        <v>0</v>
      </c>
      <c r="AF312" s="168">
        <f>IF(A19stdlife="n/a","n/a",IF(AF$3&gt;(A19stdlife+$E312),(Input!$G$161*(1+rvanilla)^0.5)-SUM($G312:AE312),(Input!$G$161*(1+rvanilla)^0.5)/A19stdlife))</f>
        <v>0</v>
      </c>
      <c r="AG312" s="168">
        <f>IF(A19stdlife="n/a","n/a",IF(AG$3&gt;(A19stdlife+$E312),(Input!$G$161*(1+rvanilla)^0.5)-SUM($G312:AF312),(Input!$G$161*(1+rvanilla)^0.5)/A19stdlife))</f>
        <v>0</v>
      </c>
      <c r="AH312" s="168">
        <f>IF(A19stdlife="n/a","n/a",IF(AH$3&gt;(A19stdlife+$E312),(Input!$G$161*(1+rvanilla)^0.5)-SUM($G312:AG312),(Input!$G$161*(1+rvanilla)^0.5)/A19stdlife))</f>
        <v>0</v>
      </c>
      <c r="AI312" s="168">
        <f>IF(A19stdlife="n/a","n/a",IF(AI$3&gt;(A19stdlife+$E312),(Input!$G$161*(1+rvanilla)^0.5)-SUM($G312:AH312),(Input!$G$161*(1+rvanilla)^0.5)/A19stdlife))</f>
        <v>0</v>
      </c>
      <c r="AJ312" s="168">
        <f>IF(A19stdlife="n/a","n/a",IF(AJ$3&gt;(A19stdlife+$E312),(Input!$G$161*(1+rvanilla)^0.5)-SUM($G312:AI312),(Input!$G$161*(1+rvanilla)^0.5)/A19stdlife))</f>
        <v>0</v>
      </c>
      <c r="AK312" s="168">
        <f>IF(A19stdlife="n/a","n/a",IF(AK$3&gt;(A19stdlife+$E312),(Input!$G$161*(1+rvanilla)^0.5)-SUM($G312:AJ312),(Input!$G$161*(1+rvanilla)^0.5)/A19stdlife))</f>
        <v>0</v>
      </c>
      <c r="AL312" s="168">
        <f>IF(A19stdlife="n/a","n/a",IF(AL$3&gt;(A19stdlife+$E312),(Input!$G$161*(1+rvanilla)^0.5)-SUM($G312:AK312),(Input!$G$161*(1+rvanilla)^0.5)/A19stdlife))</f>
        <v>0</v>
      </c>
      <c r="AM312" s="168">
        <f>IF(A19stdlife="n/a","n/a",IF(AM$3&gt;(A19stdlife+$E312),(Input!$G$161*(1+rvanilla)^0.5)-SUM($G312:AL312),(Input!$G$161*(1+rvanilla)^0.5)/A19stdlife))</f>
        <v>0</v>
      </c>
      <c r="AN312" s="168">
        <f>IF(A19stdlife="n/a","n/a",IF(AN$3&gt;(A19stdlife+$E312),(Input!$G$161*(1+rvanilla)^0.5)-SUM($G312:AM312),(Input!$G$161*(1+rvanilla)^0.5)/A19stdlife))</f>
        <v>0</v>
      </c>
      <c r="AO312" s="168">
        <f>IF(A19stdlife="n/a","n/a",IF(AO$3&gt;(A19stdlife+$E312),(Input!$G$161*(1+rvanilla)^0.5)-SUM($G312:AN312),(Input!$G$161*(1+rvanilla)^0.5)/A19stdlife))</f>
        <v>0</v>
      </c>
      <c r="AP312" s="168">
        <f>IF(A19stdlife="n/a","n/a",IF(AP$3&gt;(A19stdlife+$E312),(Input!$G$161*(1+rvanilla)^0.5)-SUM($G312:AO312),(Input!$G$161*(1+rvanilla)^0.5)/A19stdlife))</f>
        <v>0</v>
      </c>
      <c r="AQ312" s="168">
        <f>IF(A19stdlife="n/a","n/a",IF(AQ$3&gt;(A19stdlife+$E312),(Input!$G$161*(1+rvanilla)^0.5)-SUM($G312:AP312),(Input!$G$161*(1+rvanilla)^0.5)/A19stdlife))</f>
        <v>0</v>
      </c>
      <c r="AR312" s="168">
        <f>IF(A19stdlife="n/a","n/a",IF(AR$3&gt;(A19stdlife+$E312),(Input!$G$161*(1+rvanilla)^0.5)-SUM($G312:AQ312),(Input!$G$161*(1+rvanilla)^0.5)/A19stdlife))</f>
        <v>0</v>
      </c>
      <c r="AS312" s="168">
        <f>IF(A19stdlife="n/a","n/a",IF(AS$3&gt;(A19stdlife+$E312),(Input!$G$161*(1+rvanilla)^0.5)-SUM($G312:AR312),(Input!$G$161*(1+rvanilla)^0.5)/A19stdlife))</f>
        <v>0</v>
      </c>
      <c r="AT312" s="168">
        <f>IF(A19stdlife="n/a","n/a",IF(AT$3&gt;(A19stdlife+$E312),(Input!$G$161*(1+rvanilla)^0.5)-SUM($G312:AS312),(Input!$G$161*(1+rvanilla)^0.5)/A19stdlife))</f>
        <v>0</v>
      </c>
      <c r="AU312" s="168">
        <f>IF(A19stdlife="n/a","n/a",IF(AU$3&gt;(A19stdlife+$E312),(Input!$G$161*(1+rvanilla)^0.5)-SUM($G312:AT312),(Input!$G$161*(1+rvanilla)^0.5)/A19stdlife))</f>
        <v>0</v>
      </c>
      <c r="AV312" s="168">
        <f>IF(A19stdlife="n/a","n/a",IF(AV$3&gt;(A19stdlife+$E312),(Input!$G$161*(1+rvanilla)^0.5)-SUM($G312:AU312),(Input!$G$161*(1+rvanilla)^0.5)/A19stdlife))</f>
        <v>0</v>
      </c>
      <c r="AW312" s="168">
        <f>IF(A19stdlife="n/a","n/a",IF(AW$3&gt;(A19stdlife+$E312),(Input!$G$161*(1+rvanilla)^0.5)-SUM($G312:AV312),(Input!$G$161*(1+rvanilla)^0.5)/A19stdlife))</f>
        <v>0</v>
      </c>
      <c r="AX312" s="168">
        <f>IF(A19stdlife="n/a","n/a",IF(AX$3&gt;(A19stdlife+$E312),(Input!$G$161*(1+rvanilla)^0.5)-SUM($G312:AW312),(Input!$G$161*(1+rvanilla)^0.5)/A19stdlife))</f>
        <v>0</v>
      </c>
      <c r="AY312" s="168">
        <f>IF(A19stdlife="n/a","n/a",IF(AY$3&gt;(A19stdlife+$E312),(Input!$G$161*(1+rvanilla)^0.5)-SUM($G312:AX312),(Input!$G$161*(1+rvanilla)^0.5)/A19stdlife))</f>
        <v>0</v>
      </c>
      <c r="AZ312" s="168">
        <f>IF(A19stdlife="n/a","n/a",IF(AZ$3&gt;(A19stdlife+$E312),(Input!$G$161*(1+rvanilla)^0.5)-SUM($G312:AY312),(Input!$G$161*(1+rvanilla)^0.5)/A19stdlife))</f>
        <v>0</v>
      </c>
      <c r="BA312" s="168">
        <f>IF(A19stdlife="n/a","n/a",IF(BA$3&gt;(A19stdlife+$E312),(Input!$G$161*(1+rvanilla)^0.5)-SUM($G312:AZ312),(Input!$G$161*(1+rvanilla)^0.5)/A19stdlife))</f>
        <v>0</v>
      </c>
      <c r="BB312" s="168">
        <f>IF(A19stdlife="n/a","n/a",IF(BB$3&gt;(A19stdlife+$E312),(Input!$G$161*(1+rvanilla)^0.5)-SUM($G312:BA312),(Input!$G$161*(1+rvanilla)^0.5)/A19stdlife))</f>
        <v>0</v>
      </c>
      <c r="BC312" s="168">
        <f>IF(A19stdlife="n/a","n/a",IF(BC$3&gt;(A19stdlife+$E312),(Input!$G$161*(1+rvanilla)^0.5)-SUM($G312:BB312),(Input!$G$161*(1+rvanilla)^0.5)/A19stdlife))</f>
        <v>0</v>
      </c>
      <c r="BD312" s="168">
        <f>IF(A19stdlife="n/a","n/a",IF(BD$3&gt;(A19stdlife+$E312),(Input!$G$161*(1+rvanilla)^0.5)-SUM($G312:BC312),(Input!$G$161*(1+rvanilla)^0.5)/A19stdlife))</f>
        <v>0</v>
      </c>
      <c r="BE312" s="168">
        <f>IF(A19stdlife="n/a","n/a",IF(BE$3&gt;(A19stdlife+$E312),(Input!$G$161*(1+rvanilla)^0.5)-SUM($G312:BD312),(Input!$G$161*(1+rvanilla)^0.5)/A19stdlife))</f>
        <v>0</v>
      </c>
      <c r="BF312" s="168">
        <f>IF(A19stdlife="n/a","n/a",IF(BF$3&gt;(A19stdlife+$E312),(Input!$G$161*(1+rvanilla)^0.5)-SUM($G312:BE312),(Input!$G$161*(1+rvanilla)^0.5)/A19stdlife))</f>
        <v>0</v>
      </c>
      <c r="BG312" s="168">
        <f>IF(A19stdlife="n/a","n/a",IF(BG$3&gt;(A19stdlife+$E312),(Input!$G$161*(1+rvanilla)^0.5)-SUM($G312:BF312),(Input!$G$161*(1+rvanilla)^0.5)/A19stdlife))</f>
        <v>0</v>
      </c>
      <c r="BH312" s="168">
        <f>IF(A19stdlife="n/a","n/a",IF(BH$3&gt;(A19stdlife+$E312),(Input!$G$161*(1+rvanilla)^0.5)-SUM($G312:BG312),(Input!$G$161*(1+rvanilla)^0.5)/A19stdlife))</f>
        <v>0</v>
      </c>
      <c r="BI312" s="168">
        <f>IF(A19stdlife="n/a","n/a",IF(BI$3&gt;(A19stdlife+$E312),(Input!$G$161*(1+rvanilla)^0.5)-SUM($G312:BH312),(Input!$G$161*(1+rvanilla)^0.5)/A19stdlife))</f>
        <v>0</v>
      </c>
      <c r="BJ312" s="20"/>
      <c r="BK312" s="20"/>
      <c r="BL312"/>
      <c r="BM312"/>
      <c r="BN312"/>
      <c r="BO312"/>
      <c r="BP312"/>
      <c r="BQ312"/>
      <c r="BR312"/>
      <c r="BS312"/>
      <c r="BT312"/>
      <c r="BU312"/>
      <c r="BV312"/>
      <c r="BW312"/>
      <c r="BX312"/>
      <c r="BY312"/>
      <c r="BZ312"/>
      <c r="CA312"/>
      <c r="CB312"/>
      <c r="CC312"/>
      <c r="CD312"/>
      <c r="CE312"/>
      <c r="CF312"/>
      <c r="CG312"/>
      <c r="CH312"/>
      <c r="CI312"/>
      <c r="CJ312"/>
      <c r="CK312"/>
      <c r="CL312"/>
      <c r="CM312"/>
      <c r="CN312"/>
      <c r="CO312"/>
      <c r="CP312"/>
      <c r="CQ312"/>
      <c r="CR312"/>
      <c r="CS312"/>
      <c r="CT312"/>
      <c r="CU312"/>
      <c r="CV312"/>
      <c r="CW312"/>
      <c r="CX312"/>
      <c r="CY312"/>
      <c r="CZ312"/>
      <c r="DA312"/>
      <c r="DB312"/>
      <c r="DC312"/>
      <c r="DD312"/>
      <c r="DE312"/>
      <c r="DF312"/>
      <c r="DG312"/>
      <c r="DH312"/>
      <c r="DI312"/>
      <c r="DJ312"/>
      <c r="DK312"/>
      <c r="DL312"/>
      <c r="DM312"/>
      <c r="DN312"/>
      <c r="DO312"/>
      <c r="DP312"/>
      <c r="DQ312"/>
      <c r="DR312"/>
      <c r="DS312"/>
      <c r="DT312"/>
      <c r="DU312"/>
      <c r="DV312"/>
      <c r="DW312"/>
      <c r="DX312"/>
      <c r="DY312"/>
      <c r="DZ312"/>
      <c r="EA312"/>
      <c r="EB312"/>
      <c r="EC312"/>
      <c r="ED312"/>
      <c r="EE312"/>
      <c r="EF312"/>
      <c r="EG312"/>
      <c r="EH312"/>
      <c r="EI312"/>
      <c r="EJ312"/>
      <c r="EK312"/>
      <c r="EL312"/>
      <c r="EM312"/>
      <c r="EN312"/>
      <c r="EO312"/>
      <c r="EP312"/>
      <c r="EQ312"/>
      <c r="ER312"/>
      <c r="ES312"/>
      <c r="ET312"/>
      <c r="EU312"/>
      <c r="EV312"/>
      <c r="EW312"/>
      <c r="EX312"/>
      <c r="EY312"/>
      <c r="EZ312"/>
      <c r="FA312"/>
      <c r="FB312"/>
      <c r="FC312"/>
      <c r="FD312"/>
      <c r="FE312"/>
      <c r="FF312"/>
      <c r="FG312"/>
      <c r="FH312"/>
      <c r="FI312"/>
      <c r="FJ312"/>
      <c r="FK312"/>
      <c r="FL312"/>
      <c r="FM312"/>
      <c r="FN312"/>
      <c r="FO312"/>
      <c r="FP312"/>
      <c r="FQ312"/>
      <c r="FR312"/>
      <c r="FS312"/>
      <c r="FT312"/>
      <c r="FU312"/>
      <c r="FV312"/>
      <c r="FW312"/>
      <c r="FX312"/>
      <c r="FY312"/>
      <c r="FZ312"/>
      <c r="GA312"/>
      <c r="GB312"/>
      <c r="GC312"/>
      <c r="GD312"/>
      <c r="GE312"/>
      <c r="GF312"/>
      <c r="GG312"/>
      <c r="GH312"/>
      <c r="GI312"/>
      <c r="GJ312"/>
      <c r="GK312"/>
      <c r="GL312"/>
      <c r="GM312"/>
      <c r="GN312"/>
      <c r="GO312"/>
      <c r="GP312"/>
      <c r="GQ312"/>
      <c r="GR312"/>
      <c r="GS312"/>
      <c r="GT312"/>
      <c r="GU312"/>
      <c r="GV312"/>
      <c r="GW312"/>
      <c r="GX312"/>
      <c r="GY312"/>
      <c r="GZ312"/>
      <c r="HA312"/>
      <c r="HB312"/>
      <c r="HC312"/>
      <c r="HD312"/>
      <c r="HE312"/>
      <c r="HF312"/>
      <c r="HG312"/>
      <c r="HH312"/>
      <c r="HI312"/>
      <c r="HJ312"/>
      <c r="HK312"/>
      <c r="HL312"/>
      <c r="HM312"/>
      <c r="HN312"/>
      <c r="HO312"/>
      <c r="HP312"/>
      <c r="HQ312"/>
      <c r="HR312"/>
      <c r="HS312"/>
      <c r="HT312"/>
      <c r="HU312"/>
      <c r="HV312"/>
      <c r="HW312"/>
      <c r="HX312"/>
      <c r="HY312"/>
      <c r="HZ312"/>
      <c r="IA312"/>
      <c r="IB312"/>
      <c r="IC312"/>
      <c r="ID312"/>
      <c r="IE312"/>
      <c r="IF312"/>
      <c r="IG312"/>
      <c r="IH312"/>
      <c r="II312"/>
      <c r="IJ312"/>
      <c r="IK312"/>
      <c r="IL312"/>
      <c r="IM312"/>
      <c r="IN312"/>
      <c r="IO312"/>
      <c r="IP312"/>
      <c r="IQ312"/>
      <c r="IR312"/>
      <c r="IS312"/>
      <c r="IT312"/>
      <c r="IU312"/>
      <c r="IV312"/>
    </row>
    <row r="313" spans="1:256" s="5" customFormat="1" hidden="1" outlineLevel="2">
      <c r="A313" s="20"/>
      <c r="B313" s="20"/>
      <c r="C313" s="38"/>
      <c r="D313" s="641"/>
      <c r="E313" s="287">
        <v>2</v>
      </c>
      <c r="F313" s="40"/>
      <c r="G313" s="445"/>
      <c r="H313" s="314"/>
      <c r="I313" s="168">
        <f>IF(A19stdlife="n/a","n/a",IF(I$3&gt;(A19stdlife+$E313),(Input!$H$161*(1+rvanilla)^0.5)-SUM($H313:H313),(Input!$H$161*(1+rvanilla)^0.5)/A19stdlife))</f>
        <v>0.52512602195641622</v>
      </c>
      <c r="J313" s="168">
        <f>IF(A19stdlife="n/a","n/a",IF(J$3&gt;(A19stdlife+$E313),(Input!$H$161*(1+rvanilla)^0.5)-SUM($H313:I313),(Input!$H$161*(1+rvanilla)^0.5)/A19stdlife))</f>
        <v>0.52512602195641622</v>
      </c>
      <c r="K313" s="168">
        <f>IF(A19stdlife="n/a","n/a",IF(K$3&gt;(A19stdlife+$E313),(Input!$H$161*(1+rvanilla)^0.5)-SUM($H313:J313),(Input!$H$161*(1+rvanilla)^0.5)/A19stdlife))</f>
        <v>0.52512602195641622</v>
      </c>
      <c r="L313" s="168">
        <f>IF(A19stdlife="n/a","n/a",IF(L$3&gt;(A19stdlife+$E313),(Input!$H$161*(1+rvanilla)^0.5)-SUM($H313:K313),(Input!$H$161*(1+rvanilla)^0.5)/A19stdlife))</f>
        <v>0.52512602195641622</v>
      </c>
      <c r="M313" s="168">
        <f>IF(A19stdlife="n/a","n/a",IF(M$3&gt;(A19stdlife+$E313),(Input!$H$161*(1+rvanilla)^0.5)-SUM($H313:L313),(Input!$H$161*(1+rvanilla)^0.5)/A19stdlife))</f>
        <v>0.52512602195641622</v>
      </c>
      <c r="N313" s="168">
        <f>IF(A19stdlife="n/a","n/a",IF(N$3&gt;(A19stdlife+$E313),(Input!$H$161*(1+rvanilla)^0.5)-SUM($H313:M313),(Input!$H$161*(1+rvanilla)^0.5)/A19stdlife))</f>
        <v>0.52512602195641622</v>
      </c>
      <c r="O313" s="168">
        <f>IF(A19stdlife="n/a","n/a",IF(O$3&gt;(A19stdlife+$E313),(Input!$H$161*(1+rvanilla)^0.5)-SUM($H313:N313),(Input!$H$161*(1+rvanilla)^0.5)/A19stdlife))</f>
        <v>0.52512602195641622</v>
      </c>
      <c r="P313" s="168">
        <f>IF(A19stdlife="n/a","n/a",IF(P$3&gt;(A19stdlife+$E313),(Input!$H$161*(1+rvanilla)^0.5)-SUM($H313:O313),(Input!$H$161*(1+rvanilla)^0.5)/A19stdlife))</f>
        <v>0.52512602195641622</v>
      </c>
      <c r="Q313" s="168">
        <f>IF(A19stdlife="n/a","n/a",IF(Q$3&gt;(A19stdlife+$E313),(Input!$H$161*(1+rvanilla)^0.5)-SUM($H313:P313),(Input!$H$161*(1+rvanilla)^0.5)/A19stdlife))</f>
        <v>0.52512602195641622</v>
      </c>
      <c r="R313" s="168">
        <f>IF(A19stdlife="n/a","n/a",IF(R$3&gt;(A19stdlife+$E313),(Input!$H$161*(1+rvanilla)^0.5)-SUM($H313:Q313),(Input!$H$161*(1+rvanilla)^0.5)/A19stdlife))</f>
        <v>0.52512602195641622</v>
      </c>
      <c r="S313" s="168">
        <f>IF(A19stdlife="n/a","n/a",IF(S$3&gt;(A19stdlife+$E313),(Input!$H$161*(1+rvanilla)^0.5)-SUM($H313:R313),(Input!$H$161*(1+rvanilla)^0.5)/A19stdlife))</f>
        <v>0.12822882295168547</v>
      </c>
      <c r="T313" s="168">
        <f>IF(A19stdlife="n/a","n/a",IF(T$3&gt;(A19stdlife+$E313),(Input!$H$161*(1+rvanilla)^0.5)-SUM($H313:S313),(Input!$H$161*(1+rvanilla)^0.5)/A19stdlife))</f>
        <v>0</v>
      </c>
      <c r="U313" s="168">
        <f>IF(A19stdlife="n/a","n/a",IF(U$3&gt;(A19stdlife+$E313),(Input!$H$161*(1+rvanilla)^0.5)-SUM($H313:T313),(Input!$H$161*(1+rvanilla)^0.5)/A19stdlife))</f>
        <v>0</v>
      </c>
      <c r="V313" s="168">
        <f>IF(A19stdlife="n/a","n/a",IF(V$3&gt;(A19stdlife+$E313),(Input!$H$161*(1+rvanilla)^0.5)-SUM($H313:U313),(Input!$H$161*(1+rvanilla)^0.5)/A19stdlife))</f>
        <v>0</v>
      </c>
      <c r="W313" s="168">
        <f>IF(A19stdlife="n/a","n/a",IF(W$3&gt;(A19stdlife+$E313),(Input!$H$161*(1+rvanilla)^0.5)-SUM($H313:V313),(Input!$H$161*(1+rvanilla)^0.5)/A19stdlife))</f>
        <v>0</v>
      </c>
      <c r="X313" s="168">
        <f>IF(A19stdlife="n/a","n/a",IF(X$3&gt;(A19stdlife+$E313),(Input!$H$161*(1+rvanilla)^0.5)-SUM($H313:W313),(Input!$H$161*(1+rvanilla)^0.5)/A19stdlife))</f>
        <v>0</v>
      </c>
      <c r="Y313" s="168">
        <f>IF(A19stdlife="n/a","n/a",IF(Y$3&gt;(A19stdlife+$E313),(Input!$H$161*(1+rvanilla)^0.5)-SUM($H313:X313),(Input!$H$161*(1+rvanilla)^0.5)/A19stdlife))</f>
        <v>0</v>
      </c>
      <c r="Z313" s="168">
        <f>IF(A19stdlife="n/a","n/a",IF(Z$3&gt;(A19stdlife+$E313),(Input!$H$161*(1+rvanilla)^0.5)-SUM($H313:Y313),(Input!$H$161*(1+rvanilla)^0.5)/A19stdlife))</f>
        <v>0</v>
      </c>
      <c r="AA313" s="168">
        <f>IF(A19stdlife="n/a","n/a",IF(AA$3&gt;(A19stdlife+$E313),(Input!$H$161*(1+rvanilla)^0.5)-SUM($H313:Z313),(Input!$H$161*(1+rvanilla)^0.5)/A19stdlife))</f>
        <v>0</v>
      </c>
      <c r="AB313" s="168">
        <f>IF(A19stdlife="n/a","n/a",IF(AB$3&gt;(A19stdlife+$E313),(Input!$H$161*(1+rvanilla)^0.5)-SUM($H313:AA313),(Input!$H$161*(1+rvanilla)^0.5)/A19stdlife))</f>
        <v>0</v>
      </c>
      <c r="AC313" s="168">
        <f>IF(A19stdlife="n/a","n/a",IF(AC$3&gt;(A19stdlife+$E313),(Input!$H$161*(1+rvanilla)^0.5)-SUM($H313:AB313),(Input!$H$161*(1+rvanilla)^0.5)/A19stdlife))</f>
        <v>0</v>
      </c>
      <c r="AD313" s="168">
        <f>IF(A19stdlife="n/a","n/a",IF(AD$3&gt;(A19stdlife+$E313),(Input!$H$161*(1+rvanilla)^0.5)-SUM($H313:AC313),(Input!$H$161*(1+rvanilla)^0.5)/A19stdlife))</f>
        <v>0</v>
      </c>
      <c r="AE313" s="168">
        <f>IF(A19stdlife="n/a","n/a",IF(AE$3&gt;(A19stdlife+$E313),(Input!$H$161*(1+rvanilla)^0.5)-SUM($H313:AD313),(Input!$H$161*(1+rvanilla)^0.5)/A19stdlife))</f>
        <v>0</v>
      </c>
      <c r="AF313" s="168">
        <f>IF(A19stdlife="n/a","n/a",IF(AF$3&gt;(A19stdlife+$E313),(Input!$H$161*(1+rvanilla)^0.5)-SUM($H313:AE313),(Input!$H$161*(1+rvanilla)^0.5)/A19stdlife))</f>
        <v>0</v>
      </c>
      <c r="AG313" s="168">
        <f>IF(A19stdlife="n/a","n/a",IF(AG$3&gt;(A19stdlife+$E313),(Input!$H$161*(1+rvanilla)^0.5)-SUM($H313:AF313),(Input!$H$161*(1+rvanilla)^0.5)/A19stdlife))</f>
        <v>0</v>
      </c>
      <c r="AH313" s="168">
        <f>IF(A19stdlife="n/a","n/a",IF(AH$3&gt;(A19stdlife+$E313),(Input!$H$161*(1+rvanilla)^0.5)-SUM($H313:AG313),(Input!$H$161*(1+rvanilla)^0.5)/A19stdlife))</f>
        <v>0</v>
      </c>
      <c r="AI313" s="168">
        <f>IF(A19stdlife="n/a","n/a",IF(AI$3&gt;(A19stdlife+$E313),(Input!$H$161*(1+rvanilla)^0.5)-SUM($H313:AH313),(Input!$H$161*(1+rvanilla)^0.5)/A19stdlife))</f>
        <v>0</v>
      </c>
      <c r="AJ313" s="168">
        <f>IF(A19stdlife="n/a","n/a",IF(AJ$3&gt;(A19stdlife+$E313),(Input!$H$161*(1+rvanilla)^0.5)-SUM($H313:AI313),(Input!$H$161*(1+rvanilla)^0.5)/A19stdlife))</f>
        <v>0</v>
      </c>
      <c r="AK313" s="168">
        <f>IF(A19stdlife="n/a","n/a",IF(AK$3&gt;(A19stdlife+$E313),(Input!$H$161*(1+rvanilla)^0.5)-SUM($H313:AJ313),(Input!$H$161*(1+rvanilla)^0.5)/A19stdlife))</f>
        <v>0</v>
      </c>
      <c r="AL313" s="168">
        <f>IF(A19stdlife="n/a","n/a",IF(AL$3&gt;(A19stdlife+$E313),(Input!$H$161*(1+rvanilla)^0.5)-SUM($H313:AK313),(Input!$H$161*(1+rvanilla)^0.5)/A19stdlife))</f>
        <v>0</v>
      </c>
      <c r="AM313" s="168">
        <f>IF(A19stdlife="n/a","n/a",IF(AM$3&gt;(A19stdlife+$E313),(Input!$H$161*(1+rvanilla)^0.5)-SUM($H313:AL313),(Input!$H$161*(1+rvanilla)^0.5)/A19stdlife))</f>
        <v>0</v>
      </c>
      <c r="AN313" s="168">
        <f>IF(A19stdlife="n/a","n/a",IF(AN$3&gt;(A19stdlife+$E313),(Input!$H$161*(1+rvanilla)^0.5)-SUM($H313:AM313),(Input!$H$161*(1+rvanilla)^0.5)/A19stdlife))</f>
        <v>0</v>
      </c>
      <c r="AO313" s="168">
        <f>IF(A19stdlife="n/a","n/a",IF(AO$3&gt;(A19stdlife+$E313),(Input!$H$161*(1+rvanilla)^0.5)-SUM($H313:AN313),(Input!$H$161*(1+rvanilla)^0.5)/A19stdlife))</f>
        <v>0</v>
      </c>
      <c r="AP313" s="168">
        <f>IF(A19stdlife="n/a","n/a",IF(AP$3&gt;(A19stdlife+$E313),(Input!$H$161*(1+rvanilla)^0.5)-SUM($H313:AO313),(Input!$H$161*(1+rvanilla)^0.5)/A19stdlife))</f>
        <v>0</v>
      </c>
      <c r="AQ313" s="168">
        <f>IF(A19stdlife="n/a","n/a",IF(AQ$3&gt;(A19stdlife+$E313),(Input!$H$161*(1+rvanilla)^0.5)-SUM($H313:AP313),(Input!$H$161*(1+rvanilla)^0.5)/A19stdlife))</f>
        <v>0</v>
      </c>
      <c r="AR313" s="168">
        <f>IF(A19stdlife="n/a","n/a",IF(AR$3&gt;(A19stdlife+$E313),(Input!$H$161*(1+rvanilla)^0.5)-SUM($H313:AQ313),(Input!$H$161*(1+rvanilla)^0.5)/A19stdlife))</f>
        <v>0</v>
      </c>
      <c r="AS313" s="168">
        <f>IF(A19stdlife="n/a","n/a",IF(AS$3&gt;(A19stdlife+$E313),(Input!$H$161*(1+rvanilla)^0.5)-SUM($H313:AR313),(Input!$H$161*(1+rvanilla)^0.5)/A19stdlife))</f>
        <v>0</v>
      </c>
      <c r="AT313" s="168">
        <f>IF(A19stdlife="n/a","n/a",IF(AT$3&gt;(A19stdlife+$E313),(Input!$H$161*(1+rvanilla)^0.5)-SUM($H313:AS313),(Input!$H$161*(1+rvanilla)^0.5)/A19stdlife))</f>
        <v>0</v>
      </c>
      <c r="AU313" s="168">
        <f>IF(A19stdlife="n/a","n/a",IF(AU$3&gt;(A19stdlife+$E313),(Input!$H$161*(1+rvanilla)^0.5)-SUM($H313:AT313),(Input!$H$161*(1+rvanilla)^0.5)/A19stdlife))</f>
        <v>0</v>
      </c>
      <c r="AV313" s="168">
        <f>IF(A19stdlife="n/a","n/a",IF(AV$3&gt;(A19stdlife+$E313),(Input!$H$161*(1+rvanilla)^0.5)-SUM($H313:AU313),(Input!$H$161*(1+rvanilla)^0.5)/A19stdlife))</f>
        <v>0</v>
      </c>
      <c r="AW313" s="168">
        <f>IF(A19stdlife="n/a","n/a",IF(AW$3&gt;(A19stdlife+$E313),(Input!$H$161*(1+rvanilla)^0.5)-SUM($H313:AV313),(Input!$H$161*(1+rvanilla)^0.5)/A19stdlife))</f>
        <v>0</v>
      </c>
      <c r="AX313" s="168">
        <f>IF(A19stdlife="n/a","n/a",IF(AX$3&gt;(A19stdlife+$E313),(Input!$H$161*(1+rvanilla)^0.5)-SUM($H313:AW313),(Input!$H$161*(1+rvanilla)^0.5)/A19stdlife))</f>
        <v>0</v>
      </c>
      <c r="AY313" s="168">
        <f>IF(A19stdlife="n/a","n/a",IF(AY$3&gt;(A19stdlife+$E313),(Input!$H$161*(1+rvanilla)^0.5)-SUM($H313:AX313),(Input!$H$161*(1+rvanilla)^0.5)/A19stdlife))</f>
        <v>0</v>
      </c>
      <c r="AZ313" s="168">
        <f>IF(A19stdlife="n/a","n/a",IF(AZ$3&gt;(A19stdlife+$E313),(Input!$H$161*(1+rvanilla)^0.5)-SUM($H313:AY313),(Input!$H$161*(1+rvanilla)^0.5)/A19stdlife))</f>
        <v>0</v>
      </c>
      <c r="BA313" s="168">
        <f>IF(A19stdlife="n/a","n/a",IF(BA$3&gt;(A19stdlife+$E313),(Input!$H$161*(1+rvanilla)^0.5)-SUM($H313:AZ313),(Input!$H$161*(1+rvanilla)^0.5)/A19stdlife))</f>
        <v>0</v>
      </c>
      <c r="BB313" s="168">
        <f>IF(A19stdlife="n/a","n/a",IF(BB$3&gt;(A19stdlife+$E313),(Input!$H$161*(1+rvanilla)^0.5)-SUM($H313:BA313),(Input!$H$161*(1+rvanilla)^0.5)/A19stdlife))</f>
        <v>0</v>
      </c>
      <c r="BC313" s="168">
        <f>IF(A19stdlife="n/a","n/a",IF(BC$3&gt;(A19stdlife+$E313),(Input!$H$161*(1+rvanilla)^0.5)-SUM($H313:BB313),(Input!$H$161*(1+rvanilla)^0.5)/A19stdlife))</f>
        <v>0</v>
      </c>
      <c r="BD313" s="168">
        <f>IF(A19stdlife="n/a","n/a",IF(BD$3&gt;(A19stdlife+$E313),(Input!$H$161*(1+rvanilla)^0.5)-SUM($H313:BC313),(Input!$H$161*(1+rvanilla)^0.5)/A19stdlife))</f>
        <v>0</v>
      </c>
      <c r="BE313" s="168">
        <f>IF(A19stdlife="n/a","n/a",IF(BE$3&gt;(A19stdlife+$E313),(Input!$H$161*(1+rvanilla)^0.5)-SUM($H313:BD313),(Input!$H$161*(1+rvanilla)^0.5)/A19stdlife))</f>
        <v>0</v>
      </c>
      <c r="BF313" s="168">
        <f>IF(A19stdlife="n/a","n/a",IF(BF$3&gt;(A19stdlife+$E313),(Input!$H$161*(1+rvanilla)^0.5)-SUM($H313:BE313),(Input!$H$161*(1+rvanilla)^0.5)/A19stdlife))</f>
        <v>0</v>
      </c>
      <c r="BG313" s="168">
        <f>IF(A19stdlife="n/a","n/a",IF(BG$3&gt;(A19stdlife+$E313),(Input!$H$161*(1+rvanilla)^0.5)-SUM($H313:BF313),(Input!$H$161*(1+rvanilla)^0.5)/A19stdlife))</f>
        <v>0</v>
      </c>
      <c r="BH313" s="168">
        <f>IF(A19stdlife="n/a","n/a",IF(BH$3&gt;(A19stdlife+$E313),(Input!$H$161*(1+rvanilla)^0.5)-SUM($H313:BG313),(Input!$H$161*(1+rvanilla)^0.5)/A19stdlife))</f>
        <v>0</v>
      </c>
      <c r="BI313" s="168">
        <f>IF(A19stdlife="n/a","n/a",IF(BI$3&gt;(A19stdlife+$E313),(Input!$H$161*(1+rvanilla)^0.5)-SUM($H313:BH313),(Input!$H$161*(1+rvanilla)^0.5)/A19stdlife))</f>
        <v>0</v>
      </c>
      <c r="BJ313" s="20"/>
      <c r="BK313" s="20"/>
      <c r="BL313"/>
      <c r="BM313"/>
      <c r="BN313"/>
      <c r="BO313"/>
      <c r="BP313"/>
      <c r="BQ313"/>
      <c r="BR313"/>
      <c r="BS313"/>
      <c r="BT313"/>
      <c r="BU313"/>
      <c r="BV313"/>
      <c r="BW313"/>
      <c r="BX313"/>
      <c r="BY313"/>
      <c r="BZ313"/>
      <c r="CA313"/>
      <c r="CB313"/>
      <c r="CC313"/>
      <c r="CD313"/>
      <c r="CE313"/>
      <c r="CF313"/>
      <c r="CG313"/>
      <c r="CH313"/>
      <c r="CI313"/>
      <c r="CJ313"/>
      <c r="CK313"/>
      <c r="CL313"/>
      <c r="CM313"/>
      <c r="CN313"/>
      <c r="CO313"/>
      <c r="CP313"/>
      <c r="CQ313"/>
      <c r="CR313"/>
      <c r="CS313"/>
      <c r="CT313"/>
      <c r="CU313"/>
      <c r="CV313"/>
      <c r="CW313"/>
      <c r="CX313"/>
      <c r="CY313"/>
      <c r="CZ313"/>
      <c r="DA313"/>
      <c r="DB313"/>
      <c r="DC313"/>
      <c r="DD313"/>
      <c r="DE313"/>
      <c r="DF313"/>
      <c r="DG313"/>
      <c r="DH313"/>
      <c r="DI313"/>
      <c r="DJ313"/>
      <c r="DK313"/>
      <c r="DL313"/>
      <c r="DM313"/>
      <c r="DN313"/>
      <c r="DO313"/>
      <c r="DP313"/>
      <c r="DQ313"/>
      <c r="DR313"/>
      <c r="DS313"/>
      <c r="DT313"/>
      <c r="DU313"/>
      <c r="DV313"/>
      <c r="DW313"/>
      <c r="DX313"/>
      <c r="DY313"/>
      <c r="DZ313"/>
      <c r="EA313"/>
      <c r="EB313"/>
      <c r="EC313"/>
      <c r="ED313"/>
      <c r="EE313"/>
      <c r="EF313"/>
      <c r="EG313"/>
      <c r="EH313"/>
      <c r="EI313"/>
      <c r="EJ313"/>
      <c r="EK313"/>
      <c r="EL313"/>
      <c r="EM313"/>
      <c r="EN313"/>
      <c r="EO313"/>
      <c r="EP313"/>
      <c r="EQ313"/>
      <c r="ER313"/>
      <c r="ES313"/>
      <c r="ET313"/>
      <c r="EU313"/>
      <c r="EV313"/>
      <c r="EW313"/>
      <c r="EX313"/>
      <c r="EY313"/>
      <c r="EZ313"/>
      <c r="FA313"/>
      <c r="FB313"/>
      <c r="FC313"/>
      <c r="FD313"/>
      <c r="FE313"/>
      <c r="FF313"/>
      <c r="FG313"/>
      <c r="FH313"/>
      <c r="FI313"/>
      <c r="FJ313"/>
      <c r="FK313"/>
      <c r="FL313"/>
      <c r="FM313"/>
      <c r="FN313"/>
      <c r="FO313"/>
      <c r="FP313"/>
      <c r="FQ313"/>
      <c r="FR313"/>
      <c r="FS313"/>
      <c r="FT313"/>
      <c r="FU313"/>
      <c r="FV313"/>
      <c r="FW313"/>
      <c r="FX313"/>
      <c r="FY313"/>
      <c r="FZ313"/>
      <c r="GA313"/>
      <c r="GB313"/>
      <c r="GC313"/>
      <c r="GD313"/>
      <c r="GE313"/>
      <c r="GF313"/>
      <c r="GG313"/>
      <c r="GH313"/>
      <c r="GI313"/>
      <c r="GJ313"/>
      <c r="GK313"/>
      <c r="GL313"/>
      <c r="GM313"/>
      <c r="GN313"/>
      <c r="GO313"/>
      <c r="GP313"/>
      <c r="GQ313"/>
      <c r="GR313"/>
      <c r="GS313"/>
      <c r="GT313"/>
      <c r="GU313"/>
      <c r="GV313"/>
      <c r="GW313"/>
      <c r="GX313"/>
      <c r="GY313"/>
      <c r="GZ313"/>
      <c r="HA313"/>
      <c r="HB313"/>
      <c r="HC313"/>
      <c r="HD313"/>
      <c r="HE313"/>
      <c r="HF313"/>
      <c r="HG313"/>
      <c r="HH313"/>
      <c r="HI313"/>
      <c r="HJ313"/>
      <c r="HK313"/>
      <c r="HL313"/>
      <c r="HM313"/>
      <c r="HN313"/>
      <c r="HO313"/>
      <c r="HP313"/>
      <c r="HQ313"/>
      <c r="HR313"/>
      <c r="HS313"/>
      <c r="HT313"/>
      <c r="HU313"/>
      <c r="HV313"/>
      <c r="HW313"/>
      <c r="HX313"/>
      <c r="HY313"/>
      <c r="HZ313"/>
      <c r="IA313"/>
      <c r="IB313"/>
      <c r="IC313"/>
      <c r="ID313"/>
      <c r="IE313"/>
      <c r="IF313"/>
      <c r="IG313"/>
      <c r="IH313"/>
      <c r="II313"/>
      <c r="IJ313"/>
      <c r="IK313"/>
      <c r="IL313"/>
      <c r="IM313"/>
      <c r="IN313"/>
      <c r="IO313"/>
      <c r="IP313"/>
      <c r="IQ313"/>
      <c r="IR313"/>
      <c r="IS313"/>
      <c r="IT313"/>
      <c r="IU313"/>
      <c r="IV313"/>
    </row>
    <row r="314" spans="1:256" s="5" customFormat="1" hidden="1" outlineLevel="2">
      <c r="A314" s="20"/>
      <c r="B314" s="20"/>
      <c r="C314" s="38"/>
      <c r="D314" s="641"/>
      <c r="E314" s="287">
        <v>3</v>
      </c>
      <c r="F314" s="40"/>
      <c r="G314" s="445"/>
      <c r="H314" s="315"/>
      <c r="I314" s="314"/>
      <c r="J314" s="168">
        <f>IF(A19stdlife="n/a","n/a",IF(J$3&gt;(A19stdlife+$E314),(Input!$I$161*(1+rvanilla)^0.5)-SUM($I314:I314),(Input!$I$161*(1+rvanilla)^0.5)/A19stdlife))</f>
        <v>0.59832480977241131</v>
      </c>
      <c r="K314" s="168">
        <f>IF(A19stdlife="n/a","n/a",IF(K$3&gt;(A19stdlife+$E314),(Input!$I$161*(1+rvanilla)^0.5)-SUM($I314:J314),(Input!$I$161*(1+rvanilla)^0.5)/A19stdlife))</f>
        <v>0.59832480977241131</v>
      </c>
      <c r="L314" s="168">
        <f>IF(A19stdlife="n/a","n/a",IF(L$3&gt;(A19stdlife+$E314),(Input!$I$161*(1+rvanilla)^0.5)-SUM($I314:K314),(Input!$I$161*(1+rvanilla)^0.5)/A19stdlife))</f>
        <v>0.59832480977241131</v>
      </c>
      <c r="M314" s="168">
        <f>IF(A19stdlife="n/a","n/a",IF(M$3&gt;(A19stdlife+$E314),(Input!$I$161*(1+rvanilla)^0.5)-SUM($I314:L314),(Input!$I$161*(1+rvanilla)^0.5)/A19stdlife))</f>
        <v>0.59832480977241131</v>
      </c>
      <c r="N314" s="168">
        <f>IF(A19stdlife="n/a","n/a",IF(N$3&gt;(A19stdlife+$E314),(Input!$I$161*(1+rvanilla)^0.5)-SUM($I314:M314),(Input!$I$161*(1+rvanilla)^0.5)/A19stdlife))</f>
        <v>0.59832480977241131</v>
      </c>
      <c r="O314" s="168">
        <f>IF(A19stdlife="n/a","n/a",IF(O$3&gt;(A19stdlife+$E314),(Input!$I$161*(1+rvanilla)^0.5)-SUM($I314:N314),(Input!$I$161*(1+rvanilla)^0.5)/A19stdlife))</f>
        <v>0.59832480977241131</v>
      </c>
      <c r="P314" s="168">
        <f>IF(A19stdlife="n/a","n/a",IF(P$3&gt;(A19stdlife+$E314),(Input!$I$161*(1+rvanilla)^0.5)-SUM($I314:O314),(Input!$I$161*(1+rvanilla)^0.5)/A19stdlife))</f>
        <v>0.59832480977241131</v>
      </c>
      <c r="Q314" s="168">
        <f>IF(A19stdlife="n/a","n/a",IF(Q$3&gt;(A19stdlife+$E314),(Input!$I$161*(1+rvanilla)^0.5)-SUM($I314:P314),(Input!$I$161*(1+rvanilla)^0.5)/A19stdlife))</f>
        <v>0.59832480977241131</v>
      </c>
      <c r="R314" s="168">
        <f>IF(A19stdlife="n/a","n/a",IF(R$3&gt;(A19stdlife+$E314),(Input!$I$161*(1+rvanilla)^0.5)-SUM($I314:Q314),(Input!$I$161*(1+rvanilla)^0.5)/A19stdlife))</f>
        <v>0.59832480977241131</v>
      </c>
      <c r="S314" s="168">
        <f>IF(A19stdlife="n/a","n/a",IF(S$3&gt;(A19stdlife+$E314),(Input!$I$161*(1+rvanilla)^0.5)-SUM($I314:R314),(Input!$I$161*(1+rvanilla)^0.5)/A19stdlife))</f>
        <v>0.59832480977241131</v>
      </c>
      <c r="T314" s="168">
        <f>IF(A19stdlife="n/a","n/a",IF(T$3&gt;(A19stdlife+$E314),(Input!$I$161*(1+rvanilla)^0.5)-SUM($I314:S314),(Input!$I$161*(1+rvanilla)^0.5)/A19stdlife))</f>
        <v>0.14610299793194326</v>
      </c>
      <c r="U314" s="168">
        <f>IF(A19stdlife="n/a","n/a",IF(U$3&gt;(A19stdlife+$E314),(Input!$I$161*(1+rvanilla)^0.5)-SUM($I314:T314),(Input!$I$161*(1+rvanilla)^0.5)/A19stdlife))</f>
        <v>0</v>
      </c>
      <c r="V314" s="168">
        <f>IF(A19stdlife="n/a","n/a",IF(V$3&gt;(A19stdlife+$E314),(Input!$I$161*(1+rvanilla)^0.5)-SUM($I314:U314),(Input!$I$161*(1+rvanilla)^0.5)/A19stdlife))</f>
        <v>0</v>
      </c>
      <c r="W314" s="168">
        <f>IF(A19stdlife="n/a","n/a",IF(W$3&gt;(A19stdlife+$E314),(Input!$I$161*(1+rvanilla)^0.5)-SUM($I314:V314),(Input!$I$161*(1+rvanilla)^0.5)/A19stdlife))</f>
        <v>0</v>
      </c>
      <c r="X314" s="168">
        <f>IF(A19stdlife="n/a","n/a",IF(X$3&gt;(A19stdlife+$E314),(Input!$I$161*(1+rvanilla)^0.5)-SUM($I314:W314),(Input!$I$161*(1+rvanilla)^0.5)/A19stdlife))</f>
        <v>0</v>
      </c>
      <c r="Y314" s="168">
        <f>IF(A19stdlife="n/a","n/a",IF(Y$3&gt;(A19stdlife+$E314),(Input!$I$161*(1+rvanilla)^0.5)-SUM($I314:X314),(Input!$I$161*(1+rvanilla)^0.5)/A19stdlife))</f>
        <v>0</v>
      </c>
      <c r="Z314" s="168">
        <f>IF(A19stdlife="n/a","n/a",IF(Z$3&gt;(A19stdlife+$E314),(Input!$I$161*(1+rvanilla)^0.5)-SUM($I314:Y314),(Input!$I$161*(1+rvanilla)^0.5)/A19stdlife))</f>
        <v>0</v>
      </c>
      <c r="AA314" s="168">
        <f>IF(A19stdlife="n/a","n/a",IF(AA$3&gt;(A19stdlife+$E314),(Input!$I$161*(1+rvanilla)^0.5)-SUM($I314:Z314),(Input!$I$161*(1+rvanilla)^0.5)/A19stdlife))</f>
        <v>0</v>
      </c>
      <c r="AB314" s="168">
        <f>IF(A19stdlife="n/a","n/a",IF(AB$3&gt;(A19stdlife+$E314),(Input!$I$161*(1+rvanilla)^0.5)-SUM($I314:AA314),(Input!$I$161*(1+rvanilla)^0.5)/A19stdlife))</f>
        <v>0</v>
      </c>
      <c r="AC314" s="168">
        <f>IF(A19stdlife="n/a","n/a",IF(AC$3&gt;(A19stdlife+$E314),(Input!$I$161*(1+rvanilla)^0.5)-SUM($I314:AB314),(Input!$I$161*(1+rvanilla)^0.5)/A19stdlife))</f>
        <v>0</v>
      </c>
      <c r="AD314" s="168">
        <f>IF(A19stdlife="n/a","n/a",IF(AD$3&gt;(A19stdlife+$E314),(Input!$I$161*(1+rvanilla)^0.5)-SUM($I314:AC314),(Input!$I$161*(1+rvanilla)^0.5)/A19stdlife))</f>
        <v>0</v>
      </c>
      <c r="AE314" s="168">
        <f>IF(A19stdlife="n/a","n/a",IF(AE$3&gt;(A19stdlife+$E314),(Input!$I$161*(1+rvanilla)^0.5)-SUM($I314:AD314),(Input!$I$161*(1+rvanilla)^0.5)/A19stdlife))</f>
        <v>0</v>
      </c>
      <c r="AF314" s="168">
        <f>IF(A19stdlife="n/a","n/a",IF(AF$3&gt;(A19stdlife+$E314),(Input!$I$161*(1+rvanilla)^0.5)-SUM($I314:AE314),(Input!$I$161*(1+rvanilla)^0.5)/A19stdlife))</f>
        <v>0</v>
      </c>
      <c r="AG314" s="168">
        <f>IF(A19stdlife="n/a","n/a",IF(AG$3&gt;(A19stdlife+$E314),(Input!$I$161*(1+rvanilla)^0.5)-SUM($I314:AF314),(Input!$I$161*(1+rvanilla)^0.5)/A19stdlife))</f>
        <v>0</v>
      </c>
      <c r="AH314" s="168">
        <f>IF(A19stdlife="n/a","n/a",IF(AH$3&gt;(A19stdlife+$E314),(Input!$I$161*(1+rvanilla)^0.5)-SUM($I314:AG314),(Input!$I$161*(1+rvanilla)^0.5)/A19stdlife))</f>
        <v>0</v>
      </c>
      <c r="AI314" s="168">
        <f>IF(A19stdlife="n/a","n/a",IF(AI$3&gt;(A19stdlife+$E314),(Input!$I$161*(1+rvanilla)^0.5)-SUM($I314:AH314),(Input!$I$161*(1+rvanilla)^0.5)/A19stdlife))</f>
        <v>0</v>
      </c>
      <c r="AJ314" s="168">
        <f>IF(A19stdlife="n/a","n/a",IF(AJ$3&gt;(A19stdlife+$E314),(Input!$I$161*(1+rvanilla)^0.5)-SUM($I314:AI314),(Input!$I$161*(1+rvanilla)^0.5)/A19stdlife))</f>
        <v>0</v>
      </c>
      <c r="AK314" s="168">
        <f>IF(A19stdlife="n/a","n/a",IF(AK$3&gt;(A19stdlife+$E314),(Input!$I$161*(1+rvanilla)^0.5)-SUM($I314:AJ314),(Input!$I$161*(1+rvanilla)^0.5)/A19stdlife))</f>
        <v>0</v>
      </c>
      <c r="AL314" s="168">
        <f>IF(A19stdlife="n/a","n/a",IF(AL$3&gt;(A19stdlife+$E314),(Input!$I$161*(1+rvanilla)^0.5)-SUM($I314:AK314),(Input!$I$161*(1+rvanilla)^0.5)/A19stdlife))</f>
        <v>0</v>
      </c>
      <c r="AM314" s="168">
        <f>IF(A19stdlife="n/a","n/a",IF(AM$3&gt;(A19stdlife+$E314),(Input!$I$161*(1+rvanilla)^0.5)-SUM($I314:AL314),(Input!$I$161*(1+rvanilla)^0.5)/A19stdlife))</f>
        <v>0</v>
      </c>
      <c r="AN314" s="168">
        <f>IF(A19stdlife="n/a","n/a",IF(AN$3&gt;(A19stdlife+$E314),(Input!$I$161*(1+rvanilla)^0.5)-SUM($I314:AM314),(Input!$I$161*(1+rvanilla)^0.5)/A19stdlife))</f>
        <v>0</v>
      </c>
      <c r="AO314" s="168">
        <f>IF(A19stdlife="n/a","n/a",IF(AO$3&gt;(A19stdlife+$E314),(Input!$I$161*(1+rvanilla)^0.5)-SUM($I314:AN314),(Input!$I$161*(1+rvanilla)^0.5)/A19stdlife))</f>
        <v>0</v>
      </c>
      <c r="AP314" s="168">
        <f>IF(A19stdlife="n/a","n/a",IF(AP$3&gt;(A19stdlife+$E314),(Input!$I$161*(1+rvanilla)^0.5)-SUM($I314:AO314),(Input!$I$161*(1+rvanilla)^0.5)/A19stdlife))</f>
        <v>0</v>
      </c>
      <c r="AQ314" s="168">
        <f>IF(A19stdlife="n/a","n/a",IF(AQ$3&gt;(A19stdlife+$E314),(Input!$I$161*(1+rvanilla)^0.5)-SUM($I314:AP314),(Input!$I$161*(1+rvanilla)^0.5)/A19stdlife))</f>
        <v>0</v>
      </c>
      <c r="AR314" s="168">
        <f>IF(A19stdlife="n/a","n/a",IF(AR$3&gt;(A19stdlife+$E314),(Input!$I$161*(1+rvanilla)^0.5)-SUM($I314:AQ314),(Input!$I$161*(1+rvanilla)^0.5)/A19stdlife))</f>
        <v>0</v>
      </c>
      <c r="AS314" s="168">
        <f>IF(A19stdlife="n/a","n/a",IF(AS$3&gt;(A19stdlife+$E314),(Input!$I$161*(1+rvanilla)^0.5)-SUM($I314:AR314),(Input!$I$161*(1+rvanilla)^0.5)/A19stdlife))</f>
        <v>0</v>
      </c>
      <c r="AT314" s="168">
        <f>IF(A19stdlife="n/a","n/a",IF(AT$3&gt;(A19stdlife+$E314),(Input!$I$161*(1+rvanilla)^0.5)-SUM($I314:AS314),(Input!$I$161*(1+rvanilla)^0.5)/A19stdlife))</f>
        <v>0</v>
      </c>
      <c r="AU314" s="168">
        <f>IF(A19stdlife="n/a","n/a",IF(AU$3&gt;(A19stdlife+$E314),(Input!$I$161*(1+rvanilla)^0.5)-SUM($I314:AT314),(Input!$I$161*(1+rvanilla)^0.5)/A19stdlife))</f>
        <v>0</v>
      </c>
      <c r="AV314" s="168">
        <f>IF(A19stdlife="n/a","n/a",IF(AV$3&gt;(A19stdlife+$E314),(Input!$I$161*(1+rvanilla)^0.5)-SUM($I314:AU314),(Input!$I$161*(1+rvanilla)^0.5)/A19stdlife))</f>
        <v>0</v>
      </c>
      <c r="AW314" s="168">
        <f>IF(A19stdlife="n/a","n/a",IF(AW$3&gt;(A19stdlife+$E314),(Input!$I$161*(1+rvanilla)^0.5)-SUM($I314:AV314),(Input!$I$161*(1+rvanilla)^0.5)/A19stdlife))</f>
        <v>0</v>
      </c>
      <c r="AX314" s="168">
        <f>IF(A19stdlife="n/a","n/a",IF(AX$3&gt;(A19stdlife+$E314),(Input!$I$161*(1+rvanilla)^0.5)-SUM($I314:AW314),(Input!$I$161*(1+rvanilla)^0.5)/A19stdlife))</f>
        <v>0</v>
      </c>
      <c r="AY314" s="168">
        <f>IF(A19stdlife="n/a","n/a",IF(AY$3&gt;(A19stdlife+$E314),(Input!$I$161*(1+rvanilla)^0.5)-SUM($I314:AX314),(Input!$I$161*(1+rvanilla)^0.5)/A19stdlife))</f>
        <v>0</v>
      </c>
      <c r="AZ314" s="168">
        <f>IF(A19stdlife="n/a","n/a",IF(AZ$3&gt;(A19stdlife+$E314),(Input!$I$161*(1+rvanilla)^0.5)-SUM($I314:AY314),(Input!$I$161*(1+rvanilla)^0.5)/A19stdlife))</f>
        <v>0</v>
      </c>
      <c r="BA314" s="168">
        <f>IF(A19stdlife="n/a","n/a",IF(BA$3&gt;(A19stdlife+$E314),(Input!$I$161*(1+rvanilla)^0.5)-SUM($I314:AZ314),(Input!$I$161*(1+rvanilla)^0.5)/A19stdlife))</f>
        <v>0</v>
      </c>
      <c r="BB314" s="168">
        <f>IF(A19stdlife="n/a","n/a",IF(BB$3&gt;(A19stdlife+$E314),(Input!$I$161*(1+rvanilla)^0.5)-SUM($I314:BA314),(Input!$I$161*(1+rvanilla)^0.5)/A19stdlife))</f>
        <v>0</v>
      </c>
      <c r="BC314" s="168">
        <f>IF(A19stdlife="n/a","n/a",IF(BC$3&gt;(A19stdlife+$E314),(Input!$I$161*(1+rvanilla)^0.5)-SUM($I314:BB314),(Input!$I$161*(1+rvanilla)^0.5)/A19stdlife))</f>
        <v>0</v>
      </c>
      <c r="BD314" s="168">
        <f>IF(A19stdlife="n/a","n/a",IF(BD$3&gt;(A19stdlife+$E314),(Input!$I$161*(1+rvanilla)^0.5)-SUM($I314:BC314),(Input!$I$161*(1+rvanilla)^0.5)/A19stdlife))</f>
        <v>0</v>
      </c>
      <c r="BE314" s="168">
        <f>IF(A19stdlife="n/a","n/a",IF(BE$3&gt;(A19stdlife+$E314),(Input!$I$161*(1+rvanilla)^0.5)-SUM($I314:BD314),(Input!$I$161*(1+rvanilla)^0.5)/A19stdlife))</f>
        <v>0</v>
      </c>
      <c r="BF314" s="168">
        <f>IF(A19stdlife="n/a","n/a",IF(BF$3&gt;(A19stdlife+$E314),(Input!$I$161*(1+rvanilla)^0.5)-SUM($I314:BE314),(Input!$I$161*(1+rvanilla)^0.5)/A19stdlife))</f>
        <v>0</v>
      </c>
      <c r="BG314" s="168">
        <f>IF(A19stdlife="n/a","n/a",IF(BG$3&gt;(A19stdlife+$E314),(Input!$I$161*(1+rvanilla)^0.5)-SUM($I314:BF314),(Input!$I$161*(1+rvanilla)^0.5)/A19stdlife))</f>
        <v>0</v>
      </c>
      <c r="BH314" s="168">
        <f>IF(A19stdlife="n/a","n/a",IF(BH$3&gt;(A19stdlife+$E314),(Input!$I$161*(1+rvanilla)^0.5)-SUM($I314:BG314),(Input!$I$161*(1+rvanilla)^0.5)/A19stdlife))</f>
        <v>0</v>
      </c>
      <c r="BI314" s="168">
        <f>IF(A19stdlife="n/a","n/a",IF(BI$3&gt;(A19stdlife+$E314),(Input!$I$161*(1+rvanilla)^0.5)-SUM($I314:BH314),(Input!$I$161*(1+rvanilla)^0.5)/A19stdlife))</f>
        <v>0</v>
      </c>
      <c r="BJ314" s="20"/>
      <c r="BK314" s="20"/>
      <c r="BL314"/>
      <c r="BM314"/>
      <c r="BN314"/>
      <c r="BO314"/>
      <c r="BP314"/>
      <c r="BQ314"/>
      <c r="BR314"/>
      <c r="BS314"/>
      <c r="BT314"/>
      <c r="BU314"/>
      <c r="BV314"/>
      <c r="BW314"/>
      <c r="BX314"/>
      <c r="BY314"/>
      <c r="BZ314"/>
      <c r="CA314"/>
      <c r="CB314"/>
      <c r="CC314"/>
      <c r="CD314"/>
      <c r="CE314"/>
      <c r="CF314"/>
      <c r="CG314"/>
      <c r="CH314"/>
      <c r="CI314"/>
      <c r="CJ314"/>
      <c r="CK314"/>
      <c r="CL314"/>
      <c r="CM314"/>
      <c r="CN314"/>
      <c r="CO314"/>
      <c r="CP314"/>
      <c r="CQ314"/>
      <c r="CR314"/>
      <c r="CS314"/>
      <c r="CT314"/>
      <c r="CU314"/>
      <c r="CV314"/>
      <c r="CW314"/>
      <c r="CX314"/>
      <c r="CY314"/>
      <c r="CZ314"/>
      <c r="DA314"/>
      <c r="DB314"/>
      <c r="DC314"/>
      <c r="DD314"/>
      <c r="DE314"/>
      <c r="DF314"/>
      <c r="DG314"/>
      <c r="DH314"/>
      <c r="DI314"/>
      <c r="DJ314"/>
      <c r="DK314"/>
      <c r="DL314"/>
      <c r="DM314"/>
      <c r="DN314"/>
      <c r="DO314"/>
      <c r="DP314"/>
      <c r="DQ314"/>
      <c r="DR314"/>
      <c r="DS314"/>
      <c r="DT314"/>
      <c r="DU314"/>
      <c r="DV314"/>
      <c r="DW314"/>
      <c r="DX314"/>
      <c r="DY314"/>
      <c r="DZ314"/>
      <c r="EA314"/>
      <c r="EB314"/>
      <c r="EC314"/>
      <c r="ED314"/>
      <c r="EE314"/>
      <c r="EF314"/>
      <c r="EG314"/>
      <c r="EH314"/>
      <c r="EI314"/>
      <c r="EJ314"/>
      <c r="EK314"/>
      <c r="EL314"/>
      <c r="EM314"/>
      <c r="EN314"/>
      <c r="EO314"/>
      <c r="EP314"/>
      <c r="EQ314"/>
      <c r="ER314"/>
      <c r="ES314"/>
      <c r="ET314"/>
      <c r="EU314"/>
      <c r="EV314"/>
      <c r="EW314"/>
      <c r="EX314"/>
      <c r="EY314"/>
      <c r="EZ314"/>
      <c r="FA314"/>
      <c r="FB314"/>
      <c r="FC314"/>
      <c r="FD314"/>
      <c r="FE314"/>
      <c r="FF314"/>
      <c r="FG314"/>
      <c r="FH314"/>
      <c r="FI314"/>
      <c r="FJ314"/>
      <c r="FK314"/>
      <c r="FL314"/>
      <c r="FM314"/>
      <c r="FN314"/>
      <c r="FO314"/>
      <c r="FP314"/>
      <c r="FQ314"/>
      <c r="FR314"/>
      <c r="FS314"/>
      <c r="FT314"/>
      <c r="FU314"/>
      <c r="FV314"/>
      <c r="FW314"/>
      <c r="FX314"/>
      <c r="FY314"/>
      <c r="FZ314"/>
      <c r="GA314"/>
      <c r="GB314"/>
      <c r="GC314"/>
      <c r="GD314"/>
      <c r="GE314"/>
      <c r="GF314"/>
      <c r="GG314"/>
      <c r="GH314"/>
      <c r="GI314"/>
      <c r="GJ314"/>
      <c r="GK314"/>
      <c r="GL314"/>
      <c r="GM314"/>
      <c r="GN314"/>
      <c r="GO314"/>
      <c r="GP314"/>
      <c r="GQ314"/>
      <c r="GR314"/>
      <c r="GS314"/>
      <c r="GT314"/>
      <c r="GU314"/>
      <c r="GV314"/>
      <c r="GW314"/>
      <c r="GX314"/>
      <c r="GY314"/>
      <c r="GZ314"/>
      <c r="HA314"/>
      <c r="HB314"/>
      <c r="HC314"/>
      <c r="HD314"/>
      <c r="HE314"/>
      <c r="HF314"/>
      <c r="HG314"/>
      <c r="HH314"/>
      <c r="HI314"/>
      <c r="HJ314"/>
      <c r="HK314"/>
      <c r="HL314"/>
      <c r="HM314"/>
      <c r="HN314"/>
      <c r="HO314"/>
      <c r="HP314"/>
      <c r="HQ314"/>
      <c r="HR314"/>
      <c r="HS314"/>
      <c r="HT314"/>
      <c r="HU314"/>
      <c r="HV314"/>
      <c r="HW314"/>
      <c r="HX314"/>
      <c r="HY314"/>
      <c r="HZ314"/>
      <c r="IA314"/>
      <c r="IB314"/>
      <c r="IC314"/>
      <c r="ID314"/>
      <c r="IE314"/>
      <c r="IF314"/>
      <c r="IG314"/>
      <c r="IH314"/>
      <c r="II314"/>
      <c r="IJ314"/>
      <c r="IK314"/>
      <c r="IL314"/>
      <c r="IM314"/>
      <c r="IN314"/>
      <c r="IO314"/>
      <c r="IP314"/>
      <c r="IQ314"/>
      <c r="IR314"/>
      <c r="IS314"/>
      <c r="IT314"/>
      <c r="IU314"/>
      <c r="IV314"/>
    </row>
    <row r="315" spans="1:256" s="5" customFormat="1" hidden="1" outlineLevel="2">
      <c r="A315" s="20"/>
      <c r="B315" s="20"/>
      <c r="C315" s="38"/>
      <c r="D315" s="641"/>
      <c r="E315" s="287">
        <v>4</v>
      </c>
      <c r="F315" s="40"/>
      <c r="G315" s="445"/>
      <c r="H315" s="315"/>
      <c r="I315" s="315"/>
      <c r="J315" s="314"/>
      <c r="K315" s="168">
        <f>IF(A19stdlife="n/a","n/a",IF(K$3&gt;(A19stdlife+$E315),(Input!$J$161*(1+rvanilla)^0.5)-SUM($J315:J315),(Input!$J$161*(1+rvanilla)^0.5)/A19stdlife))</f>
        <v>0.7298850989155462</v>
      </c>
      <c r="L315" s="168">
        <f>IF(A19stdlife="n/a","n/a",IF(L$3&gt;(A19stdlife+$E315),(Input!$J$161*(1+rvanilla)^0.5)-SUM($J315:K315),(Input!$J$161*(1+rvanilla)^0.5)/A19stdlife))</f>
        <v>0.7298850989155462</v>
      </c>
      <c r="M315" s="168">
        <f>IF(A19stdlife="n/a","n/a",IF(M$3&gt;(A19stdlife+$E315),(Input!$J$161*(1+rvanilla)^0.5)-SUM($J315:L315),(Input!$J$161*(1+rvanilla)^0.5)/A19stdlife))</f>
        <v>0.7298850989155462</v>
      </c>
      <c r="N315" s="168">
        <f>IF(A19stdlife="n/a","n/a",IF(N$3&gt;(A19stdlife+$E315),(Input!$J$161*(1+rvanilla)^0.5)-SUM($J315:M315),(Input!$J$161*(1+rvanilla)^0.5)/A19stdlife))</f>
        <v>0.7298850989155462</v>
      </c>
      <c r="O315" s="168">
        <f>IF(A19stdlife="n/a","n/a",IF(O$3&gt;(A19stdlife+$E315),(Input!$J$161*(1+rvanilla)^0.5)-SUM($J315:N315),(Input!$J$161*(1+rvanilla)^0.5)/A19stdlife))</f>
        <v>0.7298850989155462</v>
      </c>
      <c r="P315" s="168">
        <f>IF(A19stdlife="n/a","n/a",IF(P$3&gt;(A19stdlife+$E315),(Input!$J$161*(1+rvanilla)^0.5)-SUM($J315:O315),(Input!$J$161*(1+rvanilla)^0.5)/A19stdlife))</f>
        <v>0.7298850989155462</v>
      </c>
      <c r="Q315" s="168">
        <f>IF(A19stdlife="n/a","n/a",IF(Q$3&gt;(A19stdlife+$E315),(Input!$J$161*(1+rvanilla)^0.5)-SUM($J315:P315),(Input!$J$161*(1+rvanilla)^0.5)/A19stdlife))</f>
        <v>0.7298850989155462</v>
      </c>
      <c r="R315" s="168">
        <f>IF(A19stdlife="n/a","n/a",IF(R$3&gt;(A19stdlife+$E315),(Input!$J$161*(1+rvanilla)^0.5)-SUM($J315:Q315),(Input!$J$161*(1+rvanilla)^0.5)/A19stdlife))</f>
        <v>0.7298850989155462</v>
      </c>
      <c r="S315" s="168">
        <f>IF(A19stdlife="n/a","n/a",IF(S$3&gt;(A19stdlife+$E315),(Input!$J$161*(1+rvanilla)^0.5)-SUM($J315:R315),(Input!$J$161*(1+rvanilla)^0.5)/A19stdlife))</f>
        <v>0.7298850989155462</v>
      </c>
      <c r="T315" s="168">
        <f>IF(A19stdlife="n/a","n/a",IF(T$3&gt;(A19stdlife+$E315),(Input!$J$161*(1+rvanilla)^0.5)-SUM($J315:S315),(Input!$J$161*(1+rvanilla)^0.5)/A19stdlife))</f>
        <v>0.7298850989155462</v>
      </c>
      <c r="U315" s="168">
        <f>IF(A19stdlife="n/a","n/a",IF(U$3&gt;(A19stdlife+$E315),(Input!$J$161*(1+rvanilla)^0.5)-SUM($J315:T315),(Input!$J$161*(1+rvanilla)^0.5)/A19stdlife))</f>
        <v>0.17822827894764615</v>
      </c>
      <c r="V315" s="168">
        <f>IF(A19stdlife="n/a","n/a",IF(V$3&gt;(A19stdlife+$E315),(Input!$J$161*(1+rvanilla)^0.5)-SUM($J315:U315),(Input!$J$161*(1+rvanilla)^0.5)/A19stdlife))</f>
        <v>0</v>
      </c>
      <c r="W315" s="168">
        <f>IF(A19stdlife="n/a","n/a",IF(W$3&gt;(A19stdlife+$E315),(Input!$J$161*(1+rvanilla)^0.5)-SUM($J315:V315),(Input!$J$161*(1+rvanilla)^0.5)/A19stdlife))</f>
        <v>0</v>
      </c>
      <c r="X315" s="168">
        <f>IF(A19stdlife="n/a","n/a",IF(X$3&gt;(A19stdlife+$E315),(Input!$J$161*(1+rvanilla)^0.5)-SUM($J315:W315),(Input!$J$161*(1+rvanilla)^0.5)/A19stdlife))</f>
        <v>0</v>
      </c>
      <c r="Y315" s="168">
        <f>IF(A19stdlife="n/a","n/a",IF(Y$3&gt;(A19stdlife+$E315),(Input!$J$161*(1+rvanilla)^0.5)-SUM($J315:X315),(Input!$J$161*(1+rvanilla)^0.5)/A19stdlife))</f>
        <v>0</v>
      </c>
      <c r="Z315" s="168">
        <f>IF(A19stdlife="n/a","n/a",IF(Z$3&gt;(A19stdlife+$E315),(Input!$J$161*(1+rvanilla)^0.5)-SUM($J315:Y315),(Input!$J$161*(1+rvanilla)^0.5)/A19stdlife))</f>
        <v>0</v>
      </c>
      <c r="AA315" s="168">
        <f>IF(A19stdlife="n/a","n/a",IF(AA$3&gt;(A19stdlife+$E315),(Input!$J$161*(1+rvanilla)^0.5)-SUM($J315:Z315),(Input!$J$161*(1+rvanilla)^0.5)/A19stdlife))</f>
        <v>0</v>
      </c>
      <c r="AB315" s="168">
        <f>IF(A19stdlife="n/a","n/a",IF(AB$3&gt;(A19stdlife+$E315),(Input!$J$161*(1+rvanilla)^0.5)-SUM($J315:AA315),(Input!$J$161*(1+rvanilla)^0.5)/A19stdlife))</f>
        <v>0</v>
      </c>
      <c r="AC315" s="168">
        <f>IF(A19stdlife="n/a","n/a",IF(AC$3&gt;(A19stdlife+$E315),(Input!$J$161*(1+rvanilla)^0.5)-SUM($J315:AB315),(Input!$J$161*(1+rvanilla)^0.5)/A19stdlife))</f>
        <v>0</v>
      </c>
      <c r="AD315" s="168">
        <f>IF(A19stdlife="n/a","n/a",IF(AD$3&gt;(A19stdlife+$E315),(Input!$J$161*(1+rvanilla)^0.5)-SUM($J315:AC315),(Input!$J$161*(1+rvanilla)^0.5)/A19stdlife))</f>
        <v>0</v>
      </c>
      <c r="AE315" s="168">
        <f>IF(A19stdlife="n/a","n/a",IF(AE$3&gt;(A19stdlife+$E315),(Input!$J$161*(1+rvanilla)^0.5)-SUM($J315:AD315),(Input!$J$161*(1+rvanilla)^0.5)/A19stdlife))</f>
        <v>0</v>
      </c>
      <c r="AF315" s="168">
        <f>IF(A19stdlife="n/a","n/a",IF(AF$3&gt;(A19stdlife+$E315),(Input!$J$161*(1+rvanilla)^0.5)-SUM($J315:AE315),(Input!$J$161*(1+rvanilla)^0.5)/A19stdlife))</f>
        <v>0</v>
      </c>
      <c r="AG315" s="168">
        <f>IF(A19stdlife="n/a","n/a",IF(AG$3&gt;(A19stdlife+$E315),(Input!$J$161*(1+rvanilla)^0.5)-SUM($J315:AF315),(Input!$J$161*(1+rvanilla)^0.5)/A19stdlife))</f>
        <v>0</v>
      </c>
      <c r="AH315" s="168">
        <f>IF(A19stdlife="n/a","n/a",IF(AH$3&gt;(A19stdlife+$E315),(Input!$J$161*(1+rvanilla)^0.5)-SUM($J315:AG315),(Input!$J$161*(1+rvanilla)^0.5)/A19stdlife))</f>
        <v>0</v>
      </c>
      <c r="AI315" s="168">
        <f>IF(A19stdlife="n/a","n/a",IF(AI$3&gt;(A19stdlife+$E315),(Input!$J$161*(1+rvanilla)^0.5)-SUM($J315:AH315),(Input!$J$161*(1+rvanilla)^0.5)/A19stdlife))</f>
        <v>0</v>
      </c>
      <c r="AJ315" s="168">
        <f>IF(A19stdlife="n/a","n/a",IF(AJ$3&gt;(A19stdlife+$E315),(Input!$J$161*(1+rvanilla)^0.5)-SUM($J315:AI315),(Input!$J$161*(1+rvanilla)^0.5)/A19stdlife))</f>
        <v>0</v>
      </c>
      <c r="AK315" s="168">
        <f>IF(A19stdlife="n/a","n/a",IF(AK$3&gt;(A19stdlife+$E315),(Input!$J$161*(1+rvanilla)^0.5)-SUM($J315:AJ315),(Input!$J$161*(1+rvanilla)^0.5)/A19stdlife))</f>
        <v>0</v>
      </c>
      <c r="AL315" s="168">
        <f>IF(A19stdlife="n/a","n/a",IF(AL$3&gt;(A19stdlife+$E315),(Input!$J$161*(1+rvanilla)^0.5)-SUM($J315:AK315),(Input!$J$161*(1+rvanilla)^0.5)/A19stdlife))</f>
        <v>0</v>
      </c>
      <c r="AM315" s="168">
        <f>IF(A19stdlife="n/a","n/a",IF(AM$3&gt;(A19stdlife+$E315),(Input!$J$161*(1+rvanilla)^0.5)-SUM($J315:AL315),(Input!$J$161*(1+rvanilla)^0.5)/A19stdlife))</f>
        <v>0</v>
      </c>
      <c r="AN315" s="168">
        <f>IF(A19stdlife="n/a","n/a",IF(AN$3&gt;(A19stdlife+$E315),(Input!$J$161*(1+rvanilla)^0.5)-SUM($J315:AM315),(Input!$J$161*(1+rvanilla)^0.5)/A19stdlife))</f>
        <v>0</v>
      </c>
      <c r="AO315" s="168">
        <f>IF(A19stdlife="n/a","n/a",IF(AO$3&gt;(A19stdlife+$E315),(Input!$J$161*(1+rvanilla)^0.5)-SUM($J315:AN315),(Input!$J$161*(1+rvanilla)^0.5)/A19stdlife))</f>
        <v>0</v>
      </c>
      <c r="AP315" s="168">
        <f>IF(A19stdlife="n/a","n/a",IF(AP$3&gt;(A19stdlife+$E315),(Input!$J$161*(1+rvanilla)^0.5)-SUM($J315:AO315),(Input!$J$161*(1+rvanilla)^0.5)/A19stdlife))</f>
        <v>0</v>
      </c>
      <c r="AQ315" s="168">
        <f>IF(A19stdlife="n/a","n/a",IF(AQ$3&gt;(A19stdlife+$E315),(Input!$J$161*(1+rvanilla)^0.5)-SUM($J315:AP315),(Input!$J$161*(1+rvanilla)^0.5)/A19stdlife))</f>
        <v>0</v>
      </c>
      <c r="AR315" s="168">
        <f>IF(A19stdlife="n/a","n/a",IF(AR$3&gt;(A19stdlife+$E315),(Input!$J$161*(1+rvanilla)^0.5)-SUM($J315:AQ315),(Input!$J$161*(1+rvanilla)^0.5)/A19stdlife))</f>
        <v>0</v>
      </c>
      <c r="AS315" s="168">
        <f>IF(A19stdlife="n/a","n/a",IF(AS$3&gt;(A19stdlife+$E315),(Input!$J$161*(1+rvanilla)^0.5)-SUM($J315:AR315),(Input!$J$161*(1+rvanilla)^0.5)/A19stdlife))</f>
        <v>0</v>
      </c>
      <c r="AT315" s="168">
        <f>IF(A19stdlife="n/a","n/a",IF(AT$3&gt;(A19stdlife+$E315),(Input!$J$161*(1+rvanilla)^0.5)-SUM($J315:AS315),(Input!$J$161*(1+rvanilla)^0.5)/A19stdlife))</f>
        <v>0</v>
      </c>
      <c r="AU315" s="168">
        <f>IF(A19stdlife="n/a","n/a",IF(AU$3&gt;(A19stdlife+$E315),(Input!$J$161*(1+rvanilla)^0.5)-SUM($J315:AT315),(Input!$J$161*(1+rvanilla)^0.5)/A19stdlife))</f>
        <v>0</v>
      </c>
      <c r="AV315" s="168">
        <f>IF(A19stdlife="n/a","n/a",IF(AV$3&gt;(A19stdlife+$E315),(Input!$J$161*(1+rvanilla)^0.5)-SUM($J315:AU315),(Input!$J$161*(1+rvanilla)^0.5)/A19stdlife))</f>
        <v>0</v>
      </c>
      <c r="AW315" s="168">
        <f>IF(A19stdlife="n/a","n/a",IF(AW$3&gt;(A19stdlife+$E315),(Input!$J$161*(1+rvanilla)^0.5)-SUM($J315:AV315),(Input!$J$161*(1+rvanilla)^0.5)/A19stdlife))</f>
        <v>0</v>
      </c>
      <c r="AX315" s="168">
        <f>IF(A19stdlife="n/a","n/a",IF(AX$3&gt;(A19stdlife+$E315),(Input!$J$161*(1+rvanilla)^0.5)-SUM($J315:AW315),(Input!$J$161*(1+rvanilla)^0.5)/A19stdlife))</f>
        <v>0</v>
      </c>
      <c r="AY315" s="168">
        <f>IF(A19stdlife="n/a","n/a",IF(AY$3&gt;(A19stdlife+$E315),(Input!$J$161*(1+rvanilla)^0.5)-SUM($J315:AX315),(Input!$J$161*(1+rvanilla)^0.5)/A19stdlife))</f>
        <v>0</v>
      </c>
      <c r="AZ315" s="168">
        <f>IF(A19stdlife="n/a","n/a",IF(AZ$3&gt;(A19stdlife+$E315),(Input!$J$161*(1+rvanilla)^0.5)-SUM($J315:AY315),(Input!$J$161*(1+rvanilla)^0.5)/A19stdlife))</f>
        <v>0</v>
      </c>
      <c r="BA315" s="168">
        <f>IF(A19stdlife="n/a","n/a",IF(BA$3&gt;(A19stdlife+$E315),(Input!$J$161*(1+rvanilla)^0.5)-SUM($J315:AZ315),(Input!$J$161*(1+rvanilla)^0.5)/A19stdlife))</f>
        <v>0</v>
      </c>
      <c r="BB315" s="168">
        <f>IF(A19stdlife="n/a","n/a",IF(BB$3&gt;(A19stdlife+$E315),(Input!$J$161*(1+rvanilla)^0.5)-SUM($J315:BA315),(Input!$J$161*(1+rvanilla)^0.5)/A19stdlife))</f>
        <v>0</v>
      </c>
      <c r="BC315" s="168">
        <f>IF(A19stdlife="n/a","n/a",IF(BC$3&gt;(A19stdlife+$E315),(Input!$J$161*(1+rvanilla)^0.5)-SUM($J315:BB315),(Input!$J$161*(1+rvanilla)^0.5)/A19stdlife))</f>
        <v>0</v>
      </c>
      <c r="BD315" s="168">
        <f>IF(A19stdlife="n/a","n/a",IF(BD$3&gt;(A19stdlife+$E315),(Input!$J$161*(1+rvanilla)^0.5)-SUM($J315:BC315),(Input!$J$161*(1+rvanilla)^0.5)/A19stdlife))</f>
        <v>0</v>
      </c>
      <c r="BE315" s="168">
        <f>IF(A19stdlife="n/a","n/a",IF(BE$3&gt;(A19stdlife+$E315),(Input!$J$161*(1+rvanilla)^0.5)-SUM($J315:BD315),(Input!$J$161*(1+rvanilla)^0.5)/A19stdlife))</f>
        <v>0</v>
      </c>
      <c r="BF315" s="168">
        <f>IF(A19stdlife="n/a","n/a",IF(BF$3&gt;(A19stdlife+$E315),(Input!$J$161*(1+rvanilla)^0.5)-SUM($J315:BE315),(Input!$J$161*(1+rvanilla)^0.5)/A19stdlife))</f>
        <v>0</v>
      </c>
      <c r="BG315" s="168">
        <f>IF(A19stdlife="n/a","n/a",IF(BG$3&gt;(A19stdlife+$E315),(Input!$J$161*(1+rvanilla)^0.5)-SUM($J315:BF315),(Input!$J$161*(1+rvanilla)^0.5)/A19stdlife))</f>
        <v>0</v>
      </c>
      <c r="BH315" s="168">
        <f>IF(A19stdlife="n/a","n/a",IF(BH$3&gt;(A19stdlife+$E315),(Input!$J$161*(1+rvanilla)^0.5)-SUM($J315:BG315),(Input!$J$161*(1+rvanilla)^0.5)/A19stdlife))</f>
        <v>0</v>
      </c>
      <c r="BI315" s="168">
        <f>IF(A19stdlife="n/a","n/a",IF(BI$3&gt;(A19stdlife+$E315),(Input!$J$161*(1+rvanilla)^0.5)-SUM($J315:BH315),(Input!$J$161*(1+rvanilla)^0.5)/A19stdlife))</f>
        <v>0</v>
      </c>
      <c r="BJ315" s="20"/>
      <c r="BK315" s="20"/>
      <c r="BL315"/>
      <c r="BM315"/>
      <c r="BN315"/>
      <c r="BO315"/>
      <c r="BP315"/>
      <c r="BQ315"/>
      <c r="BR315"/>
      <c r="BS315"/>
      <c r="BT315"/>
      <c r="BU315"/>
      <c r="BV315"/>
      <c r="BW315"/>
      <c r="BX315"/>
      <c r="BY315"/>
      <c r="BZ315"/>
      <c r="CA315"/>
      <c r="CB315"/>
      <c r="CC315"/>
      <c r="CD315"/>
      <c r="CE315"/>
      <c r="CF315"/>
      <c r="CG315"/>
      <c r="CH315"/>
      <c r="CI315"/>
      <c r="CJ315"/>
      <c r="CK315"/>
      <c r="CL315"/>
      <c r="CM315"/>
      <c r="CN315"/>
      <c r="CO315"/>
      <c r="CP315"/>
      <c r="CQ315"/>
      <c r="CR315"/>
      <c r="CS315"/>
      <c r="CT315"/>
      <c r="CU315"/>
      <c r="CV315"/>
      <c r="CW315"/>
      <c r="CX315"/>
      <c r="CY315"/>
      <c r="CZ315"/>
      <c r="DA315"/>
      <c r="DB315"/>
      <c r="DC315"/>
      <c r="DD315"/>
      <c r="DE315"/>
      <c r="DF315"/>
      <c r="DG315"/>
      <c r="DH315"/>
      <c r="DI315"/>
      <c r="DJ315"/>
      <c r="DK315"/>
      <c r="DL315"/>
      <c r="DM315"/>
      <c r="DN315"/>
      <c r="DO315"/>
      <c r="DP315"/>
      <c r="DQ315"/>
      <c r="DR315"/>
      <c r="DS315"/>
      <c r="DT315"/>
      <c r="DU315"/>
      <c r="DV315"/>
      <c r="DW315"/>
      <c r="DX315"/>
      <c r="DY315"/>
      <c r="DZ315"/>
      <c r="EA315"/>
      <c r="EB315"/>
      <c r="EC315"/>
      <c r="ED315"/>
      <c r="EE315"/>
      <c r="EF315"/>
      <c r="EG315"/>
      <c r="EH315"/>
      <c r="EI315"/>
      <c r="EJ315"/>
      <c r="EK315"/>
      <c r="EL315"/>
      <c r="EM315"/>
      <c r="EN315"/>
      <c r="EO315"/>
      <c r="EP315"/>
      <c r="EQ315"/>
      <c r="ER315"/>
      <c r="ES315"/>
      <c r="ET315"/>
      <c r="EU315"/>
      <c r="EV315"/>
      <c r="EW315"/>
      <c r="EX315"/>
      <c r="EY315"/>
      <c r="EZ315"/>
      <c r="FA315"/>
      <c r="FB315"/>
      <c r="FC315"/>
      <c r="FD315"/>
      <c r="FE315"/>
      <c r="FF315"/>
      <c r="FG315"/>
      <c r="FH315"/>
      <c r="FI315"/>
      <c r="FJ315"/>
      <c r="FK315"/>
      <c r="FL315"/>
      <c r="FM315"/>
      <c r="FN315"/>
      <c r="FO315"/>
      <c r="FP315"/>
      <c r="FQ315"/>
      <c r="FR315"/>
      <c r="FS315"/>
      <c r="FT315"/>
      <c r="FU315"/>
      <c r="FV315"/>
      <c r="FW315"/>
      <c r="FX315"/>
      <c r="FY315"/>
      <c r="FZ315"/>
      <c r="GA315"/>
      <c r="GB315"/>
      <c r="GC315"/>
      <c r="GD315"/>
      <c r="GE315"/>
      <c r="GF315"/>
      <c r="GG315"/>
      <c r="GH315"/>
      <c r="GI315"/>
      <c r="GJ315"/>
      <c r="GK315"/>
      <c r="GL315"/>
      <c r="GM315"/>
      <c r="GN315"/>
      <c r="GO315"/>
      <c r="GP315"/>
      <c r="GQ315"/>
      <c r="GR315"/>
      <c r="GS315"/>
      <c r="GT315"/>
      <c r="GU315"/>
      <c r="GV315"/>
      <c r="GW315"/>
      <c r="GX315"/>
      <c r="GY315"/>
      <c r="GZ315"/>
      <c r="HA315"/>
      <c r="HB315"/>
      <c r="HC315"/>
      <c r="HD315"/>
      <c r="HE315"/>
      <c r="HF315"/>
      <c r="HG315"/>
      <c r="HH315"/>
      <c r="HI315"/>
      <c r="HJ315"/>
      <c r="HK315"/>
      <c r="HL315"/>
      <c r="HM315"/>
      <c r="HN315"/>
      <c r="HO315"/>
      <c r="HP315"/>
      <c r="HQ315"/>
      <c r="HR315"/>
      <c r="HS315"/>
      <c r="HT315"/>
      <c r="HU315"/>
      <c r="HV315"/>
      <c r="HW315"/>
      <c r="HX315"/>
      <c r="HY315"/>
      <c r="HZ315"/>
      <c r="IA315"/>
      <c r="IB315"/>
      <c r="IC315"/>
      <c r="ID315"/>
      <c r="IE315"/>
      <c r="IF315"/>
      <c r="IG315"/>
      <c r="IH315"/>
      <c r="II315"/>
      <c r="IJ315"/>
      <c r="IK315"/>
      <c r="IL315"/>
      <c r="IM315"/>
      <c r="IN315"/>
      <c r="IO315"/>
      <c r="IP315"/>
      <c r="IQ315"/>
      <c r="IR315"/>
      <c r="IS315"/>
      <c r="IT315"/>
      <c r="IU315"/>
      <c r="IV315"/>
    </row>
    <row r="316" spans="1:256" s="5" customFormat="1" hidden="1" outlineLevel="2">
      <c r="A316" s="20"/>
      <c r="B316" s="20"/>
      <c r="C316" s="38"/>
      <c r="D316" s="641"/>
      <c r="E316" s="287">
        <v>5</v>
      </c>
      <c r="F316" s="40"/>
      <c r="G316" s="445"/>
      <c r="H316" s="315"/>
      <c r="I316" s="315"/>
      <c r="J316" s="315"/>
      <c r="K316" s="314"/>
      <c r="L316" s="168">
        <f>IF(A19stdlife="n/a","n/a",IF(L$3&gt;(A19stdlife+$E316),(Input!$K$161*(1+rvanilla)^0.5)-SUM($K316:K316),(Input!$K$161*(1+rvanilla)^0.5)/A19stdlife))</f>
        <v>0.67999573216072595</v>
      </c>
      <c r="M316" s="168">
        <f>IF(A19stdlife="n/a","n/a",IF(M$3&gt;(A19stdlife+$E316),(Input!$K$161*(1+rvanilla)^0.5)-SUM($K316:L316),(Input!$K$161*(1+rvanilla)^0.5)/A19stdlife))</f>
        <v>0.67999573216072595</v>
      </c>
      <c r="N316" s="168">
        <f>IF(A19stdlife="n/a","n/a",IF(N$3&gt;(A19stdlife+$E316),(Input!$K$161*(1+rvanilla)^0.5)-SUM($K316:M316),(Input!$K$161*(1+rvanilla)^0.5)/A19stdlife))</f>
        <v>0.67999573216072595</v>
      </c>
      <c r="O316" s="168">
        <f>IF(A19stdlife="n/a","n/a",IF(O$3&gt;(A19stdlife+$E316),(Input!$K$161*(1+rvanilla)^0.5)-SUM($K316:N316),(Input!$K$161*(1+rvanilla)^0.5)/A19stdlife))</f>
        <v>0.67999573216072595</v>
      </c>
      <c r="P316" s="168">
        <f>IF(A19stdlife="n/a","n/a",IF(P$3&gt;(A19stdlife+$E316),(Input!$K$161*(1+rvanilla)^0.5)-SUM($K316:O316),(Input!$K$161*(1+rvanilla)^0.5)/A19stdlife))</f>
        <v>0.67999573216072595</v>
      </c>
      <c r="Q316" s="168">
        <f>IF(A19stdlife="n/a","n/a",IF(Q$3&gt;(A19stdlife+$E316),(Input!$K$161*(1+rvanilla)^0.5)-SUM($K316:P316),(Input!$K$161*(1+rvanilla)^0.5)/A19stdlife))</f>
        <v>0.67999573216072595</v>
      </c>
      <c r="R316" s="168">
        <f>IF(A19stdlife="n/a","n/a",IF(R$3&gt;(A19stdlife+$E316),(Input!$K$161*(1+rvanilla)^0.5)-SUM($K316:Q316),(Input!$K$161*(1+rvanilla)^0.5)/A19stdlife))</f>
        <v>0.67999573216072595</v>
      </c>
      <c r="S316" s="168">
        <f>IF(A19stdlife="n/a","n/a",IF(S$3&gt;(A19stdlife+$E316),(Input!$K$161*(1+rvanilla)^0.5)-SUM($K316:R316),(Input!$K$161*(1+rvanilla)^0.5)/A19stdlife))</f>
        <v>0.67999573216072595</v>
      </c>
      <c r="T316" s="168">
        <f>IF(A19stdlife="n/a","n/a",IF(T$3&gt;(A19stdlife+$E316),(Input!$K$161*(1+rvanilla)^0.5)-SUM($K316:S316),(Input!$K$161*(1+rvanilla)^0.5)/A19stdlife))</f>
        <v>0.67999573216072595</v>
      </c>
      <c r="U316" s="168">
        <f>IF(A19stdlife="n/a","n/a",IF(U$3&gt;(A19stdlife+$E316),(Input!$K$161*(1+rvanilla)^0.5)-SUM($K316:T316),(Input!$K$161*(1+rvanilla)^0.5)/A19stdlife))</f>
        <v>0.67999573216072595</v>
      </c>
      <c r="V316" s="168">
        <f>IF(A19stdlife="n/a","n/a",IF(V$3&gt;(A19stdlife+$E316),(Input!$K$161*(1+rvanilla)^0.5)-SUM($K316:U316),(Input!$K$161*(1+rvanilla)^0.5)/A19stdlife))</f>
        <v>0.16604595602077765</v>
      </c>
      <c r="W316" s="168">
        <f>IF(A19stdlife="n/a","n/a",IF(W$3&gt;(A19stdlife+$E316),(Input!$K$161*(1+rvanilla)^0.5)-SUM($K316:V316),(Input!$K$161*(1+rvanilla)^0.5)/A19stdlife))</f>
        <v>0</v>
      </c>
      <c r="X316" s="168">
        <f>IF(A19stdlife="n/a","n/a",IF(X$3&gt;(A19stdlife+$E316),(Input!$K$161*(1+rvanilla)^0.5)-SUM($K316:W316),(Input!$K$161*(1+rvanilla)^0.5)/A19stdlife))</f>
        <v>0</v>
      </c>
      <c r="Y316" s="168">
        <f>IF(A19stdlife="n/a","n/a",IF(Y$3&gt;(A19stdlife+$E316),(Input!$K$161*(1+rvanilla)^0.5)-SUM($K316:X316),(Input!$K$161*(1+rvanilla)^0.5)/A19stdlife))</f>
        <v>0</v>
      </c>
      <c r="Z316" s="168">
        <f>IF(A19stdlife="n/a","n/a",IF(Z$3&gt;(A19stdlife+$E316),(Input!$K$161*(1+rvanilla)^0.5)-SUM($K316:Y316),(Input!$K$161*(1+rvanilla)^0.5)/A19stdlife))</f>
        <v>0</v>
      </c>
      <c r="AA316" s="168">
        <f>IF(A19stdlife="n/a","n/a",IF(AA$3&gt;(A19stdlife+$E316),(Input!$K$161*(1+rvanilla)^0.5)-SUM($K316:Z316),(Input!$K$161*(1+rvanilla)^0.5)/A19stdlife))</f>
        <v>0</v>
      </c>
      <c r="AB316" s="168">
        <f>IF(A19stdlife="n/a","n/a",IF(AB$3&gt;(A19stdlife+$E316),(Input!$K$161*(1+rvanilla)^0.5)-SUM($K316:AA316),(Input!$K$161*(1+rvanilla)^0.5)/A19stdlife))</f>
        <v>0</v>
      </c>
      <c r="AC316" s="168">
        <f>IF(A19stdlife="n/a","n/a",IF(AC$3&gt;(A19stdlife+$E316),(Input!$K$161*(1+rvanilla)^0.5)-SUM($K316:AB316),(Input!$K$161*(1+rvanilla)^0.5)/A19stdlife))</f>
        <v>0</v>
      </c>
      <c r="AD316" s="168">
        <f>IF(A19stdlife="n/a","n/a",IF(AD$3&gt;(A19stdlife+$E316),(Input!$K$161*(1+rvanilla)^0.5)-SUM($K316:AC316),(Input!$K$161*(1+rvanilla)^0.5)/A19stdlife))</f>
        <v>0</v>
      </c>
      <c r="AE316" s="168">
        <f>IF(A19stdlife="n/a","n/a",IF(AE$3&gt;(A19stdlife+$E316),(Input!$K$161*(1+rvanilla)^0.5)-SUM($K316:AD316),(Input!$K$161*(1+rvanilla)^0.5)/A19stdlife))</f>
        <v>0</v>
      </c>
      <c r="AF316" s="168">
        <f>IF(A19stdlife="n/a","n/a",IF(AF$3&gt;(A19stdlife+$E316),(Input!$K$161*(1+rvanilla)^0.5)-SUM($K316:AE316),(Input!$K$161*(1+rvanilla)^0.5)/A19stdlife))</f>
        <v>0</v>
      </c>
      <c r="AG316" s="168">
        <f>IF(A19stdlife="n/a","n/a",IF(AG$3&gt;(A19stdlife+$E316),(Input!$K$161*(1+rvanilla)^0.5)-SUM($K316:AF316),(Input!$K$161*(1+rvanilla)^0.5)/A19stdlife))</f>
        <v>0</v>
      </c>
      <c r="AH316" s="168">
        <f>IF(A19stdlife="n/a","n/a",IF(AH$3&gt;(A19stdlife+$E316),(Input!$K$161*(1+rvanilla)^0.5)-SUM($K316:AG316),(Input!$K$161*(1+rvanilla)^0.5)/A19stdlife))</f>
        <v>0</v>
      </c>
      <c r="AI316" s="168">
        <f>IF(A19stdlife="n/a","n/a",IF(AI$3&gt;(A19stdlife+$E316),(Input!$K$161*(1+rvanilla)^0.5)-SUM($K316:AH316),(Input!$K$161*(1+rvanilla)^0.5)/A19stdlife))</f>
        <v>0</v>
      </c>
      <c r="AJ316" s="168">
        <f>IF(A19stdlife="n/a","n/a",IF(AJ$3&gt;(A19stdlife+$E316),(Input!$K$161*(1+rvanilla)^0.5)-SUM($K316:AI316),(Input!$K$161*(1+rvanilla)^0.5)/A19stdlife))</f>
        <v>0</v>
      </c>
      <c r="AK316" s="168">
        <f>IF(A19stdlife="n/a","n/a",IF(AK$3&gt;(A19stdlife+$E316),(Input!$K$161*(1+rvanilla)^0.5)-SUM($K316:AJ316),(Input!$K$161*(1+rvanilla)^0.5)/A19stdlife))</f>
        <v>0</v>
      </c>
      <c r="AL316" s="168">
        <f>IF(A19stdlife="n/a","n/a",IF(AL$3&gt;(A19stdlife+$E316),(Input!$K$161*(1+rvanilla)^0.5)-SUM($K316:AK316),(Input!$K$161*(1+rvanilla)^0.5)/A19stdlife))</f>
        <v>0</v>
      </c>
      <c r="AM316" s="168">
        <f>IF(A19stdlife="n/a","n/a",IF(AM$3&gt;(A19stdlife+$E316),(Input!$K$161*(1+rvanilla)^0.5)-SUM($K316:AL316),(Input!$K$161*(1+rvanilla)^0.5)/A19stdlife))</f>
        <v>0</v>
      </c>
      <c r="AN316" s="168">
        <f>IF(A19stdlife="n/a","n/a",IF(AN$3&gt;(A19stdlife+$E316),(Input!$K$161*(1+rvanilla)^0.5)-SUM($K316:AM316),(Input!$K$161*(1+rvanilla)^0.5)/A19stdlife))</f>
        <v>0</v>
      </c>
      <c r="AO316" s="168">
        <f>IF(A19stdlife="n/a","n/a",IF(AO$3&gt;(A19stdlife+$E316),(Input!$K$161*(1+rvanilla)^0.5)-SUM($K316:AN316),(Input!$K$161*(1+rvanilla)^0.5)/A19stdlife))</f>
        <v>0</v>
      </c>
      <c r="AP316" s="168">
        <f>IF(A19stdlife="n/a","n/a",IF(AP$3&gt;(A19stdlife+$E316),(Input!$K$161*(1+rvanilla)^0.5)-SUM($K316:AO316),(Input!$K$161*(1+rvanilla)^0.5)/A19stdlife))</f>
        <v>0</v>
      </c>
      <c r="AQ316" s="168">
        <f>IF(A19stdlife="n/a","n/a",IF(AQ$3&gt;(A19stdlife+$E316),(Input!$K$161*(1+rvanilla)^0.5)-SUM($K316:AP316),(Input!$K$161*(1+rvanilla)^0.5)/A19stdlife))</f>
        <v>0</v>
      </c>
      <c r="AR316" s="168">
        <f>IF(A19stdlife="n/a","n/a",IF(AR$3&gt;(A19stdlife+$E316),(Input!$K$161*(1+rvanilla)^0.5)-SUM($K316:AQ316),(Input!$K$161*(1+rvanilla)^0.5)/A19stdlife))</f>
        <v>0</v>
      </c>
      <c r="AS316" s="168">
        <f>IF(A19stdlife="n/a","n/a",IF(AS$3&gt;(A19stdlife+$E316),(Input!$K$161*(1+rvanilla)^0.5)-SUM($K316:AR316),(Input!$K$161*(1+rvanilla)^0.5)/A19stdlife))</f>
        <v>0</v>
      </c>
      <c r="AT316" s="168">
        <f>IF(A19stdlife="n/a","n/a",IF(AT$3&gt;(A19stdlife+$E316),(Input!$K$161*(1+rvanilla)^0.5)-SUM($K316:AS316),(Input!$K$161*(1+rvanilla)^0.5)/A19stdlife))</f>
        <v>0</v>
      </c>
      <c r="AU316" s="168">
        <f>IF(A19stdlife="n/a","n/a",IF(AU$3&gt;(A19stdlife+$E316),(Input!$K$161*(1+rvanilla)^0.5)-SUM($K316:AT316),(Input!$K$161*(1+rvanilla)^0.5)/A19stdlife))</f>
        <v>0</v>
      </c>
      <c r="AV316" s="168">
        <f>IF(A19stdlife="n/a","n/a",IF(AV$3&gt;(A19stdlife+$E316),(Input!$K$161*(1+rvanilla)^0.5)-SUM($K316:AU316),(Input!$K$161*(1+rvanilla)^0.5)/A19stdlife))</f>
        <v>0</v>
      </c>
      <c r="AW316" s="168">
        <f>IF(A19stdlife="n/a","n/a",IF(AW$3&gt;(A19stdlife+$E316),(Input!$K$161*(1+rvanilla)^0.5)-SUM($K316:AV316),(Input!$K$161*(1+rvanilla)^0.5)/A19stdlife))</f>
        <v>0</v>
      </c>
      <c r="AX316" s="168">
        <f>IF(A19stdlife="n/a","n/a",IF(AX$3&gt;(A19stdlife+$E316),(Input!$K$161*(1+rvanilla)^0.5)-SUM($K316:AW316),(Input!$K$161*(1+rvanilla)^0.5)/A19stdlife))</f>
        <v>0</v>
      </c>
      <c r="AY316" s="168">
        <f>IF(A19stdlife="n/a","n/a",IF(AY$3&gt;(A19stdlife+$E316),(Input!$K$161*(1+rvanilla)^0.5)-SUM($K316:AX316),(Input!$K$161*(1+rvanilla)^0.5)/A19stdlife))</f>
        <v>0</v>
      </c>
      <c r="AZ316" s="168">
        <f>IF(A19stdlife="n/a","n/a",IF(AZ$3&gt;(A19stdlife+$E316),(Input!$K$161*(1+rvanilla)^0.5)-SUM($K316:AY316),(Input!$K$161*(1+rvanilla)^0.5)/A19stdlife))</f>
        <v>0</v>
      </c>
      <c r="BA316" s="168">
        <f>IF(A19stdlife="n/a","n/a",IF(BA$3&gt;(A19stdlife+$E316),(Input!$K$161*(1+rvanilla)^0.5)-SUM($K316:AZ316),(Input!$K$161*(1+rvanilla)^0.5)/A19stdlife))</f>
        <v>0</v>
      </c>
      <c r="BB316" s="168">
        <f>IF(A19stdlife="n/a","n/a",IF(BB$3&gt;(A19stdlife+$E316),(Input!$K$161*(1+rvanilla)^0.5)-SUM($K316:BA316),(Input!$K$161*(1+rvanilla)^0.5)/A19stdlife))</f>
        <v>0</v>
      </c>
      <c r="BC316" s="168">
        <f>IF(A19stdlife="n/a","n/a",IF(BC$3&gt;(A19stdlife+$E316),(Input!$K$161*(1+rvanilla)^0.5)-SUM($K316:BB316),(Input!$K$161*(1+rvanilla)^0.5)/A19stdlife))</f>
        <v>0</v>
      </c>
      <c r="BD316" s="168">
        <f>IF(A19stdlife="n/a","n/a",IF(BD$3&gt;(A19stdlife+$E316),(Input!$K$161*(1+rvanilla)^0.5)-SUM($K316:BC316),(Input!$K$161*(1+rvanilla)^0.5)/A19stdlife))</f>
        <v>0</v>
      </c>
      <c r="BE316" s="168">
        <f>IF(A19stdlife="n/a","n/a",IF(BE$3&gt;(A19stdlife+$E316),(Input!$K$161*(1+rvanilla)^0.5)-SUM($K316:BD316),(Input!$K$161*(1+rvanilla)^0.5)/A19stdlife))</f>
        <v>0</v>
      </c>
      <c r="BF316" s="168">
        <f>IF(A19stdlife="n/a","n/a",IF(BF$3&gt;(A19stdlife+$E316),(Input!$K$161*(1+rvanilla)^0.5)-SUM($K316:BE316),(Input!$K$161*(1+rvanilla)^0.5)/A19stdlife))</f>
        <v>0</v>
      </c>
      <c r="BG316" s="168">
        <f>IF(A19stdlife="n/a","n/a",IF(BG$3&gt;(A19stdlife+$E316),(Input!$K$161*(1+rvanilla)^0.5)-SUM($K316:BF316),(Input!$K$161*(1+rvanilla)^0.5)/A19stdlife))</f>
        <v>0</v>
      </c>
      <c r="BH316" s="168">
        <f>IF(A19stdlife="n/a","n/a",IF(BH$3&gt;(A19stdlife+$E316),(Input!$K$161*(1+rvanilla)^0.5)-SUM($K316:BG316),(Input!$K$161*(1+rvanilla)^0.5)/A19stdlife))</f>
        <v>0</v>
      </c>
      <c r="BI316" s="168">
        <f>IF(A19stdlife="n/a","n/a",IF(BI$3&gt;(A19stdlife+$E316),(Input!$K$161*(1+rvanilla)^0.5)-SUM($K316:BH316),(Input!$K$161*(1+rvanilla)^0.5)/A19stdlife))</f>
        <v>0</v>
      </c>
      <c r="BJ316" s="20"/>
      <c r="BK316" s="20"/>
      <c r="BL316"/>
      <c r="BM316"/>
      <c r="BN316"/>
      <c r="BO316"/>
      <c r="BP316"/>
      <c r="BQ316"/>
      <c r="BR316"/>
      <c r="BS316"/>
      <c r="BT316"/>
      <c r="BU316"/>
      <c r="BV316"/>
      <c r="BW316"/>
      <c r="BX316"/>
      <c r="BY316"/>
      <c r="BZ316"/>
      <c r="CA316"/>
      <c r="CB316"/>
      <c r="CC316"/>
      <c r="CD316"/>
      <c r="CE316"/>
      <c r="CF316"/>
      <c r="CG316"/>
      <c r="CH316"/>
      <c r="CI316"/>
      <c r="CJ316"/>
      <c r="CK316"/>
      <c r="CL316"/>
      <c r="CM316"/>
      <c r="CN316"/>
      <c r="CO316"/>
      <c r="CP316"/>
      <c r="CQ316"/>
      <c r="CR316"/>
      <c r="CS316"/>
      <c r="CT316"/>
      <c r="CU316"/>
      <c r="CV316"/>
      <c r="CW316"/>
      <c r="CX316"/>
      <c r="CY316"/>
      <c r="CZ316"/>
      <c r="DA316"/>
      <c r="DB316"/>
      <c r="DC316"/>
      <c r="DD316"/>
      <c r="DE316"/>
      <c r="DF316"/>
      <c r="DG316"/>
      <c r="DH316"/>
      <c r="DI316"/>
      <c r="DJ316"/>
      <c r="DK316"/>
      <c r="DL316"/>
      <c r="DM316"/>
      <c r="DN316"/>
      <c r="DO316"/>
      <c r="DP316"/>
      <c r="DQ316"/>
      <c r="DR316"/>
      <c r="DS316"/>
      <c r="DT316"/>
      <c r="DU316"/>
      <c r="DV316"/>
      <c r="DW316"/>
      <c r="DX316"/>
      <c r="DY316"/>
      <c r="DZ316"/>
      <c r="EA316"/>
      <c r="EB316"/>
      <c r="EC316"/>
      <c r="ED316"/>
      <c r="EE316"/>
      <c r="EF316"/>
      <c r="EG316"/>
      <c r="EH316"/>
      <c r="EI316"/>
      <c r="EJ316"/>
      <c r="EK316"/>
      <c r="EL316"/>
      <c r="EM316"/>
      <c r="EN316"/>
      <c r="EO316"/>
      <c r="EP316"/>
      <c r="EQ316"/>
      <c r="ER316"/>
      <c r="ES316"/>
      <c r="ET316"/>
      <c r="EU316"/>
      <c r="EV316"/>
      <c r="EW316"/>
      <c r="EX316"/>
      <c r="EY316"/>
      <c r="EZ316"/>
      <c r="FA316"/>
      <c r="FB316"/>
      <c r="FC316"/>
      <c r="FD316"/>
      <c r="FE316"/>
      <c r="FF316"/>
      <c r="FG316"/>
      <c r="FH316"/>
      <c r="FI316"/>
      <c r="FJ316"/>
      <c r="FK316"/>
      <c r="FL316"/>
      <c r="FM316"/>
      <c r="FN316"/>
      <c r="FO316"/>
      <c r="FP316"/>
      <c r="FQ316"/>
      <c r="FR316"/>
      <c r="FS316"/>
      <c r="FT316"/>
      <c r="FU316"/>
      <c r="FV316"/>
      <c r="FW316"/>
      <c r="FX316"/>
      <c r="FY316"/>
      <c r="FZ316"/>
      <c r="GA316"/>
      <c r="GB316"/>
      <c r="GC316"/>
      <c r="GD316"/>
      <c r="GE316"/>
      <c r="GF316"/>
      <c r="GG316"/>
      <c r="GH316"/>
      <c r="GI316"/>
      <c r="GJ316"/>
      <c r="GK316"/>
      <c r="GL316"/>
      <c r="GM316"/>
      <c r="GN316"/>
      <c r="GO316"/>
      <c r="GP316"/>
      <c r="GQ316"/>
      <c r="GR316"/>
      <c r="GS316"/>
      <c r="GT316"/>
      <c r="GU316"/>
      <c r="GV316"/>
      <c r="GW316"/>
      <c r="GX316"/>
      <c r="GY316"/>
      <c r="GZ316"/>
      <c r="HA316"/>
      <c r="HB316"/>
      <c r="HC316"/>
      <c r="HD316"/>
      <c r="HE316"/>
      <c r="HF316"/>
      <c r="HG316"/>
      <c r="HH316"/>
      <c r="HI316"/>
      <c r="HJ316"/>
      <c r="HK316"/>
      <c r="HL316"/>
      <c r="HM316"/>
      <c r="HN316"/>
      <c r="HO316"/>
      <c r="HP316"/>
      <c r="HQ316"/>
      <c r="HR316"/>
      <c r="HS316"/>
      <c r="HT316"/>
      <c r="HU316"/>
      <c r="HV316"/>
      <c r="HW316"/>
      <c r="HX316"/>
      <c r="HY316"/>
      <c r="HZ316"/>
      <c r="IA316"/>
      <c r="IB316"/>
      <c r="IC316"/>
      <c r="ID316"/>
      <c r="IE316"/>
      <c r="IF316"/>
      <c r="IG316"/>
      <c r="IH316"/>
      <c r="II316"/>
      <c r="IJ316"/>
      <c r="IK316"/>
      <c r="IL316"/>
      <c r="IM316"/>
      <c r="IN316"/>
      <c r="IO316"/>
      <c r="IP316"/>
      <c r="IQ316"/>
      <c r="IR316"/>
      <c r="IS316"/>
      <c r="IT316"/>
      <c r="IU316"/>
      <c r="IV316"/>
    </row>
    <row r="317" spans="1:256" s="5" customFormat="1" hidden="1" outlineLevel="2">
      <c r="A317" s="20"/>
      <c r="B317" s="20"/>
      <c r="C317" s="38"/>
      <c r="D317" s="641"/>
      <c r="E317" s="287">
        <v>6</v>
      </c>
      <c r="F317" s="40"/>
      <c r="G317" s="445"/>
      <c r="H317" s="315"/>
      <c r="I317" s="315"/>
      <c r="J317" s="315"/>
      <c r="K317" s="315"/>
      <c r="L317" s="314"/>
      <c r="M317" s="168">
        <f>IF(A19stdlife="n/a","n/a",IF(M$3&gt;(A19stdlife+$E317),(Input!$L$161*(1+rvanilla)^0.5)-SUM($L317:L317),(Input!$L$161*(1+rvanilla)^0.5)/A19stdlife))</f>
        <v>0</v>
      </c>
      <c r="N317" s="168">
        <f>IF(A19stdlife="n/a","n/a",IF(N$3&gt;(A19stdlife+$E317),(Input!$L$161*(1+rvanilla)^0.5)-SUM($L317:M317),(Input!$L$161*(1+rvanilla)^0.5)/A19stdlife))</f>
        <v>0</v>
      </c>
      <c r="O317" s="168">
        <f>IF(A19stdlife="n/a","n/a",IF(O$3&gt;(A19stdlife+$E317),(Input!$L$161*(1+rvanilla)^0.5)-SUM($L317:N317),(Input!$L$161*(1+rvanilla)^0.5)/A19stdlife))</f>
        <v>0</v>
      </c>
      <c r="P317" s="168">
        <f>IF(A19stdlife="n/a","n/a",IF(P$3&gt;(A19stdlife+$E317),(Input!$L$161*(1+rvanilla)^0.5)-SUM($L317:O317),(Input!$L$161*(1+rvanilla)^0.5)/A19stdlife))</f>
        <v>0</v>
      </c>
      <c r="Q317" s="168">
        <f>IF(A19stdlife="n/a","n/a",IF(Q$3&gt;(A19stdlife+$E317),(Input!$L$161*(1+rvanilla)^0.5)-SUM($L317:P317),(Input!$L$161*(1+rvanilla)^0.5)/A19stdlife))</f>
        <v>0</v>
      </c>
      <c r="R317" s="168">
        <f>IF(A19stdlife="n/a","n/a",IF(R$3&gt;(A19stdlife+$E317),(Input!$L$161*(1+rvanilla)^0.5)-SUM($L317:Q317),(Input!$L$161*(1+rvanilla)^0.5)/A19stdlife))</f>
        <v>0</v>
      </c>
      <c r="S317" s="168">
        <f>IF(A19stdlife="n/a","n/a",IF(S$3&gt;(A19stdlife+$E317),(Input!$L$161*(1+rvanilla)^0.5)-SUM($L317:R317),(Input!$L$161*(1+rvanilla)^0.5)/A19stdlife))</f>
        <v>0</v>
      </c>
      <c r="T317" s="168">
        <f>IF(A19stdlife="n/a","n/a",IF(T$3&gt;(A19stdlife+$E317),(Input!$L$161*(1+rvanilla)^0.5)-SUM($L317:S317),(Input!$L$161*(1+rvanilla)^0.5)/A19stdlife))</f>
        <v>0</v>
      </c>
      <c r="U317" s="168">
        <f>IF(A19stdlife="n/a","n/a",IF(U$3&gt;(A19stdlife+$E317),(Input!$L$161*(1+rvanilla)^0.5)-SUM($L317:T317),(Input!$L$161*(1+rvanilla)^0.5)/A19stdlife))</f>
        <v>0</v>
      </c>
      <c r="V317" s="168">
        <f>IF(A19stdlife="n/a","n/a",IF(V$3&gt;(A19stdlife+$E317),(Input!$L$161*(1+rvanilla)^0.5)-SUM($L317:U317),(Input!$L$161*(1+rvanilla)^0.5)/A19stdlife))</f>
        <v>0</v>
      </c>
      <c r="W317" s="168">
        <f>IF(A19stdlife="n/a","n/a",IF(W$3&gt;(A19stdlife+$E317),(Input!$L$161*(1+rvanilla)^0.5)-SUM($L317:V317),(Input!$L$161*(1+rvanilla)^0.5)/A19stdlife))</f>
        <v>0</v>
      </c>
      <c r="X317" s="168">
        <f>IF(A19stdlife="n/a","n/a",IF(X$3&gt;(A19stdlife+$E317),(Input!$L$161*(1+rvanilla)^0.5)-SUM($L317:W317),(Input!$L$161*(1+rvanilla)^0.5)/A19stdlife))</f>
        <v>0</v>
      </c>
      <c r="Y317" s="168">
        <f>IF(A19stdlife="n/a","n/a",IF(Y$3&gt;(A19stdlife+$E317),(Input!$L$161*(1+rvanilla)^0.5)-SUM($L317:X317),(Input!$L$161*(1+rvanilla)^0.5)/A19stdlife))</f>
        <v>0</v>
      </c>
      <c r="Z317" s="168">
        <f>IF(A19stdlife="n/a","n/a",IF(Z$3&gt;(A19stdlife+$E317),(Input!$L$161*(1+rvanilla)^0.5)-SUM($L317:Y317),(Input!$L$161*(1+rvanilla)^0.5)/A19stdlife))</f>
        <v>0</v>
      </c>
      <c r="AA317" s="168">
        <f>IF(A19stdlife="n/a","n/a",IF(AA$3&gt;(A19stdlife+$E317),(Input!$L$161*(1+rvanilla)^0.5)-SUM($L317:Z317),(Input!$L$161*(1+rvanilla)^0.5)/A19stdlife))</f>
        <v>0</v>
      </c>
      <c r="AB317" s="168">
        <f>IF(A19stdlife="n/a","n/a",IF(AB$3&gt;(A19stdlife+$E317),(Input!$L$161*(1+rvanilla)^0.5)-SUM($L317:AA317),(Input!$L$161*(1+rvanilla)^0.5)/A19stdlife))</f>
        <v>0</v>
      </c>
      <c r="AC317" s="168">
        <f>IF(A19stdlife="n/a","n/a",IF(AC$3&gt;(A19stdlife+$E317),(Input!$L$161*(1+rvanilla)^0.5)-SUM($L317:AB317),(Input!$L$161*(1+rvanilla)^0.5)/A19stdlife))</f>
        <v>0</v>
      </c>
      <c r="AD317" s="168">
        <f>IF(A19stdlife="n/a","n/a",IF(AD$3&gt;(A19stdlife+$E317),(Input!$L$161*(1+rvanilla)^0.5)-SUM($L317:AC317),(Input!$L$161*(1+rvanilla)^0.5)/A19stdlife))</f>
        <v>0</v>
      </c>
      <c r="AE317" s="168">
        <f>IF(A19stdlife="n/a","n/a",IF(AE$3&gt;(A19stdlife+$E317),(Input!$L$161*(1+rvanilla)^0.5)-SUM($L317:AD317),(Input!$L$161*(1+rvanilla)^0.5)/A19stdlife))</f>
        <v>0</v>
      </c>
      <c r="AF317" s="168">
        <f>IF(A19stdlife="n/a","n/a",IF(AF$3&gt;(A19stdlife+$E317),(Input!$L$161*(1+rvanilla)^0.5)-SUM($L317:AE317),(Input!$L$161*(1+rvanilla)^0.5)/A19stdlife))</f>
        <v>0</v>
      </c>
      <c r="AG317" s="168">
        <f>IF(A19stdlife="n/a","n/a",IF(AG$3&gt;(A19stdlife+$E317),(Input!$L$161*(1+rvanilla)^0.5)-SUM($L317:AF317),(Input!$L$161*(1+rvanilla)^0.5)/A19stdlife))</f>
        <v>0</v>
      </c>
      <c r="AH317" s="168">
        <f>IF(A19stdlife="n/a","n/a",IF(AH$3&gt;(A19stdlife+$E317),(Input!$L$161*(1+rvanilla)^0.5)-SUM($L317:AG317),(Input!$L$161*(1+rvanilla)^0.5)/A19stdlife))</f>
        <v>0</v>
      </c>
      <c r="AI317" s="168">
        <f>IF(A19stdlife="n/a","n/a",IF(AI$3&gt;(A19stdlife+$E317),(Input!$L$161*(1+rvanilla)^0.5)-SUM($L317:AH317),(Input!$L$161*(1+rvanilla)^0.5)/A19stdlife))</f>
        <v>0</v>
      </c>
      <c r="AJ317" s="168">
        <f>IF(A19stdlife="n/a","n/a",IF(AJ$3&gt;(A19stdlife+$E317),(Input!$L$161*(1+rvanilla)^0.5)-SUM($L317:AI317),(Input!$L$161*(1+rvanilla)^0.5)/A19stdlife))</f>
        <v>0</v>
      </c>
      <c r="AK317" s="168">
        <f>IF(A19stdlife="n/a","n/a",IF(AK$3&gt;(A19stdlife+$E317),(Input!$L$161*(1+rvanilla)^0.5)-SUM($L317:AJ317),(Input!$L$161*(1+rvanilla)^0.5)/A19stdlife))</f>
        <v>0</v>
      </c>
      <c r="AL317" s="168">
        <f>IF(A19stdlife="n/a","n/a",IF(AL$3&gt;(A19stdlife+$E317),(Input!$L$161*(1+rvanilla)^0.5)-SUM($L317:AK317),(Input!$L$161*(1+rvanilla)^0.5)/A19stdlife))</f>
        <v>0</v>
      </c>
      <c r="AM317" s="168">
        <f>IF(A19stdlife="n/a","n/a",IF(AM$3&gt;(A19stdlife+$E317),(Input!$L$161*(1+rvanilla)^0.5)-SUM($L317:AL317),(Input!$L$161*(1+rvanilla)^0.5)/A19stdlife))</f>
        <v>0</v>
      </c>
      <c r="AN317" s="168">
        <f>IF(A19stdlife="n/a","n/a",IF(AN$3&gt;(A19stdlife+$E317),(Input!$L$161*(1+rvanilla)^0.5)-SUM($L317:AM317),(Input!$L$161*(1+rvanilla)^0.5)/A19stdlife))</f>
        <v>0</v>
      </c>
      <c r="AO317" s="168">
        <f>IF(A19stdlife="n/a","n/a",IF(AO$3&gt;(A19stdlife+$E317),(Input!$L$161*(1+rvanilla)^0.5)-SUM($L317:AN317),(Input!$L$161*(1+rvanilla)^0.5)/A19stdlife))</f>
        <v>0</v>
      </c>
      <c r="AP317" s="168">
        <f>IF(A19stdlife="n/a","n/a",IF(AP$3&gt;(A19stdlife+$E317),(Input!$L$161*(1+rvanilla)^0.5)-SUM($L317:AO317),(Input!$L$161*(1+rvanilla)^0.5)/A19stdlife))</f>
        <v>0</v>
      </c>
      <c r="AQ317" s="168">
        <f>IF(A19stdlife="n/a","n/a",IF(AQ$3&gt;(A19stdlife+$E317),(Input!$L$161*(1+rvanilla)^0.5)-SUM($L317:AP317),(Input!$L$161*(1+rvanilla)^0.5)/A19stdlife))</f>
        <v>0</v>
      </c>
      <c r="AR317" s="168">
        <f>IF(A19stdlife="n/a","n/a",IF(AR$3&gt;(A19stdlife+$E317),(Input!$L$161*(1+rvanilla)^0.5)-SUM($L317:AQ317),(Input!$L$161*(1+rvanilla)^0.5)/A19stdlife))</f>
        <v>0</v>
      </c>
      <c r="AS317" s="168">
        <f>IF(A19stdlife="n/a","n/a",IF(AS$3&gt;(A19stdlife+$E317),(Input!$L$161*(1+rvanilla)^0.5)-SUM($L317:AR317),(Input!$L$161*(1+rvanilla)^0.5)/A19stdlife))</f>
        <v>0</v>
      </c>
      <c r="AT317" s="168">
        <f>IF(A19stdlife="n/a","n/a",IF(AT$3&gt;(A19stdlife+$E317),(Input!$L$161*(1+rvanilla)^0.5)-SUM($L317:AS317),(Input!$L$161*(1+rvanilla)^0.5)/A19stdlife))</f>
        <v>0</v>
      </c>
      <c r="AU317" s="168">
        <f>IF(A19stdlife="n/a","n/a",IF(AU$3&gt;(A19stdlife+$E317),(Input!$L$161*(1+rvanilla)^0.5)-SUM($L317:AT317),(Input!$L$161*(1+rvanilla)^0.5)/A19stdlife))</f>
        <v>0</v>
      </c>
      <c r="AV317" s="168">
        <f>IF(A19stdlife="n/a","n/a",IF(AV$3&gt;(A19stdlife+$E317),(Input!$L$161*(1+rvanilla)^0.5)-SUM($L317:AU317),(Input!$L$161*(1+rvanilla)^0.5)/A19stdlife))</f>
        <v>0</v>
      </c>
      <c r="AW317" s="168">
        <f>IF(A19stdlife="n/a","n/a",IF(AW$3&gt;(A19stdlife+$E317),(Input!$L$161*(1+rvanilla)^0.5)-SUM($L317:AV317),(Input!$L$161*(1+rvanilla)^0.5)/A19stdlife))</f>
        <v>0</v>
      </c>
      <c r="AX317" s="168">
        <f>IF(A19stdlife="n/a","n/a",IF(AX$3&gt;(A19stdlife+$E317),(Input!$L$161*(1+rvanilla)^0.5)-SUM($L317:AW317),(Input!$L$161*(1+rvanilla)^0.5)/A19stdlife))</f>
        <v>0</v>
      </c>
      <c r="AY317" s="168">
        <f>IF(A19stdlife="n/a","n/a",IF(AY$3&gt;(A19stdlife+$E317),(Input!$L$161*(1+rvanilla)^0.5)-SUM($L317:AX317),(Input!$L$161*(1+rvanilla)^0.5)/A19stdlife))</f>
        <v>0</v>
      </c>
      <c r="AZ317" s="168">
        <f>IF(A19stdlife="n/a","n/a",IF(AZ$3&gt;(A19stdlife+$E317),(Input!$L$161*(1+rvanilla)^0.5)-SUM($L317:AY317),(Input!$L$161*(1+rvanilla)^0.5)/A19stdlife))</f>
        <v>0</v>
      </c>
      <c r="BA317" s="168">
        <f>IF(A19stdlife="n/a","n/a",IF(BA$3&gt;(A19stdlife+$E317),(Input!$L$161*(1+rvanilla)^0.5)-SUM($L317:AZ317),(Input!$L$161*(1+rvanilla)^0.5)/A19stdlife))</f>
        <v>0</v>
      </c>
      <c r="BB317" s="168">
        <f>IF(A19stdlife="n/a","n/a",IF(BB$3&gt;(A19stdlife+$E317),(Input!$L$161*(1+rvanilla)^0.5)-SUM($L317:BA317),(Input!$L$161*(1+rvanilla)^0.5)/A19stdlife))</f>
        <v>0</v>
      </c>
      <c r="BC317" s="168">
        <f>IF(A19stdlife="n/a","n/a",IF(BC$3&gt;(A19stdlife+$E317),(Input!$L$161*(1+rvanilla)^0.5)-SUM($L317:BB317),(Input!$L$161*(1+rvanilla)^0.5)/A19stdlife))</f>
        <v>0</v>
      </c>
      <c r="BD317" s="168">
        <f>IF(A19stdlife="n/a","n/a",IF(BD$3&gt;(A19stdlife+$E317),(Input!$L$161*(1+rvanilla)^0.5)-SUM($L317:BC317),(Input!$L$161*(1+rvanilla)^0.5)/A19stdlife))</f>
        <v>0</v>
      </c>
      <c r="BE317" s="168">
        <f>IF(A19stdlife="n/a","n/a",IF(BE$3&gt;(A19stdlife+$E317),(Input!$L$161*(1+rvanilla)^0.5)-SUM($L317:BD317),(Input!$L$161*(1+rvanilla)^0.5)/A19stdlife))</f>
        <v>0</v>
      </c>
      <c r="BF317" s="168">
        <f>IF(A19stdlife="n/a","n/a",IF(BF$3&gt;(A19stdlife+$E317),(Input!$L$161*(1+rvanilla)^0.5)-SUM($L317:BE317),(Input!$L$161*(1+rvanilla)^0.5)/A19stdlife))</f>
        <v>0</v>
      </c>
      <c r="BG317" s="168">
        <f>IF(A19stdlife="n/a","n/a",IF(BG$3&gt;(A19stdlife+$E317),(Input!$L$161*(1+rvanilla)^0.5)-SUM($L317:BF317),(Input!$L$161*(1+rvanilla)^0.5)/A19stdlife))</f>
        <v>0</v>
      </c>
      <c r="BH317" s="168">
        <f>IF(A19stdlife="n/a","n/a",IF(BH$3&gt;(A19stdlife+$E317),(Input!$L$161*(1+rvanilla)^0.5)-SUM($L317:BG317),(Input!$L$161*(1+rvanilla)^0.5)/A19stdlife))</f>
        <v>0</v>
      </c>
      <c r="BI317" s="168">
        <f>IF(A19stdlife="n/a","n/a",IF(BI$3&gt;(A19stdlife+$E317),(Input!$L$161*(1+rvanilla)^0.5)-SUM($L317:BH317),(Input!$L$161*(1+rvanilla)^0.5)/A19stdlife))</f>
        <v>0</v>
      </c>
      <c r="BJ317" s="20"/>
      <c r="BK317" s="20"/>
      <c r="BL317"/>
      <c r="BM317"/>
      <c r="BN317"/>
      <c r="BO317"/>
      <c r="BP317"/>
      <c r="BQ317"/>
      <c r="BR317"/>
      <c r="BS317"/>
      <c r="BT317"/>
      <c r="BU317"/>
      <c r="BV317"/>
      <c r="BW317"/>
      <c r="BX317"/>
      <c r="BY317"/>
      <c r="BZ317"/>
      <c r="CA317"/>
      <c r="CB317"/>
      <c r="CC317"/>
      <c r="CD317"/>
      <c r="CE317"/>
      <c r="CF317"/>
      <c r="CG317"/>
      <c r="CH317"/>
      <c r="CI317"/>
      <c r="CJ317"/>
      <c r="CK317"/>
      <c r="CL317"/>
      <c r="CM317"/>
      <c r="CN317"/>
      <c r="CO317"/>
      <c r="CP317"/>
      <c r="CQ317"/>
      <c r="CR317"/>
      <c r="CS317"/>
      <c r="CT317"/>
      <c r="CU317"/>
      <c r="CV317"/>
      <c r="CW317"/>
      <c r="CX317"/>
      <c r="CY317"/>
      <c r="CZ317"/>
      <c r="DA317"/>
      <c r="DB317"/>
      <c r="DC317"/>
      <c r="DD317"/>
      <c r="DE317"/>
      <c r="DF317"/>
      <c r="DG317"/>
      <c r="DH317"/>
      <c r="DI317"/>
      <c r="DJ317"/>
      <c r="DK317"/>
      <c r="DL317"/>
      <c r="DM317"/>
      <c r="DN317"/>
      <c r="DO317"/>
      <c r="DP317"/>
      <c r="DQ317"/>
      <c r="DR317"/>
      <c r="DS317"/>
      <c r="DT317"/>
      <c r="DU317"/>
      <c r="DV317"/>
      <c r="DW317"/>
      <c r="DX317"/>
      <c r="DY317"/>
      <c r="DZ317"/>
      <c r="EA317"/>
      <c r="EB317"/>
      <c r="EC317"/>
      <c r="ED317"/>
      <c r="EE317"/>
      <c r="EF317"/>
      <c r="EG317"/>
      <c r="EH317"/>
      <c r="EI317"/>
      <c r="EJ317"/>
      <c r="EK317"/>
      <c r="EL317"/>
      <c r="EM317"/>
      <c r="EN317"/>
      <c r="EO317"/>
      <c r="EP317"/>
      <c r="EQ317"/>
      <c r="ER317"/>
      <c r="ES317"/>
      <c r="ET317"/>
      <c r="EU317"/>
      <c r="EV317"/>
      <c r="EW317"/>
      <c r="EX317"/>
      <c r="EY317"/>
      <c r="EZ317"/>
      <c r="FA317"/>
      <c r="FB317"/>
      <c r="FC317"/>
      <c r="FD317"/>
      <c r="FE317"/>
      <c r="FF317"/>
      <c r="FG317"/>
      <c r="FH317"/>
      <c r="FI317"/>
      <c r="FJ317"/>
      <c r="FK317"/>
      <c r="FL317"/>
      <c r="FM317"/>
      <c r="FN317"/>
      <c r="FO317"/>
      <c r="FP317"/>
      <c r="FQ317"/>
      <c r="FR317"/>
      <c r="FS317"/>
      <c r="FT317"/>
      <c r="FU317"/>
      <c r="FV317"/>
      <c r="FW317"/>
      <c r="FX317"/>
      <c r="FY317"/>
      <c r="FZ317"/>
      <c r="GA317"/>
      <c r="GB317"/>
      <c r="GC317"/>
      <c r="GD317"/>
      <c r="GE317"/>
      <c r="GF317"/>
      <c r="GG317"/>
      <c r="GH317"/>
      <c r="GI317"/>
      <c r="GJ317"/>
      <c r="GK317"/>
      <c r="GL317"/>
      <c r="GM317"/>
      <c r="GN317"/>
      <c r="GO317"/>
      <c r="GP317"/>
      <c r="GQ317"/>
      <c r="GR317"/>
      <c r="GS317"/>
      <c r="GT317"/>
      <c r="GU317"/>
      <c r="GV317"/>
      <c r="GW317"/>
      <c r="GX317"/>
      <c r="GY317"/>
      <c r="GZ317"/>
      <c r="HA317"/>
      <c r="HB317"/>
      <c r="HC317"/>
      <c r="HD317"/>
      <c r="HE317"/>
      <c r="HF317"/>
      <c r="HG317"/>
      <c r="HH317"/>
      <c r="HI317"/>
      <c r="HJ317"/>
      <c r="HK317"/>
      <c r="HL317"/>
      <c r="HM317"/>
      <c r="HN317"/>
      <c r="HO317"/>
      <c r="HP317"/>
      <c r="HQ317"/>
      <c r="HR317"/>
      <c r="HS317"/>
      <c r="HT317"/>
      <c r="HU317"/>
      <c r="HV317"/>
      <c r="HW317"/>
      <c r="HX317"/>
      <c r="HY317"/>
      <c r="HZ317"/>
      <c r="IA317"/>
      <c r="IB317"/>
      <c r="IC317"/>
      <c r="ID317"/>
      <c r="IE317"/>
      <c r="IF317"/>
      <c r="IG317"/>
      <c r="IH317"/>
      <c r="II317"/>
      <c r="IJ317"/>
      <c r="IK317"/>
      <c r="IL317"/>
      <c r="IM317"/>
      <c r="IN317"/>
      <c r="IO317"/>
      <c r="IP317"/>
      <c r="IQ317"/>
      <c r="IR317"/>
      <c r="IS317"/>
      <c r="IT317"/>
      <c r="IU317"/>
      <c r="IV317"/>
    </row>
    <row r="318" spans="1:256" s="5" customFormat="1" hidden="1" outlineLevel="2">
      <c r="A318" s="20"/>
      <c r="B318" s="20"/>
      <c r="C318" s="38"/>
      <c r="D318" s="641"/>
      <c r="E318" s="287">
        <v>7</v>
      </c>
      <c r="F318" s="40"/>
      <c r="G318" s="445"/>
      <c r="H318" s="315"/>
      <c r="I318" s="315"/>
      <c r="J318" s="315"/>
      <c r="K318" s="315"/>
      <c r="L318" s="315"/>
      <c r="M318" s="314"/>
      <c r="N318" s="168">
        <f>IF(A19stdlife="n/a","n/a",IF(N$3&gt;(A19stdlife+$E318),(Input!$M$161*(1+rvanilla)^0.5)-SUM($M318:M318),(Input!$M$161*(1+rvanilla)^0.5)/A19stdlife))</f>
        <v>0</v>
      </c>
      <c r="O318" s="168">
        <f>IF(A19stdlife="n/a","n/a",IF(O$3&gt;(A19stdlife+$E318),(Input!$M$161*(1+rvanilla)^0.5)-SUM($M318:N318),(Input!$M$161*(1+rvanilla)^0.5)/A19stdlife))</f>
        <v>0</v>
      </c>
      <c r="P318" s="168">
        <f>IF(A19stdlife="n/a","n/a",IF(P$3&gt;(A19stdlife+$E318),(Input!$M$161*(1+rvanilla)^0.5)-SUM($M318:O318),(Input!$M$161*(1+rvanilla)^0.5)/A19stdlife))</f>
        <v>0</v>
      </c>
      <c r="Q318" s="168">
        <f>IF(A19stdlife="n/a","n/a",IF(Q$3&gt;(A19stdlife+$E318),(Input!$M$161*(1+rvanilla)^0.5)-SUM($M318:P318),(Input!$M$161*(1+rvanilla)^0.5)/A19stdlife))</f>
        <v>0</v>
      </c>
      <c r="R318" s="168">
        <f>IF(A19stdlife="n/a","n/a",IF(R$3&gt;(A19stdlife+$E318),(Input!$M$161*(1+rvanilla)^0.5)-SUM($M318:Q318),(Input!$M$161*(1+rvanilla)^0.5)/A19stdlife))</f>
        <v>0</v>
      </c>
      <c r="S318" s="168">
        <f>IF(A19stdlife="n/a","n/a",IF(S$3&gt;(A19stdlife+$E318),(Input!$M$161*(1+rvanilla)^0.5)-SUM($M318:R318),(Input!$M$161*(1+rvanilla)^0.5)/A19stdlife))</f>
        <v>0</v>
      </c>
      <c r="T318" s="168">
        <f>IF(A19stdlife="n/a","n/a",IF(T$3&gt;(A19stdlife+$E318),(Input!$M$161*(1+rvanilla)^0.5)-SUM($M318:S318),(Input!$M$161*(1+rvanilla)^0.5)/A19stdlife))</f>
        <v>0</v>
      </c>
      <c r="U318" s="168">
        <f>IF(A19stdlife="n/a","n/a",IF(U$3&gt;(A19stdlife+$E318),(Input!$M$161*(1+rvanilla)^0.5)-SUM($M318:T318),(Input!$M$161*(1+rvanilla)^0.5)/A19stdlife))</f>
        <v>0</v>
      </c>
      <c r="V318" s="168">
        <f>IF(A19stdlife="n/a","n/a",IF(V$3&gt;(A19stdlife+$E318),(Input!$M$161*(1+rvanilla)^0.5)-SUM($M318:U318),(Input!$M$161*(1+rvanilla)^0.5)/A19stdlife))</f>
        <v>0</v>
      </c>
      <c r="W318" s="168">
        <f>IF(A19stdlife="n/a","n/a",IF(W$3&gt;(A19stdlife+$E318),(Input!$M$161*(1+rvanilla)^0.5)-SUM($M318:V318),(Input!$M$161*(1+rvanilla)^0.5)/A19stdlife))</f>
        <v>0</v>
      </c>
      <c r="X318" s="168">
        <f>IF(A19stdlife="n/a","n/a",IF(X$3&gt;(A19stdlife+$E318),(Input!$M$161*(1+rvanilla)^0.5)-SUM($M318:W318),(Input!$M$161*(1+rvanilla)^0.5)/A19stdlife))</f>
        <v>0</v>
      </c>
      <c r="Y318" s="168">
        <f>IF(A19stdlife="n/a","n/a",IF(Y$3&gt;(A19stdlife+$E318),(Input!$M$161*(1+rvanilla)^0.5)-SUM($M318:X318),(Input!$M$161*(1+rvanilla)^0.5)/A19stdlife))</f>
        <v>0</v>
      </c>
      <c r="Z318" s="168">
        <f>IF(A19stdlife="n/a","n/a",IF(Z$3&gt;(A19stdlife+$E318),(Input!$M$161*(1+rvanilla)^0.5)-SUM($M318:Y318),(Input!$M$161*(1+rvanilla)^0.5)/A19stdlife))</f>
        <v>0</v>
      </c>
      <c r="AA318" s="168">
        <f>IF(A19stdlife="n/a","n/a",IF(AA$3&gt;(A19stdlife+$E318),(Input!$M$161*(1+rvanilla)^0.5)-SUM($M318:Z318),(Input!$M$161*(1+rvanilla)^0.5)/A19stdlife))</f>
        <v>0</v>
      </c>
      <c r="AB318" s="168">
        <f>IF(A19stdlife="n/a","n/a",IF(AB$3&gt;(A19stdlife+$E318),(Input!$M$161*(1+rvanilla)^0.5)-SUM($M318:AA318),(Input!$M$161*(1+rvanilla)^0.5)/A19stdlife))</f>
        <v>0</v>
      </c>
      <c r="AC318" s="168">
        <f>IF(A19stdlife="n/a","n/a",IF(AC$3&gt;(A19stdlife+$E318),(Input!$M$161*(1+rvanilla)^0.5)-SUM($M318:AB318),(Input!$M$161*(1+rvanilla)^0.5)/A19stdlife))</f>
        <v>0</v>
      </c>
      <c r="AD318" s="168">
        <f>IF(A19stdlife="n/a","n/a",IF(AD$3&gt;(A19stdlife+$E318),(Input!$M$161*(1+rvanilla)^0.5)-SUM($M318:AC318),(Input!$M$161*(1+rvanilla)^0.5)/A19stdlife))</f>
        <v>0</v>
      </c>
      <c r="AE318" s="168">
        <f>IF(A19stdlife="n/a","n/a",IF(AE$3&gt;(A19stdlife+$E318),(Input!$M$161*(1+rvanilla)^0.5)-SUM($M318:AD318),(Input!$M$161*(1+rvanilla)^0.5)/A19stdlife))</f>
        <v>0</v>
      </c>
      <c r="AF318" s="168">
        <f>IF(A19stdlife="n/a","n/a",IF(AF$3&gt;(A19stdlife+$E318),(Input!$M$161*(1+rvanilla)^0.5)-SUM($M318:AE318),(Input!$M$161*(1+rvanilla)^0.5)/A19stdlife))</f>
        <v>0</v>
      </c>
      <c r="AG318" s="168">
        <f>IF(A19stdlife="n/a","n/a",IF(AG$3&gt;(A19stdlife+$E318),(Input!$M$161*(1+rvanilla)^0.5)-SUM($M318:AF318),(Input!$M$161*(1+rvanilla)^0.5)/A19stdlife))</f>
        <v>0</v>
      </c>
      <c r="AH318" s="168">
        <f>IF(A19stdlife="n/a","n/a",IF(AH$3&gt;(A19stdlife+$E318),(Input!$M$161*(1+rvanilla)^0.5)-SUM($M318:AG318),(Input!$M$161*(1+rvanilla)^0.5)/A19stdlife))</f>
        <v>0</v>
      </c>
      <c r="AI318" s="168">
        <f>IF(A19stdlife="n/a","n/a",IF(AI$3&gt;(A19stdlife+$E318),(Input!$M$161*(1+rvanilla)^0.5)-SUM($M318:AH318),(Input!$M$161*(1+rvanilla)^0.5)/A19stdlife))</f>
        <v>0</v>
      </c>
      <c r="AJ318" s="168">
        <f>IF(A19stdlife="n/a","n/a",IF(AJ$3&gt;(A19stdlife+$E318),(Input!$M$161*(1+rvanilla)^0.5)-SUM($M318:AI318),(Input!$M$161*(1+rvanilla)^0.5)/A19stdlife))</f>
        <v>0</v>
      </c>
      <c r="AK318" s="168">
        <f>IF(A19stdlife="n/a","n/a",IF(AK$3&gt;(A19stdlife+$E318),(Input!$M$161*(1+rvanilla)^0.5)-SUM($M318:AJ318),(Input!$M$161*(1+rvanilla)^0.5)/A19stdlife))</f>
        <v>0</v>
      </c>
      <c r="AL318" s="168">
        <f>IF(A19stdlife="n/a","n/a",IF(AL$3&gt;(A19stdlife+$E318),(Input!$M$161*(1+rvanilla)^0.5)-SUM($M318:AK318),(Input!$M$161*(1+rvanilla)^0.5)/A19stdlife))</f>
        <v>0</v>
      </c>
      <c r="AM318" s="168">
        <f>IF(A19stdlife="n/a","n/a",IF(AM$3&gt;(A19stdlife+$E318),(Input!$M$161*(1+rvanilla)^0.5)-SUM($M318:AL318),(Input!$M$161*(1+rvanilla)^0.5)/A19stdlife))</f>
        <v>0</v>
      </c>
      <c r="AN318" s="168">
        <f>IF(A19stdlife="n/a","n/a",IF(AN$3&gt;(A19stdlife+$E318),(Input!$M$161*(1+rvanilla)^0.5)-SUM($M318:AM318),(Input!$M$161*(1+rvanilla)^0.5)/A19stdlife))</f>
        <v>0</v>
      </c>
      <c r="AO318" s="168">
        <f>IF(A19stdlife="n/a","n/a",IF(AO$3&gt;(A19stdlife+$E318),(Input!$M$161*(1+rvanilla)^0.5)-SUM($M318:AN318),(Input!$M$161*(1+rvanilla)^0.5)/A19stdlife))</f>
        <v>0</v>
      </c>
      <c r="AP318" s="168">
        <f>IF(A19stdlife="n/a","n/a",IF(AP$3&gt;(A19stdlife+$E318),(Input!$M$161*(1+rvanilla)^0.5)-SUM($M318:AO318),(Input!$M$161*(1+rvanilla)^0.5)/A19stdlife))</f>
        <v>0</v>
      </c>
      <c r="AQ318" s="168">
        <f>IF(A19stdlife="n/a","n/a",IF(AQ$3&gt;(A19stdlife+$E318),(Input!$M$161*(1+rvanilla)^0.5)-SUM($M318:AP318),(Input!$M$161*(1+rvanilla)^0.5)/A19stdlife))</f>
        <v>0</v>
      </c>
      <c r="AR318" s="168">
        <f>IF(A19stdlife="n/a","n/a",IF(AR$3&gt;(A19stdlife+$E318),(Input!$M$161*(1+rvanilla)^0.5)-SUM($M318:AQ318),(Input!$M$161*(1+rvanilla)^0.5)/A19stdlife))</f>
        <v>0</v>
      </c>
      <c r="AS318" s="168">
        <f>IF(A19stdlife="n/a","n/a",IF(AS$3&gt;(A19stdlife+$E318),(Input!$M$161*(1+rvanilla)^0.5)-SUM($M318:AR318),(Input!$M$161*(1+rvanilla)^0.5)/A19stdlife))</f>
        <v>0</v>
      </c>
      <c r="AT318" s="168">
        <f>IF(A19stdlife="n/a","n/a",IF(AT$3&gt;(A19stdlife+$E318),(Input!$M$161*(1+rvanilla)^0.5)-SUM($M318:AS318),(Input!$M$161*(1+rvanilla)^0.5)/A19stdlife))</f>
        <v>0</v>
      </c>
      <c r="AU318" s="168">
        <f>IF(A19stdlife="n/a","n/a",IF(AU$3&gt;(A19stdlife+$E318),(Input!$M$161*(1+rvanilla)^0.5)-SUM($M318:AT318),(Input!$M$161*(1+rvanilla)^0.5)/A19stdlife))</f>
        <v>0</v>
      </c>
      <c r="AV318" s="168">
        <f>IF(A19stdlife="n/a","n/a",IF(AV$3&gt;(A19stdlife+$E318),(Input!$M$161*(1+rvanilla)^0.5)-SUM($M318:AU318),(Input!$M$161*(1+rvanilla)^0.5)/A19stdlife))</f>
        <v>0</v>
      </c>
      <c r="AW318" s="168">
        <f>IF(A19stdlife="n/a","n/a",IF(AW$3&gt;(A19stdlife+$E318),(Input!$M$161*(1+rvanilla)^0.5)-SUM($M318:AV318),(Input!$M$161*(1+rvanilla)^0.5)/A19stdlife))</f>
        <v>0</v>
      </c>
      <c r="AX318" s="168">
        <f>IF(A19stdlife="n/a","n/a",IF(AX$3&gt;(A19stdlife+$E318),(Input!$M$161*(1+rvanilla)^0.5)-SUM($M318:AW318),(Input!$M$161*(1+rvanilla)^0.5)/A19stdlife))</f>
        <v>0</v>
      </c>
      <c r="AY318" s="168">
        <f>IF(A19stdlife="n/a","n/a",IF(AY$3&gt;(A19stdlife+$E318),(Input!$M$161*(1+rvanilla)^0.5)-SUM($M318:AX318),(Input!$M$161*(1+rvanilla)^0.5)/A19stdlife))</f>
        <v>0</v>
      </c>
      <c r="AZ318" s="168">
        <f>IF(A19stdlife="n/a","n/a",IF(AZ$3&gt;(A19stdlife+$E318),(Input!$M$161*(1+rvanilla)^0.5)-SUM($M318:AY318),(Input!$M$161*(1+rvanilla)^0.5)/A19stdlife))</f>
        <v>0</v>
      </c>
      <c r="BA318" s="168">
        <f>IF(A19stdlife="n/a","n/a",IF(BA$3&gt;(A19stdlife+$E318),(Input!$M$161*(1+rvanilla)^0.5)-SUM($M318:AZ318),(Input!$M$161*(1+rvanilla)^0.5)/A19stdlife))</f>
        <v>0</v>
      </c>
      <c r="BB318" s="168">
        <f>IF(A19stdlife="n/a","n/a",IF(BB$3&gt;(A19stdlife+$E318),(Input!$M$161*(1+rvanilla)^0.5)-SUM($M318:BA318),(Input!$M$161*(1+rvanilla)^0.5)/A19stdlife))</f>
        <v>0</v>
      </c>
      <c r="BC318" s="168">
        <f>IF(A19stdlife="n/a","n/a",IF(BC$3&gt;(A19stdlife+$E318),(Input!$M$161*(1+rvanilla)^0.5)-SUM($M318:BB318),(Input!$M$161*(1+rvanilla)^0.5)/A19stdlife))</f>
        <v>0</v>
      </c>
      <c r="BD318" s="168">
        <f>IF(A19stdlife="n/a","n/a",IF(BD$3&gt;(A19stdlife+$E318),(Input!$M$161*(1+rvanilla)^0.5)-SUM($M318:BC318),(Input!$M$161*(1+rvanilla)^0.5)/A19stdlife))</f>
        <v>0</v>
      </c>
      <c r="BE318" s="168">
        <f>IF(A19stdlife="n/a","n/a",IF(BE$3&gt;(A19stdlife+$E318),(Input!$M$161*(1+rvanilla)^0.5)-SUM($M318:BD318),(Input!$M$161*(1+rvanilla)^0.5)/A19stdlife))</f>
        <v>0</v>
      </c>
      <c r="BF318" s="168">
        <f>IF(A19stdlife="n/a","n/a",IF(BF$3&gt;(A19stdlife+$E318),(Input!$M$161*(1+rvanilla)^0.5)-SUM($M318:BE318),(Input!$M$161*(1+rvanilla)^0.5)/A19stdlife))</f>
        <v>0</v>
      </c>
      <c r="BG318" s="168">
        <f>IF(A19stdlife="n/a","n/a",IF(BG$3&gt;(A19stdlife+$E318),(Input!$M$161*(1+rvanilla)^0.5)-SUM($M318:BF318),(Input!$M$161*(1+rvanilla)^0.5)/A19stdlife))</f>
        <v>0</v>
      </c>
      <c r="BH318" s="168">
        <f>IF(A19stdlife="n/a","n/a",IF(BH$3&gt;(A19stdlife+$E318),(Input!$M$161*(1+rvanilla)^0.5)-SUM($M318:BG318),(Input!$M$161*(1+rvanilla)^0.5)/A19stdlife))</f>
        <v>0</v>
      </c>
      <c r="BI318" s="168">
        <f>IF(A19stdlife="n/a","n/a",IF(BI$3&gt;(A19stdlife+$E318),(Input!$M$161*(1+rvanilla)^0.5)-SUM($M318:BH318),(Input!$M$161*(1+rvanilla)^0.5)/A19stdlife))</f>
        <v>0</v>
      </c>
      <c r="BJ318" s="20"/>
      <c r="BK318" s="20"/>
      <c r="BL318"/>
      <c r="BM318"/>
      <c r="BN318"/>
      <c r="BO318"/>
      <c r="BP318"/>
      <c r="BQ318"/>
      <c r="BR318"/>
      <c r="BS318"/>
      <c r="BT318"/>
      <c r="BU318"/>
      <c r="BV318"/>
      <c r="BW318"/>
      <c r="BX318"/>
      <c r="BY318"/>
      <c r="BZ318"/>
      <c r="CA318"/>
      <c r="CB318"/>
      <c r="CC318"/>
      <c r="CD318"/>
      <c r="CE318"/>
      <c r="CF318"/>
      <c r="CG318"/>
      <c r="CH318"/>
      <c r="CI318"/>
      <c r="CJ318"/>
      <c r="CK318"/>
      <c r="CL318"/>
      <c r="CM318"/>
      <c r="CN318"/>
      <c r="CO318"/>
      <c r="CP318"/>
      <c r="CQ318"/>
      <c r="CR318"/>
      <c r="CS318"/>
      <c r="CT318"/>
      <c r="CU318"/>
      <c r="CV318"/>
      <c r="CW318"/>
      <c r="CX318"/>
      <c r="CY318"/>
      <c r="CZ318"/>
      <c r="DA318"/>
      <c r="DB318"/>
      <c r="DC318"/>
      <c r="DD318"/>
      <c r="DE318"/>
      <c r="DF318"/>
      <c r="DG318"/>
      <c r="DH318"/>
      <c r="DI318"/>
      <c r="DJ318"/>
      <c r="DK318"/>
      <c r="DL318"/>
      <c r="DM318"/>
      <c r="DN318"/>
      <c r="DO318"/>
      <c r="DP318"/>
      <c r="DQ318"/>
      <c r="DR318"/>
      <c r="DS318"/>
      <c r="DT318"/>
      <c r="DU318"/>
      <c r="DV318"/>
      <c r="DW318"/>
      <c r="DX318"/>
      <c r="DY318"/>
      <c r="DZ318"/>
      <c r="EA318"/>
      <c r="EB318"/>
      <c r="EC318"/>
      <c r="ED318"/>
      <c r="EE318"/>
      <c r="EF318"/>
      <c r="EG318"/>
      <c r="EH318"/>
      <c r="EI318"/>
      <c r="EJ318"/>
      <c r="EK318"/>
      <c r="EL318"/>
      <c r="EM318"/>
      <c r="EN318"/>
      <c r="EO318"/>
      <c r="EP318"/>
      <c r="EQ318"/>
      <c r="ER318"/>
      <c r="ES318"/>
      <c r="ET318"/>
      <c r="EU318"/>
      <c r="EV318"/>
      <c r="EW318"/>
      <c r="EX318"/>
      <c r="EY318"/>
      <c r="EZ318"/>
      <c r="FA318"/>
      <c r="FB318"/>
      <c r="FC318"/>
      <c r="FD318"/>
      <c r="FE318"/>
      <c r="FF318"/>
      <c r="FG318"/>
      <c r="FH318"/>
      <c r="FI318"/>
      <c r="FJ318"/>
      <c r="FK318"/>
      <c r="FL318"/>
      <c r="FM318"/>
      <c r="FN318"/>
      <c r="FO318"/>
      <c r="FP318"/>
      <c r="FQ318"/>
      <c r="FR318"/>
      <c r="FS318"/>
      <c r="FT318"/>
      <c r="FU318"/>
      <c r="FV318"/>
      <c r="FW318"/>
      <c r="FX318"/>
      <c r="FY318"/>
      <c r="FZ318"/>
      <c r="GA318"/>
      <c r="GB318"/>
      <c r="GC318"/>
      <c r="GD318"/>
      <c r="GE318"/>
      <c r="GF318"/>
      <c r="GG318"/>
      <c r="GH318"/>
      <c r="GI318"/>
      <c r="GJ318"/>
      <c r="GK318"/>
      <c r="GL318"/>
      <c r="GM318"/>
      <c r="GN318"/>
      <c r="GO318"/>
      <c r="GP318"/>
      <c r="GQ318"/>
      <c r="GR318"/>
      <c r="GS318"/>
      <c r="GT318"/>
      <c r="GU318"/>
      <c r="GV318"/>
      <c r="GW318"/>
      <c r="GX318"/>
      <c r="GY318"/>
      <c r="GZ318"/>
      <c r="HA318"/>
      <c r="HB318"/>
      <c r="HC318"/>
      <c r="HD318"/>
      <c r="HE318"/>
      <c r="HF318"/>
      <c r="HG318"/>
      <c r="HH318"/>
      <c r="HI318"/>
      <c r="HJ318"/>
      <c r="HK318"/>
      <c r="HL318"/>
      <c r="HM318"/>
      <c r="HN318"/>
      <c r="HO318"/>
      <c r="HP318"/>
      <c r="HQ318"/>
      <c r="HR318"/>
      <c r="HS318"/>
      <c r="HT318"/>
      <c r="HU318"/>
      <c r="HV318"/>
      <c r="HW318"/>
      <c r="HX318"/>
      <c r="HY318"/>
      <c r="HZ318"/>
      <c r="IA318"/>
      <c r="IB318"/>
      <c r="IC318"/>
      <c r="ID318"/>
      <c r="IE318"/>
      <c r="IF318"/>
      <c r="IG318"/>
      <c r="IH318"/>
      <c r="II318"/>
      <c r="IJ318"/>
      <c r="IK318"/>
      <c r="IL318"/>
      <c r="IM318"/>
      <c r="IN318"/>
      <c r="IO318"/>
      <c r="IP318"/>
      <c r="IQ318"/>
      <c r="IR318"/>
      <c r="IS318"/>
      <c r="IT318"/>
      <c r="IU318"/>
      <c r="IV318"/>
    </row>
    <row r="319" spans="1:256" s="5" customFormat="1" hidden="1" outlineLevel="2">
      <c r="A319" s="20"/>
      <c r="B319" s="20"/>
      <c r="C319" s="38"/>
      <c r="D319" s="641"/>
      <c r="E319" s="287">
        <v>8</v>
      </c>
      <c r="F319" s="40"/>
      <c r="G319" s="445"/>
      <c r="H319" s="315"/>
      <c r="I319" s="315"/>
      <c r="J319" s="315"/>
      <c r="K319" s="315"/>
      <c r="L319" s="315"/>
      <c r="M319" s="315"/>
      <c r="N319" s="314"/>
      <c r="O319" s="168">
        <f>IF(A19stdlife="n/a","n/a",IF(O$3&gt;(A19stdlife+$E319),(Input!$N$161*(1+rvanilla)^0.5)-SUM($N319:N319),(Input!$N$161*(1+rvanilla)^0.5)/A19stdlife))</f>
        <v>0</v>
      </c>
      <c r="P319" s="168">
        <f>IF(A19stdlife="n/a","n/a",IF(P$3&gt;(A19stdlife+$E319),(Input!$N$161*(1+rvanilla)^0.5)-SUM($N319:O319),(Input!$N$161*(1+rvanilla)^0.5)/A19stdlife))</f>
        <v>0</v>
      </c>
      <c r="Q319" s="168">
        <f>IF(A19stdlife="n/a","n/a",IF(Q$3&gt;(A19stdlife+$E319),(Input!$N$161*(1+rvanilla)^0.5)-SUM($N319:P319),(Input!$N$161*(1+rvanilla)^0.5)/A19stdlife))</f>
        <v>0</v>
      </c>
      <c r="R319" s="168">
        <f>IF(A19stdlife="n/a","n/a",IF(R$3&gt;(A19stdlife+$E319),(Input!$N$161*(1+rvanilla)^0.5)-SUM($N319:Q319),(Input!$N$161*(1+rvanilla)^0.5)/A19stdlife))</f>
        <v>0</v>
      </c>
      <c r="S319" s="168">
        <f>IF(A19stdlife="n/a","n/a",IF(S$3&gt;(A19stdlife+$E319),(Input!$N$161*(1+rvanilla)^0.5)-SUM($N319:R319),(Input!$N$161*(1+rvanilla)^0.5)/A19stdlife))</f>
        <v>0</v>
      </c>
      <c r="T319" s="168">
        <f>IF(A19stdlife="n/a","n/a",IF(T$3&gt;(A19stdlife+$E319),(Input!$N$161*(1+rvanilla)^0.5)-SUM($N319:S319),(Input!$N$161*(1+rvanilla)^0.5)/A19stdlife))</f>
        <v>0</v>
      </c>
      <c r="U319" s="168">
        <f>IF(A19stdlife="n/a","n/a",IF(U$3&gt;(A19stdlife+$E319),(Input!$N$161*(1+rvanilla)^0.5)-SUM($N319:T319),(Input!$N$161*(1+rvanilla)^0.5)/A19stdlife))</f>
        <v>0</v>
      </c>
      <c r="V319" s="168">
        <f>IF(A19stdlife="n/a","n/a",IF(V$3&gt;(A19stdlife+$E319),(Input!$N$161*(1+rvanilla)^0.5)-SUM($N319:U319),(Input!$N$161*(1+rvanilla)^0.5)/A19stdlife))</f>
        <v>0</v>
      </c>
      <c r="W319" s="168">
        <f>IF(A19stdlife="n/a","n/a",IF(W$3&gt;(A19stdlife+$E319),(Input!$N$161*(1+rvanilla)^0.5)-SUM($N319:V319),(Input!$N$161*(1+rvanilla)^0.5)/A19stdlife))</f>
        <v>0</v>
      </c>
      <c r="X319" s="168">
        <f>IF(A19stdlife="n/a","n/a",IF(X$3&gt;(A19stdlife+$E319),(Input!$N$161*(1+rvanilla)^0.5)-SUM($N319:W319),(Input!$N$161*(1+rvanilla)^0.5)/A19stdlife))</f>
        <v>0</v>
      </c>
      <c r="Y319" s="168">
        <f>IF(A19stdlife="n/a","n/a",IF(Y$3&gt;(A19stdlife+$E319),(Input!$N$161*(1+rvanilla)^0.5)-SUM($N319:X319),(Input!$N$161*(1+rvanilla)^0.5)/A19stdlife))</f>
        <v>0</v>
      </c>
      <c r="Z319" s="168">
        <f>IF(A19stdlife="n/a","n/a",IF(Z$3&gt;(A19stdlife+$E319),(Input!$N$161*(1+rvanilla)^0.5)-SUM($N319:Y319),(Input!$N$161*(1+rvanilla)^0.5)/A19stdlife))</f>
        <v>0</v>
      </c>
      <c r="AA319" s="168">
        <f>IF(A19stdlife="n/a","n/a",IF(AA$3&gt;(A19stdlife+$E319),(Input!$N$161*(1+rvanilla)^0.5)-SUM($N319:Z319),(Input!$N$161*(1+rvanilla)^0.5)/A19stdlife))</f>
        <v>0</v>
      </c>
      <c r="AB319" s="168">
        <f>IF(A19stdlife="n/a","n/a",IF(AB$3&gt;(A19stdlife+$E319),(Input!$N$161*(1+rvanilla)^0.5)-SUM($N319:AA319),(Input!$N$161*(1+rvanilla)^0.5)/A19stdlife))</f>
        <v>0</v>
      </c>
      <c r="AC319" s="168">
        <f>IF(A19stdlife="n/a","n/a",IF(AC$3&gt;(A19stdlife+$E319),(Input!$N$161*(1+rvanilla)^0.5)-SUM($N319:AB319),(Input!$N$161*(1+rvanilla)^0.5)/A19stdlife))</f>
        <v>0</v>
      </c>
      <c r="AD319" s="168">
        <f>IF(A19stdlife="n/a","n/a",IF(AD$3&gt;(A19stdlife+$E319),(Input!$N$161*(1+rvanilla)^0.5)-SUM($N319:AC319),(Input!$N$161*(1+rvanilla)^0.5)/A19stdlife))</f>
        <v>0</v>
      </c>
      <c r="AE319" s="168">
        <f>IF(A19stdlife="n/a","n/a",IF(AE$3&gt;(A19stdlife+$E319),(Input!$N$161*(1+rvanilla)^0.5)-SUM($N319:AD319),(Input!$N$161*(1+rvanilla)^0.5)/A19stdlife))</f>
        <v>0</v>
      </c>
      <c r="AF319" s="168">
        <f>IF(A19stdlife="n/a","n/a",IF(AF$3&gt;(A19stdlife+$E319),(Input!$N$161*(1+rvanilla)^0.5)-SUM($N319:AE319),(Input!$N$161*(1+rvanilla)^0.5)/A19stdlife))</f>
        <v>0</v>
      </c>
      <c r="AG319" s="168">
        <f>IF(A19stdlife="n/a","n/a",IF(AG$3&gt;(A19stdlife+$E319),(Input!$N$161*(1+rvanilla)^0.5)-SUM($N319:AF319),(Input!$N$161*(1+rvanilla)^0.5)/A19stdlife))</f>
        <v>0</v>
      </c>
      <c r="AH319" s="168">
        <f>IF(A19stdlife="n/a","n/a",IF(AH$3&gt;(A19stdlife+$E319),(Input!$N$161*(1+rvanilla)^0.5)-SUM($N319:AG319),(Input!$N$161*(1+rvanilla)^0.5)/A19stdlife))</f>
        <v>0</v>
      </c>
      <c r="AI319" s="168">
        <f>IF(A19stdlife="n/a","n/a",IF(AI$3&gt;(A19stdlife+$E319),(Input!$N$161*(1+rvanilla)^0.5)-SUM($N319:AH319),(Input!$N$161*(1+rvanilla)^0.5)/A19stdlife))</f>
        <v>0</v>
      </c>
      <c r="AJ319" s="168">
        <f>IF(A19stdlife="n/a","n/a",IF(AJ$3&gt;(A19stdlife+$E319),(Input!$N$161*(1+rvanilla)^0.5)-SUM($N319:AI319),(Input!$N$161*(1+rvanilla)^0.5)/A19stdlife))</f>
        <v>0</v>
      </c>
      <c r="AK319" s="168">
        <f>IF(A19stdlife="n/a","n/a",IF(AK$3&gt;(A19stdlife+$E319),(Input!$N$161*(1+rvanilla)^0.5)-SUM($N319:AJ319),(Input!$N$161*(1+rvanilla)^0.5)/A19stdlife))</f>
        <v>0</v>
      </c>
      <c r="AL319" s="168">
        <f>IF(A19stdlife="n/a","n/a",IF(AL$3&gt;(A19stdlife+$E319),(Input!$N$161*(1+rvanilla)^0.5)-SUM($N319:AK319),(Input!$N$161*(1+rvanilla)^0.5)/A19stdlife))</f>
        <v>0</v>
      </c>
      <c r="AM319" s="168">
        <f>IF(A19stdlife="n/a","n/a",IF(AM$3&gt;(A19stdlife+$E319),(Input!$N$161*(1+rvanilla)^0.5)-SUM($N319:AL319),(Input!$N$161*(1+rvanilla)^0.5)/A19stdlife))</f>
        <v>0</v>
      </c>
      <c r="AN319" s="168">
        <f>IF(A19stdlife="n/a","n/a",IF(AN$3&gt;(A19stdlife+$E319),(Input!$N$161*(1+rvanilla)^0.5)-SUM($N319:AM319),(Input!$N$161*(1+rvanilla)^0.5)/A19stdlife))</f>
        <v>0</v>
      </c>
      <c r="AO319" s="168">
        <f>IF(A19stdlife="n/a","n/a",IF(AO$3&gt;(A19stdlife+$E319),(Input!$N$161*(1+rvanilla)^0.5)-SUM($N319:AN319),(Input!$N$161*(1+rvanilla)^0.5)/A19stdlife))</f>
        <v>0</v>
      </c>
      <c r="AP319" s="168">
        <f>IF(A19stdlife="n/a","n/a",IF(AP$3&gt;(A19stdlife+$E319),(Input!$N$161*(1+rvanilla)^0.5)-SUM($N319:AO319),(Input!$N$161*(1+rvanilla)^0.5)/A19stdlife))</f>
        <v>0</v>
      </c>
      <c r="AQ319" s="168">
        <f>IF(A19stdlife="n/a","n/a",IF(AQ$3&gt;(A19stdlife+$E319),(Input!$N$161*(1+rvanilla)^0.5)-SUM($N319:AP319),(Input!$N$161*(1+rvanilla)^0.5)/A19stdlife))</f>
        <v>0</v>
      </c>
      <c r="AR319" s="168">
        <f>IF(A19stdlife="n/a","n/a",IF(AR$3&gt;(A19stdlife+$E319),(Input!$N$161*(1+rvanilla)^0.5)-SUM($N319:AQ319),(Input!$N$161*(1+rvanilla)^0.5)/A19stdlife))</f>
        <v>0</v>
      </c>
      <c r="AS319" s="168">
        <f>IF(A19stdlife="n/a","n/a",IF(AS$3&gt;(A19stdlife+$E319),(Input!$N$161*(1+rvanilla)^0.5)-SUM($N319:AR319),(Input!$N$161*(1+rvanilla)^0.5)/A19stdlife))</f>
        <v>0</v>
      </c>
      <c r="AT319" s="168">
        <f>IF(A19stdlife="n/a","n/a",IF(AT$3&gt;(A19stdlife+$E319),(Input!$N$161*(1+rvanilla)^0.5)-SUM($N319:AS319),(Input!$N$161*(1+rvanilla)^0.5)/A19stdlife))</f>
        <v>0</v>
      </c>
      <c r="AU319" s="168">
        <f>IF(A19stdlife="n/a","n/a",IF(AU$3&gt;(A19stdlife+$E319),(Input!$N$161*(1+rvanilla)^0.5)-SUM($N319:AT319),(Input!$N$161*(1+rvanilla)^0.5)/A19stdlife))</f>
        <v>0</v>
      </c>
      <c r="AV319" s="168">
        <f>IF(A19stdlife="n/a","n/a",IF(AV$3&gt;(A19stdlife+$E319),(Input!$N$161*(1+rvanilla)^0.5)-SUM($N319:AU319),(Input!$N$161*(1+rvanilla)^0.5)/A19stdlife))</f>
        <v>0</v>
      </c>
      <c r="AW319" s="168">
        <f>IF(A19stdlife="n/a","n/a",IF(AW$3&gt;(A19stdlife+$E319),(Input!$N$161*(1+rvanilla)^0.5)-SUM($N319:AV319),(Input!$N$161*(1+rvanilla)^0.5)/A19stdlife))</f>
        <v>0</v>
      </c>
      <c r="AX319" s="168">
        <f>IF(A19stdlife="n/a","n/a",IF(AX$3&gt;(A19stdlife+$E319),(Input!$N$161*(1+rvanilla)^0.5)-SUM($N319:AW319),(Input!$N$161*(1+rvanilla)^0.5)/A19stdlife))</f>
        <v>0</v>
      </c>
      <c r="AY319" s="168">
        <f>IF(A19stdlife="n/a","n/a",IF(AY$3&gt;(A19stdlife+$E319),(Input!$N$161*(1+rvanilla)^0.5)-SUM($N319:AX319),(Input!$N$161*(1+rvanilla)^0.5)/A19stdlife))</f>
        <v>0</v>
      </c>
      <c r="AZ319" s="168">
        <f>IF(A19stdlife="n/a","n/a",IF(AZ$3&gt;(A19stdlife+$E319),(Input!$N$161*(1+rvanilla)^0.5)-SUM($N319:AY319),(Input!$N$161*(1+rvanilla)^0.5)/A19stdlife))</f>
        <v>0</v>
      </c>
      <c r="BA319" s="168">
        <f>IF(A19stdlife="n/a","n/a",IF(BA$3&gt;(A19stdlife+$E319),(Input!$N$161*(1+rvanilla)^0.5)-SUM($N319:AZ319),(Input!$N$161*(1+rvanilla)^0.5)/A19stdlife))</f>
        <v>0</v>
      </c>
      <c r="BB319" s="168">
        <f>IF(A19stdlife="n/a","n/a",IF(BB$3&gt;(A19stdlife+$E319),(Input!$N$161*(1+rvanilla)^0.5)-SUM($N319:BA319),(Input!$N$161*(1+rvanilla)^0.5)/A19stdlife))</f>
        <v>0</v>
      </c>
      <c r="BC319" s="168">
        <f>IF(A19stdlife="n/a","n/a",IF(BC$3&gt;(A19stdlife+$E319),(Input!$N$161*(1+rvanilla)^0.5)-SUM($N319:BB319),(Input!$N$161*(1+rvanilla)^0.5)/A19stdlife))</f>
        <v>0</v>
      </c>
      <c r="BD319" s="168">
        <f>IF(A19stdlife="n/a","n/a",IF(BD$3&gt;(A19stdlife+$E319),(Input!$N$161*(1+rvanilla)^0.5)-SUM($N319:BC319),(Input!$N$161*(1+rvanilla)^0.5)/A19stdlife))</f>
        <v>0</v>
      </c>
      <c r="BE319" s="168">
        <f>IF(A19stdlife="n/a","n/a",IF(BE$3&gt;(A19stdlife+$E319),(Input!$N$161*(1+rvanilla)^0.5)-SUM($N319:BD319),(Input!$N$161*(1+rvanilla)^0.5)/A19stdlife))</f>
        <v>0</v>
      </c>
      <c r="BF319" s="168">
        <f>IF(A19stdlife="n/a","n/a",IF(BF$3&gt;(A19stdlife+$E319),(Input!$N$161*(1+rvanilla)^0.5)-SUM($N319:BE319),(Input!$N$161*(1+rvanilla)^0.5)/A19stdlife))</f>
        <v>0</v>
      </c>
      <c r="BG319" s="168">
        <f>IF(A19stdlife="n/a","n/a",IF(BG$3&gt;(A19stdlife+$E319),(Input!$N$161*(1+rvanilla)^0.5)-SUM($N319:BF319),(Input!$N$161*(1+rvanilla)^0.5)/A19stdlife))</f>
        <v>0</v>
      </c>
      <c r="BH319" s="168">
        <f>IF(A19stdlife="n/a","n/a",IF(BH$3&gt;(A19stdlife+$E319),(Input!$N$161*(1+rvanilla)^0.5)-SUM($N319:BG319),(Input!$N$161*(1+rvanilla)^0.5)/A19stdlife))</f>
        <v>0</v>
      </c>
      <c r="BI319" s="168">
        <f>IF(A19stdlife="n/a","n/a",IF(BI$3&gt;(A19stdlife+$E319),(Input!$N$161*(1+rvanilla)^0.5)-SUM($N319:BH319),(Input!$N$161*(1+rvanilla)^0.5)/A19stdlife))</f>
        <v>0</v>
      </c>
      <c r="BJ319" s="20"/>
      <c r="BK319" s="20"/>
      <c r="BL319"/>
      <c r="BM319"/>
      <c r="BN319"/>
      <c r="BO319"/>
      <c r="BP319"/>
      <c r="BQ319"/>
      <c r="BR319"/>
      <c r="BS319"/>
      <c r="BT319"/>
      <c r="BU319"/>
      <c r="BV319"/>
      <c r="BW319"/>
      <c r="BX319"/>
      <c r="BY319"/>
      <c r="BZ319"/>
      <c r="CA319"/>
      <c r="CB319"/>
      <c r="CC319"/>
      <c r="CD319"/>
      <c r="CE319"/>
      <c r="CF319"/>
      <c r="CG319"/>
      <c r="CH319"/>
      <c r="CI319"/>
      <c r="CJ319"/>
      <c r="CK319"/>
      <c r="CL319"/>
      <c r="CM319"/>
      <c r="CN319"/>
      <c r="CO319"/>
      <c r="CP319"/>
      <c r="CQ319"/>
      <c r="CR319"/>
      <c r="CS319"/>
      <c r="CT319"/>
      <c r="CU319"/>
      <c r="CV319"/>
      <c r="CW319"/>
      <c r="CX319"/>
      <c r="CY319"/>
      <c r="CZ319"/>
      <c r="DA319"/>
      <c r="DB319"/>
      <c r="DC319"/>
      <c r="DD319"/>
      <c r="DE319"/>
      <c r="DF319"/>
      <c r="DG319"/>
      <c r="DH319"/>
      <c r="DI319"/>
      <c r="DJ319"/>
      <c r="DK319"/>
      <c r="DL319"/>
      <c r="DM319"/>
      <c r="DN319"/>
      <c r="DO319"/>
      <c r="DP319"/>
      <c r="DQ319"/>
      <c r="DR319"/>
      <c r="DS319"/>
      <c r="DT319"/>
      <c r="DU319"/>
      <c r="DV319"/>
      <c r="DW319"/>
      <c r="DX319"/>
      <c r="DY319"/>
      <c r="DZ319"/>
      <c r="EA319"/>
      <c r="EB319"/>
      <c r="EC319"/>
      <c r="ED319"/>
      <c r="EE319"/>
      <c r="EF319"/>
      <c r="EG319"/>
      <c r="EH319"/>
      <c r="EI319"/>
      <c r="EJ319"/>
      <c r="EK319"/>
      <c r="EL319"/>
      <c r="EM319"/>
      <c r="EN319"/>
      <c r="EO319"/>
      <c r="EP319"/>
      <c r="EQ319"/>
      <c r="ER319"/>
      <c r="ES319"/>
      <c r="ET319"/>
      <c r="EU319"/>
      <c r="EV319"/>
      <c r="EW319"/>
      <c r="EX319"/>
      <c r="EY319"/>
      <c r="EZ319"/>
      <c r="FA319"/>
      <c r="FB319"/>
      <c r="FC319"/>
      <c r="FD319"/>
      <c r="FE319"/>
      <c r="FF319"/>
      <c r="FG319"/>
      <c r="FH319"/>
      <c r="FI319"/>
      <c r="FJ319"/>
      <c r="FK319"/>
      <c r="FL319"/>
      <c r="FM319"/>
      <c r="FN319"/>
      <c r="FO319"/>
      <c r="FP319"/>
      <c r="FQ319"/>
      <c r="FR319"/>
      <c r="FS319"/>
      <c r="FT319"/>
      <c r="FU319"/>
      <c r="FV319"/>
      <c r="FW319"/>
      <c r="FX319"/>
      <c r="FY319"/>
      <c r="FZ319"/>
      <c r="GA319"/>
      <c r="GB319"/>
      <c r="GC319"/>
      <c r="GD319"/>
      <c r="GE319"/>
      <c r="GF319"/>
      <c r="GG319"/>
      <c r="GH319"/>
      <c r="GI319"/>
      <c r="GJ319"/>
      <c r="GK319"/>
      <c r="GL319"/>
      <c r="GM319"/>
      <c r="GN319"/>
      <c r="GO319"/>
      <c r="GP319"/>
      <c r="GQ319"/>
      <c r="GR319"/>
      <c r="GS319"/>
      <c r="GT319"/>
      <c r="GU319"/>
      <c r="GV319"/>
      <c r="GW319"/>
      <c r="GX319"/>
      <c r="GY319"/>
      <c r="GZ319"/>
      <c r="HA319"/>
      <c r="HB319"/>
      <c r="HC319"/>
      <c r="HD319"/>
      <c r="HE319"/>
      <c r="HF319"/>
      <c r="HG319"/>
      <c r="HH319"/>
      <c r="HI319"/>
      <c r="HJ319"/>
      <c r="HK319"/>
      <c r="HL319"/>
      <c r="HM319"/>
      <c r="HN319"/>
      <c r="HO319"/>
      <c r="HP319"/>
      <c r="HQ319"/>
      <c r="HR319"/>
      <c r="HS319"/>
      <c r="HT319"/>
      <c r="HU319"/>
      <c r="HV319"/>
      <c r="HW319"/>
      <c r="HX319"/>
      <c r="HY319"/>
      <c r="HZ319"/>
      <c r="IA319"/>
      <c r="IB319"/>
      <c r="IC319"/>
      <c r="ID319"/>
      <c r="IE319"/>
      <c r="IF319"/>
      <c r="IG319"/>
      <c r="IH319"/>
      <c r="II319"/>
      <c r="IJ319"/>
      <c r="IK319"/>
      <c r="IL319"/>
      <c r="IM319"/>
      <c r="IN319"/>
      <c r="IO319"/>
      <c r="IP319"/>
      <c r="IQ319"/>
      <c r="IR319"/>
      <c r="IS319"/>
      <c r="IT319"/>
      <c r="IU319"/>
      <c r="IV319"/>
    </row>
    <row r="320" spans="1:256" s="5" customFormat="1" hidden="1" outlineLevel="2">
      <c r="A320" s="20"/>
      <c r="B320" s="20"/>
      <c r="C320" s="38"/>
      <c r="D320" s="641"/>
      <c r="E320" s="287">
        <v>9</v>
      </c>
      <c r="F320" s="40"/>
      <c r="G320" s="445"/>
      <c r="H320" s="315"/>
      <c r="I320" s="315"/>
      <c r="J320" s="315"/>
      <c r="K320" s="315"/>
      <c r="L320" s="315"/>
      <c r="M320" s="315"/>
      <c r="N320" s="315"/>
      <c r="O320" s="314"/>
      <c r="P320" s="168">
        <f>IF(A19stdlife="n/a","n/a",IF(P$3&gt;(A19stdlife+$E320),(Input!$O$161*(1+rvanilla)^0.5)-SUM($O320:O320),(Input!$O$161*(1+rvanilla)^0.5)/A19stdlife))</f>
        <v>0</v>
      </c>
      <c r="Q320" s="168">
        <f>IF(A19stdlife="n/a","n/a",IF(Q$3&gt;(A19stdlife+$E320),(Input!$O$161*(1+rvanilla)^0.5)-SUM($O320:P320),(Input!$O$161*(1+rvanilla)^0.5)/A19stdlife))</f>
        <v>0</v>
      </c>
      <c r="R320" s="168">
        <f>IF(A19stdlife="n/a","n/a",IF(R$3&gt;(A19stdlife+$E320),(Input!$O$161*(1+rvanilla)^0.5)-SUM($O320:Q320),(Input!$O$161*(1+rvanilla)^0.5)/A19stdlife))</f>
        <v>0</v>
      </c>
      <c r="S320" s="168">
        <f>IF(A19stdlife="n/a","n/a",IF(S$3&gt;(A19stdlife+$E320),(Input!$O$161*(1+rvanilla)^0.5)-SUM($O320:R320),(Input!$O$161*(1+rvanilla)^0.5)/A19stdlife))</f>
        <v>0</v>
      </c>
      <c r="T320" s="168">
        <f>IF(A19stdlife="n/a","n/a",IF(T$3&gt;(A19stdlife+$E320),(Input!$O$161*(1+rvanilla)^0.5)-SUM($O320:S320),(Input!$O$161*(1+rvanilla)^0.5)/A19stdlife))</f>
        <v>0</v>
      </c>
      <c r="U320" s="168">
        <f>IF(A19stdlife="n/a","n/a",IF(U$3&gt;(A19stdlife+$E320),(Input!$O$161*(1+rvanilla)^0.5)-SUM($O320:T320),(Input!$O$161*(1+rvanilla)^0.5)/A19stdlife))</f>
        <v>0</v>
      </c>
      <c r="V320" s="168">
        <f>IF(A19stdlife="n/a","n/a",IF(V$3&gt;(A19stdlife+$E320),(Input!$O$161*(1+rvanilla)^0.5)-SUM($O320:U320),(Input!$O$161*(1+rvanilla)^0.5)/A19stdlife))</f>
        <v>0</v>
      </c>
      <c r="W320" s="168">
        <f>IF(A19stdlife="n/a","n/a",IF(W$3&gt;(A19stdlife+$E320),(Input!$O$161*(1+rvanilla)^0.5)-SUM($O320:V320),(Input!$O$161*(1+rvanilla)^0.5)/A19stdlife))</f>
        <v>0</v>
      </c>
      <c r="X320" s="168">
        <f>IF(A19stdlife="n/a","n/a",IF(X$3&gt;(A19stdlife+$E320),(Input!$O$161*(1+rvanilla)^0.5)-SUM($O320:W320),(Input!$O$161*(1+rvanilla)^0.5)/A19stdlife))</f>
        <v>0</v>
      </c>
      <c r="Y320" s="168">
        <f>IF(A19stdlife="n/a","n/a",IF(Y$3&gt;(A19stdlife+$E320),(Input!$O$161*(1+rvanilla)^0.5)-SUM($O320:X320),(Input!$O$161*(1+rvanilla)^0.5)/A19stdlife))</f>
        <v>0</v>
      </c>
      <c r="Z320" s="168">
        <f>IF(A19stdlife="n/a","n/a",IF(Z$3&gt;(A19stdlife+$E320),(Input!$O$161*(1+rvanilla)^0.5)-SUM($O320:Y320),(Input!$O$161*(1+rvanilla)^0.5)/A19stdlife))</f>
        <v>0</v>
      </c>
      <c r="AA320" s="168">
        <f>IF(A19stdlife="n/a","n/a",IF(AA$3&gt;(A19stdlife+$E320),(Input!$O$161*(1+rvanilla)^0.5)-SUM($O320:Z320),(Input!$O$161*(1+rvanilla)^0.5)/A19stdlife))</f>
        <v>0</v>
      </c>
      <c r="AB320" s="168">
        <f>IF(A19stdlife="n/a","n/a",IF(AB$3&gt;(A19stdlife+$E320),(Input!$O$161*(1+rvanilla)^0.5)-SUM($O320:AA320),(Input!$O$161*(1+rvanilla)^0.5)/A19stdlife))</f>
        <v>0</v>
      </c>
      <c r="AC320" s="168">
        <f>IF(A19stdlife="n/a","n/a",IF(AC$3&gt;(A19stdlife+$E320),(Input!$O$161*(1+rvanilla)^0.5)-SUM($O320:AB320),(Input!$O$161*(1+rvanilla)^0.5)/A19stdlife))</f>
        <v>0</v>
      </c>
      <c r="AD320" s="168">
        <f>IF(A19stdlife="n/a","n/a",IF(AD$3&gt;(A19stdlife+$E320),(Input!$O$161*(1+rvanilla)^0.5)-SUM($O320:AC320),(Input!$O$161*(1+rvanilla)^0.5)/A19stdlife))</f>
        <v>0</v>
      </c>
      <c r="AE320" s="168">
        <f>IF(A19stdlife="n/a","n/a",IF(AE$3&gt;(A19stdlife+$E320),(Input!$O$161*(1+rvanilla)^0.5)-SUM($O320:AD320),(Input!$O$161*(1+rvanilla)^0.5)/A19stdlife))</f>
        <v>0</v>
      </c>
      <c r="AF320" s="168">
        <f>IF(A19stdlife="n/a","n/a",IF(AF$3&gt;(A19stdlife+$E320),(Input!$O$161*(1+rvanilla)^0.5)-SUM($O320:AE320),(Input!$O$161*(1+rvanilla)^0.5)/A19stdlife))</f>
        <v>0</v>
      </c>
      <c r="AG320" s="168">
        <f>IF(A19stdlife="n/a","n/a",IF(AG$3&gt;(A19stdlife+$E320),(Input!$O$161*(1+rvanilla)^0.5)-SUM($O320:AF320),(Input!$O$161*(1+rvanilla)^0.5)/A19stdlife))</f>
        <v>0</v>
      </c>
      <c r="AH320" s="168">
        <f>IF(A19stdlife="n/a","n/a",IF(AH$3&gt;(A19stdlife+$E320),(Input!$O$161*(1+rvanilla)^0.5)-SUM($O320:AG320),(Input!$O$161*(1+rvanilla)^0.5)/A19stdlife))</f>
        <v>0</v>
      </c>
      <c r="AI320" s="168">
        <f>IF(A19stdlife="n/a","n/a",IF(AI$3&gt;(A19stdlife+$E320),(Input!$O$161*(1+rvanilla)^0.5)-SUM($O320:AH320),(Input!$O$161*(1+rvanilla)^0.5)/A19stdlife))</f>
        <v>0</v>
      </c>
      <c r="AJ320" s="168">
        <f>IF(A19stdlife="n/a","n/a",IF(AJ$3&gt;(A19stdlife+$E320),(Input!$O$161*(1+rvanilla)^0.5)-SUM($O320:AI320),(Input!$O$161*(1+rvanilla)^0.5)/A19stdlife))</f>
        <v>0</v>
      </c>
      <c r="AK320" s="168">
        <f>IF(A19stdlife="n/a","n/a",IF(AK$3&gt;(A19stdlife+$E320),(Input!$O$161*(1+rvanilla)^0.5)-SUM($O320:AJ320),(Input!$O$161*(1+rvanilla)^0.5)/A19stdlife))</f>
        <v>0</v>
      </c>
      <c r="AL320" s="168">
        <f>IF(A19stdlife="n/a","n/a",IF(AL$3&gt;(A19stdlife+$E320),(Input!$O$161*(1+rvanilla)^0.5)-SUM($O320:AK320),(Input!$O$161*(1+rvanilla)^0.5)/A19stdlife))</f>
        <v>0</v>
      </c>
      <c r="AM320" s="168">
        <f>IF(A19stdlife="n/a","n/a",IF(AM$3&gt;(A19stdlife+$E320),(Input!$O$161*(1+rvanilla)^0.5)-SUM($O320:AL320),(Input!$O$161*(1+rvanilla)^0.5)/A19stdlife))</f>
        <v>0</v>
      </c>
      <c r="AN320" s="168">
        <f>IF(A19stdlife="n/a","n/a",IF(AN$3&gt;(A19stdlife+$E320),(Input!$O$161*(1+rvanilla)^0.5)-SUM($O320:AM320),(Input!$O$161*(1+rvanilla)^0.5)/A19stdlife))</f>
        <v>0</v>
      </c>
      <c r="AO320" s="168">
        <f>IF(A19stdlife="n/a","n/a",IF(AO$3&gt;(A19stdlife+$E320),(Input!$O$161*(1+rvanilla)^0.5)-SUM($O320:AN320),(Input!$O$161*(1+rvanilla)^0.5)/A19stdlife))</f>
        <v>0</v>
      </c>
      <c r="AP320" s="168">
        <f>IF(A19stdlife="n/a","n/a",IF(AP$3&gt;(A19stdlife+$E320),(Input!$O$161*(1+rvanilla)^0.5)-SUM($O320:AO320),(Input!$O$161*(1+rvanilla)^0.5)/A19stdlife))</f>
        <v>0</v>
      </c>
      <c r="AQ320" s="168">
        <f>IF(A19stdlife="n/a","n/a",IF(AQ$3&gt;(A19stdlife+$E320),(Input!$O$161*(1+rvanilla)^0.5)-SUM($O320:AP320),(Input!$O$161*(1+rvanilla)^0.5)/A19stdlife))</f>
        <v>0</v>
      </c>
      <c r="AR320" s="168">
        <f>IF(A19stdlife="n/a","n/a",IF(AR$3&gt;(A19stdlife+$E320),(Input!$O$161*(1+rvanilla)^0.5)-SUM($O320:AQ320),(Input!$O$161*(1+rvanilla)^0.5)/A19stdlife))</f>
        <v>0</v>
      </c>
      <c r="AS320" s="168">
        <f>IF(A19stdlife="n/a","n/a",IF(AS$3&gt;(A19stdlife+$E320),(Input!$O$161*(1+rvanilla)^0.5)-SUM($O320:AR320),(Input!$O$161*(1+rvanilla)^0.5)/A19stdlife))</f>
        <v>0</v>
      </c>
      <c r="AT320" s="168">
        <f>IF(A19stdlife="n/a","n/a",IF(AT$3&gt;(A19stdlife+$E320),(Input!$O$161*(1+rvanilla)^0.5)-SUM($O320:AS320),(Input!$O$161*(1+rvanilla)^0.5)/A19stdlife))</f>
        <v>0</v>
      </c>
      <c r="AU320" s="168">
        <f>IF(A19stdlife="n/a","n/a",IF(AU$3&gt;(A19stdlife+$E320),(Input!$O$161*(1+rvanilla)^0.5)-SUM($O320:AT320),(Input!$O$161*(1+rvanilla)^0.5)/A19stdlife))</f>
        <v>0</v>
      </c>
      <c r="AV320" s="168">
        <f>IF(A19stdlife="n/a","n/a",IF(AV$3&gt;(A19stdlife+$E320),(Input!$O$161*(1+rvanilla)^0.5)-SUM($O320:AU320),(Input!$O$161*(1+rvanilla)^0.5)/A19stdlife))</f>
        <v>0</v>
      </c>
      <c r="AW320" s="168">
        <f>IF(A19stdlife="n/a","n/a",IF(AW$3&gt;(A19stdlife+$E320),(Input!$O$161*(1+rvanilla)^0.5)-SUM($O320:AV320),(Input!$O$161*(1+rvanilla)^0.5)/A19stdlife))</f>
        <v>0</v>
      </c>
      <c r="AX320" s="168">
        <f>IF(A19stdlife="n/a","n/a",IF(AX$3&gt;(A19stdlife+$E320),(Input!$O$161*(1+rvanilla)^0.5)-SUM($O320:AW320),(Input!$O$161*(1+rvanilla)^0.5)/A19stdlife))</f>
        <v>0</v>
      </c>
      <c r="AY320" s="168">
        <f>IF(A19stdlife="n/a","n/a",IF(AY$3&gt;(A19stdlife+$E320),(Input!$O$161*(1+rvanilla)^0.5)-SUM($O320:AX320),(Input!$O$161*(1+rvanilla)^0.5)/A19stdlife))</f>
        <v>0</v>
      </c>
      <c r="AZ320" s="168">
        <f>IF(A19stdlife="n/a","n/a",IF(AZ$3&gt;(A19stdlife+$E320),(Input!$O$161*(1+rvanilla)^0.5)-SUM($O320:AY320),(Input!$O$161*(1+rvanilla)^0.5)/A19stdlife))</f>
        <v>0</v>
      </c>
      <c r="BA320" s="168">
        <f>IF(A19stdlife="n/a","n/a",IF(BA$3&gt;(A19stdlife+$E320),(Input!$O$161*(1+rvanilla)^0.5)-SUM($O320:AZ320),(Input!$O$161*(1+rvanilla)^0.5)/A19stdlife))</f>
        <v>0</v>
      </c>
      <c r="BB320" s="168">
        <f>IF(A19stdlife="n/a","n/a",IF(BB$3&gt;(A19stdlife+$E320),(Input!$O$161*(1+rvanilla)^0.5)-SUM($O320:BA320),(Input!$O$161*(1+rvanilla)^0.5)/A19stdlife))</f>
        <v>0</v>
      </c>
      <c r="BC320" s="168">
        <f>IF(A19stdlife="n/a","n/a",IF(BC$3&gt;(A19stdlife+$E320),(Input!$O$161*(1+rvanilla)^0.5)-SUM($O320:BB320),(Input!$O$161*(1+rvanilla)^0.5)/A19stdlife))</f>
        <v>0</v>
      </c>
      <c r="BD320" s="168">
        <f>IF(A19stdlife="n/a","n/a",IF(BD$3&gt;(A19stdlife+$E320),(Input!$O$161*(1+rvanilla)^0.5)-SUM($O320:BC320),(Input!$O$161*(1+rvanilla)^0.5)/A19stdlife))</f>
        <v>0</v>
      </c>
      <c r="BE320" s="168">
        <f>IF(A19stdlife="n/a","n/a",IF(BE$3&gt;(A19stdlife+$E320),(Input!$O$161*(1+rvanilla)^0.5)-SUM($O320:BD320),(Input!$O$161*(1+rvanilla)^0.5)/A19stdlife))</f>
        <v>0</v>
      </c>
      <c r="BF320" s="168">
        <f>IF(A19stdlife="n/a","n/a",IF(BF$3&gt;(A19stdlife+$E320),(Input!$O$161*(1+rvanilla)^0.5)-SUM($O320:BE320),(Input!$O$161*(1+rvanilla)^0.5)/A19stdlife))</f>
        <v>0</v>
      </c>
      <c r="BG320" s="168">
        <f>IF(A19stdlife="n/a","n/a",IF(BG$3&gt;(A19stdlife+$E320),(Input!$O$161*(1+rvanilla)^0.5)-SUM($O320:BF320),(Input!$O$161*(1+rvanilla)^0.5)/A19stdlife))</f>
        <v>0</v>
      </c>
      <c r="BH320" s="168">
        <f>IF(A19stdlife="n/a","n/a",IF(BH$3&gt;(A19stdlife+$E320),(Input!$O$161*(1+rvanilla)^0.5)-SUM($O320:BG320),(Input!$O$161*(1+rvanilla)^0.5)/A19stdlife))</f>
        <v>0</v>
      </c>
      <c r="BI320" s="168">
        <f>IF(A19stdlife="n/a","n/a",IF(BI$3&gt;(A19stdlife+$E320),(Input!$O$161*(1+rvanilla)^0.5)-SUM($O320:BH320),(Input!$O$161*(1+rvanilla)^0.5)/A19stdlife))</f>
        <v>0</v>
      </c>
      <c r="BJ320" s="20"/>
      <c r="BK320" s="20"/>
      <c r="BL320"/>
      <c r="BM320"/>
      <c r="BN320"/>
      <c r="BO320"/>
      <c r="BP320"/>
      <c r="BQ320"/>
      <c r="BR320"/>
      <c r="BS320"/>
      <c r="BT320"/>
      <c r="BU320"/>
      <c r="BV320"/>
      <c r="BW320"/>
      <c r="BX320"/>
      <c r="BY320"/>
      <c r="BZ320"/>
      <c r="CA320"/>
      <c r="CB320"/>
      <c r="CC320"/>
      <c r="CD320"/>
      <c r="CE320"/>
      <c r="CF320"/>
      <c r="CG320"/>
      <c r="CH320"/>
      <c r="CI320"/>
      <c r="CJ320"/>
      <c r="CK320"/>
      <c r="CL320"/>
      <c r="CM320"/>
      <c r="CN320"/>
      <c r="CO320"/>
      <c r="CP320"/>
      <c r="CQ320"/>
      <c r="CR320"/>
      <c r="CS320"/>
      <c r="CT320"/>
      <c r="CU320"/>
      <c r="CV320"/>
      <c r="CW320"/>
      <c r="CX320"/>
      <c r="CY320"/>
      <c r="CZ320"/>
      <c r="DA320"/>
      <c r="DB320"/>
      <c r="DC320"/>
      <c r="DD320"/>
      <c r="DE320"/>
      <c r="DF320"/>
      <c r="DG320"/>
      <c r="DH320"/>
      <c r="DI320"/>
      <c r="DJ320"/>
      <c r="DK320"/>
      <c r="DL320"/>
      <c r="DM320"/>
      <c r="DN320"/>
      <c r="DO320"/>
      <c r="DP320"/>
      <c r="DQ320"/>
      <c r="DR320"/>
      <c r="DS320"/>
      <c r="DT320"/>
      <c r="DU320"/>
      <c r="DV320"/>
      <c r="DW320"/>
      <c r="DX320"/>
      <c r="DY320"/>
      <c r="DZ320"/>
      <c r="EA320"/>
      <c r="EB320"/>
      <c r="EC320"/>
      <c r="ED320"/>
      <c r="EE320"/>
      <c r="EF320"/>
      <c r="EG320"/>
      <c r="EH320"/>
      <c r="EI320"/>
      <c r="EJ320"/>
      <c r="EK320"/>
      <c r="EL320"/>
      <c r="EM320"/>
      <c r="EN320"/>
      <c r="EO320"/>
      <c r="EP320"/>
      <c r="EQ320"/>
      <c r="ER320"/>
      <c r="ES320"/>
      <c r="ET320"/>
      <c r="EU320"/>
      <c r="EV320"/>
      <c r="EW320"/>
      <c r="EX320"/>
      <c r="EY320"/>
      <c r="EZ320"/>
      <c r="FA320"/>
      <c r="FB320"/>
      <c r="FC320"/>
      <c r="FD320"/>
      <c r="FE320"/>
      <c r="FF320"/>
      <c r="FG320"/>
      <c r="FH320"/>
      <c r="FI320"/>
      <c r="FJ320"/>
      <c r="FK320"/>
      <c r="FL320"/>
      <c r="FM320"/>
      <c r="FN320"/>
      <c r="FO320"/>
      <c r="FP320"/>
      <c r="FQ320"/>
      <c r="FR320"/>
      <c r="FS320"/>
      <c r="FT320"/>
      <c r="FU320"/>
      <c r="FV320"/>
      <c r="FW320"/>
      <c r="FX320"/>
      <c r="FY320"/>
      <c r="FZ320"/>
      <c r="GA320"/>
      <c r="GB320"/>
      <c r="GC320"/>
      <c r="GD320"/>
      <c r="GE320"/>
      <c r="GF320"/>
      <c r="GG320"/>
      <c r="GH320"/>
      <c r="GI320"/>
      <c r="GJ320"/>
      <c r="GK320"/>
      <c r="GL320"/>
      <c r="GM320"/>
      <c r="GN320"/>
      <c r="GO320"/>
      <c r="GP320"/>
      <c r="GQ320"/>
      <c r="GR320"/>
      <c r="GS320"/>
      <c r="GT320"/>
      <c r="GU320"/>
      <c r="GV320"/>
      <c r="GW320"/>
      <c r="GX320"/>
      <c r="GY320"/>
      <c r="GZ320"/>
      <c r="HA320"/>
      <c r="HB320"/>
      <c r="HC320"/>
      <c r="HD320"/>
      <c r="HE320"/>
      <c r="HF320"/>
      <c r="HG320"/>
      <c r="HH320"/>
      <c r="HI320"/>
      <c r="HJ320"/>
      <c r="HK320"/>
      <c r="HL320"/>
      <c r="HM320"/>
      <c r="HN320"/>
      <c r="HO320"/>
      <c r="HP320"/>
      <c r="HQ320"/>
      <c r="HR320"/>
      <c r="HS320"/>
      <c r="HT320"/>
      <c r="HU320"/>
      <c r="HV320"/>
      <c r="HW320"/>
      <c r="HX320"/>
      <c r="HY320"/>
      <c r="HZ320"/>
      <c r="IA320"/>
      <c r="IB320"/>
      <c r="IC320"/>
      <c r="ID320"/>
      <c r="IE320"/>
      <c r="IF320"/>
      <c r="IG320"/>
      <c r="IH320"/>
      <c r="II320"/>
      <c r="IJ320"/>
      <c r="IK320"/>
      <c r="IL320"/>
      <c r="IM320"/>
      <c r="IN320"/>
      <c r="IO320"/>
      <c r="IP320"/>
      <c r="IQ320"/>
      <c r="IR320"/>
      <c r="IS320"/>
      <c r="IT320"/>
      <c r="IU320"/>
      <c r="IV320"/>
    </row>
    <row r="321" spans="1:256" s="5" customFormat="1" hidden="1" outlineLevel="2">
      <c r="A321" s="20"/>
      <c r="B321" s="20"/>
      <c r="C321" s="38"/>
      <c r="D321" s="641"/>
      <c r="E321" s="288">
        <v>10</v>
      </c>
      <c r="F321" s="40"/>
      <c r="G321" s="445"/>
      <c r="H321" s="315"/>
      <c r="I321" s="315"/>
      <c r="J321" s="315"/>
      <c r="K321" s="315"/>
      <c r="L321" s="315"/>
      <c r="M321" s="315"/>
      <c r="N321" s="315"/>
      <c r="O321" s="315"/>
      <c r="P321" s="314"/>
      <c r="Q321" s="168">
        <f>IF(A19stdlife="n/a","n/a",IF(Q$3&gt;(A19stdlife+$E321),(Input!$P$161*(1+rvanilla)^0.5)-SUM($P321:P321),(Input!$P$161*(1+rvanilla)^0.5)/A19stdlife))</f>
        <v>0</v>
      </c>
      <c r="R321" s="168">
        <f>IF(A19stdlife="n/a","n/a",IF(R$3&gt;(A19stdlife+$E321),(Input!$P$161*(1+rvanilla)^0.5)-SUM($P321:Q321),(Input!$P$161*(1+rvanilla)^0.5)/A19stdlife))</f>
        <v>0</v>
      </c>
      <c r="S321" s="168">
        <f>IF(A19stdlife="n/a","n/a",IF(S$3&gt;(A19stdlife+$E321),(Input!$P$161*(1+rvanilla)^0.5)-SUM($P321:R321),(Input!$P$161*(1+rvanilla)^0.5)/A19stdlife))</f>
        <v>0</v>
      </c>
      <c r="T321" s="168">
        <f>IF(A19stdlife="n/a","n/a",IF(T$3&gt;(A19stdlife+$E321),(Input!$P$161*(1+rvanilla)^0.5)-SUM($P321:S321),(Input!$P$161*(1+rvanilla)^0.5)/A19stdlife))</f>
        <v>0</v>
      </c>
      <c r="U321" s="168">
        <f>IF(A19stdlife="n/a","n/a",IF(U$3&gt;(A19stdlife+$E321),(Input!$P$161*(1+rvanilla)^0.5)-SUM($P321:T321),(Input!$P$161*(1+rvanilla)^0.5)/A19stdlife))</f>
        <v>0</v>
      </c>
      <c r="V321" s="168">
        <f>IF(A19stdlife="n/a","n/a",IF(V$3&gt;(A19stdlife+$E321),(Input!$P$161*(1+rvanilla)^0.5)-SUM($P321:U321),(Input!$P$161*(1+rvanilla)^0.5)/A19stdlife))</f>
        <v>0</v>
      </c>
      <c r="W321" s="168">
        <f>IF(A19stdlife="n/a","n/a",IF(W$3&gt;(A19stdlife+$E321),(Input!$P$161*(1+rvanilla)^0.5)-SUM($P321:V321),(Input!$P$161*(1+rvanilla)^0.5)/A19stdlife))</f>
        <v>0</v>
      </c>
      <c r="X321" s="168">
        <f>IF(A19stdlife="n/a","n/a",IF(X$3&gt;(A19stdlife+$E321),(Input!$P$161*(1+rvanilla)^0.5)-SUM($P321:W321),(Input!$P$161*(1+rvanilla)^0.5)/A19stdlife))</f>
        <v>0</v>
      </c>
      <c r="Y321" s="168">
        <f>IF(A19stdlife="n/a","n/a",IF(Y$3&gt;(A19stdlife+$E321),(Input!$P$161*(1+rvanilla)^0.5)-SUM($P321:X321),(Input!$P$161*(1+rvanilla)^0.5)/A19stdlife))</f>
        <v>0</v>
      </c>
      <c r="Z321" s="168">
        <f>IF(A19stdlife="n/a","n/a",IF(Z$3&gt;(A19stdlife+$E321),(Input!$P$161*(1+rvanilla)^0.5)-SUM($P321:Y321),(Input!$P$161*(1+rvanilla)^0.5)/A19stdlife))</f>
        <v>0</v>
      </c>
      <c r="AA321" s="168">
        <f>IF(A19stdlife="n/a","n/a",IF(AA$3&gt;(A19stdlife+$E321),(Input!$P$161*(1+rvanilla)^0.5)-SUM($P321:Z321),(Input!$P$161*(1+rvanilla)^0.5)/A19stdlife))</f>
        <v>0</v>
      </c>
      <c r="AB321" s="168">
        <f>IF(A19stdlife="n/a","n/a",IF(AB$3&gt;(A19stdlife+$E321),(Input!$P$161*(1+rvanilla)^0.5)-SUM($P321:AA321),(Input!$P$161*(1+rvanilla)^0.5)/A19stdlife))</f>
        <v>0</v>
      </c>
      <c r="AC321" s="168">
        <f>IF(A19stdlife="n/a","n/a",IF(AC$3&gt;(A19stdlife+$E321),(Input!$P$161*(1+rvanilla)^0.5)-SUM($P321:AB321),(Input!$P$161*(1+rvanilla)^0.5)/A19stdlife))</f>
        <v>0</v>
      </c>
      <c r="AD321" s="168">
        <f>IF(A19stdlife="n/a","n/a",IF(AD$3&gt;(A19stdlife+$E321),(Input!$P$161*(1+rvanilla)^0.5)-SUM($P321:AC321),(Input!$P$161*(1+rvanilla)^0.5)/A19stdlife))</f>
        <v>0</v>
      </c>
      <c r="AE321" s="168">
        <f>IF(A19stdlife="n/a","n/a",IF(AE$3&gt;(A19stdlife+$E321),(Input!$P$161*(1+rvanilla)^0.5)-SUM($P321:AD321),(Input!$P$161*(1+rvanilla)^0.5)/A19stdlife))</f>
        <v>0</v>
      </c>
      <c r="AF321" s="168">
        <f>IF(A19stdlife="n/a","n/a",IF(AF$3&gt;(A19stdlife+$E321),(Input!$P$161*(1+rvanilla)^0.5)-SUM($P321:AE321),(Input!$P$161*(1+rvanilla)^0.5)/A19stdlife))</f>
        <v>0</v>
      </c>
      <c r="AG321" s="168">
        <f>IF(A19stdlife="n/a","n/a",IF(AG$3&gt;(A19stdlife+$E321),(Input!$P$161*(1+rvanilla)^0.5)-SUM($P321:AF321),(Input!$P$161*(1+rvanilla)^0.5)/A19stdlife))</f>
        <v>0</v>
      </c>
      <c r="AH321" s="168">
        <f>IF(A19stdlife="n/a","n/a",IF(AH$3&gt;(A19stdlife+$E321),(Input!$P$161*(1+rvanilla)^0.5)-SUM($P321:AG321),(Input!$P$161*(1+rvanilla)^0.5)/A19stdlife))</f>
        <v>0</v>
      </c>
      <c r="AI321" s="168">
        <f>IF(A19stdlife="n/a","n/a",IF(AI$3&gt;(A19stdlife+$E321),(Input!$P$161*(1+rvanilla)^0.5)-SUM($P321:AH321),(Input!$P$161*(1+rvanilla)^0.5)/A19stdlife))</f>
        <v>0</v>
      </c>
      <c r="AJ321" s="168">
        <f>IF(A19stdlife="n/a","n/a",IF(AJ$3&gt;(A19stdlife+$E321),(Input!$P$161*(1+rvanilla)^0.5)-SUM($P321:AI321),(Input!$P$161*(1+rvanilla)^0.5)/A19stdlife))</f>
        <v>0</v>
      </c>
      <c r="AK321" s="168">
        <f>IF(A19stdlife="n/a","n/a",IF(AK$3&gt;(A19stdlife+$E321),(Input!$P$161*(1+rvanilla)^0.5)-SUM($P321:AJ321),(Input!$P$161*(1+rvanilla)^0.5)/A19stdlife))</f>
        <v>0</v>
      </c>
      <c r="AL321" s="168">
        <f>IF(A19stdlife="n/a","n/a",IF(AL$3&gt;(A19stdlife+$E321),(Input!$P$161*(1+rvanilla)^0.5)-SUM($P321:AK321),(Input!$P$161*(1+rvanilla)^0.5)/A19stdlife))</f>
        <v>0</v>
      </c>
      <c r="AM321" s="168">
        <f>IF(A19stdlife="n/a","n/a",IF(AM$3&gt;(A19stdlife+$E321),(Input!$P$161*(1+rvanilla)^0.5)-SUM($P321:AL321),(Input!$P$161*(1+rvanilla)^0.5)/A19stdlife))</f>
        <v>0</v>
      </c>
      <c r="AN321" s="168">
        <f>IF(A19stdlife="n/a","n/a",IF(AN$3&gt;(A19stdlife+$E321),(Input!$P$161*(1+rvanilla)^0.5)-SUM($P321:AM321),(Input!$P$161*(1+rvanilla)^0.5)/A19stdlife))</f>
        <v>0</v>
      </c>
      <c r="AO321" s="168">
        <f>IF(A19stdlife="n/a","n/a",IF(AO$3&gt;(A19stdlife+$E321),(Input!$P$161*(1+rvanilla)^0.5)-SUM($P321:AN321),(Input!$P$161*(1+rvanilla)^0.5)/A19stdlife))</f>
        <v>0</v>
      </c>
      <c r="AP321" s="168">
        <f>IF(A19stdlife="n/a","n/a",IF(AP$3&gt;(A19stdlife+$E321),(Input!$P$161*(1+rvanilla)^0.5)-SUM($P321:AO321),(Input!$P$161*(1+rvanilla)^0.5)/A19stdlife))</f>
        <v>0</v>
      </c>
      <c r="AQ321" s="168">
        <f>IF(A19stdlife="n/a","n/a",IF(AQ$3&gt;(A19stdlife+$E321),(Input!$P$161*(1+rvanilla)^0.5)-SUM($P321:AP321),(Input!$P$161*(1+rvanilla)^0.5)/A19stdlife))</f>
        <v>0</v>
      </c>
      <c r="AR321" s="168">
        <f>IF(A19stdlife="n/a","n/a",IF(AR$3&gt;(A19stdlife+$E321),(Input!$P$161*(1+rvanilla)^0.5)-SUM($P321:AQ321),(Input!$P$161*(1+rvanilla)^0.5)/A19stdlife))</f>
        <v>0</v>
      </c>
      <c r="AS321" s="168">
        <f>IF(A19stdlife="n/a","n/a",IF(AS$3&gt;(A19stdlife+$E321),(Input!$P$161*(1+rvanilla)^0.5)-SUM($P321:AR321),(Input!$P$161*(1+rvanilla)^0.5)/A19stdlife))</f>
        <v>0</v>
      </c>
      <c r="AT321" s="168">
        <f>IF(A19stdlife="n/a","n/a",IF(AT$3&gt;(A19stdlife+$E321),(Input!$P$161*(1+rvanilla)^0.5)-SUM($P321:AS321),(Input!$P$161*(1+rvanilla)^0.5)/A19stdlife))</f>
        <v>0</v>
      </c>
      <c r="AU321" s="168">
        <f>IF(A19stdlife="n/a","n/a",IF(AU$3&gt;(A19stdlife+$E321),(Input!$P$161*(1+rvanilla)^0.5)-SUM($P321:AT321),(Input!$P$161*(1+rvanilla)^0.5)/A19stdlife))</f>
        <v>0</v>
      </c>
      <c r="AV321" s="168">
        <f>IF(A19stdlife="n/a","n/a",IF(AV$3&gt;(A19stdlife+$E321),(Input!$P$161*(1+rvanilla)^0.5)-SUM($P321:AU321),(Input!$P$161*(1+rvanilla)^0.5)/A19stdlife))</f>
        <v>0</v>
      </c>
      <c r="AW321" s="168">
        <f>IF(A19stdlife="n/a","n/a",IF(AW$3&gt;(A19stdlife+$E321),(Input!$P$161*(1+rvanilla)^0.5)-SUM($P321:AV321),(Input!$P$161*(1+rvanilla)^0.5)/A19stdlife))</f>
        <v>0</v>
      </c>
      <c r="AX321" s="168">
        <f>IF(A19stdlife="n/a","n/a",IF(AX$3&gt;(A19stdlife+$E321),(Input!$P$161*(1+rvanilla)^0.5)-SUM($P321:AW321),(Input!$P$161*(1+rvanilla)^0.5)/A19stdlife))</f>
        <v>0</v>
      </c>
      <c r="AY321" s="168">
        <f>IF(A19stdlife="n/a","n/a",IF(AY$3&gt;(A19stdlife+$E321),(Input!$P$161*(1+rvanilla)^0.5)-SUM($P321:AX321),(Input!$P$161*(1+rvanilla)^0.5)/A19stdlife))</f>
        <v>0</v>
      </c>
      <c r="AZ321" s="168">
        <f>IF(A19stdlife="n/a","n/a",IF(AZ$3&gt;(A19stdlife+$E321),(Input!$P$161*(1+rvanilla)^0.5)-SUM($P321:AY321),(Input!$P$161*(1+rvanilla)^0.5)/A19stdlife))</f>
        <v>0</v>
      </c>
      <c r="BA321" s="168">
        <f>IF(A19stdlife="n/a","n/a",IF(BA$3&gt;(A19stdlife+$E321),(Input!$P$161*(1+rvanilla)^0.5)-SUM($P321:AZ321),(Input!$P$161*(1+rvanilla)^0.5)/A19stdlife))</f>
        <v>0</v>
      </c>
      <c r="BB321" s="168">
        <f>IF(A19stdlife="n/a","n/a",IF(BB$3&gt;(A19stdlife+$E321),(Input!$P$161*(1+rvanilla)^0.5)-SUM($P321:BA321),(Input!$P$161*(1+rvanilla)^0.5)/A19stdlife))</f>
        <v>0</v>
      </c>
      <c r="BC321" s="168">
        <f>IF(A19stdlife="n/a","n/a",IF(BC$3&gt;(A19stdlife+$E321),(Input!$P$161*(1+rvanilla)^0.5)-SUM($P321:BB321),(Input!$P$161*(1+rvanilla)^0.5)/A19stdlife))</f>
        <v>0</v>
      </c>
      <c r="BD321" s="168">
        <f>IF(A19stdlife="n/a","n/a",IF(BD$3&gt;(A19stdlife+$E321),(Input!$P$161*(1+rvanilla)^0.5)-SUM($P321:BC321),(Input!$P$161*(1+rvanilla)^0.5)/A19stdlife))</f>
        <v>0</v>
      </c>
      <c r="BE321" s="168">
        <f>IF(A19stdlife="n/a","n/a",IF(BE$3&gt;(A19stdlife+$E321),(Input!$P$161*(1+rvanilla)^0.5)-SUM($P321:BD321),(Input!$P$161*(1+rvanilla)^0.5)/A19stdlife))</f>
        <v>0</v>
      </c>
      <c r="BF321" s="168">
        <f>IF(A19stdlife="n/a","n/a",IF(BF$3&gt;(A19stdlife+$E321),(Input!$P$161*(1+rvanilla)^0.5)-SUM($P321:BE321),(Input!$P$161*(1+rvanilla)^0.5)/A19stdlife))</f>
        <v>0</v>
      </c>
      <c r="BG321" s="168">
        <f>IF(A19stdlife="n/a","n/a",IF(BG$3&gt;(A19stdlife+$E321),(Input!$P$161*(1+rvanilla)^0.5)-SUM($P321:BF321),(Input!$P$161*(1+rvanilla)^0.5)/A19stdlife))</f>
        <v>0</v>
      </c>
      <c r="BH321" s="168">
        <f>IF(A19stdlife="n/a","n/a",IF(BH$3&gt;(A19stdlife+$E321),(Input!$P$161*(1+rvanilla)^0.5)-SUM($P321:BG321),(Input!$P$161*(1+rvanilla)^0.5)/A19stdlife))</f>
        <v>0</v>
      </c>
      <c r="BI321" s="168">
        <f>IF(A19stdlife="n/a","n/a",IF(BI$3&gt;(A19stdlife+$E321),(Input!$P$161*(1+rvanilla)^0.5)-SUM($P321:BH321),(Input!$P$161*(1+rvanilla)^0.5)/A19stdlife))</f>
        <v>0</v>
      </c>
      <c r="BJ321" s="20"/>
      <c r="BK321" s="20"/>
      <c r="BL321"/>
      <c r="BM321"/>
      <c r="BN321"/>
      <c r="BO321"/>
      <c r="BP321"/>
      <c r="BQ321"/>
      <c r="BR321"/>
      <c r="BS321"/>
      <c r="BT321"/>
      <c r="BU321"/>
      <c r="BV321"/>
      <c r="BW321"/>
      <c r="BX321"/>
      <c r="BY321"/>
      <c r="BZ321"/>
      <c r="CA321"/>
      <c r="CB321"/>
      <c r="CC321"/>
      <c r="CD321"/>
      <c r="CE321"/>
      <c r="CF321"/>
      <c r="CG321"/>
      <c r="CH321"/>
      <c r="CI321"/>
      <c r="CJ321"/>
      <c r="CK321"/>
      <c r="CL321"/>
      <c r="CM321"/>
      <c r="CN321"/>
      <c r="CO321"/>
      <c r="CP321"/>
      <c r="CQ321"/>
      <c r="CR321"/>
      <c r="CS321"/>
      <c r="CT321"/>
      <c r="CU321"/>
      <c r="CV321"/>
      <c r="CW321"/>
      <c r="CX321"/>
      <c r="CY321"/>
      <c r="CZ321"/>
      <c r="DA321"/>
      <c r="DB321"/>
      <c r="DC321"/>
      <c r="DD321"/>
      <c r="DE321"/>
      <c r="DF321"/>
      <c r="DG321"/>
      <c r="DH321"/>
      <c r="DI321"/>
      <c r="DJ321"/>
      <c r="DK321"/>
      <c r="DL321"/>
      <c r="DM321"/>
      <c r="DN321"/>
      <c r="DO321"/>
      <c r="DP321"/>
      <c r="DQ321"/>
      <c r="DR321"/>
      <c r="DS321"/>
      <c r="DT321"/>
      <c r="DU321"/>
      <c r="DV321"/>
      <c r="DW321"/>
      <c r="DX321"/>
      <c r="DY321"/>
      <c r="DZ321"/>
      <c r="EA321"/>
      <c r="EB321"/>
      <c r="EC321"/>
      <c r="ED321"/>
      <c r="EE321"/>
      <c r="EF321"/>
      <c r="EG321"/>
      <c r="EH321"/>
      <c r="EI321"/>
      <c r="EJ321"/>
      <c r="EK321"/>
      <c r="EL321"/>
      <c r="EM321"/>
      <c r="EN321"/>
      <c r="EO321"/>
      <c r="EP321"/>
      <c r="EQ321"/>
      <c r="ER321"/>
      <c r="ES321"/>
      <c r="ET321"/>
      <c r="EU321"/>
      <c r="EV321"/>
      <c r="EW321"/>
      <c r="EX321"/>
      <c r="EY321"/>
      <c r="EZ321"/>
      <c r="FA321"/>
      <c r="FB321"/>
      <c r="FC321"/>
      <c r="FD321"/>
      <c r="FE321"/>
      <c r="FF321"/>
      <c r="FG321"/>
      <c r="FH321"/>
      <c r="FI321"/>
      <c r="FJ321"/>
      <c r="FK321"/>
      <c r="FL321"/>
      <c r="FM321"/>
      <c r="FN321"/>
      <c r="FO321"/>
      <c r="FP321"/>
      <c r="FQ321"/>
      <c r="FR321"/>
      <c r="FS321"/>
      <c r="FT321"/>
      <c r="FU321"/>
      <c r="FV321"/>
      <c r="FW321"/>
      <c r="FX321"/>
      <c r="FY321"/>
      <c r="FZ321"/>
      <c r="GA321"/>
      <c r="GB321"/>
      <c r="GC321"/>
      <c r="GD321"/>
      <c r="GE321"/>
      <c r="GF321"/>
      <c r="GG321"/>
      <c r="GH321"/>
      <c r="GI321"/>
      <c r="GJ321"/>
      <c r="GK321"/>
      <c r="GL321"/>
      <c r="GM321"/>
      <c r="GN321"/>
      <c r="GO321"/>
      <c r="GP321"/>
      <c r="GQ321"/>
      <c r="GR321"/>
      <c r="GS321"/>
      <c r="GT321"/>
      <c r="GU321"/>
      <c r="GV321"/>
      <c r="GW321"/>
      <c r="GX321"/>
      <c r="GY321"/>
      <c r="GZ321"/>
      <c r="HA321"/>
      <c r="HB321"/>
      <c r="HC321"/>
      <c r="HD321"/>
      <c r="HE321"/>
      <c r="HF321"/>
      <c r="HG321"/>
      <c r="HH321"/>
      <c r="HI321"/>
      <c r="HJ321"/>
      <c r="HK321"/>
      <c r="HL321"/>
      <c r="HM321"/>
      <c r="HN321"/>
      <c r="HO321"/>
      <c r="HP321"/>
      <c r="HQ321"/>
      <c r="HR321"/>
      <c r="HS321"/>
      <c r="HT321"/>
      <c r="HU321"/>
      <c r="HV321"/>
      <c r="HW321"/>
      <c r="HX321"/>
      <c r="HY321"/>
      <c r="HZ321"/>
      <c r="IA321"/>
      <c r="IB321"/>
      <c r="IC321"/>
      <c r="ID321"/>
      <c r="IE321"/>
      <c r="IF321"/>
      <c r="IG321"/>
      <c r="IH321"/>
      <c r="II321"/>
      <c r="IJ321"/>
      <c r="IK321"/>
      <c r="IL321"/>
      <c r="IM321"/>
      <c r="IN321"/>
      <c r="IO321"/>
      <c r="IP321"/>
      <c r="IQ321"/>
      <c r="IR321"/>
      <c r="IS321"/>
      <c r="IT321"/>
      <c r="IU321"/>
      <c r="IV321"/>
    </row>
    <row r="322" spans="1:256" s="5" customFormat="1" outlineLevel="1" collapsed="1">
      <c r="A322" s="20"/>
      <c r="B322" s="20"/>
      <c r="C322" s="38" t="str">
        <f>Asset19</f>
        <v>Motor vehicles</v>
      </c>
      <c r="D322" s="20"/>
      <c r="E322" s="20"/>
      <c r="F322" s="35"/>
      <c r="G322" s="165">
        <f t="shared" ref="G322:AL322" si="73">SUM(G310:G321)</f>
        <v>19.299329126198632</v>
      </c>
      <c r="H322" s="165">
        <f t="shared" si="73"/>
        <v>20.035533354921835</v>
      </c>
      <c r="I322" s="165">
        <f t="shared" si="73"/>
        <v>20.560659376878252</v>
      </c>
      <c r="J322" s="165">
        <f t="shared" si="73"/>
        <v>21.158984186650663</v>
      </c>
      <c r="K322" s="165">
        <f t="shared" si="73"/>
        <v>21.888869285566209</v>
      </c>
      <c r="L322" s="165">
        <f t="shared" si="73"/>
        <v>22.568865017726935</v>
      </c>
      <c r="M322" s="165">
        <f t="shared" si="73"/>
        <v>11.394040572072891</v>
      </c>
      <c r="N322" s="165">
        <f t="shared" si="73"/>
        <v>3.2695358915283022</v>
      </c>
      <c r="O322" s="165">
        <f t="shared" si="73"/>
        <v>3.2695358915283022</v>
      </c>
      <c r="P322" s="165">
        <f t="shared" si="73"/>
        <v>3.2695358915283022</v>
      </c>
      <c r="Q322" s="165">
        <f t="shared" si="73"/>
        <v>3.2695358915283022</v>
      </c>
      <c r="R322" s="165">
        <f t="shared" si="73"/>
        <v>2.7131029895992338</v>
      </c>
      <c r="S322" s="165">
        <f t="shared" si="73"/>
        <v>2.1364344638003692</v>
      </c>
      <c r="T322" s="165">
        <f t="shared" si="73"/>
        <v>1.5559838290082153</v>
      </c>
      <c r="U322" s="165">
        <f t="shared" si="73"/>
        <v>0.8582240111083721</v>
      </c>
      <c r="V322" s="165">
        <f t="shared" si="73"/>
        <v>0.16604595602077765</v>
      </c>
      <c r="W322" s="165">
        <f t="shared" si="73"/>
        <v>0</v>
      </c>
      <c r="X322" s="165">
        <f t="shared" si="73"/>
        <v>0</v>
      </c>
      <c r="Y322" s="165">
        <f t="shared" si="73"/>
        <v>0</v>
      </c>
      <c r="Z322" s="165">
        <f t="shared" si="73"/>
        <v>0</v>
      </c>
      <c r="AA322" s="165">
        <f t="shared" si="73"/>
        <v>0</v>
      </c>
      <c r="AB322" s="165">
        <f t="shared" si="73"/>
        <v>0</v>
      </c>
      <c r="AC322" s="165">
        <f t="shared" si="73"/>
        <v>0</v>
      </c>
      <c r="AD322" s="165">
        <f t="shared" si="73"/>
        <v>0</v>
      </c>
      <c r="AE322" s="165">
        <f t="shared" si="73"/>
        <v>0</v>
      </c>
      <c r="AF322" s="165">
        <f t="shared" si="73"/>
        <v>0</v>
      </c>
      <c r="AG322" s="165">
        <f t="shared" si="73"/>
        <v>0</v>
      </c>
      <c r="AH322" s="165">
        <f t="shared" si="73"/>
        <v>0</v>
      </c>
      <c r="AI322" s="165">
        <f t="shared" si="73"/>
        <v>0</v>
      </c>
      <c r="AJ322" s="165">
        <f t="shared" si="73"/>
        <v>0</v>
      </c>
      <c r="AK322" s="165">
        <f t="shared" si="73"/>
        <v>0</v>
      </c>
      <c r="AL322" s="165">
        <f t="shared" si="73"/>
        <v>0</v>
      </c>
      <c r="AM322" s="165">
        <f t="shared" ref="AM322:BI322" si="74">SUM(AM310:AM321)</f>
        <v>0</v>
      </c>
      <c r="AN322" s="165">
        <f t="shared" si="74"/>
        <v>0</v>
      </c>
      <c r="AO322" s="165">
        <f t="shared" si="74"/>
        <v>0</v>
      </c>
      <c r="AP322" s="165">
        <f t="shared" si="74"/>
        <v>0</v>
      </c>
      <c r="AQ322" s="165">
        <f t="shared" si="74"/>
        <v>0</v>
      </c>
      <c r="AR322" s="165">
        <f t="shared" si="74"/>
        <v>0</v>
      </c>
      <c r="AS322" s="165">
        <f t="shared" si="74"/>
        <v>0</v>
      </c>
      <c r="AT322" s="165">
        <f t="shared" si="74"/>
        <v>0</v>
      </c>
      <c r="AU322" s="165">
        <f t="shared" si="74"/>
        <v>0</v>
      </c>
      <c r="AV322" s="165">
        <f t="shared" si="74"/>
        <v>0</v>
      </c>
      <c r="AW322" s="165">
        <f t="shared" si="74"/>
        <v>0</v>
      </c>
      <c r="AX322" s="165">
        <f t="shared" si="74"/>
        <v>0</v>
      </c>
      <c r="AY322" s="165">
        <f t="shared" si="74"/>
        <v>0</v>
      </c>
      <c r="AZ322" s="165">
        <f t="shared" si="74"/>
        <v>0</v>
      </c>
      <c r="BA322" s="165">
        <f t="shared" si="74"/>
        <v>0</v>
      </c>
      <c r="BB322" s="165">
        <f t="shared" si="74"/>
        <v>0</v>
      </c>
      <c r="BC322" s="165">
        <f t="shared" si="74"/>
        <v>0</v>
      </c>
      <c r="BD322" s="165">
        <f t="shared" si="74"/>
        <v>0</v>
      </c>
      <c r="BE322" s="165">
        <f t="shared" si="74"/>
        <v>0</v>
      </c>
      <c r="BF322" s="165">
        <f t="shared" si="74"/>
        <v>0</v>
      </c>
      <c r="BG322" s="165">
        <f t="shared" si="74"/>
        <v>0</v>
      </c>
      <c r="BH322" s="165">
        <f t="shared" si="74"/>
        <v>0</v>
      </c>
      <c r="BI322" s="165">
        <f t="shared" si="74"/>
        <v>0</v>
      </c>
      <c r="BJ322" s="20"/>
      <c r="BK322" s="20"/>
      <c r="BL322"/>
      <c r="BM322"/>
      <c r="BN322"/>
      <c r="BO322"/>
      <c r="BP322"/>
      <c r="BQ322"/>
      <c r="BR322"/>
      <c r="BS322"/>
      <c r="BT322"/>
      <c r="BU322"/>
      <c r="BV322"/>
      <c r="BW322"/>
      <c r="BX322"/>
      <c r="BY322"/>
      <c r="BZ322"/>
      <c r="CA322"/>
      <c r="CB322"/>
      <c r="CC322"/>
      <c r="CD322"/>
      <c r="CE322"/>
      <c r="CF322"/>
      <c r="CG322"/>
      <c r="CH322"/>
      <c r="CI322"/>
      <c r="CJ322"/>
      <c r="CK322"/>
      <c r="CL322"/>
      <c r="CM322"/>
      <c r="CN322"/>
      <c r="CO322"/>
      <c r="CP322"/>
      <c r="CQ322"/>
      <c r="CR322"/>
      <c r="CS322"/>
      <c r="CT322"/>
      <c r="CU322"/>
      <c r="CV322"/>
      <c r="CW322"/>
      <c r="CX322"/>
      <c r="CY322"/>
      <c r="CZ322"/>
      <c r="DA322"/>
      <c r="DB322"/>
      <c r="DC322"/>
      <c r="DD322"/>
      <c r="DE322"/>
      <c r="DF322"/>
      <c r="DG322"/>
      <c r="DH322"/>
      <c r="DI322"/>
      <c r="DJ322"/>
      <c r="DK322"/>
      <c r="DL322"/>
      <c r="DM322"/>
      <c r="DN322"/>
      <c r="DO322"/>
      <c r="DP322"/>
      <c r="DQ322"/>
      <c r="DR322"/>
      <c r="DS322"/>
      <c r="DT322"/>
      <c r="DU322"/>
      <c r="DV322"/>
      <c r="DW322"/>
      <c r="DX322"/>
      <c r="DY322"/>
      <c r="DZ322"/>
      <c r="EA322"/>
      <c r="EB322"/>
      <c r="EC322"/>
      <c r="ED322"/>
      <c r="EE322"/>
      <c r="EF322"/>
      <c r="EG322"/>
      <c r="EH322"/>
      <c r="EI322"/>
      <c r="EJ322"/>
      <c r="EK322"/>
      <c r="EL322"/>
      <c r="EM322"/>
      <c r="EN322"/>
      <c r="EO322"/>
      <c r="EP322"/>
      <c r="EQ322"/>
      <c r="ER322"/>
      <c r="ES322"/>
      <c r="ET322"/>
      <c r="EU322"/>
      <c r="EV322"/>
      <c r="EW322"/>
      <c r="EX322"/>
      <c r="EY322"/>
      <c r="EZ322"/>
      <c r="FA322"/>
      <c r="FB322"/>
      <c r="FC322"/>
      <c r="FD322"/>
      <c r="FE322"/>
      <c r="FF322"/>
      <c r="FG322"/>
      <c r="FH322"/>
      <c r="FI322"/>
      <c r="FJ322"/>
      <c r="FK322"/>
      <c r="FL322"/>
      <c r="FM322"/>
      <c r="FN322"/>
      <c r="FO322"/>
      <c r="FP322"/>
      <c r="FQ322"/>
      <c r="FR322"/>
      <c r="FS322"/>
      <c r="FT322"/>
      <c r="FU322"/>
      <c r="FV322"/>
      <c r="FW322"/>
      <c r="FX322"/>
      <c r="FY322"/>
      <c r="FZ322"/>
      <c r="GA322"/>
      <c r="GB322"/>
      <c r="GC322"/>
      <c r="GD322"/>
      <c r="GE322"/>
      <c r="GF322"/>
      <c r="GG322"/>
      <c r="GH322"/>
      <c r="GI322"/>
      <c r="GJ322"/>
      <c r="GK322"/>
      <c r="GL322"/>
      <c r="GM322"/>
      <c r="GN322"/>
      <c r="GO322"/>
      <c r="GP322"/>
      <c r="GQ322"/>
      <c r="GR322"/>
      <c r="GS322"/>
      <c r="GT322"/>
      <c r="GU322"/>
      <c r="GV322"/>
      <c r="GW322"/>
      <c r="GX322"/>
      <c r="GY322"/>
      <c r="GZ322"/>
      <c r="HA322"/>
      <c r="HB322"/>
      <c r="HC322"/>
      <c r="HD322"/>
      <c r="HE322"/>
      <c r="HF322"/>
      <c r="HG322"/>
      <c r="HH322"/>
      <c r="HI322"/>
      <c r="HJ322"/>
      <c r="HK322"/>
      <c r="HL322"/>
      <c r="HM322"/>
      <c r="HN322"/>
      <c r="HO322"/>
      <c r="HP322"/>
      <c r="HQ322"/>
      <c r="HR322"/>
      <c r="HS322"/>
      <c r="HT322"/>
      <c r="HU322"/>
      <c r="HV322"/>
      <c r="HW322"/>
      <c r="HX322"/>
      <c r="HY322"/>
      <c r="HZ322"/>
      <c r="IA322"/>
      <c r="IB322"/>
      <c r="IC322"/>
      <c r="ID322"/>
      <c r="IE322"/>
      <c r="IF322"/>
      <c r="IG322"/>
      <c r="IH322"/>
      <c r="II322"/>
      <c r="IJ322"/>
      <c r="IK322"/>
      <c r="IL322"/>
      <c r="IM322"/>
      <c r="IN322"/>
      <c r="IO322"/>
      <c r="IP322"/>
      <c r="IQ322"/>
      <c r="IR322"/>
      <c r="IS322"/>
      <c r="IT322"/>
      <c r="IU322"/>
      <c r="IV322"/>
    </row>
    <row r="323" spans="1:256" s="5" customFormat="1" hidden="1" outlineLevel="2">
      <c r="A323" s="20"/>
      <c r="B323" s="45" t="str">
        <f>C335</f>
        <v>Buildings</v>
      </c>
      <c r="C323" s="46"/>
      <c r="D323" s="47" t="s">
        <v>72</v>
      </c>
      <c r="E323" s="46"/>
      <c r="F323" s="48"/>
      <c r="G323" s="443">
        <f>IF(G$3&gt;A20remlife,A20value-SUM($F323:F323),IF(A20remlife="N/A","n/a",A20value/A20remlife))</f>
        <v>7.6842631804613344</v>
      </c>
      <c r="H323" s="167">
        <f>IF(H$3&gt;A20remlife,A20value-SUM($F323:G323),IF(A20remlife="N/A","n/a",A20value/A20remlife))</f>
        <v>7.6842631804613344</v>
      </c>
      <c r="I323" s="167">
        <f>IF(I$3&gt;A20remlife,A20value-SUM($F323:H323),IF(A20remlife="N/A","n/a",A20value/A20remlife))</f>
        <v>7.6842631804613344</v>
      </c>
      <c r="J323" s="167">
        <f>IF(J$3&gt;A20remlife,A20value-SUM($F323:I323),IF(A20remlife="N/A","n/a",A20value/A20remlife))</f>
        <v>7.6842631804613344</v>
      </c>
      <c r="K323" s="167">
        <f>IF(K$3&gt;A20remlife,A20value-SUM($F323:J323),IF(A20remlife="N/A","n/a",A20value/A20remlife))</f>
        <v>7.6842631804613344</v>
      </c>
      <c r="L323" s="167">
        <f>IF(L$3&gt;A20remlife,A20value-SUM($F323:K323),IF(A20remlife="N/A","n/a",A20value/A20remlife))</f>
        <v>7.6842631804613344</v>
      </c>
      <c r="M323" s="167">
        <f>IF(M$3&gt;A20remlife,A20value-SUM($F323:L323),IF(A20remlife="N/A","n/a",A20value/A20remlife))</f>
        <v>7.6842631804613344</v>
      </c>
      <c r="N323" s="167">
        <f>IF(N$3&gt;A20remlife,A20value-SUM($F323:M323),IF(A20remlife="N/A","n/a",A20value/A20remlife))</f>
        <v>7.6842631804613344</v>
      </c>
      <c r="O323" s="167">
        <f>IF(O$3&gt;A20remlife,A20value-SUM($F323:N323),IF(A20remlife="N/A","n/a",A20value/A20remlife))</f>
        <v>7.6842631804613344</v>
      </c>
      <c r="P323" s="167">
        <f>IF(P$3&gt;A20remlife,A20value-SUM($F323:O323),IF(A20remlife="N/A","n/a",A20value/A20remlife))</f>
        <v>7.6842631804613344</v>
      </c>
      <c r="Q323" s="167">
        <f>IF(Q$3&gt;A20remlife,A20value-SUM($F323:P323),IF(A20remlife="N/A","n/a",A20value/A20remlife))</f>
        <v>7.6842631804613344</v>
      </c>
      <c r="R323" s="167">
        <f>IF(R$3&gt;A20remlife,A20value-SUM($F323:Q323),IF(A20remlife="N/A","n/a",A20value/A20remlife))</f>
        <v>7.6842631804613344</v>
      </c>
      <c r="S323" s="167">
        <f>IF(S$3&gt;A20remlife,A20value-SUM($F323:R323),IF(A20remlife="N/A","n/a",A20value/A20remlife))</f>
        <v>7.6842631804613344</v>
      </c>
      <c r="T323" s="167">
        <f>IF(T$3&gt;A20remlife,A20value-SUM($F323:S323),IF(A20remlife="N/A","n/a",A20value/A20remlife))</f>
        <v>7.6842631804613344</v>
      </c>
      <c r="U323" s="167">
        <f>IF(U$3&gt;A20remlife,A20value-SUM($F323:T323),IF(A20remlife="N/A","n/a",A20value/A20remlife))</f>
        <v>7.6842631804613344</v>
      </c>
      <c r="V323" s="167">
        <f>IF(V$3&gt;A20remlife,A20value-SUM($F323:U323),IF(A20remlife="N/A","n/a",A20value/A20remlife))</f>
        <v>7.6842631804613344</v>
      </c>
      <c r="W323" s="167">
        <f>IF(W$3&gt;A20remlife,A20value-SUM($F323:V323),IF(A20remlife="N/A","n/a",A20value/A20remlife))</f>
        <v>7.6842631804613344</v>
      </c>
      <c r="X323" s="167">
        <f>IF(X$3&gt;A20remlife,A20value-SUM($F323:W323),IF(A20remlife="N/A","n/a",A20value/A20remlife))</f>
        <v>7.6842631804613344</v>
      </c>
      <c r="Y323" s="167">
        <f>IF(Y$3&gt;A20remlife,A20value-SUM($F323:X323),IF(A20remlife="N/A","n/a",A20value/A20remlife))</f>
        <v>7.6842631804613344</v>
      </c>
      <c r="Z323" s="167">
        <f>IF(Z$3&gt;A20remlife,A20value-SUM($F323:Y323),IF(A20remlife="N/A","n/a",A20value/A20remlife))</f>
        <v>7.6842631804613344</v>
      </c>
      <c r="AA323" s="167">
        <f>IF(AA$3&gt;A20remlife,A20value-SUM($F323:Z323),IF(A20remlife="N/A","n/a",A20value/A20remlife))</f>
        <v>7.6842631804613344</v>
      </c>
      <c r="AB323" s="167">
        <f>IF(AB$3&gt;A20remlife,A20value-SUM($F323:AA323),IF(A20remlife="N/A","n/a",A20value/A20remlife))</f>
        <v>7.6842631804613344</v>
      </c>
      <c r="AC323" s="167">
        <f>IF(AC$3&gt;A20remlife,A20value-SUM($F323:AB323),IF(A20remlife="N/A","n/a",A20value/A20remlife))</f>
        <v>7.6842631804613344</v>
      </c>
      <c r="AD323" s="167">
        <f>IF(AD$3&gt;A20remlife,A20value-SUM($F323:AC323),IF(A20remlife="N/A","n/a",A20value/A20remlife))</f>
        <v>7.6842631804613344</v>
      </c>
      <c r="AE323" s="167">
        <f>IF(AE$3&gt;A20remlife,A20value-SUM($F323:AD323),IF(A20remlife="N/A","n/a",A20value/A20remlife))</f>
        <v>7.6842631804613344</v>
      </c>
      <c r="AF323" s="167">
        <f>IF(AF$3&gt;A20remlife,A20value-SUM($F323:AE323),IF(A20remlife="N/A","n/a",A20value/A20remlife))</f>
        <v>7.6842631804613344</v>
      </c>
      <c r="AG323" s="167">
        <f>IF(AG$3&gt;A20remlife,A20value-SUM($F323:AF323),IF(A20remlife="N/A","n/a",A20value/A20remlife))</f>
        <v>7.6842631804613344</v>
      </c>
      <c r="AH323" s="167">
        <f>IF(AH$3&gt;A20remlife,A20value-SUM($F323:AG323),IF(A20remlife="N/A","n/a",A20value/A20remlife))</f>
        <v>7.6842631804613344</v>
      </c>
      <c r="AI323" s="167">
        <f>IF(AI$3&gt;A20remlife,A20value-SUM($F323:AH323),IF(A20remlife="N/A","n/a",A20value/A20remlife))</f>
        <v>7.6842631804613344</v>
      </c>
      <c r="AJ323" s="167">
        <f>IF(AJ$3&gt;A20remlife,A20value-SUM($F323:AI323),IF(A20remlife="N/A","n/a",A20value/A20remlife))</f>
        <v>6.0949187849735154</v>
      </c>
      <c r="AK323" s="167">
        <f>IF(AK$3&gt;A20remlife,A20value-SUM($F323:AJ323),IF(A20remlife="N/A","n/a",A20value/A20remlife))</f>
        <v>0</v>
      </c>
      <c r="AL323" s="167">
        <f>IF(AL$3&gt;A20remlife,A20value-SUM($F323:AK323),IF(A20remlife="N/A","n/a",A20value/A20remlife))</f>
        <v>0</v>
      </c>
      <c r="AM323" s="167">
        <f>IF(AM$3&gt;A20remlife,A20value-SUM($F323:AL323),IF(A20remlife="N/A","n/a",A20value/A20remlife))</f>
        <v>0</v>
      </c>
      <c r="AN323" s="167">
        <f>IF(AN$3&gt;A20remlife,A20value-SUM($F323:AM323),IF(A20remlife="N/A","n/a",A20value/A20remlife))</f>
        <v>0</v>
      </c>
      <c r="AO323" s="167">
        <f>IF(AO$3&gt;A20remlife,A20value-SUM($F323:AN323),IF(A20remlife="N/A","n/a",A20value/A20remlife))</f>
        <v>0</v>
      </c>
      <c r="AP323" s="167">
        <f>IF(AP$3&gt;A20remlife,A20value-SUM($F323:AO323),IF(A20remlife="N/A","n/a",A20value/A20remlife))</f>
        <v>0</v>
      </c>
      <c r="AQ323" s="167">
        <f>IF(AQ$3&gt;A20remlife,A20value-SUM($F323:AP323),IF(A20remlife="N/A","n/a",A20value/A20remlife))</f>
        <v>0</v>
      </c>
      <c r="AR323" s="167">
        <f>IF(AR$3&gt;A20remlife,A20value-SUM($F323:AQ323),IF(A20remlife="N/A","n/a",A20value/A20remlife))</f>
        <v>0</v>
      </c>
      <c r="AS323" s="167">
        <f>IF(AS$3&gt;A20remlife,A20value-SUM($F323:AR323),IF(A20remlife="N/A","n/a",A20value/A20remlife))</f>
        <v>0</v>
      </c>
      <c r="AT323" s="167">
        <f>IF(AT$3&gt;A20remlife,A20value-SUM($F323:AS323),IF(A20remlife="N/A","n/a",A20value/A20remlife))</f>
        <v>0</v>
      </c>
      <c r="AU323" s="167">
        <f>IF(AU$3&gt;A20remlife,A20value-SUM($F323:AT323),IF(A20remlife="N/A","n/a",A20value/A20remlife))</f>
        <v>0</v>
      </c>
      <c r="AV323" s="167">
        <f>IF(AV$3&gt;A20remlife,A20value-SUM($F323:AU323),IF(A20remlife="N/A","n/a",A20value/A20remlife))</f>
        <v>0</v>
      </c>
      <c r="AW323" s="167">
        <f>IF(AW$3&gt;A20remlife,A20value-SUM($F323:AV323),IF(A20remlife="N/A","n/a",A20value/A20remlife))</f>
        <v>0</v>
      </c>
      <c r="AX323" s="167">
        <f>IF(AX$3&gt;A20remlife,A20value-SUM($F323:AW323),IF(A20remlife="N/A","n/a",A20value/A20remlife))</f>
        <v>0</v>
      </c>
      <c r="AY323" s="167">
        <f>IF(AY$3&gt;A20remlife,A20value-SUM($F323:AX323),IF(A20remlife="N/A","n/a",A20value/A20remlife))</f>
        <v>0</v>
      </c>
      <c r="AZ323" s="167">
        <f>IF(AZ$3&gt;A20remlife,A20value-SUM($F323:AY323),IF(A20remlife="N/A","n/a",A20value/A20remlife))</f>
        <v>0</v>
      </c>
      <c r="BA323" s="167">
        <f>IF(BA$3&gt;A20remlife,A20value-SUM($F323:AZ323),IF(A20remlife="N/A","n/a",A20value/A20remlife))</f>
        <v>0</v>
      </c>
      <c r="BB323" s="167">
        <f>IF(BB$3&gt;A20remlife,A20value-SUM($F323:BA323),IF(A20remlife="N/A","n/a",A20value/A20remlife))</f>
        <v>0</v>
      </c>
      <c r="BC323" s="167">
        <f>IF(BC$3&gt;A20remlife,A20value-SUM($F323:BB323),IF(A20remlife="N/A","n/a",A20value/A20remlife))</f>
        <v>0</v>
      </c>
      <c r="BD323" s="167">
        <f>IF(BD$3&gt;A20remlife,A20value-SUM($F323:BC323),IF(A20remlife="N/A","n/a",A20value/A20remlife))</f>
        <v>0</v>
      </c>
      <c r="BE323" s="167">
        <f>IF(BE$3&gt;A20remlife,A20value-SUM($F323:BD323),IF(A20remlife="N/A","n/a",A20value/A20remlife))</f>
        <v>0</v>
      </c>
      <c r="BF323" s="167">
        <f>IF(BF$3&gt;A20remlife,A20value-SUM($F323:BE323),IF(A20remlife="N/A","n/a",A20value/A20remlife))</f>
        <v>0</v>
      </c>
      <c r="BG323" s="167">
        <f>IF(BG$3&gt;A20remlife,A20value-SUM($F323:BF323),IF(A20remlife="N/A","n/a",A20value/A20remlife))</f>
        <v>0</v>
      </c>
      <c r="BH323" s="167">
        <f>IF(BH$3&gt;A20remlife,A20value-SUM($F323:BG323),IF(A20remlife="N/A","n/a",A20value/A20remlife))</f>
        <v>0</v>
      </c>
      <c r="BI323" s="167">
        <f>IF(BI$3&gt;A20remlife,A20value-SUM($F323:BH323),IF(A20remlife="N/A","n/a",A20value/A20remlife))</f>
        <v>0</v>
      </c>
      <c r="BJ323" s="20"/>
      <c r="BK323" s="20"/>
      <c r="BL323"/>
      <c r="BM323"/>
      <c r="BN323"/>
      <c r="BO323"/>
      <c r="BP323"/>
      <c r="BQ323"/>
      <c r="BR323"/>
      <c r="BS323"/>
      <c r="BT323"/>
      <c r="BU323"/>
      <c r="BV323"/>
      <c r="BW323"/>
      <c r="BX323"/>
      <c r="BY323"/>
      <c r="BZ323"/>
      <c r="CA323"/>
      <c r="CB323"/>
      <c r="CC323"/>
      <c r="CD323"/>
      <c r="CE323"/>
      <c r="CF323"/>
      <c r="CG323"/>
      <c r="CH323"/>
      <c r="CI323"/>
      <c r="CJ323"/>
      <c r="CK323"/>
      <c r="CL323"/>
      <c r="CM323"/>
      <c r="CN323"/>
      <c r="CO323"/>
      <c r="CP323"/>
      <c r="CQ323"/>
      <c r="CR323"/>
      <c r="CS323"/>
      <c r="CT323"/>
      <c r="CU323"/>
      <c r="CV323"/>
      <c r="CW323"/>
      <c r="CX323"/>
      <c r="CY323"/>
      <c r="CZ323"/>
      <c r="DA323"/>
      <c r="DB323"/>
      <c r="DC323"/>
      <c r="DD323"/>
      <c r="DE323"/>
      <c r="DF323"/>
      <c r="DG323"/>
      <c r="DH323"/>
      <c r="DI323"/>
      <c r="DJ323"/>
      <c r="DK323"/>
      <c r="DL323"/>
      <c r="DM323"/>
      <c r="DN323"/>
      <c r="DO323"/>
      <c r="DP323"/>
      <c r="DQ323"/>
      <c r="DR323"/>
      <c r="DS323"/>
      <c r="DT323"/>
      <c r="DU323"/>
      <c r="DV323"/>
      <c r="DW323"/>
      <c r="DX323"/>
      <c r="DY323"/>
      <c r="DZ323"/>
      <c r="EA323"/>
      <c r="EB323"/>
      <c r="EC323"/>
      <c r="ED323"/>
      <c r="EE323"/>
      <c r="EF323"/>
      <c r="EG323"/>
      <c r="EH323"/>
      <c r="EI323"/>
      <c r="EJ323"/>
      <c r="EK323"/>
      <c r="EL323"/>
      <c r="EM323"/>
      <c r="EN323"/>
      <c r="EO323"/>
      <c r="EP323"/>
      <c r="EQ323"/>
      <c r="ER323"/>
      <c r="ES323"/>
      <c r="ET323"/>
      <c r="EU323"/>
      <c r="EV323"/>
      <c r="EW323"/>
      <c r="EX323"/>
      <c r="EY323"/>
      <c r="EZ323"/>
      <c r="FA323"/>
      <c r="FB323"/>
      <c r="FC323"/>
      <c r="FD323"/>
      <c r="FE323"/>
      <c r="FF323"/>
      <c r="FG323"/>
      <c r="FH323"/>
      <c r="FI323"/>
      <c r="FJ323"/>
      <c r="FK323"/>
      <c r="FL323"/>
      <c r="FM323"/>
      <c r="FN323"/>
      <c r="FO323"/>
      <c r="FP323"/>
      <c r="FQ323"/>
      <c r="FR323"/>
      <c r="FS323"/>
      <c r="FT323"/>
      <c r="FU323"/>
      <c r="FV323"/>
      <c r="FW323"/>
      <c r="FX323"/>
      <c r="FY323"/>
      <c r="FZ323"/>
      <c r="GA323"/>
      <c r="GB323"/>
      <c r="GC323"/>
      <c r="GD323"/>
      <c r="GE323"/>
      <c r="GF323"/>
      <c r="GG323"/>
      <c r="GH323"/>
      <c r="GI323"/>
      <c r="GJ323"/>
      <c r="GK323"/>
      <c r="GL323"/>
      <c r="GM323"/>
      <c r="GN323"/>
      <c r="GO323"/>
      <c r="GP323"/>
      <c r="GQ323"/>
      <c r="GR323"/>
      <c r="GS323"/>
      <c r="GT323"/>
      <c r="GU323"/>
      <c r="GV323"/>
      <c r="GW323"/>
      <c r="GX323"/>
      <c r="GY323"/>
      <c r="GZ323"/>
      <c r="HA323"/>
      <c r="HB323"/>
      <c r="HC323"/>
      <c r="HD323"/>
      <c r="HE323"/>
      <c r="HF323"/>
      <c r="HG323"/>
      <c r="HH323"/>
      <c r="HI323"/>
      <c r="HJ323"/>
      <c r="HK323"/>
      <c r="HL323"/>
      <c r="HM323"/>
      <c r="HN323"/>
      <c r="HO323"/>
      <c r="HP323"/>
      <c r="HQ323"/>
      <c r="HR323"/>
      <c r="HS323"/>
      <c r="HT323"/>
      <c r="HU323"/>
      <c r="HV323"/>
      <c r="HW323"/>
      <c r="HX323"/>
      <c r="HY323"/>
      <c r="HZ323"/>
      <c r="IA323"/>
      <c r="IB323"/>
      <c r="IC323"/>
      <c r="ID323"/>
      <c r="IE323"/>
      <c r="IF323"/>
      <c r="IG323"/>
      <c r="IH323"/>
      <c r="II323"/>
      <c r="IJ323"/>
      <c r="IK323"/>
      <c r="IL323"/>
      <c r="IM323"/>
      <c r="IN323"/>
      <c r="IO323"/>
      <c r="IP323"/>
      <c r="IQ323"/>
      <c r="IR323"/>
      <c r="IS323"/>
      <c r="IT323"/>
      <c r="IU323"/>
      <c r="IV323"/>
    </row>
    <row r="324" spans="1:256" s="5" customFormat="1" hidden="1" outlineLevel="2">
      <c r="A324" s="20"/>
      <c r="B324" s="20"/>
      <c r="C324" s="38"/>
      <c r="D324" s="641" t="s">
        <v>71</v>
      </c>
      <c r="E324" s="287">
        <v>0</v>
      </c>
      <c r="F324" s="40"/>
      <c r="G324" s="164"/>
      <c r="H324" s="168"/>
      <c r="I324" s="168"/>
      <c r="J324" s="168"/>
      <c r="K324" s="168"/>
      <c r="L324" s="168"/>
      <c r="M324" s="168"/>
      <c r="N324" s="168"/>
      <c r="O324" s="168"/>
      <c r="P324" s="168"/>
      <c r="Q324" s="168"/>
      <c r="R324" s="168"/>
      <c r="S324" s="168"/>
      <c r="T324" s="168"/>
      <c r="U324" s="168"/>
      <c r="V324" s="168"/>
      <c r="W324" s="168"/>
      <c r="X324" s="168"/>
      <c r="Y324" s="168"/>
      <c r="Z324" s="168"/>
      <c r="AA324" s="168"/>
      <c r="AB324" s="168"/>
      <c r="AC324" s="168"/>
      <c r="AD324" s="168"/>
      <c r="AE324" s="168"/>
      <c r="AF324" s="168"/>
      <c r="AG324" s="168"/>
      <c r="AH324" s="168"/>
      <c r="AI324" s="168"/>
      <c r="AJ324" s="168"/>
      <c r="AK324" s="168"/>
      <c r="AL324" s="168"/>
      <c r="AM324" s="168"/>
      <c r="AN324" s="168"/>
      <c r="AO324" s="168"/>
      <c r="AP324" s="168"/>
      <c r="AQ324" s="168"/>
      <c r="AR324" s="168"/>
      <c r="AS324" s="168"/>
      <c r="AT324" s="168"/>
      <c r="AU324" s="168"/>
      <c r="AV324" s="168"/>
      <c r="AW324" s="168"/>
      <c r="AX324" s="168"/>
      <c r="AY324" s="168"/>
      <c r="AZ324" s="168"/>
      <c r="BA324" s="168"/>
      <c r="BB324" s="168"/>
      <c r="BC324" s="168"/>
      <c r="BD324" s="168"/>
      <c r="BE324" s="168"/>
      <c r="BF324" s="168"/>
      <c r="BG324" s="168"/>
      <c r="BH324" s="168"/>
      <c r="BI324" s="168"/>
      <c r="BJ324" s="20"/>
      <c r="BK324" s="20"/>
      <c r="BL324"/>
      <c r="BM324"/>
      <c r="BN324"/>
      <c r="BO324"/>
      <c r="BP324"/>
      <c r="BQ324"/>
      <c r="BR324"/>
      <c r="BS324"/>
      <c r="BT324"/>
      <c r="BU324"/>
      <c r="BV324"/>
      <c r="BW324"/>
      <c r="BX324"/>
      <c r="BY324"/>
      <c r="BZ324"/>
      <c r="CA324"/>
      <c r="CB324"/>
      <c r="CC324"/>
      <c r="CD324"/>
      <c r="CE324"/>
      <c r="CF324"/>
      <c r="CG324"/>
      <c r="CH324"/>
      <c r="CI324"/>
      <c r="CJ324"/>
      <c r="CK324"/>
      <c r="CL324"/>
      <c r="CM324"/>
      <c r="CN324"/>
      <c r="CO324"/>
      <c r="CP324"/>
      <c r="CQ324"/>
      <c r="CR324"/>
      <c r="CS324"/>
      <c r="CT324"/>
      <c r="CU324"/>
      <c r="CV324"/>
      <c r="CW324"/>
      <c r="CX324"/>
      <c r="CY324"/>
      <c r="CZ324"/>
      <c r="DA324"/>
      <c r="DB324"/>
      <c r="DC324"/>
      <c r="DD324"/>
      <c r="DE324"/>
      <c r="DF324"/>
      <c r="DG324"/>
      <c r="DH324"/>
      <c r="DI324"/>
      <c r="DJ324"/>
      <c r="DK324"/>
      <c r="DL324"/>
      <c r="DM324"/>
      <c r="DN324"/>
      <c r="DO324"/>
      <c r="DP324"/>
      <c r="DQ324"/>
      <c r="DR324"/>
      <c r="DS324"/>
      <c r="DT324"/>
      <c r="DU324"/>
      <c r="DV324"/>
      <c r="DW324"/>
      <c r="DX324"/>
      <c r="DY324"/>
      <c r="DZ324"/>
      <c r="EA324"/>
      <c r="EB324"/>
      <c r="EC324"/>
      <c r="ED324"/>
      <c r="EE324"/>
      <c r="EF324"/>
      <c r="EG324"/>
      <c r="EH324"/>
      <c r="EI324"/>
      <c r="EJ324"/>
      <c r="EK324"/>
      <c r="EL324"/>
      <c r="EM324"/>
      <c r="EN324"/>
      <c r="EO324"/>
      <c r="EP324"/>
      <c r="EQ324"/>
      <c r="ER324"/>
      <c r="ES324"/>
      <c r="ET324"/>
      <c r="EU324"/>
      <c r="EV324"/>
      <c r="EW324"/>
      <c r="EX324"/>
      <c r="EY324"/>
      <c r="EZ324"/>
      <c r="FA324"/>
      <c r="FB324"/>
      <c r="FC324"/>
      <c r="FD324"/>
      <c r="FE324"/>
      <c r="FF324"/>
      <c r="FG324"/>
      <c r="FH324"/>
      <c r="FI324"/>
      <c r="FJ324"/>
      <c r="FK324"/>
      <c r="FL324"/>
      <c r="FM324"/>
      <c r="FN324"/>
      <c r="FO324"/>
      <c r="FP324"/>
      <c r="FQ324"/>
      <c r="FR324"/>
      <c r="FS324"/>
      <c r="FT324"/>
      <c r="FU324"/>
      <c r="FV324"/>
      <c r="FW324"/>
      <c r="FX324"/>
      <c r="FY324"/>
      <c r="FZ324"/>
      <c r="GA324"/>
      <c r="GB324"/>
      <c r="GC324"/>
      <c r="GD324"/>
      <c r="GE324"/>
      <c r="GF324"/>
      <c r="GG324"/>
      <c r="GH324"/>
      <c r="GI324"/>
      <c r="GJ324"/>
      <c r="GK324"/>
      <c r="GL324"/>
      <c r="GM324"/>
      <c r="GN324"/>
      <c r="GO324"/>
      <c r="GP324"/>
      <c r="GQ324"/>
      <c r="GR324"/>
      <c r="GS324"/>
      <c r="GT324"/>
      <c r="GU324"/>
      <c r="GV324"/>
      <c r="GW324"/>
      <c r="GX324"/>
      <c r="GY324"/>
      <c r="GZ324"/>
      <c r="HA324"/>
      <c r="HB324"/>
      <c r="HC324"/>
      <c r="HD324"/>
      <c r="HE324"/>
      <c r="HF324"/>
      <c r="HG324"/>
      <c r="HH324"/>
      <c r="HI324"/>
      <c r="HJ324"/>
      <c r="HK324"/>
      <c r="HL324"/>
      <c r="HM324"/>
      <c r="HN324"/>
      <c r="HO324"/>
      <c r="HP324"/>
      <c r="HQ324"/>
      <c r="HR324"/>
      <c r="HS324"/>
      <c r="HT324"/>
      <c r="HU324"/>
      <c r="HV324"/>
      <c r="HW324"/>
      <c r="HX324"/>
      <c r="HY324"/>
      <c r="HZ324"/>
      <c r="IA324"/>
      <c r="IB324"/>
      <c r="IC324"/>
      <c r="ID324"/>
      <c r="IE324"/>
      <c r="IF324"/>
      <c r="IG324"/>
      <c r="IH324"/>
      <c r="II324"/>
      <c r="IJ324"/>
      <c r="IK324"/>
      <c r="IL324"/>
      <c r="IM324"/>
      <c r="IN324"/>
      <c r="IO324"/>
      <c r="IP324"/>
      <c r="IQ324"/>
      <c r="IR324"/>
      <c r="IS324"/>
      <c r="IT324"/>
      <c r="IU324"/>
      <c r="IV324"/>
    </row>
    <row r="325" spans="1:256" s="5" customFormat="1" hidden="1" outlineLevel="2">
      <c r="A325" s="20"/>
      <c r="B325" s="20"/>
      <c r="C325" s="38"/>
      <c r="D325" s="641"/>
      <c r="E325" s="287">
        <v>1</v>
      </c>
      <c r="F325" s="40"/>
      <c r="G325" s="444"/>
      <c r="H325" s="168">
        <f>IF(A20stdlife="n/a","n/a",IF(H$3&gt;(A20stdlife+$E325),(Input!$G$162*(1+rvanilla)^0.5)-SUM($G325:G325),(Input!$G$162*(1+rvanilla)^0.5)/A20stdlife))</f>
        <v>0.83811635073938817</v>
      </c>
      <c r="I325" s="168">
        <f>IF(A20stdlife="n/a","n/a",IF(I$3&gt;(A20stdlife+$E325),(Input!$G$162*(1+rvanilla)^0.5)-SUM($G325:H325),(Input!$G$162*(1+rvanilla)^0.5)/A20stdlife))</f>
        <v>0.83811635073938817</v>
      </c>
      <c r="J325" s="168">
        <f>IF(A20stdlife="n/a","n/a",IF(J$3&gt;(A20stdlife+$E325),(Input!$G$162*(1+rvanilla)^0.5)-SUM($G325:I325),(Input!$G$162*(1+rvanilla)^0.5)/A20stdlife))</f>
        <v>0.83811635073938817</v>
      </c>
      <c r="K325" s="168">
        <f>IF(A20stdlife="n/a","n/a",IF(K$3&gt;(A20stdlife+$E325),(Input!$G$162*(1+rvanilla)^0.5)-SUM($G325:J325),(Input!$G$162*(1+rvanilla)^0.5)/A20stdlife))</f>
        <v>0.83811635073938817</v>
      </c>
      <c r="L325" s="168">
        <f>IF(A20stdlife="n/a","n/a",IF(L$3&gt;(A20stdlife+$E325),(Input!$G$162*(1+rvanilla)^0.5)-SUM($G325:K325),(Input!$G$162*(1+rvanilla)^0.5)/A20stdlife))</f>
        <v>0.83811635073938817</v>
      </c>
      <c r="M325" s="168">
        <f>IF(A20stdlife="n/a","n/a",IF(M$3&gt;(A20stdlife+$E325),(Input!$G$162*(1+rvanilla)^0.5)-SUM($G325:L325),(Input!$G$162*(1+rvanilla)^0.5)/A20stdlife))</f>
        <v>0.83811635073938817</v>
      </c>
      <c r="N325" s="168">
        <f>IF(A20stdlife="n/a","n/a",IF(N$3&gt;(A20stdlife+$E325),(Input!$G$162*(1+rvanilla)^0.5)-SUM($G325:M325),(Input!$G$162*(1+rvanilla)^0.5)/A20stdlife))</f>
        <v>0.83811635073938817</v>
      </c>
      <c r="O325" s="168">
        <f>IF(A20stdlife="n/a","n/a",IF(O$3&gt;(A20stdlife+$E325),(Input!$G$162*(1+rvanilla)^0.5)-SUM($G325:N325),(Input!$G$162*(1+rvanilla)^0.5)/A20stdlife))</f>
        <v>0.83811635073938817</v>
      </c>
      <c r="P325" s="168">
        <f>IF(A20stdlife="n/a","n/a",IF(P$3&gt;(A20stdlife+$E325),(Input!$G$162*(1+rvanilla)^0.5)-SUM($G325:O325),(Input!$G$162*(1+rvanilla)^0.5)/A20stdlife))</f>
        <v>0.83811635073938817</v>
      </c>
      <c r="Q325" s="168">
        <f>IF(A20stdlife="n/a","n/a",IF(Q$3&gt;(A20stdlife+$E325),(Input!$G$162*(1+rvanilla)^0.5)-SUM($G325:P325),(Input!$G$162*(1+rvanilla)^0.5)/A20stdlife))</f>
        <v>0.83811635073938817</v>
      </c>
      <c r="R325" s="168">
        <f>IF(A20stdlife="n/a","n/a",IF(R$3&gt;(A20stdlife+$E325),(Input!$G$162*(1+rvanilla)^0.5)-SUM($G325:Q325),(Input!$G$162*(1+rvanilla)^0.5)/A20stdlife))</f>
        <v>0.83811635073938817</v>
      </c>
      <c r="S325" s="168">
        <f>IF(A20stdlife="n/a","n/a",IF(S$3&gt;(A20stdlife+$E325),(Input!$G$162*(1+rvanilla)^0.5)-SUM($G325:R325),(Input!$G$162*(1+rvanilla)^0.5)/A20stdlife))</f>
        <v>0.83811635073938817</v>
      </c>
      <c r="T325" s="168">
        <f>IF(A20stdlife="n/a","n/a",IF(T$3&gt;(A20stdlife+$E325),(Input!$G$162*(1+rvanilla)^0.5)-SUM($G325:S325),(Input!$G$162*(1+rvanilla)^0.5)/A20stdlife))</f>
        <v>0.83811635073938817</v>
      </c>
      <c r="U325" s="168">
        <f>IF(A20stdlife="n/a","n/a",IF(U$3&gt;(A20stdlife+$E325),(Input!$G$162*(1+rvanilla)^0.5)-SUM($G325:T325),(Input!$G$162*(1+rvanilla)^0.5)/A20stdlife))</f>
        <v>0.83811635073938817</v>
      </c>
      <c r="V325" s="168">
        <f>IF(A20stdlife="n/a","n/a",IF(V$3&gt;(A20stdlife+$E325),(Input!$G$162*(1+rvanilla)^0.5)-SUM($G325:U325),(Input!$G$162*(1+rvanilla)^0.5)/A20stdlife))</f>
        <v>0.83811635073938817</v>
      </c>
      <c r="W325" s="168">
        <f>IF(A20stdlife="n/a","n/a",IF(W$3&gt;(A20stdlife+$E325),(Input!$G$162*(1+rvanilla)^0.5)-SUM($G325:V325),(Input!$G$162*(1+rvanilla)^0.5)/A20stdlife))</f>
        <v>0.83811635073938817</v>
      </c>
      <c r="X325" s="168">
        <f>IF(A20stdlife="n/a","n/a",IF(X$3&gt;(A20stdlife+$E325),(Input!$G$162*(1+rvanilla)^0.5)-SUM($G325:W325),(Input!$G$162*(1+rvanilla)^0.5)/A20stdlife))</f>
        <v>0.83811635073938817</v>
      </c>
      <c r="Y325" s="168">
        <f>IF(A20stdlife="n/a","n/a",IF(Y$3&gt;(A20stdlife+$E325),(Input!$G$162*(1+rvanilla)^0.5)-SUM($G325:X325),(Input!$G$162*(1+rvanilla)^0.5)/A20stdlife))</f>
        <v>0.83811635073938817</v>
      </c>
      <c r="Z325" s="168">
        <f>IF(A20stdlife="n/a","n/a",IF(Z$3&gt;(A20stdlife+$E325),(Input!$G$162*(1+rvanilla)^0.5)-SUM($G325:Y325),(Input!$G$162*(1+rvanilla)^0.5)/A20stdlife))</f>
        <v>0.83811635073938817</v>
      </c>
      <c r="AA325" s="168">
        <f>IF(A20stdlife="n/a","n/a",IF(AA$3&gt;(A20stdlife+$E325),(Input!$G$162*(1+rvanilla)^0.5)-SUM($G325:Z325),(Input!$G$162*(1+rvanilla)^0.5)/A20stdlife))</f>
        <v>0.83811635073938817</v>
      </c>
      <c r="AB325" s="168">
        <f>IF(A20stdlife="n/a","n/a",IF(AB$3&gt;(A20stdlife+$E325),(Input!$G$162*(1+rvanilla)^0.5)-SUM($G325:AA325),(Input!$G$162*(1+rvanilla)^0.5)/A20stdlife))</f>
        <v>0.83811635073938817</v>
      </c>
      <c r="AC325" s="168">
        <f>IF(A20stdlife="n/a","n/a",IF(AC$3&gt;(A20stdlife+$E325),(Input!$G$162*(1+rvanilla)^0.5)-SUM($G325:AB325),(Input!$G$162*(1+rvanilla)^0.5)/A20stdlife))</f>
        <v>0.83811635073938817</v>
      </c>
      <c r="AD325" s="168">
        <f>IF(A20stdlife="n/a","n/a",IF(AD$3&gt;(A20stdlife+$E325),(Input!$G$162*(1+rvanilla)^0.5)-SUM($G325:AC325),(Input!$G$162*(1+rvanilla)^0.5)/A20stdlife))</f>
        <v>0.83811635073938817</v>
      </c>
      <c r="AE325" s="168">
        <f>IF(A20stdlife="n/a","n/a",IF(AE$3&gt;(A20stdlife+$E325),(Input!$G$162*(1+rvanilla)^0.5)-SUM($G325:AD325),(Input!$G$162*(1+rvanilla)^0.5)/A20stdlife))</f>
        <v>0.83811635073938817</v>
      </c>
      <c r="AF325" s="168">
        <f>IF(A20stdlife="n/a","n/a",IF(AF$3&gt;(A20stdlife+$E325),(Input!$G$162*(1+rvanilla)^0.5)-SUM($G325:AE325),(Input!$G$162*(1+rvanilla)^0.5)/A20stdlife))</f>
        <v>0.83811635073938817</v>
      </c>
      <c r="AG325" s="168">
        <f>IF(A20stdlife="n/a","n/a",IF(AG$3&gt;(A20stdlife+$E325),(Input!$G$162*(1+rvanilla)^0.5)-SUM($G325:AF325),(Input!$G$162*(1+rvanilla)^0.5)/A20stdlife))</f>
        <v>0.83811635073938817</v>
      </c>
      <c r="AH325" s="168">
        <f>IF(A20stdlife="n/a","n/a",IF(AH$3&gt;(A20stdlife+$E325),(Input!$G$162*(1+rvanilla)^0.5)-SUM($G325:AG325),(Input!$G$162*(1+rvanilla)^0.5)/A20stdlife))</f>
        <v>0.83811635073938817</v>
      </c>
      <c r="AI325" s="168">
        <f>IF(A20stdlife="n/a","n/a",IF(AI$3&gt;(A20stdlife+$E325),(Input!$G$162*(1+rvanilla)^0.5)-SUM($G325:AH325),(Input!$G$162*(1+rvanilla)^0.5)/A20stdlife))</f>
        <v>0.83811635073938817</v>
      </c>
      <c r="AJ325" s="168">
        <f>IF(A20stdlife="n/a","n/a",IF(AJ$3&gt;(A20stdlife+$E325),(Input!$G$162*(1+rvanilla)^0.5)-SUM($G325:AI325),(Input!$G$162*(1+rvanilla)^0.5)/A20stdlife))</f>
        <v>0.83811635073938817</v>
      </c>
      <c r="AK325" s="168">
        <f>IF(A20stdlife="n/a","n/a",IF(AK$3&gt;(A20stdlife+$E325),(Input!$G$162*(1+rvanilla)^0.5)-SUM($G325:AJ325),(Input!$G$162*(1+rvanilla)^0.5)/A20stdlife))</f>
        <v>0.83811635073938817</v>
      </c>
      <c r="AL325" s="168">
        <f>IF(A20stdlife="n/a","n/a",IF(AL$3&gt;(A20stdlife+$E325),(Input!$G$162*(1+rvanilla)^0.5)-SUM($G325:AK325),(Input!$G$162*(1+rvanilla)^0.5)/A20stdlife))</f>
        <v>0.83811635073938817</v>
      </c>
      <c r="AM325" s="168">
        <f>IF(A20stdlife="n/a","n/a",IF(AM$3&gt;(A20stdlife+$E325),(Input!$G$162*(1+rvanilla)^0.5)-SUM($G325:AL325),(Input!$G$162*(1+rvanilla)^0.5)/A20stdlife))</f>
        <v>0.83811635073938817</v>
      </c>
      <c r="AN325" s="168">
        <f>IF(A20stdlife="n/a","n/a",IF(AN$3&gt;(A20stdlife+$E325),(Input!$G$162*(1+rvanilla)^0.5)-SUM($G325:AM325),(Input!$G$162*(1+rvanilla)^0.5)/A20stdlife))</f>
        <v>0.83811635073938817</v>
      </c>
      <c r="AO325" s="168">
        <f>IF(A20stdlife="n/a","n/a",IF(AO$3&gt;(A20stdlife+$E325),(Input!$G$162*(1+rvanilla)^0.5)-SUM($G325:AN325),(Input!$G$162*(1+rvanilla)^0.5)/A20stdlife))</f>
        <v>0.83811635073938817</v>
      </c>
      <c r="AP325" s="168">
        <f>IF(A20stdlife="n/a","n/a",IF(AP$3&gt;(A20stdlife+$E325),(Input!$G$162*(1+rvanilla)^0.5)-SUM($G325:AO325),(Input!$G$162*(1+rvanilla)^0.5)/A20stdlife))</f>
        <v>0.83811635073938817</v>
      </c>
      <c r="AQ325" s="168">
        <f>IF(A20stdlife="n/a","n/a",IF(AQ$3&gt;(A20stdlife+$E325),(Input!$G$162*(1+rvanilla)^0.5)-SUM($G325:AP325),(Input!$G$162*(1+rvanilla)^0.5)/A20stdlife))</f>
        <v>0.7684655558776754</v>
      </c>
      <c r="AR325" s="168">
        <f>IF(A20stdlife="n/a","n/a",IF(AR$3&gt;(A20stdlife+$E325),(Input!$G$162*(1+rvanilla)^0.5)-SUM($G325:AQ325),(Input!$G$162*(1+rvanilla)^0.5)/A20stdlife))</f>
        <v>0</v>
      </c>
      <c r="AS325" s="168">
        <f>IF(A20stdlife="n/a","n/a",IF(AS$3&gt;(A20stdlife+$E325),(Input!$G$162*(1+rvanilla)^0.5)-SUM($G325:AR325),(Input!$G$162*(1+rvanilla)^0.5)/A20stdlife))</f>
        <v>0</v>
      </c>
      <c r="AT325" s="168">
        <f>IF(A20stdlife="n/a","n/a",IF(AT$3&gt;(A20stdlife+$E325),(Input!$G$162*(1+rvanilla)^0.5)-SUM($G325:AS325),(Input!$G$162*(1+rvanilla)^0.5)/A20stdlife))</f>
        <v>0</v>
      </c>
      <c r="AU325" s="168">
        <f>IF(A20stdlife="n/a","n/a",IF(AU$3&gt;(A20stdlife+$E325),(Input!$G$162*(1+rvanilla)^0.5)-SUM($G325:AT325),(Input!$G$162*(1+rvanilla)^0.5)/A20stdlife))</f>
        <v>0</v>
      </c>
      <c r="AV325" s="168">
        <f>IF(A20stdlife="n/a","n/a",IF(AV$3&gt;(A20stdlife+$E325),(Input!$G$162*(1+rvanilla)^0.5)-SUM($G325:AU325),(Input!$G$162*(1+rvanilla)^0.5)/A20stdlife))</f>
        <v>0</v>
      </c>
      <c r="AW325" s="168">
        <f>IF(A20stdlife="n/a","n/a",IF(AW$3&gt;(A20stdlife+$E325),(Input!$G$162*(1+rvanilla)^0.5)-SUM($G325:AV325),(Input!$G$162*(1+rvanilla)^0.5)/A20stdlife))</f>
        <v>0</v>
      </c>
      <c r="AX325" s="168">
        <f>IF(A20stdlife="n/a","n/a",IF(AX$3&gt;(A20stdlife+$E325),(Input!$G$162*(1+rvanilla)^0.5)-SUM($G325:AW325),(Input!$G$162*(1+rvanilla)^0.5)/A20stdlife))</f>
        <v>0</v>
      </c>
      <c r="AY325" s="168">
        <f>IF(A20stdlife="n/a","n/a",IF(AY$3&gt;(A20stdlife+$E325),(Input!$G$162*(1+rvanilla)^0.5)-SUM($G325:AX325),(Input!$G$162*(1+rvanilla)^0.5)/A20stdlife))</f>
        <v>0</v>
      </c>
      <c r="AZ325" s="168">
        <f>IF(A20stdlife="n/a","n/a",IF(AZ$3&gt;(A20stdlife+$E325),(Input!$G$162*(1+rvanilla)^0.5)-SUM($G325:AY325),(Input!$G$162*(1+rvanilla)^0.5)/A20stdlife))</f>
        <v>0</v>
      </c>
      <c r="BA325" s="168">
        <f>IF(A20stdlife="n/a","n/a",IF(BA$3&gt;(A20stdlife+$E325),(Input!$G$162*(1+rvanilla)^0.5)-SUM($G325:AZ325),(Input!$G$162*(1+rvanilla)^0.5)/A20stdlife))</f>
        <v>0</v>
      </c>
      <c r="BB325" s="168">
        <f>IF(A20stdlife="n/a","n/a",IF(BB$3&gt;(A20stdlife+$E325),(Input!$G$162*(1+rvanilla)^0.5)-SUM($G325:BA325),(Input!$G$162*(1+rvanilla)^0.5)/A20stdlife))</f>
        <v>0</v>
      </c>
      <c r="BC325" s="168">
        <f>IF(A20stdlife="n/a","n/a",IF(BC$3&gt;(A20stdlife+$E325),(Input!$G$162*(1+rvanilla)^0.5)-SUM($G325:BB325),(Input!$G$162*(1+rvanilla)^0.5)/A20stdlife))</f>
        <v>0</v>
      </c>
      <c r="BD325" s="168">
        <f>IF(A20stdlife="n/a","n/a",IF(BD$3&gt;(A20stdlife+$E325),(Input!$G$162*(1+rvanilla)^0.5)-SUM($G325:BC325),(Input!$G$162*(1+rvanilla)^0.5)/A20stdlife))</f>
        <v>0</v>
      </c>
      <c r="BE325" s="168">
        <f>IF(A20stdlife="n/a","n/a",IF(BE$3&gt;(A20stdlife+$E325),(Input!$G$162*(1+rvanilla)^0.5)-SUM($G325:BD325),(Input!$G$162*(1+rvanilla)^0.5)/A20stdlife))</f>
        <v>0</v>
      </c>
      <c r="BF325" s="168">
        <f>IF(A20stdlife="n/a","n/a",IF(BF$3&gt;(A20stdlife+$E325),(Input!$G$162*(1+rvanilla)^0.5)-SUM($G325:BE325),(Input!$G$162*(1+rvanilla)^0.5)/A20stdlife))</f>
        <v>0</v>
      </c>
      <c r="BG325" s="168">
        <f>IF(A20stdlife="n/a","n/a",IF(BG$3&gt;(A20stdlife+$E325),(Input!$G$162*(1+rvanilla)^0.5)-SUM($G325:BF325),(Input!$G$162*(1+rvanilla)^0.5)/A20stdlife))</f>
        <v>0</v>
      </c>
      <c r="BH325" s="168">
        <f>IF(A20stdlife="n/a","n/a",IF(BH$3&gt;(A20stdlife+$E325),(Input!$G$162*(1+rvanilla)^0.5)-SUM($G325:BG325),(Input!$G$162*(1+rvanilla)^0.5)/A20stdlife))</f>
        <v>0</v>
      </c>
      <c r="BI325" s="168">
        <f>IF(A20stdlife="n/a","n/a",IF(BI$3&gt;(A20stdlife+$E325),(Input!$G$162*(1+rvanilla)^0.5)-SUM($G325:BH325),(Input!$G$162*(1+rvanilla)^0.5)/A20stdlife))</f>
        <v>0</v>
      </c>
      <c r="BJ325" s="20"/>
      <c r="BK325" s="20"/>
      <c r="BL325"/>
      <c r="BM325"/>
      <c r="BN325"/>
      <c r="BO325"/>
      <c r="BP325"/>
      <c r="BQ325"/>
      <c r="BR325"/>
      <c r="BS325"/>
      <c r="BT325"/>
      <c r="BU325"/>
      <c r="BV325"/>
      <c r="BW325"/>
      <c r="BX325"/>
      <c r="BY325"/>
      <c r="BZ325"/>
      <c r="CA325"/>
      <c r="CB325"/>
      <c r="CC325"/>
      <c r="CD325"/>
      <c r="CE325"/>
      <c r="CF325"/>
      <c r="CG325"/>
      <c r="CH325"/>
      <c r="CI325"/>
      <c r="CJ325"/>
      <c r="CK325"/>
      <c r="CL325"/>
      <c r="CM325"/>
      <c r="CN325"/>
      <c r="CO325"/>
      <c r="CP325"/>
      <c r="CQ325"/>
      <c r="CR325"/>
      <c r="CS325"/>
      <c r="CT325"/>
      <c r="CU325"/>
      <c r="CV325"/>
      <c r="CW325"/>
      <c r="CX325"/>
      <c r="CY325"/>
      <c r="CZ325"/>
      <c r="DA325"/>
      <c r="DB325"/>
      <c r="DC325"/>
      <c r="DD325"/>
      <c r="DE325"/>
      <c r="DF325"/>
      <c r="DG325"/>
      <c r="DH325"/>
      <c r="DI325"/>
      <c r="DJ325"/>
      <c r="DK325"/>
      <c r="DL325"/>
      <c r="DM325"/>
      <c r="DN325"/>
      <c r="DO325"/>
      <c r="DP325"/>
      <c r="DQ325"/>
      <c r="DR325"/>
      <c r="DS325"/>
      <c r="DT325"/>
      <c r="DU325"/>
      <c r="DV325"/>
      <c r="DW325"/>
      <c r="DX325"/>
      <c r="DY325"/>
      <c r="DZ325"/>
      <c r="EA325"/>
      <c r="EB325"/>
      <c r="EC325"/>
      <c r="ED325"/>
      <c r="EE325"/>
      <c r="EF325"/>
      <c r="EG325"/>
      <c r="EH325"/>
      <c r="EI325"/>
      <c r="EJ325"/>
      <c r="EK325"/>
      <c r="EL325"/>
      <c r="EM325"/>
      <c r="EN325"/>
      <c r="EO325"/>
      <c r="EP325"/>
      <c r="EQ325"/>
      <c r="ER325"/>
      <c r="ES325"/>
      <c r="ET325"/>
      <c r="EU325"/>
      <c r="EV325"/>
      <c r="EW325"/>
      <c r="EX325"/>
      <c r="EY325"/>
      <c r="EZ325"/>
      <c r="FA325"/>
      <c r="FB325"/>
      <c r="FC325"/>
      <c r="FD325"/>
      <c r="FE325"/>
      <c r="FF325"/>
      <c r="FG325"/>
      <c r="FH325"/>
      <c r="FI325"/>
      <c r="FJ325"/>
      <c r="FK325"/>
      <c r="FL325"/>
      <c r="FM325"/>
      <c r="FN325"/>
      <c r="FO325"/>
      <c r="FP325"/>
      <c r="FQ325"/>
      <c r="FR325"/>
      <c r="FS325"/>
      <c r="FT325"/>
      <c r="FU325"/>
      <c r="FV325"/>
      <c r="FW325"/>
      <c r="FX325"/>
      <c r="FY325"/>
      <c r="FZ325"/>
      <c r="GA325"/>
      <c r="GB325"/>
      <c r="GC325"/>
      <c r="GD325"/>
      <c r="GE325"/>
      <c r="GF325"/>
      <c r="GG325"/>
      <c r="GH325"/>
      <c r="GI325"/>
      <c r="GJ325"/>
      <c r="GK325"/>
      <c r="GL325"/>
      <c r="GM325"/>
      <c r="GN325"/>
      <c r="GO325"/>
      <c r="GP325"/>
      <c r="GQ325"/>
      <c r="GR325"/>
      <c r="GS325"/>
      <c r="GT325"/>
      <c r="GU325"/>
      <c r="GV325"/>
      <c r="GW325"/>
      <c r="GX325"/>
      <c r="GY325"/>
      <c r="GZ325"/>
      <c r="HA325"/>
      <c r="HB325"/>
      <c r="HC325"/>
      <c r="HD325"/>
      <c r="HE325"/>
      <c r="HF325"/>
      <c r="HG325"/>
      <c r="HH325"/>
      <c r="HI325"/>
      <c r="HJ325"/>
      <c r="HK325"/>
      <c r="HL325"/>
      <c r="HM325"/>
      <c r="HN325"/>
      <c r="HO325"/>
      <c r="HP325"/>
      <c r="HQ325"/>
      <c r="HR325"/>
      <c r="HS325"/>
      <c r="HT325"/>
      <c r="HU325"/>
      <c r="HV325"/>
      <c r="HW325"/>
      <c r="HX325"/>
      <c r="HY325"/>
      <c r="HZ325"/>
      <c r="IA325"/>
      <c r="IB325"/>
      <c r="IC325"/>
      <c r="ID325"/>
      <c r="IE325"/>
      <c r="IF325"/>
      <c r="IG325"/>
      <c r="IH325"/>
      <c r="II325"/>
      <c r="IJ325"/>
      <c r="IK325"/>
      <c r="IL325"/>
      <c r="IM325"/>
      <c r="IN325"/>
      <c r="IO325"/>
      <c r="IP325"/>
      <c r="IQ325"/>
      <c r="IR325"/>
      <c r="IS325"/>
      <c r="IT325"/>
      <c r="IU325"/>
      <c r="IV325"/>
    </row>
    <row r="326" spans="1:256" s="5" customFormat="1" hidden="1" outlineLevel="2">
      <c r="A326" s="20"/>
      <c r="B326" s="20"/>
      <c r="C326" s="38"/>
      <c r="D326" s="641"/>
      <c r="E326" s="287">
        <v>2</v>
      </c>
      <c r="F326" s="40"/>
      <c r="G326" s="445"/>
      <c r="H326" s="314"/>
      <c r="I326" s="168">
        <f>IF(A20stdlife="n/a","n/a",IF(I$3&gt;(A20stdlife+$E326),(Input!$H$162*(1+rvanilla)^0.5)-SUM($H326:H326),(Input!$H$162*(1+rvanilla)^0.5)/A20stdlife))</f>
        <v>1.5023809667092898</v>
      </c>
      <c r="J326" s="168">
        <f>IF(A20stdlife="n/a","n/a",IF(J$3&gt;(A20stdlife+$E326),(Input!$H$162*(1+rvanilla)^0.5)-SUM($H326:I326),(Input!$H$162*(1+rvanilla)^0.5)/A20stdlife))</f>
        <v>1.5023809667092898</v>
      </c>
      <c r="K326" s="168">
        <f>IF(A20stdlife="n/a","n/a",IF(K$3&gt;(A20stdlife+$E326),(Input!$H$162*(1+rvanilla)^0.5)-SUM($H326:J326),(Input!$H$162*(1+rvanilla)^0.5)/A20stdlife))</f>
        <v>1.5023809667092898</v>
      </c>
      <c r="L326" s="168">
        <f>IF(A20stdlife="n/a","n/a",IF(L$3&gt;(A20stdlife+$E326),(Input!$H$162*(1+rvanilla)^0.5)-SUM($H326:K326),(Input!$H$162*(1+rvanilla)^0.5)/A20stdlife))</f>
        <v>1.5023809667092898</v>
      </c>
      <c r="M326" s="168">
        <f>IF(A20stdlife="n/a","n/a",IF(M$3&gt;(A20stdlife+$E326),(Input!$H$162*(1+rvanilla)^0.5)-SUM($H326:L326),(Input!$H$162*(1+rvanilla)^0.5)/A20stdlife))</f>
        <v>1.5023809667092898</v>
      </c>
      <c r="N326" s="168">
        <f>IF(A20stdlife="n/a","n/a",IF(N$3&gt;(A20stdlife+$E326),(Input!$H$162*(1+rvanilla)^0.5)-SUM($H326:M326),(Input!$H$162*(1+rvanilla)^0.5)/A20stdlife))</f>
        <v>1.5023809667092898</v>
      </c>
      <c r="O326" s="168">
        <f>IF(A20stdlife="n/a","n/a",IF(O$3&gt;(A20stdlife+$E326),(Input!$H$162*(1+rvanilla)^0.5)-SUM($H326:N326),(Input!$H$162*(1+rvanilla)^0.5)/A20stdlife))</f>
        <v>1.5023809667092898</v>
      </c>
      <c r="P326" s="168">
        <f>IF(A20stdlife="n/a","n/a",IF(P$3&gt;(A20stdlife+$E326),(Input!$H$162*(1+rvanilla)^0.5)-SUM($H326:O326),(Input!$H$162*(1+rvanilla)^0.5)/A20stdlife))</f>
        <v>1.5023809667092898</v>
      </c>
      <c r="Q326" s="168">
        <f>IF(A20stdlife="n/a","n/a",IF(Q$3&gt;(A20stdlife+$E326),(Input!$H$162*(1+rvanilla)^0.5)-SUM($H326:P326),(Input!$H$162*(1+rvanilla)^0.5)/A20stdlife))</f>
        <v>1.5023809667092898</v>
      </c>
      <c r="R326" s="168">
        <f>IF(A20stdlife="n/a","n/a",IF(R$3&gt;(A20stdlife+$E326),(Input!$H$162*(1+rvanilla)^0.5)-SUM($H326:Q326),(Input!$H$162*(1+rvanilla)^0.5)/A20stdlife))</f>
        <v>1.5023809667092898</v>
      </c>
      <c r="S326" s="168">
        <f>IF(A20stdlife="n/a","n/a",IF(S$3&gt;(A20stdlife+$E326),(Input!$H$162*(1+rvanilla)^0.5)-SUM($H326:R326),(Input!$H$162*(1+rvanilla)^0.5)/A20stdlife))</f>
        <v>1.5023809667092898</v>
      </c>
      <c r="T326" s="168">
        <f>IF(A20stdlife="n/a","n/a",IF(T$3&gt;(A20stdlife+$E326),(Input!$H$162*(1+rvanilla)^0.5)-SUM($H326:S326),(Input!$H$162*(1+rvanilla)^0.5)/A20stdlife))</f>
        <v>1.5023809667092898</v>
      </c>
      <c r="U326" s="168">
        <f>IF(A20stdlife="n/a","n/a",IF(U$3&gt;(A20stdlife+$E326),(Input!$H$162*(1+rvanilla)^0.5)-SUM($H326:T326),(Input!$H$162*(1+rvanilla)^0.5)/A20stdlife))</f>
        <v>1.5023809667092898</v>
      </c>
      <c r="V326" s="168">
        <f>IF(A20stdlife="n/a","n/a",IF(V$3&gt;(A20stdlife+$E326),(Input!$H$162*(1+rvanilla)^0.5)-SUM($H326:U326),(Input!$H$162*(1+rvanilla)^0.5)/A20stdlife))</f>
        <v>1.5023809667092898</v>
      </c>
      <c r="W326" s="168">
        <f>IF(A20stdlife="n/a","n/a",IF(W$3&gt;(A20stdlife+$E326),(Input!$H$162*(1+rvanilla)^0.5)-SUM($H326:V326),(Input!$H$162*(1+rvanilla)^0.5)/A20stdlife))</f>
        <v>1.5023809667092898</v>
      </c>
      <c r="X326" s="168">
        <f>IF(A20stdlife="n/a","n/a",IF(X$3&gt;(A20stdlife+$E326),(Input!$H$162*(1+rvanilla)^0.5)-SUM($H326:W326),(Input!$H$162*(1+rvanilla)^0.5)/A20stdlife))</f>
        <v>1.5023809667092898</v>
      </c>
      <c r="Y326" s="168">
        <f>IF(A20stdlife="n/a","n/a",IF(Y$3&gt;(A20stdlife+$E326),(Input!$H$162*(1+rvanilla)^0.5)-SUM($H326:X326),(Input!$H$162*(1+rvanilla)^0.5)/A20stdlife))</f>
        <v>1.5023809667092898</v>
      </c>
      <c r="Z326" s="168">
        <f>IF(A20stdlife="n/a","n/a",IF(Z$3&gt;(A20stdlife+$E326),(Input!$H$162*(1+rvanilla)^0.5)-SUM($H326:Y326),(Input!$H$162*(1+rvanilla)^0.5)/A20stdlife))</f>
        <v>1.5023809667092898</v>
      </c>
      <c r="AA326" s="168">
        <f>IF(A20stdlife="n/a","n/a",IF(AA$3&gt;(A20stdlife+$E326),(Input!$H$162*(1+rvanilla)^0.5)-SUM($H326:Z326),(Input!$H$162*(1+rvanilla)^0.5)/A20stdlife))</f>
        <v>1.5023809667092898</v>
      </c>
      <c r="AB326" s="168">
        <f>IF(A20stdlife="n/a","n/a",IF(AB$3&gt;(A20stdlife+$E326),(Input!$H$162*(1+rvanilla)^0.5)-SUM($H326:AA326),(Input!$H$162*(1+rvanilla)^0.5)/A20stdlife))</f>
        <v>1.5023809667092898</v>
      </c>
      <c r="AC326" s="168">
        <f>IF(A20stdlife="n/a","n/a",IF(AC$3&gt;(A20stdlife+$E326),(Input!$H$162*(1+rvanilla)^0.5)-SUM($H326:AB326),(Input!$H$162*(1+rvanilla)^0.5)/A20stdlife))</f>
        <v>1.5023809667092898</v>
      </c>
      <c r="AD326" s="168">
        <f>IF(A20stdlife="n/a","n/a",IF(AD$3&gt;(A20stdlife+$E326),(Input!$H$162*(1+rvanilla)^0.5)-SUM($H326:AC326),(Input!$H$162*(1+rvanilla)^0.5)/A20stdlife))</f>
        <v>1.5023809667092898</v>
      </c>
      <c r="AE326" s="168">
        <f>IF(A20stdlife="n/a","n/a",IF(AE$3&gt;(A20stdlife+$E326),(Input!$H$162*(1+rvanilla)^0.5)-SUM($H326:AD326),(Input!$H$162*(1+rvanilla)^0.5)/A20stdlife))</f>
        <v>1.5023809667092898</v>
      </c>
      <c r="AF326" s="168">
        <f>IF(A20stdlife="n/a","n/a",IF(AF$3&gt;(A20stdlife+$E326),(Input!$H$162*(1+rvanilla)^0.5)-SUM($H326:AE326),(Input!$H$162*(1+rvanilla)^0.5)/A20stdlife))</f>
        <v>1.5023809667092898</v>
      </c>
      <c r="AG326" s="168">
        <f>IF(A20stdlife="n/a","n/a",IF(AG$3&gt;(A20stdlife+$E326),(Input!$H$162*(1+rvanilla)^0.5)-SUM($H326:AF326),(Input!$H$162*(1+rvanilla)^0.5)/A20stdlife))</f>
        <v>1.5023809667092898</v>
      </c>
      <c r="AH326" s="168">
        <f>IF(A20stdlife="n/a","n/a",IF(AH$3&gt;(A20stdlife+$E326),(Input!$H$162*(1+rvanilla)^0.5)-SUM($H326:AG326),(Input!$H$162*(1+rvanilla)^0.5)/A20stdlife))</f>
        <v>1.5023809667092898</v>
      </c>
      <c r="AI326" s="168">
        <f>IF(A20stdlife="n/a","n/a",IF(AI$3&gt;(A20stdlife+$E326),(Input!$H$162*(1+rvanilla)^0.5)-SUM($H326:AH326),(Input!$H$162*(1+rvanilla)^0.5)/A20stdlife))</f>
        <v>1.5023809667092898</v>
      </c>
      <c r="AJ326" s="168">
        <f>IF(A20stdlife="n/a","n/a",IF(AJ$3&gt;(A20stdlife+$E326),(Input!$H$162*(1+rvanilla)^0.5)-SUM($H326:AI326),(Input!$H$162*(1+rvanilla)^0.5)/A20stdlife))</f>
        <v>1.5023809667092898</v>
      </c>
      <c r="AK326" s="168">
        <f>IF(A20stdlife="n/a","n/a",IF(AK$3&gt;(A20stdlife+$E326),(Input!$H$162*(1+rvanilla)^0.5)-SUM($H326:AJ326),(Input!$H$162*(1+rvanilla)^0.5)/A20stdlife))</f>
        <v>1.5023809667092898</v>
      </c>
      <c r="AL326" s="168">
        <f>IF(A20stdlife="n/a","n/a",IF(AL$3&gt;(A20stdlife+$E326),(Input!$H$162*(1+rvanilla)^0.5)-SUM($H326:AK326),(Input!$H$162*(1+rvanilla)^0.5)/A20stdlife))</f>
        <v>1.5023809667092898</v>
      </c>
      <c r="AM326" s="168">
        <f>IF(A20stdlife="n/a","n/a",IF(AM$3&gt;(A20stdlife+$E326),(Input!$H$162*(1+rvanilla)^0.5)-SUM($H326:AL326),(Input!$H$162*(1+rvanilla)^0.5)/A20stdlife))</f>
        <v>1.5023809667092898</v>
      </c>
      <c r="AN326" s="168">
        <f>IF(A20stdlife="n/a","n/a",IF(AN$3&gt;(A20stdlife+$E326),(Input!$H$162*(1+rvanilla)^0.5)-SUM($H326:AM326),(Input!$H$162*(1+rvanilla)^0.5)/A20stdlife))</f>
        <v>1.5023809667092898</v>
      </c>
      <c r="AO326" s="168">
        <f>IF(A20stdlife="n/a","n/a",IF(AO$3&gt;(A20stdlife+$E326),(Input!$H$162*(1+rvanilla)^0.5)-SUM($H326:AN326),(Input!$H$162*(1+rvanilla)^0.5)/A20stdlife))</f>
        <v>1.5023809667092898</v>
      </c>
      <c r="AP326" s="168">
        <f>IF(A20stdlife="n/a","n/a",IF(AP$3&gt;(A20stdlife+$E326),(Input!$H$162*(1+rvanilla)^0.5)-SUM($H326:AO326),(Input!$H$162*(1+rvanilla)^0.5)/A20stdlife))</f>
        <v>1.5023809667092898</v>
      </c>
      <c r="AQ326" s="168">
        <f>IF(A20stdlife="n/a","n/a",IF(AQ$3&gt;(A20stdlife+$E326),(Input!$H$162*(1+rvanilla)^0.5)-SUM($H326:AP326),(Input!$H$162*(1+rvanilla)^0.5)/A20stdlife))</f>
        <v>1.5023809667092898</v>
      </c>
      <c r="AR326" s="168">
        <f>IF(A20stdlife="n/a","n/a",IF(AR$3&gt;(A20stdlife+$E326),(Input!$H$162*(1+rvanilla)^0.5)-SUM($H326:AQ326),(Input!$H$162*(1+rvanilla)^0.5)/A20stdlife))</f>
        <v>1.377527146086301</v>
      </c>
      <c r="AS326" s="168">
        <f>IF(A20stdlife="n/a","n/a",IF(AS$3&gt;(A20stdlife+$E326),(Input!$H$162*(1+rvanilla)^0.5)-SUM($H326:AR326),(Input!$H$162*(1+rvanilla)^0.5)/A20stdlife))</f>
        <v>0</v>
      </c>
      <c r="AT326" s="168">
        <f>IF(A20stdlife="n/a","n/a",IF(AT$3&gt;(A20stdlife+$E326),(Input!$H$162*(1+rvanilla)^0.5)-SUM($H326:AS326),(Input!$H$162*(1+rvanilla)^0.5)/A20stdlife))</f>
        <v>0</v>
      </c>
      <c r="AU326" s="168">
        <f>IF(A20stdlife="n/a","n/a",IF(AU$3&gt;(A20stdlife+$E326),(Input!$H$162*(1+rvanilla)^0.5)-SUM($H326:AT326),(Input!$H$162*(1+rvanilla)^0.5)/A20stdlife))</f>
        <v>0</v>
      </c>
      <c r="AV326" s="168">
        <f>IF(A20stdlife="n/a","n/a",IF(AV$3&gt;(A20stdlife+$E326),(Input!$H$162*(1+rvanilla)^0.5)-SUM($H326:AU326),(Input!$H$162*(1+rvanilla)^0.5)/A20stdlife))</f>
        <v>0</v>
      </c>
      <c r="AW326" s="168">
        <f>IF(A20stdlife="n/a","n/a",IF(AW$3&gt;(A20stdlife+$E326),(Input!$H$162*(1+rvanilla)^0.5)-SUM($H326:AV326),(Input!$H$162*(1+rvanilla)^0.5)/A20stdlife))</f>
        <v>0</v>
      </c>
      <c r="AX326" s="168">
        <f>IF(A20stdlife="n/a","n/a",IF(AX$3&gt;(A20stdlife+$E326),(Input!$H$162*(1+rvanilla)^0.5)-SUM($H326:AW326),(Input!$H$162*(1+rvanilla)^0.5)/A20stdlife))</f>
        <v>0</v>
      </c>
      <c r="AY326" s="168">
        <f>IF(A20stdlife="n/a","n/a",IF(AY$3&gt;(A20stdlife+$E326),(Input!$H$162*(1+rvanilla)^0.5)-SUM($H326:AX326),(Input!$H$162*(1+rvanilla)^0.5)/A20stdlife))</f>
        <v>0</v>
      </c>
      <c r="AZ326" s="168">
        <f>IF(A20stdlife="n/a","n/a",IF(AZ$3&gt;(A20stdlife+$E326),(Input!$H$162*(1+rvanilla)^0.5)-SUM($H326:AY326),(Input!$H$162*(1+rvanilla)^0.5)/A20stdlife))</f>
        <v>0</v>
      </c>
      <c r="BA326" s="168">
        <f>IF(A20stdlife="n/a","n/a",IF(BA$3&gt;(A20stdlife+$E326),(Input!$H$162*(1+rvanilla)^0.5)-SUM($H326:AZ326),(Input!$H$162*(1+rvanilla)^0.5)/A20stdlife))</f>
        <v>0</v>
      </c>
      <c r="BB326" s="168">
        <f>IF(A20stdlife="n/a","n/a",IF(BB$3&gt;(A20stdlife+$E326),(Input!$H$162*(1+rvanilla)^0.5)-SUM($H326:BA326),(Input!$H$162*(1+rvanilla)^0.5)/A20stdlife))</f>
        <v>0</v>
      </c>
      <c r="BC326" s="168">
        <f>IF(A20stdlife="n/a","n/a",IF(BC$3&gt;(A20stdlife+$E326),(Input!$H$162*(1+rvanilla)^0.5)-SUM($H326:BB326),(Input!$H$162*(1+rvanilla)^0.5)/A20stdlife))</f>
        <v>0</v>
      </c>
      <c r="BD326" s="168">
        <f>IF(A20stdlife="n/a","n/a",IF(BD$3&gt;(A20stdlife+$E326),(Input!$H$162*(1+rvanilla)^0.5)-SUM($H326:BC326),(Input!$H$162*(1+rvanilla)^0.5)/A20stdlife))</f>
        <v>0</v>
      </c>
      <c r="BE326" s="168">
        <f>IF(A20stdlife="n/a","n/a",IF(BE$3&gt;(A20stdlife+$E326),(Input!$H$162*(1+rvanilla)^0.5)-SUM($H326:BD326),(Input!$H$162*(1+rvanilla)^0.5)/A20stdlife))</f>
        <v>0</v>
      </c>
      <c r="BF326" s="168">
        <f>IF(A20stdlife="n/a","n/a",IF(BF$3&gt;(A20stdlife+$E326),(Input!$H$162*(1+rvanilla)^0.5)-SUM($H326:BE326),(Input!$H$162*(1+rvanilla)^0.5)/A20stdlife))</f>
        <v>0</v>
      </c>
      <c r="BG326" s="168">
        <f>IF(A20stdlife="n/a","n/a",IF(BG$3&gt;(A20stdlife+$E326),(Input!$H$162*(1+rvanilla)^0.5)-SUM($H326:BF326),(Input!$H$162*(1+rvanilla)^0.5)/A20stdlife))</f>
        <v>0</v>
      </c>
      <c r="BH326" s="168">
        <f>IF(A20stdlife="n/a","n/a",IF(BH$3&gt;(A20stdlife+$E326),(Input!$H$162*(1+rvanilla)^0.5)-SUM($H326:BG326),(Input!$H$162*(1+rvanilla)^0.5)/A20stdlife))</f>
        <v>0</v>
      </c>
      <c r="BI326" s="168">
        <f>IF(A20stdlife="n/a","n/a",IF(BI$3&gt;(A20stdlife+$E326),(Input!$H$162*(1+rvanilla)^0.5)-SUM($H326:BH326),(Input!$H$162*(1+rvanilla)^0.5)/A20stdlife))</f>
        <v>0</v>
      </c>
      <c r="BJ326" s="20"/>
      <c r="BK326" s="20"/>
      <c r="BL326"/>
      <c r="BM326"/>
      <c r="BN326"/>
      <c r="BO326"/>
      <c r="BP326"/>
      <c r="BQ326"/>
      <c r="BR326"/>
      <c r="BS326"/>
      <c r="BT326"/>
      <c r="BU326"/>
      <c r="BV326"/>
      <c r="BW326"/>
      <c r="BX326"/>
      <c r="BY326"/>
      <c r="BZ326"/>
      <c r="CA326"/>
      <c r="CB326"/>
      <c r="CC326"/>
      <c r="CD326"/>
      <c r="CE326"/>
      <c r="CF326"/>
      <c r="CG326"/>
      <c r="CH326"/>
      <c r="CI326"/>
      <c r="CJ326"/>
      <c r="CK326"/>
      <c r="CL326"/>
      <c r="CM326"/>
      <c r="CN326"/>
      <c r="CO326"/>
      <c r="CP326"/>
      <c r="CQ326"/>
      <c r="CR326"/>
      <c r="CS326"/>
      <c r="CT326"/>
      <c r="CU326"/>
      <c r="CV326"/>
      <c r="CW326"/>
      <c r="CX326"/>
      <c r="CY326"/>
      <c r="CZ326"/>
      <c r="DA326"/>
      <c r="DB326"/>
      <c r="DC326"/>
      <c r="DD326"/>
      <c r="DE326"/>
      <c r="DF326"/>
      <c r="DG326"/>
      <c r="DH326"/>
      <c r="DI326"/>
      <c r="DJ326"/>
      <c r="DK326"/>
      <c r="DL326"/>
      <c r="DM326"/>
      <c r="DN326"/>
      <c r="DO326"/>
      <c r="DP326"/>
      <c r="DQ326"/>
      <c r="DR326"/>
      <c r="DS326"/>
      <c r="DT326"/>
      <c r="DU326"/>
      <c r="DV326"/>
      <c r="DW326"/>
      <c r="DX326"/>
      <c r="DY326"/>
      <c r="DZ326"/>
      <c r="EA326"/>
      <c r="EB326"/>
      <c r="EC326"/>
      <c r="ED326"/>
      <c r="EE326"/>
      <c r="EF326"/>
      <c r="EG326"/>
      <c r="EH326"/>
      <c r="EI326"/>
      <c r="EJ326"/>
      <c r="EK326"/>
      <c r="EL326"/>
      <c r="EM326"/>
      <c r="EN326"/>
      <c r="EO326"/>
      <c r="EP326"/>
      <c r="EQ326"/>
      <c r="ER326"/>
      <c r="ES326"/>
      <c r="ET326"/>
      <c r="EU326"/>
      <c r="EV326"/>
      <c r="EW326"/>
      <c r="EX326"/>
      <c r="EY326"/>
      <c r="EZ326"/>
      <c r="FA326"/>
      <c r="FB326"/>
      <c r="FC326"/>
      <c r="FD326"/>
      <c r="FE326"/>
      <c r="FF326"/>
      <c r="FG326"/>
      <c r="FH326"/>
      <c r="FI326"/>
      <c r="FJ326"/>
      <c r="FK326"/>
      <c r="FL326"/>
      <c r="FM326"/>
      <c r="FN326"/>
      <c r="FO326"/>
      <c r="FP326"/>
      <c r="FQ326"/>
      <c r="FR326"/>
      <c r="FS326"/>
      <c r="FT326"/>
      <c r="FU326"/>
      <c r="FV326"/>
      <c r="FW326"/>
      <c r="FX326"/>
      <c r="FY326"/>
      <c r="FZ326"/>
      <c r="GA326"/>
      <c r="GB326"/>
      <c r="GC326"/>
      <c r="GD326"/>
      <c r="GE326"/>
      <c r="GF326"/>
      <c r="GG326"/>
      <c r="GH326"/>
      <c r="GI326"/>
      <c r="GJ326"/>
      <c r="GK326"/>
      <c r="GL326"/>
      <c r="GM326"/>
      <c r="GN326"/>
      <c r="GO326"/>
      <c r="GP326"/>
      <c r="GQ326"/>
      <c r="GR326"/>
      <c r="GS326"/>
      <c r="GT326"/>
      <c r="GU326"/>
      <c r="GV326"/>
      <c r="GW326"/>
      <c r="GX326"/>
      <c r="GY326"/>
      <c r="GZ326"/>
      <c r="HA326"/>
      <c r="HB326"/>
      <c r="HC326"/>
      <c r="HD326"/>
      <c r="HE326"/>
      <c r="HF326"/>
      <c r="HG326"/>
      <c r="HH326"/>
      <c r="HI326"/>
      <c r="HJ326"/>
      <c r="HK326"/>
      <c r="HL326"/>
      <c r="HM326"/>
      <c r="HN326"/>
      <c r="HO326"/>
      <c r="HP326"/>
      <c r="HQ326"/>
      <c r="HR326"/>
      <c r="HS326"/>
      <c r="HT326"/>
      <c r="HU326"/>
      <c r="HV326"/>
      <c r="HW326"/>
      <c r="HX326"/>
      <c r="HY326"/>
      <c r="HZ326"/>
      <c r="IA326"/>
      <c r="IB326"/>
      <c r="IC326"/>
      <c r="ID326"/>
      <c r="IE326"/>
      <c r="IF326"/>
      <c r="IG326"/>
      <c r="IH326"/>
      <c r="II326"/>
      <c r="IJ326"/>
      <c r="IK326"/>
      <c r="IL326"/>
      <c r="IM326"/>
      <c r="IN326"/>
      <c r="IO326"/>
      <c r="IP326"/>
      <c r="IQ326"/>
      <c r="IR326"/>
      <c r="IS326"/>
      <c r="IT326"/>
      <c r="IU326"/>
      <c r="IV326"/>
    </row>
    <row r="327" spans="1:256" s="5" customFormat="1" hidden="1" outlineLevel="2">
      <c r="A327" s="20"/>
      <c r="B327" s="20"/>
      <c r="C327" s="38"/>
      <c r="D327" s="641"/>
      <c r="E327" s="287">
        <v>3</v>
      </c>
      <c r="F327" s="40"/>
      <c r="G327" s="445"/>
      <c r="H327" s="315"/>
      <c r="I327" s="314"/>
      <c r="J327" s="168">
        <f>IF(A20stdlife="n/a","n/a",IF(J$3&gt;(A20stdlife+$E327),(Input!$I$162*(1+rvanilla)^0.5)-SUM($I327:I327),(Input!$I$162*(1+rvanilla)^0.5)/A20stdlife))</f>
        <v>1.1064765906925609</v>
      </c>
      <c r="K327" s="168">
        <f>IF(A20stdlife="n/a","n/a",IF(K$3&gt;(A20stdlife+$E327),(Input!$I$162*(1+rvanilla)^0.5)-SUM($I327:J327),(Input!$I$162*(1+rvanilla)^0.5)/A20stdlife))</f>
        <v>1.1064765906925609</v>
      </c>
      <c r="L327" s="168">
        <f>IF(A20stdlife="n/a","n/a",IF(L$3&gt;(A20stdlife+$E327),(Input!$I$162*(1+rvanilla)^0.5)-SUM($I327:K327),(Input!$I$162*(1+rvanilla)^0.5)/A20stdlife))</f>
        <v>1.1064765906925609</v>
      </c>
      <c r="M327" s="168">
        <f>IF(A20stdlife="n/a","n/a",IF(M$3&gt;(A20stdlife+$E327),(Input!$I$162*(1+rvanilla)^0.5)-SUM($I327:L327),(Input!$I$162*(1+rvanilla)^0.5)/A20stdlife))</f>
        <v>1.1064765906925609</v>
      </c>
      <c r="N327" s="168">
        <f>IF(A20stdlife="n/a","n/a",IF(N$3&gt;(A20stdlife+$E327),(Input!$I$162*(1+rvanilla)^0.5)-SUM($I327:M327),(Input!$I$162*(1+rvanilla)^0.5)/A20stdlife))</f>
        <v>1.1064765906925609</v>
      </c>
      <c r="O327" s="168">
        <f>IF(A20stdlife="n/a","n/a",IF(O$3&gt;(A20stdlife+$E327),(Input!$I$162*(1+rvanilla)^0.5)-SUM($I327:N327),(Input!$I$162*(1+rvanilla)^0.5)/A20stdlife))</f>
        <v>1.1064765906925609</v>
      </c>
      <c r="P327" s="168">
        <f>IF(A20stdlife="n/a","n/a",IF(P$3&gt;(A20stdlife+$E327),(Input!$I$162*(1+rvanilla)^0.5)-SUM($I327:O327),(Input!$I$162*(1+rvanilla)^0.5)/A20stdlife))</f>
        <v>1.1064765906925609</v>
      </c>
      <c r="Q327" s="168">
        <f>IF(A20stdlife="n/a","n/a",IF(Q$3&gt;(A20stdlife+$E327),(Input!$I$162*(1+rvanilla)^0.5)-SUM($I327:P327),(Input!$I$162*(1+rvanilla)^0.5)/A20stdlife))</f>
        <v>1.1064765906925609</v>
      </c>
      <c r="R327" s="168">
        <f>IF(A20stdlife="n/a","n/a",IF(R$3&gt;(A20stdlife+$E327),(Input!$I$162*(1+rvanilla)^0.5)-SUM($I327:Q327),(Input!$I$162*(1+rvanilla)^0.5)/A20stdlife))</f>
        <v>1.1064765906925609</v>
      </c>
      <c r="S327" s="168">
        <f>IF(A20stdlife="n/a","n/a",IF(S$3&gt;(A20stdlife+$E327),(Input!$I$162*(1+rvanilla)^0.5)-SUM($I327:R327),(Input!$I$162*(1+rvanilla)^0.5)/A20stdlife))</f>
        <v>1.1064765906925609</v>
      </c>
      <c r="T327" s="168">
        <f>IF(A20stdlife="n/a","n/a",IF(T$3&gt;(A20stdlife+$E327),(Input!$I$162*(1+rvanilla)^0.5)-SUM($I327:S327),(Input!$I$162*(1+rvanilla)^0.5)/A20stdlife))</f>
        <v>1.1064765906925609</v>
      </c>
      <c r="U327" s="168">
        <f>IF(A20stdlife="n/a","n/a",IF(U$3&gt;(A20stdlife+$E327),(Input!$I$162*(1+rvanilla)^0.5)-SUM($I327:T327),(Input!$I$162*(1+rvanilla)^0.5)/A20stdlife))</f>
        <v>1.1064765906925609</v>
      </c>
      <c r="V327" s="168">
        <f>IF(A20stdlife="n/a","n/a",IF(V$3&gt;(A20stdlife+$E327),(Input!$I$162*(1+rvanilla)^0.5)-SUM($I327:U327),(Input!$I$162*(1+rvanilla)^0.5)/A20stdlife))</f>
        <v>1.1064765906925609</v>
      </c>
      <c r="W327" s="168">
        <f>IF(A20stdlife="n/a","n/a",IF(W$3&gt;(A20stdlife+$E327),(Input!$I$162*(1+rvanilla)^0.5)-SUM($I327:V327),(Input!$I$162*(1+rvanilla)^0.5)/A20stdlife))</f>
        <v>1.1064765906925609</v>
      </c>
      <c r="X327" s="168">
        <f>IF(A20stdlife="n/a","n/a",IF(X$3&gt;(A20stdlife+$E327),(Input!$I$162*(1+rvanilla)^0.5)-SUM($I327:W327),(Input!$I$162*(1+rvanilla)^0.5)/A20stdlife))</f>
        <v>1.1064765906925609</v>
      </c>
      <c r="Y327" s="168">
        <f>IF(A20stdlife="n/a","n/a",IF(Y$3&gt;(A20stdlife+$E327),(Input!$I$162*(1+rvanilla)^0.5)-SUM($I327:X327),(Input!$I$162*(1+rvanilla)^0.5)/A20stdlife))</f>
        <v>1.1064765906925609</v>
      </c>
      <c r="Z327" s="168">
        <f>IF(A20stdlife="n/a","n/a",IF(Z$3&gt;(A20stdlife+$E327),(Input!$I$162*(1+rvanilla)^0.5)-SUM($I327:Y327),(Input!$I$162*(1+rvanilla)^0.5)/A20stdlife))</f>
        <v>1.1064765906925609</v>
      </c>
      <c r="AA327" s="168">
        <f>IF(A20stdlife="n/a","n/a",IF(AA$3&gt;(A20stdlife+$E327),(Input!$I$162*(1+rvanilla)^0.5)-SUM($I327:Z327),(Input!$I$162*(1+rvanilla)^0.5)/A20stdlife))</f>
        <v>1.1064765906925609</v>
      </c>
      <c r="AB327" s="168">
        <f>IF(A20stdlife="n/a","n/a",IF(AB$3&gt;(A20stdlife+$E327),(Input!$I$162*(1+rvanilla)^0.5)-SUM($I327:AA327),(Input!$I$162*(1+rvanilla)^0.5)/A20stdlife))</f>
        <v>1.1064765906925609</v>
      </c>
      <c r="AC327" s="168">
        <f>IF(A20stdlife="n/a","n/a",IF(AC$3&gt;(A20stdlife+$E327),(Input!$I$162*(1+rvanilla)^0.5)-SUM($I327:AB327),(Input!$I$162*(1+rvanilla)^0.5)/A20stdlife))</f>
        <v>1.1064765906925609</v>
      </c>
      <c r="AD327" s="168">
        <f>IF(A20stdlife="n/a","n/a",IF(AD$3&gt;(A20stdlife+$E327),(Input!$I$162*(1+rvanilla)^0.5)-SUM($I327:AC327),(Input!$I$162*(1+rvanilla)^0.5)/A20stdlife))</f>
        <v>1.1064765906925609</v>
      </c>
      <c r="AE327" s="168">
        <f>IF(A20stdlife="n/a","n/a",IF(AE$3&gt;(A20stdlife+$E327),(Input!$I$162*(1+rvanilla)^0.5)-SUM($I327:AD327),(Input!$I$162*(1+rvanilla)^0.5)/A20stdlife))</f>
        <v>1.1064765906925609</v>
      </c>
      <c r="AF327" s="168">
        <f>IF(A20stdlife="n/a","n/a",IF(AF$3&gt;(A20stdlife+$E327),(Input!$I$162*(1+rvanilla)^0.5)-SUM($I327:AE327),(Input!$I$162*(1+rvanilla)^0.5)/A20stdlife))</f>
        <v>1.1064765906925609</v>
      </c>
      <c r="AG327" s="168">
        <f>IF(A20stdlife="n/a","n/a",IF(AG$3&gt;(A20stdlife+$E327),(Input!$I$162*(1+rvanilla)^0.5)-SUM($I327:AF327),(Input!$I$162*(1+rvanilla)^0.5)/A20stdlife))</f>
        <v>1.1064765906925609</v>
      </c>
      <c r="AH327" s="168">
        <f>IF(A20stdlife="n/a","n/a",IF(AH$3&gt;(A20stdlife+$E327),(Input!$I$162*(1+rvanilla)^0.5)-SUM($I327:AG327),(Input!$I$162*(1+rvanilla)^0.5)/A20stdlife))</f>
        <v>1.1064765906925609</v>
      </c>
      <c r="AI327" s="168">
        <f>IF(A20stdlife="n/a","n/a",IF(AI$3&gt;(A20stdlife+$E327),(Input!$I$162*(1+rvanilla)^0.5)-SUM($I327:AH327),(Input!$I$162*(1+rvanilla)^0.5)/A20stdlife))</f>
        <v>1.1064765906925609</v>
      </c>
      <c r="AJ327" s="168">
        <f>IF(A20stdlife="n/a","n/a",IF(AJ$3&gt;(A20stdlife+$E327),(Input!$I$162*(1+rvanilla)^0.5)-SUM($I327:AI327),(Input!$I$162*(1+rvanilla)^0.5)/A20stdlife))</f>
        <v>1.1064765906925609</v>
      </c>
      <c r="AK327" s="168">
        <f>IF(A20stdlife="n/a","n/a",IF(AK$3&gt;(A20stdlife+$E327),(Input!$I$162*(1+rvanilla)^0.5)-SUM($I327:AJ327),(Input!$I$162*(1+rvanilla)^0.5)/A20stdlife))</f>
        <v>1.1064765906925609</v>
      </c>
      <c r="AL327" s="168">
        <f>IF(A20stdlife="n/a","n/a",IF(AL$3&gt;(A20stdlife+$E327),(Input!$I$162*(1+rvanilla)^0.5)-SUM($I327:AK327),(Input!$I$162*(1+rvanilla)^0.5)/A20stdlife))</f>
        <v>1.1064765906925609</v>
      </c>
      <c r="AM327" s="168">
        <f>IF(A20stdlife="n/a","n/a",IF(AM$3&gt;(A20stdlife+$E327),(Input!$I$162*(1+rvanilla)^0.5)-SUM($I327:AL327),(Input!$I$162*(1+rvanilla)^0.5)/A20stdlife))</f>
        <v>1.1064765906925609</v>
      </c>
      <c r="AN327" s="168">
        <f>IF(A20stdlife="n/a","n/a",IF(AN$3&gt;(A20stdlife+$E327),(Input!$I$162*(1+rvanilla)^0.5)-SUM($I327:AM327),(Input!$I$162*(1+rvanilla)^0.5)/A20stdlife))</f>
        <v>1.1064765906925609</v>
      </c>
      <c r="AO327" s="168">
        <f>IF(A20stdlife="n/a","n/a",IF(AO$3&gt;(A20stdlife+$E327),(Input!$I$162*(1+rvanilla)^0.5)-SUM($I327:AN327),(Input!$I$162*(1+rvanilla)^0.5)/A20stdlife))</f>
        <v>1.1064765906925609</v>
      </c>
      <c r="AP327" s="168">
        <f>IF(A20stdlife="n/a","n/a",IF(AP$3&gt;(A20stdlife+$E327),(Input!$I$162*(1+rvanilla)^0.5)-SUM($I327:AO327),(Input!$I$162*(1+rvanilla)^0.5)/A20stdlife))</f>
        <v>1.1064765906925609</v>
      </c>
      <c r="AQ327" s="168">
        <f>IF(A20stdlife="n/a","n/a",IF(AQ$3&gt;(A20stdlife+$E327),(Input!$I$162*(1+rvanilla)^0.5)-SUM($I327:AP327),(Input!$I$162*(1+rvanilla)^0.5)/A20stdlife))</f>
        <v>1.1064765906925609</v>
      </c>
      <c r="AR327" s="168">
        <f>IF(A20stdlife="n/a","n/a",IF(AR$3&gt;(A20stdlife+$E327),(Input!$I$162*(1+rvanilla)^0.5)-SUM($I327:AQ327),(Input!$I$162*(1+rvanilla)^0.5)/A20stdlife))</f>
        <v>1.1064765906925609</v>
      </c>
      <c r="AS327" s="168">
        <f>IF(A20stdlife="n/a","n/a",IF(AS$3&gt;(A20stdlife+$E327),(Input!$I$162*(1+rvanilla)^0.5)-SUM($I327:AR327),(Input!$I$162*(1+rvanilla)^0.5)/A20stdlife))</f>
        <v>1.014523994886936</v>
      </c>
      <c r="AT327" s="168">
        <f>IF(A20stdlife="n/a","n/a",IF(AT$3&gt;(A20stdlife+$E327),(Input!$I$162*(1+rvanilla)^0.5)-SUM($I327:AS327),(Input!$I$162*(1+rvanilla)^0.5)/A20stdlife))</f>
        <v>0</v>
      </c>
      <c r="AU327" s="168">
        <f>IF(A20stdlife="n/a","n/a",IF(AU$3&gt;(A20stdlife+$E327),(Input!$I$162*(1+rvanilla)^0.5)-SUM($I327:AT327),(Input!$I$162*(1+rvanilla)^0.5)/A20stdlife))</f>
        <v>0</v>
      </c>
      <c r="AV327" s="168">
        <f>IF(A20stdlife="n/a","n/a",IF(AV$3&gt;(A20stdlife+$E327),(Input!$I$162*(1+rvanilla)^0.5)-SUM($I327:AU327),(Input!$I$162*(1+rvanilla)^0.5)/A20stdlife))</f>
        <v>0</v>
      </c>
      <c r="AW327" s="168">
        <f>IF(A20stdlife="n/a","n/a",IF(AW$3&gt;(A20stdlife+$E327),(Input!$I$162*(1+rvanilla)^0.5)-SUM($I327:AV327),(Input!$I$162*(1+rvanilla)^0.5)/A20stdlife))</f>
        <v>0</v>
      </c>
      <c r="AX327" s="168">
        <f>IF(A20stdlife="n/a","n/a",IF(AX$3&gt;(A20stdlife+$E327),(Input!$I$162*(1+rvanilla)^0.5)-SUM($I327:AW327),(Input!$I$162*(1+rvanilla)^0.5)/A20stdlife))</f>
        <v>0</v>
      </c>
      <c r="AY327" s="168">
        <f>IF(A20stdlife="n/a","n/a",IF(AY$3&gt;(A20stdlife+$E327),(Input!$I$162*(1+rvanilla)^0.5)-SUM($I327:AX327),(Input!$I$162*(1+rvanilla)^0.5)/A20stdlife))</f>
        <v>0</v>
      </c>
      <c r="AZ327" s="168">
        <f>IF(A20stdlife="n/a","n/a",IF(AZ$3&gt;(A20stdlife+$E327),(Input!$I$162*(1+rvanilla)^0.5)-SUM($I327:AY327),(Input!$I$162*(1+rvanilla)^0.5)/A20stdlife))</f>
        <v>0</v>
      </c>
      <c r="BA327" s="168">
        <f>IF(A20stdlife="n/a","n/a",IF(BA$3&gt;(A20stdlife+$E327),(Input!$I$162*(1+rvanilla)^0.5)-SUM($I327:AZ327),(Input!$I$162*(1+rvanilla)^0.5)/A20stdlife))</f>
        <v>0</v>
      </c>
      <c r="BB327" s="168">
        <f>IF(A20stdlife="n/a","n/a",IF(BB$3&gt;(A20stdlife+$E327),(Input!$I$162*(1+rvanilla)^0.5)-SUM($I327:BA327),(Input!$I$162*(1+rvanilla)^0.5)/A20stdlife))</f>
        <v>0</v>
      </c>
      <c r="BC327" s="168">
        <f>IF(A20stdlife="n/a","n/a",IF(BC$3&gt;(A20stdlife+$E327),(Input!$I$162*(1+rvanilla)^0.5)-SUM($I327:BB327),(Input!$I$162*(1+rvanilla)^0.5)/A20stdlife))</f>
        <v>0</v>
      </c>
      <c r="BD327" s="168">
        <f>IF(A20stdlife="n/a","n/a",IF(BD$3&gt;(A20stdlife+$E327),(Input!$I$162*(1+rvanilla)^0.5)-SUM($I327:BC327),(Input!$I$162*(1+rvanilla)^0.5)/A20stdlife))</f>
        <v>0</v>
      </c>
      <c r="BE327" s="168">
        <f>IF(A20stdlife="n/a","n/a",IF(BE$3&gt;(A20stdlife+$E327),(Input!$I$162*(1+rvanilla)^0.5)-SUM($I327:BD327),(Input!$I$162*(1+rvanilla)^0.5)/A20stdlife))</f>
        <v>0</v>
      </c>
      <c r="BF327" s="168">
        <f>IF(A20stdlife="n/a","n/a",IF(BF$3&gt;(A20stdlife+$E327),(Input!$I$162*(1+rvanilla)^0.5)-SUM($I327:BE327),(Input!$I$162*(1+rvanilla)^0.5)/A20stdlife))</f>
        <v>0</v>
      </c>
      <c r="BG327" s="168">
        <f>IF(A20stdlife="n/a","n/a",IF(BG$3&gt;(A20stdlife+$E327),(Input!$I$162*(1+rvanilla)^0.5)-SUM($I327:BF327),(Input!$I$162*(1+rvanilla)^0.5)/A20stdlife))</f>
        <v>0</v>
      </c>
      <c r="BH327" s="168">
        <f>IF(A20stdlife="n/a","n/a",IF(BH$3&gt;(A20stdlife+$E327),(Input!$I$162*(1+rvanilla)^0.5)-SUM($I327:BG327),(Input!$I$162*(1+rvanilla)^0.5)/A20stdlife))</f>
        <v>0</v>
      </c>
      <c r="BI327" s="168">
        <f>IF(A20stdlife="n/a","n/a",IF(BI$3&gt;(A20stdlife+$E327),(Input!$I$162*(1+rvanilla)^0.5)-SUM($I327:BH327),(Input!$I$162*(1+rvanilla)^0.5)/A20stdlife))</f>
        <v>0</v>
      </c>
      <c r="BJ327" s="20"/>
      <c r="BK327" s="20"/>
      <c r="BL327"/>
      <c r="BM327"/>
      <c r="BN327"/>
      <c r="BO327"/>
      <c r="BP327"/>
      <c r="BQ327"/>
      <c r="BR327"/>
      <c r="BS327"/>
      <c r="BT327"/>
      <c r="BU327"/>
      <c r="BV327"/>
      <c r="BW327"/>
      <c r="BX327"/>
      <c r="BY327"/>
      <c r="BZ327"/>
      <c r="CA327"/>
      <c r="CB327"/>
      <c r="CC327"/>
      <c r="CD327"/>
      <c r="CE327"/>
      <c r="CF327"/>
      <c r="CG327"/>
      <c r="CH327"/>
      <c r="CI327"/>
      <c r="CJ327"/>
      <c r="CK327"/>
      <c r="CL327"/>
      <c r="CM327"/>
      <c r="CN327"/>
      <c r="CO327"/>
      <c r="CP327"/>
      <c r="CQ327"/>
      <c r="CR327"/>
      <c r="CS327"/>
      <c r="CT327"/>
      <c r="CU327"/>
      <c r="CV327"/>
      <c r="CW327"/>
      <c r="CX327"/>
      <c r="CY327"/>
      <c r="CZ327"/>
      <c r="DA327"/>
      <c r="DB327"/>
      <c r="DC327"/>
      <c r="DD327"/>
      <c r="DE327"/>
      <c r="DF327"/>
      <c r="DG327"/>
      <c r="DH327"/>
      <c r="DI327"/>
      <c r="DJ327"/>
      <c r="DK327"/>
      <c r="DL327"/>
      <c r="DM327"/>
      <c r="DN327"/>
      <c r="DO327"/>
      <c r="DP327"/>
      <c r="DQ327"/>
      <c r="DR327"/>
      <c r="DS327"/>
      <c r="DT327"/>
      <c r="DU327"/>
      <c r="DV327"/>
      <c r="DW327"/>
      <c r="DX327"/>
      <c r="DY327"/>
      <c r="DZ327"/>
      <c r="EA327"/>
      <c r="EB327"/>
      <c r="EC327"/>
      <c r="ED327"/>
      <c r="EE327"/>
      <c r="EF327"/>
      <c r="EG327"/>
      <c r="EH327"/>
      <c r="EI327"/>
      <c r="EJ327"/>
      <c r="EK327"/>
      <c r="EL327"/>
      <c r="EM327"/>
      <c r="EN327"/>
      <c r="EO327"/>
      <c r="EP327"/>
      <c r="EQ327"/>
      <c r="ER327"/>
      <c r="ES327"/>
      <c r="ET327"/>
      <c r="EU327"/>
      <c r="EV327"/>
      <c r="EW327"/>
      <c r="EX327"/>
      <c r="EY327"/>
      <c r="EZ327"/>
      <c r="FA327"/>
      <c r="FB327"/>
      <c r="FC327"/>
      <c r="FD327"/>
      <c r="FE327"/>
      <c r="FF327"/>
      <c r="FG327"/>
      <c r="FH327"/>
      <c r="FI327"/>
      <c r="FJ327"/>
      <c r="FK327"/>
      <c r="FL327"/>
      <c r="FM327"/>
      <c r="FN327"/>
      <c r="FO327"/>
      <c r="FP327"/>
      <c r="FQ327"/>
      <c r="FR327"/>
      <c r="FS327"/>
      <c r="FT327"/>
      <c r="FU327"/>
      <c r="FV327"/>
      <c r="FW327"/>
      <c r="FX327"/>
      <c r="FY327"/>
      <c r="FZ327"/>
      <c r="GA327"/>
      <c r="GB327"/>
      <c r="GC327"/>
      <c r="GD327"/>
      <c r="GE327"/>
      <c r="GF327"/>
      <c r="GG327"/>
      <c r="GH327"/>
      <c r="GI327"/>
      <c r="GJ327"/>
      <c r="GK327"/>
      <c r="GL327"/>
      <c r="GM327"/>
      <c r="GN327"/>
      <c r="GO327"/>
      <c r="GP327"/>
      <c r="GQ327"/>
      <c r="GR327"/>
      <c r="GS327"/>
      <c r="GT327"/>
      <c r="GU327"/>
      <c r="GV327"/>
      <c r="GW327"/>
      <c r="GX327"/>
      <c r="GY327"/>
      <c r="GZ327"/>
      <c r="HA327"/>
      <c r="HB327"/>
      <c r="HC327"/>
      <c r="HD327"/>
      <c r="HE327"/>
      <c r="HF327"/>
      <c r="HG327"/>
      <c r="HH327"/>
      <c r="HI327"/>
      <c r="HJ327"/>
      <c r="HK327"/>
      <c r="HL327"/>
      <c r="HM327"/>
      <c r="HN327"/>
      <c r="HO327"/>
      <c r="HP327"/>
      <c r="HQ327"/>
      <c r="HR327"/>
      <c r="HS327"/>
      <c r="HT327"/>
      <c r="HU327"/>
      <c r="HV327"/>
      <c r="HW327"/>
      <c r="HX327"/>
      <c r="HY327"/>
      <c r="HZ327"/>
      <c r="IA327"/>
      <c r="IB327"/>
      <c r="IC327"/>
      <c r="ID327"/>
      <c r="IE327"/>
      <c r="IF327"/>
      <c r="IG327"/>
      <c r="IH327"/>
      <c r="II327"/>
      <c r="IJ327"/>
      <c r="IK327"/>
      <c r="IL327"/>
      <c r="IM327"/>
      <c r="IN327"/>
      <c r="IO327"/>
      <c r="IP327"/>
      <c r="IQ327"/>
      <c r="IR327"/>
      <c r="IS327"/>
      <c r="IT327"/>
      <c r="IU327"/>
      <c r="IV327"/>
    </row>
    <row r="328" spans="1:256" s="5" customFormat="1" hidden="1" outlineLevel="2">
      <c r="A328" s="20"/>
      <c r="B328" s="20"/>
      <c r="C328" s="38"/>
      <c r="D328" s="641"/>
      <c r="E328" s="287">
        <v>4</v>
      </c>
      <c r="F328" s="40"/>
      <c r="G328" s="445"/>
      <c r="H328" s="315"/>
      <c r="I328" s="315"/>
      <c r="J328" s="314"/>
      <c r="K328" s="168">
        <f>IF(A20stdlife="n/a","n/a",IF(K$3&gt;(A20stdlife+$E328),(Input!$J$162*(1+rvanilla)^0.5)-SUM($J328:J328),(Input!$J$162*(1+rvanilla)^0.5)/A20stdlife))</f>
        <v>0.59972255913851247</v>
      </c>
      <c r="L328" s="168">
        <f>IF(A20stdlife="n/a","n/a",IF(L$3&gt;(A20stdlife+$E328),(Input!$J$162*(1+rvanilla)^0.5)-SUM($J328:K328),(Input!$J$162*(1+rvanilla)^0.5)/A20stdlife))</f>
        <v>0.59972255913851247</v>
      </c>
      <c r="M328" s="168">
        <f>IF(A20stdlife="n/a","n/a",IF(M$3&gt;(A20stdlife+$E328),(Input!$J$162*(1+rvanilla)^0.5)-SUM($J328:L328),(Input!$J$162*(1+rvanilla)^0.5)/A20stdlife))</f>
        <v>0.59972255913851247</v>
      </c>
      <c r="N328" s="168">
        <f>IF(A20stdlife="n/a","n/a",IF(N$3&gt;(A20stdlife+$E328),(Input!$J$162*(1+rvanilla)^0.5)-SUM($J328:M328),(Input!$J$162*(1+rvanilla)^0.5)/A20stdlife))</f>
        <v>0.59972255913851247</v>
      </c>
      <c r="O328" s="168">
        <f>IF(A20stdlife="n/a","n/a",IF(O$3&gt;(A20stdlife+$E328),(Input!$J$162*(1+rvanilla)^0.5)-SUM($J328:N328),(Input!$J$162*(1+rvanilla)^0.5)/A20stdlife))</f>
        <v>0.59972255913851247</v>
      </c>
      <c r="P328" s="168">
        <f>IF(A20stdlife="n/a","n/a",IF(P$3&gt;(A20stdlife+$E328),(Input!$J$162*(1+rvanilla)^0.5)-SUM($J328:O328),(Input!$J$162*(1+rvanilla)^0.5)/A20stdlife))</f>
        <v>0.59972255913851247</v>
      </c>
      <c r="Q328" s="168">
        <f>IF(A20stdlife="n/a","n/a",IF(Q$3&gt;(A20stdlife+$E328),(Input!$J$162*(1+rvanilla)^0.5)-SUM($J328:P328),(Input!$J$162*(1+rvanilla)^0.5)/A20stdlife))</f>
        <v>0.59972255913851247</v>
      </c>
      <c r="R328" s="168">
        <f>IF(A20stdlife="n/a","n/a",IF(R$3&gt;(A20stdlife+$E328),(Input!$J$162*(1+rvanilla)^0.5)-SUM($J328:Q328),(Input!$J$162*(1+rvanilla)^0.5)/A20stdlife))</f>
        <v>0.59972255913851247</v>
      </c>
      <c r="S328" s="168">
        <f>IF(A20stdlife="n/a","n/a",IF(S$3&gt;(A20stdlife+$E328),(Input!$J$162*(1+rvanilla)^0.5)-SUM($J328:R328),(Input!$J$162*(1+rvanilla)^0.5)/A20stdlife))</f>
        <v>0.59972255913851247</v>
      </c>
      <c r="T328" s="168">
        <f>IF(A20stdlife="n/a","n/a",IF(T$3&gt;(A20stdlife+$E328),(Input!$J$162*(1+rvanilla)^0.5)-SUM($J328:S328),(Input!$J$162*(1+rvanilla)^0.5)/A20stdlife))</f>
        <v>0.59972255913851247</v>
      </c>
      <c r="U328" s="168">
        <f>IF(A20stdlife="n/a","n/a",IF(U$3&gt;(A20stdlife+$E328),(Input!$J$162*(1+rvanilla)^0.5)-SUM($J328:T328),(Input!$J$162*(1+rvanilla)^0.5)/A20stdlife))</f>
        <v>0.59972255913851247</v>
      </c>
      <c r="V328" s="168">
        <f>IF(A20stdlife="n/a","n/a",IF(V$3&gt;(A20stdlife+$E328),(Input!$J$162*(1+rvanilla)^0.5)-SUM($J328:U328),(Input!$J$162*(1+rvanilla)^0.5)/A20stdlife))</f>
        <v>0.59972255913851247</v>
      </c>
      <c r="W328" s="168">
        <f>IF(A20stdlife="n/a","n/a",IF(W$3&gt;(A20stdlife+$E328),(Input!$J$162*(1+rvanilla)^0.5)-SUM($J328:V328),(Input!$J$162*(1+rvanilla)^0.5)/A20stdlife))</f>
        <v>0.59972255913851247</v>
      </c>
      <c r="X328" s="168">
        <f>IF(A20stdlife="n/a","n/a",IF(X$3&gt;(A20stdlife+$E328),(Input!$J$162*(1+rvanilla)^0.5)-SUM($J328:W328),(Input!$J$162*(1+rvanilla)^0.5)/A20stdlife))</f>
        <v>0.59972255913851247</v>
      </c>
      <c r="Y328" s="168">
        <f>IF(A20stdlife="n/a","n/a",IF(Y$3&gt;(A20stdlife+$E328),(Input!$J$162*(1+rvanilla)^0.5)-SUM($J328:X328),(Input!$J$162*(1+rvanilla)^0.5)/A20stdlife))</f>
        <v>0.59972255913851247</v>
      </c>
      <c r="Z328" s="168">
        <f>IF(A20stdlife="n/a","n/a",IF(Z$3&gt;(A20stdlife+$E328),(Input!$J$162*(1+rvanilla)^0.5)-SUM($J328:Y328),(Input!$J$162*(1+rvanilla)^0.5)/A20stdlife))</f>
        <v>0.59972255913851247</v>
      </c>
      <c r="AA328" s="168">
        <f>IF(A20stdlife="n/a","n/a",IF(AA$3&gt;(A20stdlife+$E328),(Input!$J$162*(1+rvanilla)^0.5)-SUM($J328:Z328),(Input!$J$162*(1+rvanilla)^0.5)/A20stdlife))</f>
        <v>0.59972255913851247</v>
      </c>
      <c r="AB328" s="168">
        <f>IF(A20stdlife="n/a","n/a",IF(AB$3&gt;(A20stdlife+$E328),(Input!$J$162*(1+rvanilla)^0.5)-SUM($J328:AA328),(Input!$J$162*(1+rvanilla)^0.5)/A20stdlife))</f>
        <v>0.59972255913851247</v>
      </c>
      <c r="AC328" s="168">
        <f>IF(A20stdlife="n/a","n/a",IF(AC$3&gt;(A20stdlife+$E328),(Input!$J$162*(1+rvanilla)^0.5)-SUM($J328:AB328),(Input!$J$162*(1+rvanilla)^0.5)/A20stdlife))</f>
        <v>0.59972255913851247</v>
      </c>
      <c r="AD328" s="168">
        <f>IF(A20stdlife="n/a","n/a",IF(AD$3&gt;(A20stdlife+$E328),(Input!$J$162*(1+rvanilla)^0.5)-SUM($J328:AC328),(Input!$J$162*(1+rvanilla)^0.5)/A20stdlife))</f>
        <v>0.59972255913851247</v>
      </c>
      <c r="AE328" s="168">
        <f>IF(A20stdlife="n/a","n/a",IF(AE$3&gt;(A20stdlife+$E328),(Input!$J$162*(1+rvanilla)^0.5)-SUM($J328:AD328),(Input!$J$162*(1+rvanilla)^0.5)/A20stdlife))</f>
        <v>0.59972255913851247</v>
      </c>
      <c r="AF328" s="168">
        <f>IF(A20stdlife="n/a","n/a",IF(AF$3&gt;(A20stdlife+$E328),(Input!$J$162*(1+rvanilla)^0.5)-SUM($J328:AE328),(Input!$J$162*(1+rvanilla)^0.5)/A20stdlife))</f>
        <v>0.59972255913851247</v>
      </c>
      <c r="AG328" s="168">
        <f>IF(A20stdlife="n/a","n/a",IF(AG$3&gt;(A20stdlife+$E328),(Input!$J$162*(1+rvanilla)^0.5)-SUM($J328:AF328),(Input!$J$162*(1+rvanilla)^0.5)/A20stdlife))</f>
        <v>0.59972255913851247</v>
      </c>
      <c r="AH328" s="168">
        <f>IF(A20stdlife="n/a","n/a",IF(AH$3&gt;(A20stdlife+$E328),(Input!$J$162*(1+rvanilla)^0.5)-SUM($J328:AG328),(Input!$J$162*(1+rvanilla)^0.5)/A20stdlife))</f>
        <v>0.59972255913851247</v>
      </c>
      <c r="AI328" s="168">
        <f>IF(A20stdlife="n/a","n/a",IF(AI$3&gt;(A20stdlife+$E328),(Input!$J$162*(1+rvanilla)^0.5)-SUM($J328:AH328),(Input!$J$162*(1+rvanilla)^0.5)/A20stdlife))</f>
        <v>0.59972255913851247</v>
      </c>
      <c r="AJ328" s="168">
        <f>IF(A20stdlife="n/a","n/a",IF(AJ$3&gt;(A20stdlife+$E328),(Input!$J$162*(1+rvanilla)^0.5)-SUM($J328:AI328),(Input!$J$162*(1+rvanilla)^0.5)/A20stdlife))</f>
        <v>0.59972255913851247</v>
      </c>
      <c r="AK328" s="168">
        <f>IF(A20stdlife="n/a","n/a",IF(AK$3&gt;(A20stdlife+$E328),(Input!$J$162*(1+rvanilla)^0.5)-SUM($J328:AJ328),(Input!$J$162*(1+rvanilla)^0.5)/A20stdlife))</f>
        <v>0.59972255913851247</v>
      </c>
      <c r="AL328" s="168">
        <f>IF(A20stdlife="n/a","n/a",IF(AL$3&gt;(A20stdlife+$E328),(Input!$J$162*(1+rvanilla)^0.5)-SUM($J328:AK328),(Input!$J$162*(1+rvanilla)^0.5)/A20stdlife))</f>
        <v>0.59972255913851247</v>
      </c>
      <c r="AM328" s="168">
        <f>IF(A20stdlife="n/a","n/a",IF(AM$3&gt;(A20stdlife+$E328),(Input!$J$162*(1+rvanilla)^0.5)-SUM($J328:AL328),(Input!$J$162*(1+rvanilla)^0.5)/A20stdlife))</f>
        <v>0.59972255913851247</v>
      </c>
      <c r="AN328" s="168">
        <f>IF(A20stdlife="n/a","n/a",IF(AN$3&gt;(A20stdlife+$E328),(Input!$J$162*(1+rvanilla)^0.5)-SUM($J328:AM328),(Input!$J$162*(1+rvanilla)^0.5)/A20stdlife))</f>
        <v>0.59972255913851247</v>
      </c>
      <c r="AO328" s="168">
        <f>IF(A20stdlife="n/a","n/a",IF(AO$3&gt;(A20stdlife+$E328),(Input!$J$162*(1+rvanilla)^0.5)-SUM($J328:AN328),(Input!$J$162*(1+rvanilla)^0.5)/A20stdlife))</f>
        <v>0.59972255913851247</v>
      </c>
      <c r="AP328" s="168">
        <f>IF(A20stdlife="n/a","n/a",IF(AP$3&gt;(A20stdlife+$E328),(Input!$J$162*(1+rvanilla)^0.5)-SUM($J328:AO328),(Input!$J$162*(1+rvanilla)^0.5)/A20stdlife))</f>
        <v>0.59972255913851247</v>
      </c>
      <c r="AQ328" s="168">
        <f>IF(A20stdlife="n/a","n/a",IF(AQ$3&gt;(A20stdlife+$E328),(Input!$J$162*(1+rvanilla)^0.5)-SUM($J328:AP328),(Input!$J$162*(1+rvanilla)^0.5)/A20stdlife))</f>
        <v>0.59972255913851247</v>
      </c>
      <c r="AR328" s="168">
        <f>IF(A20stdlife="n/a","n/a",IF(AR$3&gt;(A20stdlife+$E328),(Input!$J$162*(1+rvanilla)^0.5)-SUM($J328:AQ328),(Input!$J$162*(1+rvanilla)^0.5)/A20stdlife))</f>
        <v>0.59972255913851247</v>
      </c>
      <c r="AS328" s="168">
        <f>IF(A20stdlife="n/a","n/a",IF(AS$3&gt;(A20stdlife+$E328),(Input!$J$162*(1+rvanilla)^0.5)-SUM($J328:AR328),(Input!$J$162*(1+rvanilla)^0.5)/A20stdlife))</f>
        <v>0.59972255913851247</v>
      </c>
      <c r="AT328" s="168">
        <f>IF(A20stdlife="n/a","n/a",IF(AT$3&gt;(A20stdlife+$E328),(Input!$J$162*(1+rvanilla)^0.5)-SUM($J328:AS328),(Input!$J$162*(1+rvanilla)^0.5)/A20stdlife))</f>
        <v>0.54988323443894771</v>
      </c>
      <c r="AU328" s="168">
        <f>IF(A20stdlife="n/a","n/a",IF(AU$3&gt;(A20stdlife+$E328),(Input!$J$162*(1+rvanilla)^0.5)-SUM($J328:AT328),(Input!$J$162*(1+rvanilla)^0.5)/A20stdlife))</f>
        <v>0</v>
      </c>
      <c r="AV328" s="168">
        <f>IF(A20stdlife="n/a","n/a",IF(AV$3&gt;(A20stdlife+$E328),(Input!$J$162*(1+rvanilla)^0.5)-SUM($J328:AU328),(Input!$J$162*(1+rvanilla)^0.5)/A20stdlife))</f>
        <v>0</v>
      </c>
      <c r="AW328" s="168">
        <f>IF(A20stdlife="n/a","n/a",IF(AW$3&gt;(A20stdlife+$E328),(Input!$J$162*(1+rvanilla)^0.5)-SUM($J328:AV328),(Input!$J$162*(1+rvanilla)^0.5)/A20stdlife))</f>
        <v>0</v>
      </c>
      <c r="AX328" s="168">
        <f>IF(A20stdlife="n/a","n/a",IF(AX$3&gt;(A20stdlife+$E328),(Input!$J$162*(1+rvanilla)^0.5)-SUM($J328:AW328),(Input!$J$162*(1+rvanilla)^0.5)/A20stdlife))</f>
        <v>0</v>
      </c>
      <c r="AY328" s="168">
        <f>IF(A20stdlife="n/a","n/a",IF(AY$3&gt;(A20stdlife+$E328),(Input!$J$162*(1+rvanilla)^0.5)-SUM($J328:AX328),(Input!$J$162*(1+rvanilla)^0.5)/A20stdlife))</f>
        <v>0</v>
      </c>
      <c r="AZ328" s="168">
        <f>IF(A20stdlife="n/a","n/a",IF(AZ$3&gt;(A20stdlife+$E328),(Input!$J$162*(1+rvanilla)^0.5)-SUM($J328:AY328),(Input!$J$162*(1+rvanilla)^0.5)/A20stdlife))</f>
        <v>0</v>
      </c>
      <c r="BA328" s="168">
        <f>IF(A20stdlife="n/a","n/a",IF(BA$3&gt;(A20stdlife+$E328),(Input!$J$162*(1+rvanilla)^0.5)-SUM($J328:AZ328),(Input!$J$162*(1+rvanilla)^0.5)/A20stdlife))</f>
        <v>0</v>
      </c>
      <c r="BB328" s="168">
        <f>IF(A20stdlife="n/a","n/a",IF(BB$3&gt;(A20stdlife+$E328),(Input!$J$162*(1+rvanilla)^0.5)-SUM($J328:BA328),(Input!$J$162*(1+rvanilla)^0.5)/A20stdlife))</f>
        <v>0</v>
      </c>
      <c r="BC328" s="168">
        <f>IF(A20stdlife="n/a","n/a",IF(BC$3&gt;(A20stdlife+$E328),(Input!$J$162*(1+rvanilla)^0.5)-SUM($J328:BB328),(Input!$J$162*(1+rvanilla)^0.5)/A20stdlife))</f>
        <v>0</v>
      </c>
      <c r="BD328" s="168">
        <f>IF(A20stdlife="n/a","n/a",IF(BD$3&gt;(A20stdlife+$E328),(Input!$J$162*(1+rvanilla)^0.5)-SUM($J328:BC328),(Input!$J$162*(1+rvanilla)^0.5)/A20stdlife))</f>
        <v>0</v>
      </c>
      <c r="BE328" s="168">
        <f>IF(A20stdlife="n/a","n/a",IF(BE$3&gt;(A20stdlife+$E328),(Input!$J$162*(1+rvanilla)^0.5)-SUM($J328:BD328),(Input!$J$162*(1+rvanilla)^0.5)/A20stdlife))</f>
        <v>0</v>
      </c>
      <c r="BF328" s="168">
        <f>IF(A20stdlife="n/a","n/a",IF(BF$3&gt;(A20stdlife+$E328),(Input!$J$162*(1+rvanilla)^0.5)-SUM($J328:BE328),(Input!$J$162*(1+rvanilla)^0.5)/A20stdlife))</f>
        <v>0</v>
      </c>
      <c r="BG328" s="168">
        <f>IF(A20stdlife="n/a","n/a",IF(BG$3&gt;(A20stdlife+$E328),(Input!$J$162*(1+rvanilla)^0.5)-SUM($J328:BF328),(Input!$J$162*(1+rvanilla)^0.5)/A20stdlife))</f>
        <v>0</v>
      </c>
      <c r="BH328" s="168">
        <f>IF(A20stdlife="n/a","n/a",IF(BH$3&gt;(A20stdlife+$E328),(Input!$J$162*(1+rvanilla)^0.5)-SUM($J328:BG328),(Input!$J$162*(1+rvanilla)^0.5)/A20stdlife))</f>
        <v>0</v>
      </c>
      <c r="BI328" s="168">
        <f>IF(A20stdlife="n/a","n/a",IF(BI$3&gt;(A20stdlife+$E328),(Input!$J$162*(1+rvanilla)^0.5)-SUM($J328:BH328),(Input!$J$162*(1+rvanilla)^0.5)/A20stdlife))</f>
        <v>0</v>
      </c>
      <c r="BJ328" s="20"/>
      <c r="BK328" s="20"/>
      <c r="BL328"/>
      <c r="BM328"/>
      <c r="BN328"/>
      <c r="BO328"/>
      <c r="BP328"/>
      <c r="BQ328"/>
      <c r="BR328"/>
      <c r="BS328"/>
      <c r="BT328"/>
      <c r="BU328"/>
      <c r="BV328"/>
      <c r="BW328"/>
      <c r="BX328"/>
      <c r="BY328"/>
      <c r="BZ328"/>
      <c r="CA328"/>
      <c r="CB328"/>
      <c r="CC328"/>
      <c r="CD328"/>
      <c r="CE328"/>
      <c r="CF328"/>
      <c r="CG328"/>
      <c r="CH328"/>
      <c r="CI328"/>
      <c r="CJ328"/>
      <c r="CK328"/>
      <c r="CL328"/>
      <c r="CM328"/>
      <c r="CN328"/>
      <c r="CO328"/>
      <c r="CP328"/>
      <c r="CQ328"/>
      <c r="CR328"/>
      <c r="CS328"/>
      <c r="CT328"/>
      <c r="CU328"/>
      <c r="CV328"/>
      <c r="CW328"/>
      <c r="CX328"/>
      <c r="CY328"/>
      <c r="CZ328"/>
      <c r="DA328"/>
      <c r="DB328"/>
      <c r="DC328"/>
      <c r="DD328"/>
      <c r="DE328"/>
      <c r="DF328"/>
      <c r="DG328"/>
      <c r="DH328"/>
      <c r="DI328"/>
      <c r="DJ328"/>
      <c r="DK328"/>
      <c r="DL328"/>
      <c r="DM328"/>
      <c r="DN328"/>
      <c r="DO328"/>
      <c r="DP328"/>
      <c r="DQ328"/>
      <c r="DR328"/>
      <c r="DS328"/>
      <c r="DT328"/>
      <c r="DU328"/>
      <c r="DV328"/>
      <c r="DW328"/>
      <c r="DX328"/>
      <c r="DY328"/>
      <c r="DZ328"/>
      <c r="EA328"/>
      <c r="EB328"/>
      <c r="EC328"/>
      <c r="ED328"/>
      <c r="EE328"/>
      <c r="EF328"/>
      <c r="EG328"/>
      <c r="EH328"/>
      <c r="EI328"/>
      <c r="EJ328"/>
      <c r="EK328"/>
      <c r="EL328"/>
      <c r="EM328"/>
      <c r="EN328"/>
      <c r="EO328"/>
      <c r="EP328"/>
      <c r="EQ328"/>
      <c r="ER328"/>
      <c r="ES328"/>
      <c r="ET328"/>
      <c r="EU328"/>
      <c r="EV328"/>
      <c r="EW328"/>
      <c r="EX328"/>
      <c r="EY328"/>
      <c r="EZ328"/>
      <c r="FA328"/>
      <c r="FB328"/>
      <c r="FC328"/>
      <c r="FD328"/>
      <c r="FE328"/>
      <c r="FF328"/>
      <c r="FG328"/>
      <c r="FH328"/>
      <c r="FI328"/>
      <c r="FJ328"/>
      <c r="FK328"/>
      <c r="FL328"/>
      <c r="FM328"/>
      <c r="FN328"/>
      <c r="FO328"/>
      <c r="FP328"/>
      <c r="FQ328"/>
      <c r="FR328"/>
      <c r="FS328"/>
      <c r="FT328"/>
      <c r="FU328"/>
      <c r="FV328"/>
      <c r="FW328"/>
      <c r="FX328"/>
      <c r="FY328"/>
      <c r="FZ328"/>
      <c r="GA328"/>
      <c r="GB328"/>
      <c r="GC328"/>
      <c r="GD328"/>
      <c r="GE328"/>
      <c r="GF328"/>
      <c r="GG328"/>
      <c r="GH328"/>
      <c r="GI328"/>
      <c r="GJ328"/>
      <c r="GK328"/>
      <c r="GL328"/>
      <c r="GM328"/>
      <c r="GN328"/>
      <c r="GO328"/>
      <c r="GP328"/>
      <c r="GQ328"/>
      <c r="GR328"/>
      <c r="GS328"/>
      <c r="GT328"/>
      <c r="GU328"/>
      <c r="GV328"/>
      <c r="GW328"/>
      <c r="GX328"/>
      <c r="GY328"/>
      <c r="GZ328"/>
      <c r="HA328"/>
      <c r="HB328"/>
      <c r="HC328"/>
      <c r="HD328"/>
      <c r="HE328"/>
      <c r="HF328"/>
      <c r="HG328"/>
      <c r="HH328"/>
      <c r="HI328"/>
      <c r="HJ328"/>
      <c r="HK328"/>
      <c r="HL328"/>
      <c r="HM328"/>
      <c r="HN328"/>
      <c r="HO328"/>
      <c r="HP328"/>
      <c r="HQ328"/>
      <c r="HR328"/>
      <c r="HS328"/>
      <c r="HT328"/>
      <c r="HU328"/>
      <c r="HV328"/>
      <c r="HW328"/>
      <c r="HX328"/>
      <c r="HY328"/>
      <c r="HZ328"/>
      <c r="IA328"/>
      <c r="IB328"/>
      <c r="IC328"/>
      <c r="ID328"/>
      <c r="IE328"/>
      <c r="IF328"/>
      <c r="IG328"/>
      <c r="IH328"/>
      <c r="II328"/>
      <c r="IJ328"/>
      <c r="IK328"/>
      <c r="IL328"/>
      <c r="IM328"/>
      <c r="IN328"/>
      <c r="IO328"/>
      <c r="IP328"/>
      <c r="IQ328"/>
      <c r="IR328"/>
      <c r="IS328"/>
      <c r="IT328"/>
      <c r="IU328"/>
      <c r="IV328"/>
    </row>
    <row r="329" spans="1:256" s="5" customFormat="1" hidden="1" outlineLevel="2">
      <c r="A329" s="20"/>
      <c r="B329" s="20"/>
      <c r="C329" s="38"/>
      <c r="D329" s="641"/>
      <c r="E329" s="287">
        <v>5</v>
      </c>
      <c r="F329" s="40"/>
      <c r="G329" s="445"/>
      <c r="H329" s="315"/>
      <c r="I329" s="315"/>
      <c r="J329" s="315"/>
      <c r="K329" s="314"/>
      <c r="L329" s="168">
        <f>IF(A20stdlife="n/a","n/a",IF(L$3&gt;(A20stdlife+$E329),(Input!$K$162*(1+rvanilla)^0.5)-SUM($K329:K329),(Input!$K$162*(1+rvanilla)^0.5)/A20stdlife))</f>
        <v>4.9741115695929643E-2</v>
      </c>
      <c r="M329" s="168">
        <f>IF(A20stdlife="n/a","n/a",IF(M$3&gt;(A20stdlife+$E329),(Input!$K$162*(1+rvanilla)^0.5)-SUM($K329:L329),(Input!$K$162*(1+rvanilla)^0.5)/A20stdlife))</f>
        <v>4.9741115695929643E-2</v>
      </c>
      <c r="N329" s="168">
        <f>IF(A20stdlife="n/a","n/a",IF(N$3&gt;(A20stdlife+$E329),(Input!$K$162*(1+rvanilla)^0.5)-SUM($K329:M329),(Input!$K$162*(1+rvanilla)^0.5)/A20stdlife))</f>
        <v>4.9741115695929643E-2</v>
      </c>
      <c r="O329" s="168">
        <f>IF(A20stdlife="n/a","n/a",IF(O$3&gt;(A20stdlife+$E329),(Input!$K$162*(1+rvanilla)^0.5)-SUM($K329:N329),(Input!$K$162*(1+rvanilla)^0.5)/A20stdlife))</f>
        <v>4.9741115695929643E-2</v>
      </c>
      <c r="P329" s="168">
        <f>IF(A20stdlife="n/a","n/a",IF(P$3&gt;(A20stdlife+$E329),(Input!$K$162*(1+rvanilla)^0.5)-SUM($K329:O329),(Input!$K$162*(1+rvanilla)^0.5)/A20stdlife))</f>
        <v>4.9741115695929643E-2</v>
      </c>
      <c r="Q329" s="168">
        <f>IF(A20stdlife="n/a","n/a",IF(Q$3&gt;(A20stdlife+$E329),(Input!$K$162*(1+rvanilla)^0.5)-SUM($K329:P329),(Input!$K$162*(1+rvanilla)^0.5)/A20stdlife))</f>
        <v>4.9741115695929643E-2</v>
      </c>
      <c r="R329" s="168">
        <f>IF(A20stdlife="n/a","n/a",IF(R$3&gt;(A20stdlife+$E329),(Input!$K$162*(1+rvanilla)^0.5)-SUM($K329:Q329),(Input!$K$162*(1+rvanilla)^0.5)/A20stdlife))</f>
        <v>4.9741115695929643E-2</v>
      </c>
      <c r="S329" s="168">
        <f>IF(A20stdlife="n/a","n/a",IF(S$3&gt;(A20stdlife+$E329),(Input!$K$162*(1+rvanilla)^0.5)-SUM($K329:R329),(Input!$K$162*(1+rvanilla)^0.5)/A20stdlife))</f>
        <v>4.9741115695929643E-2</v>
      </c>
      <c r="T329" s="168">
        <f>IF(A20stdlife="n/a","n/a",IF(T$3&gt;(A20stdlife+$E329),(Input!$K$162*(1+rvanilla)^0.5)-SUM($K329:S329),(Input!$K$162*(1+rvanilla)^0.5)/A20stdlife))</f>
        <v>4.9741115695929643E-2</v>
      </c>
      <c r="U329" s="168">
        <f>IF(A20stdlife="n/a","n/a",IF(U$3&gt;(A20stdlife+$E329),(Input!$K$162*(1+rvanilla)^0.5)-SUM($K329:T329),(Input!$K$162*(1+rvanilla)^0.5)/A20stdlife))</f>
        <v>4.9741115695929643E-2</v>
      </c>
      <c r="V329" s="168">
        <f>IF(A20stdlife="n/a","n/a",IF(V$3&gt;(A20stdlife+$E329),(Input!$K$162*(1+rvanilla)^0.5)-SUM($K329:U329),(Input!$K$162*(1+rvanilla)^0.5)/A20stdlife))</f>
        <v>4.9741115695929643E-2</v>
      </c>
      <c r="W329" s="168">
        <f>IF(A20stdlife="n/a","n/a",IF(W$3&gt;(A20stdlife+$E329),(Input!$K$162*(1+rvanilla)^0.5)-SUM($K329:V329),(Input!$K$162*(1+rvanilla)^0.5)/A20stdlife))</f>
        <v>4.9741115695929643E-2</v>
      </c>
      <c r="X329" s="168">
        <f>IF(A20stdlife="n/a","n/a",IF(X$3&gt;(A20stdlife+$E329),(Input!$K$162*(1+rvanilla)^0.5)-SUM($K329:W329),(Input!$K$162*(1+rvanilla)^0.5)/A20stdlife))</f>
        <v>4.9741115695929643E-2</v>
      </c>
      <c r="Y329" s="168">
        <f>IF(A20stdlife="n/a","n/a",IF(Y$3&gt;(A20stdlife+$E329),(Input!$K$162*(1+rvanilla)^0.5)-SUM($K329:X329),(Input!$K$162*(1+rvanilla)^0.5)/A20stdlife))</f>
        <v>4.9741115695929643E-2</v>
      </c>
      <c r="Z329" s="168">
        <f>IF(A20stdlife="n/a","n/a",IF(Z$3&gt;(A20stdlife+$E329),(Input!$K$162*(1+rvanilla)^0.5)-SUM($K329:Y329),(Input!$K$162*(1+rvanilla)^0.5)/A20stdlife))</f>
        <v>4.9741115695929643E-2</v>
      </c>
      <c r="AA329" s="168">
        <f>IF(A20stdlife="n/a","n/a",IF(AA$3&gt;(A20stdlife+$E329),(Input!$K$162*(1+rvanilla)^0.5)-SUM($K329:Z329),(Input!$K$162*(1+rvanilla)^0.5)/A20stdlife))</f>
        <v>4.9741115695929643E-2</v>
      </c>
      <c r="AB329" s="168">
        <f>IF(A20stdlife="n/a","n/a",IF(AB$3&gt;(A20stdlife+$E329),(Input!$K$162*(1+rvanilla)^0.5)-SUM($K329:AA329),(Input!$K$162*(1+rvanilla)^0.5)/A20stdlife))</f>
        <v>4.9741115695929643E-2</v>
      </c>
      <c r="AC329" s="168">
        <f>IF(A20stdlife="n/a","n/a",IF(AC$3&gt;(A20stdlife+$E329),(Input!$K$162*(1+rvanilla)^0.5)-SUM($K329:AB329),(Input!$K$162*(1+rvanilla)^0.5)/A20stdlife))</f>
        <v>4.9741115695929643E-2</v>
      </c>
      <c r="AD329" s="168">
        <f>IF(A20stdlife="n/a","n/a",IF(AD$3&gt;(A20stdlife+$E329),(Input!$K$162*(1+rvanilla)^0.5)-SUM($K329:AC329),(Input!$K$162*(1+rvanilla)^0.5)/A20stdlife))</f>
        <v>4.9741115695929643E-2</v>
      </c>
      <c r="AE329" s="168">
        <f>IF(A20stdlife="n/a","n/a",IF(AE$3&gt;(A20stdlife+$E329),(Input!$K$162*(1+rvanilla)^0.5)-SUM($K329:AD329),(Input!$K$162*(1+rvanilla)^0.5)/A20stdlife))</f>
        <v>4.9741115695929643E-2</v>
      </c>
      <c r="AF329" s="168">
        <f>IF(A20stdlife="n/a","n/a",IF(AF$3&gt;(A20stdlife+$E329),(Input!$K$162*(1+rvanilla)^0.5)-SUM($K329:AE329),(Input!$K$162*(1+rvanilla)^0.5)/A20stdlife))</f>
        <v>4.9741115695929643E-2</v>
      </c>
      <c r="AG329" s="168">
        <f>IF(A20stdlife="n/a","n/a",IF(AG$3&gt;(A20stdlife+$E329),(Input!$K$162*(1+rvanilla)^0.5)-SUM($K329:AF329),(Input!$K$162*(1+rvanilla)^0.5)/A20stdlife))</f>
        <v>4.9741115695929643E-2</v>
      </c>
      <c r="AH329" s="168">
        <f>IF(A20stdlife="n/a","n/a",IF(AH$3&gt;(A20stdlife+$E329),(Input!$K$162*(1+rvanilla)^0.5)-SUM($K329:AG329),(Input!$K$162*(1+rvanilla)^0.5)/A20stdlife))</f>
        <v>4.9741115695929643E-2</v>
      </c>
      <c r="AI329" s="168">
        <f>IF(A20stdlife="n/a","n/a",IF(AI$3&gt;(A20stdlife+$E329),(Input!$K$162*(1+rvanilla)^0.5)-SUM($K329:AH329),(Input!$K$162*(1+rvanilla)^0.5)/A20stdlife))</f>
        <v>4.9741115695929643E-2</v>
      </c>
      <c r="AJ329" s="168">
        <f>IF(A20stdlife="n/a","n/a",IF(AJ$3&gt;(A20stdlife+$E329),(Input!$K$162*(1+rvanilla)^0.5)-SUM($K329:AI329),(Input!$K$162*(1+rvanilla)^0.5)/A20stdlife))</f>
        <v>4.9741115695929643E-2</v>
      </c>
      <c r="AK329" s="168">
        <f>IF(A20stdlife="n/a","n/a",IF(AK$3&gt;(A20stdlife+$E329),(Input!$K$162*(1+rvanilla)^0.5)-SUM($K329:AJ329),(Input!$K$162*(1+rvanilla)^0.5)/A20stdlife))</f>
        <v>4.9741115695929643E-2</v>
      </c>
      <c r="AL329" s="168">
        <f>IF(A20stdlife="n/a","n/a",IF(AL$3&gt;(A20stdlife+$E329),(Input!$K$162*(1+rvanilla)^0.5)-SUM($K329:AK329),(Input!$K$162*(1+rvanilla)^0.5)/A20stdlife))</f>
        <v>4.9741115695929643E-2</v>
      </c>
      <c r="AM329" s="168">
        <f>IF(A20stdlife="n/a","n/a",IF(AM$3&gt;(A20stdlife+$E329),(Input!$K$162*(1+rvanilla)^0.5)-SUM($K329:AL329),(Input!$K$162*(1+rvanilla)^0.5)/A20stdlife))</f>
        <v>4.9741115695929643E-2</v>
      </c>
      <c r="AN329" s="168">
        <f>IF(A20stdlife="n/a","n/a",IF(AN$3&gt;(A20stdlife+$E329),(Input!$K$162*(1+rvanilla)^0.5)-SUM($K329:AM329),(Input!$K$162*(1+rvanilla)^0.5)/A20stdlife))</f>
        <v>4.9741115695929643E-2</v>
      </c>
      <c r="AO329" s="168">
        <f>IF(A20stdlife="n/a","n/a",IF(AO$3&gt;(A20stdlife+$E329),(Input!$K$162*(1+rvanilla)^0.5)-SUM($K329:AN329),(Input!$K$162*(1+rvanilla)^0.5)/A20stdlife))</f>
        <v>4.9741115695929643E-2</v>
      </c>
      <c r="AP329" s="168">
        <f>IF(A20stdlife="n/a","n/a",IF(AP$3&gt;(A20stdlife+$E329),(Input!$K$162*(1+rvanilla)^0.5)-SUM($K329:AO329),(Input!$K$162*(1+rvanilla)^0.5)/A20stdlife))</f>
        <v>4.9741115695929643E-2</v>
      </c>
      <c r="AQ329" s="168">
        <f>IF(A20stdlife="n/a","n/a",IF(AQ$3&gt;(A20stdlife+$E329),(Input!$K$162*(1+rvanilla)^0.5)-SUM($K329:AP329),(Input!$K$162*(1+rvanilla)^0.5)/A20stdlife))</f>
        <v>4.9741115695929643E-2</v>
      </c>
      <c r="AR329" s="168">
        <f>IF(A20stdlife="n/a","n/a",IF(AR$3&gt;(A20stdlife+$E329),(Input!$K$162*(1+rvanilla)^0.5)-SUM($K329:AQ329),(Input!$K$162*(1+rvanilla)^0.5)/A20stdlife))</f>
        <v>4.9741115695929643E-2</v>
      </c>
      <c r="AS329" s="168">
        <f>IF(A20stdlife="n/a","n/a",IF(AS$3&gt;(A20stdlife+$E329),(Input!$K$162*(1+rvanilla)^0.5)-SUM($K329:AR329),(Input!$K$162*(1+rvanilla)^0.5)/A20stdlife))</f>
        <v>4.9741115695929643E-2</v>
      </c>
      <c r="AT329" s="168">
        <f>IF(A20stdlife="n/a","n/a",IF(AT$3&gt;(A20stdlife+$E329),(Input!$K$162*(1+rvanilla)^0.5)-SUM($K329:AS329),(Input!$K$162*(1+rvanilla)^0.5)/A20stdlife))</f>
        <v>4.9741115695929643E-2</v>
      </c>
      <c r="AU329" s="168">
        <f>IF(A20stdlife="n/a","n/a",IF(AU$3&gt;(A20stdlife+$E329),(Input!$K$162*(1+rvanilla)^0.5)-SUM($K329:AT329),(Input!$K$162*(1+rvanilla)^0.5)/A20stdlife))</f>
        <v>4.5607431580982238E-2</v>
      </c>
      <c r="AV329" s="168">
        <f>IF(A20stdlife="n/a","n/a",IF(AV$3&gt;(A20stdlife+$E329),(Input!$K$162*(1+rvanilla)^0.5)-SUM($K329:AU329),(Input!$K$162*(1+rvanilla)^0.5)/A20stdlife))</f>
        <v>0</v>
      </c>
      <c r="AW329" s="168">
        <f>IF(A20stdlife="n/a","n/a",IF(AW$3&gt;(A20stdlife+$E329),(Input!$K$162*(1+rvanilla)^0.5)-SUM($K329:AV329),(Input!$K$162*(1+rvanilla)^0.5)/A20stdlife))</f>
        <v>0</v>
      </c>
      <c r="AX329" s="168">
        <f>IF(A20stdlife="n/a","n/a",IF(AX$3&gt;(A20stdlife+$E329),(Input!$K$162*(1+rvanilla)^0.5)-SUM($K329:AW329),(Input!$K$162*(1+rvanilla)^0.5)/A20stdlife))</f>
        <v>0</v>
      </c>
      <c r="AY329" s="168">
        <f>IF(A20stdlife="n/a","n/a",IF(AY$3&gt;(A20stdlife+$E329),(Input!$K$162*(1+rvanilla)^0.5)-SUM($K329:AX329),(Input!$K$162*(1+rvanilla)^0.5)/A20stdlife))</f>
        <v>0</v>
      </c>
      <c r="AZ329" s="168">
        <f>IF(A20stdlife="n/a","n/a",IF(AZ$3&gt;(A20stdlife+$E329),(Input!$K$162*(1+rvanilla)^0.5)-SUM($K329:AY329),(Input!$K$162*(1+rvanilla)^0.5)/A20stdlife))</f>
        <v>0</v>
      </c>
      <c r="BA329" s="168">
        <f>IF(A20stdlife="n/a","n/a",IF(BA$3&gt;(A20stdlife+$E329),(Input!$K$162*(1+rvanilla)^0.5)-SUM($K329:AZ329),(Input!$K$162*(1+rvanilla)^0.5)/A20stdlife))</f>
        <v>0</v>
      </c>
      <c r="BB329" s="168">
        <f>IF(A20stdlife="n/a","n/a",IF(BB$3&gt;(A20stdlife+$E329),(Input!$K$162*(1+rvanilla)^0.5)-SUM($K329:BA329),(Input!$K$162*(1+rvanilla)^0.5)/A20stdlife))</f>
        <v>0</v>
      </c>
      <c r="BC329" s="168">
        <f>IF(A20stdlife="n/a","n/a",IF(BC$3&gt;(A20stdlife+$E329),(Input!$K$162*(1+rvanilla)^0.5)-SUM($K329:BB329),(Input!$K$162*(1+rvanilla)^0.5)/A20stdlife))</f>
        <v>0</v>
      </c>
      <c r="BD329" s="168">
        <f>IF(A20stdlife="n/a","n/a",IF(BD$3&gt;(A20stdlife+$E329),(Input!$K$162*(1+rvanilla)^0.5)-SUM($K329:BC329),(Input!$K$162*(1+rvanilla)^0.5)/A20stdlife))</f>
        <v>0</v>
      </c>
      <c r="BE329" s="168">
        <f>IF(A20stdlife="n/a","n/a",IF(BE$3&gt;(A20stdlife+$E329),(Input!$K$162*(1+rvanilla)^0.5)-SUM($K329:BD329),(Input!$K$162*(1+rvanilla)^0.5)/A20stdlife))</f>
        <v>0</v>
      </c>
      <c r="BF329" s="168">
        <f>IF(A20stdlife="n/a","n/a",IF(BF$3&gt;(A20stdlife+$E329),(Input!$K$162*(1+rvanilla)^0.5)-SUM($K329:BE329),(Input!$K$162*(1+rvanilla)^0.5)/A20stdlife))</f>
        <v>0</v>
      </c>
      <c r="BG329" s="168">
        <f>IF(A20stdlife="n/a","n/a",IF(BG$3&gt;(A20stdlife+$E329),(Input!$K$162*(1+rvanilla)^0.5)-SUM($K329:BF329),(Input!$K$162*(1+rvanilla)^0.5)/A20stdlife))</f>
        <v>0</v>
      </c>
      <c r="BH329" s="168">
        <f>IF(A20stdlife="n/a","n/a",IF(BH$3&gt;(A20stdlife+$E329),(Input!$K$162*(1+rvanilla)^0.5)-SUM($K329:BG329),(Input!$K$162*(1+rvanilla)^0.5)/A20stdlife))</f>
        <v>0</v>
      </c>
      <c r="BI329" s="168">
        <f>IF(A20stdlife="n/a","n/a",IF(BI$3&gt;(A20stdlife+$E329),(Input!$K$162*(1+rvanilla)^0.5)-SUM($K329:BH329),(Input!$K$162*(1+rvanilla)^0.5)/A20stdlife))</f>
        <v>0</v>
      </c>
      <c r="BJ329" s="20"/>
      <c r="BK329" s="20"/>
      <c r="BL329"/>
      <c r="BM329"/>
      <c r="BN329"/>
      <c r="BO329"/>
      <c r="BP329"/>
      <c r="BQ329"/>
      <c r="BR329"/>
      <c r="BS329"/>
      <c r="BT329"/>
      <c r="BU329"/>
      <c r="BV329"/>
      <c r="BW329"/>
      <c r="BX329"/>
      <c r="BY329"/>
      <c r="BZ329"/>
      <c r="CA329"/>
      <c r="CB329"/>
      <c r="CC329"/>
      <c r="CD329"/>
      <c r="CE329"/>
      <c r="CF329"/>
      <c r="CG329"/>
      <c r="CH329"/>
      <c r="CI329"/>
      <c r="CJ329"/>
      <c r="CK329"/>
      <c r="CL329"/>
      <c r="CM329"/>
      <c r="CN329"/>
      <c r="CO329"/>
      <c r="CP329"/>
      <c r="CQ329"/>
      <c r="CR329"/>
      <c r="CS329"/>
      <c r="CT329"/>
      <c r="CU329"/>
      <c r="CV329"/>
      <c r="CW329"/>
      <c r="CX329"/>
      <c r="CY329"/>
      <c r="CZ329"/>
      <c r="DA329"/>
      <c r="DB329"/>
      <c r="DC329"/>
      <c r="DD329"/>
      <c r="DE329"/>
      <c r="DF329"/>
      <c r="DG329"/>
      <c r="DH329"/>
      <c r="DI329"/>
      <c r="DJ329"/>
      <c r="DK329"/>
      <c r="DL329"/>
      <c r="DM329"/>
      <c r="DN329"/>
      <c r="DO329"/>
      <c r="DP329"/>
      <c r="DQ329"/>
      <c r="DR329"/>
      <c r="DS329"/>
      <c r="DT329"/>
      <c r="DU329"/>
      <c r="DV329"/>
      <c r="DW329"/>
      <c r="DX329"/>
      <c r="DY329"/>
      <c r="DZ329"/>
      <c r="EA329"/>
      <c r="EB329"/>
      <c r="EC329"/>
      <c r="ED329"/>
      <c r="EE329"/>
      <c r="EF329"/>
      <c r="EG329"/>
      <c r="EH329"/>
      <c r="EI329"/>
      <c r="EJ329"/>
      <c r="EK329"/>
      <c r="EL329"/>
      <c r="EM329"/>
      <c r="EN329"/>
      <c r="EO329"/>
      <c r="EP329"/>
      <c r="EQ329"/>
      <c r="ER329"/>
      <c r="ES329"/>
      <c r="ET329"/>
      <c r="EU329"/>
      <c r="EV329"/>
      <c r="EW329"/>
      <c r="EX329"/>
      <c r="EY329"/>
      <c r="EZ329"/>
      <c r="FA329"/>
      <c r="FB329"/>
      <c r="FC329"/>
      <c r="FD329"/>
      <c r="FE329"/>
      <c r="FF329"/>
      <c r="FG329"/>
      <c r="FH329"/>
      <c r="FI329"/>
      <c r="FJ329"/>
      <c r="FK329"/>
      <c r="FL329"/>
      <c r="FM329"/>
      <c r="FN329"/>
      <c r="FO329"/>
      <c r="FP329"/>
      <c r="FQ329"/>
      <c r="FR329"/>
      <c r="FS329"/>
      <c r="FT329"/>
      <c r="FU329"/>
      <c r="FV329"/>
      <c r="FW329"/>
      <c r="FX329"/>
      <c r="FY329"/>
      <c r="FZ329"/>
      <c r="GA329"/>
      <c r="GB329"/>
      <c r="GC329"/>
      <c r="GD329"/>
      <c r="GE329"/>
      <c r="GF329"/>
      <c r="GG329"/>
      <c r="GH329"/>
      <c r="GI329"/>
      <c r="GJ329"/>
      <c r="GK329"/>
      <c r="GL329"/>
      <c r="GM329"/>
      <c r="GN329"/>
      <c r="GO329"/>
      <c r="GP329"/>
      <c r="GQ329"/>
      <c r="GR329"/>
      <c r="GS329"/>
      <c r="GT329"/>
      <c r="GU329"/>
      <c r="GV329"/>
      <c r="GW329"/>
      <c r="GX329"/>
      <c r="GY329"/>
      <c r="GZ329"/>
      <c r="HA329"/>
      <c r="HB329"/>
      <c r="HC329"/>
      <c r="HD329"/>
      <c r="HE329"/>
      <c r="HF329"/>
      <c r="HG329"/>
      <c r="HH329"/>
      <c r="HI329"/>
      <c r="HJ329"/>
      <c r="HK329"/>
      <c r="HL329"/>
      <c r="HM329"/>
      <c r="HN329"/>
      <c r="HO329"/>
      <c r="HP329"/>
      <c r="HQ329"/>
      <c r="HR329"/>
      <c r="HS329"/>
      <c r="HT329"/>
      <c r="HU329"/>
      <c r="HV329"/>
      <c r="HW329"/>
      <c r="HX329"/>
      <c r="HY329"/>
      <c r="HZ329"/>
      <c r="IA329"/>
      <c r="IB329"/>
      <c r="IC329"/>
      <c r="ID329"/>
      <c r="IE329"/>
      <c r="IF329"/>
      <c r="IG329"/>
      <c r="IH329"/>
      <c r="II329"/>
      <c r="IJ329"/>
      <c r="IK329"/>
      <c r="IL329"/>
      <c r="IM329"/>
      <c r="IN329"/>
      <c r="IO329"/>
      <c r="IP329"/>
      <c r="IQ329"/>
      <c r="IR329"/>
      <c r="IS329"/>
      <c r="IT329"/>
      <c r="IU329"/>
      <c r="IV329"/>
    </row>
    <row r="330" spans="1:256" s="5" customFormat="1" hidden="1" outlineLevel="2">
      <c r="A330" s="20"/>
      <c r="B330" s="20"/>
      <c r="C330" s="38"/>
      <c r="D330" s="641"/>
      <c r="E330" s="287">
        <v>6</v>
      </c>
      <c r="F330" s="40"/>
      <c r="G330" s="445"/>
      <c r="H330" s="315"/>
      <c r="I330" s="315"/>
      <c r="J330" s="315"/>
      <c r="K330" s="315"/>
      <c r="L330" s="314"/>
      <c r="M330" s="168">
        <f>IF(A20stdlife="n/a","n/a",IF(M$3&gt;(A20stdlife+$E330),(Input!$L$162*(1+rvanilla)^0.5)-SUM($L330:L330),(Input!$L$162*(1+rvanilla)^0.5)/A20stdlife))</f>
        <v>0</v>
      </c>
      <c r="N330" s="168">
        <f>IF(A20stdlife="n/a","n/a",IF(N$3&gt;(A20stdlife+$E330),(Input!$L$162*(1+rvanilla)^0.5)-SUM($L330:M330),(Input!$L$162*(1+rvanilla)^0.5)/A20stdlife))</f>
        <v>0</v>
      </c>
      <c r="O330" s="168">
        <f>IF(A20stdlife="n/a","n/a",IF(O$3&gt;(A20stdlife+$E330),(Input!$L$162*(1+rvanilla)^0.5)-SUM($L330:N330),(Input!$L$162*(1+rvanilla)^0.5)/A20stdlife))</f>
        <v>0</v>
      </c>
      <c r="P330" s="168">
        <f>IF(A20stdlife="n/a","n/a",IF(P$3&gt;(A20stdlife+$E330),(Input!$L$162*(1+rvanilla)^0.5)-SUM($L330:O330),(Input!$L$162*(1+rvanilla)^0.5)/A20stdlife))</f>
        <v>0</v>
      </c>
      <c r="Q330" s="168">
        <f>IF(A20stdlife="n/a","n/a",IF(Q$3&gt;(A20stdlife+$E330),(Input!$L$162*(1+rvanilla)^0.5)-SUM($L330:P330),(Input!$L$162*(1+rvanilla)^0.5)/A20stdlife))</f>
        <v>0</v>
      </c>
      <c r="R330" s="168">
        <f>IF(A20stdlife="n/a","n/a",IF(R$3&gt;(A20stdlife+$E330),(Input!$L$162*(1+rvanilla)^0.5)-SUM($L330:Q330),(Input!$L$162*(1+rvanilla)^0.5)/A20stdlife))</f>
        <v>0</v>
      </c>
      <c r="S330" s="168">
        <f>IF(A20stdlife="n/a","n/a",IF(S$3&gt;(A20stdlife+$E330),(Input!$L$162*(1+rvanilla)^0.5)-SUM($L330:R330),(Input!$L$162*(1+rvanilla)^0.5)/A20stdlife))</f>
        <v>0</v>
      </c>
      <c r="T330" s="168">
        <f>IF(A20stdlife="n/a","n/a",IF(T$3&gt;(A20stdlife+$E330),(Input!$L$162*(1+rvanilla)^0.5)-SUM($L330:S330),(Input!$L$162*(1+rvanilla)^0.5)/A20stdlife))</f>
        <v>0</v>
      </c>
      <c r="U330" s="168">
        <f>IF(A20stdlife="n/a","n/a",IF(U$3&gt;(A20stdlife+$E330),(Input!$L$162*(1+rvanilla)^0.5)-SUM($L330:T330),(Input!$L$162*(1+rvanilla)^0.5)/A20stdlife))</f>
        <v>0</v>
      </c>
      <c r="V330" s="168">
        <f>IF(A20stdlife="n/a","n/a",IF(V$3&gt;(A20stdlife+$E330),(Input!$L$162*(1+rvanilla)^0.5)-SUM($L330:U330),(Input!$L$162*(1+rvanilla)^0.5)/A20stdlife))</f>
        <v>0</v>
      </c>
      <c r="W330" s="168">
        <f>IF(A20stdlife="n/a","n/a",IF(W$3&gt;(A20stdlife+$E330),(Input!$L$162*(1+rvanilla)^0.5)-SUM($L330:V330),(Input!$L$162*(1+rvanilla)^0.5)/A20stdlife))</f>
        <v>0</v>
      </c>
      <c r="X330" s="168">
        <f>IF(A20stdlife="n/a","n/a",IF(X$3&gt;(A20stdlife+$E330),(Input!$L$162*(1+rvanilla)^0.5)-SUM($L330:W330),(Input!$L$162*(1+rvanilla)^0.5)/A20stdlife))</f>
        <v>0</v>
      </c>
      <c r="Y330" s="168">
        <f>IF(A20stdlife="n/a","n/a",IF(Y$3&gt;(A20stdlife+$E330),(Input!$L$162*(1+rvanilla)^0.5)-SUM($L330:X330),(Input!$L$162*(1+rvanilla)^0.5)/A20stdlife))</f>
        <v>0</v>
      </c>
      <c r="Z330" s="168">
        <f>IF(A20stdlife="n/a","n/a",IF(Z$3&gt;(A20stdlife+$E330),(Input!$L$162*(1+rvanilla)^0.5)-SUM($L330:Y330),(Input!$L$162*(1+rvanilla)^0.5)/A20stdlife))</f>
        <v>0</v>
      </c>
      <c r="AA330" s="168">
        <f>IF(A20stdlife="n/a","n/a",IF(AA$3&gt;(A20stdlife+$E330),(Input!$L$162*(1+rvanilla)^0.5)-SUM($L330:Z330),(Input!$L$162*(1+rvanilla)^0.5)/A20stdlife))</f>
        <v>0</v>
      </c>
      <c r="AB330" s="168">
        <f>IF(A20stdlife="n/a","n/a",IF(AB$3&gt;(A20stdlife+$E330),(Input!$L$162*(1+rvanilla)^0.5)-SUM($L330:AA330),(Input!$L$162*(1+rvanilla)^0.5)/A20stdlife))</f>
        <v>0</v>
      </c>
      <c r="AC330" s="168">
        <f>IF(A20stdlife="n/a","n/a",IF(AC$3&gt;(A20stdlife+$E330),(Input!$L$162*(1+rvanilla)^0.5)-SUM($L330:AB330),(Input!$L$162*(1+rvanilla)^0.5)/A20stdlife))</f>
        <v>0</v>
      </c>
      <c r="AD330" s="168">
        <f>IF(A20stdlife="n/a","n/a",IF(AD$3&gt;(A20stdlife+$E330),(Input!$L$162*(1+rvanilla)^0.5)-SUM($L330:AC330),(Input!$L$162*(1+rvanilla)^0.5)/A20stdlife))</f>
        <v>0</v>
      </c>
      <c r="AE330" s="168">
        <f>IF(A20stdlife="n/a","n/a",IF(AE$3&gt;(A20stdlife+$E330),(Input!$L$162*(1+rvanilla)^0.5)-SUM($L330:AD330),(Input!$L$162*(1+rvanilla)^0.5)/A20stdlife))</f>
        <v>0</v>
      </c>
      <c r="AF330" s="168">
        <f>IF(A20stdlife="n/a","n/a",IF(AF$3&gt;(A20stdlife+$E330),(Input!$L$162*(1+rvanilla)^0.5)-SUM($L330:AE330),(Input!$L$162*(1+rvanilla)^0.5)/A20stdlife))</f>
        <v>0</v>
      </c>
      <c r="AG330" s="168">
        <f>IF(A20stdlife="n/a","n/a",IF(AG$3&gt;(A20stdlife+$E330),(Input!$L$162*(1+rvanilla)^0.5)-SUM($L330:AF330),(Input!$L$162*(1+rvanilla)^0.5)/A20stdlife))</f>
        <v>0</v>
      </c>
      <c r="AH330" s="168">
        <f>IF(A20stdlife="n/a","n/a",IF(AH$3&gt;(A20stdlife+$E330),(Input!$L$162*(1+rvanilla)^0.5)-SUM($L330:AG330),(Input!$L$162*(1+rvanilla)^0.5)/A20stdlife))</f>
        <v>0</v>
      </c>
      <c r="AI330" s="168">
        <f>IF(A20stdlife="n/a","n/a",IF(AI$3&gt;(A20stdlife+$E330),(Input!$L$162*(1+rvanilla)^0.5)-SUM($L330:AH330),(Input!$L$162*(1+rvanilla)^0.5)/A20stdlife))</f>
        <v>0</v>
      </c>
      <c r="AJ330" s="168">
        <f>IF(A20stdlife="n/a","n/a",IF(AJ$3&gt;(A20stdlife+$E330),(Input!$L$162*(1+rvanilla)^0.5)-SUM($L330:AI330),(Input!$L$162*(1+rvanilla)^0.5)/A20stdlife))</f>
        <v>0</v>
      </c>
      <c r="AK330" s="168">
        <f>IF(A20stdlife="n/a","n/a",IF(AK$3&gt;(A20stdlife+$E330),(Input!$L$162*(1+rvanilla)^0.5)-SUM($L330:AJ330),(Input!$L$162*(1+rvanilla)^0.5)/A20stdlife))</f>
        <v>0</v>
      </c>
      <c r="AL330" s="168">
        <f>IF(A20stdlife="n/a","n/a",IF(AL$3&gt;(A20stdlife+$E330),(Input!$L$162*(1+rvanilla)^0.5)-SUM($L330:AK330),(Input!$L$162*(1+rvanilla)^0.5)/A20stdlife))</f>
        <v>0</v>
      </c>
      <c r="AM330" s="168">
        <f>IF(A20stdlife="n/a","n/a",IF(AM$3&gt;(A20stdlife+$E330),(Input!$L$162*(1+rvanilla)^0.5)-SUM($L330:AL330),(Input!$L$162*(1+rvanilla)^0.5)/A20stdlife))</f>
        <v>0</v>
      </c>
      <c r="AN330" s="168">
        <f>IF(A20stdlife="n/a","n/a",IF(AN$3&gt;(A20stdlife+$E330),(Input!$L$162*(1+rvanilla)^0.5)-SUM($L330:AM330),(Input!$L$162*(1+rvanilla)^0.5)/A20stdlife))</f>
        <v>0</v>
      </c>
      <c r="AO330" s="168">
        <f>IF(A20stdlife="n/a","n/a",IF(AO$3&gt;(A20stdlife+$E330),(Input!$L$162*(1+rvanilla)^0.5)-SUM($L330:AN330),(Input!$L$162*(1+rvanilla)^0.5)/A20stdlife))</f>
        <v>0</v>
      </c>
      <c r="AP330" s="168">
        <f>IF(A20stdlife="n/a","n/a",IF(AP$3&gt;(A20stdlife+$E330),(Input!$L$162*(1+rvanilla)^0.5)-SUM($L330:AO330),(Input!$L$162*(1+rvanilla)^0.5)/A20stdlife))</f>
        <v>0</v>
      </c>
      <c r="AQ330" s="168">
        <f>IF(A20stdlife="n/a","n/a",IF(AQ$3&gt;(A20stdlife+$E330),(Input!$L$162*(1+rvanilla)^0.5)-SUM($L330:AP330),(Input!$L$162*(1+rvanilla)^0.5)/A20stdlife))</f>
        <v>0</v>
      </c>
      <c r="AR330" s="168">
        <f>IF(A20stdlife="n/a","n/a",IF(AR$3&gt;(A20stdlife+$E330),(Input!$L$162*(1+rvanilla)^0.5)-SUM($L330:AQ330),(Input!$L$162*(1+rvanilla)^0.5)/A20stdlife))</f>
        <v>0</v>
      </c>
      <c r="AS330" s="168">
        <f>IF(A20stdlife="n/a","n/a",IF(AS$3&gt;(A20stdlife+$E330),(Input!$L$162*(1+rvanilla)^0.5)-SUM($L330:AR330),(Input!$L$162*(1+rvanilla)^0.5)/A20stdlife))</f>
        <v>0</v>
      </c>
      <c r="AT330" s="168">
        <f>IF(A20stdlife="n/a","n/a",IF(AT$3&gt;(A20stdlife+$E330),(Input!$L$162*(1+rvanilla)^0.5)-SUM($L330:AS330),(Input!$L$162*(1+rvanilla)^0.5)/A20stdlife))</f>
        <v>0</v>
      </c>
      <c r="AU330" s="168">
        <f>IF(A20stdlife="n/a","n/a",IF(AU$3&gt;(A20stdlife+$E330),(Input!$L$162*(1+rvanilla)^0.5)-SUM($L330:AT330),(Input!$L$162*(1+rvanilla)^0.5)/A20stdlife))</f>
        <v>0</v>
      </c>
      <c r="AV330" s="168">
        <f>IF(A20stdlife="n/a","n/a",IF(AV$3&gt;(A20stdlife+$E330),(Input!$L$162*(1+rvanilla)^0.5)-SUM($L330:AU330),(Input!$L$162*(1+rvanilla)^0.5)/A20stdlife))</f>
        <v>0</v>
      </c>
      <c r="AW330" s="168">
        <f>IF(A20stdlife="n/a","n/a",IF(AW$3&gt;(A20stdlife+$E330),(Input!$L$162*(1+rvanilla)^0.5)-SUM($L330:AV330),(Input!$L$162*(1+rvanilla)^0.5)/A20stdlife))</f>
        <v>0</v>
      </c>
      <c r="AX330" s="168">
        <f>IF(A20stdlife="n/a","n/a",IF(AX$3&gt;(A20stdlife+$E330),(Input!$L$162*(1+rvanilla)^0.5)-SUM($L330:AW330),(Input!$L$162*(1+rvanilla)^0.5)/A20stdlife))</f>
        <v>0</v>
      </c>
      <c r="AY330" s="168">
        <f>IF(A20stdlife="n/a","n/a",IF(AY$3&gt;(A20stdlife+$E330),(Input!$L$162*(1+rvanilla)^0.5)-SUM($L330:AX330),(Input!$L$162*(1+rvanilla)^0.5)/A20stdlife))</f>
        <v>0</v>
      </c>
      <c r="AZ330" s="168">
        <f>IF(A20stdlife="n/a","n/a",IF(AZ$3&gt;(A20stdlife+$E330),(Input!$L$162*(1+rvanilla)^0.5)-SUM($L330:AY330),(Input!$L$162*(1+rvanilla)^0.5)/A20stdlife))</f>
        <v>0</v>
      </c>
      <c r="BA330" s="168">
        <f>IF(A20stdlife="n/a","n/a",IF(BA$3&gt;(A20stdlife+$E330),(Input!$L$162*(1+rvanilla)^0.5)-SUM($L330:AZ330),(Input!$L$162*(1+rvanilla)^0.5)/A20stdlife))</f>
        <v>0</v>
      </c>
      <c r="BB330" s="168">
        <f>IF(A20stdlife="n/a","n/a",IF(BB$3&gt;(A20stdlife+$E330),(Input!$L$162*(1+rvanilla)^0.5)-SUM($L330:BA330),(Input!$L$162*(1+rvanilla)^0.5)/A20stdlife))</f>
        <v>0</v>
      </c>
      <c r="BC330" s="168">
        <f>IF(A20stdlife="n/a","n/a",IF(BC$3&gt;(A20stdlife+$E330),(Input!$L$162*(1+rvanilla)^0.5)-SUM($L330:BB330),(Input!$L$162*(1+rvanilla)^0.5)/A20stdlife))</f>
        <v>0</v>
      </c>
      <c r="BD330" s="168">
        <f>IF(A20stdlife="n/a","n/a",IF(BD$3&gt;(A20stdlife+$E330),(Input!$L$162*(1+rvanilla)^0.5)-SUM($L330:BC330),(Input!$L$162*(1+rvanilla)^0.5)/A20stdlife))</f>
        <v>0</v>
      </c>
      <c r="BE330" s="168">
        <f>IF(A20stdlife="n/a","n/a",IF(BE$3&gt;(A20stdlife+$E330),(Input!$L$162*(1+rvanilla)^0.5)-SUM($L330:BD330),(Input!$L$162*(1+rvanilla)^0.5)/A20stdlife))</f>
        <v>0</v>
      </c>
      <c r="BF330" s="168">
        <f>IF(A20stdlife="n/a","n/a",IF(BF$3&gt;(A20stdlife+$E330),(Input!$L$162*(1+rvanilla)^0.5)-SUM($L330:BE330),(Input!$L$162*(1+rvanilla)^0.5)/A20stdlife))</f>
        <v>0</v>
      </c>
      <c r="BG330" s="168">
        <f>IF(A20stdlife="n/a","n/a",IF(BG$3&gt;(A20stdlife+$E330),(Input!$L$162*(1+rvanilla)^0.5)-SUM($L330:BF330),(Input!$L$162*(1+rvanilla)^0.5)/A20stdlife))</f>
        <v>0</v>
      </c>
      <c r="BH330" s="168">
        <f>IF(A20stdlife="n/a","n/a",IF(BH$3&gt;(A20stdlife+$E330),(Input!$L$162*(1+rvanilla)^0.5)-SUM($L330:BG330),(Input!$L$162*(1+rvanilla)^0.5)/A20stdlife))</f>
        <v>0</v>
      </c>
      <c r="BI330" s="168">
        <f>IF(A20stdlife="n/a","n/a",IF(BI$3&gt;(A20stdlife+$E330),(Input!$L$162*(1+rvanilla)^0.5)-SUM($L330:BH330),(Input!$L$162*(1+rvanilla)^0.5)/A20stdlife))</f>
        <v>0</v>
      </c>
      <c r="BJ330" s="20"/>
      <c r="BK330" s="20"/>
      <c r="BL330"/>
      <c r="BM330"/>
      <c r="BN330"/>
      <c r="BO330"/>
      <c r="BP330"/>
      <c r="BQ330"/>
      <c r="BR330"/>
      <c r="BS330"/>
      <c r="BT330"/>
      <c r="BU330"/>
      <c r="BV330"/>
      <c r="BW330"/>
      <c r="BX330"/>
      <c r="BY330"/>
      <c r="BZ330"/>
      <c r="CA330"/>
      <c r="CB330"/>
      <c r="CC330"/>
      <c r="CD330"/>
      <c r="CE330"/>
      <c r="CF330"/>
      <c r="CG330"/>
      <c r="CH330"/>
      <c r="CI330"/>
      <c r="CJ330"/>
      <c r="CK330"/>
      <c r="CL330"/>
      <c r="CM330"/>
      <c r="CN330"/>
      <c r="CO330"/>
      <c r="CP330"/>
      <c r="CQ330"/>
      <c r="CR330"/>
      <c r="CS330"/>
      <c r="CT330"/>
      <c r="CU330"/>
      <c r="CV330"/>
      <c r="CW330"/>
      <c r="CX330"/>
      <c r="CY330"/>
      <c r="CZ330"/>
      <c r="DA330"/>
      <c r="DB330"/>
      <c r="DC330"/>
      <c r="DD330"/>
      <c r="DE330"/>
      <c r="DF330"/>
      <c r="DG330"/>
      <c r="DH330"/>
      <c r="DI330"/>
      <c r="DJ330"/>
      <c r="DK330"/>
      <c r="DL330"/>
      <c r="DM330"/>
      <c r="DN330"/>
      <c r="DO330"/>
      <c r="DP330"/>
      <c r="DQ330"/>
      <c r="DR330"/>
      <c r="DS330"/>
      <c r="DT330"/>
      <c r="DU330"/>
      <c r="DV330"/>
      <c r="DW330"/>
      <c r="DX330"/>
      <c r="DY330"/>
      <c r="DZ330"/>
      <c r="EA330"/>
      <c r="EB330"/>
      <c r="EC330"/>
      <c r="ED330"/>
      <c r="EE330"/>
      <c r="EF330"/>
      <c r="EG330"/>
      <c r="EH330"/>
      <c r="EI330"/>
      <c r="EJ330"/>
      <c r="EK330"/>
      <c r="EL330"/>
      <c r="EM330"/>
      <c r="EN330"/>
      <c r="EO330"/>
      <c r="EP330"/>
      <c r="EQ330"/>
      <c r="ER330"/>
      <c r="ES330"/>
      <c r="ET330"/>
      <c r="EU330"/>
      <c r="EV330"/>
      <c r="EW330"/>
      <c r="EX330"/>
      <c r="EY330"/>
      <c r="EZ330"/>
      <c r="FA330"/>
      <c r="FB330"/>
      <c r="FC330"/>
      <c r="FD330"/>
      <c r="FE330"/>
      <c r="FF330"/>
      <c r="FG330"/>
      <c r="FH330"/>
      <c r="FI330"/>
      <c r="FJ330"/>
      <c r="FK330"/>
      <c r="FL330"/>
      <c r="FM330"/>
      <c r="FN330"/>
      <c r="FO330"/>
      <c r="FP330"/>
      <c r="FQ330"/>
      <c r="FR330"/>
      <c r="FS330"/>
      <c r="FT330"/>
      <c r="FU330"/>
      <c r="FV330"/>
      <c r="FW330"/>
      <c r="FX330"/>
      <c r="FY330"/>
      <c r="FZ330"/>
      <c r="GA330"/>
      <c r="GB330"/>
      <c r="GC330"/>
      <c r="GD330"/>
      <c r="GE330"/>
      <c r="GF330"/>
      <c r="GG330"/>
      <c r="GH330"/>
      <c r="GI330"/>
      <c r="GJ330"/>
      <c r="GK330"/>
      <c r="GL330"/>
      <c r="GM330"/>
      <c r="GN330"/>
      <c r="GO330"/>
      <c r="GP330"/>
      <c r="GQ330"/>
      <c r="GR330"/>
      <c r="GS330"/>
      <c r="GT330"/>
      <c r="GU330"/>
      <c r="GV330"/>
      <c r="GW330"/>
      <c r="GX330"/>
      <c r="GY330"/>
      <c r="GZ330"/>
      <c r="HA330"/>
      <c r="HB330"/>
      <c r="HC330"/>
      <c r="HD330"/>
      <c r="HE330"/>
      <c r="HF330"/>
      <c r="HG330"/>
      <c r="HH330"/>
      <c r="HI330"/>
      <c r="HJ330"/>
      <c r="HK330"/>
      <c r="HL330"/>
      <c r="HM330"/>
      <c r="HN330"/>
      <c r="HO330"/>
      <c r="HP330"/>
      <c r="HQ330"/>
      <c r="HR330"/>
      <c r="HS330"/>
      <c r="HT330"/>
      <c r="HU330"/>
      <c r="HV330"/>
      <c r="HW330"/>
      <c r="HX330"/>
      <c r="HY330"/>
      <c r="HZ330"/>
      <c r="IA330"/>
      <c r="IB330"/>
      <c r="IC330"/>
      <c r="ID330"/>
      <c r="IE330"/>
      <c r="IF330"/>
      <c r="IG330"/>
      <c r="IH330"/>
      <c r="II330"/>
      <c r="IJ330"/>
      <c r="IK330"/>
      <c r="IL330"/>
      <c r="IM330"/>
      <c r="IN330"/>
      <c r="IO330"/>
      <c r="IP330"/>
      <c r="IQ330"/>
      <c r="IR330"/>
      <c r="IS330"/>
      <c r="IT330"/>
      <c r="IU330"/>
      <c r="IV330"/>
    </row>
    <row r="331" spans="1:256" s="5" customFormat="1" hidden="1" outlineLevel="2">
      <c r="A331" s="20"/>
      <c r="B331" s="20"/>
      <c r="C331" s="38"/>
      <c r="D331" s="641"/>
      <c r="E331" s="287">
        <v>7</v>
      </c>
      <c r="F331" s="40"/>
      <c r="G331" s="445"/>
      <c r="H331" s="315"/>
      <c r="I331" s="315"/>
      <c r="J331" s="315"/>
      <c r="K331" s="315"/>
      <c r="L331" s="315"/>
      <c r="M331" s="314"/>
      <c r="N331" s="168">
        <f>IF(A20stdlife="n/a","n/a",IF(N$3&gt;(A20stdlife+$E331),(Input!$M$162*(1+rvanilla)^0.5)-SUM($M331:M331),(Input!$M$162*(1+rvanilla)^0.5)/A20stdlife))</f>
        <v>0</v>
      </c>
      <c r="O331" s="168">
        <f>IF(A20stdlife="n/a","n/a",IF(O$3&gt;(A20stdlife+$E331),(Input!$M$162*(1+rvanilla)^0.5)-SUM($M331:N331),(Input!$M$162*(1+rvanilla)^0.5)/A20stdlife))</f>
        <v>0</v>
      </c>
      <c r="P331" s="168">
        <f>IF(A20stdlife="n/a","n/a",IF(P$3&gt;(A20stdlife+$E331),(Input!$M$162*(1+rvanilla)^0.5)-SUM($M331:O331),(Input!$M$162*(1+rvanilla)^0.5)/A20stdlife))</f>
        <v>0</v>
      </c>
      <c r="Q331" s="168">
        <f>IF(A20stdlife="n/a","n/a",IF(Q$3&gt;(A20stdlife+$E331),(Input!$M$162*(1+rvanilla)^0.5)-SUM($M331:P331),(Input!$M$162*(1+rvanilla)^0.5)/A20stdlife))</f>
        <v>0</v>
      </c>
      <c r="R331" s="168">
        <f>IF(A20stdlife="n/a","n/a",IF(R$3&gt;(A20stdlife+$E331),(Input!$M$162*(1+rvanilla)^0.5)-SUM($M331:Q331),(Input!$M$162*(1+rvanilla)^0.5)/A20stdlife))</f>
        <v>0</v>
      </c>
      <c r="S331" s="168">
        <f>IF(A20stdlife="n/a","n/a",IF(S$3&gt;(A20stdlife+$E331),(Input!$M$162*(1+rvanilla)^0.5)-SUM($M331:R331),(Input!$M$162*(1+rvanilla)^0.5)/A20stdlife))</f>
        <v>0</v>
      </c>
      <c r="T331" s="168">
        <f>IF(A20stdlife="n/a","n/a",IF(T$3&gt;(A20stdlife+$E331),(Input!$M$162*(1+rvanilla)^0.5)-SUM($M331:S331),(Input!$M$162*(1+rvanilla)^0.5)/A20stdlife))</f>
        <v>0</v>
      </c>
      <c r="U331" s="168">
        <f>IF(A20stdlife="n/a","n/a",IF(U$3&gt;(A20stdlife+$E331),(Input!$M$162*(1+rvanilla)^0.5)-SUM($M331:T331),(Input!$M$162*(1+rvanilla)^0.5)/A20stdlife))</f>
        <v>0</v>
      </c>
      <c r="V331" s="168">
        <f>IF(A20stdlife="n/a","n/a",IF(V$3&gt;(A20stdlife+$E331),(Input!$M$162*(1+rvanilla)^0.5)-SUM($M331:U331),(Input!$M$162*(1+rvanilla)^0.5)/A20stdlife))</f>
        <v>0</v>
      </c>
      <c r="W331" s="168">
        <f>IF(A20stdlife="n/a","n/a",IF(W$3&gt;(A20stdlife+$E331),(Input!$M$162*(1+rvanilla)^0.5)-SUM($M331:V331),(Input!$M$162*(1+rvanilla)^0.5)/A20stdlife))</f>
        <v>0</v>
      </c>
      <c r="X331" s="168">
        <f>IF(A20stdlife="n/a","n/a",IF(X$3&gt;(A20stdlife+$E331),(Input!$M$162*(1+rvanilla)^0.5)-SUM($M331:W331),(Input!$M$162*(1+rvanilla)^0.5)/A20stdlife))</f>
        <v>0</v>
      </c>
      <c r="Y331" s="168">
        <f>IF(A20stdlife="n/a","n/a",IF(Y$3&gt;(A20stdlife+$E331),(Input!$M$162*(1+rvanilla)^0.5)-SUM($M331:X331),(Input!$M$162*(1+rvanilla)^0.5)/A20stdlife))</f>
        <v>0</v>
      </c>
      <c r="Z331" s="168">
        <f>IF(A20stdlife="n/a","n/a",IF(Z$3&gt;(A20stdlife+$E331),(Input!$M$162*(1+rvanilla)^0.5)-SUM($M331:Y331),(Input!$M$162*(1+rvanilla)^0.5)/A20stdlife))</f>
        <v>0</v>
      </c>
      <c r="AA331" s="168">
        <f>IF(A20stdlife="n/a","n/a",IF(AA$3&gt;(A20stdlife+$E331),(Input!$M$162*(1+rvanilla)^0.5)-SUM($M331:Z331),(Input!$M$162*(1+rvanilla)^0.5)/A20stdlife))</f>
        <v>0</v>
      </c>
      <c r="AB331" s="168">
        <f>IF(A20stdlife="n/a","n/a",IF(AB$3&gt;(A20stdlife+$E331),(Input!$M$162*(1+rvanilla)^0.5)-SUM($M331:AA331),(Input!$M$162*(1+rvanilla)^0.5)/A20stdlife))</f>
        <v>0</v>
      </c>
      <c r="AC331" s="168">
        <f>IF(A20stdlife="n/a","n/a",IF(AC$3&gt;(A20stdlife+$E331),(Input!$M$162*(1+rvanilla)^0.5)-SUM($M331:AB331),(Input!$M$162*(1+rvanilla)^0.5)/A20stdlife))</f>
        <v>0</v>
      </c>
      <c r="AD331" s="168">
        <f>IF(A20stdlife="n/a","n/a",IF(AD$3&gt;(A20stdlife+$E331),(Input!$M$162*(1+rvanilla)^0.5)-SUM($M331:AC331),(Input!$M$162*(1+rvanilla)^0.5)/A20stdlife))</f>
        <v>0</v>
      </c>
      <c r="AE331" s="168">
        <f>IF(A20stdlife="n/a","n/a",IF(AE$3&gt;(A20stdlife+$E331),(Input!$M$162*(1+rvanilla)^0.5)-SUM($M331:AD331),(Input!$M$162*(1+rvanilla)^0.5)/A20stdlife))</f>
        <v>0</v>
      </c>
      <c r="AF331" s="168">
        <f>IF(A20stdlife="n/a","n/a",IF(AF$3&gt;(A20stdlife+$E331),(Input!$M$162*(1+rvanilla)^0.5)-SUM($M331:AE331),(Input!$M$162*(1+rvanilla)^0.5)/A20stdlife))</f>
        <v>0</v>
      </c>
      <c r="AG331" s="168">
        <f>IF(A20stdlife="n/a","n/a",IF(AG$3&gt;(A20stdlife+$E331),(Input!$M$162*(1+rvanilla)^0.5)-SUM($M331:AF331),(Input!$M$162*(1+rvanilla)^0.5)/A20stdlife))</f>
        <v>0</v>
      </c>
      <c r="AH331" s="168">
        <f>IF(A20stdlife="n/a","n/a",IF(AH$3&gt;(A20stdlife+$E331),(Input!$M$162*(1+rvanilla)^0.5)-SUM($M331:AG331),(Input!$M$162*(1+rvanilla)^0.5)/A20stdlife))</f>
        <v>0</v>
      </c>
      <c r="AI331" s="168">
        <f>IF(A20stdlife="n/a","n/a",IF(AI$3&gt;(A20stdlife+$E331),(Input!$M$162*(1+rvanilla)^0.5)-SUM($M331:AH331),(Input!$M$162*(1+rvanilla)^0.5)/A20stdlife))</f>
        <v>0</v>
      </c>
      <c r="AJ331" s="168">
        <f>IF(A20stdlife="n/a","n/a",IF(AJ$3&gt;(A20stdlife+$E331),(Input!$M$162*(1+rvanilla)^0.5)-SUM($M331:AI331),(Input!$M$162*(1+rvanilla)^0.5)/A20stdlife))</f>
        <v>0</v>
      </c>
      <c r="AK331" s="168">
        <f>IF(A20stdlife="n/a","n/a",IF(AK$3&gt;(A20stdlife+$E331),(Input!$M$162*(1+rvanilla)^0.5)-SUM($M331:AJ331),(Input!$M$162*(1+rvanilla)^0.5)/A20stdlife))</f>
        <v>0</v>
      </c>
      <c r="AL331" s="168">
        <f>IF(A20stdlife="n/a","n/a",IF(AL$3&gt;(A20stdlife+$E331),(Input!$M$162*(1+rvanilla)^0.5)-SUM($M331:AK331),(Input!$M$162*(1+rvanilla)^0.5)/A20stdlife))</f>
        <v>0</v>
      </c>
      <c r="AM331" s="168">
        <f>IF(A20stdlife="n/a","n/a",IF(AM$3&gt;(A20stdlife+$E331),(Input!$M$162*(1+rvanilla)^0.5)-SUM($M331:AL331),(Input!$M$162*(1+rvanilla)^0.5)/A20stdlife))</f>
        <v>0</v>
      </c>
      <c r="AN331" s="168">
        <f>IF(A20stdlife="n/a","n/a",IF(AN$3&gt;(A20stdlife+$E331),(Input!$M$162*(1+rvanilla)^0.5)-SUM($M331:AM331),(Input!$M$162*(1+rvanilla)^0.5)/A20stdlife))</f>
        <v>0</v>
      </c>
      <c r="AO331" s="168">
        <f>IF(A20stdlife="n/a","n/a",IF(AO$3&gt;(A20stdlife+$E331),(Input!$M$162*(1+rvanilla)^0.5)-SUM($M331:AN331),(Input!$M$162*(1+rvanilla)^0.5)/A20stdlife))</f>
        <v>0</v>
      </c>
      <c r="AP331" s="168">
        <f>IF(A20stdlife="n/a","n/a",IF(AP$3&gt;(A20stdlife+$E331),(Input!$M$162*(1+rvanilla)^0.5)-SUM($M331:AO331),(Input!$M$162*(1+rvanilla)^0.5)/A20stdlife))</f>
        <v>0</v>
      </c>
      <c r="AQ331" s="168">
        <f>IF(A20stdlife="n/a","n/a",IF(AQ$3&gt;(A20stdlife+$E331),(Input!$M$162*(1+rvanilla)^0.5)-SUM($M331:AP331),(Input!$M$162*(1+rvanilla)^0.5)/A20stdlife))</f>
        <v>0</v>
      </c>
      <c r="AR331" s="168">
        <f>IF(A20stdlife="n/a","n/a",IF(AR$3&gt;(A20stdlife+$E331),(Input!$M$162*(1+rvanilla)^0.5)-SUM($M331:AQ331),(Input!$M$162*(1+rvanilla)^0.5)/A20stdlife))</f>
        <v>0</v>
      </c>
      <c r="AS331" s="168">
        <f>IF(A20stdlife="n/a","n/a",IF(AS$3&gt;(A20stdlife+$E331),(Input!$M$162*(1+rvanilla)^0.5)-SUM($M331:AR331),(Input!$M$162*(1+rvanilla)^0.5)/A20stdlife))</f>
        <v>0</v>
      </c>
      <c r="AT331" s="168">
        <f>IF(A20stdlife="n/a","n/a",IF(AT$3&gt;(A20stdlife+$E331),(Input!$M$162*(1+rvanilla)^0.5)-SUM($M331:AS331),(Input!$M$162*(1+rvanilla)^0.5)/A20stdlife))</f>
        <v>0</v>
      </c>
      <c r="AU331" s="168">
        <f>IF(A20stdlife="n/a","n/a",IF(AU$3&gt;(A20stdlife+$E331),(Input!$M$162*(1+rvanilla)^0.5)-SUM($M331:AT331),(Input!$M$162*(1+rvanilla)^0.5)/A20stdlife))</f>
        <v>0</v>
      </c>
      <c r="AV331" s="168">
        <f>IF(A20stdlife="n/a","n/a",IF(AV$3&gt;(A20stdlife+$E331),(Input!$M$162*(1+rvanilla)^0.5)-SUM($M331:AU331),(Input!$M$162*(1+rvanilla)^0.5)/A20stdlife))</f>
        <v>0</v>
      </c>
      <c r="AW331" s="168">
        <f>IF(A20stdlife="n/a","n/a",IF(AW$3&gt;(A20stdlife+$E331),(Input!$M$162*(1+rvanilla)^0.5)-SUM($M331:AV331),(Input!$M$162*(1+rvanilla)^0.5)/A20stdlife))</f>
        <v>0</v>
      </c>
      <c r="AX331" s="168">
        <f>IF(A20stdlife="n/a","n/a",IF(AX$3&gt;(A20stdlife+$E331),(Input!$M$162*(1+rvanilla)^0.5)-SUM($M331:AW331),(Input!$M$162*(1+rvanilla)^0.5)/A20stdlife))</f>
        <v>0</v>
      </c>
      <c r="AY331" s="168">
        <f>IF(A20stdlife="n/a","n/a",IF(AY$3&gt;(A20stdlife+$E331),(Input!$M$162*(1+rvanilla)^0.5)-SUM($M331:AX331),(Input!$M$162*(1+rvanilla)^0.5)/A20stdlife))</f>
        <v>0</v>
      </c>
      <c r="AZ331" s="168">
        <f>IF(A20stdlife="n/a","n/a",IF(AZ$3&gt;(A20stdlife+$E331),(Input!$M$162*(1+rvanilla)^0.5)-SUM($M331:AY331),(Input!$M$162*(1+rvanilla)^0.5)/A20stdlife))</f>
        <v>0</v>
      </c>
      <c r="BA331" s="168">
        <f>IF(A20stdlife="n/a","n/a",IF(BA$3&gt;(A20stdlife+$E331),(Input!$M$162*(1+rvanilla)^0.5)-SUM($M331:AZ331),(Input!$M$162*(1+rvanilla)^0.5)/A20stdlife))</f>
        <v>0</v>
      </c>
      <c r="BB331" s="168">
        <f>IF(A20stdlife="n/a","n/a",IF(BB$3&gt;(A20stdlife+$E331),(Input!$M$162*(1+rvanilla)^0.5)-SUM($M331:BA331),(Input!$M$162*(1+rvanilla)^0.5)/A20stdlife))</f>
        <v>0</v>
      </c>
      <c r="BC331" s="168">
        <f>IF(A20stdlife="n/a","n/a",IF(BC$3&gt;(A20stdlife+$E331),(Input!$M$162*(1+rvanilla)^0.5)-SUM($M331:BB331),(Input!$M$162*(1+rvanilla)^0.5)/A20stdlife))</f>
        <v>0</v>
      </c>
      <c r="BD331" s="168">
        <f>IF(A20stdlife="n/a","n/a",IF(BD$3&gt;(A20stdlife+$E331),(Input!$M$162*(1+rvanilla)^0.5)-SUM($M331:BC331),(Input!$M$162*(1+rvanilla)^0.5)/A20stdlife))</f>
        <v>0</v>
      </c>
      <c r="BE331" s="168">
        <f>IF(A20stdlife="n/a","n/a",IF(BE$3&gt;(A20stdlife+$E331),(Input!$M$162*(1+rvanilla)^0.5)-SUM($M331:BD331),(Input!$M$162*(1+rvanilla)^0.5)/A20stdlife))</f>
        <v>0</v>
      </c>
      <c r="BF331" s="168">
        <f>IF(A20stdlife="n/a","n/a",IF(BF$3&gt;(A20stdlife+$E331),(Input!$M$162*(1+rvanilla)^0.5)-SUM($M331:BE331),(Input!$M$162*(1+rvanilla)^0.5)/A20stdlife))</f>
        <v>0</v>
      </c>
      <c r="BG331" s="168">
        <f>IF(A20stdlife="n/a","n/a",IF(BG$3&gt;(A20stdlife+$E331),(Input!$M$162*(1+rvanilla)^0.5)-SUM($M331:BF331),(Input!$M$162*(1+rvanilla)^0.5)/A20stdlife))</f>
        <v>0</v>
      </c>
      <c r="BH331" s="168">
        <f>IF(A20stdlife="n/a","n/a",IF(BH$3&gt;(A20stdlife+$E331),(Input!$M$162*(1+rvanilla)^0.5)-SUM($M331:BG331),(Input!$M$162*(1+rvanilla)^0.5)/A20stdlife))</f>
        <v>0</v>
      </c>
      <c r="BI331" s="168">
        <f>IF(A20stdlife="n/a","n/a",IF(BI$3&gt;(A20stdlife+$E331),(Input!$M$162*(1+rvanilla)^0.5)-SUM($M331:BH331),(Input!$M$162*(1+rvanilla)^0.5)/A20stdlife))</f>
        <v>0</v>
      </c>
      <c r="BJ331" s="20"/>
      <c r="BK331" s="20"/>
      <c r="BL331"/>
      <c r="BM331"/>
      <c r="BN331"/>
      <c r="BO331"/>
      <c r="BP331"/>
      <c r="BQ331"/>
      <c r="BR331"/>
      <c r="BS331"/>
      <c r="BT331"/>
      <c r="BU331"/>
      <c r="BV331"/>
      <c r="BW331"/>
      <c r="BX331"/>
      <c r="BY331"/>
      <c r="BZ331"/>
      <c r="CA331"/>
      <c r="CB331"/>
      <c r="CC331"/>
      <c r="CD331"/>
      <c r="CE331"/>
      <c r="CF331"/>
      <c r="CG331"/>
      <c r="CH331"/>
      <c r="CI331"/>
      <c r="CJ331"/>
      <c r="CK331"/>
      <c r="CL331"/>
      <c r="CM331"/>
      <c r="CN331"/>
      <c r="CO331"/>
      <c r="CP331"/>
      <c r="CQ331"/>
      <c r="CR331"/>
      <c r="CS331"/>
      <c r="CT331"/>
      <c r="CU331"/>
      <c r="CV331"/>
      <c r="CW331"/>
      <c r="CX331"/>
      <c r="CY331"/>
      <c r="CZ331"/>
      <c r="DA331"/>
      <c r="DB331"/>
      <c r="DC331"/>
      <c r="DD331"/>
      <c r="DE331"/>
      <c r="DF331"/>
      <c r="DG331"/>
      <c r="DH331"/>
      <c r="DI331"/>
      <c r="DJ331"/>
      <c r="DK331"/>
      <c r="DL331"/>
      <c r="DM331"/>
      <c r="DN331"/>
      <c r="DO331"/>
      <c r="DP331"/>
      <c r="DQ331"/>
      <c r="DR331"/>
      <c r="DS331"/>
      <c r="DT331"/>
      <c r="DU331"/>
      <c r="DV331"/>
      <c r="DW331"/>
      <c r="DX331"/>
      <c r="DY331"/>
      <c r="DZ331"/>
      <c r="EA331"/>
      <c r="EB331"/>
      <c r="EC331"/>
      <c r="ED331"/>
      <c r="EE331"/>
      <c r="EF331"/>
      <c r="EG331"/>
      <c r="EH331"/>
      <c r="EI331"/>
      <c r="EJ331"/>
      <c r="EK331"/>
      <c r="EL331"/>
      <c r="EM331"/>
      <c r="EN331"/>
      <c r="EO331"/>
      <c r="EP331"/>
      <c r="EQ331"/>
      <c r="ER331"/>
      <c r="ES331"/>
      <c r="ET331"/>
      <c r="EU331"/>
      <c r="EV331"/>
      <c r="EW331"/>
      <c r="EX331"/>
      <c r="EY331"/>
      <c r="EZ331"/>
      <c r="FA331"/>
      <c r="FB331"/>
      <c r="FC331"/>
      <c r="FD331"/>
      <c r="FE331"/>
      <c r="FF331"/>
      <c r="FG331"/>
      <c r="FH331"/>
      <c r="FI331"/>
      <c r="FJ331"/>
      <c r="FK331"/>
      <c r="FL331"/>
      <c r="FM331"/>
      <c r="FN331"/>
      <c r="FO331"/>
      <c r="FP331"/>
      <c r="FQ331"/>
      <c r="FR331"/>
      <c r="FS331"/>
      <c r="FT331"/>
      <c r="FU331"/>
      <c r="FV331"/>
      <c r="FW331"/>
      <c r="FX331"/>
      <c r="FY331"/>
      <c r="FZ331"/>
      <c r="GA331"/>
      <c r="GB331"/>
      <c r="GC331"/>
      <c r="GD331"/>
      <c r="GE331"/>
      <c r="GF331"/>
      <c r="GG331"/>
      <c r="GH331"/>
      <c r="GI331"/>
      <c r="GJ331"/>
      <c r="GK331"/>
      <c r="GL331"/>
      <c r="GM331"/>
      <c r="GN331"/>
      <c r="GO331"/>
      <c r="GP331"/>
      <c r="GQ331"/>
      <c r="GR331"/>
      <c r="GS331"/>
      <c r="GT331"/>
      <c r="GU331"/>
      <c r="GV331"/>
      <c r="GW331"/>
      <c r="GX331"/>
      <c r="GY331"/>
      <c r="GZ331"/>
      <c r="HA331"/>
      <c r="HB331"/>
      <c r="HC331"/>
      <c r="HD331"/>
      <c r="HE331"/>
      <c r="HF331"/>
      <c r="HG331"/>
      <c r="HH331"/>
      <c r="HI331"/>
      <c r="HJ331"/>
      <c r="HK331"/>
      <c r="HL331"/>
      <c r="HM331"/>
      <c r="HN331"/>
      <c r="HO331"/>
      <c r="HP331"/>
      <c r="HQ331"/>
      <c r="HR331"/>
      <c r="HS331"/>
      <c r="HT331"/>
      <c r="HU331"/>
      <c r="HV331"/>
      <c r="HW331"/>
      <c r="HX331"/>
      <c r="HY331"/>
      <c r="HZ331"/>
      <c r="IA331"/>
      <c r="IB331"/>
      <c r="IC331"/>
      <c r="ID331"/>
      <c r="IE331"/>
      <c r="IF331"/>
      <c r="IG331"/>
      <c r="IH331"/>
      <c r="II331"/>
      <c r="IJ331"/>
      <c r="IK331"/>
      <c r="IL331"/>
      <c r="IM331"/>
      <c r="IN331"/>
      <c r="IO331"/>
      <c r="IP331"/>
      <c r="IQ331"/>
      <c r="IR331"/>
      <c r="IS331"/>
      <c r="IT331"/>
      <c r="IU331"/>
      <c r="IV331"/>
    </row>
    <row r="332" spans="1:256" s="5" customFormat="1" hidden="1" outlineLevel="2">
      <c r="A332" s="20"/>
      <c r="B332" s="20"/>
      <c r="C332" s="38"/>
      <c r="D332" s="641"/>
      <c r="E332" s="287">
        <v>8</v>
      </c>
      <c r="F332" s="40"/>
      <c r="G332" s="445"/>
      <c r="H332" s="315"/>
      <c r="I332" s="315"/>
      <c r="J332" s="315"/>
      <c r="K332" s="315"/>
      <c r="L332" s="315"/>
      <c r="M332" s="315"/>
      <c r="N332" s="314"/>
      <c r="O332" s="168">
        <f>IF(A20stdlife="n/a","n/a",IF(O$3&gt;(A20stdlife+$E332),(Input!$N$162*(1+rvanilla)^0.5)-SUM($N332:N332),(Input!$N$162*(1+rvanilla)^0.5)/A20stdlife))</f>
        <v>0</v>
      </c>
      <c r="P332" s="168">
        <f>IF(A20stdlife="n/a","n/a",IF(P$3&gt;(A20stdlife+$E332),(Input!$N$162*(1+rvanilla)^0.5)-SUM($N332:O332),(Input!$N$162*(1+rvanilla)^0.5)/A20stdlife))</f>
        <v>0</v>
      </c>
      <c r="Q332" s="168">
        <f>IF(A20stdlife="n/a","n/a",IF(Q$3&gt;(A20stdlife+$E332),(Input!$N$162*(1+rvanilla)^0.5)-SUM($N332:P332),(Input!$N$162*(1+rvanilla)^0.5)/A20stdlife))</f>
        <v>0</v>
      </c>
      <c r="R332" s="168">
        <f>IF(A20stdlife="n/a","n/a",IF(R$3&gt;(A20stdlife+$E332),(Input!$N$162*(1+rvanilla)^0.5)-SUM($N332:Q332),(Input!$N$162*(1+rvanilla)^0.5)/A20stdlife))</f>
        <v>0</v>
      </c>
      <c r="S332" s="168">
        <f>IF(A20stdlife="n/a","n/a",IF(S$3&gt;(A20stdlife+$E332),(Input!$N$162*(1+rvanilla)^0.5)-SUM($N332:R332),(Input!$N$162*(1+rvanilla)^0.5)/A20stdlife))</f>
        <v>0</v>
      </c>
      <c r="T332" s="168">
        <f>IF(A20stdlife="n/a","n/a",IF(T$3&gt;(A20stdlife+$E332),(Input!$N$162*(1+rvanilla)^0.5)-SUM($N332:S332),(Input!$N$162*(1+rvanilla)^0.5)/A20stdlife))</f>
        <v>0</v>
      </c>
      <c r="U332" s="168">
        <f>IF(A20stdlife="n/a","n/a",IF(U$3&gt;(A20stdlife+$E332),(Input!$N$162*(1+rvanilla)^0.5)-SUM($N332:T332),(Input!$N$162*(1+rvanilla)^0.5)/A20stdlife))</f>
        <v>0</v>
      </c>
      <c r="V332" s="168">
        <f>IF(A20stdlife="n/a","n/a",IF(V$3&gt;(A20stdlife+$E332),(Input!$N$162*(1+rvanilla)^0.5)-SUM($N332:U332),(Input!$N$162*(1+rvanilla)^0.5)/A20stdlife))</f>
        <v>0</v>
      </c>
      <c r="W332" s="168">
        <f>IF(A20stdlife="n/a","n/a",IF(W$3&gt;(A20stdlife+$E332),(Input!$N$162*(1+rvanilla)^0.5)-SUM($N332:V332),(Input!$N$162*(1+rvanilla)^0.5)/A20stdlife))</f>
        <v>0</v>
      </c>
      <c r="X332" s="168">
        <f>IF(A20stdlife="n/a","n/a",IF(X$3&gt;(A20stdlife+$E332),(Input!$N$162*(1+rvanilla)^0.5)-SUM($N332:W332),(Input!$N$162*(1+rvanilla)^0.5)/A20stdlife))</f>
        <v>0</v>
      </c>
      <c r="Y332" s="168">
        <f>IF(A20stdlife="n/a","n/a",IF(Y$3&gt;(A20stdlife+$E332),(Input!$N$162*(1+rvanilla)^0.5)-SUM($N332:X332),(Input!$N$162*(1+rvanilla)^0.5)/A20stdlife))</f>
        <v>0</v>
      </c>
      <c r="Z332" s="168">
        <f>IF(A20stdlife="n/a","n/a",IF(Z$3&gt;(A20stdlife+$E332),(Input!$N$162*(1+rvanilla)^0.5)-SUM($N332:Y332),(Input!$N$162*(1+rvanilla)^0.5)/A20stdlife))</f>
        <v>0</v>
      </c>
      <c r="AA332" s="168">
        <f>IF(A20stdlife="n/a","n/a",IF(AA$3&gt;(A20stdlife+$E332),(Input!$N$162*(1+rvanilla)^0.5)-SUM($N332:Z332),(Input!$N$162*(1+rvanilla)^0.5)/A20stdlife))</f>
        <v>0</v>
      </c>
      <c r="AB332" s="168">
        <f>IF(A20stdlife="n/a","n/a",IF(AB$3&gt;(A20stdlife+$E332),(Input!$N$162*(1+rvanilla)^0.5)-SUM($N332:AA332),(Input!$N$162*(1+rvanilla)^0.5)/A20stdlife))</f>
        <v>0</v>
      </c>
      <c r="AC332" s="168">
        <f>IF(A20stdlife="n/a","n/a",IF(AC$3&gt;(A20stdlife+$E332),(Input!$N$162*(1+rvanilla)^0.5)-SUM($N332:AB332),(Input!$N$162*(1+rvanilla)^0.5)/A20stdlife))</f>
        <v>0</v>
      </c>
      <c r="AD332" s="168">
        <f>IF(A20stdlife="n/a","n/a",IF(AD$3&gt;(A20stdlife+$E332),(Input!$N$162*(1+rvanilla)^0.5)-SUM($N332:AC332),(Input!$N$162*(1+rvanilla)^0.5)/A20stdlife))</f>
        <v>0</v>
      </c>
      <c r="AE332" s="168">
        <f>IF(A20stdlife="n/a","n/a",IF(AE$3&gt;(A20stdlife+$E332),(Input!$N$162*(1+rvanilla)^0.5)-SUM($N332:AD332),(Input!$N$162*(1+rvanilla)^0.5)/A20stdlife))</f>
        <v>0</v>
      </c>
      <c r="AF332" s="168">
        <f>IF(A20stdlife="n/a","n/a",IF(AF$3&gt;(A20stdlife+$E332),(Input!$N$162*(1+rvanilla)^0.5)-SUM($N332:AE332),(Input!$N$162*(1+rvanilla)^0.5)/A20stdlife))</f>
        <v>0</v>
      </c>
      <c r="AG332" s="168">
        <f>IF(A20stdlife="n/a","n/a",IF(AG$3&gt;(A20stdlife+$E332),(Input!$N$162*(1+rvanilla)^0.5)-SUM($N332:AF332),(Input!$N$162*(1+rvanilla)^0.5)/A20stdlife))</f>
        <v>0</v>
      </c>
      <c r="AH332" s="168">
        <f>IF(A20stdlife="n/a","n/a",IF(AH$3&gt;(A20stdlife+$E332),(Input!$N$162*(1+rvanilla)^0.5)-SUM($N332:AG332),(Input!$N$162*(1+rvanilla)^0.5)/A20stdlife))</f>
        <v>0</v>
      </c>
      <c r="AI332" s="168">
        <f>IF(A20stdlife="n/a","n/a",IF(AI$3&gt;(A20stdlife+$E332),(Input!$N$162*(1+rvanilla)^0.5)-SUM($N332:AH332),(Input!$N$162*(1+rvanilla)^0.5)/A20stdlife))</f>
        <v>0</v>
      </c>
      <c r="AJ332" s="168">
        <f>IF(A20stdlife="n/a","n/a",IF(AJ$3&gt;(A20stdlife+$E332),(Input!$N$162*(1+rvanilla)^0.5)-SUM($N332:AI332),(Input!$N$162*(1+rvanilla)^0.5)/A20stdlife))</f>
        <v>0</v>
      </c>
      <c r="AK332" s="168">
        <f>IF(A20stdlife="n/a","n/a",IF(AK$3&gt;(A20stdlife+$E332),(Input!$N$162*(1+rvanilla)^0.5)-SUM($N332:AJ332),(Input!$N$162*(1+rvanilla)^0.5)/A20stdlife))</f>
        <v>0</v>
      </c>
      <c r="AL332" s="168">
        <f>IF(A20stdlife="n/a","n/a",IF(AL$3&gt;(A20stdlife+$E332),(Input!$N$162*(1+rvanilla)^0.5)-SUM($N332:AK332),(Input!$N$162*(1+rvanilla)^0.5)/A20stdlife))</f>
        <v>0</v>
      </c>
      <c r="AM332" s="168">
        <f>IF(A20stdlife="n/a","n/a",IF(AM$3&gt;(A20stdlife+$E332),(Input!$N$162*(1+rvanilla)^0.5)-SUM($N332:AL332),(Input!$N$162*(1+rvanilla)^0.5)/A20stdlife))</f>
        <v>0</v>
      </c>
      <c r="AN332" s="168">
        <f>IF(A20stdlife="n/a","n/a",IF(AN$3&gt;(A20stdlife+$E332),(Input!$N$162*(1+rvanilla)^0.5)-SUM($N332:AM332),(Input!$N$162*(1+rvanilla)^0.5)/A20stdlife))</f>
        <v>0</v>
      </c>
      <c r="AO332" s="168">
        <f>IF(A20stdlife="n/a","n/a",IF(AO$3&gt;(A20stdlife+$E332),(Input!$N$162*(1+rvanilla)^0.5)-SUM($N332:AN332),(Input!$N$162*(1+rvanilla)^0.5)/A20stdlife))</f>
        <v>0</v>
      </c>
      <c r="AP332" s="168">
        <f>IF(A20stdlife="n/a","n/a",IF(AP$3&gt;(A20stdlife+$E332),(Input!$N$162*(1+rvanilla)^0.5)-SUM($N332:AO332),(Input!$N$162*(1+rvanilla)^0.5)/A20stdlife))</f>
        <v>0</v>
      </c>
      <c r="AQ332" s="168">
        <f>IF(A20stdlife="n/a","n/a",IF(AQ$3&gt;(A20stdlife+$E332),(Input!$N$162*(1+rvanilla)^0.5)-SUM($N332:AP332),(Input!$N$162*(1+rvanilla)^0.5)/A20stdlife))</f>
        <v>0</v>
      </c>
      <c r="AR332" s="168">
        <f>IF(A20stdlife="n/a","n/a",IF(AR$3&gt;(A20stdlife+$E332),(Input!$N$162*(1+rvanilla)^0.5)-SUM($N332:AQ332),(Input!$N$162*(1+rvanilla)^0.5)/A20stdlife))</f>
        <v>0</v>
      </c>
      <c r="AS332" s="168">
        <f>IF(A20stdlife="n/a","n/a",IF(AS$3&gt;(A20stdlife+$E332),(Input!$N$162*(1+rvanilla)^0.5)-SUM($N332:AR332),(Input!$N$162*(1+rvanilla)^0.5)/A20stdlife))</f>
        <v>0</v>
      </c>
      <c r="AT332" s="168">
        <f>IF(A20stdlife="n/a","n/a",IF(AT$3&gt;(A20stdlife+$E332),(Input!$N$162*(1+rvanilla)^0.5)-SUM($N332:AS332),(Input!$N$162*(1+rvanilla)^0.5)/A20stdlife))</f>
        <v>0</v>
      </c>
      <c r="AU332" s="168">
        <f>IF(A20stdlife="n/a","n/a",IF(AU$3&gt;(A20stdlife+$E332),(Input!$N$162*(1+rvanilla)^0.5)-SUM($N332:AT332),(Input!$N$162*(1+rvanilla)^0.5)/A20stdlife))</f>
        <v>0</v>
      </c>
      <c r="AV332" s="168">
        <f>IF(A20stdlife="n/a","n/a",IF(AV$3&gt;(A20stdlife+$E332),(Input!$N$162*(1+rvanilla)^0.5)-SUM($N332:AU332),(Input!$N$162*(1+rvanilla)^0.5)/A20stdlife))</f>
        <v>0</v>
      </c>
      <c r="AW332" s="168">
        <f>IF(A20stdlife="n/a","n/a",IF(AW$3&gt;(A20stdlife+$E332),(Input!$N$162*(1+rvanilla)^0.5)-SUM($N332:AV332),(Input!$N$162*(1+rvanilla)^0.5)/A20stdlife))</f>
        <v>0</v>
      </c>
      <c r="AX332" s="168">
        <f>IF(A20stdlife="n/a","n/a",IF(AX$3&gt;(A20stdlife+$E332),(Input!$N$162*(1+rvanilla)^0.5)-SUM($N332:AW332),(Input!$N$162*(1+rvanilla)^0.5)/A20stdlife))</f>
        <v>0</v>
      </c>
      <c r="AY332" s="168">
        <f>IF(A20stdlife="n/a","n/a",IF(AY$3&gt;(A20stdlife+$E332),(Input!$N$162*(1+rvanilla)^0.5)-SUM($N332:AX332),(Input!$N$162*(1+rvanilla)^0.5)/A20stdlife))</f>
        <v>0</v>
      </c>
      <c r="AZ332" s="168">
        <f>IF(A20stdlife="n/a","n/a",IF(AZ$3&gt;(A20stdlife+$E332),(Input!$N$162*(1+rvanilla)^0.5)-SUM($N332:AY332),(Input!$N$162*(1+rvanilla)^0.5)/A20stdlife))</f>
        <v>0</v>
      </c>
      <c r="BA332" s="168">
        <f>IF(A20stdlife="n/a","n/a",IF(BA$3&gt;(A20stdlife+$E332),(Input!$N$162*(1+rvanilla)^0.5)-SUM($N332:AZ332),(Input!$N$162*(1+rvanilla)^0.5)/A20stdlife))</f>
        <v>0</v>
      </c>
      <c r="BB332" s="168">
        <f>IF(A20stdlife="n/a","n/a",IF(BB$3&gt;(A20stdlife+$E332),(Input!$N$162*(1+rvanilla)^0.5)-SUM($N332:BA332),(Input!$N$162*(1+rvanilla)^0.5)/A20stdlife))</f>
        <v>0</v>
      </c>
      <c r="BC332" s="168">
        <f>IF(A20stdlife="n/a","n/a",IF(BC$3&gt;(A20stdlife+$E332),(Input!$N$162*(1+rvanilla)^0.5)-SUM($N332:BB332),(Input!$N$162*(1+rvanilla)^0.5)/A20stdlife))</f>
        <v>0</v>
      </c>
      <c r="BD332" s="168">
        <f>IF(A20stdlife="n/a","n/a",IF(BD$3&gt;(A20stdlife+$E332),(Input!$N$162*(1+rvanilla)^0.5)-SUM($N332:BC332),(Input!$N$162*(1+rvanilla)^0.5)/A20stdlife))</f>
        <v>0</v>
      </c>
      <c r="BE332" s="168">
        <f>IF(A20stdlife="n/a","n/a",IF(BE$3&gt;(A20stdlife+$E332),(Input!$N$162*(1+rvanilla)^0.5)-SUM($N332:BD332),(Input!$N$162*(1+rvanilla)^0.5)/A20stdlife))</f>
        <v>0</v>
      </c>
      <c r="BF332" s="168">
        <f>IF(A20stdlife="n/a","n/a",IF(BF$3&gt;(A20stdlife+$E332),(Input!$N$162*(1+rvanilla)^0.5)-SUM($N332:BE332),(Input!$N$162*(1+rvanilla)^0.5)/A20stdlife))</f>
        <v>0</v>
      </c>
      <c r="BG332" s="168">
        <f>IF(A20stdlife="n/a","n/a",IF(BG$3&gt;(A20stdlife+$E332),(Input!$N$162*(1+rvanilla)^0.5)-SUM($N332:BF332),(Input!$N$162*(1+rvanilla)^0.5)/A20stdlife))</f>
        <v>0</v>
      </c>
      <c r="BH332" s="168">
        <f>IF(A20stdlife="n/a","n/a",IF(BH$3&gt;(A20stdlife+$E332),(Input!$N$162*(1+rvanilla)^0.5)-SUM($N332:BG332),(Input!$N$162*(1+rvanilla)^0.5)/A20stdlife))</f>
        <v>0</v>
      </c>
      <c r="BI332" s="168">
        <f>IF(A20stdlife="n/a","n/a",IF(BI$3&gt;(A20stdlife+$E332),(Input!$N$162*(1+rvanilla)^0.5)-SUM($N332:BH332),(Input!$N$162*(1+rvanilla)^0.5)/A20stdlife))</f>
        <v>0</v>
      </c>
      <c r="BJ332" s="20"/>
      <c r="BK332" s="20"/>
      <c r="BL332"/>
      <c r="BM332"/>
      <c r="BN332"/>
      <c r="BO332"/>
      <c r="BP332"/>
      <c r="BQ332"/>
      <c r="BR332"/>
      <c r="BS332"/>
      <c r="BT332"/>
      <c r="BU332"/>
      <c r="BV332"/>
      <c r="BW332"/>
      <c r="BX332"/>
      <c r="BY332"/>
      <c r="BZ332"/>
      <c r="CA332"/>
      <c r="CB332"/>
      <c r="CC332"/>
      <c r="CD332"/>
      <c r="CE332"/>
      <c r="CF332"/>
      <c r="CG332"/>
      <c r="CH332"/>
      <c r="CI332"/>
      <c r="CJ332"/>
      <c r="CK332"/>
      <c r="CL332"/>
      <c r="CM332"/>
      <c r="CN332"/>
      <c r="CO332"/>
      <c r="CP332"/>
      <c r="CQ332"/>
      <c r="CR332"/>
      <c r="CS332"/>
      <c r="CT332"/>
      <c r="CU332"/>
      <c r="CV332"/>
      <c r="CW332"/>
      <c r="CX332"/>
      <c r="CY332"/>
      <c r="CZ332"/>
      <c r="DA332"/>
      <c r="DB332"/>
      <c r="DC332"/>
      <c r="DD332"/>
      <c r="DE332"/>
      <c r="DF332"/>
      <c r="DG332"/>
      <c r="DH332"/>
      <c r="DI332"/>
      <c r="DJ332"/>
      <c r="DK332"/>
      <c r="DL332"/>
      <c r="DM332"/>
      <c r="DN332"/>
      <c r="DO332"/>
      <c r="DP332"/>
      <c r="DQ332"/>
      <c r="DR332"/>
      <c r="DS332"/>
      <c r="DT332"/>
      <c r="DU332"/>
      <c r="DV332"/>
      <c r="DW332"/>
      <c r="DX332"/>
      <c r="DY332"/>
      <c r="DZ332"/>
      <c r="EA332"/>
      <c r="EB332"/>
      <c r="EC332"/>
      <c r="ED332"/>
      <c r="EE332"/>
      <c r="EF332"/>
      <c r="EG332"/>
      <c r="EH332"/>
      <c r="EI332"/>
      <c r="EJ332"/>
      <c r="EK332"/>
      <c r="EL332"/>
      <c r="EM332"/>
      <c r="EN332"/>
      <c r="EO332"/>
      <c r="EP332"/>
      <c r="EQ332"/>
      <c r="ER332"/>
      <c r="ES332"/>
      <c r="ET332"/>
      <c r="EU332"/>
      <c r="EV332"/>
      <c r="EW332"/>
      <c r="EX332"/>
      <c r="EY332"/>
      <c r="EZ332"/>
      <c r="FA332"/>
      <c r="FB332"/>
      <c r="FC332"/>
      <c r="FD332"/>
      <c r="FE332"/>
      <c r="FF332"/>
      <c r="FG332"/>
      <c r="FH332"/>
      <c r="FI332"/>
      <c r="FJ332"/>
      <c r="FK332"/>
      <c r="FL332"/>
      <c r="FM332"/>
      <c r="FN332"/>
      <c r="FO332"/>
      <c r="FP332"/>
      <c r="FQ332"/>
      <c r="FR332"/>
      <c r="FS332"/>
      <c r="FT332"/>
      <c r="FU332"/>
      <c r="FV332"/>
      <c r="FW332"/>
      <c r="FX332"/>
      <c r="FY332"/>
      <c r="FZ332"/>
      <c r="GA332"/>
      <c r="GB332"/>
      <c r="GC332"/>
      <c r="GD332"/>
      <c r="GE332"/>
      <c r="GF332"/>
      <c r="GG332"/>
      <c r="GH332"/>
      <c r="GI332"/>
      <c r="GJ332"/>
      <c r="GK332"/>
      <c r="GL332"/>
      <c r="GM332"/>
      <c r="GN332"/>
      <c r="GO332"/>
      <c r="GP332"/>
      <c r="GQ332"/>
      <c r="GR332"/>
      <c r="GS332"/>
      <c r="GT332"/>
      <c r="GU332"/>
      <c r="GV332"/>
      <c r="GW332"/>
      <c r="GX332"/>
      <c r="GY332"/>
      <c r="GZ332"/>
      <c r="HA332"/>
      <c r="HB332"/>
      <c r="HC332"/>
      <c r="HD332"/>
      <c r="HE332"/>
      <c r="HF332"/>
      <c r="HG332"/>
      <c r="HH332"/>
      <c r="HI332"/>
      <c r="HJ332"/>
      <c r="HK332"/>
      <c r="HL332"/>
      <c r="HM332"/>
      <c r="HN332"/>
      <c r="HO332"/>
      <c r="HP332"/>
      <c r="HQ332"/>
      <c r="HR332"/>
      <c r="HS332"/>
      <c r="HT332"/>
      <c r="HU332"/>
      <c r="HV332"/>
      <c r="HW332"/>
      <c r="HX332"/>
      <c r="HY332"/>
      <c r="HZ332"/>
      <c r="IA332"/>
      <c r="IB332"/>
      <c r="IC332"/>
      <c r="ID332"/>
      <c r="IE332"/>
      <c r="IF332"/>
      <c r="IG332"/>
      <c r="IH332"/>
      <c r="II332"/>
      <c r="IJ332"/>
      <c r="IK332"/>
      <c r="IL332"/>
      <c r="IM332"/>
      <c r="IN332"/>
      <c r="IO332"/>
      <c r="IP332"/>
      <c r="IQ332"/>
      <c r="IR332"/>
      <c r="IS332"/>
      <c r="IT332"/>
      <c r="IU332"/>
      <c r="IV332"/>
    </row>
    <row r="333" spans="1:256" s="5" customFormat="1" hidden="1" outlineLevel="2">
      <c r="A333" s="20"/>
      <c r="B333" s="20"/>
      <c r="C333" s="38"/>
      <c r="D333" s="641"/>
      <c r="E333" s="287">
        <v>9</v>
      </c>
      <c r="F333" s="40"/>
      <c r="G333" s="445"/>
      <c r="H333" s="315"/>
      <c r="I333" s="315"/>
      <c r="J333" s="315"/>
      <c r="K333" s="315"/>
      <c r="L333" s="315"/>
      <c r="M333" s="315"/>
      <c r="N333" s="315"/>
      <c r="O333" s="314"/>
      <c r="P333" s="168">
        <f>IF(A20stdlife="n/a","n/a",IF(P$3&gt;(A20stdlife+$E333),(Input!$O$162*(1+rvanilla)^0.5)-SUM($O333:O333),(Input!$O$162*(1+rvanilla)^0.5)/A20stdlife))</f>
        <v>0</v>
      </c>
      <c r="Q333" s="168">
        <f>IF(A20stdlife="n/a","n/a",IF(Q$3&gt;(A20stdlife+$E333),(Input!$O$162*(1+rvanilla)^0.5)-SUM($O333:P333),(Input!$O$162*(1+rvanilla)^0.5)/A20stdlife))</f>
        <v>0</v>
      </c>
      <c r="R333" s="168">
        <f>IF(A20stdlife="n/a","n/a",IF(R$3&gt;(A20stdlife+$E333),(Input!$O$162*(1+rvanilla)^0.5)-SUM($O333:Q333),(Input!$O$162*(1+rvanilla)^0.5)/A20stdlife))</f>
        <v>0</v>
      </c>
      <c r="S333" s="168">
        <f>IF(A20stdlife="n/a","n/a",IF(S$3&gt;(A20stdlife+$E333),(Input!$O$162*(1+rvanilla)^0.5)-SUM($O333:R333),(Input!$O$162*(1+rvanilla)^0.5)/A20stdlife))</f>
        <v>0</v>
      </c>
      <c r="T333" s="168">
        <f>IF(A20stdlife="n/a","n/a",IF(T$3&gt;(A20stdlife+$E333),(Input!$O$162*(1+rvanilla)^0.5)-SUM($O333:S333),(Input!$O$162*(1+rvanilla)^0.5)/A20stdlife))</f>
        <v>0</v>
      </c>
      <c r="U333" s="168">
        <f>IF(A20stdlife="n/a","n/a",IF(U$3&gt;(A20stdlife+$E333),(Input!$O$162*(1+rvanilla)^0.5)-SUM($O333:T333),(Input!$O$162*(1+rvanilla)^0.5)/A20stdlife))</f>
        <v>0</v>
      </c>
      <c r="V333" s="168">
        <f>IF(A20stdlife="n/a","n/a",IF(V$3&gt;(A20stdlife+$E333),(Input!$O$162*(1+rvanilla)^0.5)-SUM($O333:U333),(Input!$O$162*(1+rvanilla)^0.5)/A20stdlife))</f>
        <v>0</v>
      </c>
      <c r="W333" s="168">
        <f>IF(A20stdlife="n/a","n/a",IF(W$3&gt;(A20stdlife+$E333),(Input!$O$162*(1+rvanilla)^0.5)-SUM($O333:V333),(Input!$O$162*(1+rvanilla)^0.5)/A20stdlife))</f>
        <v>0</v>
      </c>
      <c r="X333" s="168">
        <f>IF(A20stdlife="n/a","n/a",IF(X$3&gt;(A20stdlife+$E333),(Input!$O$162*(1+rvanilla)^0.5)-SUM($O333:W333),(Input!$O$162*(1+rvanilla)^0.5)/A20stdlife))</f>
        <v>0</v>
      </c>
      <c r="Y333" s="168">
        <f>IF(A20stdlife="n/a","n/a",IF(Y$3&gt;(A20stdlife+$E333),(Input!$O$162*(1+rvanilla)^0.5)-SUM($O333:X333),(Input!$O$162*(1+rvanilla)^0.5)/A20stdlife))</f>
        <v>0</v>
      </c>
      <c r="Z333" s="168">
        <f>IF(A20stdlife="n/a","n/a",IF(Z$3&gt;(A20stdlife+$E333),(Input!$O$162*(1+rvanilla)^0.5)-SUM($O333:Y333),(Input!$O$162*(1+rvanilla)^0.5)/A20stdlife))</f>
        <v>0</v>
      </c>
      <c r="AA333" s="168">
        <f>IF(A20stdlife="n/a","n/a",IF(AA$3&gt;(A20stdlife+$E333),(Input!$O$162*(1+rvanilla)^0.5)-SUM($O333:Z333),(Input!$O$162*(1+rvanilla)^0.5)/A20stdlife))</f>
        <v>0</v>
      </c>
      <c r="AB333" s="168">
        <f>IF(A20stdlife="n/a","n/a",IF(AB$3&gt;(A20stdlife+$E333),(Input!$O$162*(1+rvanilla)^0.5)-SUM($O333:AA333),(Input!$O$162*(1+rvanilla)^0.5)/A20stdlife))</f>
        <v>0</v>
      </c>
      <c r="AC333" s="168">
        <f>IF(A20stdlife="n/a","n/a",IF(AC$3&gt;(A20stdlife+$E333),(Input!$O$162*(1+rvanilla)^0.5)-SUM($O333:AB333),(Input!$O$162*(1+rvanilla)^0.5)/A20stdlife))</f>
        <v>0</v>
      </c>
      <c r="AD333" s="168">
        <f>IF(A20stdlife="n/a","n/a",IF(AD$3&gt;(A20stdlife+$E333),(Input!$O$162*(1+rvanilla)^0.5)-SUM($O333:AC333),(Input!$O$162*(1+rvanilla)^0.5)/A20stdlife))</f>
        <v>0</v>
      </c>
      <c r="AE333" s="168">
        <f>IF(A20stdlife="n/a","n/a",IF(AE$3&gt;(A20stdlife+$E333),(Input!$O$162*(1+rvanilla)^0.5)-SUM($O333:AD333),(Input!$O$162*(1+rvanilla)^0.5)/A20stdlife))</f>
        <v>0</v>
      </c>
      <c r="AF333" s="168">
        <f>IF(A20stdlife="n/a","n/a",IF(AF$3&gt;(A20stdlife+$E333),(Input!$O$162*(1+rvanilla)^0.5)-SUM($O333:AE333),(Input!$O$162*(1+rvanilla)^0.5)/A20stdlife))</f>
        <v>0</v>
      </c>
      <c r="AG333" s="168">
        <f>IF(A20stdlife="n/a","n/a",IF(AG$3&gt;(A20stdlife+$E333),(Input!$O$162*(1+rvanilla)^0.5)-SUM($O333:AF333),(Input!$O$162*(1+rvanilla)^0.5)/A20stdlife))</f>
        <v>0</v>
      </c>
      <c r="AH333" s="168">
        <f>IF(A20stdlife="n/a","n/a",IF(AH$3&gt;(A20stdlife+$E333),(Input!$O$162*(1+rvanilla)^0.5)-SUM($O333:AG333),(Input!$O$162*(1+rvanilla)^0.5)/A20stdlife))</f>
        <v>0</v>
      </c>
      <c r="AI333" s="168">
        <f>IF(A20stdlife="n/a","n/a",IF(AI$3&gt;(A20stdlife+$E333),(Input!$O$162*(1+rvanilla)^0.5)-SUM($O333:AH333),(Input!$O$162*(1+rvanilla)^0.5)/A20stdlife))</f>
        <v>0</v>
      </c>
      <c r="AJ333" s="168">
        <f>IF(A20stdlife="n/a","n/a",IF(AJ$3&gt;(A20stdlife+$E333),(Input!$O$162*(1+rvanilla)^0.5)-SUM($O333:AI333),(Input!$O$162*(1+rvanilla)^0.5)/A20stdlife))</f>
        <v>0</v>
      </c>
      <c r="AK333" s="168">
        <f>IF(A20stdlife="n/a","n/a",IF(AK$3&gt;(A20stdlife+$E333),(Input!$O$162*(1+rvanilla)^0.5)-SUM($O333:AJ333),(Input!$O$162*(1+rvanilla)^0.5)/A20stdlife))</f>
        <v>0</v>
      </c>
      <c r="AL333" s="168">
        <f>IF(A20stdlife="n/a","n/a",IF(AL$3&gt;(A20stdlife+$E333),(Input!$O$162*(1+rvanilla)^0.5)-SUM($O333:AK333),(Input!$O$162*(1+rvanilla)^0.5)/A20stdlife))</f>
        <v>0</v>
      </c>
      <c r="AM333" s="168">
        <f>IF(A20stdlife="n/a","n/a",IF(AM$3&gt;(A20stdlife+$E333),(Input!$O$162*(1+rvanilla)^0.5)-SUM($O333:AL333),(Input!$O$162*(1+rvanilla)^0.5)/A20stdlife))</f>
        <v>0</v>
      </c>
      <c r="AN333" s="168">
        <f>IF(A20stdlife="n/a","n/a",IF(AN$3&gt;(A20stdlife+$E333),(Input!$O$162*(1+rvanilla)^0.5)-SUM($O333:AM333),(Input!$O$162*(1+rvanilla)^0.5)/A20stdlife))</f>
        <v>0</v>
      </c>
      <c r="AO333" s="168">
        <f>IF(A20stdlife="n/a","n/a",IF(AO$3&gt;(A20stdlife+$E333),(Input!$O$162*(1+rvanilla)^0.5)-SUM($O333:AN333),(Input!$O$162*(1+rvanilla)^0.5)/A20stdlife))</f>
        <v>0</v>
      </c>
      <c r="AP333" s="168">
        <f>IF(A20stdlife="n/a","n/a",IF(AP$3&gt;(A20stdlife+$E333),(Input!$O$162*(1+rvanilla)^0.5)-SUM($O333:AO333),(Input!$O$162*(1+rvanilla)^0.5)/A20stdlife))</f>
        <v>0</v>
      </c>
      <c r="AQ333" s="168">
        <f>IF(A20stdlife="n/a","n/a",IF(AQ$3&gt;(A20stdlife+$E333),(Input!$O$162*(1+rvanilla)^0.5)-SUM($O333:AP333),(Input!$O$162*(1+rvanilla)^0.5)/A20stdlife))</f>
        <v>0</v>
      </c>
      <c r="AR333" s="168">
        <f>IF(A20stdlife="n/a","n/a",IF(AR$3&gt;(A20stdlife+$E333),(Input!$O$162*(1+rvanilla)^0.5)-SUM($O333:AQ333),(Input!$O$162*(1+rvanilla)^0.5)/A20stdlife))</f>
        <v>0</v>
      </c>
      <c r="AS333" s="168">
        <f>IF(A20stdlife="n/a","n/a",IF(AS$3&gt;(A20stdlife+$E333),(Input!$O$162*(1+rvanilla)^0.5)-SUM($O333:AR333),(Input!$O$162*(1+rvanilla)^0.5)/A20stdlife))</f>
        <v>0</v>
      </c>
      <c r="AT333" s="168">
        <f>IF(A20stdlife="n/a","n/a",IF(AT$3&gt;(A20stdlife+$E333),(Input!$O$162*(1+rvanilla)^0.5)-SUM($O333:AS333),(Input!$O$162*(1+rvanilla)^0.5)/A20stdlife))</f>
        <v>0</v>
      </c>
      <c r="AU333" s="168">
        <f>IF(A20stdlife="n/a","n/a",IF(AU$3&gt;(A20stdlife+$E333),(Input!$O$162*(1+rvanilla)^0.5)-SUM($O333:AT333),(Input!$O$162*(1+rvanilla)^0.5)/A20stdlife))</f>
        <v>0</v>
      </c>
      <c r="AV333" s="168">
        <f>IF(A20stdlife="n/a","n/a",IF(AV$3&gt;(A20stdlife+$E333),(Input!$O$162*(1+rvanilla)^0.5)-SUM($O333:AU333),(Input!$O$162*(1+rvanilla)^0.5)/A20stdlife))</f>
        <v>0</v>
      </c>
      <c r="AW333" s="168">
        <f>IF(A20stdlife="n/a","n/a",IF(AW$3&gt;(A20stdlife+$E333),(Input!$O$162*(1+rvanilla)^0.5)-SUM($O333:AV333),(Input!$O$162*(1+rvanilla)^0.5)/A20stdlife))</f>
        <v>0</v>
      </c>
      <c r="AX333" s="168">
        <f>IF(A20stdlife="n/a","n/a",IF(AX$3&gt;(A20stdlife+$E333),(Input!$O$162*(1+rvanilla)^0.5)-SUM($O333:AW333),(Input!$O$162*(1+rvanilla)^0.5)/A20stdlife))</f>
        <v>0</v>
      </c>
      <c r="AY333" s="168">
        <f>IF(A20stdlife="n/a","n/a",IF(AY$3&gt;(A20stdlife+$E333),(Input!$O$162*(1+rvanilla)^0.5)-SUM($O333:AX333),(Input!$O$162*(1+rvanilla)^0.5)/A20stdlife))</f>
        <v>0</v>
      </c>
      <c r="AZ333" s="168">
        <f>IF(A20stdlife="n/a","n/a",IF(AZ$3&gt;(A20stdlife+$E333),(Input!$O$162*(1+rvanilla)^0.5)-SUM($O333:AY333),(Input!$O$162*(1+rvanilla)^0.5)/A20stdlife))</f>
        <v>0</v>
      </c>
      <c r="BA333" s="168">
        <f>IF(A20stdlife="n/a","n/a",IF(BA$3&gt;(A20stdlife+$E333),(Input!$O$162*(1+rvanilla)^0.5)-SUM($O333:AZ333),(Input!$O$162*(1+rvanilla)^0.5)/A20stdlife))</f>
        <v>0</v>
      </c>
      <c r="BB333" s="168">
        <f>IF(A20stdlife="n/a","n/a",IF(BB$3&gt;(A20stdlife+$E333),(Input!$O$162*(1+rvanilla)^0.5)-SUM($O333:BA333),(Input!$O$162*(1+rvanilla)^0.5)/A20stdlife))</f>
        <v>0</v>
      </c>
      <c r="BC333" s="168">
        <f>IF(A20stdlife="n/a","n/a",IF(BC$3&gt;(A20stdlife+$E333),(Input!$O$162*(1+rvanilla)^0.5)-SUM($O333:BB333),(Input!$O$162*(1+rvanilla)^0.5)/A20stdlife))</f>
        <v>0</v>
      </c>
      <c r="BD333" s="168">
        <f>IF(A20stdlife="n/a","n/a",IF(BD$3&gt;(A20stdlife+$E333),(Input!$O$162*(1+rvanilla)^0.5)-SUM($O333:BC333),(Input!$O$162*(1+rvanilla)^0.5)/A20stdlife))</f>
        <v>0</v>
      </c>
      <c r="BE333" s="168">
        <f>IF(A20stdlife="n/a","n/a",IF(BE$3&gt;(A20stdlife+$E333),(Input!$O$162*(1+rvanilla)^0.5)-SUM($O333:BD333),(Input!$O$162*(1+rvanilla)^0.5)/A20stdlife))</f>
        <v>0</v>
      </c>
      <c r="BF333" s="168">
        <f>IF(A20stdlife="n/a","n/a",IF(BF$3&gt;(A20stdlife+$E333),(Input!$O$162*(1+rvanilla)^0.5)-SUM($O333:BE333),(Input!$O$162*(1+rvanilla)^0.5)/A20stdlife))</f>
        <v>0</v>
      </c>
      <c r="BG333" s="168">
        <f>IF(A20stdlife="n/a","n/a",IF(BG$3&gt;(A20stdlife+$E333),(Input!$O$162*(1+rvanilla)^0.5)-SUM($O333:BF333),(Input!$O$162*(1+rvanilla)^0.5)/A20stdlife))</f>
        <v>0</v>
      </c>
      <c r="BH333" s="168">
        <f>IF(A20stdlife="n/a","n/a",IF(BH$3&gt;(A20stdlife+$E333),(Input!$O$162*(1+rvanilla)^0.5)-SUM($O333:BG333),(Input!$O$162*(1+rvanilla)^0.5)/A20stdlife))</f>
        <v>0</v>
      </c>
      <c r="BI333" s="168">
        <f>IF(A20stdlife="n/a","n/a",IF(BI$3&gt;(A20stdlife+$E333),(Input!$O$162*(1+rvanilla)^0.5)-SUM($O333:BH333),(Input!$O$162*(1+rvanilla)^0.5)/A20stdlife))</f>
        <v>0</v>
      </c>
      <c r="BJ333" s="20"/>
      <c r="BK333" s="20"/>
      <c r="BL333"/>
      <c r="BM333"/>
      <c r="BN333"/>
      <c r="BO333"/>
      <c r="BP333"/>
      <c r="BQ333"/>
      <c r="BR333"/>
      <c r="BS333"/>
      <c r="BT333"/>
      <c r="BU333"/>
      <c r="BV333"/>
      <c r="BW333"/>
      <c r="BX333"/>
      <c r="BY333"/>
      <c r="BZ333"/>
      <c r="CA333"/>
      <c r="CB333"/>
      <c r="CC333"/>
      <c r="CD333"/>
      <c r="CE333"/>
      <c r="CF333"/>
      <c r="CG333"/>
      <c r="CH333"/>
      <c r="CI333"/>
      <c r="CJ333"/>
      <c r="CK333"/>
      <c r="CL333"/>
      <c r="CM333"/>
      <c r="CN333"/>
      <c r="CO333"/>
      <c r="CP333"/>
      <c r="CQ333"/>
      <c r="CR333"/>
      <c r="CS333"/>
      <c r="CT333"/>
      <c r="CU333"/>
      <c r="CV333"/>
      <c r="CW333"/>
      <c r="CX333"/>
      <c r="CY333"/>
      <c r="CZ333"/>
      <c r="DA333"/>
      <c r="DB333"/>
      <c r="DC333"/>
      <c r="DD333"/>
      <c r="DE333"/>
      <c r="DF333"/>
      <c r="DG333"/>
      <c r="DH333"/>
      <c r="DI333"/>
      <c r="DJ333"/>
      <c r="DK333"/>
      <c r="DL333"/>
      <c r="DM333"/>
      <c r="DN333"/>
      <c r="DO333"/>
      <c r="DP333"/>
      <c r="DQ333"/>
      <c r="DR333"/>
      <c r="DS333"/>
      <c r="DT333"/>
      <c r="DU333"/>
      <c r="DV333"/>
      <c r="DW333"/>
      <c r="DX333"/>
      <c r="DY333"/>
      <c r="DZ333"/>
      <c r="EA333"/>
      <c r="EB333"/>
      <c r="EC333"/>
      <c r="ED333"/>
      <c r="EE333"/>
      <c r="EF333"/>
      <c r="EG333"/>
      <c r="EH333"/>
      <c r="EI333"/>
      <c r="EJ333"/>
      <c r="EK333"/>
      <c r="EL333"/>
      <c r="EM333"/>
      <c r="EN333"/>
      <c r="EO333"/>
      <c r="EP333"/>
      <c r="EQ333"/>
      <c r="ER333"/>
      <c r="ES333"/>
      <c r="ET333"/>
      <c r="EU333"/>
      <c r="EV333"/>
      <c r="EW333"/>
      <c r="EX333"/>
      <c r="EY333"/>
      <c r="EZ333"/>
      <c r="FA333"/>
      <c r="FB333"/>
      <c r="FC333"/>
      <c r="FD333"/>
      <c r="FE333"/>
      <c r="FF333"/>
      <c r="FG333"/>
      <c r="FH333"/>
      <c r="FI333"/>
      <c r="FJ333"/>
      <c r="FK333"/>
      <c r="FL333"/>
      <c r="FM333"/>
      <c r="FN333"/>
      <c r="FO333"/>
      <c r="FP333"/>
      <c r="FQ333"/>
      <c r="FR333"/>
      <c r="FS333"/>
      <c r="FT333"/>
      <c r="FU333"/>
      <c r="FV333"/>
      <c r="FW333"/>
      <c r="FX333"/>
      <c r="FY333"/>
      <c r="FZ333"/>
      <c r="GA333"/>
      <c r="GB333"/>
      <c r="GC333"/>
      <c r="GD333"/>
      <c r="GE333"/>
      <c r="GF333"/>
      <c r="GG333"/>
      <c r="GH333"/>
      <c r="GI333"/>
      <c r="GJ333"/>
      <c r="GK333"/>
      <c r="GL333"/>
      <c r="GM333"/>
      <c r="GN333"/>
      <c r="GO333"/>
      <c r="GP333"/>
      <c r="GQ333"/>
      <c r="GR333"/>
      <c r="GS333"/>
      <c r="GT333"/>
      <c r="GU333"/>
      <c r="GV333"/>
      <c r="GW333"/>
      <c r="GX333"/>
      <c r="GY333"/>
      <c r="GZ333"/>
      <c r="HA333"/>
      <c r="HB333"/>
      <c r="HC333"/>
      <c r="HD333"/>
      <c r="HE333"/>
      <c r="HF333"/>
      <c r="HG333"/>
      <c r="HH333"/>
      <c r="HI333"/>
      <c r="HJ333"/>
      <c r="HK333"/>
      <c r="HL333"/>
      <c r="HM333"/>
      <c r="HN333"/>
      <c r="HO333"/>
      <c r="HP333"/>
      <c r="HQ333"/>
      <c r="HR333"/>
      <c r="HS333"/>
      <c r="HT333"/>
      <c r="HU333"/>
      <c r="HV333"/>
      <c r="HW333"/>
      <c r="HX333"/>
      <c r="HY333"/>
      <c r="HZ333"/>
      <c r="IA333"/>
      <c r="IB333"/>
      <c r="IC333"/>
      <c r="ID333"/>
      <c r="IE333"/>
      <c r="IF333"/>
      <c r="IG333"/>
      <c r="IH333"/>
      <c r="II333"/>
      <c r="IJ333"/>
      <c r="IK333"/>
      <c r="IL333"/>
      <c r="IM333"/>
      <c r="IN333"/>
      <c r="IO333"/>
      <c r="IP333"/>
      <c r="IQ333"/>
      <c r="IR333"/>
      <c r="IS333"/>
      <c r="IT333"/>
      <c r="IU333"/>
      <c r="IV333"/>
    </row>
    <row r="334" spans="1:256" s="5" customFormat="1" hidden="1" outlineLevel="2">
      <c r="A334" s="20"/>
      <c r="B334" s="20"/>
      <c r="C334" s="38"/>
      <c r="D334" s="641"/>
      <c r="E334" s="288">
        <v>10</v>
      </c>
      <c r="F334" s="40"/>
      <c r="G334" s="445"/>
      <c r="H334" s="315"/>
      <c r="I334" s="315"/>
      <c r="J334" s="315"/>
      <c r="K334" s="315"/>
      <c r="L334" s="315"/>
      <c r="M334" s="315"/>
      <c r="N334" s="315"/>
      <c r="O334" s="315"/>
      <c r="P334" s="314"/>
      <c r="Q334" s="168">
        <f>IF(A20stdlife="n/a","n/a",IF(Q$3&gt;(A20stdlife+$E334),(Input!$P$162*(1+rvanilla)^0.5)-SUM($P334:P334),(Input!$P$162*(1+rvanilla)^0.5)/A20stdlife))</f>
        <v>0</v>
      </c>
      <c r="R334" s="168">
        <f>IF(A20stdlife="n/a","n/a",IF(R$3&gt;(A20stdlife+$E334),(Input!$P$162*(1+rvanilla)^0.5)-SUM($P334:Q334),(Input!$P$162*(1+rvanilla)^0.5)/A20stdlife))</f>
        <v>0</v>
      </c>
      <c r="S334" s="168">
        <f>IF(A20stdlife="n/a","n/a",IF(S$3&gt;(A20stdlife+$E334),(Input!$P$162*(1+rvanilla)^0.5)-SUM($P334:R334),(Input!$P$162*(1+rvanilla)^0.5)/A20stdlife))</f>
        <v>0</v>
      </c>
      <c r="T334" s="168">
        <f>IF(A20stdlife="n/a","n/a",IF(T$3&gt;(A20stdlife+$E334),(Input!$P$162*(1+rvanilla)^0.5)-SUM($P334:S334),(Input!$P$162*(1+rvanilla)^0.5)/A20stdlife))</f>
        <v>0</v>
      </c>
      <c r="U334" s="168">
        <f>IF(A20stdlife="n/a","n/a",IF(U$3&gt;(A20stdlife+$E334),(Input!$P$162*(1+rvanilla)^0.5)-SUM($P334:T334),(Input!$P$162*(1+rvanilla)^0.5)/A20stdlife))</f>
        <v>0</v>
      </c>
      <c r="V334" s="168">
        <f>IF(A20stdlife="n/a","n/a",IF(V$3&gt;(A20stdlife+$E334),(Input!$P$162*(1+rvanilla)^0.5)-SUM($P334:U334),(Input!$P$162*(1+rvanilla)^0.5)/A20stdlife))</f>
        <v>0</v>
      </c>
      <c r="W334" s="168">
        <f>IF(A20stdlife="n/a","n/a",IF(W$3&gt;(A20stdlife+$E334),(Input!$P$162*(1+rvanilla)^0.5)-SUM($P334:V334),(Input!$P$162*(1+rvanilla)^0.5)/A20stdlife))</f>
        <v>0</v>
      </c>
      <c r="X334" s="168">
        <f>IF(A20stdlife="n/a","n/a",IF(X$3&gt;(A20stdlife+$E334),(Input!$P$162*(1+rvanilla)^0.5)-SUM($P334:W334),(Input!$P$162*(1+rvanilla)^0.5)/A20stdlife))</f>
        <v>0</v>
      </c>
      <c r="Y334" s="168">
        <f>IF(A20stdlife="n/a","n/a",IF(Y$3&gt;(A20stdlife+$E334),(Input!$P$162*(1+rvanilla)^0.5)-SUM($P334:X334),(Input!$P$162*(1+rvanilla)^0.5)/A20stdlife))</f>
        <v>0</v>
      </c>
      <c r="Z334" s="168">
        <f>IF(A20stdlife="n/a","n/a",IF(Z$3&gt;(A20stdlife+$E334),(Input!$P$162*(1+rvanilla)^0.5)-SUM($P334:Y334),(Input!$P$162*(1+rvanilla)^0.5)/A20stdlife))</f>
        <v>0</v>
      </c>
      <c r="AA334" s="168">
        <f>IF(A20stdlife="n/a","n/a",IF(AA$3&gt;(A20stdlife+$E334),(Input!$P$162*(1+rvanilla)^0.5)-SUM($P334:Z334),(Input!$P$162*(1+rvanilla)^0.5)/A20stdlife))</f>
        <v>0</v>
      </c>
      <c r="AB334" s="168">
        <f>IF(A20stdlife="n/a","n/a",IF(AB$3&gt;(A20stdlife+$E334),(Input!$P$162*(1+rvanilla)^0.5)-SUM($P334:AA334),(Input!$P$162*(1+rvanilla)^0.5)/A20stdlife))</f>
        <v>0</v>
      </c>
      <c r="AC334" s="168">
        <f>IF(A20stdlife="n/a","n/a",IF(AC$3&gt;(A20stdlife+$E334),(Input!$P$162*(1+rvanilla)^0.5)-SUM($P334:AB334),(Input!$P$162*(1+rvanilla)^0.5)/A20stdlife))</f>
        <v>0</v>
      </c>
      <c r="AD334" s="168">
        <f>IF(A20stdlife="n/a","n/a",IF(AD$3&gt;(A20stdlife+$E334),(Input!$P$162*(1+rvanilla)^0.5)-SUM($P334:AC334),(Input!$P$162*(1+rvanilla)^0.5)/A20stdlife))</f>
        <v>0</v>
      </c>
      <c r="AE334" s="168">
        <f>IF(A20stdlife="n/a","n/a",IF(AE$3&gt;(A20stdlife+$E334),(Input!$P$162*(1+rvanilla)^0.5)-SUM($P334:AD334),(Input!$P$162*(1+rvanilla)^0.5)/A20stdlife))</f>
        <v>0</v>
      </c>
      <c r="AF334" s="168">
        <f>IF(A20stdlife="n/a","n/a",IF(AF$3&gt;(A20stdlife+$E334),(Input!$P$162*(1+rvanilla)^0.5)-SUM($P334:AE334),(Input!$P$162*(1+rvanilla)^0.5)/A20stdlife))</f>
        <v>0</v>
      </c>
      <c r="AG334" s="168">
        <f>IF(A20stdlife="n/a","n/a",IF(AG$3&gt;(A20stdlife+$E334),(Input!$P$162*(1+rvanilla)^0.5)-SUM($P334:AF334),(Input!$P$162*(1+rvanilla)^0.5)/A20stdlife))</f>
        <v>0</v>
      </c>
      <c r="AH334" s="168">
        <f>IF(A20stdlife="n/a","n/a",IF(AH$3&gt;(A20stdlife+$E334),(Input!$P$162*(1+rvanilla)^0.5)-SUM($P334:AG334),(Input!$P$162*(1+rvanilla)^0.5)/A20stdlife))</f>
        <v>0</v>
      </c>
      <c r="AI334" s="168">
        <f>IF(A20stdlife="n/a","n/a",IF(AI$3&gt;(A20stdlife+$E334),(Input!$P$162*(1+rvanilla)^0.5)-SUM($P334:AH334),(Input!$P$162*(1+rvanilla)^0.5)/A20stdlife))</f>
        <v>0</v>
      </c>
      <c r="AJ334" s="168">
        <f>IF(A20stdlife="n/a","n/a",IF(AJ$3&gt;(A20stdlife+$E334),(Input!$P$162*(1+rvanilla)^0.5)-SUM($P334:AI334),(Input!$P$162*(1+rvanilla)^0.5)/A20stdlife))</f>
        <v>0</v>
      </c>
      <c r="AK334" s="168">
        <f>IF(A20stdlife="n/a","n/a",IF(AK$3&gt;(A20stdlife+$E334),(Input!$P$162*(1+rvanilla)^0.5)-SUM($P334:AJ334),(Input!$P$162*(1+rvanilla)^0.5)/A20stdlife))</f>
        <v>0</v>
      </c>
      <c r="AL334" s="168">
        <f>IF(A20stdlife="n/a","n/a",IF(AL$3&gt;(A20stdlife+$E334),(Input!$P$162*(1+rvanilla)^0.5)-SUM($P334:AK334),(Input!$P$162*(1+rvanilla)^0.5)/A20stdlife))</f>
        <v>0</v>
      </c>
      <c r="AM334" s="168">
        <f>IF(A20stdlife="n/a","n/a",IF(AM$3&gt;(A20stdlife+$E334),(Input!$P$162*(1+rvanilla)^0.5)-SUM($P334:AL334),(Input!$P$162*(1+rvanilla)^0.5)/A20stdlife))</f>
        <v>0</v>
      </c>
      <c r="AN334" s="168">
        <f>IF(A20stdlife="n/a","n/a",IF(AN$3&gt;(A20stdlife+$E334),(Input!$P$162*(1+rvanilla)^0.5)-SUM($P334:AM334),(Input!$P$162*(1+rvanilla)^0.5)/A20stdlife))</f>
        <v>0</v>
      </c>
      <c r="AO334" s="168">
        <f>IF(A20stdlife="n/a","n/a",IF(AO$3&gt;(A20stdlife+$E334),(Input!$P$162*(1+rvanilla)^0.5)-SUM($P334:AN334),(Input!$P$162*(1+rvanilla)^0.5)/A20stdlife))</f>
        <v>0</v>
      </c>
      <c r="AP334" s="168">
        <f>IF(A20stdlife="n/a","n/a",IF(AP$3&gt;(A20stdlife+$E334),(Input!$P$162*(1+rvanilla)^0.5)-SUM($P334:AO334),(Input!$P$162*(1+rvanilla)^0.5)/A20stdlife))</f>
        <v>0</v>
      </c>
      <c r="AQ334" s="168">
        <f>IF(A20stdlife="n/a","n/a",IF(AQ$3&gt;(A20stdlife+$E334),(Input!$P$162*(1+rvanilla)^0.5)-SUM($P334:AP334),(Input!$P$162*(1+rvanilla)^0.5)/A20stdlife))</f>
        <v>0</v>
      </c>
      <c r="AR334" s="168">
        <f>IF(A20stdlife="n/a","n/a",IF(AR$3&gt;(A20stdlife+$E334),(Input!$P$162*(1+rvanilla)^0.5)-SUM($P334:AQ334),(Input!$P$162*(1+rvanilla)^0.5)/A20stdlife))</f>
        <v>0</v>
      </c>
      <c r="AS334" s="168">
        <f>IF(A20stdlife="n/a","n/a",IF(AS$3&gt;(A20stdlife+$E334),(Input!$P$162*(1+rvanilla)^0.5)-SUM($P334:AR334),(Input!$P$162*(1+rvanilla)^0.5)/A20stdlife))</f>
        <v>0</v>
      </c>
      <c r="AT334" s="168">
        <f>IF(A20stdlife="n/a","n/a",IF(AT$3&gt;(A20stdlife+$E334),(Input!$P$162*(1+rvanilla)^0.5)-SUM($P334:AS334),(Input!$P$162*(1+rvanilla)^0.5)/A20stdlife))</f>
        <v>0</v>
      </c>
      <c r="AU334" s="168">
        <f>IF(A20stdlife="n/a","n/a",IF(AU$3&gt;(A20stdlife+$E334),(Input!$P$162*(1+rvanilla)^0.5)-SUM($P334:AT334),(Input!$P$162*(1+rvanilla)^0.5)/A20stdlife))</f>
        <v>0</v>
      </c>
      <c r="AV334" s="168">
        <f>IF(A20stdlife="n/a","n/a",IF(AV$3&gt;(A20stdlife+$E334),(Input!$P$162*(1+rvanilla)^0.5)-SUM($P334:AU334),(Input!$P$162*(1+rvanilla)^0.5)/A20stdlife))</f>
        <v>0</v>
      </c>
      <c r="AW334" s="168">
        <f>IF(A20stdlife="n/a","n/a",IF(AW$3&gt;(A20stdlife+$E334),(Input!$P$162*(1+rvanilla)^0.5)-SUM($P334:AV334),(Input!$P$162*(1+rvanilla)^0.5)/A20stdlife))</f>
        <v>0</v>
      </c>
      <c r="AX334" s="168">
        <f>IF(A20stdlife="n/a","n/a",IF(AX$3&gt;(A20stdlife+$E334),(Input!$P$162*(1+rvanilla)^0.5)-SUM($P334:AW334),(Input!$P$162*(1+rvanilla)^0.5)/A20stdlife))</f>
        <v>0</v>
      </c>
      <c r="AY334" s="168">
        <f>IF(A20stdlife="n/a","n/a",IF(AY$3&gt;(A20stdlife+$E334),(Input!$P$162*(1+rvanilla)^0.5)-SUM($P334:AX334),(Input!$P$162*(1+rvanilla)^0.5)/A20stdlife))</f>
        <v>0</v>
      </c>
      <c r="AZ334" s="168">
        <f>IF(A20stdlife="n/a","n/a",IF(AZ$3&gt;(A20stdlife+$E334),(Input!$P$162*(1+rvanilla)^0.5)-SUM($P334:AY334),(Input!$P$162*(1+rvanilla)^0.5)/A20stdlife))</f>
        <v>0</v>
      </c>
      <c r="BA334" s="168">
        <f>IF(A20stdlife="n/a","n/a",IF(BA$3&gt;(A20stdlife+$E334),(Input!$P$162*(1+rvanilla)^0.5)-SUM($P334:AZ334),(Input!$P$162*(1+rvanilla)^0.5)/A20stdlife))</f>
        <v>0</v>
      </c>
      <c r="BB334" s="168">
        <f>IF(A20stdlife="n/a","n/a",IF(BB$3&gt;(A20stdlife+$E334),(Input!$P$162*(1+rvanilla)^0.5)-SUM($P334:BA334),(Input!$P$162*(1+rvanilla)^0.5)/A20stdlife))</f>
        <v>0</v>
      </c>
      <c r="BC334" s="168">
        <f>IF(A20stdlife="n/a","n/a",IF(BC$3&gt;(A20stdlife+$E334),(Input!$P$162*(1+rvanilla)^0.5)-SUM($P334:BB334),(Input!$P$162*(1+rvanilla)^0.5)/A20stdlife))</f>
        <v>0</v>
      </c>
      <c r="BD334" s="168">
        <f>IF(A20stdlife="n/a","n/a",IF(BD$3&gt;(A20stdlife+$E334),(Input!$P$162*(1+rvanilla)^0.5)-SUM($P334:BC334),(Input!$P$162*(1+rvanilla)^0.5)/A20stdlife))</f>
        <v>0</v>
      </c>
      <c r="BE334" s="168">
        <f>IF(A20stdlife="n/a","n/a",IF(BE$3&gt;(A20stdlife+$E334),(Input!$P$162*(1+rvanilla)^0.5)-SUM($P334:BD334),(Input!$P$162*(1+rvanilla)^0.5)/A20stdlife))</f>
        <v>0</v>
      </c>
      <c r="BF334" s="168">
        <f>IF(A20stdlife="n/a","n/a",IF(BF$3&gt;(A20stdlife+$E334),(Input!$P$162*(1+rvanilla)^0.5)-SUM($P334:BE334),(Input!$P$162*(1+rvanilla)^0.5)/A20stdlife))</f>
        <v>0</v>
      </c>
      <c r="BG334" s="168">
        <f>IF(A20stdlife="n/a","n/a",IF(BG$3&gt;(A20stdlife+$E334),(Input!$P$162*(1+rvanilla)^0.5)-SUM($P334:BF334),(Input!$P$162*(1+rvanilla)^0.5)/A20stdlife))</f>
        <v>0</v>
      </c>
      <c r="BH334" s="168">
        <f>IF(A20stdlife="n/a","n/a",IF(BH$3&gt;(A20stdlife+$E334),(Input!$P$162*(1+rvanilla)^0.5)-SUM($P334:BG334),(Input!$P$162*(1+rvanilla)^0.5)/A20stdlife))</f>
        <v>0</v>
      </c>
      <c r="BI334" s="168">
        <f>IF(A20stdlife="n/a","n/a",IF(BI$3&gt;(A20stdlife+$E334),(Input!$P$162*(1+rvanilla)^0.5)-SUM($P334:BH334),(Input!$P$162*(1+rvanilla)^0.5)/A20stdlife))</f>
        <v>0</v>
      </c>
      <c r="BJ334" s="20"/>
      <c r="BK334" s="20"/>
      <c r="BL334"/>
      <c r="BM334"/>
      <c r="BN334"/>
      <c r="BO334"/>
      <c r="BP334"/>
      <c r="BQ334"/>
      <c r="BR334"/>
      <c r="BS334"/>
      <c r="BT334"/>
      <c r="BU334"/>
      <c r="BV334"/>
      <c r="BW334"/>
      <c r="BX334"/>
      <c r="BY334"/>
      <c r="BZ334"/>
      <c r="CA334"/>
      <c r="CB334"/>
      <c r="CC334"/>
      <c r="CD334"/>
      <c r="CE334"/>
      <c r="CF334"/>
      <c r="CG334"/>
      <c r="CH334"/>
      <c r="CI334"/>
      <c r="CJ334"/>
      <c r="CK334"/>
      <c r="CL334"/>
      <c r="CM334"/>
      <c r="CN334"/>
      <c r="CO334"/>
      <c r="CP334"/>
      <c r="CQ334"/>
      <c r="CR334"/>
      <c r="CS334"/>
      <c r="CT334"/>
      <c r="CU334"/>
      <c r="CV334"/>
      <c r="CW334"/>
      <c r="CX334"/>
      <c r="CY334"/>
      <c r="CZ334"/>
      <c r="DA334"/>
      <c r="DB334"/>
      <c r="DC334"/>
      <c r="DD334"/>
      <c r="DE334"/>
      <c r="DF334"/>
      <c r="DG334"/>
      <c r="DH334"/>
      <c r="DI334"/>
      <c r="DJ334"/>
      <c r="DK334"/>
      <c r="DL334"/>
      <c r="DM334"/>
      <c r="DN334"/>
      <c r="DO334"/>
      <c r="DP334"/>
      <c r="DQ334"/>
      <c r="DR334"/>
      <c r="DS334"/>
      <c r="DT334"/>
      <c r="DU334"/>
      <c r="DV334"/>
      <c r="DW334"/>
      <c r="DX334"/>
      <c r="DY334"/>
      <c r="DZ334"/>
      <c r="EA334"/>
      <c r="EB334"/>
      <c r="EC334"/>
      <c r="ED334"/>
      <c r="EE334"/>
      <c r="EF334"/>
      <c r="EG334"/>
      <c r="EH334"/>
      <c r="EI334"/>
      <c r="EJ334"/>
      <c r="EK334"/>
      <c r="EL334"/>
      <c r="EM334"/>
      <c r="EN334"/>
      <c r="EO334"/>
      <c r="EP334"/>
      <c r="EQ334"/>
      <c r="ER334"/>
      <c r="ES334"/>
      <c r="ET334"/>
      <c r="EU334"/>
      <c r="EV334"/>
      <c r="EW334"/>
      <c r="EX334"/>
      <c r="EY334"/>
      <c r="EZ334"/>
      <c r="FA334"/>
      <c r="FB334"/>
      <c r="FC334"/>
      <c r="FD334"/>
      <c r="FE334"/>
      <c r="FF334"/>
      <c r="FG334"/>
      <c r="FH334"/>
      <c r="FI334"/>
      <c r="FJ334"/>
      <c r="FK334"/>
      <c r="FL334"/>
      <c r="FM334"/>
      <c r="FN334"/>
      <c r="FO334"/>
      <c r="FP334"/>
      <c r="FQ334"/>
      <c r="FR334"/>
      <c r="FS334"/>
      <c r="FT334"/>
      <c r="FU334"/>
      <c r="FV334"/>
      <c r="FW334"/>
      <c r="FX334"/>
      <c r="FY334"/>
      <c r="FZ334"/>
      <c r="GA334"/>
      <c r="GB334"/>
      <c r="GC334"/>
      <c r="GD334"/>
      <c r="GE334"/>
      <c r="GF334"/>
      <c r="GG334"/>
      <c r="GH334"/>
      <c r="GI334"/>
      <c r="GJ334"/>
      <c r="GK334"/>
      <c r="GL334"/>
      <c r="GM334"/>
      <c r="GN334"/>
      <c r="GO334"/>
      <c r="GP334"/>
      <c r="GQ334"/>
      <c r="GR334"/>
      <c r="GS334"/>
      <c r="GT334"/>
      <c r="GU334"/>
      <c r="GV334"/>
      <c r="GW334"/>
      <c r="GX334"/>
      <c r="GY334"/>
      <c r="GZ334"/>
      <c r="HA334"/>
      <c r="HB334"/>
      <c r="HC334"/>
      <c r="HD334"/>
      <c r="HE334"/>
      <c r="HF334"/>
      <c r="HG334"/>
      <c r="HH334"/>
      <c r="HI334"/>
      <c r="HJ334"/>
      <c r="HK334"/>
      <c r="HL334"/>
      <c r="HM334"/>
      <c r="HN334"/>
      <c r="HO334"/>
      <c r="HP334"/>
      <c r="HQ334"/>
      <c r="HR334"/>
      <c r="HS334"/>
      <c r="HT334"/>
      <c r="HU334"/>
      <c r="HV334"/>
      <c r="HW334"/>
      <c r="HX334"/>
      <c r="HY334"/>
      <c r="HZ334"/>
      <c r="IA334"/>
      <c r="IB334"/>
      <c r="IC334"/>
      <c r="ID334"/>
      <c r="IE334"/>
      <c r="IF334"/>
      <c r="IG334"/>
      <c r="IH334"/>
      <c r="II334"/>
      <c r="IJ334"/>
      <c r="IK334"/>
      <c r="IL334"/>
      <c r="IM334"/>
      <c r="IN334"/>
      <c r="IO334"/>
      <c r="IP334"/>
      <c r="IQ334"/>
      <c r="IR334"/>
      <c r="IS334"/>
      <c r="IT334"/>
      <c r="IU334"/>
      <c r="IV334"/>
    </row>
    <row r="335" spans="1:256" s="5" customFormat="1" outlineLevel="1" collapsed="1">
      <c r="A335" s="20"/>
      <c r="B335" s="20"/>
      <c r="C335" s="38" t="str">
        <f>Asset20</f>
        <v>Buildings</v>
      </c>
      <c r="D335" s="20"/>
      <c r="E335" s="20"/>
      <c r="F335" s="35"/>
      <c r="G335" s="165">
        <f t="shared" ref="G335:AL335" si="75">SUM(G323:G334)</f>
        <v>7.6842631804613344</v>
      </c>
      <c r="H335" s="165">
        <f t="shared" si="75"/>
        <v>8.5223795312007233</v>
      </c>
      <c r="I335" s="165">
        <f t="shared" si="75"/>
        <v>10.024760497910012</v>
      </c>
      <c r="J335" s="165">
        <f t="shared" si="75"/>
        <v>11.131237088602573</v>
      </c>
      <c r="K335" s="165">
        <f t="shared" si="75"/>
        <v>11.730959647741086</v>
      </c>
      <c r="L335" s="165">
        <f t="shared" si="75"/>
        <v>11.780700763437016</v>
      </c>
      <c r="M335" s="165">
        <f t="shared" si="75"/>
        <v>11.780700763437016</v>
      </c>
      <c r="N335" s="165">
        <f t="shared" si="75"/>
        <v>11.780700763437016</v>
      </c>
      <c r="O335" s="165">
        <f t="shared" si="75"/>
        <v>11.780700763437016</v>
      </c>
      <c r="P335" s="165">
        <f t="shared" si="75"/>
        <v>11.780700763437016</v>
      </c>
      <c r="Q335" s="165">
        <f t="shared" si="75"/>
        <v>11.780700763437016</v>
      </c>
      <c r="R335" s="165">
        <f t="shared" si="75"/>
        <v>11.780700763437016</v>
      </c>
      <c r="S335" s="165">
        <f t="shared" si="75"/>
        <v>11.780700763437016</v>
      </c>
      <c r="T335" s="165">
        <f t="shared" si="75"/>
        <v>11.780700763437016</v>
      </c>
      <c r="U335" s="165">
        <f t="shared" si="75"/>
        <v>11.780700763437016</v>
      </c>
      <c r="V335" s="165">
        <f t="shared" si="75"/>
        <v>11.780700763437016</v>
      </c>
      <c r="W335" s="165">
        <f t="shared" si="75"/>
        <v>11.780700763437016</v>
      </c>
      <c r="X335" s="165">
        <f t="shared" si="75"/>
        <v>11.780700763437016</v>
      </c>
      <c r="Y335" s="165">
        <f t="shared" si="75"/>
        <v>11.780700763437016</v>
      </c>
      <c r="Z335" s="165">
        <f t="shared" si="75"/>
        <v>11.780700763437016</v>
      </c>
      <c r="AA335" s="165">
        <f t="shared" si="75"/>
        <v>11.780700763437016</v>
      </c>
      <c r="AB335" s="165">
        <f t="shared" si="75"/>
        <v>11.780700763437016</v>
      </c>
      <c r="AC335" s="165">
        <f t="shared" si="75"/>
        <v>11.780700763437016</v>
      </c>
      <c r="AD335" s="165">
        <f t="shared" si="75"/>
        <v>11.780700763437016</v>
      </c>
      <c r="AE335" s="165">
        <f t="shared" si="75"/>
        <v>11.780700763437016</v>
      </c>
      <c r="AF335" s="165">
        <f t="shared" si="75"/>
        <v>11.780700763437016</v>
      </c>
      <c r="AG335" s="165">
        <f t="shared" si="75"/>
        <v>11.780700763437016</v>
      </c>
      <c r="AH335" s="165">
        <f t="shared" si="75"/>
        <v>11.780700763437016</v>
      </c>
      <c r="AI335" s="165">
        <f t="shared" si="75"/>
        <v>11.780700763437016</v>
      </c>
      <c r="AJ335" s="165">
        <f t="shared" si="75"/>
        <v>10.191356367949197</v>
      </c>
      <c r="AK335" s="165">
        <f t="shared" si="75"/>
        <v>4.0964375829756809</v>
      </c>
      <c r="AL335" s="165">
        <f t="shared" si="75"/>
        <v>4.0964375829756809</v>
      </c>
      <c r="AM335" s="165">
        <f t="shared" ref="AM335:BI335" si="76">SUM(AM323:AM334)</f>
        <v>4.0964375829756809</v>
      </c>
      <c r="AN335" s="165">
        <f t="shared" si="76"/>
        <v>4.0964375829756809</v>
      </c>
      <c r="AO335" s="165">
        <f t="shared" si="76"/>
        <v>4.0964375829756809</v>
      </c>
      <c r="AP335" s="165">
        <f t="shared" si="76"/>
        <v>4.0964375829756809</v>
      </c>
      <c r="AQ335" s="165">
        <f t="shared" si="76"/>
        <v>4.0267867881139683</v>
      </c>
      <c r="AR335" s="165">
        <f t="shared" si="76"/>
        <v>3.1334674116133043</v>
      </c>
      <c r="AS335" s="165">
        <f t="shared" si="76"/>
        <v>1.663987669721378</v>
      </c>
      <c r="AT335" s="165">
        <f t="shared" si="76"/>
        <v>0.59962435013487736</v>
      </c>
      <c r="AU335" s="165">
        <f t="shared" si="76"/>
        <v>4.5607431580982238E-2</v>
      </c>
      <c r="AV335" s="165">
        <f t="shared" si="76"/>
        <v>0</v>
      </c>
      <c r="AW335" s="165">
        <f t="shared" si="76"/>
        <v>0</v>
      </c>
      <c r="AX335" s="165">
        <f t="shared" si="76"/>
        <v>0</v>
      </c>
      <c r="AY335" s="165">
        <f t="shared" si="76"/>
        <v>0</v>
      </c>
      <c r="AZ335" s="165">
        <f t="shared" si="76"/>
        <v>0</v>
      </c>
      <c r="BA335" s="165">
        <f t="shared" si="76"/>
        <v>0</v>
      </c>
      <c r="BB335" s="165">
        <f t="shared" si="76"/>
        <v>0</v>
      </c>
      <c r="BC335" s="165">
        <f t="shared" si="76"/>
        <v>0</v>
      </c>
      <c r="BD335" s="165">
        <f t="shared" si="76"/>
        <v>0</v>
      </c>
      <c r="BE335" s="165">
        <f t="shared" si="76"/>
        <v>0</v>
      </c>
      <c r="BF335" s="165">
        <f t="shared" si="76"/>
        <v>0</v>
      </c>
      <c r="BG335" s="165">
        <f t="shared" si="76"/>
        <v>0</v>
      </c>
      <c r="BH335" s="165">
        <f t="shared" si="76"/>
        <v>0</v>
      </c>
      <c r="BI335" s="165">
        <f t="shared" si="76"/>
        <v>0</v>
      </c>
      <c r="BJ335" s="20"/>
      <c r="BK335" s="20"/>
      <c r="BL335"/>
      <c r="BM335"/>
      <c r="BN335"/>
      <c r="BO335"/>
      <c r="BP335"/>
      <c r="BQ335"/>
      <c r="BR335"/>
      <c r="BS335"/>
      <c r="BT335"/>
      <c r="BU335"/>
      <c r="BV335"/>
      <c r="BW335"/>
      <c r="BX335"/>
      <c r="BY335"/>
      <c r="BZ335"/>
      <c r="CA335"/>
      <c r="CB335"/>
      <c r="CC335"/>
      <c r="CD335"/>
      <c r="CE335"/>
      <c r="CF335"/>
      <c r="CG335"/>
      <c r="CH335"/>
      <c r="CI335"/>
      <c r="CJ335"/>
      <c r="CK335"/>
      <c r="CL335"/>
      <c r="CM335"/>
      <c r="CN335"/>
      <c r="CO335"/>
      <c r="CP335"/>
      <c r="CQ335"/>
      <c r="CR335"/>
      <c r="CS335"/>
      <c r="CT335"/>
      <c r="CU335"/>
      <c r="CV335"/>
      <c r="CW335"/>
      <c r="CX335"/>
      <c r="CY335"/>
      <c r="CZ335"/>
      <c r="DA335"/>
      <c r="DB335"/>
      <c r="DC335"/>
      <c r="DD335"/>
      <c r="DE335"/>
      <c r="DF335"/>
      <c r="DG335"/>
      <c r="DH335"/>
      <c r="DI335"/>
      <c r="DJ335"/>
      <c r="DK335"/>
      <c r="DL335"/>
      <c r="DM335"/>
      <c r="DN335"/>
      <c r="DO335"/>
      <c r="DP335"/>
      <c r="DQ335"/>
      <c r="DR335"/>
      <c r="DS335"/>
      <c r="DT335"/>
      <c r="DU335"/>
      <c r="DV335"/>
      <c r="DW335"/>
      <c r="DX335"/>
      <c r="DY335"/>
      <c r="DZ335"/>
      <c r="EA335"/>
      <c r="EB335"/>
      <c r="EC335"/>
      <c r="ED335"/>
      <c r="EE335"/>
      <c r="EF335"/>
      <c r="EG335"/>
      <c r="EH335"/>
      <c r="EI335"/>
      <c r="EJ335"/>
      <c r="EK335"/>
      <c r="EL335"/>
      <c r="EM335"/>
      <c r="EN335"/>
      <c r="EO335"/>
      <c r="EP335"/>
      <c r="EQ335"/>
      <c r="ER335"/>
      <c r="ES335"/>
      <c r="ET335"/>
      <c r="EU335"/>
      <c r="EV335"/>
      <c r="EW335"/>
      <c r="EX335"/>
      <c r="EY335"/>
      <c r="EZ335"/>
      <c r="FA335"/>
      <c r="FB335"/>
      <c r="FC335"/>
      <c r="FD335"/>
      <c r="FE335"/>
      <c r="FF335"/>
      <c r="FG335"/>
      <c r="FH335"/>
      <c r="FI335"/>
      <c r="FJ335"/>
      <c r="FK335"/>
      <c r="FL335"/>
      <c r="FM335"/>
      <c r="FN335"/>
      <c r="FO335"/>
      <c r="FP335"/>
      <c r="FQ335"/>
      <c r="FR335"/>
      <c r="FS335"/>
      <c r="FT335"/>
      <c r="FU335"/>
      <c r="FV335"/>
      <c r="FW335"/>
      <c r="FX335"/>
      <c r="FY335"/>
      <c r="FZ335"/>
      <c r="GA335"/>
      <c r="GB335"/>
      <c r="GC335"/>
      <c r="GD335"/>
      <c r="GE335"/>
      <c r="GF335"/>
      <c r="GG335"/>
      <c r="GH335"/>
      <c r="GI335"/>
      <c r="GJ335"/>
      <c r="GK335"/>
      <c r="GL335"/>
      <c r="GM335"/>
      <c r="GN335"/>
      <c r="GO335"/>
      <c r="GP335"/>
      <c r="GQ335"/>
      <c r="GR335"/>
      <c r="GS335"/>
      <c r="GT335"/>
      <c r="GU335"/>
      <c r="GV335"/>
      <c r="GW335"/>
      <c r="GX335"/>
      <c r="GY335"/>
      <c r="GZ335"/>
      <c r="HA335"/>
      <c r="HB335"/>
      <c r="HC335"/>
      <c r="HD335"/>
      <c r="HE335"/>
      <c r="HF335"/>
      <c r="HG335"/>
      <c r="HH335"/>
      <c r="HI335"/>
      <c r="HJ335"/>
      <c r="HK335"/>
      <c r="HL335"/>
      <c r="HM335"/>
      <c r="HN335"/>
      <c r="HO335"/>
      <c r="HP335"/>
      <c r="HQ335"/>
      <c r="HR335"/>
      <c r="HS335"/>
      <c r="HT335"/>
      <c r="HU335"/>
      <c r="HV335"/>
      <c r="HW335"/>
      <c r="HX335"/>
      <c r="HY335"/>
      <c r="HZ335"/>
      <c r="IA335"/>
      <c r="IB335"/>
      <c r="IC335"/>
      <c r="ID335"/>
      <c r="IE335"/>
      <c r="IF335"/>
      <c r="IG335"/>
      <c r="IH335"/>
      <c r="II335"/>
      <c r="IJ335"/>
      <c r="IK335"/>
      <c r="IL335"/>
      <c r="IM335"/>
      <c r="IN335"/>
      <c r="IO335"/>
      <c r="IP335"/>
      <c r="IQ335"/>
      <c r="IR335"/>
      <c r="IS335"/>
      <c r="IT335"/>
      <c r="IU335"/>
      <c r="IV335"/>
    </row>
    <row r="336" spans="1:256" s="5" customFormat="1" hidden="1" outlineLevel="2">
      <c r="A336" s="20"/>
      <c r="B336" s="45" t="str">
        <f>C348</f>
        <v>Equity raising costs</v>
      </c>
      <c r="C336" s="46"/>
      <c r="D336" s="47" t="s">
        <v>72</v>
      </c>
      <c r="E336" s="46"/>
      <c r="F336" s="48"/>
      <c r="G336" s="443">
        <f>IF(G$3&gt;A21remlife,A21value-SUM($F336:F336),IF(A21remlife="N/A","n/a",A21value/A21remlife))</f>
        <v>0.75910960742364197</v>
      </c>
      <c r="H336" s="167">
        <f>IF(H$3&gt;A21remlife,A21value-SUM($F336:G336),IF(A21remlife="N/A","n/a",A21value/A21remlife))</f>
        <v>0.75910960742364197</v>
      </c>
      <c r="I336" s="167">
        <f>IF(I$3&gt;A21remlife,A21value-SUM($F336:H336),IF(A21remlife="N/A","n/a",A21value/A21remlife))</f>
        <v>0.75910960742364197</v>
      </c>
      <c r="J336" s="167">
        <f>IF(J$3&gt;A21remlife,A21value-SUM($F336:I336),IF(A21remlife="N/A","n/a",A21value/A21remlife))</f>
        <v>0.75910960742364197</v>
      </c>
      <c r="K336" s="167">
        <f>IF(K$3&gt;A21remlife,A21value-SUM($F336:J336),IF(A21remlife="N/A","n/a",A21value/A21remlife))</f>
        <v>0.75910960742364197</v>
      </c>
      <c r="L336" s="167">
        <f>IF(L$3&gt;A21remlife,A21value-SUM($F336:K336),IF(A21remlife="N/A","n/a",A21value/A21remlife))</f>
        <v>0.75910960742364197</v>
      </c>
      <c r="M336" s="167">
        <f>IF(M$3&gt;A21remlife,A21value-SUM($F336:L336),IF(A21remlife="N/A","n/a",A21value/A21remlife))</f>
        <v>0.75910960742364197</v>
      </c>
      <c r="N336" s="167">
        <f>IF(N$3&gt;A21remlife,A21value-SUM($F336:M336),IF(A21remlife="N/A","n/a",A21value/A21remlife))</f>
        <v>0.75910960742364197</v>
      </c>
      <c r="O336" s="167">
        <f>IF(O$3&gt;A21remlife,A21value-SUM($F336:N336),IF(A21remlife="N/A","n/a",A21value/A21remlife))</f>
        <v>0.75910960742364197</v>
      </c>
      <c r="P336" s="167">
        <f>IF(P$3&gt;A21remlife,A21value-SUM($F336:O336),IF(A21remlife="N/A","n/a",A21value/A21remlife))</f>
        <v>0.75910960742364197</v>
      </c>
      <c r="Q336" s="167">
        <f>IF(Q$3&gt;A21remlife,A21value-SUM($F336:P336),IF(A21remlife="N/A","n/a",A21value/A21remlife))</f>
        <v>0.75910960742364197</v>
      </c>
      <c r="R336" s="167">
        <f>IF(R$3&gt;A21remlife,A21value-SUM($F336:Q336),IF(A21remlife="N/A","n/a",A21value/A21remlife))</f>
        <v>0.75910960742364197</v>
      </c>
      <c r="S336" s="167">
        <f>IF(S$3&gt;A21remlife,A21value-SUM($F336:R336),IF(A21remlife="N/A","n/a",A21value/A21remlife))</f>
        <v>0.75910960742364197</v>
      </c>
      <c r="T336" s="167">
        <f>IF(T$3&gt;A21remlife,A21value-SUM($F336:S336),IF(A21remlife="N/A","n/a",A21value/A21remlife))</f>
        <v>0.75910960742364197</v>
      </c>
      <c r="U336" s="167">
        <f>IF(U$3&gt;A21remlife,A21value-SUM($F336:T336),IF(A21remlife="N/A","n/a",A21value/A21remlife))</f>
        <v>0.75910960742364197</v>
      </c>
      <c r="V336" s="167">
        <f>IF(V$3&gt;A21remlife,A21value-SUM($F336:U336),IF(A21remlife="N/A","n/a",A21value/A21remlife))</f>
        <v>0.75910960742364197</v>
      </c>
      <c r="W336" s="167">
        <f>IF(W$3&gt;A21remlife,A21value-SUM($F336:V336),IF(A21remlife="N/A","n/a",A21value/A21remlife))</f>
        <v>0.75910960742364197</v>
      </c>
      <c r="X336" s="167">
        <f>IF(X$3&gt;A21remlife,A21value-SUM($F336:W336),IF(A21remlife="N/A","n/a",A21value/A21remlife))</f>
        <v>0.75910960742364197</v>
      </c>
      <c r="Y336" s="167">
        <f>IF(Y$3&gt;A21remlife,A21value-SUM($F336:X336),IF(A21remlife="N/A","n/a",A21value/A21remlife))</f>
        <v>0.75910960742364197</v>
      </c>
      <c r="Z336" s="167">
        <f>IF(Z$3&gt;A21remlife,A21value-SUM($F336:Y336),IF(A21remlife="N/A","n/a",A21value/A21remlife))</f>
        <v>0.75910960742364197</v>
      </c>
      <c r="AA336" s="167">
        <f>IF(AA$3&gt;A21remlife,A21value-SUM($F336:Z336),IF(A21remlife="N/A","n/a",A21value/A21remlife))</f>
        <v>0.75910960742364197</v>
      </c>
      <c r="AB336" s="167">
        <f>IF(AB$3&gt;A21remlife,A21value-SUM($F336:AA336),IF(A21remlife="N/A","n/a",A21value/A21remlife))</f>
        <v>0.75910960742364197</v>
      </c>
      <c r="AC336" s="167">
        <f>IF(AC$3&gt;A21remlife,A21value-SUM($F336:AB336),IF(A21remlife="N/A","n/a",A21value/A21remlife))</f>
        <v>0.75910960742364197</v>
      </c>
      <c r="AD336" s="167">
        <f>IF(AD$3&gt;A21remlife,A21value-SUM($F336:AC336),IF(A21remlife="N/A","n/a",A21value/A21remlife))</f>
        <v>0.75910960742364197</v>
      </c>
      <c r="AE336" s="167">
        <f>IF(AE$3&gt;A21remlife,A21value-SUM($F336:AD336),IF(A21remlife="N/A","n/a",A21value/A21remlife))</f>
        <v>0.75910960742364197</v>
      </c>
      <c r="AF336" s="167">
        <f>IF(AF$3&gt;A21remlife,A21value-SUM($F336:AE336),IF(A21remlife="N/A","n/a",A21value/A21remlife))</f>
        <v>0.75910960742364197</v>
      </c>
      <c r="AG336" s="167">
        <f>IF(AG$3&gt;A21remlife,A21value-SUM($F336:AF336),IF(A21remlife="N/A","n/a",A21value/A21remlife))</f>
        <v>0.75910960742364197</v>
      </c>
      <c r="AH336" s="167">
        <f>IF(AH$3&gt;A21remlife,A21value-SUM($F336:AG336),IF(A21remlife="N/A","n/a",A21value/A21remlife))</f>
        <v>0.75910960742364197</v>
      </c>
      <c r="AI336" s="167">
        <f>IF(AI$3&gt;A21remlife,A21value-SUM($F336:AH336),IF(A21remlife="N/A","n/a",A21value/A21remlife))</f>
        <v>0.75910960742364197</v>
      </c>
      <c r="AJ336" s="167">
        <f>IF(AJ$3&gt;A21remlife,A21value-SUM($F336:AI336),IF(A21remlife="N/A","n/a",A21value/A21remlife))</f>
        <v>0.75910960742364197</v>
      </c>
      <c r="AK336" s="167">
        <f>IF(AK$3&gt;A21remlife,A21value-SUM($F336:AJ336),IF(A21remlife="N/A","n/a",A21value/A21remlife))</f>
        <v>0.75910960742364197</v>
      </c>
      <c r="AL336" s="167">
        <f>IF(AL$3&gt;A21remlife,A21value-SUM($F336:AK336),IF(A21remlife="N/A","n/a",A21value/A21remlife))</f>
        <v>0.75910960742364197</v>
      </c>
      <c r="AM336" s="167">
        <f>IF(AM$3&gt;A21remlife,A21value-SUM($F336:AL336),IF(A21remlife="N/A","n/a",A21value/A21remlife))</f>
        <v>0.75910960742364197</v>
      </c>
      <c r="AN336" s="167">
        <f>IF(AN$3&gt;A21remlife,A21value-SUM($F336:AM336),IF(A21remlife="N/A","n/a",A21value/A21remlife))</f>
        <v>0.75910960742364197</v>
      </c>
      <c r="AO336" s="167">
        <f>IF(AO$3&gt;A21remlife,A21value-SUM($F336:AN336),IF(A21remlife="N/A","n/a",A21value/A21remlife))</f>
        <v>0.75910960742364197</v>
      </c>
      <c r="AP336" s="167">
        <f>IF(AP$3&gt;A21remlife,A21value-SUM($F336:AO336),IF(A21remlife="N/A","n/a",A21value/A21remlife))</f>
        <v>0.75910960742364197</v>
      </c>
      <c r="AQ336" s="167">
        <f>IF(AQ$3&gt;A21remlife,A21value-SUM($F336:AP336),IF(A21remlife="N/A","n/a",A21value/A21remlife))</f>
        <v>0.43952204826990382</v>
      </c>
      <c r="AR336" s="167">
        <f>IF(AR$3&gt;A21remlife,A21value-SUM($F336:AQ336),IF(A21remlife="N/A","n/a",A21value/A21remlife))</f>
        <v>0</v>
      </c>
      <c r="AS336" s="167">
        <f>IF(AS$3&gt;A21remlife,A21value-SUM($F336:AR336),IF(A21remlife="N/A","n/a",A21value/A21remlife))</f>
        <v>0</v>
      </c>
      <c r="AT336" s="167">
        <f>IF(AT$3&gt;A21remlife,A21value-SUM($F336:AS336),IF(A21remlife="N/A","n/a",A21value/A21remlife))</f>
        <v>0</v>
      </c>
      <c r="AU336" s="167">
        <f>IF(AU$3&gt;A21remlife,A21value-SUM($F336:AT336),IF(A21remlife="N/A","n/a",A21value/A21remlife))</f>
        <v>0</v>
      </c>
      <c r="AV336" s="167">
        <f>IF(AV$3&gt;A21remlife,A21value-SUM($F336:AU336),IF(A21remlife="N/A","n/a",A21value/A21remlife))</f>
        <v>0</v>
      </c>
      <c r="AW336" s="167">
        <f>IF(AW$3&gt;A21remlife,A21value-SUM($F336:AV336),IF(A21remlife="N/A","n/a",A21value/A21remlife))</f>
        <v>0</v>
      </c>
      <c r="AX336" s="167">
        <f>IF(AX$3&gt;A21remlife,A21value-SUM($F336:AW336),IF(A21remlife="N/A","n/a",A21value/A21remlife))</f>
        <v>0</v>
      </c>
      <c r="AY336" s="167">
        <f>IF(AY$3&gt;A21remlife,A21value-SUM($F336:AX336),IF(A21remlife="N/A","n/a",A21value/A21remlife))</f>
        <v>0</v>
      </c>
      <c r="AZ336" s="167">
        <f>IF(AZ$3&gt;A21remlife,A21value-SUM($F336:AY336),IF(A21remlife="N/A","n/a",A21value/A21remlife))</f>
        <v>0</v>
      </c>
      <c r="BA336" s="167">
        <f>IF(BA$3&gt;A21remlife,A21value-SUM($F336:AZ336),IF(A21remlife="N/A","n/a",A21value/A21remlife))</f>
        <v>0</v>
      </c>
      <c r="BB336" s="167">
        <f>IF(BB$3&gt;A21remlife,A21value-SUM($F336:BA336),IF(A21remlife="N/A","n/a",A21value/A21remlife))</f>
        <v>0</v>
      </c>
      <c r="BC336" s="167">
        <f>IF(BC$3&gt;A21remlife,A21value-SUM($F336:BB336),IF(A21remlife="N/A","n/a",A21value/A21remlife))</f>
        <v>0</v>
      </c>
      <c r="BD336" s="167">
        <f>IF(BD$3&gt;A21remlife,A21value-SUM($F336:BC336),IF(A21remlife="N/A","n/a",A21value/A21remlife))</f>
        <v>0</v>
      </c>
      <c r="BE336" s="167">
        <f>IF(BE$3&gt;A21remlife,A21value-SUM($F336:BD336),IF(A21remlife="N/A","n/a",A21value/A21remlife))</f>
        <v>0</v>
      </c>
      <c r="BF336" s="167">
        <f>IF(BF$3&gt;A21remlife,A21value-SUM($F336:BE336),IF(A21remlife="N/A","n/a",A21value/A21remlife))</f>
        <v>0</v>
      </c>
      <c r="BG336" s="167">
        <f>IF(BG$3&gt;A21remlife,A21value-SUM($F336:BF336),IF(A21remlife="N/A","n/a",A21value/A21remlife))</f>
        <v>0</v>
      </c>
      <c r="BH336" s="167">
        <f>IF(BH$3&gt;A21remlife,A21value-SUM($F336:BG336),IF(A21remlife="N/A","n/a",A21value/A21remlife))</f>
        <v>0</v>
      </c>
      <c r="BI336" s="167">
        <f>IF(BI$3&gt;A21remlife,A21value-SUM($F336:BH336),IF(A21remlife="N/A","n/a",A21value/A21remlife))</f>
        <v>0</v>
      </c>
      <c r="BJ336" s="20"/>
      <c r="BK336" s="20"/>
      <c r="BL336"/>
      <c r="BM336"/>
      <c r="BN336"/>
      <c r="BO336"/>
      <c r="BP336"/>
      <c r="BQ336"/>
      <c r="BR336"/>
      <c r="BS336"/>
      <c r="BT336"/>
      <c r="BU336"/>
      <c r="BV336"/>
      <c r="BW336"/>
      <c r="BX336"/>
      <c r="BY336"/>
      <c r="BZ336"/>
      <c r="CA336"/>
      <c r="CB336"/>
      <c r="CC336"/>
      <c r="CD336"/>
      <c r="CE336"/>
      <c r="CF336"/>
      <c r="CG336"/>
      <c r="CH336"/>
      <c r="CI336"/>
      <c r="CJ336"/>
      <c r="CK336"/>
      <c r="CL336"/>
      <c r="CM336"/>
      <c r="CN336"/>
      <c r="CO336"/>
      <c r="CP336"/>
      <c r="CQ336"/>
      <c r="CR336"/>
      <c r="CS336"/>
      <c r="CT336"/>
      <c r="CU336"/>
      <c r="CV336"/>
      <c r="CW336"/>
      <c r="CX336"/>
      <c r="CY336"/>
      <c r="CZ336"/>
      <c r="DA336"/>
      <c r="DB336"/>
      <c r="DC336"/>
      <c r="DD336"/>
      <c r="DE336"/>
      <c r="DF336"/>
      <c r="DG336"/>
      <c r="DH336"/>
      <c r="DI336"/>
      <c r="DJ336"/>
      <c r="DK336"/>
      <c r="DL336"/>
      <c r="DM336"/>
      <c r="DN336"/>
      <c r="DO336"/>
      <c r="DP336"/>
      <c r="DQ336"/>
      <c r="DR336"/>
      <c r="DS336"/>
      <c r="DT336"/>
      <c r="DU336"/>
      <c r="DV336"/>
      <c r="DW336"/>
      <c r="DX336"/>
      <c r="DY336"/>
      <c r="DZ336"/>
      <c r="EA336"/>
      <c r="EB336"/>
      <c r="EC336"/>
      <c r="ED336"/>
      <c r="EE336"/>
      <c r="EF336"/>
      <c r="EG336"/>
      <c r="EH336"/>
      <c r="EI336"/>
      <c r="EJ336"/>
      <c r="EK336"/>
      <c r="EL336"/>
      <c r="EM336"/>
      <c r="EN336"/>
      <c r="EO336"/>
      <c r="EP336"/>
      <c r="EQ336"/>
      <c r="ER336"/>
      <c r="ES336"/>
      <c r="ET336"/>
      <c r="EU336"/>
      <c r="EV336"/>
      <c r="EW336"/>
      <c r="EX336"/>
      <c r="EY336"/>
      <c r="EZ336"/>
      <c r="FA336"/>
      <c r="FB336"/>
      <c r="FC336"/>
      <c r="FD336"/>
      <c r="FE336"/>
      <c r="FF336"/>
      <c r="FG336"/>
      <c r="FH336"/>
      <c r="FI336"/>
      <c r="FJ336"/>
      <c r="FK336"/>
      <c r="FL336"/>
      <c r="FM336"/>
      <c r="FN336"/>
      <c r="FO336"/>
      <c r="FP336"/>
      <c r="FQ336"/>
      <c r="FR336"/>
      <c r="FS336"/>
      <c r="FT336"/>
      <c r="FU336"/>
      <c r="FV336"/>
      <c r="FW336"/>
      <c r="FX336"/>
      <c r="FY336"/>
      <c r="FZ336"/>
      <c r="GA336"/>
      <c r="GB336"/>
      <c r="GC336"/>
      <c r="GD336"/>
      <c r="GE336"/>
      <c r="GF336"/>
      <c r="GG336"/>
      <c r="GH336"/>
      <c r="GI336"/>
      <c r="GJ336"/>
      <c r="GK336"/>
      <c r="GL336"/>
      <c r="GM336"/>
      <c r="GN336"/>
      <c r="GO336"/>
      <c r="GP336"/>
      <c r="GQ336"/>
      <c r="GR336"/>
      <c r="GS336"/>
      <c r="GT336"/>
      <c r="GU336"/>
      <c r="GV336"/>
      <c r="GW336"/>
      <c r="GX336"/>
      <c r="GY336"/>
      <c r="GZ336"/>
      <c r="HA336"/>
      <c r="HB336"/>
      <c r="HC336"/>
      <c r="HD336"/>
      <c r="HE336"/>
      <c r="HF336"/>
      <c r="HG336"/>
      <c r="HH336"/>
      <c r="HI336"/>
      <c r="HJ336"/>
      <c r="HK336"/>
      <c r="HL336"/>
      <c r="HM336"/>
      <c r="HN336"/>
      <c r="HO336"/>
      <c r="HP336"/>
      <c r="HQ336"/>
      <c r="HR336"/>
      <c r="HS336"/>
      <c r="HT336"/>
      <c r="HU336"/>
      <c r="HV336"/>
      <c r="HW336"/>
      <c r="HX336"/>
      <c r="HY336"/>
      <c r="HZ336"/>
      <c r="IA336"/>
      <c r="IB336"/>
      <c r="IC336"/>
      <c r="ID336"/>
      <c r="IE336"/>
      <c r="IF336"/>
      <c r="IG336"/>
      <c r="IH336"/>
      <c r="II336"/>
      <c r="IJ336"/>
      <c r="IK336"/>
      <c r="IL336"/>
      <c r="IM336"/>
      <c r="IN336"/>
      <c r="IO336"/>
      <c r="IP336"/>
      <c r="IQ336"/>
      <c r="IR336"/>
      <c r="IS336"/>
      <c r="IT336"/>
      <c r="IU336"/>
      <c r="IV336"/>
    </row>
    <row r="337" spans="1:256" s="5" customFormat="1" hidden="1" outlineLevel="2">
      <c r="A337" s="20"/>
      <c r="B337" s="20"/>
      <c r="C337" s="38"/>
      <c r="D337" s="641" t="s">
        <v>71</v>
      </c>
      <c r="E337" s="287">
        <v>0</v>
      </c>
      <c r="F337" s="40"/>
      <c r="G337" s="164"/>
      <c r="H337" s="168"/>
      <c r="I337" s="168"/>
      <c r="J337" s="168"/>
      <c r="K337" s="168"/>
      <c r="L337" s="168"/>
      <c r="M337" s="168"/>
      <c r="N337" s="168"/>
      <c r="O337" s="168"/>
      <c r="P337" s="168"/>
      <c r="Q337" s="168"/>
      <c r="R337" s="168"/>
      <c r="S337" s="168"/>
      <c r="T337" s="168"/>
      <c r="U337" s="168"/>
      <c r="V337" s="168"/>
      <c r="W337" s="168"/>
      <c r="X337" s="168"/>
      <c r="Y337" s="168"/>
      <c r="Z337" s="168"/>
      <c r="AA337" s="168"/>
      <c r="AB337" s="168"/>
      <c r="AC337" s="168"/>
      <c r="AD337" s="168"/>
      <c r="AE337" s="168"/>
      <c r="AF337" s="168"/>
      <c r="AG337" s="168"/>
      <c r="AH337" s="168"/>
      <c r="AI337" s="168"/>
      <c r="AJ337" s="168"/>
      <c r="AK337" s="168"/>
      <c r="AL337" s="168"/>
      <c r="AM337" s="168"/>
      <c r="AN337" s="168"/>
      <c r="AO337" s="168"/>
      <c r="AP337" s="168"/>
      <c r="AQ337" s="168"/>
      <c r="AR337" s="168"/>
      <c r="AS337" s="168"/>
      <c r="AT337" s="168"/>
      <c r="AU337" s="168"/>
      <c r="AV337" s="168"/>
      <c r="AW337" s="168"/>
      <c r="AX337" s="168"/>
      <c r="AY337" s="168"/>
      <c r="AZ337" s="168"/>
      <c r="BA337" s="168"/>
      <c r="BB337" s="168"/>
      <c r="BC337" s="168"/>
      <c r="BD337" s="168"/>
      <c r="BE337" s="168"/>
      <c r="BF337" s="168"/>
      <c r="BG337" s="168"/>
      <c r="BH337" s="168"/>
      <c r="BI337" s="168"/>
      <c r="BJ337" s="20"/>
      <c r="BK337" s="20"/>
      <c r="BL337"/>
      <c r="BM337"/>
      <c r="BN337"/>
      <c r="BO337"/>
      <c r="BP337"/>
      <c r="BQ337"/>
      <c r="BR337"/>
      <c r="BS337"/>
      <c r="BT337"/>
      <c r="BU337"/>
      <c r="BV337"/>
      <c r="BW337"/>
      <c r="BX337"/>
      <c r="BY337"/>
      <c r="BZ337"/>
      <c r="CA337"/>
      <c r="CB337"/>
      <c r="CC337"/>
      <c r="CD337"/>
      <c r="CE337"/>
      <c r="CF337"/>
      <c r="CG337"/>
      <c r="CH337"/>
      <c r="CI337"/>
      <c r="CJ337"/>
      <c r="CK337"/>
      <c r="CL337"/>
      <c r="CM337"/>
      <c r="CN337"/>
      <c r="CO337"/>
      <c r="CP337"/>
      <c r="CQ337"/>
      <c r="CR337"/>
      <c r="CS337"/>
      <c r="CT337"/>
      <c r="CU337"/>
      <c r="CV337"/>
      <c r="CW337"/>
      <c r="CX337"/>
      <c r="CY337"/>
      <c r="CZ337"/>
      <c r="DA337"/>
      <c r="DB337"/>
      <c r="DC337"/>
      <c r="DD337"/>
      <c r="DE337"/>
      <c r="DF337"/>
      <c r="DG337"/>
      <c r="DH337"/>
      <c r="DI337"/>
      <c r="DJ337"/>
      <c r="DK337"/>
      <c r="DL337"/>
      <c r="DM337"/>
      <c r="DN337"/>
      <c r="DO337"/>
      <c r="DP337"/>
      <c r="DQ337"/>
      <c r="DR337"/>
      <c r="DS337"/>
      <c r="DT337"/>
      <c r="DU337"/>
      <c r="DV337"/>
      <c r="DW337"/>
      <c r="DX337"/>
      <c r="DY337"/>
      <c r="DZ337"/>
      <c r="EA337"/>
      <c r="EB337"/>
      <c r="EC337"/>
      <c r="ED337"/>
      <c r="EE337"/>
      <c r="EF337"/>
      <c r="EG337"/>
      <c r="EH337"/>
      <c r="EI337"/>
      <c r="EJ337"/>
      <c r="EK337"/>
      <c r="EL337"/>
      <c r="EM337"/>
      <c r="EN337"/>
      <c r="EO337"/>
      <c r="EP337"/>
      <c r="EQ337"/>
      <c r="ER337"/>
      <c r="ES337"/>
      <c r="ET337"/>
      <c r="EU337"/>
      <c r="EV337"/>
      <c r="EW337"/>
      <c r="EX337"/>
      <c r="EY337"/>
      <c r="EZ337"/>
      <c r="FA337"/>
      <c r="FB337"/>
      <c r="FC337"/>
      <c r="FD337"/>
      <c r="FE337"/>
      <c r="FF337"/>
      <c r="FG337"/>
      <c r="FH337"/>
      <c r="FI337"/>
      <c r="FJ337"/>
      <c r="FK337"/>
      <c r="FL337"/>
      <c r="FM337"/>
      <c r="FN337"/>
      <c r="FO337"/>
      <c r="FP337"/>
      <c r="FQ337"/>
      <c r="FR337"/>
      <c r="FS337"/>
      <c r="FT337"/>
      <c r="FU337"/>
      <c r="FV337"/>
      <c r="FW337"/>
      <c r="FX337"/>
      <c r="FY337"/>
      <c r="FZ337"/>
      <c r="GA337"/>
      <c r="GB337"/>
      <c r="GC337"/>
      <c r="GD337"/>
      <c r="GE337"/>
      <c r="GF337"/>
      <c r="GG337"/>
      <c r="GH337"/>
      <c r="GI337"/>
      <c r="GJ337"/>
      <c r="GK337"/>
      <c r="GL337"/>
      <c r="GM337"/>
      <c r="GN337"/>
      <c r="GO337"/>
      <c r="GP337"/>
      <c r="GQ337"/>
      <c r="GR337"/>
      <c r="GS337"/>
      <c r="GT337"/>
      <c r="GU337"/>
      <c r="GV337"/>
      <c r="GW337"/>
      <c r="GX337"/>
      <c r="GY337"/>
      <c r="GZ337"/>
      <c r="HA337"/>
      <c r="HB337"/>
      <c r="HC337"/>
      <c r="HD337"/>
      <c r="HE337"/>
      <c r="HF337"/>
      <c r="HG337"/>
      <c r="HH337"/>
      <c r="HI337"/>
      <c r="HJ337"/>
      <c r="HK337"/>
      <c r="HL337"/>
      <c r="HM337"/>
      <c r="HN337"/>
      <c r="HO337"/>
      <c r="HP337"/>
      <c r="HQ337"/>
      <c r="HR337"/>
      <c r="HS337"/>
      <c r="HT337"/>
      <c r="HU337"/>
      <c r="HV337"/>
      <c r="HW337"/>
      <c r="HX337"/>
      <c r="HY337"/>
      <c r="HZ337"/>
      <c r="IA337"/>
      <c r="IB337"/>
      <c r="IC337"/>
      <c r="ID337"/>
      <c r="IE337"/>
      <c r="IF337"/>
      <c r="IG337"/>
      <c r="IH337"/>
      <c r="II337"/>
      <c r="IJ337"/>
      <c r="IK337"/>
      <c r="IL337"/>
      <c r="IM337"/>
      <c r="IN337"/>
      <c r="IO337"/>
      <c r="IP337"/>
      <c r="IQ337"/>
      <c r="IR337"/>
      <c r="IS337"/>
      <c r="IT337"/>
      <c r="IU337"/>
      <c r="IV337"/>
    </row>
    <row r="338" spans="1:256" s="5" customFormat="1" hidden="1" outlineLevel="2">
      <c r="A338" s="20"/>
      <c r="B338" s="20"/>
      <c r="C338" s="38"/>
      <c r="D338" s="641"/>
      <c r="E338" s="287">
        <v>1</v>
      </c>
      <c r="F338" s="40"/>
      <c r="G338" s="444"/>
      <c r="H338" s="168">
        <f>IF(A21stdlife="n/a","n/a",IF(H$3&gt;(A21stdlife+$E338),(Input!$G$163*(1+rvanilla)^0.5)-SUM($G338:G338),(Input!$G$163*(1+rvanilla)^0.5)/A21stdlife))</f>
        <v>0</v>
      </c>
      <c r="I338" s="168">
        <f>IF(A21stdlife="n/a","n/a",IF(I$3&gt;(A21stdlife+$E338),(Input!$G$163*(1+rvanilla)^0.5)-SUM($G338:H338),(Input!$G$163*(1+rvanilla)^0.5)/A21stdlife))</f>
        <v>0</v>
      </c>
      <c r="J338" s="168">
        <f>IF(A21stdlife="n/a","n/a",IF(J$3&gt;(A21stdlife+$E338),(Input!$G$163*(1+rvanilla)^0.5)-SUM($G338:I338),(Input!$G$163*(1+rvanilla)^0.5)/A21stdlife))</f>
        <v>0</v>
      </c>
      <c r="K338" s="168">
        <f>IF(A21stdlife="n/a","n/a",IF(K$3&gt;(A21stdlife+$E338),(Input!$G$163*(1+rvanilla)^0.5)-SUM($G338:J338),(Input!$G$163*(1+rvanilla)^0.5)/A21stdlife))</f>
        <v>0</v>
      </c>
      <c r="L338" s="168">
        <f>IF(A21stdlife="n/a","n/a",IF(L$3&gt;(A21stdlife+$E338),(Input!$G$163*(1+rvanilla)^0.5)-SUM($G338:K338),(Input!$G$163*(1+rvanilla)^0.5)/A21stdlife))</f>
        <v>0</v>
      </c>
      <c r="M338" s="168">
        <f>IF(A21stdlife="n/a","n/a",IF(M$3&gt;(A21stdlife+$E338),(Input!$G$163*(1+rvanilla)^0.5)-SUM($G338:L338),(Input!$G$163*(1+rvanilla)^0.5)/A21stdlife))</f>
        <v>0</v>
      </c>
      <c r="N338" s="168">
        <f>IF(A21stdlife="n/a","n/a",IF(N$3&gt;(A21stdlife+$E338),(Input!$G$163*(1+rvanilla)^0.5)-SUM($G338:M338),(Input!$G$163*(1+rvanilla)^0.5)/A21stdlife))</f>
        <v>0</v>
      </c>
      <c r="O338" s="168">
        <f>IF(A21stdlife="n/a","n/a",IF(O$3&gt;(A21stdlife+$E338),(Input!$G$163*(1+rvanilla)^0.5)-SUM($G338:N338),(Input!$G$163*(1+rvanilla)^0.5)/A21stdlife))</f>
        <v>0</v>
      </c>
      <c r="P338" s="168">
        <f>IF(A21stdlife="n/a","n/a",IF(P$3&gt;(A21stdlife+$E338),(Input!$G$163*(1+rvanilla)^0.5)-SUM($G338:O338),(Input!$G$163*(1+rvanilla)^0.5)/A21stdlife))</f>
        <v>0</v>
      </c>
      <c r="Q338" s="168">
        <f>IF(A21stdlife="n/a","n/a",IF(Q$3&gt;(A21stdlife+$E338),(Input!$G$163*(1+rvanilla)^0.5)-SUM($G338:P338),(Input!$G$163*(1+rvanilla)^0.5)/A21stdlife))</f>
        <v>0</v>
      </c>
      <c r="R338" s="168">
        <f>IF(A21stdlife="n/a","n/a",IF(R$3&gt;(A21stdlife+$E338),(Input!$G$163*(1+rvanilla)^0.5)-SUM($G338:Q338),(Input!$G$163*(1+rvanilla)^0.5)/A21stdlife))</f>
        <v>0</v>
      </c>
      <c r="S338" s="168">
        <f>IF(A21stdlife="n/a","n/a",IF(S$3&gt;(A21stdlife+$E338),(Input!$G$163*(1+rvanilla)^0.5)-SUM($G338:R338),(Input!$G$163*(1+rvanilla)^0.5)/A21stdlife))</f>
        <v>0</v>
      </c>
      <c r="T338" s="168">
        <f>IF(A21stdlife="n/a","n/a",IF(T$3&gt;(A21stdlife+$E338),(Input!$G$163*(1+rvanilla)^0.5)-SUM($G338:S338),(Input!$G$163*(1+rvanilla)^0.5)/A21stdlife))</f>
        <v>0</v>
      </c>
      <c r="U338" s="168">
        <f>IF(A21stdlife="n/a","n/a",IF(U$3&gt;(A21stdlife+$E338),(Input!$G$163*(1+rvanilla)^0.5)-SUM($G338:T338),(Input!$G$163*(1+rvanilla)^0.5)/A21stdlife))</f>
        <v>0</v>
      </c>
      <c r="V338" s="168">
        <f>IF(A21stdlife="n/a","n/a",IF(V$3&gt;(A21stdlife+$E338),(Input!$G$163*(1+rvanilla)^0.5)-SUM($G338:U338),(Input!$G$163*(1+rvanilla)^0.5)/A21stdlife))</f>
        <v>0</v>
      </c>
      <c r="W338" s="168">
        <f>IF(A21stdlife="n/a","n/a",IF(W$3&gt;(A21stdlife+$E338),(Input!$G$163*(1+rvanilla)^0.5)-SUM($G338:V338),(Input!$G$163*(1+rvanilla)^0.5)/A21stdlife))</f>
        <v>0</v>
      </c>
      <c r="X338" s="168">
        <f>IF(A21stdlife="n/a","n/a",IF(X$3&gt;(A21stdlife+$E338),(Input!$G$163*(1+rvanilla)^0.5)-SUM($G338:W338),(Input!$G$163*(1+rvanilla)^0.5)/A21stdlife))</f>
        <v>0</v>
      </c>
      <c r="Y338" s="168">
        <f>IF(A21stdlife="n/a","n/a",IF(Y$3&gt;(A21stdlife+$E338),(Input!$G$163*(1+rvanilla)^0.5)-SUM($G338:X338),(Input!$G$163*(1+rvanilla)^0.5)/A21stdlife))</f>
        <v>0</v>
      </c>
      <c r="Z338" s="168">
        <f>IF(A21stdlife="n/a","n/a",IF(Z$3&gt;(A21stdlife+$E338),(Input!$G$163*(1+rvanilla)^0.5)-SUM($G338:Y338),(Input!$G$163*(1+rvanilla)^0.5)/A21stdlife))</f>
        <v>0</v>
      </c>
      <c r="AA338" s="168">
        <f>IF(A21stdlife="n/a","n/a",IF(AA$3&gt;(A21stdlife+$E338),(Input!$G$163*(1+rvanilla)^0.5)-SUM($G338:Z338),(Input!$G$163*(1+rvanilla)^0.5)/A21stdlife))</f>
        <v>0</v>
      </c>
      <c r="AB338" s="168">
        <f>IF(A21stdlife="n/a","n/a",IF(AB$3&gt;(A21stdlife+$E338),(Input!$G$163*(1+rvanilla)^0.5)-SUM($G338:AA338),(Input!$G$163*(1+rvanilla)^0.5)/A21stdlife))</f>
        <v>0</v>
      </c>
      <c r="AC338" s="168">
        <f>IF(A21stdlife="n/a","n/a",IF(AC$3&gt;(A21stdlife+$E338),(Input!$G$163*(1+rvanilla)^0.5)-SUM($G338:AB338),(Input!$G$163*(1+rvanilla)^0.5)/A21stdlife))</f>
        <v>0</v>
      </c>
      <c r="AD338" s="168">
        <f>IF(A21stdlife="n/a","n/a",IF(AD$3&gt;(A21stdlife+$E338),(Input!$G$163*(1+rvanilla)^0.5)-SUM($G338:AC338),(Input!$G$163*(1+rvanilla)^0.5)/A21stdlife))</f>
        <v>0</v>
      </c>
      <c r="AE338" s="168">
        <f>IF(A21stdlife="n/a","n/a",IF(AE$3&gt;(A21stdlife+$E338),(Input!$G$163*(1+rvanilla)^0.5)-SUM($G338:AD338),(Input!$G$163*(1+rvanilla)^0.5)/A21stdlife))</f>
        <v>0</v>
      </c>
      <c r="AF338" s="168">
        <f>IF(A21stdlife="n/a","n/a",IF(AF$3&gt;(A21stdlife+$E338),(Input!$G$163*(1+rvanilla)^0.5)-SUM($G338:AE338),(Input!$G$163*(1+rvanilla)^0.5)/A21stdlife))</f>
        <v>0</v>
      </c>
      <c r="AG338" s="168">
        <f>IF(A21stdlife="n/a","n/a",IF(AG$3&gt;(A21stdlife+$E338),(Input!$G$163*(1+rvanilla)^0.5)-SUM($G338:AF338),(Input!$G$163*(1+rvanilla)^0.5)/A21stdlife))</f>
        <v>0</v>
      </c>
      <c r="AH338" s="168">
        <f>IF(A21stdlife="n/a","n/a",IF(AH$3&gt;(A21stdlife+$E338),(Input!$G$163*(1+rvanilla)^0.5)-SUM($G338:AG338),(Input!$G$163*(1+rvanilla)^0.5)/A21stdlife))</f>
        <v>0</v>
      </c>
      <c r="AI338" s="168">
        <f>IF(A21stdlife="n/a","n/a",IF(AI$3&gt;(A21stdlife+$E338),(Input!$G$163*(1+rvanilla)^0.5)-SUM($G338:AH338),(Input!$G$163*(1+rvanilla)^0.5)/A21stdlife))</f>
        <v>0</v>
      </c>
      <c r="AJ338" s="168">
        <f>IF(A21stdlife="n/a","n/a",IF(AJ$3&gt;(A21stdlife+$E338),(Input!$G$163*(1+rvanilla)^0.5)-SUM($G338:AI338),(Input!$G$163*(1+rvanilla)^0.5)/A21stdlife))</f>
        <v>0</v>
      </c>
      <c r="AK338" s="168">
        <f>IF(A21stdlife="n/a","n/a",IF(AK$3&gt;(A21stdlife+$E338),(Input!$G$163*(1+rvanilla)^0.5)-SUM($G338:AJ338),(Input!$G$163*(1+rvanilla)^0.5)/A21stdlife))</f>
        <v>0</v>
      </c>
      <c r="AL338" s="168">
        <f>IF(A21stdlife="n/a","n/a",IF(AL$3&gt;(A21stdlife+$E338),(Input!$G$163*(1+rvanilla)^0.5)-SUM($G338:AK338),(Input!$G$163*(1+rvanilla)^0.5)/A21stdlife))</f>
        <v>0</v>
      </c>
      <c r="AM338" s="168">
        <f>IF(A21stdlife="n/a","n/a",IF(AM$3&gt;(A21stdlife+$E338),(Input!$G$163*(1+rvanilla)^0.5)-SUM($G338:AL338),(Input!$G$163*(1+rvanilla)^0.5)/A21stdlife))</f>
        <v>0</v>
      </c>
      <c r="AN338" s="168">
        <f>IF(A21stdlife="n/a","n/a",IF(AN$3&gt;(A21stdlife+$E338),(Input!$G$163*(1+rvanilla)^0.5)-SUM($G338:AM338),(Input!$G$163*(1+rvanilla)^0.5)/A21stdlife))</f>
        <v>0</v>
      </c>
      <c r="AO338" s="168">
        <f>IF(A21stdlife="n/a","n/a",IF(AO$3&gt;(A21stdlife+$E338),(Input!$G$163*(1+rvanilla)^0.5)-SUM($G338:AN338),(Input!$G$163*(1+rvanilla)^0.5)/A21stdlife))</f>
        <v>0</v>
      </c>
      <c r="AP338" s="168">
        <f>IF(A21stdlife="n/a","n/a",IF(AP$3&gt;(A21stdlife+$E338),(Input!$G$163*(1+rvanilla)^0.5)-SUM($G338:AO338),(Input!$G$163*(1+rvanilla)^0.5)/A21stdlife))</f>
        <v>0</v>
      </c>
      <c r="AQ338" s="168">
        <f>IF(A21stdlife="n/a","n/a",IF(AQ$3&gt;(A21stdlife+$E338),(Input!$G$163*(1+rvanilla)^0.5)-SUM($G338:AP338),(Input!$G$163*(1+rvanilla)^0.5)/A21stdlife))</f>
        <v>0</v>
      </c>
      <c r="AR338" s="168">
        <f>IF(A21stdlife="n/a","n/a",IF(AR$3&gt;(A21stdlife+$E338),(Input!$G$163*(1+rvanilla)^0.5)-SUM($G338:AQ338),(Input!$G$163*(1+rvanilla)^0.5)/A21stdlife))</f>
        <v>0</v>
      </c>
      <c r="AS338" s="168">
        <f>IF(A21stdlife="n/a","n/a",IF(AS$3&gt;(A21stdlife+$E338),(Input!$G$163*(1+rvanilla)^0.5)-SUM($G338:AR338),(Input!$G$163*(1+rvanilla)^0.5)/A21stdlife))</f>
        <v>0</v>
      </c>
      <c r="AT338" s="168">
        <f>IF(A21stdlife="n/a","n/a",IF(AT$3&gt;(A21stdlife+$E338),(Input!$G$163*(1+rvanilla)^0.5)-SUM($G338:AS338),(Input!$G$163*(1+rvanilla)^0.5)/A21stdlife))</f>
        <v>0</v>
      </c>
      <c r="AU338" s="168">
        <f>IF(A21stdlife="n/a","n/a",IF(AU$3&gt;(A21stdlife+$E338),(Input!$G$163*(1+rvanilla)^0.5)-SUM($G338:AT338),(Input!$G$163*(1+rvanilla)^0.5)/A21stdlife))</f>
        <v>0</v>
      </c>
      <c r="AV338" s="168">
        <f>IF(A21stdlife="n/a","n/a",IF(AV$3&gt;(A21stdlife+$E338),(Input!$G$163*(1+rvanilla)^0.5)-SUM($G338:AU338),(Input!$G$163*(1+rvanilla)^0.5)/A21stdlife))</f>
        <v>0</v>
      </c>
      <c r="AW338" s="168">
        <f>IF(A21stdlife="n/a","n/a",IF(AW$3&gt;(A21stdlife+$E338),(Input!$G$163*(1+rvanilla)^0.5)-SUM($G338:AV338),(Input!$G$163*(1+rvanilla)^0.5)/A21stdlife))</f>
        <v>0</v>
      </c>
      <c r="AX338" s="168">
        <f>IF(A21stdlife="n/a","n/a",IF(AX$3&gt;(A21stdlife+$E338),(Input!$G$163*(1+rvanilla)^0.5)-SUM($G338:AW338),(Input!$G$163*(1+rvanilla)^0.5)/A21stdlife))</f>
        <v>0</v>
      </c>
      <c r="AY338" s="168">
        <f>IF(A21stdlife="n/a","n/a",IF(AY$3&gt;(A21stdlife+$E338),(Input!$G$163*(1+rvanilla)^0.5)-SUM($G338:AX338),(Input!$G$163*(1+rvanilla)^0.5)/A21stdlife))</f>
        <v>0</v>
      </c>
      <c r="AZ338" s="168">
        <f>IF(A21stdlife="n/a","n/a",IF(AZ$3&gt;(A21stdlife+$E338),(Input!$G$163*(1+rvanilla)^0.5)-SUM($G338:AY338),(Input!$G$163*(1+rvanilla)^0.5)/A21stdlife))</f>
        <v>0</v>
      </c>
      <c r="BA338" s="168">
        <f>IF(A21stdlife="n/a","n/a",IF(BA$3&gt;(A21stdlife+$E338),(Input!$G$163*(1+rvanilla)^0.5)-SUM($G338:AZ338),(Input!$G$163*(1+rvanilla)^0.5)/A21stdlife))</f>
        <v>0</v>
      </c>
      <c r="BB338" s="168">
        <f>IF(A21stdlife="n/a","n/a",IF(BB$3&gt;(A21stdlife+$E338),(Input!$G$163*(1+rvanilla)^0.5)-SUM($G338:BA338),(Input!$G$163*(1+rvanilla)^0.5)/A21stdlife))</f>
        <v>0</v>
      </c>
      <c r="BC338" s="168">
        <f>IF(A21stdlife="n/a","n/a",IF(BC$3&gt;(A21stdlife+$E338),(Input!$G$163*(1+rvanilla)^0.5)-SUM($G338:BB338),(Input!$G$163*(1+rvanilla)^0.5)/A21stdlife))</f>
        <v>0</v>
      </c>
      <c r="BD338" s="168">
        <f>IF(A21stdlife="n/a","n/a",IF(BD$3&gt;(A21stdlife+$E338),(Input!$G$163*(1+rvanilla)^0.5)-SUM($G338:BC338),(Input!$G$163*(1+rvanilla)^0.5)/A21stdlife))</f>
        <v>0</v>
      </c>
      <c r="BE338" s="168">
        <f>IF(A21stdlife="n/a","n/a",IF(BE$3&gt;(A21stdlife+$E338),(Input!$G$163*(1+rvanilla)^0.5)-SUM($G338:BD338),(Input!$G$163*(1+rvanilla)^0.5)/A21stdlife))</f>
        <v>0</v>
      </c>
      <c r="BF338" s="168">
        <f>IF(A21stdlife="n/a","n/a",IF(BF$3&gt;(A21stdlife+$E338),(Input!$G$163*(1+rvanilla)^0.5)-SUM($G338:BE338),(Input!$G$163*(1+rvanilla)^0.5)/A21stdlife))</f>
        <v>0</v>
      </c>
      <c r="BG338" s="168">
        <f>IF(A21stdlife="n/a","n/a",IF(BG$3&gt;(A21stdlife+$E338),(Input!$G$163*(1+rvanilla)^0.5)-SUM($G338:BF338),(Input!$G$163*(1+rvanilla)^0.5)/A21stdlife))</f>
        <v>0</v>
      </c>
      <c r="BH338" s="168">
        <f>IF(A21stdlife="n/a","n/a",IF(BH$3&gt;(A21stdlife+$E338),(Input!$G$163*(1+rvanilla)^0.5)-SUM($G338:BG338),(Input!$G$163*(1+rvanilla)^0.5)/A21stdlife))</f>
        <v>0</v>
      </c>
      <c r="BI338" s="168">
        <f>IF(A21stdlife="n/a","n/a",IF(BI$3&gt;(A21stdlife+$E338),(Input!$G$163*(1+rvanilla)^0.5)-SUM($G338:BH338),(Input!$G$163*(1+rvanilla)^0.5)/A21stdlife))</f>
        <v>0</v>
      </c>
      <c r="BJ338" s="20"/>
      <c r="BK338" s="20"/>
      <c r="BL338"/>
      <c r="BM338"/>
      <c r="BN338"/>
      <c r="BO338"/>
      <c r="BP338"/>
      <c r="BQ338"/>
      <c r="BR338"/>
      <c r="BS338"/>
      <c r="BT338"/>
      <c r="BU338"/>
      <c r="BV338"/>
      <c r="BW338"/>
      <c r="BX338"/>
      <c r="BY338"/>
      <c r="BZ338"/>
      <c r="CA338"/>
      <c r="CB338"/>
      <c r="CC338"/>
      <c r="CD338"/>
      <c r="CE338"/>
      <c r="CF338"/>
      <c r="CG338"/>
      <c r="CH338"/>
      <c r="CI338"/>
      <c r="CJ338"/>
      <c r="CK338"/>
      <c r="CL338"/>
      <c r="CM338"/>
      <c r="CN338"/>
      <c r="CO338"/>
      <c r="CP338"/>
      <c r="CQ338"/>
      <c r="CR338"/>
      <c r="CS338"/>
      <c r="CT338"/>
      <c r="CU338"/>
      <c r="CV338"/>
      <c r="CW338"/>
      <c r="CX338"/>
      <c r="CY338"/>
      <c r="CZ338"/>
      <c r="DA338"/>
      <c r="DB338"/>
      <c r="DC338"/>
      <c r="DD338"/>
      <c r="DE338"/>
      <c r="DF338"/>
      <c r="DG338"/>
      <c r="DH338"/>
      <c r="DI338"/>
      <c r="DJ338"/>
      <c r="DK338"/>
      <c r="DL338"/>
      <c r="DM338"/>
      <c r="DN338"/>
      <c r="DO338"/>
      <c r="DP338"/>
      <c r="DQ338"/>
      <c r="DR338"/>
      <c r="DS338"/>
      <c r="DT338"/>
      <c r="DU338"/>
      <c r="DV338"/>
      <c r="DW338"/>
      <c r="DX338"/>
      <c r="DY338"/>
      <c r="DZ338"/>
      <c r="EA338"/>
      <c r="EB338"/>
      <c r="EC338"/>
      <c r="ED338"/>
      <c r="EE338"/>
      <c r="EF338"/>
      <c r="EG338"/>
      <c r="EH338"/>
      <c r="EI338"/>
      <c r="EJ338"/>
      <c r="EK338"/>
      <c r="EL338"/>
      <c r="EM338"/>
      <c r="EN338"/>
      <c r="EO338"/>
      <c r="EP338"/>
      <c r="EQ338"/>
      <c r="ER338"/>
      <c r="ES338"/>
      <c r="ET338"/>
      <c r="EU338"/>
      <c r="EV338"/>
      <c r="EW338"/>
      <c r="EX338"/>
      <c r="EY338"/>
      <c r="EZ338"/>
      <c r="FA338"/>
      <c r="FB338"/>
      <c r="FC338"/>
      <c r="FD338"/>
      <c r="FE338"/>
      <c r="FF338"/>
      <c r="FG338"/>
      <c r="FH338"/>
      <c r="FI338"/>
      <c r="FJ338"/>
      <c r="FK338"/>
      <c r="FL338"/>
      <c r="FM338"/>
      <c r="FN338"/>
      <c r="FO338"/>
      <c r="FP338"/>
      <c r="FQ338"/>
      <c r="FR338"/>
      <c r="FS338"/>
      <c r="FT338"/>
      <c r="FU338"/>
      <c r="FV338"/>
      <c r="FW338"/>
      <c r="FX338"/>
      <c r="FY338"/>
      <c r="FZ338"/>
      <c r="GA338"/>
      <c r="GB338"/>
      <c r="GC338"/>
      <c r="GD338"/>
      <c r="GE338"/>
      <c r="GF338"/>
      <c r="GG338"/>
      <c r="GH338"/>
      <c r="GI338"/>
      <c r="GJ338"/>
      <c r="GK338"/>
      <c r="GL338"/>
      <c r="GM338"/>
      <c r="GN338"/>
      <c r="GO338"/>
      <c r="GP338"/>
      <c r="GQ338"/>
      <c r="GR338"/>
      <c r="GS338"/>
      <c r="GT338"/>
      <c r="GU338"/>
      <c r="GV338"/>
      <c r="GW338"/>
      <c r="GX338"/>
      <c r="GY338"/>
      <c r="GZ338"/>
      <c r="HA338"/>
      <c r="HB338"/>
      <c r="HC338"/>
      <c r="HD338"/>
      <c r="HE338"/>
      <c r="HF338"/>
      <c r="HG338"/>
      <c r="HH338"/>
      <c r="HI338"/>
      <c r="HJ338"/>
      <c r="HK338"/>
      <c r="HL338"/>
      <c r="HM338"/>
      <c r="HN338"/>
      <c r="HO338"/>
      <c r="HP338"/>
      <c r="HQ338"/>
      <c r="HR338"/>
      <c r="HS338"/>
      <c r="HT338"/>
      <c r="HU338"/>
      <c r="HV338"/>
      <c r="HW338"/>
      <c r="HX338"/>
      <c r="HY338"/>
      <c r="HZ338"/>
      <c r="IA338"/>
      <c r="IB338"/>
      <c r="IC338"/>
      <c r="ID338"/>
      <c r="IE338"/>
      <c r="IF338"/>
      <c r="IG338"/>
      <c r="IH338"/>
      <c r="II338"/>
      <c r="IJ338"/>
      <c r="IK338"/>
      <c r="IL338"/>
      <c r="IM338"/>
      <c r="IN338"/>
      <c r="IO338"/>
      <c r="IP338"/>
      <c r="IQ338"/>
      <c r="IR338"/>
      <c r="IS338"/>
      <c r="IT338"/>
      <c r="IU338"/>
      <c r="IV338"/>
    </row>
    <row r="339" spans="1:256" s="5" customFormat="1" hidden="1" outlineLevel="2">
      <c r="A339" s="20"/>
      <c r="B339" s="20"/>
      <c r="C339" s="38"/>
      <c r="D339" s="641"/>
      <c r="E339" s="287">
        <v>2</v>
      </c>
      <c r="F339" s="40"/>
      <c r="G339" s="445"/>
      <c r="H339" s="314"/>
      <c r="I339" s="168">
        <f>IF(A21stdlife="n/a","n/a",IF(I$3&gt;(A21stdlife+$E339),(Input!$H$163*(1+rvanilla)^0.5)-SUM($H339:H339),(Input!$H$163*(1+rvanilla)^0.5)/A21stdlife))</f>
        <v>0</v>
      </c>
      <c r="J339" s="168">
        <f>IF(A21stdlife="n/a","n/a",IF(J$3&gt;(A21stdlife+$E339),(Input!$H$163*(1+rvanilla)^0.5)-SUM($H339:I339),(Input!$H$163*(1+rvanilla)^0.5)/A21stdlife))</f>
        <v>0</v>
      </c>
      <c r="K339" s="168">
        <f>IF(A21stdlife="n/a","n/a",IF(K$3&gt;(A21stdlife+$E339),(Input!$H$163*(1+rvanilla)^0.5)-SUM($H339:J339),(Input!$H$163*(1+rvanilla)^0.5)/A21stdlife))</f>
        <v>0</v>
      </c>
      <c r="L339" s="168">
        <f>IF(A21stdlife="n/a","n/a",IF(L$3&gt;(A21stdlife+$E339),(Input!$H$163*(1+rvanilla)^0.5)-SUM($H339:K339),(Input!$H$163*(1+rvanilla)^0.5)/A21stdlife))</f>
        <v>0</v>
      </c>
      <c r="M339" s="168">
        <f>IF(A21stdlife="n/a","n/a",IF(M$3&gt;(A21stdlife+$E339),(Input!$H$163*(1+rvanilla)^0.5)-SUM($H339:L339),(Input!$H$163*(1+rvanilla)^0.5)/A21stdlife))</f>
        <v>0</v>
      </c>
      <c r="N339" s="168">
        <f>IF(A21stdlife="n/a","n/a",IF(N$3&gt;(A21stdlife+$E339),(Input!$H$163*(1+rvanilla)^0.5)-SUM($H339:M339),(Input!$H$163*(1+rvanilla)^0.5)/A21stdlife))</f>
        <v>0</v>
      </c>
      <c r="O339" s="168">
        <f>IF(A21stdlife="n/a","n/a",IF(O$3&gt;(A21stdlife+$E339),(Input!$H$163*(1+rvanilla)^0.5)-SUM($H339:N339),(Input!$H$163*(1+rvanilla)^0.5)/A21stdlife))</f>
        <v>0</v>
      </c>
      <c r="P339" s="168">
        <f>IF(A21stdlife="n/a","n/a",IF(P$3&gt;(A21stdlife+$E339),(Input!$H$163*(1+rvanilla)^0.5)-SUM($H339:O339),(Input!$H$163*(1+rvanilla)^0.5)/A21stdlife))</f>
        <v>0</v>
      </c>
      <c r="Q339" s="168">
        <f>IF(A21stdlife="n/a","n/a",IF(Q$3&gt;(A21stdlife+$E339),(Input!$H$163*(1+rvanilla)^0.5)-SUM($H339:P339),(Input!$H$163*(1+rvanilla)^0.5)/A21stdlife))</f>
        <v>0</v>
      </c>
      <c r="R339" s="168">
        <f>IF(A21stdlife="n/a","n/a",IF(R$3&gt;(A21stdlife+$E339),(Input!$H$163*(1+rvanilla)^0.5)-SUM($H339:Q339),(Input!$H$163*(1+rvanilla)^0.5)/A21stdlife))</f>
        <v>0</v>
      </c>
      <c r="S339" s="168">
        <f>IF(A21stdlife="n/a","n/a",IF(S$3&gt;(A21stdlife+$E339),(Input!$H$163*(1+rvanilla)^0.5)-SUM($H339:R339),(Input!$H$163*(1+rvanilla)^0.5)/A21stdlife))</f>
        <v>0</v>
      </c>
      <c r="T339" s="168">
        <f>IF(A21stdlife="n/a","n/a",IF(T$3&gt;(A21stdlife+$E339),(Input!$H$163*(1+rvanilla)^0.5)-SUM($H339:S339),(Input!$H$163*(1+rvanilla)^0.5)/A21stdlife))</f>
        <v>0</v>
      </c>
      <c r="U339" s="168">
        <f>IF(A21stdlife="n/a","n/a",IF(U$3&gt;(A21stdlife+$E339),(Input!$H$163*(1+rvanilla)^0.5)-SUM($H339:T339),(Input!$H$163*(1+rvanilla)^0.5)/A21stdlife))</f>
        <v>0</v>
      </c>
      <c r="V339" s="168">
        <f>IF(A21stdlife="n/a","n/a",IF(V$3&gt;(A21stdlife+$E339),(Input!$H$163*(1+rvanilla)^0.5)-SUM($H339:U339),(Input!$H$163*(1+rvanilla)^0.5)/A21stdlife))</f>
        <v>0</v>
      </c>
      <c r="W339" s="168">
        <f>IF(A21stdlife="n/a","n/a",IF(W$3&gt;(A21stdlife+$E339),(Input!$H$163*(1+rvanilla)^0.5)-SUM($H339:V339),(Input!$H$163*(1+rvanilla)^0.5)/A21stdlife))</f>
        <v>0</v>
      </c>
      <c r="X339" s="168">
        <f>IF(A21stdlife="n/a","n/a",IF(X$3&gt;(A21stdlife+$E339),(Input!$H$163*(1+rvanilla)^0.5)-SUM($H339:W339),(Input!$H$163*(1+rvanilla)^0.5)/A21stdlife))</f>
        <v>0</v>
      </c>
      <c r="Y339" s="168">
        <f>IF(A21stdlife="n/a","n/a",IF(Y$3&gt;(A21stdlife+$E339),(Input!$H$163*(1+rvanilla)^0.5)-SUM($H339:X339),(Input!$H$163*(1+rvanilla)^0.5)/A21stdlife))</f>
        <v>0</v>
      </c>
      <c r="Z339" s="168">
        <f>IF(A21stdlife="n/a","n/a",IF(Z$3&gt;(A21stdlife+$E339),(Input!$H$163*(1+rvanilla)^0.5)-SUM($H339:Y339),(Input!$H$163*(1+rvanilla)^0.5)/A21stdlife))</f>
        <v>0</v>
      </c>
      <c r="AA339" s="168">
        <f>IF(A21stdlife="n/a","n/a",IF(AA$3&gt;(A21stdlife+$E339),(Input!$H$163*(1+rvanilla)^0.5)-SUM($H339:Z339),(Input!$H$163*(1+rvanilla)^0.5)/A21stdlife))</f>
        <v>0</v>
      </c>
      <c r="AB339" s="168">
        <f>IF(A21stdlife="n/a","n/a",IF(AB$3&gt;(A21stdlife+$E339),(Input!$H$163*(1+rvanilla)^0.5)-SUM($H339:AA339),(Input!$H$163*(1+rvanilla)^0.5)/A21stdlife))</f>
        <v>0</v>
      </c>
      <c r="AC339" s="168">
        <f>IF(A21stdlife="n/a","n/a",IF(AC$3&gt;(A21stdlife+$E339),(Input!$H$163*(1+rvanilla)^0.5)-SUM($H339:AB339),(Input!$H$163*(1+rvanilla)^0.5)/A21stdlife))</f>
        <v>0</v>
      </c>
      <c r="AD339" s="168">
        <f>IF(A21stdlife="n/a","n/a",IF(AD$3&gt;(A21stdlife+$E339),(Input!$H$163*(1+rvanilla)^0.5)-SUM($H339:AC339),(Input!$H$163*(1+rvanilla)^0.5)/A21stdlife))</f>
        <v>0</v>
      </c>
      <c r="AE339" s="168">
        <f>IF(A21stdlife="n/a","n/a",IF(AE$3&gt;(A21stdlife+$E339),(Input!$H$163*(1+rvanilla)^0.5)-SUM($H339:AD339),(Input!$H$163*(1+rvanilla)^0.5)/A21stdlife))</f>
        <v>0</v>
      </c>
      <c r="AF339" s="168">
        <f>IF(A21stdlife="n/a","n/a",IF(AF$3&gt;(A21stdlife+$E339),(Input!$H$163*(1+rvanilla)^0.5)-SUM($H339:AE339),(Input!$H$163*(1+rvanilla)^0.5)/A21stdlife))</f>
        <v>0</v>
      </c>
      <c r="AG339" s="168">
        <f>IF(A21stdlife="n/a","n/a",IF(AG$3&gt;(A21stdlife+$E339),(Input!$H$163*(1+rvanilla)^0.5)-SUM($H339:AF339),(Input!$H$163*(1+rvanilla)^0.5)/A21stdlife))</f>
        <v>0</v>
      </c>
      <c r="AH339" s="168">
        <f>IF(A21stdlife="n/a","n/a",IF(AH$3&gt;(A21stdlife+$E339),(Input!$H$163*(1+rvanilla)^0.5)-SUM($H339:AG339),(Input!$H$163*(1+rvanilla)^0.5)/A21stdlife))</f>
        <v>0</v>
      </c>
      <c r="AI339" s="168">
        <f>IF(A21stdlife="n/a","n/a",IF(AI$3&gt;(A21stdlife+$E339),(Input!$H$163*(1+rvanilla)^0.5)-SUM($H339:AH339),(Input!$H$163*(1+rvanilla)^0.5)/A21stdlife))</f>
        <v>0</v>
      </c>
      <c r="AJ339" s="168">
        <f>IF(A21stdlife="n/a","n/a",IF(AJ$3&gt;(A21stdlife+$E339),(Input!$H$163*(1+rvanilla)^0.5)-SUM($H339:AI339),(Input!$H$163*(1+rvanilla)^0.5)/A21stdlife))</f>
        <v>0</v>
      </c>
      <c r="AK339" s="168">
        <f>IF(A21stdlife="n/a","n/a",IF(AK$3&gt;(A21stdlife+$E339),(Input!$H$163*(1+rvanilla)^0.5)-SUM($H339:AJ339),(Input!$H$163*(1+rvanilla)^0.5)/A21stdlife))</f>
        <v>0</v>
      </c>
      <c r="AL339" s="168">
        <f>IF(A21stdlife="n/a","n/a",IF(AL$3&gt;(A21stdlife+$E339),(Input!$H$163*(1+rvanilla)^0.5)-SUM($H339:AK339),(Input!$H$163*(1+rvanilla)^0.5)/A21stdlife))</f>
        <v>0</v>
      </c>
      <c r="AM339" s="168">
        <f>IF(A21stdlife="n/a","n/a",IF(AM$3&gt;(A21stdlife+$E339),(Input!$H$163*(1+rvanilla)^0.5)-SUM($H339:AL339),(Input!$H$163*(1+rvanilla)^0.5)/A21stdlife))</f>
        <v>0</v>
      </c>
      <c r="AN339" s="168">
        <f>IF(A21stdlife="n/a","n/a",IF(AN$3&gt;(A21stdlife+$E339),(Input!$H$163*(1+rvanilla)^0.5)-SUM($H339:AM339),(Input!$H$163*(1+rvanilla)^0.5)/A21stdlife))</f>
        <v>0</v>
      </c>
      <c r="AO339" s="168">
        <f>IF(A21stdlife="n/a","n/a",IF(AO$3&gt;(A21stdlife+$E339),(Input!$H$163*(1+rvanilla)^0.5)-SUM($H339:AN339),(Input!$H$163*(1+rvanilla)^0.5)/A21stdlife))</f>
        <v>0</v>
      </c>
      <c r="AP339" s="168">
        <f>IF(A21stdlife="n/a","n/a",IF(AP$3&gt;(A21stdlife+$E339),(Input!$H$163*(1+rvanilla)^0.5)-SUM($H339:AO339),(Input!$H$163*(1+rvanilla)^0.5)/A21stdlife))</f>
        <v>0</v>
      </c>
      <c r="AQ339" s="168">
        <f>IF(A21stdlife="n/a","n/a",IF(AQ$3&gt;(A21stdlife+$E339),(Input!$H$163*(1+rvanilla)^0.5)-SUM($H339:AP339),(Input!$H$163*(1+rvanilla)^0.5)/A21stdlife))</f>
        <v>0</v>
      </c>
      <c r="AR339" s="168">
        <f>IF(A21stdlife="n/a","n/a",IF(AR$3&gt;(A21stdlife+$E339),(Input!$H$163*(1+rvanilla)^0.5)-SUM($H339:AQ339),(Input!$H$163*(1+rvanilla)^0.5)/A21stdlife))</f>
        <v>0</v>
      </c>
      <c r="AS339" s="168">
        <f>IF(A21stdlife="n/a","n/a",IF(AS$3&gt;(A21stdlife+$E339),(Input!$H$163*(1+rvanilla)^0.5)-SUM($H339:AR339),(Input!$H$163*(1+rvanilla)^0.5)/A21stdlife))</f>
        <v>0</v>
      </c>
      <c r="AT339" s="168">
        <f>IF(A21stdlife="n/a","n/a",IF(AT$3&gt;(A21stdlife+$E339),(Input!$H$163*(1+rvanilla)^0.5)-SUM($H339:AS339),(Input!$H$163*(1+rvanilla)^0.5)/A21stdlife))</f>
        <v>0</v>
      </c>
      <c r="AU339" s="168">
        <f>IF(A21stdlife="n/a","n/a",IF(AU$3&gt;(A21stdlife+$E339),(Input!$H$163*(1+rvanilla)^0.5)-SUM($H339:AT339),(Input!$H$163*(1+rvanilla)^0.5)/A21stdlife))</f>
        <v>0</v>
      </c>
      <c r="AV339" s="168">
        <f>IF(A21stdlife="n/a","n/a",IF(AV$3&gt;(A21stdlife+$E339),(Input!$H$163*(1+rvanilla)^0.5)-SUM($H339:AU339),(Input!$H$163*(1+rvanilla)^0.5)/A21stdlife))</f>
        <v>0</v>
      </c>
      <c r="AW339" s="168">
        <f>IF(A21stdlife="n/a","n/a",IF(AW$3&gt;(A21stdlife+$E339),(Input!$H$163*(1+rvanilla)^0.5)-SUM($H339:AV339),(Input!$H$163*(1+rvanilla)^0.5)/A21stdlife))</f>
        <v>0</v>
      </c>
      <c r="AX339" s="168">
        <f>IF(A21stdlife="n/a","n/a",IF(AX$3&gt;(A21stdlife+$E339),(Input!$H$163*(1+rvanilla)^0.5)-SUM($H339:AW339),(Input!$H$163*(1+rvanilla)^0.5)/A21stdlife))</f>
        <v>0</v>
      </c>
      <c r="AY339" s="168">
        <f>IF(A21stdlife="n/a","n/a",IF(AY$3&gt;(A21stdlife+$E339),(Input!$H$163*(1+rvanilla)^0.5)-SUM($H339:AX339),(Input!$H$163*(1+rvanilla)^0.5)/A21stdlife))</f>
        <v>0</v>
      </c>
      <c r="AZ339" s="168">
        <f>IF(A21stdlife="n/a","n/a",IF(AZ$3&gt;(A21stdlife+$E339),(Input!$H$163*(1+rvanilla)^0.5)-SUM($H339:AY339),(Input!$H$163*(1+rvanilla)^0.5)/A21stdlife))</f>
        <v>0</v>
      </c>
      <c r="BA339" s="168">
        <f>IF(A21stdlife="n/a","n/a",IF(BA$3&gt;(A21stdlife+$E339),(Input!$H$163*(1+rvanilla)^0.5)-SUM($H339:AZ339),(Input!$H$163*(1+rvanilla)^0.5)/A21stdlife))</f>
        <v>0</v>
      </c>
      <c r="BB339" s="168">
        <f>IF(A21stdlife="n/a","n/a",IF(BB$3&gt;(A21stdlife+$E339),(Input!$H$163*(1+rvanilla)^0.5)-SUM($H339:BA339),(Input!$H$163*(1+rvanilla)^0.5)/A21stdlife))</f>
        <v>0</v>
      </c>
      <c r="BC339" s="168">
        <f>IF(A21stdlife="n/a","n/a",IF(BC$3&gt;(A21stdlife+$E339),(Input!$H$163*(1+rvanilla)^0.5)-SUM($H339:BB339),(Input!$H$163*(1+rvanilla)^0.5)/A21stdlife))</f>
        <v>0</v>
      </c>
      <c r="BD339" s="168">
        <f>IF(A21stdlife="n/a","n/a",IF(BD$3&gt;(A21stdlife+$E339),(Input!$H$163*(1+rvanilla)^0.5)-SUM($H339:BC339),(Input!$H$163*(1+rvanilla)^0.5)/A21stdlife))</f>
        <v>0</v>
      </c>
      <c r="BE339" s="168">
        <f>IF(A21stdlife="n/a","n/a",IF(BE$3&gt;(A21stdlife+$E339),(Input!$H$163*(1+rvanilla)^0.5)-SUM($H339:BD339),(Input!$H$163*(1+rvanilla)^0.5)/A21stdlife))</f>
        <v>0</v>
      </c>
      <c r="BF339" s="168">
        <f>IF(A21stdlife="n/a","n/a",IF(BF$3&gt;(A21stdlife+$E339),(Input!$H$163*(1+rvanilla)^0.5)-SUM($H339:BE339),(Input!$H$163*(1+rvanilla)^0.5)/A21stdlife))</f>
        <v>0</v>
      </c>
      <c r="BG339" s="168">
        <f>IF(A21stdlife="n/a","n/a",IF(BG$3&gt;(A21stdlife+$E339),(Input!$H$163*(1+rvanilla)^0.5)-SUM($H339:BF339),(Input!$H$163*(1+rvanilla)^0.5)/A21stdlife))</f>
        <v>0</v>
      </c>
      <c r="BH339" s="168">
        <f>IF(A21stdlife="n/a","n/a",IF(BH$3&gt;(A21stdlife+$E339),(Input!$H$163*(1+rvanilla)^0.5)-SUM($H339:BG339),(Input!$H$163*(1+rvanilla)^0.5)/A21stdlife))</f>
        <v>0</v>
      </c>
      <c r="BI339" s="168">
        <f>IF(A21stdlife="n/a","n/a",IF(BI$3&gt;(A21stdlife+$E339),(Input!$H$163*(1+rvanilla)^0.5)-SUM($H339:BH339),(Input!$H$163*(1+rvanilla)^0.5)/A21stdlife))</f>
        <v>0</v>
      </c>
      <c r="BJ339" s="20"/>
      <c r="BK339" s="20"/>
      <c r="BL339"/>
      <c r="BM339"/>
      <c r="BN339"/>
      <c r="BO339"/>
      <c r="BP339"/>
      <c r="BQ339"/>
      <c r="BR339"/>
      <c r="BS339"/>
      <c r="BT339"/>
      <c r="BU339"/>
      <c r="BV339"/>
      <c r="BW339"/>
      <c r="BX339"/>
      <c r="BY339"/>
      <c r="BZ339"/>
      <c r="CA339"/>
      <c r="CB339"/>
      <c r="CC339"/>
      <c r="CD339"/>
      <c r="CE339"/>
      <c r="CF339"/>
      <c r="CG339"/>
      <c r="CH339"/>
      <c r="CI339"/>
      <c r="CJ339"/>
      <c r="CK339"/>
      <c r="CL339"/>
      <c r="CM339"/>
      <c r="CN339"/>
      <c r="CO339"/>
      <c r="CP339"/>
      <c r="CQ339"/>
      <c r="CR339"/>
      <c r="CS339"/>
      <c r="CT339"/>
      <c r="CU339"/>
      <c r="CV339"/>
      <c r="CW339"/>
      <c r="CX339"/>
      <c r="CY339"/>
      <c r="CZ339"/>
      <c r="DA339"/>
      <c r="DB339"/>
      <c r="DC339"/>
      <c r="DD339"/>
      <c r="DE339"/>
      <c r="DF339"/>
      <c r="DG339"/>
      <c r="DH339"/>
      <c r="DI339"/>
      <c r="DJ339"/>
      <c r="DK339"/>
      <c r="DL339"/>
      <c r="DM339"/>
      <c r="DN339"/>
      <c r="DO339"/>
      <c r="DP339"/>
      <c r="DQ339"/>
      <c r="DR339"/>
      <c r="DS339"/>
      <c r="DT339"/>
      <c r="DU339"/>
      <c r="DV339"/>
      <c r="DW339"/>
      <c r="DX339"/>
      <c r="DY339"/>
      <c r="DZ339"/>
      <c r="EA339"/>
      <c r="EB339"/>
      <c r="EC339"/>
      <c r="ED339"/>
      <c r="EE339"/>
      <c r="EF339"/>
      <c r="EG339"/>
      <c r="EH339"/>
      <c r="EI339"/>
      <c r="EJ339"/>
      <c r="EK339"/>
      <c r="EL339"/>
      <c r="EM339"/>
      <c r="EN339"/>
      <c r="EO339"/>
      <c r="EP339"/>
      <c r="EQ339"/>
      <c r="ER339"/>
      <c r="ES339"/>
      <c r="ET339"/>
      <c r="EU339"/>
      <c r="EV339"/>
      <c r="EW339"/>
      <c r="EX339"/>
      <c r="EY339"/>
      <c r="EZ339"/>
      <c r="FA339"/>
      <c r="FB339"/>
      <c r="FC339"/>
      <c r="FD339"/>
      <c r="FE339"/>
      <c r="FF339"/>
      <c r="FG339"/>
      <c r="FH339"/>
      <c r="FI339"/>
      <c r="FJ339"/>
      <c r="FK339"/>
      <c r="FL339"/>
      <c r="FM339"/>
      <c r="FN339"/>
      <c r="FO339"/>
      <c r="FP339"/>
      <c r="FQ339"/>
      <c r="FR339"/>
      <c r="FS339"/>
      <c r="FT339"/>
      <c r="FU339"/>
      <c r="FV339"/>
      <c r="FW339"/>
      <c r="FX339"/>
      <c r="FY339"/>
      <c r="FZ339"/>
      <c r="GA339"/>
      <c r="GB339"/>
      <c r="GC339"/>
      <c r="GD339"/>
      <c r="GE339"/>
      <c r="GF339"/>
      <c r="GG339"/>
      <c r="GH339"/>
      <c r="GI339"/>
      <c r="GJ339"/>
      <c r="GK339"/>
      <c r="GL339"/>
      <c r="GM339"/>
      <c r="GN339"/>
      <c r="GO339"/>
      <c r="GP339"/>
      <c r="GQ339"/>
      <c r="GR339"/>
      <c r="GS339"/>
      <c r="GT339"/>
      <c r="GU339"/>
      <c r="GV339"/>
      <c r="GW339"/>
      <c r="GX339"/>
      <c r="GY339"/>
      <c r="GZ339"/>
      <c r="HA339"/>
      <c r="HB339"/>
      <c r="HC339"/>
      <c r="HD339"/>
      <c r="HE339"/>
      <c r="HF339"/>
      <c r="HG339"/>
      <c r="HH339"/>
      <c r="HI339"/>
      <c r="HJ339"/>
      <c r="HK339"/>
      <c r="HL339"/>
      <c r="HM339"/>
      <c r="HN339"/>
      <c r="HO339"/>
      <c r="HP339"/>
      <c r="HQ339"/>
      <c r="HR339"/>
      <c r="HS339"/>
      <c r="HT339"/>
      <c r="HU339"/>
      <c r="HV339"/>
      <c r="HW339"/>
      <c r="HX339"/>
      <c r="HY339"/>
      <c r="HZ339"/>
      <c r="IA339"/>
      <c r="IB339"/>
      <c r="IC339"/>
      <c r="ID339"/>
      <c r="IE339"/>
      <c r="IF339"/>
      <c r="IG339"/>
      <c r="IH339"/>
      <c r="II339"/>
      <c r="IJ339"/>
      <c r="IK339"/>
      <c r="IL339"/>
      <c r="IM339"/>
      <c r="IN339"/>
      <c r="IO339"/>
      <c r="IP339"/>
      <c r="IQ339"/>
      <c r="IR339"/>
      <c r="IS339"/>
      <c r="IT339"/>
      <c r="IU339"/>
      <c r="IV339"/>
    </row>
    <row r="340" spans="1:256" s="5" customFormat="1" hidden="1" outlineLevel="2">
      <c r="A340" s="20"/>
      <c r="B340" s="20"/>
      <c r="C340" s="38"/>
      <c r="D340" s="641"/>
      <c r="E340" s="287">
        <v>3</v>
      </c>
      <c r="F340" s="40"/>
      <c r="G340" s="445"/>
      <c r="H340" s="315"/>
      <c r="I340" s="314"/>
      <c r="J340" s="168">
        <f>IF(A21stdlife="n/a","n/a",IF(J$3&gt;(A21stdlife+$E340),(Input!$I$163*(1+rvanilla)^0.5)-SUM($I340:I340),(Input!$I$163*(1+rvanilla)^0.5)/A21stdlife))</f>
        <v>0</v>
      </c>
      <c r="K340" s="168">
        <f>IF(A21stdlife="n/a","n/a",IF(K$3&gt;(A21stdlife+$E340),(Input!$I$163*(1+rvanilla)^0.5)-SUM($I340:J340),(Input!$I$163*(1+rvanilla)^0.5)/A21stdlife))</f>
        <v>0</v>
      </c>
      <c r="L340" s="168">
        <f>IF(A21stdlife="n/a","n/a",IF(L$3&gt;(A21stdlife+$E340),(Input!$I$163*(1+rvanilla)^0.5)-SUM($I340:K340),(Input!$I$163*(1+rvanilla)^0.5)/A21stdlife))</f>
        <v>0</v>
      </c>
      <c r="M340" s="168">
        <f>IF(A21stdlife="n/a","n/a",IF(M$3&gt;(A21stdlife+$E340),(Input!$I$163*(1+rvanilla)^0.5)-SUM($I340:L340),(Input!$I$163*(1+rvanilla)^0.5)/A21stdlife))</f>
        <v>0</v>
      </c>
      <c r="N340" s="168">
        <f>IF(A21stdlife="n/a","n/a",IF(N$3&gt;(A21stdlife+$E340),(Input!$I$163*(1+rvanilla)^0.5)-SUM($I340:M340),(Input!$I$163*(1+rvanilla)^0.5)/A21stdlife))</f>
        <v>0</v>
      </c>
      <c r="O340" s="168">
        <f>IF(A21stdlife="n/a","n/a",IF(O$3&gt;(A21stdlife+$E340),(Input!$I$163*(1+rvanilla)^0.5)-SUM($I340:N340),(Input!$I$163*(1+rvanilla)^0.5)/A21stdlife))</f>
        <v>0</v>
      </c>
      <c r="P340" s="168">
        <f>IF(A21stdlife="n/a","n/a",IF(P$3&gt;(A21stdlife+$E340),(Input!$I$163*(1+rvanilla)^0.5)-SUM($I340:O340),(Input!$I$163*(1+rvanilla)^0.5)/A21stdlife))</f>
        <v>0</v>
      </c>
      <c r="Q340" s="168">
        <f>IF(A21stdlife="n/a","n/a",IF(Q$3&gt;(A21stdlife+$E340),(Input!$I$163*(1+rvanilla)^0.5)-SUM($I340:P340),(Input!$I$163*(1+rvanilla)^0.5)/A21stdlife))</f>
        <v>0</v>
      </c>
      <c r="R340" s="168">
        <f>IF(A21stdlife="n/a","n/a",IF(R$3&gt;(A21stdlife+$E340),(Input!$I$163*(1+rvanilla)^0.5)-SUM($I340:Q340),(Input!$I$163*(1+rvanilla)^0.5)/A21stdlife))</f>
        <v>0</v>
      </c>
      <c r="S340" s="168">
        <f>IF(A21stdlife="n/a","n/a",IF(S$3&gt;(A21stdlife+$E340),(Input!$I$163*(1+rvanilla)^0.5)-SUM($I340:R340),(Input!$I$163*(1+rvanilla)^0.5)/A21stdlife))</f>
        <v>0</v>
      </c>
      <c r="T340" s="168">
        <f>IF(A21stdlife="n/a","n/a",IF(T$3&gt;(A21stdlife+$E340),(Input!$I$163*(1+rvanilla)^0.5)-SUM($I340:S340),(Input!$I$163*(1+rvanilla)^0.5)/A21stdlife))</f>
        <v>0</v>
      </c>
      <c r="U340" s="168">
        <f>IF(A21stdlife="n/a","n/a",IF(U$3&gt;(A21stdlife+$E340),(Input!$I$163*(1+rvanilla)^0.5)-SUM($I340:T340),(Input!$I$163*(1+rvanilla)^0.5)/A21stdlife))</f>
        <v>0</v>
      </c>
      <c r="V340" s="168">
        <f>IF(A21stdlife="n/a","n/a",IF(V$3&gt;(A21stdlife+$E340),(Input!$I$163*(1+rvanilla)^0.5)-SUM($I340:U340),(Input!$I$163*(1+rvanilla)^0.5)/A21stdlife))</f>
        <v>0</v>
      </c>
      <c r="W340" s="168">
        <f>IF(A21stdlife="n/a","n/a",IF(W$3&gt;(A21stdlife+$E340),(Input!$I$163*(1+rvanilla)^0.5)-SUM($I340:V340),(Input!$I$163*(1+rvanilla)^0.5)/A21stdlife))</f>
        <v>0</v>
      </c>
      <c r="X340" s="168">
        <f>IF(A21stdlife="n/a","n/a",IF(X$3&gt;(A21stdlife+$E340),(Input!$I$163*(1+rvanilla)^0.5)-SUM($I340:W340),(Input!$I$163*(1+rvanilla)^0.5)/A21stdlife))</f>
        <v>0</v>
      </c>
      <c r="Y340" s="168">
        <f>IF(A21stdlife="n/a","n/a",IF(Y$3&gt;(A21stdlife+$E340),(Input!$I$163*(1+rvanilla)^0.5)-SUM($I340:X340),(Input!$I$163*(1+rvanilla)^0.5)/A21stdlife))</f>
        <v>0</v>
      </c>
      <c r="Z340" s="168">
        <f>IF(A21stdlife="n/a","n/a",IF(Z$3&gt;(A21stdlife+$E340),(Input!$I$163*(1+rvanilla)^0.5)-SUM($I340:Y340),(Input!$I$163*(1+rvanilla)^0.5)/A21stdlife))</f>
        <v>0</v>
      </c>
      <c r="AA340" s="168">
        <f>IF(A21stdlife="n/a","n/a",IF(AA$3&gt;(A21stdlife+$E340),(Input!$I$163*(1+rvanilla)^0.5)-SUM($I340:Z340),(Input!$I$163*(1+rvanilla)^0.5)/A21stdlife))</f>
        <v>0</v>
      </c>
      <c r="AB340" s="168">
        <f>IF(A21stdlife="n/a","n/a",IF(AB$3&gt;(A21stdlife+$E340),(Input!$I$163*(1+rvanilla)^0.5)-SUM($I340:AA340),(Input!$I$163*(1+rvanilla)^0.5)/A21stdlife))</f>
        <v>0</v>
      </c>
      <c r="AC340" s="168">
        <f>IF(A21stdlife="n/a","n/a",IF(AC$3&gt;(A21stdlife+$E340),(Input!$I$163*(1+rvanilla)^0.5)-SUM($I340:AB340),(Input!$I$163*(1+rvanilla)^0.5)/A21stdlife))</f>
        <v>0</v>
      </c>
      <c r="AD340" s="168">
        <f>IF(A21stdlife="n/a","n/a",IF(AD$3&gt;(A21stdlife+$E340),(Input!$I$163*(1+rvanilla)^0.5)-SUM($I340:AC340),(Input!$I$163*(1+rvanilla)^0.5)/A21stdlife))</f>
        <v>0</v>
      </c>
      <c r="AE340" s="168">
        <f>IF(A21stdlife="n/a","n/a",IF(AE$3&gt;(A21stdlife+$E340),(Input!$I$163*(1+rvanilla)^0.5)-SUM($I340:AD340),(Input!$I$163*(1+rvanilla)^0.5)/A21stdlife))</f>
        <v>0</v>
      </c>
      <c r="AF340" s="168">
        <f>IF(A21stdlife="n/a","n/a",IF(AF$3&gt;(A21stdlife+$E340),(Input!$I$163*(1+rvanilla)^0.5)-SUM($I340:AE340),(Input!$I$163*(1+rvanilla)^0.5)/A21stdlife))</f>
        <v>0</v>
      </c>
      <c r="AG340" s="168">
        <f>IF(A21stdlife="n/a","n/a",IF(AG$3&gt;(A21stdlife+$E340),(Input!$I$163*(1+rvanilla)^0.5)-SUM($I340:AF340),(Input!$I$163*(1+rvanilla)^0.5)/A21stdlife))</f>
        <v>0</v>
      </c>
      <c r="AH340" s="168">
        <f>IF(A21stdlife="n/a","n/a",IF(AH$3&gt;(A21stdlife+$E340),(Input!$I$163*(1+rvanilla)^0.5)-SUM($I340:AG340),(Input!$I$163*(1+rvanilla)^0.5)/A21stdlife))</f>
        <v>0</v>
      </c>
      <c r="AI340" s="168">
        <f>IF(A21stdlife="n/a","n/a",IF(AI$3&gt;(A21stdlife+$E340),(Input!$I$163*(1+rvanilla)^0.5)-SUM($I340:AH340),(Input!$I$163*(1+rvanilla)^0.5)/A21stdlife))</f>
        <v>0</v>
      </c>
      <c r="AJ340" s="168">
        <f>IF(A21stdlife="n/a","n/a",IF(AJ$3&gt;(A21stdlife+$E340),(Input!$I$163*(1+rvanilla)^0.5)-SUM($I340:AI340),(Input!$I$163*(1+rvanilla)^0.5)/A21stdlife))</f>
        <v>0</v>
      </c>
      <c r="AK340" s="168">
        <f>IF(A21stdlife="n/a","n/a",IF(AK$3&gt;(A21stdlife+$E340),(Input!$I$163*(1+rvanilla)^0.5)-SUM($I340:AJ340),(Input!$I$163*(1+rvanilla)^0.5)/A21stdlife))</f>
        <v>0</v>
      </c>
      <c r="AL340" s="168">
        <f>IF(A21stdlife="n/a","n/a",IF(AL$3&gt;(A21stdlife+$E340),(Input!$I$163*(1+rvanilla)^0.5)-SUM($I340:AK340),(Input!$I$163*(1+rvanilla)^0.5)/A21stdlife))</f>
        <v>0</v>
      </c>
      <c r="AM340" s="168">
        <f>IF(A21stdlife="n/a","n/a",IF(AM$3&gt;(A21stdlife+$E340),(Input!$I$163*(1+rvanilla)^0.5)-SUM($I340:AL340),(Input!$I$163*(1+rvanilla)^0.5)/A21stdlife))</f>
        <v>0</v>
      </c>
      <c r="AN340" s="168">
        <f>IF(A21stdlife="n/a","n/a",IF(AN$3&gt;(A21stdlife+$E340),(Input!$I$163*(1+rvanilla)^0.5)-SUM($I340:AM340),(Input!$I$163*(1+rvanilla)^0.5)/A21stdlife))</f>
        <v>0</v>
      </c>
      <c r="AO340" s="168">
        <f>IF(A21stdlife="n/a","n/a",IF(AO$3&gt;(A21stdlife+$E340),(Input!$I$163*(1+rvanilla)^0.5)-SUM($I340:AN340),(Input!$I$163*(1+rvanilla)^0.5)/A21stdlife))</f>
        <v>0</v>
      </c>
      <c r="AP340" s="168">
        <f>IF(A21stdlife="n/a","n/a",IF(AP$3&gt;(A21stdlife+$E340),(Input!$I$163*(1+rvanilla)^0.5)-SUM($I340:AO340),(Input!$I$163*(1+rvanilla)^0.5)/A21stdlife))</f>
        <v>0</v>
      </c>
      <c r="AQ340" s="168">
        <f>IF(A21stdlife="n/a","n/a",IF(AQ$3&gt;(A21stdlife+$E340),(Input!$I$163*(1+rvanilla)^0.5)-SUM($I340:AP340),(Input!$I$163*(1+rvanilla)^0.5)/A21stdlife))</f>
        <v>0</v>
      </c>
      <c r="AR340" s="168">
        <f>IF(A21stdlife="n/a","n/a",IF(AR$3&gt;(A21stdlife+$E340),(Input!$I$163*(1+rvanilla)^0.5)-SUM($I340:AQ340),(Input!$I$163*(1+rvanilla)^0.5)/A21stdlife))</f>
        <v>0</v>
      </c>
      <c r="AS340" s="168">
        <f>IF(A21stdlife="n/a","n/a",IF(AS$3&gt;(A21stdlife+$E340),(Input!$I$163*(1+rvanilla)^0.5)-SUM($I340:AR340),(Input!$I$163*(1+rvanilla)^0.5)/A21stdlife))</f>
        <v>0</v>
      </c>
      <c r="AT340" s="168">
        <f>IF(A21stdlife="n/a","n/a",IF(AT$3&gt;(A21stdlife+$E340),(Input!$I$163*(1+rvanilla)^0.5)-SUM($I340:AS340),(Input!$I$163*(1+rvanilla)^0.5)/A21stdlife))</f>
        <v>0</v>
      </c>
      <c r="AU340" s="168">
        <f>IF(A21stdlife="n/a","n/a",IF(AU$3&gt;(A21stdlife+$E340),(Input!$I$163*(1+rvanilla)^0.5)-SUM($I340:AT340),(Input!$I$163*(1+rvanilla)^0.5)/A21stdlife))</f>
        <v>0</v>
      </c>
      <c r="AV340" s="168">
        <f>IF(A21stdlife="n/a","n/a",IF(AV$3&gt;(A21stdlife+$E340),(Input!$I$163*(1+rvanilla)^0.5)-SUM($I340:AU340),(Input!$I$163*(1+rvanilla)^0.5)/A21stdlife))</f>
        <v>0</v>
      </c>
      <c r="AW340" s="168">
        <f>IF(A21stdlife="n/a","n/a",IF(AW$3&gt;(A21stdlife+$E340),(Input!$I$163*(1+rvanilla)^0.5)-SUM($I340:AV340),(Input!$I$163*(1+rvanilla)^0.5)/A21stdlife))</f>
        <v>0</v>
      </c>
      <c r="AX340" s="168">
        <f>IF(A21stdlife="n/a","n/a",IF(AX$3&gt;(A21stdlife+$E340),(Input!$I$163*(1+rvanilla)^0.5)-SUM($I340:AW340),(Input!$I$163*(1+rvanilla)^0.5)/A21stdlife))</f>
        <v>0</v>
      </c>
      <c r="AY340" s="168">
        <f>IF(A21stdlife="n/a","n/a",IF(AY$3&gt;(A21stdlife+$E340),(Input!$I$163*(1+rvanilla)^0.5)-SUM($I340:AX340),(Input!$I$163*(1+rvanilla)^0.5)/A21stdlife))</f>
        <v>0</v>
      </c>
      <c r="AZ340" s="168">
        <f>IF(A21stdlife="n/a","n/a",IF(AZ$3&gt;(A21stdlife+$E340),(Input!$I$163*(1+rvanilla)^0.5)-SUM($I340:AY340),(Input!$I$163*(1+rvanilla)^0.5)/A21stdlife))</f>
        <v>0</v>
      </c>
      <c r="BA340" s="168">
        <f>IF(A21stdlife="n/a","n/a",IF(BA$3&gt;(A21stdlife+$E340),(Input!$I$163*(1+rvanilla)^0.5)-SUM($I340:AZ340),(Input!$I$163*(1+rvanilla)^0.5)/A21stdlife))</f>
        <v>0</v>
      </c>
      <c r="BB340" s="168">
        <f>IF(A21stdlife="n/a","n/a",IF(BB$3&gt;(A21stdlife+$E340),(Input!$I$163*(1+rvanilla)^0.5)-SUM($I340:BA340),(Input!$I$163*(1+rvanilla)^0.5)/A21stdlife))</f>
        <v>0</v>
      </c>
      <c r="BC340" s="168">
        <f>IF(A21stdlife="n/a","n/a",IF(BC$3&gt;(A21stdlife+$E340),(Input!$I$163*(1+rvanilla)^0.5)-SUM($I340:BB340),(Input!$I$163*(1+rvanilla)^0.5)/A21stdlife))</f>
        <v>0</v>
      </c>
      <c r="BD340" s="168">
        <f>IF(A21stdlife="n/a","n/a",IF(BD$3&gt;(A21stdlife+$E340),(Input!$I$163*(1+rvanilla)^0.5)-SUM($I340:BC340),(Input!$I$163*(1+rvanilla)^0.5)/A21stdlife))</f>
        <v>0</v>
      </c>
      <c r="BE340" s="168">
        <f>IF(A21stdlife="n/a","n/a",IF(BE$3&gt;(A21stdlife+$E340),(Input!$I$163*(1+rvanilla)^0.5)-SUM($I340:BD340),(Input!$I$163*(1+rvanilla)^0.5)/A21stdlife))</f>
        <v>0</v>
      </c>
      <c r="BF340" s="168">
        <f>IF(A21stdlife="n/a","n/a",IF(BF$3&gt;(A21stdlife+$E340),(Input!$I$163*(1+rvanilla)^0.5)-SUM($I340:BE340),(Input!$I$163*(1+rvanilla)^0.5)/A21stdlife))</f>
        <v>0</v>
      </c>
      <c r="BG340" s="168">
        <f>IF(A21stdlife="n/a","n/a",IF(BG$3&gt;(A21stdlife+$E340),(Input!$I$163*(1+rvanilla)^0.5)-SUM($I340:BF340),(Input!$I$163*(1+rvanilla)^0.5)/A21stdlife))</f>
        <v>0</v>
      </c>
      <c r="BH340" s="168">
        <f>IF(A21stdlife="n/a","n/a",IF(BH$3&gt;(A21stdlife+$E340),(Input!$I$163*(1+rvanilla)^0.5)-SUM($I340:BG340),(Input!$I$163*(1+rvanilla)^0.5)/A21stdlife))</f>
        <v>0</v>
      </c>
      <c r="BI340" s="168">
        <f>IF(A21stdlife="n/a","n/a",IF(BI$3&gt;(A21stdlife+$E340),(Input!$I$163*(1+rvanilla)^0.5)-SUM($I340:BH340),(Input!$I$163*(1+rvanilla)^0.5)/A21stdlife))</f>
        <v>0</v>
      </c>
      <c r="BJ340" s="20"/>
      <c r="BK340" s="20"/>
      <c r="BL340"/>
      <c r="BM340"/>
      <c r="BN340"/>
      <c r="BO340"/>
      <c r="BP340"/>
      <c r="BQ340"/>
      <c r="BR340"/>
      <c r="BS340"/>
      <c r="BT340"/>
      <c r="BU340"/>
      <c r="BV340"/>
      <c r="BW340"/>
      <c r="BX340"/>
      <c r="BY340"/>
      <c r="BZ340"/>
      <c r="CA340"/>
      <c r="CB340"/>
      <c r="CC340"/>
      <c r="CD340"/>
      <c r="CE340"/>
      <c r="CF340"/>
      <c r="CG340"/>
      <c r="CH340"/>
      <c r="CI340"/>
      <c r="CJ340"/>
      <c r="CK340"/>
      <c r="CL340"/>
      <c r="CM340"/>
      <c r="CN340"/>
      <c r="CO340"/>
      <c r="CP340"/>
      <c r="CQ340"/>
      <c r="CR340"/>
      <c r="CS340"/>
      <c r="CT340"/>
      <c r="CU340"/>
      <c r="CV340"/>
      <c r="CW340"/>
      <c r="CX340"/>
      <c r="CY340"/>
      <c r="CZ340"/>
      <c r="DA340"/>
      <c r="DB340"/>
      <c r="DC340"/>
      <c r="DD340"/>
      <c r="DE340"/>
      <c r="DF340"/>
      <c r="DG340"/>
      <c r="DH340"/>
      <c r="DI340"/>
      <c r="DJ340"/>
      <c r="DK340"/>
      <c r="DL340"/>
      <c r="DM340"/>
      <c r="DN340"/>
      <c r="DO340"/>
      <c r="DP340"/>
      <c r="DQ340"/>
      <c r="DR340"/>
      <c r="DS340"/>
      <c r="DT340"/>
      <c r="DU340"/>
      <c r="DV340"/>
      <c r="DW340"/>
      <c r="DX340"/>
      <c r="DY340"/>
      <c r="DZ340"/>
      <c r="EA340"/>
      <c r="EB340"/>
      <c r="EC340"/>
      <c r="ED340"/>
      <c r="EE340"/>
      <c r="EF340"/>
      <c r="EG340"/>
      <c r="EH340"/>
      <c r="EI340"/>
      <c r="EJ340"/>
      <c r="EK340"/>
      <c r="EL340"/>
      <c r="EM340"/>
      <c r="EN340"/>
      <c r="EO340"/>
      <c r="EP340"/>
      <c r="EQ340"/>
      <c r="ER340"/>
      <c r="ES340"/>
      <c r="ET340"/>
      <c r="EU340"/>
      <c r="EV340"/>
      <c r="EW340"/>
      <c r="EX340"/>
      <c r="EY340"/>
      <c r="EZ340"/>
      <c r="FA340"/>
      <c r="FB340"/>
      <c r="FC340"/>
      <c r="FD340"/>
      <c r="FE340"/>
      <c r="FF340"/>
      <c r="FG340"/>
      <c r="FH340"/>
      <c r="FI340"/>
      <c r="FJ340"/>
      <c r="FK340"/>
      <c r="FL340"/>
      <c r="FM340"/>
      <c r="FN340"/>
      <c r="FO340"/>
      <c r="FP340"/>
      <c r="FQ340"/>
      <c r="FR340"/>
      <c r="FS340"/>
      <c r="FT340"/>
      <c r="FU340"/>
      <c r="FV340"/>
      <c r="FW340"/>
      <c r="FX340"/>
      <c r="FY340"/>
      <c r="FZ340"/>
      <c r="GA340"/>
      <c r="GB340"/>
      <c r="GC340"/>
      <c r="GD340"/>
      <c r="GE340"/>
      <c r="GF340"/>
      <c r="GG340"/>
      <c r="GH340"/>
      <c r="GI340"/>
      <c r="GJ340"/>
      <c r="GK340"/>
      <c r="GL340"/>
      <c r="GM340"/>
      <c r="GN340"/>
      <c r="GO340"/>
      <c r="GP340"/>
      <c r="GQ340"/>
      <c r="GR340"/>
      <c r="GS340"/>
      <c r="GT340"/>
      <c r="GU340"/>
      <c r="GV340"/>
      <c r="GW340"/>
      <c r="GX340"/>
      <c r="GY340"/>
      <c r="GZ340"/>
      <c r="HA340"/>
      <c r="HB340"/>
      <c r="HC340"/>
      <c r="HD340"/>
      <c r="HE340"/>
      <c r="HF340"/>
      <c r="HG340"/>
      <c r="HH340"/>
      <c r="HI340"/>
      <c r="HJ340"/>
      <c r="HK340"/>
      <c r="HL340"/>
      <c r="HM340"/>
      <c r="HN340"/>
      <c r="HO340"/>
      <c r="HP340"/>
      <c r="HQ340"/>
      <c r="HR340"/>
      <c r="HS340"/>
      <c r="HT340"/>
      <c r="HU340"/>
      <c r="HV340"/>
      <c r="HW340"/>
      <c r="HX340"/>
      <c r="HY340"/>
      <c r="HZ340"/>
      <c r="IA340"/>
      <c r="IB340"/>
      <c r="IC340"/>
      <c r="ID340"/>
      <c r="IE340"/>
      <c r="IF340"/>
      <c r="IG340"/>
      <c r="IH340"/>
      <c r="II340"/>
      <c r="IJ340"/>
      <c r="IK340"/>
      <c r="IL340"/>
      <c r="IM340"/>
      <c r="IN340"/>
      <c r="IO340"/>
      <c r="IP340"/>
      <c r="IQ340"/>
      <c r="IR340"/>
      <c r="IS340"/>
      <c r="IT340"/>
      <c r="IU340"/>
      <c r="IV340"/>
    </row>
    <row r="341" spans="1:256" s="5" customFormat="1" hidden="1" outlineLevel="2">
      <c r="A341" s="20"/>
      <c r="B341" s="20"/>
      <c r="C341" s="38"/>
      <c r="D341" s="641"/>
      <c r="E341" s="287">
        <v>4</v>
      </c>
      <c r="F341" s="40"/>
      <c r="G341" s="445"/>
      <c r="H341" s="315"/>
      <c r="I341" s="315"/>
      <c r="J341" s="314"/>
      <c r="K341" s="168">
        <f>IF(A21stdlife="n/a","n/a",IF(K$3&gt;(A21stdlife+$E341),(Input!$J$163*(1+rvanilla)^0.5)-SUM($J341:J341),(Input!$J$163*(1+rvanilla)^0.5)/A21stdlife))</f>
        <v>0</v>
      </c>
      <c r="L341" s="168">
        <f>IF(A21stdlife="n/a","n/a",IF(L$3&gt;(A21stdlife+$E341),(Input!$J$163*(1+rvanilla)^0.5)-SUM($J341:K341),(Input!$J$163*(1+rvanilla)^0.5)/A21stdlife))</f>
        <v>0</v>
      </c>
      <c r="M341" s="168">
        <f>IF(A21stdlife="n/a","n/a",IF(M$3&gt;(A21stdlife+$E341),(Input!$J$163*(1+rvanilla)^0.5)-SUM($J341:L341),(Input!$J$163*(1+rvanilla)^0.5)/A21stdlife))</f>
        <v>0</v>
      </c>
      <c r="N341" s="168">
        <f>IF(A21stdlife="n/a","n/a",IF(N$3&gt;(A21stdlife+$E341),(Input!$J$163*(1+rvanilla)^0.5)-SUM($J341:M341),(Input!$J$163*(1+rvanilla)^0.5)/A21stdlife))</f>
        <v>0</v>
      </c>
      <c r="O341" s="168">
        <f>IF(A21stdlife="n/a","n/a",IF(O$3&gt;(A21stdlife+$E341),(Input!$J$163*(1+rvanilla)^0.5)-SUM($J341:N341),(Input!$J$163*(1+rvanilla)^0.5)/A21stdlife))</f>
        <v>0</v>
      </c>
      <c r="P341" s="168">
        <f>IF(A21stdlife="n/a","n/a",IF(P$3&gt;(A21stdlife+$E341),(Input!$J$163*(1+rvanilla)^0.5)-SUM($J341:O341),(Input!$J$163*(1+rvanilla)^0.5)/A21stdlife))</f>
        <v>0</v>
      </c>
      <c r="Q341" s="168">
        <f>IF(A21stdlife="n/a","n/a",IF(Q$3&gt;(A21stdlife+$E341),(Input!$J$163*(1+rvanilla)^0.5)-SUM($J341:P341),(Input!$J$163*(1+rvanilla)^0.5)/A21stdlife))</f>
        <v>0</v>
      </c>
      <c r="R341" s="168">
        <f>IF(A21stdlife="n/a","n/a",IF(R$3&gt;(A21stdlife+$E341),(Input!$J$163*(1+rvanilla)^0.5)-SUM($J341:Q341),(Input!$J$163*(1+rvanilla)^0.5)/A21stdlife))</f>
        <v>0</v>
      </c>
      <c r="S341" s="168">
        <f>IF(A21stdlife="n/a","n/a",IF(S$3&gt;(A21stdlife+$E341),(Input!$J$163*(1+rvanilla)^0.5)-SUM($J341:R341),(Input!$J$163*(1+rvanilla)^0.5)/A21stdlife))</f>
        <v>0</v>
      </c>
      <c r="T341" s="168">
        <f>IF(A21stdlife="n/a","n/a",IF(T$3&gt;(A21stdlife+$E341),(Input!$J$163*(1+rvanilla)^0.5)-SUM($J341:S341),(Input!$J$163*(1+rvanilla)^0.5)/A21stdlife))</f>
        <v>0</v>
      </c>
      <c r="U341" s="168">
        <f>IF(A21stdlife="n/a","n/a",IF(U$3&gt;(A21stdlife+$E341),(Input!$J$163*(1+rvanilla)^0.5)-SUM($J341:T341),(Input!$J$163*(1+rvanilla)^0.5)/A21stdlife))</f>
        <v>0</v>
      </c>
      <c r="V341" s="168">
        <f>IF(A21stdlife="n/a","n/a",IF(V$3&gt;(A21stdlife+$E341),(Input!$J$163*(1+rvanilla)^0.5)-SUM($J341:U341),(Input!$J$163*(1+rvanilla)^0.5)/A21stdlife))</f>
        <v>0</v>
      </c>
      <c r="W341" s="168">
        <f>IF(A21stdlife="n/a","n/a",IF(W$3&gt;(A21stdlife+$E341),(Input!$J$163*(1+rvanilla)^0.5)-SUM($J341:V341),(Input!$J$163*(1+rvanilla)^0.5)/A21stdlife))</f>
        <v>0</v>
      </c>
      <c r="X341" s="168">
        <f>IF(A21stdlife="n/a","n/a",IF(X$3&gt;(A21stdlife+$E341),(Input!$J$163*(1+rvanilla)^0.5)-SUM($J341:W341),(Input!$J$163*(1+rvanilla)^0.5)/A21stdlife))</f>
        <v>0</v>
      </c>
      <c r="Y341" s="168">
        <f>IF(A21stdlife="n/a","n/a",IF(Y$3&gt;(A21stdlife+$E341),(Input!$J$163*(1+rvanilla)^0.5)-SUM($J341:X341),(Input!$J$163*(1+rvanilla)^0.5)/A21stdlife))</f>
        <v>0</v>
      </c>
      <c r="Z341" s="168">
        <f>IF(A21stdlife="n/a","n/a",IF(Z$3&gt;(A21stdlife+$E341),(Input!$J$163*(1+rvanilla)^0.5)-SUM($J341:Y341),(Input!$J$163*(1+rvanilla)^0.5)/A21stdlife))</f>
        <v>0</v>
      </c>
      <c r="AA341" s="168">
        <f>IF(A21stdlife="n/a","n/a",IF(AA$3&gt;(A21stdlife+$E341),(Input!$J$163*(1+rvanilla)^0.5)-SUM($J341:Z341),(Input!$J$163*(1+rvanilla)^0.5)/A21stdlife))</f>
        <v>0</v>
      </c>
      <c r="AB341" s="168">
        <f>IF(A21stdlife="n/a","n/a",IF(AB$3&gt;(A21stdlife+$E341),(Input!$J$163*(1+rvanilla)^0.5)-SUM($J341:AA341),(Input!$J$163*(1+rvanilla)^0.5)/A21stdlife))</f>
        <v>0</v>
      </c>
      <c r="AC341" s="168">
        <f>IF(A21stdlife="n/a","n/a",IF(AC$3&gt;(A21stdlife+$E341),(Input!$J$163*(1+rvanilla)^0.5)-SUM($J341:AB341),(Input!$J$163*(1+rvanilla)^0.5)/A21stdlife))</f>
        <v>0</v>
      </c>
      <c r="AD341" s="168">
        <f>IF(A21stdlife="n/a","n/a",IF(AD$3&gt;(A21stdlife+$E341),(Input!$J$163*(1+rvanilla)^0.5)-SUM($J341:AC341),(Input!$J$163*(1+rvanilla)^0.5)/A21stdlife))</f>
        <v>0</v>
      </c>
      <c r="AE341" s="168">
        <f>IF(A21stdlife="n/a","n/a",IF(AE$3&gt;(A21stdlife+$E341),(Input!$J$163*(1+rvanilla)^0.5)-SUM($J341:AD341),(Input!$J$163*(1+rvanilla)^0.5)/A21stdlife))</f>
        <v>0</v>
      </c>
      <c r="AF341" s="168">
        <f>IF(A21stdlife="n/a","n/a",IF(AF$3&gt;(A21stdlife+$E341),(Input!$J$163*(1+rvanilla)^0.5)-SUM($J341:AE341),(Input!$J$163*(1+rvanilla)^0.5)/A21stdlife))</f>
        <v>0</v>
      </c>
      <c r="AG341" s="168">
        <f>IF(A21stdlife="n/a","n/a",IF(AG$3&gt;(A21stdlife+$E341),(Input!$J$163*(1+rvanilla)^0.5)-SUM($J341:AF341),(Input!$J$163*(1+rvanilla)^0.5)/A21stdlife))</f>
        <v>0</v>
      </c>
      <c r="AH341" s="168">
        <f>IF(A21stdlife="n/a","n/a",IF(AH$3&gt;(A21stdlife+$E341),(Input!$J$163*(1+rvanilla)^0.5)-SUM($J341:AG341),(Input!$J$163*(1+rvanilla)^0.5)/A21stdlife))</f>
        <v>0</v>
      </c>
      <c r="AI341" s="168">
        <f>IF(A21stdlife="n/a","n/a",IF(AI$3&gt;(A21stdlife+$E341),(Input!$J$163*(1+rvanilla)^0.5)-SUM($J341:AH341),(Input!$J$163*(1+rvanilla)^0.5)/A21stdlife))</f>
        <v>0</v>
      </c>
      <c r="AJ341" s="168">
        <f>IF(A21stdlife="n/a","n/a",IF(AJ$3&gt;(A21stdlife+$E341),(Input!$J$163*(1+rvanilla)^0.5)-SUM($J341:AI341),(Input!$J$163*(1+rvanilla)^0.5)/A21stdlife))</f>
        <v>0</v>
      </c>
      <c r="AK341" s="168">
        <f>IF(A21stdlife="n/a","n/a",IF(AK$3&gt;(A21stdlife+$E341),(Input!$J$163*(1+rvanilla)^0.5)-SUM($J341:AJ341),(Input!$J$163*(1+rvanilla)^0.5)/A21stdlife))</f>
        <v>0</v>
      </c>
      <c r="AL341" s="168">
        <f>IF(A21stdlife="n/a","n/a",IF(AL$3&gt;(A21stdlife+$E341),(Input!$J$163*(1+rvanilla)^0.5)-SUM($J341:AK341),(Input!$J$163*(1+rvanilla)^0.5)/A21stdlife))</f>
        <v>0</v>
      </c>
      <c r="AM341" s="168">
        <f>IF(A21stdlife="n/a","n/a",IF(AM$3&gt;(A21stdlife+$E341),(Input!$J$163*(1+rvanilla)^0.5)-SUM($J341:AL341),(Input!$J$163*(1+rvanilla)^0.5)/A21stdlife))</f>
        <v>0</v>
      </c>
      <c r="AN341" s="168">
        <f>IF(A21stdlife="n/a","n/a",IF(AN$3&gt;(A21stdlife+$E341),(Input!$J$163*(1+rvanilla)^0.5)-SUM($J341:AM341),(Input!$J$163*(1+rvanilla)^0.5)/A21stdlife))</f>
        <v>0</v>
      </c>
      <c r="AO341" s="168">
        <f>IF(A21stdlife="n/a","n/a",IF(AO$3&gt;(A21stdlife+$E341),(Input!$J$163*(1+rvanilla)^0.5)-SUM($J341:AN341),(Input!$J$163*(1+rvanilla)^0.5)/A21stdlife))</f>
        <v>0</v>
      </c>
      <c r="AP341" s="168">
        <f>IF(A21stdlife="n/a","n/a",IF(AP$3&gt;(A21stdlife+$E341),(Input!$J$163*(1+rvanilla)^0.5)-SUM($J341:AO341),(Input!$J$163*(1+rvanilla)^0.5)/A21stdlife))</f>
        <v>0</v>
      </c>
      <c r="AQ341" s="168">
        <f>IF(A21stdlife="n/a","n/a",IF(AQ$3&gt;(A21stdlife+$E341),(Input!$J$163*(1+rvanilla)^0.5)-SUM($J341:AP341),(Input!$J$163*(1+rvanilla)^0.5)/A21stdlife))</f>
        <v>0</v>
      </c>
      <c r="AR341" s="168">
        <f>IF(A21stdlife="n/a","n/a",IF(AR$3&gt;(A21stdlife+$E341),(Input!$J$163*(1+rvanilla)^0.5)-SUM($J341:AQ341),(Input!$J$163*(1+rvanilla)^0.5)/A21stdlife))</f>
        <v>0</v>
      </c>
      <c r="AS341" s="168">
        <f>IF(A21stdlife="n/a","n/a",IF(AS$3&gt;(A21stdlife+$E341),(Input!$J$163*(1+rvanilla)^0.5)-SUM($J341:AR341),(Input!$J$163*(1+rvanilla)^0.5)/A21stdlife))</f>
        <v>0</v>
      </c>
      <c r="AT341" s="168">
        <f>IF(A21stdlife="n/a","n/a",IF(AT$3&gt;(A21stdlife+$E341),(Input!$J$163*(1+rvanilla)^0.5)-SUM($J341:AS341),(Input!$J$163*(1+rvanilla)^0.5)/A21stdlife))</f>
        <v>0</v>
      </c>
      <c r="AU341" s="168">
        <f>IF(A21stdlife="n/a","n/a",IF(AU$3&gt;(A21stdlife+$E341),(Input!$J$163*(1+rvanilla)^0.5)-SUM($J341:AT341),(Input!$J$163*(1+rvanilla)^0.5)/A21stdlife))</f>
        <v>0</v>
      </c>
      <c r="AV341" s="168">
        <f>IF(A21stdlife="n/a","n/a",IF(AV$3&gt;(A21stdlife+$E341),(Input!$J$163*(1+rvanilla)^0.5)-SUM($J341:AU341),(Input!$J$163*(1+rvanilla)^0.5)/A21stdlife))</f>
        <v>0</v>
      </c>
      <c r="AW341" s="168">
        <f>IF(A21stdlife="n/a","n/a",IF(AW$3&gt;(A21stdlife+$E341),(Input!$J$163*(1+rvanilla)^0.5)-SUM($J341:AV341),(Input!$J$163*(1+rvanilla)^0.5)/A21stdlife))</f>
        <v>0</v>
      </c>
      <c r="AX341" s="168">
        <f>IF(A21stdlife="n/a","n/a",IF(AX$3&gt;(A21stdlife+$E341),(Input!$J$163*(1+rvanilla)^0.5)-SUM($J341:AW341),(Input!$J$163*(1+rvanilla)^0.5)/A21stdlife))</f>
        <v>0</v>
      </c>
      <c r="AY341" s="168">
        <f>IF(A21stdlife="n/a","n/a",IF(AY$3&gt;(A21stdlife+$E341),(Input!$J$163*(1+rvanilla)^0.5)-SUM($J341:AX341),(Input!$J$163*(1+rvanilla)^0.5)/A21stdlife))</f>
        <v>0</v>
      </c>
      <c r="AZ341" s="168">
        <f>IF(A21stdlife="n/a","n/a",IF(AZ$3&gt;(A21stdlife+$E341),(Input!$J$163*(1+rvanilla)^0.5)-SUM($J341:AY341),(Input!$J$163*(1+rvanilla)^0.5)/A21stdlife))</f>
        <v>0</v>
      </c>
      <c r="BA341" s="168">
        <f>IF(A21stdlife="n/a","n/a",IF(BA$3&gt;(A21stdlife+$E341),(Input!$J$163*(1+rvanilla)^0.5)-SUM($J341:AZ341),(Input!$J$163*(1+rvanilla)^0.5)/A21stdlife))</f>
        <v>0</v>
      </c>
      <c r="BB341" s="168">
        <f>IF(A21stdlife="n/a","n/a",IF(BB$3&gt;(A21stdlife+$E341),(Input!$J$163*(1+rvanilla)^0.5)-SUM($J341:BA341),(Input!$J$163*(1+rvanilla)^0.5)/A21stdlife))</f>
        <v>0</v>
      </c>
      <c r="BC341" s="168">
        <f>IF(A21stdlife="n/a","n/a",IF(BC$3&gt;(A21stdlife+$E341),(Input!$J$163*(1+rvanilla)^0.5)-SUM($J341:BB341),(Input!$J$163*(1+rvanilla)^0.5)/A21stdlife))</f>
        <v>0</v>
      </c>
      <c r="BD341" s="168">
        <f>IF(A21stdlife="n/a","n/a",IF(BD$3&gt;(A21stdlife+$E341),(Input!$J$163*(1+rvanilla)^0.5)-SUM($J341:BC341),(Input!$J$163*(1+rvanilla)^0.5)/A21stdlife))</f>
        <v>0</v>
      </c>
      <c r="BE341" s="168">
        <f>IF(A21stdlife="n/a","n/a",IF(BE$3&gt;(A21stdlife+$E341),(Input!$J$163*(1+rvanilla)^0.5)-SUM($J341:BD341),(Input!$J$163*(1+rvanilla)^0.5)/A21stdlife))</f>
        <v>0</v>
      </c>
      <c r="BF341" s="168">
        <f>IF(A21stdlife="n/a","n/a",IF(BF$3&gt;(A21stdlife+$E341),(Input!$J$163*(1+rvanilla)^0.5)-SUM($J341:BE341),(Input!$J$163*(1+rvanilla)^0.5)/A21stdlife))</f>
        <v>0</v>
      </c>
      <c r="BG341" s="168">
        <f>IF(A21stdlife="n/a","n/a",IF(BG$3&gt;(A21stdlife+$E341),(Input!$J$163*(1+rvanilla)^0.5)-SUM($J341:BF341),(Input!$J$163*(1+rvanilla)^0.5)/A21stdlife))</f>
        <v>0</v>
      </c>
      <c r="BH341" s="168">
        <f>IF(A21stdlife="n/a","n/a",IF(BH$3&gt;(A21stdlife+$E341),(Input!$J$163*(1+rvanilla)^0.5)-SUM($J341:BG341),(Input!$J$163*(1+rvanilla)^0.5)/A21stdlife))</f>
        <v>0</v>
      </c>
      <c r="BI341" s="168">
        <f>IF(A21stdlife="n/a","n/a",IF(BI$3&gt;(A21stdlife+$E341),(Input!$J$163*(1+rvanilla)^0.5)-SUM($J341:BH341),(Input!$J$163*(1+rvanilla)^0.5)/A21stdlife))</f>
        <v>0</v>
      </c>
      <c r="BJ341" s="20"/>
      <c r="BK341" s="20"/>
      <c r="BL341"/>
      <c r="BM341"/>
      <c r="BN341"/>
      <c r="BO341"/>
      <c r="BP341"/>
      <c r="BQ341"/>
      <c r="BR341"/>
      <c r="BS341"/>
      <c r="BT341"/>
      <c r="BU341"/>
      <c r="BV341"/>
      <c r="BW341"/>
      <c r="BX341"/>
      <c r="BY341"/>
      <c r="BZ341"/>
      <c r="CA341"/>
      <c r="CB341"/>
      <c r="CC341"/>
      <c r="CD341"/>
      <c r="CE341"/>
      <c r="CF341"/>
      <c r="CG341"/>
      <c r="CH341"/>
      <c r="CI341"/>
      <c r="CJ341"/>
      <c r="CK341"/>
      <c r="CL341"/>
      <c r="CM341"/>
      <c r="CN341"/>
      <c r="CO341"/>
      <c r="CP341"/>
      <c r="CQ341"/>
      <c r="CR341"/>
      <c r="CS341"/>
      <c r="CT341"/>
      <c r="CU341"/>
      <c r="CV341"/>
      <c r="CW341"/>
      <c r="CX341"/>
      <c r="CY341"/>
      <c r="CZ341"/>
      <c r="DA341"/>
      <c r="DB341"/>
      <c r="DC341"/>
      <c r="DD341"/>
      <c r="DE341"/>
      <c r="DF341"/>
      <c r="DG341"/>
      <c r="DH341"/>
      <c r="DI341"/>
      <c r="DJ341"/>
      <c r="DK341"/>
      <c r="DL341"/>
      <c r="DM341"/>
      <c r="DN341"/>
      <c r="DO341"/>
      <c r="DP341"/>
      <c r="DQ341"/>
      <c r="DR341"/>
      <c r="DS341"/>
      <c r="DT341"/>
      <c r="DU341"/>
      <c r="DV341"/>
      <c r="DW341"/>
      <c r="DX341"/>
      <c r="DY341"/>
      <c r="DZ341"/>
      <c r="EA341"/>
      <c r="EB341"/>
      <c r="EC341"/>
      <c r="ED341"/>
      <c r="EE341"/>
      <c r="EF341"/>
      <c r="EG341"/>
      <c r="EH341"/>
      <c r="EI341"/>
      <c r="EJ341"/>
      <c r="EK341"/>
      <c r="EL341"/>
      <c r="EM341"/>
      <c r="EN341"/>
      <c r="EO341"/>
      <c r="EP341"/>
      <c r="EQ341"/>
      <c r="ER341"/>
      <c r="ES341"/>
      <c r="ET341"/>
      <c r="EU341"/>
      <c r="EV341"/>
      <c r="EW341"/>
      <c r="EX341"/>
      <c r="EY341"/>
      <c r="EZ341"/>
      <c r="FA341"/>
      <c r="FB341"/>
      <c r="FC341"/>
      <c r="FD341"/>
      <c r="FE341"/>
      <c r="FF341"/>
      <c r="FG341"/>
      <c r="FH341"/>
      <c r="FI341"/>
      <c r="FJ341"/>
      <c r="FK341"/>
      <c r="FL341"/>
      <c r="FM341"/>
      <c r="FN341"/>
      <c r="FO341"/>
      <c r="FP341"/>
      <c r="FQ341"/>
      <c r="FR341"/>
      <c r="FS341"/>
      <c r="FT341"/>
      <c r="FU341"/>
      <c r="FV341"/>
      <c r="FW341"/>
      <c r="FX341"/>
      <c r="FY341"/>
      <c r="FZ341"/>
      <c r="GA341"/>
      <c r="GB341"/>
      <c r="GC341"/>
      <c r="GD341"/>
      <c r="GE341"/>
      <c r="GF341"/>
      <c r="GG341"/>
      <c r="GH341"/>
      <c r="GI341"/>
      <c r="GJ341"/>
      <c r="GK341"/>
      <c r="GL341"/>
      <c r="GM341"/>
      <c r="GN341"/>
      <c r="GO341"/>
      <c r="GP341"/>
      <c r="GQ341"/>
      <c r="GR341"/>
      <c r="GS341"/>
      <c r="GT341"/>
      <c r="GU341"/>
      <c r="GV341"/>
      <c r="GW341"/>
      <c r="GX341"/>
      <c r="GY341"/>
      <c r="GZ341"/>
      <c r="HA341"/>
      <c r="HB341"/>
      <c r="HC341"/>
      <c r="HD341"/>
      <c r="HE341"/>
      <c r="HF341"/>
      <c r="HG341"/>
      <c r="HH341"/>
      <c r="HI341"/>
      <c r="HJ341"/>
      <c r="HK341"/>
      <c r="HL341"/>
      <c r="HM341"/>
      <c r="HN341"/>
      <c r="HO341"/>
      <c r="HP341"/>
      <c r="HQ341"/>
      <c r="HR341"/>
      <c r="HS341"/>
      <c r="HT341"/>
      <c r="HU341"/>
      <c r="HV341"/>
      <c r="HW341"/>
      <c r="HX341"/>
      <c r="HY341"/>
      <c r="HZ341"/>
      <c r="IA341"/>
      <c r="IB341"/>
      <c r="IC341"/>
      <c r="ID341"/>
      <c r="IE341"/>
      <c r="IF341"/>
      <c r="IG341"/>
      <c r="IH341"/>
      <c r="II341"/>
      <c r="IJ341"/>
      <c r="IK341"/>
      <c r="IL341"/>
      <c r="IM341"/>
      <c r="IN341"/>
      <c r="IO341"/>
      <c r="IP341"/>
      <c r="IQ341"/>
      <c r="IR341"/>
      <c r="IS341"/>
      <c r="IT341"/>
      <c r="IU341"/>
      <c r="IV341"/>
    </row>
    <row r="342" spans="1:256" s="5" customFormat="1" hidden="1" outlineLevel="2">
      <c r="A342" s="20"/>
      <c r="B342" s="20"/>
      <c r="C342" s="38"/>
      <c r="D342" s="641"/>
      <c r="E342" s="287">
        <v>5</v>
      </c>
      <c r="F342" s="40"/>
      <c r="G342" s="445"/>
      <c r="H342" s="315"/>
      <c r="I342" s="315"/>
      <c r="J342" s="315"/>
      <c r="K342" s="314"/>
      <c r="L342" s="168">
        <f>IF(A21stdlife="n/a","n/a",IF(L$3&gt;(A21stdlife+$E342),(Input!$K$163*(1+rvanilla)^0.5)-SUM($K342:K342),(Input!$K$163*(1+rvanilla)^0.5)/A21stdlife))</f>
        <v>0</v>
      </c>
      <c r="M342" s="168">
        <f>IF(A21stdlife="n/a","n/a",IF(M$3&gt;(A21stdlife+$E342),(Input!$K$163*(1+rvanilla)^0.5)-SUM($K342:L342),(Input!$K$163*(1+rvanilla)^0.5)/A21stdlife))</f>
        <v>0</v>
      </c>
      <c r="N342" s="168">
        <f>IF(A21stdlife="n/a","n/a",IF(N$3&gt;(A21stdlife+$E342),(Input!$K$163*(1+rvanilla)^0.5)-SUM($K342:M342),(Input!$K$163*(1+rvanilla)^0.5)/A21stdlife))</f>
        <v>0</v>
      </c>
      <c r="O342" s="168">
        <f>IF(A21stdlife="n/a","n/a",IF(O$3&gt;(A21stdlife+$E342),(Input!$K$163*(1+rvanilla)^0.5)-SUM($K342:N342),(Input!$K$163*(1+rvanilla)^0.5)/A21stdlife))</f>
        <v>0</v>
      </c>
      <c r="P342" s="168">
        <f>IF(A21stdlife="n/a","n/a",IF(P$3&gt;(A21stdlife+$E342),(Input!$K$163*(1+rvanilla)^0.5)-SUM($K342:O342),(Input!$K$163*(1+rvanilla)^0.5)/A21stdlife))</f>
        <v>0</v>
      </c>
      <c r="Q342" s="168">
        <f>IF(A21stdlife="n/a","n/a",IF(Q$3&gt;(A21stdlife+$E342),(Input!$K$163*(1+rvanilla)^0.5)-SUM($K342:P342),(Input!$K$163*(1+rvanilla)^0.5)/A21stdlife))</f>
        <v>0</v>
      </c>
      <c r="R342" s="168">
        <f>IF(A21stdlife="n/a","n/a",IF(R$3&gt;(A21stdlife+$E342),(Input!$K$163*(1+rvanilla)^0.5)-SUM($K342:Q342),(Input!$K$163*(1+rvanilla)^0.5)/A21stdlife))</f>
        <v>0</v>
      </c>
      <c r="S342" s="168">
        <f>IF(A21stdlife="n/a","n/a",IF(S$3&gt;(A21stdlife+$E342),(Input!$K$163*(1+rvanilla)^0.5)-SUM($K342:R342),(Input!$K$163*(1+rvanilla)^0.5)/A21stdlife))</f>
        <v>0</v>
      </c>
      <c r="T342" s="168">
        <f>IF(A21stdlife="n/a","n/a",IF(T$3&gt;(A21stdlife+$E342),(Input!$K$163*(1+rvanilla)^0.5)-SUM($K342:S342),(Input!$K$163*(1+rvanilla)^0.5)/A21stdlife))</f>
        <v>0</v>
      </c>
      <c r="U342" s="168">
        <f>IF(A21stdlife="n/a","n/a",IF(U$3&gt;(A21stdlife+$E342),(Input!$K$163*(1+rvanilla)^0.5)-SUM($K342:T342),(Input!$K$163*(1+rvanilla)^0.5)/A21stdlife))</f>
        <v>0</v>
      </c>
      <c r="V342" s="168">
        <f>IF(A21stdlife="n/a","n/a",IF(V$3&gt;(A21stdlife+$E342),(Input!$K$163*(1+rvanilla)^0.5)-SUM($K342:U342),(Input!$K$163*(1+rvanilla)^0.5)/A21stdlife))</f>
        <v>0</v>
      </c>
      <c r="W342" s="168">
        <f>IF(A21stdlife="n/a","n/a",IF(W$3&gt;(A21stdlife+$E342),(Input!$K$163*(1+rvanilla)^0.5)-SUM($K342:V342),(Input!$K$163*(1+rvanilla)^0.5)/A21stdlife))</f>
        <v>0</v>
      </c>
      <c r="X342" s="168">
        <f>IF(A21stdlife="n/a","n/a",IF(X$3&gt;(A21stdlife+$E342),(Input!$K$163*(1+rvanilla)^0.5)-SUM($K342:W342),(Input!$K$163*(1+rvanilla)^0.5)/A21stdlife))</f>
        <v>0</v>
      </c>
      <c r="Y342" s="168">
        <f>IF(A21stdlife="n/a","n/a",IF(Y$3&gt;(A21stdlife+$E342),(Input!$K$163*(1+rvanilla)^0.5)-SUM($K342:X342),(Input!$K$163*(1+rvanilla)^0.5)/A21stdlife))</f>
        <v>0</v>
      </c>
      <c r="Z342" s="168">
        <f>IF(A21stdlife="n/a","n/a",IF(Z$3&gt;(A21stdlife+$E342),(Input!$K$163*(1+rvanilla)^0.5)-SUM($K342:Y342),(Input!$K$163*(1+rvanilla)^0.5)/A21stdlife))</f>
        <v>0</v>
      </c>
      <c r="AA342" s="168">
        <f>IF(A21stdlife="n/a","n/a",IF(AA$3&gt;(A21stdlife+$E342),(Input!$K$163*(1+rvanilla)^0.5)-SUM($K342:Z342),(Input!$K$163*(1+rvanilla)^0.5)/A21stdlife))</f>
        <v>0</v>
      </c>
      <c r="AB342" s="168">
        <f>IF(A21stdlife="n/a","n/a",IF(AB$3&gt;(A21stdlife+$E342),(Input!$K$163*(1+rvanilla)^0.5)-SUM($K342:AA342),(Input!$K$163*(1+rvanilla)^0.5)/A21stdlife))</f>
        <v>0</v>
      </c>
      <c r="AC342" s="168">
        <f>IF(A21stdlife="n/a","n/a",IF(AC$3&gt;(A21stdlife+$E342),(Input!$K$163*(1+rvanilla)^0.5)-SUM($K342:AB342),(Input!$K$163*(1+rvanilla)^0.5)/A21stdlife))</f>
        <v>0</v>
      </c>
      <c r="AD342" s="168">
        <f>IF(A21stdlife="n/a","n/a",IF(AD$3&gt;(A21stdlife+$E342),(Input!$K$163*(1+rvanilla)^0.5)-SUM($K342:AC342),(Input!$K$163*(1+rvanilla)^0.5)/A21stdlife))</f>
        <v>0</v>
      </c>
      <c r="AE342" s="168">
        <f>IF(A21stdlife="n/a","n/a",IF(AE$3&gt;(A21stdlife+$E342),(Input!$K$163*(1+rvanilla)^0.5)-SUM($K342:AD342),(Input!$K$163*(1+rvanilla)^0.5)/A21stdlife))</f>
        <v>0</v>
      </c>
      <c r="AF342" s="168">
        <f>IF(A21stdlife="n/a","n/a",IF(AF$3&gt;(A21stdlife+$E342),(Input!$K$163*(1+rvanilla)^0.5)-SUM($K342:AE342),(Input!$K$163*(1+rvanilla)^0.5)/A21stdlife))</f>
        <v>0</v>
      </c>
      <c r="AG342" s="168">
        <f>IF(A21stdlife="n/a","n/a",IF(AG$3&gt;(A21stdlife+$E342),(Input!$K$163*(1+rvanilla)^0.5)-SUM($K342:AF342),(Input!$K$163*(1+rvanilla)^0.5)/A21stdlife))</f>
        <v>0</v>
      </c>
      <c r="AH342" s="168">
        <f>IF(A21stdlife="n/a","n/a",IF(AH$3&gt;(A21stdlife+$E342),(Input!$K$163*(1+rvanilla)^0.5)-SUM($K342:AG342),(Input!$K$163*(1+rvanilla)^0.5)/A21stdlife))</f>
        <v>0</v>
      </c>
      <c r="AI342" s="168">
        <f>IF(A21stdlife="n/a","n/a",IF(AI$3&gt;(A21stdlife+$E342),(Input!$K$163*(1+rvanilla)^0.5)-SUM($K342:AH342),(Input!$K$163*(1+rvanilla)^0.5)/A21stdlife))</f>
        <v>0</v>
      </c>
      <c r="AJ342" s="168">
        <f>IF(A21stdlife="n/a","n/a",IF(AJ$3&gt;(A21stdlife+$E342),(Input!$K$163*(1+rvanilla)^0.5)-SUM($K342:AI342),(Input!$K$163*(1+rvanilla)^0.5)/A21stdlife))</f>
        <v>0</v>
      </c>
      <c r="AK342" s="168">
        <f>IF(A21stdlife="n/a","n/a",IF(AK$3&gt;(A21stdlife+$E342),(Input!$K$163*(1+rvanilla)^0.5)-SUM($K342:AJ342),(Input!$K$163*(1+rvanilla)^0.5)/A21stdlife))</f>
        <v>0</v>
      </c>
      <c r="AL342" s="168">
        <f>IF(A21stdlife="n/a","n/a",IF(AL$3&gt;(A21stdlife+$E342),(Input!$K$163*(1+rvanilla)^0.5)-SUM($K342:AK342),(Input!$K$163*(1+rvanilla)^0.5)/A21stdlife))</f>
        <v>0</v>
      </c>
      <c r="AM342" s="168">
        <f>IF(A21stdlife="n/a","n/a",IF(AM$3&gt;(A21stdlife+$E342),(Input!$K$163*(1+rvanilla)^0.5)-SUM($K342:AL342),(Input!$K$163*(1+rvanilla)^0.5)/A21stdlife))</f>
        <v>0</v>
      </c>
      <c r="AN342" s="168">
        <f>IF(A21stdlife="n/a","n/a",IF(AN$3&gt;(A21stdlife+$E342),(Input!$K$163*(1+rvanilla)^0.5)-SUM($K342:AM342),(Input!$K$163*(1+rvanilla)^0.5)/A21stdlife))</f>
        <v>0</v>
      </c>
      <c r="AO342" s="168">
        <f>IF(A21stdlife="n/a","n/a",IF(AO$3&gt;(A21stdlife+$E342),(Input!$K$163*(1+rvanilla)^0.5)-SUM($K342:AN342),(Input!$K$163*(1+rvanilla)^0.5)/A21stdlife))</f>
        <v>0</v>
      </c>
      <c r="AP342" s="168">
        <f>IF(A21stdlife="n/a","n/a",IF(AP$3&gt;(A21stdlife+$E342),(Input!$K$163*(1+rvanilla)^0.5)-SUM($K342:AO342),(Input!$K$163*(1+rvanilla)^0.5)/A21stdlife))</f>
        <v>0</v>
      </c>
      <c r="AQ342" s="168">
        <f>IF(A21stdlife="n/a","n/a",IF(AQ$3&gt;(A21stdlife+$E342),(Input!$K$163*(1+rvanilla)^0.5)-SUM($K342:AP342),(Input!$K$163*(1+rvanilla)^0.5)/A21stdlife))</f>
        <v>0</v>
      </c>
      <c r="AR342" s="168">
        <f>IF(A21stdlife="n/a","n/a",IF(AR$3&gt;(A21stdlife+$E342),(Input!$K$163*(1+rvanilla)^0.5)-SUM($K342:AQ342),(Input!$K$163*(1+rvanilla)^0.5)/A21stdlife))</f>
        <v>0</v>
      </c>
      <c r="AS342" s="168">
        <f>IF(A21stdlife="n/a","n/a",IF(AS$3&gt;(A21stdlife+$E342),(Input!$K$163*(1+rvanilla)^0.5)-SUM($K342:AR342),(Input!$K$163*(1+rvanilla)^0.5)/A21stdlife))</f>
        <v>0</v>
      </c>
      <c r="AT342" s="168">
        <f>IF(A21stdlife="n/a","n/a",IF(AT$3&gt;(A21stdlife+$E342),(Input!$K$163*(1+rvanilla)^0.5)-SUM($K342:AS342),(Input!$K$163*(1+rvanilla)^0.5)/A21stdlife))</f>
        <v>0</v>
      </c>
      <c r="AU342" s="168">
        <f>IF(A21stdlife="n/a","n/a",IF(AU$3&gt;(A21stdlife+$E342),(Input!$K$163*(1+rvanilla)^0.5)-SUM($K342:AT342),(Input!$K$163*(1+rvanilla)^0.5)/A21stdlife))</f>
        <v>0</v>
      </c>
      <c r="AV342" s="168">
        <f>IF(A21stdlife="n/a","n/a",IF(AV$3&gt;(A21stdlife+$E342),(Input!$K$163*(1+rvanilla)^0.5)-SUM($K342:AU342),(Input!$K$163*(1+rvanilla)^0.5)/A21stdlife))</f>
        <v>0</v>
      </c>
      <c r="AW342" s="168">
        <f>IF(A21stdlife="n/a","n/a",IF(AW$3&gt;(A21stdlife+$E342),(Input!$K$163*(1+rvanilla)^0.5)-SUM($K342:AV342),(Input!$K$163*(1+rvanilla)^0.5)/A21stdlife))</f>
        <v>0</v>
      </c>
      <c r="AX342" s="168">
        <f>IF(A21stdlife="n/a","n/a",IF(AX$3&gt;(A21stdlife+$E342),(Input!$K$163*(1+rvanilla)^0.5)-SUM($K342:AW342),(Input!$K$163*(1+rvanilla)^0.5)/A21stdlife))</f>
        <v>0</v>
      </c>
      <c r="AY342" s="168">
        <f>IF(A21stdlife="n/a","n/a",IF(AY$3&gt;(A21stdlife+$E342),(Input!$K$163*(1+rvanilla)^0.5)-SUM($K342:AX342),(Input!$K$163*(1+rvanilla)^0.5)/A21stdlife))</f>
        <v>0</v>
      </c>
      <c r="AZ342" s="168">
        <f>IF(A21stdlife="n/a","n/a",IF(AZ$3&gt;(A21stdlife+$E342),(Input!$K$163*(1+rvanilla)^0.5)-SUM($K342:AY342),(Input!$K$163*(1+rvanilla)^0.5)/A21stdlife))</f>
        <v>0</v>
      </c>
      <c r="BA342" s="168">
        <f>IF(A21stdlife="n/a","n/a",IF(BA$3&gt;(A21stdlife+$E342),(Input!$K$163*(1+rvanilla)^0.5)-SUM($K342:AZ342),(Input!$K$163*(1+rvanilla)^0.5)/A21stdlife))</f>
        <v>0</v>
      </c>
      <c r="BB342" s="168">
        <f>IF(A21stdlife="n/a","n/a",IF(BB$3&gt;(A21stdlife+$E342),(Input!$K$163*(1+rvanilla)^0.5)-SUM($K342:BA342),(Input!$K$163*(1+rvanilla)^0.5)/A21stdlife))</f>
        <v>0</v>
      </c>
      <c r="BC342" s="168">
        <f>IF(A21stdlife="n/a","n/a",IF(BC$3&gt;(A21stdlife+$E342),(Input!$K$163*(1+rvanilla)^0.5)-SUM($K342:BB342),(Input!$K$163*(1+rvanilla)^0.5)/A21stdlife))</f>
        <v>0</v>
      </c>
      <c r="BD342" s="168">
        <f>IF(A21stdlife="n/a","n/a",IF(BD$3&gt;(A21stdlife+$E342),(Input!$K$163*(1+rvanilla)^0.5)-SUM($K342:BC342),(Input!$K$163*(1+rvanilla)^0.5)/A21stdlife))</f>
        <v>0</v>
      </c>
      <c r="BE342" s="168">
        <f>IF(A21stdlife="n/a","n/a",IF(BE$3&gt;(A21stdlife+$E342),(Input!$K$163*(1+rvanilla)^0.5)-SUM($K342:BD342),(Input!$K$163*(1+rvanilla)^0.5)/A21stdlife))</f>
        <v>0</v>
      </c>
      <c r="BF342" s="168">
        <f>IF(A21stdlife="n/a","n/a",IF(BF$3&gt;(A21stdlife+$E342),(Input!$K$163*(1+rvanilla)^0.5)-SUM($K342:BE342),(Input!$K$163*(1+rvanilla)^0.5)/A21stdlife))</f>
        <v>0</v>
      </c>
      <c r="BG342" s="168">
        <f>IF(A21stdlife="n/a","n/a",IF(BG$3&gt;(A21stdlife+$E342),(Input!$K$163*(1+rvanilla)^0.5)-SUM($K342:BF342),(Input!$K$163*(1+rvanilla)^0.5)/A21stdlife))</f>
        <v>0</v>
      </c>
      <c r="BH342" s="168">
        <f>IF(A21stdlife="n/a","n/a",IF(BH$3&gt;(A21stdlife+$E342),(Input!$K$163*(1+rvanilla)^0.5)-SUM($K342:BG342),(Input!$K$163*(1+rvanilla)^0.5)/A21stdlife))</f>
        <v>0</v>
      </c>
      <c r="BI342" s="168">
        <f>IF(A21stdlife="n/a","n/a",IF(BI$3&gt;(A21stdlife+$E342),(Input!$K$163*(1+rvanilla)^0.5)-SUM($K342:BH342),(Input!$K$163*(1+rvanilla)^0.5)/A21stdlife))</f>
        <v>0</v>
      </c>
      <c r="BJ342" s="20"/>
      <c r="BK342" s="20"/>
      <c r="BL342"/>
      <c r="BM342"/>
      <c r="BN342"/>
      <c r="BO342"/>
      <c r="BP342"/>
      <c r="BQ342"/>
      <c r="BR342"/>
      <c r="BS342"/>
      <c r="BT342"/>
      <c r="BU342"/>
      <c r="BV342"/>
      <c r="BW342"/>
      <c r="BX342"/>
      <c r="BY342"/>
      <c r="BZ342"/>
      <c r="CA342"/>
      <c r="CB342"/>
      <c r="CC342"/>
      <c r="CD342"/>
      <c r="CE342"/>
      <c r="CF342"/>
      <c r="CG342"/>
      <c r="CH342"/>
      <c r="CI342"/>
      <c r="CJ342"/>
      <c r="CK342"/>
      <c r="CL342"/>
      <c r="CM342"/>
      <c r="CN342"/>
      <c r="CO342"/>
      <c r="CP342"/>
      <c r="CQ342"/>
      <c r="CR342"/>
      <c r="CS342"/>
      <c r="CT342"/>
      <c r="CU342"/>
      <c r="CV342"/>
      <c r="CW342"/>
      <c r="CX342"/>
      <c r="CY342"/>
      <c r="CZ342"/>
      <c r="DA342"/>
      <c r="DB342"/>
      <c r="DC342"/>
      <c r="DD342"/>
      <c r="DE342"/>
      <c r="DF342"/>
      <c r="DG342"/>
      <c r="DH342"/>
      <c r="DI342"/>
      <c r="DJ342"/>
      <c r="DK342"/>
      <c r="DL342"/>
      <c r="DM342"/>
      <c r="DN342"/>
      <c r="DO342"/>
      <c r="DP342"/>
      <c r="DQ342"/>
      <c r="DR342"/>
      <c r="DS342"/>
      <c r="DT342"/>
      <c r="DU342"/>
      <c r="DV342"/>
      <c r="DW342"/>
      <c r="DX342"/>
      <c r="DY342"/>
      <c r="DZ342"/>
      <c r="EA342"/>
      <c r="EB342"/>
      <c r="EC342"/>
      <c r="ED342"/>
      <c r="EE342"/>
      <c r="EF342"/>
      <c r="EG342"/>
      <c r="EH342"/>
      <c r="EI342"/>
      <c r="EJ342"/>
      <c r="EK342"/>
      <c r="EL342"/>
      <c r="EM342"/>
      <c r="EN342"/>
      <c r="EO342"/>
      <c r="EP342"/>
      <c r="EQ342"/>
      <c r="ER342"/>
      <c r="ES342"/>
      <c r="ET342"/>
      <c r="EU342"/>
      <c r="EV342"/>
      <c r="EW342"/>
      <c r="EX342"/>
      <c r="EY342"/>
      <c r="EZ342"/>
      <c r="FA342"/>
      <c r="FB342"/>
      <c r="FC342"/>
      <c r="FD342"/>
      <c r="FE342"/>
      <c r="FF342"/>
      <c r="FG342"/>
      <c r="FH342"/>
      <c r="FI342"/>
      <c r="FJ342"/>
      <c r="FK342"/>
      <c r="FL342"/>
      <c r="FM342"/>
      <c r="FN342"/>
      <c r="FO342"/>
      <c r="FP342"/>
      <c r="FQ342"/>
      <c r="FR342"/>
      <c r="FS342"/>
      <c r="FT342"/>
      <c r="FU342"/>
      <c r="FV342"/>
      <c r="FW342"/>
      <c r="FX342"/>
      <c r="FY342"/>
      <c r="FZ342"/>
      <c r="GA342"/>
      <c r="GB342"/>
      <c r="GC342"/>
      <c r="GD342"/>
      <c r="GE342"/>
      <c r="GF342"/>
      <c r="GG342"/>
      <c r="GH342"/>
      <c r="GI342"/>
      <c r="GJ342"/>
      <c r="GK342"/>
      <c r="GL342"/>
      <c r="GM342"/>
      <c r="GN342"/>
      <c r="GO342"/>
      <c r="GP342"/>
      <c r="GQ342"/>
      <c r="GR342"/>
      <c r="GS342"/>
      <c r="GT342"/>
      <c r="GU342"/>
      <c r="GV342"/>
      <c r="GW342"/>
      <c r="GX342"/>
      <c r="GY342"/>
      <c r="GZ342"/>
      <c r="HA342"/>
      <c r="HB342"/>
      <c r="HC342"/>
      <c r="HD342"/>
      <c r="HE342"/>
      <c r="HF342"/>
      <c r="HG342"/>
      <c r="HH342"/>
      <c r="HI342"/>
      <c r="HJ342"/>
      <c r="HK342"/>
      <c r="HL342"/>
      <c r="HM342"/>
      <c r="HN342"/>
      <c r="HO342"/>
      <c r="HP342"/>
      <c r="HQ342"/>
      <c r="HR342"/>
      <c r="HS342"/>
      <c r="HT342"/>
      <c r="HU342"/>
      <c r="HV342"/>
      <c r="HW342"/>
      <c r="HX342"/>
      <c r="HY342"/>
      <c r="HZ342"/>
      <c r="IA342"/>
      <c r="IB342"/>
      <c r="IC342"/>
      <c r="ID342"/>
      <c r="IE342"/>
      <c r="IF342"/>
      <c r="IG342"/>
      <c r="IH342"/>
      <c r="II342"/>
      <c r="IJ342"/>
      <c r="IK342"/>
      <c r="IL342"/>
      <c r="IM342"/>
      <c r="IN342"/>
      <c r="IO342"/>
      <c r="IP342"/>
      <c r="IQ342"/>
      <c r="IR342"/>
      <c r="IS342"/>
      <c r="IT342"/>
      <c r="IU342"/>
      <c r="IV342"/>
    </row>
    <row r="343" spans="1:256" s="5" customFormat="1" hidden="1" outlineLevel="2">
      <c r="A343" s="20"/>
      <c r="B343" s="20"/>
      <c r="C343" s="38"/>
      <c r="D343" s="641"/>
      <c r="E343" s="287">
        <v>6</v>
      </c>
      <c r="F343" s="40"/>
      <c r="G343" s="445"/>
      <c r="H343" s="315"/>
      <c r="I343" s="315"/>
      <c r="J343" s="315"/>
      <c r="K343" s="315"/>
      <c r="L343" s="314"/>
      <c r="M343" s="168">
        <f>IF(A21stdlife="n/a","n/a",IF(M$3&gt;(A21stdlife+$E343),(Input!$L$163*(1+rvanilla)^0.5)-SUM($L343:L343),(Input!$L$163*(1+rvanilla)^0.5)/A21stdlife))</f>
        <v>0</v>
      </c>
      <c r="N343" s="168">
        <f>IF(A21stdlife="n/a","n/a",IF(N$3&gt;(A21stdlife+$E343),(Input!$L$163*(1+rvanilla)^0.5)-SUM($L343:M343),(Input!$L$163*(1+rvanilla)^0.5)/A21stdlife))</f>
        <v>0</v>
      </c>
      <c r="O343" s="168">
        <f>IF(A21stdlife="n/a","n/a",IF(O$3&gt;(A21stdlife+$E343),(Input!$L$163*(1+rvanilla)^0.5)-SUM($L343:N343),(Input!$L$163*(1+rvanilla)^0.5)/A21stdlife))</f>
        <v>0</v>
      </c>
      <c r="P343" s="168">
        <f>IF(A21stdlife="n/a","n/a",IF(P$3&gt;(A21stdlife+$E343),(Input!$L$163*(1+rvanilla)^0.5)-SUM($L343:O343),(Input!$L$163*(1+rvanilla)^0.5)/A21stdlife))</f>
        <v>0</v>
      </c>
      <c r="Q343" s="168">
        <f>IF(A21stdlife="n/a","n/a",IF(Q$3&gt;(A21stdlife+$E343),(Input!$L$163*(1+rvanilla)^0.5)-SUM($L343:P343),(Input!$L$163*(1+rvanilla)^0.5)/A21stdlife))</f>
        <v>0</v>
      </c>
      <c r="R343" s="168">
        <f>IF(A21stdlife="n/a","n/a",IF(R$3&gt;(A21stdlife+$E343),(Input!$L$163*(1+rvanilla)^0.5)-SUM($L343:Q343),(Input!$L$163*(1+rvanilla)^0.5)/A21stdlife))</f>
        <v>0</v>
      </c>
      <c r="S343" s="168">
        <f>IF(A21stdlife="n/a","n/a",IF(S$3&gt;(A21stdlife+$E343),(Input!$L$163*(1+rvanilla)^0.5)-SUM($L343:R343),(Input!$L$163*(1+rvanilla)^0.5)/A21stdlife))</f>
        <v>0</v>
      </c>
      <c r="T343" s="168">
        <f>IF(A21stdlife="n/a","n/a",IF(T$3&gt;(A21stdlife+$E343),(Input!$L$163*(1+rvanilla)^0.5)-SUM($L343:S343),(Input!$L$163*(1+rvanilla)^0.5)/A21stdlife))</f>
        <v>0</v>
      </c>
      <c r="U343" s="168">
        <f>IF(A21stdlife="n/a","n/a",IF(U$3&gt;(A21stdlife+$E343),(Input!$L$163*(1+rvanilla)^0.5)-SUM($L343:T343),(Input!$L$163*(1+rvanilla)^0.5)/A21stdlife))</f>
        <v>0</v>
      </c>
      <c r="V343" s="168">
        <f>IF(A21stdlife="n/a","n/a",IF(V$3&gt;(A21stdlife+$E343),(Input!$L$163*(1+rvanilla)^0.5)-SUM($L343:U343),(Input!$L$163*(1+rvanilla)^0.5)/A21stdlife))</f>
        <v>0</v>
      </c>
      <c r="W343" s="168">
        <f>IF(A21stdlife="n/a","n/a",IF(W$3&gt;(A21stdlife+$E343),(Input!$L$163*(1+rvanilla)^0.5)-SUM($L343:V343),(Input!$L$163*(1+rvanilla)^0.5)/A21stdlife))</f>
        <v>0</v>
      </c>
      <c r="X343" s="168">
        <f>IF(A21stdlife="n/a","n/a",IF(X$3&gt;(A21stdlife+$E343),(Input!$L$163*(1+rvanilla)^0.5)-SUM($L343:W343),(Input!$L$163*(1+rvanilla)^0.5)/A21stdlife))</f>
        <v>0</v>
      </c>
      <c r="Y343" s="168">
        <f>IF(A21stdlife="n/a","n/a",IF(Y$3&gt;(A21stdlife+$E343),(Input!$L$163*(1+rvanilla)^0.5)-SUM($L343:X343),(Input!$L$163*(1+rvanilla)^0.5)/A21stdlife))</f>
        <v>0</v>
      </c>
      <c r="Z343" s="168">
        <f>IF(A21stdlife="n/a","n/a",IF(Z$3&gt;(A21stdlife+$E343),(Input!$L$163*(1+rvanilla)^0.5)-SUM($L343:Y343),(Input!$L$163*(1+rvanilla)^0.5)/A21stdlife))</f>
        <v>0</v>
      </c>
      <c r="AA343" s="168">
        <f>IF(A21stdlife="n/a","n/a",IF(AA$3&gt;(A21stdlife+$E343),(Input!$L$163*(1+rvanilla)^0.5)-SUM($L343:Z343),(Input!$L$163*(1+rvanilla)^0.5)/A21stdlife))</f>
        <v>0</v>
      </c>
      <c r="AB343" s="168">
        <f>IF(A21stdlife="n/a","n/a",IF(AB$3&gt;(A21stdlife+$E343),(Input!$L$163*(1+rvanilla)^0.5)-SUM($L343:AA343),(Input!$L$163*(1+rvanilla)^0.5)/A21stdlife))</f>
        <v>0</v>
      </c>
      <c r="AC343" s="168">
        <f>IF(A21stdlife="n/a","n/a",IF(AC$3&gt;(A21stdlife+$E343),(Input!$L$163*(1+rvanilla)^0.5)-SUM($L343:AB343),(Input!$L$163*(1+rvanilla)^0.5)/A21stdlife))</f>
        <v>0</v>
      </c>
      <c r="AD343" s="168">
        <f>IF(A21stdlife="n/a","n/a",IF(AD$3&gt;(A21stdlife+$E343),(Input!$L$163*(1+rvanilla)^0.5)-SUM($L343:AC343),(Input!$L$163*(1+rvanilla)^0.5)/A21stdlife))</f>
        <v>0</v>
      </c>
      <c r="AE343" s="168">
        <f>IF(A21stdlife="n/a","n/a",IF(AE$3&gt;(A21stdlife+$E343),(Input!$L$163*(1+rvanilla)^0.5)-SUM($L343:AD343),(Input!$L$163*(1+rvanilla)^0.5)/A21stdlife))</f>
        <v>0</v>
      </c>
      <c r="AF343" s="168">
        <f>IF(A21stdlife="n/a","n/a",IF(AF$3&gt;(A21stdlife+$E343),(Input!$L$163*(1+rvanilla)^0.5)-SUM($L343:AE343),(Input!$L$163*(1+rvanilla)^0.5)/A21stdlife))</f>
        <v>0</v>
      </c>
      <c r="AG343" s="168">
        <f>IF(A21stdlife="n/a","n/a",IF(AG$3&gt;(A21stdlife+$E343),(Input!$L$163*(1+rvanilla)^0.5)-SUM($L343:AF343),(Input!$L$163*(1+rvanilla)^0.5)/A21stdlife))</f>
        <v>0</v>
      </c>
      <c r="AH343" s="168">
        <f>IF(A21stdlife="n/a","n/a",IF(AH$3&gt;(A21stdlife+$E343),(Input!$L$163*(1+rvanilla)^0.5)-SUM($L343:AG343),(Input!$L$163*(1+rvanilla)^0.5)/A21stdlife))</f>
        <v>0</v>
      </c>
      <c r="AI343" s="168">
        <f>IF(A21stdlife="n/a","n/a",IF(AI$3&gt;(A21stdlife+$E343),(Input!$L$163*(1+rvanilla)^0.5)-SUM($L343:AH343),(Input!$L$163*(1+rvanilla)^0.5)/A21stdlife))</f>
        <v>0</v>
      </c>
      <c r="AJ343" s="168">
        <f>IF(A21stdlife="n/a","n/a",IF(AJ$3&gt;(A21stdlife+$E343),(Input!$L$163*(1+rvanilla)^0.5)-SUM($L343:AI343),(Input!$L$163*(1+rvanilla)^0.5)/A21stdlife))</f>
        <v>0</v>
      </c>
      <c r="AK343" s="168">
        <f>IF(A21stdlife="n/a","n/a",IF(AK$3&gt;(A21stdlife+$E343),(Input!$L$163*(1+rvanilla)^0.5)-SUM($L343:AJ343),(Input!$L$163*(1+rvanilla)^0.5)/A21stdlife))</f>
        <v>0</v>
      </c>
      <c r="AL343" s="168">
        <f>IF(A21stdlife="n/a","n/a",IF(AL$3&gt;(A21stdlife+$E343),(Input!$L$163*(1+rvanilla)^0.5)-SUM($L343:AK343),(Input!$L$163*(1+rvanilla)^0.5)/A21stdlife))</f>
        <v>0</v>
      </c>
      <c r="AM343" s="168">
        <f>IF(A21stdlife="n/a","n/a",IF(AM$3&gt;(A21stdlife+$E343),(Input!$L$163*(1+rvanilla)^0.5)-SUM($L343:AL343),(Input!$L$163*(1+rvanilla)^0.5)/A21stdlife))</f>
        <v>0</v>
      </c>
      <c r="AN343" s="168">
        <f>IF(A21stdlife="n/a","n/a",IF(AN$3&gt;(A21stdlife+$E343),(Input!$L$163*(1+rvanilla)^0.5)-SUM($L343:AM343),(Input!$L$163*(1+rvanilla)^0.5)/A21stdlife))</f>
        <v>0</v>
      </c>
      <c r="AO343" s="168">
        <f>IF(A21stdlife="n/a","n/a",IF(AO$3&gt;(A21stdlife+$E343),(Input!$L$163*(1+rvanilla)^0.5)-SUM($L343:AN343),(Input!$L$163*(1+rvanilla)^0.5)/A21stdlife))</f>
        <v>0</v>
      </c>
      <c r="AP343" s="168">
        <f>IF(A21stdlife="n/a","n/a",IF(AP$3&gt;(A21stdlife+$E343),(Input!$L$163*(1+rvanilla)^0.5)-SUM($L343:AO343),(Input!$L$163*(1+rvanilla)^0.5)/A21stdlife))</f>
        <v>0</v>
      </c>
      <c r="AQ343" s="168">
        <f>IF(A21stdlife="n/a","n/a",IF(AQ$3&gt;(A21stdlife+$E343),(Input!$L$163*(1+rvanilla)^0.5)-SUM($L343:AP343),(Input!$L$163*(1+rvanilla)^0.5)/A21stdlife))</f>
        <v>0</v>
      </c>
      <c r="AR343" s="168">
        <f>IF(A21stdlife="n/a","n/a",IF(AR$3&gt;(A21stdlife+$E343),(Input!$L$163*(1+rvanilla)^0.5)-SUM($L343:AQ343),(Input!$L$163*(1+rvanilla)^0.5)/A21stdlife))</f>
        <v>0</v>
      </c>
      <c r="AS343" s="168">
        <f>IF(A21stdlife="n/a","n/a",IF(AS$3&gt;(A21stdlife+$E343),(Input!$L$163*(1+rvanilla)^0.5)-SUM($L343:AR343),(Input!$L$163*(1+rvanilla)^0.5)/A21stdlife))</f>
        <v>0</v>
      </c>
      <c r="AT343" s="168">
        <f>IF(A21stdlife="n/a","n/a",IF(AT$3&gt;(A21stdlife+$E343),(Input!$L$163*(1+rvanilla)^0.5)-SUM($L343:AS343),(Input!$L$163*(1+rvanilla)^0.5)/A21stdlife))</f>
        <v>0</v>
      </c>
      <c r="AU343" s="168">
        <f>IF(A21stdlife="n/a","n/a",IF(AU$3&gt;(A21stdlife+$E343),(Input!$L$163*(1+rvanilla)^0.5)-SUM($L343:AT343),(Input!$L$163*(1+rvanilla)^0.5)/A21stdlife))</f>
        <v>0</v>
      </c>
      <c r="AV343" s="168">
        <f>IF(A21stdlife="n/a","n/a",IF(AV$3&gt;(A21stdlife+$E343),(Input!$L$163*(1+rvanilla)^0.5)-SUM($L343:AU343),(Input!$L$163*(1+rvanilla)^0.5)/A21stdlife))</f>
        <v>0</v>
      </c>
      <c r="AW343" s="168">
        <f>IF(A21stdlife="n/a","n/a",IF(AW$3&gt;(A21stdlife+$E343),(Input!$L$163*(1+rvanilla)^0.5)-SUM($L343:AV343),(Input!$L$163*(1+rvanilla)^0.5)/A21stdlife))</f>
        <v>0</v>
      </c>
      <c r="AX343" s="168">
        <f>IF(A21stdlife="n/a","n/a",IF(AX$3&gt;(A21stdlife+$E343),(Input!$L$163*(1+rvanilla)^0.5)-SUM($L343:AW343),(Input!$L$163*(1+rvanilla)^0.5)/A21stdlife))</f>
        <v>0</v>
      </c>
      <c r="AY343" s="168">
        <f>IF(A21stdlife="n/a","n/a",IF(AY$3&gt;(A21stdlife+$E343),(Input!$L$163*(1+rvanilla)^0.5)-SUM($L343:AX343),(Input!$L$163*(1+rvanilla)^0.5)/A21stdlife))</f>
        <v>0</v>
      </c>
      <c r="AZ343" s="168">
        <f>IF(A21stdlife="n/a","n/a",IF(AZ$3&gt;(A21stdlife+$E343),(Input!$L$163*(1+rvanilla)^0.5)-SUM($L343:AY343),(Input!$L$163*(1+rvanilla)^0.5)/A21stdlife))</f>
        <v>0</v>
      </c>
      <c r="BA343" s="168">
        <f>IF(A21stdlife="n/a","n/a",IF(BA$3&gt;(A21stdlife+$E343),(Input!$L$163*(1+rvanilla)^0.5)-SUM($L343:AZ343),(Input!$L$163*(1+rvanilla)^0.5)/A21stdlife))</f>
        <v>0</v>
      </c>
      <c r="BB343" s="168">
        <f>IF(A21stdlife="n/a","n/a",IF(BB$3&gt;(A21stdlife+$E343),(Input!$L$163*(1+rvanilla)^0.5)-SUM($L343:BA343),(Input!$L$163*(1+rvanilla)^0.5)/A21stdlife))</f>
        <v>0</v>
      </c>
      <c r="BC343" s="168">
        <f>IF(A21stdlife="n/a","n/a",IF(BC$3&gt;(A21stdlife+$E343),(Input!$L$163*(1+rvanilla)^0.5)-SUM($L343:BB343),(Input!$L$163*(1+rvanilla)^0.5)/A21stdlife))</f>
        <v>0</v>
      </c>
      <c r="BD343" s="168">
        <f>IF(A21stdlife="n/a","n/a",IF(BD$3&gt;(A21stdlife+$E343),(Input!$L$163*(1+rvanilla)^0.5)-SUM($L343:BC343),(Input!$L$163*(1+rvanilla)^0.5)/A21stdlife))</f>
        <v>0</v>
      </c>
      <c r="BE343" s="168">
        <f>IF(A21stdlife="n/a","n/a",IF(BE$3&gt;(A21stdlife+$E343),(Input!$L$163*(1+rvanilla)^0.5)-SUM($L343:BD343),(Input!$L$163*(1+rvanilla)^0.5)/A21stdlife))</f>
        <v>0</v>
      </c>
      <c r="BF343" s="168">
        <f>IF(A21stdlife="n/a","n/a",IF(BF$3&gt;(A21stdlife+$E343),(Input!$L$163*(1+rvanilla)^0.5)-SUM($L343:BE343),(Input!$L$163*(1+rvanilla)^0.5)/A21stdlife))</f>
        <v>0</v>
      </c>
      <c r="BG343" s="168">
        <f>IF(A21stdlife="n/a","n/a",IF(BG$3&gt;(A21stdlife+$E343),(Input!$L$163*(1+rvanilla)^0.5)-SUM($L343:BF343),(Input!$L$163*(1+rvanilla)^0.5)/A21stdlife))</f>
        <v>0</v>
      </c>
      <c r="BH343" s="168">
        <f>IF(A21stdlife="n/a","n/a",IF(BH$3&gt;(A21stdlife+$E343),(Input!$L$163*(1+rvanilla)^0.5)-SUM($L343:BG343),(Input!$L$163*(1+rvanilla)^0.5)/A21stdlife))</f>
        <v>0</v>
      </c>
      <c r="BI343" s="168">
        <f>IF(A21stdlife="n/a","n/a",IF(BI$3&gt;(A21stdlife+$E343),(Input!$L$163*(1+rvanilla)^0.5)-SUM($L343:BH343),(Input!$L$163*(1+rvanilla)^0.5)/A21stdlife))</f>
        <v>0</v>
      </c>
      <c r="BJ343" s="20"/>
      <c r="BK343" s="20"/>
      <c r="BL343"/>
      <c r="BM343"/>
      <c r="BN343"/>
      <c r="BO343"/>
      <c r="BP343"/>
      <c r="BQ343"/>
      <c r="BR343"/>
      <c r="BS343"/>
      <c r="BT343"/>
      <c r="BU343"/>
      <c r="BV343"/>
      <c r="BW343"/>
      <c r="BX343"/>
      <c r="BY343"/>
      <c r="BZ343"/>
      <c r="CA343"/>
      <c r="CB343"/>
      <c r="CC343"/>
      <c r="CD343"/>
      <c r="CE343"/>
      <c r="CF343"/>
      <c r="CG343"/>
      <c r="CH343"/>
      <c r="CI343"/>
      <c r="CJ343"/>
      <c r="CK343"/>
      <c r="CL343"/>
      <c r="CM343"/>
      <c r="CN343"/>
      <c r="CO343"/>
      <c r="CP343"/>
      <c r="CQ343"/>
      <c r="CR343"/>
      <c r="CS343"/>
      <c r="CT343"/>
      <c r="CU343"/>
      <c r="CV343"/>
      <c r="CW343"/>
      <c r="CX343"/>
      <c r="CY343"/>
      <c r="CZ343"/>
      <c r="DA343"/>
      <c r="DB343"/>
      <c r="DC343"/>
      <c r="DD343"/>
      <c r="DE343"/>
      <c r="DF343"/>
      <c r="DG343"/>
      <c r="DH343"/>
      <c r="DI343"/>
      <c r="DJ343"/>
      <c r="DK343"/>
      <c r="DL343"/>
      <c r="DM343"/>
      <c r="DN343"/>
      <c r="DO343"/>
      <c r="DP343"/>
      <c r="DQ343"/>
      <c r="DR343"/>
      <c r="DS343"/>
      <c r="DT343"/>
      <c r="DU343"/>
      <c r="DV343"/>
      <c r="DW343"/>
      <c r="DX343"/>
      <c r="DY343"/>
      <c r="DZ343"/>
      <c r="EA343"/>
      <c r="EB343"/>
      <c r="EC343"/>
      <c r="ED343"/>
      <c r="EE343"/>
      <c r="EF343"/>
      <c r="EG343"/>
      <c r="EH343"/>
      <c r="EI343"/>
      <c r="EJ343"/>
      <c r="EK343"/>
      <c r="EL343"/>
      <c r="EM343"/>
      <c r="EN343"/>
      <c r="EO343"/>
      <c r="EP343"/>
      <c r="EQ343"/>
      <c r="ER343"/>
      <c r="ES343"/>
      <c r="ET343"/>
      <c r="EU343"/>
      <c r="EV343"/>
      <c r="EW343"/>
      <c r="EX343"/>
      <c r="EY343"/>
      <c r="EZ343"/>
      <c r="FA343"/>
      <c r="FB343"/>
      <c r="FC343"/>
      <c r="FD343"/>
      <c r="FE343"/>
      <c r="FF343"/>
      <c r="FG343"/>
      <c r="FH343"/>
      <c r="FI343"/>
      <c r="FJ343"/>
      <c r="FK343"/>
      <c r="FL343"/>
      <c r="FM343"/>
      <c r="FN343"/>
      <c r="FO343"/>
      <c r="FP343"/>
      <c r="FQ343"/>
      <c r="FR343"/>
      <c r="FS343"/>
      <c r="FT343"/>
      <c r="FU343"/>
      <c r="FV343"/>
      <c r="FW343"/>
      <c r="FX343"/>
      <c r="FY343"/>
      <c r="FZ343"/>
      <c r="GA343"/>
      <c r="GB343"/>
      <c r="GC343"/>
      <c r="GD343"/>
      <c r="GE343"/>
      <c r="GF343"/>
      <c r="GG343"/>
      <c r="GH343"/>
      <c r="GI343"/>
      <c r="GJ343"/>
      <c r="GK343"/>
      <c r="GL343"/>
      <c r="GM343"/>
      <c r="GN343"/>
      <c r="GO343"/>
      <c r="GP343"/>
      <c r="GQ343"/>
      <c r="GR343"/>
      <c r="GS343"/>
      <c r="GT343"/>
      <c r="GU343"/>
      <c r="GV343"/>
      <c r="GW343"/>
      <c r="GX343"/>
      <c r="GY343"/>
      <c r="GZ343"/>
      <c r="HA343"/>
      <c r="HB343"/>
      <c r="HC343"/>
      <c r="HD343"/>
      <c r="HE343"/>
      <c r="HF343"/>
      <c r="HG343"/>
      <c r="HH343"/>
      <c r="HI343"/>
      <c r="HJ343"/>
      <c r="HK343"/>
      <c r="HL343"/>
      <c r="HM343"/>
      <c r="HN343"/>
      <c r="HO343"/>
      <c r="HP343"/>
      <c r="HQ343"/>
      <c r="HR343"/>
      <c r="HS343"/>
      <c r="HT343"/>
      <c r="HU343"/>
      <c r="HV343"/>
      <c r="HW343"/>
      <c r="HX343"/>
      <c r="HY343"/>
      <c r="HZ343"/>
      <c r="IA343"/>
      <c r="IB343"/>
      <c r="IC343"/>
      <c r="ID343"/>
      <c r="IE343"/>
      <c r="IF343"/>
      <c r="IG343"/>
      <c r="IH343"/>
      <c r="II343"/>
      <c r="IJ343"/>
      <c r="IK343"/>
      <c r="IL343"/>
      <c r="IM343"/>
      <c r="IN343"/>
      <c r="IO343"/>
      <c r="IP343"/>
      <c r="IQ343"/>
      <c r="IR343"/>
      <c r="IS343"/>
      <c r="IT343"/>
      <c r="IU343"/>
      <c r="IV343"/>
    </row>
    <row r="344" spans="1:256" s="5" customFormat="1" hidden="1" outlineLevel="2">
      <c r="A344" s="20"/>
      <c r="B344" s="20"/>
      <c r="C344" s="38"/>
      <c r="D344" s="641"/>
      <c r="E344" s="287">
        <v>7</v>
      </c>
      <c r="F344" s="40"/>
      <c r="G344" s="445"/>
      <c r="H344" s="315"/>
      <c r="I344" s="315"/>
      <c r="J344" s="315"/>
      <c r="K344" s="315"/>
      <c r="L344" s="315"/>
      <c r="M344" s="314"/>
      <c r="N344" s="168">
        <f>IF(A21stdlife="n/a","n/a",IF(N$3&gt;(A21stdlife+$E344),(Input!$M$163*(1+rvanilla)^0.5)-SUM($M344:M344),(Input!$M$163*(1+rvanilla)^0.5)/A21stdlife))</f>
        <v>0</v>
      </c>
      <c r="O344" s="168">
        <f>IF(A21stdlife="n/a","n/a",IF(O$3&gt;(A21stdlife+$E344),(Input!$M$163*(1+rvanilla)^0.5)-SUM($M344:N344),(Input!$M$163*(1+rvanilla)^0.5)/A21stdlife))</f>
        <v>0</v>
      </c>
      <c r="P344" s="168">
        <f>IF(A21stdlife="n/a","n/a",IF(P$3&gt;(A21stdlife+$E344),(Input!$M$163*(1+rvanilla)^0.5)-SUM($M344:O344),(Input!$M$163*(1+rvanilla)^0.5)/A21stdlife))</f>
        <v>0</v>
      </c>
      <c r="Q344" s="168">
        <f>IF(A21stdlife="n/a","n/a",IF(Q$3&gt;(A21stdlife+$E344),(Input!$M$163*(1+rvanilla)^0.5)-SUM($M344:P344),(Input!$M$163*(1+rvanilla)^0.5)/A21stdlife))</f>
        <v>0</v>
      </c>
      <c r="R344" s="168">
        <f>IF(A21stdlife="n/a","n/a",IF(R$3&gt;(A21stdlife+$E344),(Input!$M$163*(1+rvanilla)^0.5)-SUM($M344:Q344),(Input!$M$163*(1+rvanilla)^0.5)/A21stdlife))</f>
        <v>0</v>
      </c>
      <c r="S344" s="168">
        <f>IF(A21stdlife="n/a","n/a",IF(S$3&gt;(A21stdlife+$E344),(Input!$M$163*(1+rvanilla)^0.5)-SUM($M344:R344),(Input!$M$163*(1+rvanilla)^0.5)/A21stdlife))</f>
        <v>0</v>
      </c>
      <c r="T344" s="168">
        <f>IF(A21stdlife="n/a","n/a",IF(T$3&gt;(A21stdlife+$E344),(Input!$M$163*(1+rvanilla)^0.5)-SUM($M344:S344),(Input!$M$163*(1+rvanilla)^0.5)/A21stdlife))</f>
        <v>0</v>
      </c>
      <c r="U344" s="168">
        <f>IF(A21stdlife="n/a","n/a",IF(U$3&gt;(A21stdlife+$E344),(Input!$M$163*(1+rvanilla)^0.5)-SUM($M344:T344),(Input!$M$163*(1+rvanilla)^0.5)/A21stdlife))</f>
        <v>0</v>
      </c>
      <c r="V344" s="168">
        <f>IF(A21stdlife="n/a","n/a",IF(V$3&gt;(A21stdlife+$E344),(Input!$M$163*(1+rvanilla)^0.5)-SUM($M344:U344),(Input!$M$163*(1+rvanilla)^0.5)/A21stdlife))</f>
        <v>0</v>
      </c>
      <c r="W344" s="168">
        <f>IF(A21stdlife="n/a","n/a",IF(W$3&gt;(A21stdlife+$E344),(Input!$M$163*(1+rvanilla)^0.5)-SUM($M344:V344),(Input!$M$163*(1+rvanilla)^0.5)/A21stdlife))</f>
        <v>0</v>
      </c>
      <c r="X344" s="168">
        <f>IF(A21stdlife="n/a","n/a",IF(X$3&gt;(A21stdlife+$E344),(Input!$M$163*(1+rvanilla)^0.5)-SUM($M344:W344),(Input!$M$163*(1+rvanilla)^0.5)/A21stdlife))</f>
        <v>0</v>
      </c>
      <c r="Y344" s="168">
        <f>IF(A21stdlife="n/a","n/a",IF(Y$3&gt;(A21stdlife+$E344),(Input!$M$163*(1+rvanilla)^0.5)-SUM($M344:X344),(Input!$M$163*(1+rvanilla)^0.5)/A21stdlife))</f>
        <v>0</v>
      </c>
      <c r="Z344" s="168">
        <f>IF(A21stdlife="n/a","n/a",IF(Z$3&gt;(A21stdlife+$E344),(Input!$M$163*(1+rvanilla)^0.5)-SUM($M344:Y344),(Input!$M$163*(1+rvanilla)^0.5)/A21stdlife))</f>
        <v>0</v>
      </c>
      <c r="AA344" s="168">
        <f>IF(A21stdlife="n/a","n/a",IF(AA$3&gt;(A21stdlife+$E344),(Input!$M$163*(1+rvanilla)^0.5)-SUM($M344:Z344),(Input!$M$163*(1+rvanilla)^0.5)/A21stdlife))</f>
        <v>0</v>
      </c>
      <c r="AB344" s="168">
        <f>IF(A21stdlife="n/a","n/a",IF(AB$3&gt;(A21stdlife+$E344),(Input!$M$163*(1+rvanilla)^0.5)-SUM($M344:AA344),(Input!$M$163*(1+rvanilla)^0.5)/A21stdlife))</f>
        <v>0</v>
      </c>
      <c r="AC344" s="168">
        <f>IF(A21stdlife="n/a","n/a",IF(AC$3&gt;(A21stdlife+$E344),(Input!$M$163*(1+rvanilla)^0.5)-SUM($M344:AB344),(Input!$M$163*(1+rvanilla)^0.5)/A21stdlife))</f>
        <v>0</v>
      </c>
      <c r="AD344" s="168">
        <f>IF(A21stdlife="n/a","n/a",IF(AD$3&gt;(A21stdlife+$E344),(Input!$M$163*(1+rvanilla)^0.5)-SUM($M344:AC344),(Input!$M$163*(1+rvanilla)^0.5)/A21stdlife))</f>
        <v>0</v>
      </c>
      <c r="AE344" s="168">
        <f>IF(A21stdlife="n/a","n/a",IF(AE$3&gt;(A21stdlife+$E344),(Input!$M$163*(1+rvanilla)^0.5)-SUM($M344:AD344),(Input!$M$163*(1+rvanilla)^0.5)/A21stdlife))</f>
        <v>0</v>
      </c>
      <c r="AF344" s="168">
        <f>IF(A21stdlife="n/a","n/a",IF(AF$3&gt;(A21stdlife+$E344),(Input!$M$163*(1+rvanilla)^0.5)-SUM($M344:AE344),(Input!$M$163*(1+rvanilla)^0.5)/A21stdlife))</f>
        <v>0</v>
      </c>
      <c r="AG344" s="168">
        <f>IF(A21stdlife="n/a","n/a",IF(AG$3&gt;(A21stdlife+$E344),(Input!$M$163*(1+rvanilla)^0.5)-SUM($M344:AF344),(Input!$M$163*(1+rvanilla)^0.5)/A21stdlife))</f>
        <v>0</v>
      </c>
      <c r="AH344" s="168">
        <f>IF(A21stdlife="n/a","n/a",IF(AH$3&gt;(A21stdlife+$E344),(Input!$M$163*(1+rvanilla)^0.5)-SUM($M344:AG344),(Input!$M$163*(1+rvanilla)^0.5)/A21stdlife))</f>
        <v>0</v>
      </c>
      <c r="AI344" s="168">
        <f>IF(A21stdlife="n/a","n/a",IF(AI$3&gt;(A21stdlife+$E344),(Input!$M$163*(1+rvanilla)^0.5)-SUM($M344:AH344),(Input!$M$163*(1+rvanilla)^0.5)/A21stdlife))</f>
        <v>0</v>
      </c>
      <c r="AJ344" s="168">
        <f>IF(A21stdlife="n/a","n/a",IF(AJ$3&gt;(A21stdlife+$E344),(Input!$M$163*(1+rvanilla)^0.5)-SUM($M344:AI344),(Input!$M$163*(1+rvanilla)^0.5)/A21stdlife))</f>
        <v>0</v>
      </c>
      <c r="AK344" s="168">
        <f>IF(A21stdlife="n/a","n/a",IF(AK$3&gt;(A21stdlife+$E344),(Input!$M$163*(1+rvanilla)^0.5)-SUM($M344:AJ344),(Input!$M$163*(1+rvanilla)^0.5)/A21stdlife))</f>
        <v>0</v>
      </c>
      <c r="AL344" s="168">
        <f>IF(A21stdlife="n/a","n/a",IF(AL$3&gt;(A21stdlife+$E344),(Input!$M$163*(1+rvanilla)^0.5)-SUM($M344:AK344),(Input!$M$163*(1+rvanilla)^0.5)/A21stdlife))</f>
        <v>0</v>
      </c>
      <c r="AM344" s="168">
        <f>IF(A21stdlife="n/a","n/a",IF(AM$3&gt;(A21stdlife+$E344),(Input!$M$163*(1+rvanilla)^0.5)-SUM($M344:AL344),(Input!$M$163*(1+rvanilla)^0.5)/A21stdlife))</f>
        <v>0</v>
      </c>
      <c r="AN344" s="168">
        <f>IF(A21stdlife="n/a","n/a",IF(AN$3&gt;(A21stdlife+$E344),(Input!$M$163*(1+rvanilla)^0.5)-SUM($M344:AM344),(Input!$M$163*(1+rvanilla)^0.5)/A21stdlife))</f>
        <v>0</v>
      </c>
      <c r="AO344" s="168">
        <f>IF(A21stdlife="n/a","n/a",IF(AO$3&gt;(A21stdlife+$E344),(Input!$M$163*(1+rvanilla)^0.5)-SUM($M344:AN344),(Input!$M$163*(1+rvanilla)^0.5)/A21stdlife))</f>
        <v>0</v>
      </c>
      <c r="AP344" s="168">
        <f>IF(A21stdlife="n/a","n/a",IF(AP$3&gt;(A21stdlife+$E344),(Input!$M$163*(1+rvanilla)^0.5)-SUM($M344:AO344),(Input!$M$163*(1+rvanilla)^0.5)/A21stdlife))</f>
        <v>0</v>
      </c>
      <c r="AQ344" s="168">
        <f>IF(A21stdlife="n/a","n/a",IF(AQ$3&gt;(A21stdlife+$E344),(Input!$M$163*(1+rvanilla)^0.5)-SUM($M344:AP344),(Input!$M$163*(1+rvanilla)^0.5)/A21stdlife))</f>
        <v>0</v>
      </c>
      <c r="AR344" s="168">
        <f>IF(A21stdlife="n/a","n/a",IF(AR$3&gt;(A21stdlife+$E344),(Input!$M$163*(1+rvanilla)^0.5)-SUM($M344:AQ344),(Input!$M$163*(1+rvanilla)^0.5)/A21stdlife))</f>
        <v>0</v>
      </c>
      <c r="AS344" s="168">
        <f>IF(A21stdlife="n/a","n/a",IF(AS$3&gt;(A21stdlife+$E344),(Input!$M$163*(1+rvanilla)^0.5)-SUM($M344:AR344),(Input!$M$163*(1+rvanilla)^0.5)/A21stdlife))</f>
        <v>0</v>
      </c>
      <c r="AT344" s="168">
        <f>IF(A21stdlife="n/a","n/a",IF(AT$3&gt;(A21stdlife+$E344),(Input!$M$163*(1+rvanilla)^0.5)-SUM($M344:AS344),(Input!$M$163*(1+rvanilla)^0.5)/A21stdlife))</f>
        <v>0</v>
      </c>
      <c r="AU344" s="168">
        <f>IF(A21stdlife="n/a","n/a",IF(AU$3&gt;(A21stdlife+$E344),(Input!$M$163*(1+rvanilla)^0.5)-SUM($M344:AT344),(Input!$M$163*(1+rvanilla)^0.5)/A21stdlife))</f>
        <v>0</v>
      </c>
      <c r="AV344" s="168">
        <f>IF(A21stdlife="n/a","n/a",IF(AV$3&gt;(A21stdlife+$E344),(Input!$M$163*(1+rvanilla)^0.5)-SUM($M344:AU344),(Input!$M$163*(1+rvanilla)^0.5)/A21stdlife))</f>
        <v>0</v>
      </c>
      <c r="AW344" s="168">
        <f>IF(A21stdlife="n/a","n/a",IF(AW$3&gt;(A21stdlife+$E344),(Input!$M$163*(1+rvanilla)^0.5)-SUM($M344:AV344),(Input!$M$163*(1+rvanilla)^0.5)/A21stdlife))</f>
        <v>0</v>
      </c>
      <c r="AX344" s="168">
        <f>IF(A21stdlife="n/a","n/a",IF(AX$3&gt;(A21stdlife+$E344),(Input!$M$163*(1+rvanilla)^0.5)-SUM($M344:AW344),(Input!$M$163*(1+rvanilla)^0.5)/A21stdlife))</f>
        <v>0</v>
      </c>
      <c r="AY344" s="168">
        <f>IF(A21stdlife="n/a","n/a",IF(AY$3&gt;(A21stdlife+$E344),(Input!$M$163*(1+rvanilla)^0.5)-SUM($M344:AX344),(Input!$M$163*(1+rvanilla)^0.5)/A21stdlife))</f>
        <v>0</v>
      </c>
      <c r="AZ344" s="168">
        <f>IF(A21stdlife="n/a","n/a",IF(AZ$3&gt;(A21stdlife+$E344),(Input!$M$163*(1+rvanilla)^0.5)-SUM($M344:AY344),(Input!$M$163*(1+rvanilla)^0.5)/A21stdlife))</f>
        <v>0</v>
      </c>
      <c r="BA344" s="168">
        <f>IF(A21stdlife="n/a","n/a",IF(BA$3&gt;(A21stdlife+$E344),(Input!$M$163*(1+rvanilla)^0.5)-SUM($M344:AZ344),(Input!$M$163*(1+rvanilla)^0.5)/A21stdlife))</f>
        <v>0</v>
      </c>
      <c r="BB344" s="168">
        <f>IF(A21stdlife="n/a","n/a",IF(BB$3&gt;(A21stdlife+$E344),(Input!$M$163*(1+rvanilla)^0.5)-SUM($M344:BA344),(Input!$M$163*(1+rvanilla)^0.5)/A21stdlife))</f>
        <v>0</v>
      </c>
      <c r="BC344" s="168">
        <f>IF(A21stdlife="n/a","n/a",IF(BC$3&gt;(A21stdlife+$E344),(Input!$M$163*(1+rvanilla)^0.5)-SUM($M344:BB344),(Input!$M$163*(1+rvanilla)^0.5)/A21stdlife))</f>
        <v>0</v>
      </c>
      <c r="BD344" s="168">
        <f>IF(A21stdlife="n/a","n/a",IF(BD$3&gt;(A21stdlife+$E344),(Input!$M$163*(1+rvanilla)^0.5)-SUM($M344:BC344),(Input!$M$163*(1+rvanilla)^0.5)/A21stdlife))</f>
        <v>0</v>
      </c>
      <c r="BE344" s="168">
        <f>IF(A21stdlife="n/a","n/a",IF(BE$3&gt;(A21stdlife+$E344),(Input!$M$163*(1+rvanilla)^0.5)-SUM($M344:BD344),(Input!$M$163*(1+rvanilla)^0.5)/A21stdlife))</f>
        <v>0</v>
      </c>
      <c r="BF344" s="168">
        <f>IF(A21stdlife="n/a","n/a",IF(BF$3&gt;(A21stdlife+$E344),(Input!$M$163*(1+rvanilla)^0.5)-SUM($M344:BE344),(Input!$M$163*(1+rvanilla)^0.5)/A21stdlife))</f>
        <v>0</v>
      </c>
      <c r="BG344" s="168">
        <f>IF(A21stdlife="n/a","n/a",IF(BG$3&gt;(A21stdlife+$E344),(Input!$M$163*(1+rvanilla)^0.5)-SUM($M344:BF344),(Input!$M$163*(1+rvanilla)^0.5)/A21stdlife))</f>
        <v>0</v>
      </c>
      <c r="BH344" s="168">
        <f>IF(A21stdlife="n/a","n/a",IF(BH$3&gt;(A21stdlife+$E344),(Input!$M$163*(1+rvanilla)^0.5)-SUM($M344:BG344),(Input!$M$163*(1+rvanilla)^0.5)/A21stdlife))</f>
        <v>0</v>
      </c>
      <c r="BI344" s="168">
        <f>IF(A21stdlife="n/a","n/a",IF(BI$3&gt;(A21stdlife+$E344),(Input!$M$163*(1+rvanilla)^0.5)-SUM($M344:BH344),(Input!$M$163*(1+rvanilla)^0.5)/A21stdlife))</f>
        <v>0</v>
      </c>
      <c r="BJ344" s="20"/>
      <c r="BK344" s="20"/>
      <c r="BL344"/>
      <c r="BM344"/>
      <c r="BN344"/>
      <c r="BO344"/>
      <c r="BP344"/>
      <c r="BQ344"/>
      <c r="BR344"/>
      <c r="BS344"/>
      <c r="BT344"/>
      <c r="BU344"/>
      <c r="BV344"/>
      <c r="BW344"/>
      <c r="BX344"/>
      <c r="BY344"/>
      <c r="BZ344"/>
      <c r="CA344"/>
      <c r="CB344"/>
      <c r="CC344"/>
      <c r="CD344"/>
      <c r="CE344"/>
      <c r="CF344"/>
      <c r="CG344"/>
      <c r="CH344"/>
      <c r="CI344"/>
      <c r="CJ344"/>
      <c r="CK344"/>
      <c r="CL344"/>
      <c r="CM344"/>
      <c r="CN344"/>
      <c r="CO344"/>
      <c r="CP344"/>
      <c r="CQ344"/>
      <c r="CR344"/>
      <c r="CS344"/>
      <c r="CT344"/>
      <c r="CU344"/>
      <c r="CV344"/>
      <c r="CW344"/>
      <c r="CX344"/>
      <c r="CY344"/>
      <c r="CZ344"/>
      <c r="DA344"/>
      <c r="DB344"/>
      <c r="DC344"/>
      <c r="DD344"/>
      <c r="DE344"/>
      <c r="DF344"/>
      <c r="DG344"/>
      <c r="DH344"/>
      <c r="DI344"/>
      <c r="DJ344"/>
      <c r="DK344"/>
      <c r="DL344"/>
      <c r="DM344"/>
      <c r="DN344"/>
      <c r="DO344"/>
      <c r="DP344"/>
      <c r="DQ344"/>
      <c r="DR344"/>
      <c r="DS344"/>
      <c r="DT344"/>
      <c r="DU344"/>
      <c r="DV344"/>
      <c r="DW344"/>
      <c r="DX344"/>
      <c r="DY344"/>
      <c r="DZ344"/>
      <c r="EA344"/>
      <c r="EB344"/>
      <c r="EC344"/>
      <c r="ED344"/>
      <c r="EE344"/>
      <c r="EF344"/>
      <c r="EG344"/>
      <c r="EH344"/>
      <c r="EI344"/>
      <c r="EJ344"/>
      <c r="EK344"/>
      <c r="EL344"/>
      <c r="EM344"/>
      <c r="EN344"/>
      <c r="EO344"/>
      <c r="EP344"/>
      <c r="EQ344"/>
      <c r="ER344"/>
      <c r="ES344"/>
      <c r="ET344"/>
      <c r="EU344"/>
      <c r="EV344"/>
      <c r="EW344"/>
      <c r="EX344"/>
      <c r="EY344"/>
      <c r="EZ344"/>
      <c r="FA344"/>
      <c r="FB344"/>
      <c r="FC344"/>
      <c r="FD344"/>
      <c r="FE344"/>
      <c r="FF344"/>
      <c r="FG344"/>
      <c r="FH344"/>
      <c r="FI344"/>
      <c r="FJ344"/>
      <c r="FK344"/>
      <c r="FL344"/>
      <c r="FM344"/>
      <c r="FN344"/>
      <c r="FO344"/>
      <c r="FP344"/>
      <c r="FQ344"/>
      <c r="FR344"/>
      <c r="FS344"/>
      <c r="FT344"/>
      <c r="FU344"/>
      <c r="FV344"/>
      <c r="FW344"/>
      <c r="FX344"/>
      <c r="FY344"/>
      <c r="FZ344"/>
      <c r="GA344"/>
      <c r="GB344"/>
      <c r="GC344"/>
      <c r="GD344"/>
      <c r="GE344"/>
      <c r="GF344"/>
      <c r="GG344"/>
      <c r="GH344"/>
      <c r="GI344"/>
      <c r="GJ344"/>
      <c r="GK344"/>
      <c r="GL344"/>
      <c r="GM344"/>
      <c r="GN344"/>
      <c r="GO344"/>
      <c r="GP344"/>
      <c r="GQ344"/>
      <c r="GR344"/>
      <c r="GS344"/>
      <c r="GT344"/>
      <c r="GU344"/>
      <c r="GV344"/>
      <c r="GW344"/>
      <c r="GX344"/>
      <c r="GY344"/>
      <c r="GZ344"/>
      <c r="HA344"/>
      <c r="HB344"/>
      <c r="HC344"/>
      <c r="HD344"/>
      <c r="HE344"/>
      <c r="HF344"/>
      <c r="HG344"/>
      <c r="HH344"/>
      <c r="HI344"/>
      <c r="HJ344"/>
      <c r="HK344"/>
      <c r="HL344"/>
      <c r="HM344"/>
      <c r="HN344"/>
      <c r="HO344"/>
      <c r="HP344"/>
      <c r="HQ344"/>
      <c r="HR344"/>
      <c r="HS344"/>
      <c r="HT344"/>
      <c r="HU344"/>
      <c r="HV344"/>
      <c r="HW344"/>
      <c r="HX344"/>
      <c r="HY344"/>
      <c r="HZ344"/>
      <c r="IA344"/>
      <c r="IB344"/>
      <c r="IC344"/>
      <c r="ID344"/>
      <c r="IE344"/>
      <c r="IF344"/>
      <c r="IG344"/>
      <c r="IH344"/>
      <c r="II344"/>
      <c r="IJ344"/>
      <c r="IK344"/>
      <c r="IL344"/>
      <c r="IM344"/>
      <c r="IN344"/>
      <c r="IO344"/>
      <c r="IP344"/>
      <c r="IQ344"/>
      <c r="IR344"/>
      <c r="IS344"/>
      <c r="IT344"/>
      <c r="IU344"/>
      <c r="IV344"/>
    </row>
    <row r="345" spans="1:256" s="5" customFormat="1" hidden="1" outlineLevel="2">
      <c r="A345" s="20"/>
      <c r="B345" s="20"/>
      <c r="C345" s="38"/>
      <c r="D345" s="641"/>
      <c r="E345" s="287">
        <v>8</v>
      </c>
      <c r="F345" s="40"/>
      <c r="G345" s="445"/>
      <c r="H345" s="315"/>
      <c r="I345" s="315"/>
      <c r="J345" s="315"/>
      <c r="K345" s="315"/>
      <c r="L345" s="315"/>
      <c r="M345" s="315"/>
      <c r="N345" s="314"/>
      <c r="O345" s="168">
        <f>IF(A21stdlife="n/a","n/a",IF(O$3&gt;(A21stdlife+$E345),(Input!$N$163*(1+rvanilla)^0.5)-SUM($N345:N345),(Input!$N$163*(1+rvanilla)^0.5)/A21stdlife))</f>
        <v>0</v>
      </c>
      <c r="P345" s="168">
        <f>IF(A21stdlife="n/a","n/a",IF(P$3&gt;(A21stdlife+$E345),(Input!$N$163*(1+rvanilla)^0.5)-SUM($N345:O345),(Input!$N$163*(1+rvanilla)^0.5)/A21stdlife))</f>
        <v>0</v>
      </c>
      <c r="Q345" s="168">
        <f>IF(A21stdlife="n/a","n/a",IF(Q$3&gt;(A21stdlife+$E345),(Input!$N$163*(1+rvanilla)^0.5)-SUM($N345:P345),(Input!$N$163*(1+rvanilla)^0.5)/A21stdlife))</f>
        <v>0</v>
      </c>
      <c r="R345" s="168">
        <f>IF(A21stdlife="n/a","n/a",IF(R$3&gt;(A21stdlife+$E345),(Input!$N$163*(1+rvanilla)^0.5)-SUM($N345:Q345),(Input!$N$163*(1+rvanilla)^0.5)/A21stdlife))</f>
        <v>0</v>
      </c>
      <c r="S345" s="168">
        <f>IF(A21stdlife="n/a","n/a",IF(S$3&gt;(A21stdlife+$E345),(Input!$N$163*(1+rvanilla)^0.5)-SUM($N345:R345),(Input!$N$163*(1+rvanilla)^0.5)/A21stdlife))</f>
        <v>0</v>
      </c>
      <c r="T345" s="168">
        <f>IF(A21stdlife="n/a","n/a",IF(T$3&gt;(A21stdlife+$E345),(Input!$N$163*(1+rvanilla)^0.5)-SUM($N345:S345),(Input!$N$163*(1+rvanilla)^0.5)/A21stdlife))</f>
        <v>0</v>
      </c>
      <c r="U345" s="168">
        <f>IF(A21stdlife="n/a","n/a",IF(U$3&gt;(A21stdlife+$E345),(Input!$N$163*(1+rvanilla)^0.5)-SUM($N345:T345),(Input!$N$163*(1+rvanilla)^0.5)/A21stdlife))</f>
        <v>0</v>
      </c>
      <c r="V345" s="168">
        <f>IF(A21stdlife="n/a","n/a",IF(V$3&gt;(A21stdlife+$E345),(Input!$N$163*(1+rvanilla)^0.5)-SUM($N345:U345),(Input!$N$163*(1+rvanilla)^0.5)/A21stdlife))</f>
        <v>0</v>
      </c>
      <c r="W345" s="168">
        <f>IF(A21stdlife="n/a","n/a",IF(W$3&gt;(A21stdlife+$E345),(Input!$N$163*(1+rvanilla)^0.5)-SUM($N345:V345),(Input!$N$163*(1+rvanilla)^0.5)/A21stdlife))</f>
        <v>0</v>
      </c>
      <c r="X345" s="168">
        <f>IF(A21stdlife="n/a","n/a",IF(X$3&gt;(A21stdlife+$E345),(Input!$N$163*(1+rvanilla)^0.5)-SUM($N345:W345),(Input!$N$163*(1+rvanilla)^0.5)/A21stdlife))</f>
        <v>0</v>
      </c>
      <c r="Y345" s="168">
        <f>IF(A21stdlife="n/a","n/a",IF(Y$3&gt;(A21stdlife+$E345),(Input!$N$163*(1+rvanilla)^0.5)-SUM($N345:X345),(Input!$N$163*(1+rvanilla)^0.5)/A21stdlife))</f>
        <v>0</v>
      </c>
      <c r="Z345" s="168">
        <f>IF(A21stdlife="n/a","n/a",IF(Z$3&gt;(A21stdlife+$E345),(Input!$N$163*(1+rvanilla)^0.5)-SUM($N345:Y345),(Input!$N$163*(1+rvanilla)^0.5)/A21stdlife))</f>
        <v>0</v>
      </c>
      <c r="AA345" s="168">
        <f>IF(A21stdlife="n/a","n/a",IF(AA$3&gt;(A21stdlife+$E345),(Input!$N$163*(1+rvanilla)^0.5)-SUM($N345:Z345),(Input!$N$163*(1+rvanilla)^0.5)/A21stdlife))</f>
        <v>0</v>
      </c>
      <c r="AB345" s="168">
        <f>IF(A21stdlife="n/a","n/a",IF(AB$3&gt;(A21stdlife+$E345),(Input!$N$163*(1+rvanilla)^0.5)-SUM($N345:AA345),(Input!$N$163*(1+rvanilla)^0.5)/A21stdlife))</f>
        <v>0</v>
      </c>
      <c r="AC345" s="168">
        <f>IF(A21stdlife="n/a","n/a",IF(AC$3&gt;(A21stdlife+$E345),(Input!$N$163*(1+rvanilla)^0.5)-SUM($N345:AB345),(Input!$N$163*(1+rvanilla)^0.5)/A21stdlife))</f>
        <v>0</v>
      </c>
      <c r="AD345" s="168">
        <f>IF(A21stdlife="n/a","n/a",IF(AD$3&gt;(A21stdlife+$E345),(Input!$N$163*(1+rvanilla)^0.5)-SUM($N345:AC345),(Input!$N$163*(1+rvanilla)^0.5)/A21stdlife))</f>
        <v>0</v>
      </c>
      <c r="AE345" s="168">
        <f>IF(A21stdlife="n/a","n/a",IF(AE$3&gt;(A21stdlife+$E345),(Input!$N$163*(1+rvanilla)^0.5)-SUM($N345:AD345),(Input!$N$163*(1+rvanilla)^0.5)/A21stdlife))</f>
        <v>0</v>
      </c>
      <c r="AF345" s="168">
        <f>IF(A21stdlife="n/a","n/a",IF(AF$3&gt;(A21stdlife+$E345),(Input!$N$163*(1+rvanilla)^0.5)-SUM($N345:AE345),(Input!$N$163*(1+rvanilla)^0.5)/A21stdlife))</f>
        <v>0</v>
      </c>
      <c r="AG345" s="168">
        <f>IF(A21stdlife="n/a","n/a",IF(AG$3&gt;(A21stdlife+$E345),(Input!$N$163*(1+rvanilla)^0.5)-SUM($N345:AF345),(Input!$N$163*(1+rvanilla)^0.5)/A21stdlife))</f>
        <v>0</v>
      </c>
      <c r="AH345" s="168">
        <f>IF(A21stdlife="n/a","n/a",IF(AH$3&gt;(A21stdlife+$E345),(Input!$N$163*(1+rvanilla)^0.5)-SUM($N345:AG345),(Input!$N$163*(1+rvanilla)^0.5)/A21stdlife))</f>
        <v>0</v>
      </c>
      <c r="AI345" s="168">
        <f>IF(A21stdlife="n/a","n/a",IF(AI$3&gt;(A21stdlife+$E345),(Input!$N$163*(1+rvanilla)^0.5)-SUM($N345:AH345),(Input!$N$163*(1+rvanilla)^0.5)/A21stdlife))</f>
        <v>0</v>
      </c>
      <c r="AJ345" s="168">
        <f>IF(A21stdlife="n/a","n/a",IF(AJ$3&gt;(A21stdlife+$E345),(Input!$N$163*(1+rvanilla)^0.5)-SUM($N345:AI345),(Input!$N$163*(1+rvanilla)^0.5)/A21stdlife))</f>
        <v>0</v>
      </c>
      <c r="AK345" s="168">
        <f>IF(A21stdlife="n/a","n/a",IF(AK$3&gt;(A21stdlife+$E345),(Input!$N$163*(1+rvanilla)^0.5)-SUM($N345:AJ345),(Input!$N$163*(1+rvanilla)^0.5)/A21stdlife))</f>
        <v>0</v>
      </c>
      <c r="AL345" s="168">
        <f>IF(A21stdlife="n/a","n/a",IF(AL$3&gt;(A21stdlife+$E345),(Input!$N$163*(1+rvanilla)^0.5)-SUM($N345:AK345),(Input!$N$163*(1+rvanilla)^0.5)/A21stdlife))</f>
        <v>0</v>
      </c>
      <c r="AM345" s="168">
        <f>IF(A21stdlife="n/a","n/a",IF(AM$3&gt;(A21stdlife+$E345),(Input!$N$163*(1+rvanilla)^0.5)-SUM($N345:AL345),(Input!$N$163*(1+rvanilla)^0.5)/A21stdlife))</f>
        <v>0</v>
      </c>
      <c r="AN345" s="168">
        <f>IF(A21stdlife="n/a","n/a",IF(AN$3&gt;(A21stdlife+$E345),(Input!$N$163*(1+rvanilla)^0.5)-SUM($N345:AM345),(Input!$N$163*(1+rvanilla)^0.5)/A21stdlife))</f>
        <v>0</v>
      </c>
      <c r="AO345" s="168">
        <f>IF(A21stdlife="n/a","n/a",IF(AO$3&gt;(A21stdlife+$E345),(Input!$N$163*(1+rvanilla)^0.5)-SUM($N345:AN345),(Input!$N$163*(1+rvanilla)^0.5)/A21stdlife))</f>
        <v>0</v>
      </c>
      <c r="AP345" s="168">
        <f>IF(A21stdlife="n/a","n/a",IF(AP$3&gt;(A21stdlife+$E345),(Input!$N$163*(1+rvanilla)^0.5)-SUM($N345:AO345),(Input!$N$163*(1+rvanilla)^0.5)/A21stdlife))</f>
        <v>0</v>
      </c>
      <c r="AQ345" s="168">
        <f>IF(A21stdlife="n/a","n/a",IF(AQ$3&gt;(A21stdlife+$E345),(Input!$N$163*(1+rvanilla)^0.5)-SUM($N345:AP345),(Input!$N$163*(1+rvanilla)^0.5)/A21stdlife))</f>
        <v>0</v>
      </c>
      <c r="AR345" s="168">
        <f>IF(A21stdlife="n/a","n/a",IF(AR$3&gt;(A21stdlife+$E345),(Input!$N$163*(1+rvanilla)^0.5)-SUM($N345:AQ345),(Input!$N$163*(1+rvanilla)^0.5)/A21stdlife))</f>
        <v>0</v>
      </c>
      <c r="AS345" s="168">
        <f>IF(A21stdlife="n/a","n/a",IF(AS$3&gt;(A21stdlife+$E345),(Input!$N$163*(1+rvanilla)^0.5)-SUM($N345:AR345),(Input!$N$163*(1+rvanilla)^0.5)/A21stdlife))</f>
        <v>0</v>
      </c>
      <c r="AT345" s="168">
        <f>IF(A21stdlife="n/a","n/a",IF(AT$3&gt;(A21stdlife+$E345),(Input!$N$163*(1+rvanilla)^0.5)-SUM($N345:AS345),(Input!$N$163*(1+rvanilla)^0.5)/A21stdlife))</f>
        <v>0</v>
      </c>
      <c r="AU345" s="168">
        <f>IF(A21stdlife="n/a","n/a",IF(AU$3&gt;(A21stdlife+$E345),(Input!$N$163*(1+rvanilla)^0.5)-SUM($N345:AT345),(Input!$N$163*(1+rvanilla)^0.5)/A21stdlife))</f>
        <v>0</v>
      </c>
      <c r="AV345" s="168">
        <f>IF(A21stdlife="n/a","n/a",IF(AV$3&gt;(A21stdlife+$E345),(Input!$N$163*(1+rvanilla)^0.5)-SUM($N345:AU345),(Input!$N$163*(1+rvanilla)^0.5)/A21stdlife))</f>
        <v>0</v>
      </c>
      <c r="AW345" s="168">
        <f>IF(A21stdlife="n/a","n/a",IF(AW$3&gt;(A21stdlife+$E345),(Input!$N$163*(1+rvanilla)^0.5)-SUM($N345:AV345),(Input!$N$163*(1+rvanilla)^0.5)/A21stdlife))</f>
        <v>0</v>
      </c>
      <c r="AX345" s="168">
        <f>IF(A21stdlife="n/a","n/a",IF(AX$3&gt;(A21stdlife+$E345),(Input!$N$163*(1+rvanilla)^0.5)-SUM($N345:AW345),(Input!$N$163*(1+rvanilla)^0.5)/A21stdlife))</f>
        <v>0</v>
      </c>
      <c r="AY345" s="168">
        <f>IF(A21stdlife="n/a","n/a",IF(AY$3&gt;(A21stdlife+$E345),(Input!$N$163*(1+rvanilla)^0.5)-SUM($N345:AX345),(Input!$N$163*(1+rvanilla)^0.5)/A21stdlife))</f>
        <v>0</v>
      </c>
      <c r="AZ345" s="168">
        <f>IF(A21stdlife="n/a","n/a",IF(AZ$3&gt;(A21stdlife+$E345),(Input!$N$163*(1+rvanilla)^0.5)-SUM($N345:AY345),(Input!$N$163*(1+rvanilla)^0.5)/A21stdlife))</f>
        <v>0</v>
      </c>
      <c r="BA345" s="168">
        <f>IF(A21stdlife="n/a","n/a",IF(BA$3&gt;(A21stdlife+$E345),(Input!$N$163*(1+rvanilla)^0.5)-SUM($N345:AZ345),(Input!$N$163*(1+rvanilla)^0.5)/A21stdlife))</f>
        <v>0</v>
      </c>
      <c r="BB345" s="168">
        <f>IF(A21stdlife="n/a","n/a",IF(BB$3&gt;(A21stdlife+$E345),(Input!$N$163*(1+rvanilla)^0.5)-SUM($N345:BA345),(Input!$N$163*(1+rvanilla)^0.5)/A21stdlife))</f>
        <v>0</v>
      </c>
      <c r="BC345" s="168">
        <f>IF(A21stdlife="n/a","n/a",IF(BC$3&gt;(A21stdlife+$E345),(Input!$N$163*(1+rvanilla)^0.5)-SUM($N345:BB345),(Input!$N$163*(1+rvanilla)^0.5)/A21stdlife))</f>
        <v>0</v>
      </c>
      <c r="BD345" s="168">
        <f>IF(A21stdlife="n/a","n/a",IF(BD$3&gt;(A21stdlife+$E345),(Input!$N$163*(1+rvanilla)^0.5)-SUM($N345:BC345),(Input!$N$163*(1+rvanilla)^0.5)/A21stdlife))</f>
        <v>0</v>
      </c>
      <c r="BE345" s="168">
        <f>IF(A21stdlife="n/a","n/a",IF(BE$3&gt;(A21stdlife+$E345),(Input!$N$163*(1+rvanilla)^0.5)-SUM($N345:BD345),(Input!$N$163*(1+rvanilla)^0.5)/A21stdlife))</f>
        <v>0</v>
      </c>
      <c r="BF345" s="168">
        <f>IF(A21stdlife="n/a","n/a",IF(BF$3&gt;(A21stdlife+$E345),(Input!$N$163*(1+rvanilla)^0.5)-SUM($N345:BE345),(Input!$N$163*(1+rvanilla)^0.5)/A21stdlife))</f>
        <v>0</v>
      </c>
      <c r="BG345" s="168">
        <f>IF(A21stdlife="n/a","n/a",IF(BG$3&gt;(A21stdlife+$E345),(Input!$N$163*(1+rvanilla)^0.5)-SUM($N345:BF345),(Input!$N$163*(1+rvanilla)^0.5)/A21stdlife))</f>
        <v>0</v>
      </c>
      <c r="BH345" s="168">
        <f>IF(A21stdlife="n/a","n/a",IF(BH$3&gt;(A21stdlife+$E345),(Input!$N$163*(1+rvanilla)^0.5)-SUM($N345:BG345),(Input!$N$163*(1+rvanilla)^0.5)/A21stdlife))</f>
        <v>0</v>
      </c>
      <c r="BI345" s="168">
        <f>IF(A21stdlife="n/a","n/a",IF(BI$3&gt;(A21stdlife+$E345),(Input!$N$163*(1+rvanilla)^0.5)-SUM($N345:BH345),(Input!$N$163*(1+rvanilla)^0.5)/A21stdlife))</f>
        <v>0</v>
      </c>
      <c r="BJ345" s="20"/>
      <c r="BK345" s="20"/>
      <c r="BL345"/>
      <c r="BM345"/>
      <c r="BN345"/>
      <c r="BO345"/>
      <c r="BP345"/>
      <c r="BQ345"/>
      <c r="BR345"/>
      <c r="BS345"/>
      <c r="BT345"/>
      <c r="BU345"/>
      <c r="BV345"/>
      <c r="BW345"/>
      <c r="BX345"/>
      <c r="BY345"/>
      <c r="BZ345"/>
      <c r="CA345"/>
      <c r="CB345"/>
      <c r="CC345"/>
      <c r="CD345"/>
      <c r="CE345"/>
      <c r="CF345"/>
      <c r="CG345"/>
      <c r="CH345"/>
      <c r="CI345"/>
      <c r="CJ345"/>
      <c r="CK345"/>
      <c r="CL345"/>
      <c r="CM345"/>
      <c r="CN345"/>
      <c r="CO345"/>
      <c r="CP345"/>
      <c r="CQ345"/>
      <c r="CR345"/>
      <c r="CS345"/>
      <c r="CT345"/>
      <c r="CU345"/>
      <c r="CV345"/>
      <c r="CW345"/>
      <c r="CX345"/>
      <c r="CY345"/>
      <c r="CZ345"/>
      <c r="DA345"/>
      <c r="DB345"/>
      <c r="DC345"/>
      <c r="DD345"/>
      <c r="DE345"/>
      <c r="DF345"/>
      <c r="DG345"/>
      <c r="DH345"/>
      <c r="DI345"/>
      <c r="DJ345"/>
      <c r="DK345"/>
      <c r="DL345"/>
      <c r="DM345"/>
      <c r="DN345"/>
      <c r="DO345"/>
      <c r="DP345"/>
      <c r="DQ345"/>
      <c r="DR345"/>
      <c r="DS345"/>
      <c r="DT345"/>
      <c r="DU345"/>
      <c r="DV345"/>
      <c r="DW345"/>
      <c r="DX345"/>
      <c r="DY345"/>
      <c r="DZ345"/>
      <c r="EA345"/>
      <c r="EB345"/>
      <c r="EC345"/>
      <c r="ED345"/>
      <c r="EE345"/>
      <c r="EF345"/>
      <c r="EG345"/>
      <c r="EH345"/>
      <c r="EI345"/>
      <c r="EJ345"/>
      <c r="EK345"/>
      <c r="EL345"/>
      <c r="EM345"/>
      <c r="EN345"/>
      <c r="EO345"/>
      <c r="EP345"/>
      <c r="EQ345"/>
      <c r="ER345"/>
      <c r="ES345"/>
      <c r="ET345"/>
      <c r="EU345"/>
      <c r="EV345"/>
      <c r="EW345"/>
      <c r="EX345"/>
      <c r="EY345"/>
      <c r="EZ345"/>
      <c r="FA345"/>
      <c r="FB345"/>
      <c r="FC345"/>
      <c r="FD345"/>
      <c r="FE345"/>
      <c r="FF345"/>
      <c r="FG345"/>
      <c r="FH345"/>
      <c r="FI345"/>
      <c r="FJ345"/>
      <c r="FK345"/>
      <c r="FL345"/>
      <c r="FM345"/>
      <c r="FN345"/>
      <c r="FO345"/>
      <c r="FP345"/>
      <c r="FQ345"/>
      <c r="FR345"/>
      <c r="FS345"/>
      <c r="FT345"/>
      <c r="FU345"/>
      <c r="FV345"/>
      <c r="FW345"/>
      <c r="FX345"/>
      <c r="FY345"/>
      <c r="FZ345"/>
      <c r="GA345"/>
      <c r="GB345"/>
      <c r="GC345"/>
      <c r="GD345"/>
      <c r="GE345"/>
      <c r="GF345"/>
      <c r="GG345"/>
      <c r="GH345"/>
      <c r="GI345"/>
      <c r="GJ345"/>
      <c r="GK345"/>
      <c r="GL345"/>
      <c r="GM345"/>
      <c r="GN345"/>
      <c r="GO345"/>
      <c r="GP345"/>
      <c r="GQ345"/>
      <c r="GR345"/>
      <c r="GS345"/>
      <c r="GT345"/>
      <c r="GU345"/>
      <c r="GV345"/>
      <c r="GW345"/>
      <c r="GX345"/>
      <c r="GY345"/>
      <c r="GZ345"/>
      <c r="HA345"/>
      <c r="HB345"/>
      <c r="HC345"/>
      <c r="HD345"/>
      <c r="HE345"/>
      <c r="HF345"/>
      <c r="HG345"/>
      <c r="HH345"/>
      <c r="HI345"/>
      <c r="HJ345"/>
      <c r="HK345"/>
      <c r="HL345"/>
      <c r="HM345"/>
      <c r="HN345"/>
      <c r="HO345"/>
      <c r="HP345"/>
      <c r="HQ345"/>
      <c r="HR345"/>
      <c r="HS345"/>
      <c r="HT345"/>
      <c r="HU345"/>
      <c r="HV345"/>
      <c r="HW345"/>
      <c r="HX345"/>
      <c r="HY345"/>
      <c r="HZ345"/>
      <c r="IA345"/>
      <c r="IB345"/>
      <c r="IC345"/>
      <c r="ID345"/>
      <c r="IE345"/>
      <c r="IF345"/>
      <c r="IG345"/>
      <c r="IH345"/>
      <c r="II345"/>
      <c r="IJ345"/>
      <c r="IK345"/>
      <c r="IL345"/>
      <c r="IM345"/>
      <c r="IN345"/>
      <c r="IO345"/>
      <c r="IP345"/>
      <c r="IQ345"/>
      <c r="IR345"/>
      <c r="IS345"/>
      <c r="IT345"/>
      <c r="IU345"/>
      <c r="IV345"/>
    </row>
    <row r="346" spans="1:256" s="5" customFormat="1" hidden="1" outlineLevel="2">
      <c r="A346" s="20"/>
      <c r="B346" s="20"/>
      <c r="C346" s="38"/>
      <c r="D346" s="641"/>
      <c r="E346" s="287">
        <v>9</v>
      </c>
      <c r="F346" s="40"/>
      <c r="G346" s="445"/>
      <c r="H346" s="315"/>
      <c r="I346" s="315"/>
      <c r="J346" s="315"/>
      <c r="K346" s="315"/>
      <c r="L346" s="315"/>
      <c r="M346" s="315"/>
      <c r="N346" s="315"/>
      <c r="O346" s="314"/>
      <c r="P346" s="168">
        <f>IF(A21stdlife="n/a","n/a",IF(P$3&gt;(A21stdlife+$E346),(Input!$O$163*(1+rvanilla)^0.5)-SUM($O346:O346),(Input!$O$163*(1+rvanilla)^0.5)/A21stdlife))</f>
        <v>0</v>
      </c>
      <c r="Q346" s="168">
        <f>IF(A21stdlife="n/a","n/a",IF(Q$3&gt;(A21stdlife+$E346),(Input!$O$163*(1+rvanilla)^0.5)-SUM($O346:P346),(Input!$O$163*(1+rvanilla)^0.5)/A21stdlife))</f>
        <v>0</v>
      </c>
      <c r="R346" s="168">
        <f>IF(A21stdlife="n/a","n/a",IF(R$3&gt;(A21stdlife+$E346),(Input!$O$163*(1+rvanilla)^0.5)-SUM($O346:Q346),(Input!$O$163*(1+rvanilla)^0.5)/A21stdlife))</f>
        <v>0</v>
      </c>
      <c r="S346" s="168">
        <f>IF(A21stdlife="n/a","n/a",IF(S$3&gt;(A21stdlife+$E346),(Input!$O$163*(1+rvanilla)^0.5)-SUM($O346:R346),(Input!$O$163*(1+rvanilla)^0.5)/A21stdlife))</f>
        <v>0</v>
      </c>
      <c r="T346" s="168">
        <f>IF(A21stdlife="n/a","n/a",IF(T$3&gt;(A21stdlife+$E346),(Input!$O$163*(1+rvanilla)^0.5)-SUM($O346:S346),(Input!$O$163*(1+rvanilla)^0.5)/A21stdlife))</f>
        <v>0</v>
      </c>
      <c r="U346" s="168">
        <f>IF(A21stdlife="n/a","n/a",IF(U$3&gt;(A21stdlife+$E346),(Input!$O$163*(1+rvanilla)^0.5)-SUM($O346:T346),(Input!$O$163*(1+rvanilla)^0.5)/A21stdlife))</f>
        <v>0</v>
      </c>
      <c r="V346" s="168">
        <f>IF(A21stdlife="n/a","n/a",IF(V$3&gt;(A21stdlife+$E346),(Input!$O$163*(1+rvanilla)^0.5)-SUM($O346:U346),(Input!$O$163*(1+rvanilla)^0.5)/A21stdlife))</f>
        <v>0</v>
      </c>
      <c r="W346" s="168">
        <f>IF(A21stdlife="n/a","n/a",IF(W$3&gt;(A21stdlife+$E346),(Input!$O$163*(1+rvanilla)^0.5)-SUM($O346:V346),(Input!$O$163*(1+rvanilla)^0.5)/A21stdlife))</f>
        <v>0</v>
      </c>
      <c r="X346" s="168">
        <f>IF(A21stdlife="n/a","n/a",IF(X$3&gt;(A21stdlife+$E346),(Input!$O$163*(1+rvanilla)^0.5)-SUM($O346:W346),(Input!$O$163*(1+rvanilla)^0.5)/A21stdlife))</f>
        <v>0</v>
      </c>
      <c r="Y346" s="168">
        <f>IF(A21stdlife="n/a","n/a",IF(Y$3&gt;(A21stdlife+$E346),(Input!$O$163*(1+rvanilla)^0.5)-SUM($O346:X346),(Input!$O$163*(1+rvanilla)^0.5)/A21stdlife))</f>
        <v>0</v>
      </c>
      <c r="Z346" s="168">
        <f>IF(A21stdlife="n/a","n/a",IF(Z$3&gt;(A21stdlife+$E346),(Input!$O$163*(1+rvanilla)^0.5)-SUM($O346:Y346),(Input!$O$163*(1+rvanilla)^0.5)/A21stdlife))</f>
        <v>0</v>
      </c>
      <c r="AA346" s="168">
        <f>IF(A21stdlife="n/a","n/a",IF(AA$3&gt;(A21stdlife+$E346),(Input!$O$163*(1+rvanilla)^0.5)-SUM($O346:Z346),(Input!$O$163*(1+rvanilla)^0.5)/A21stdlife))</f>
        <v>0</v>
      </c>
      <c r="AB346" s="168">
        <f>IF(A21stdlife="n/a","n/a",IF(AB$3&gt;(A21stdlife+$E346),(Input!$O$163*(1+rvanilla)^0.5)-SUM($O346:AA346),(Input!$O$163*(1+rvanilla)^0.5)/A21stdlife))</f>
        <v>0</v>
      </c>
      <c r="AC346" s="168">
        <f>IF(A21stdlife="n/a","n/a",IF(AC$3&gt;(A21stdlife+$E346),(Input!$O$163*(1+rvanilla)^0.5)-SUM($O346:AB346),(Input!$O$163*(1+rvanilla)^0.5)/A21stdlife))</f>
        <v>0</v>
      </c>
      <c r="AD346" s="168">
        <f>IF(A21stdlife="n/a","n/a",IF(AD$3&gt;(A21stdlife+$E346),(Input!$O$163*(1+rvanilla)^0.5)-SUM($O346:AC346),(Input!$O$163*(1+rvanilla)^0.5)/A21stdlife))</f>
        <v>0</v>
      </c>
      <c r="AE346" s="168">
        <f>IF(A21stdlife="n/a","n/a",IF(AE$3&gt;(A21stdlife+$E346),(Input!$O$163*(1+rvanilla)^0.5)-SUM($O346:AD346),(Input!$O$163*(1+rvanilla)^0.5)/A21stdlife))</f>
        <v>0</v>
      </c>
      <c r="AF346" s="168">
        <f>IF(A21stdlife="n/a","n/a",IF(AF$3&gt;(A21stdlife+$E346),(Input!$O$163*(1+rvanilla)^0.5)-SUM($O346:AE346),(Input!$O$163*(1+rvanilla)^0.5)/A21stdlife))</f>
        <v>0</v>
      </c>
      <c r="AG346" s="168">
        <f>IF(A21stdlife="n/a","n/a",IF(AG$3&gt;(A21stdlife+$E346),(Input!$O$163*(1+rvanilla)^0.5)-SUM($O346:AF346),(Input!$O$163*(1+rvanilla)^0.5)/A21stdlife))</f>
        <v>0</v>
      </c>
      <c r="AH346" s="168">
        <f>IF(A21stdlife="n/a","n/a",IF(AH$3&gt;(A21stdlife+$E346),(Input!$O$163*(1+rvanilla)^0.5)-SUM($O346:AG346),(Input!$O$163*(1+rvanilla)^0.5)/A21stdlife))</f>
        <v>0</v>
      </c>
      <c r="AI346" s="168">
        <f>IF(A21stdlife="n/a","n/a",IF(AI$3&gt;(A21stdlife+$E346),(Input!$O$163*(1+rvanilla)^0.5)-SUM($O346:AH346),(Input!$O$163*(1+rvanilla)^0.5)/A21stdlife))</f>
        <v>0</v>
      </c>
      <c r="AJ346" s="168">
        <f>IF(A21stdlife="n/a","n/a",IF(AJ$3&gt;(A21stdlife+$E346),(Input!$O$163*(1+rvanilla)^0.5)-SUM($O346:AI346),(Input!$O$163*(1+rvanilla)^0.5)/A21stdlife))</f>
        <v>0</v>
      </c>
      <c r="AK346" s="168">
        <f>IF(A21stdlife="n/a","n/a",IF(AK$3&gt;(A21stdlife+$E346),(Input!$O$163*(1+rvanilla)^0.5)-SUM($O346:AJ346),(Input!$O$163*(1+rvanilla)^0.5)/A21stdlife))</f>
        <v>0</v>
      </c>
      <c r="AL346" s="168">
        <f>IF(A21stdlife="n/a","n/a",IF(AL$3&gt;(A21stdlife+$E346),(Input!$O$163*(1+rvanilla)^0.5)-SUM($O346:AK346),(Input!$O$163*(1+rvanilla)^0.5)/A21stdlife))</f>
        <v>0</v>
      </c>
      <c r="AM346" s="168">
        <f>IF(A21stdlife="n/a","n/a",IF(AM$3&gt;(A21stdlife+$E346),(Input!$O$163*(1+rvanilla)^0.5)-SUM($O346:AL346),(Input!$O$163*(1+rvanilla)^0.5)/A21stdlife))</f>
        <v>0</v>
      </c>
      <c r="AN346" s="168">
        <f>IF(A21stdlife="n/a","n/a",IF(AN$3&gt;(A21stdlife+$E346),(Input!$O$163*(1+rvanilla)^0.5)-SUM($O346:AM346),(Input!$O$163*(1+rvanilla)^0.5)/A21stdlife))</f>
        <v>0</v>
      </c>
      <c r="AO346" s="168">
        <f>IF(A21stdlife="n/a","n/a",IF(AO$3&gt;(A21stdlife+$E346),(Input!$O$163*(1+rvanilla)^0.5)-SUM($O346:AN346),(Input!$O$163*(1+rvanilla)^0.5)/A21stdlife))</f>
        <v>0</v>
      </c>
      <c r="AP346" s="168">
        <f>IF(A21stdlife="n/a","n/a",IF(AP$3&gt;(A21stdlife+$E346),(Input!$O$163*(1+rvanilla)^0.5)-SUM($O346:AO346),(Input!$O$163*(1+rvanilla)^0.5)/A21stdlife))</f>
        <v>0</v>
      </c>
      <c r="AQ346" s="168">
        <f>IF(A21stdlife="n/a","n/a",IF(AQ$3&gt;(A21stdlife+$E346),(Input!$O$163*(1+rvanilla)^0.5)-SUM($O346:AP346),(Input!$O$163*(1+rvanilla)^0.5)/A21stdlife))</f>
        <v>0</v>
      </c>
      <c r="AR346" s="168">
        <f>IF(A21stdlife="n/a","n/a",IF(AR$3&gt;(A21stdlife+$E346),(Input!$O$163*(1+rvanilla)^0.5)-SUM($O346:AQ346),(Input!$O$163*(1+rvanilla)^0.5)/A21stdlife))</f>
        <v>0</v>
      </c>
      <c r="AS346" s="168">
        <f>IF(A21stdlife="n/a","n/a",IF(AS$3&gt;(A21stdlife+$E346),(Input!$O$163*(1+rvanilla)^0.5)-SUM($O346:AR346),(Input!$O$163*(1+rvanilla)^0.5)/A21stdlife))</f>
        <v>0</v>
      </c>
      <c r="AT346" s="168">
        <f>IF(A21stdlife="n/a","n/a",IF(AT$3&gt;(A21stdlife+$E346),(Input!$O$163*(1+rvanilla)^0.5)-SUM($O346:AS346),(Input!$O$163*(1+rvanilla)^0.5)/A21stdlife))</f>
        <v>0</v>
      </c>
      <c r="AU346" s="168">
        <f>IF(A21stdlife="n/a","n/a",IF(AU$3&gt;(A21stdlife+$E346),(Input!$O$163*(1+rvanilla)^0.5)-SUM($O346:AT346),(Input!$O$163*(1+rvanilla)^0.5)/A21stdlife))</f>
        <v>0</v>
      </c>
      <c r="AV346" s="168">
        <f>IF(A21stdlife="n/a","n/a",IF(AV$3&gt;(A21stdlife+$E346),(Input!$O$163*(1+rvanilla)^0.5)-SUM($O346:AU346),(Input!$O$163*(1+rvanilla)^0.5)/A21stdlife))</f>
        <v>0</v>
      </c>
      <c r="AW346" s="168">
        <f>IF(A21stdlife="n/a","n/a",IF(AW$3&gt;(A21stdlife+$E346),(Input!$O$163*(1+rvanilla)^0.5)-SUM($O346:AV346),(Input!$O$163*(1+rvanilla)^0.5)/A21stdlife))</f>
        <v>0</v>
      </c>
      <c r="AX346" s="168">
        <f>IF(A21stdlife="n/a","n/a",IF(AX$3&gt;(A21stdlife+$E346),(Input!$O$163*(1+rvanilla)^0.5)-SUM($O346:AW346),(Input!$O$163*(1+rvanilla)^0.5)/A21stdlife))</f>
        <v>0</v>
      </c>
      <c r="AY346" s="168">
        <f>IF(A21stdlife="n/a","n/a",IF(AY$3&gt;(A21stdlife+$E346),(Input!$O$163*(1+rvanilla)^0.5)-SUM($O346:AX346),(Input!$O$163*(1+rvanilla)^0.5)/A21stdlife))</f>
        <v>0</v>
      </c>
      <c r="AZ346" s="168">
        <f>IF(A21stdlife="n/a","n/a",IF(AZ$3&gt;(A21stdlife+$E346),(Input!$O$163*(1+rvanilla)^0.5)-SUM($O346:AY346),(Input!$O$163*(1+rvanilla)^0.5)/A21stdlife))</f>
        <v>0</v>
      </c>
      <c r="BA346" s="168">
        <f>IF(A21stdlife="n/a","n/a",IF(BA$3&gt;(A21stdlife+$E346),(Input!$O$163*(1+rvanilla)^0.5)-SUM($O346:AZ346),(Input!$O$163*(1+rvanilla)^0.5)/A21stdlife))</f>
        <v>0</v>
      </c>
      <c r="BB346" s="168">
        <f>IF(A21stdlife="n/a","n/a",IF(BB$3&gt;(A21stdlife+$E346),(Input!$O$163*(1+rvanilla)^0.5)-SUM($O346:BA346),(Input!$O$163*(1+rvanilla)^0.5)/A21stdlife))</f>
        <v>0</v>
      </c>
      <c r="BC346" s="168">
        <f>IF(A21stdlife="n/a","n/a",IF(BC$3&gt;(A21stdlife+$E346),(Input!$O$163*(1+rvanilla)^0.5)-SUM($O346:BB346),(Input!$O$163*(1+rvanilla)^0.5)/A21stdlife))</f>
        <v>0</v>
      </c>
      <c r="BD346" s="168">
        <f>IF(A21stdlife="n/a","n/a",IF(BD$3&gt;(A21stdlife+$E346),(Input!$O$163*(1+rvanilla)^0.5)-SUM($O346:BC346),(Input!$O$163*(1+rvanilla)^0.5)/A21stdlife))</f>
        <v>0</v>
      </c>
      <c r="BE346" s="168">
        <f>IF(A21stdlife="n/a","n/a",IF(BE$3&gt;(A21stdlife+$E346),(Input!$O$163*(1+rvanilla)^0.5)-SUM($O346:BD346),(Input!$O$163*(1+rvanilla)^0.5)/A21stdlife))</f>
        <v>0</v>
      </c>
      <c r="BF346" s="168">
        <f>IF(A21stdlife="n/a","n/a",IF(BF$3&gt;(A21stdlife+$E346),(Input!$O$163*(1+rvanilla)^0.5)-SUM($O346:BE346),(Input!$O$163*(1+rvanilla)^0.5)/A21stdlife))</f>
        <v>0</v>
      </c>
      <c r="BG346" s="168">
        <f>IF(A21stdlife="n/a","n/a",IF(BG$3&gt;(A21stdlife+$E346),(Input!$O$163*(1+rvanilla)^0.5)-SUM($O346:BF346),(Input!$O$163*(1+rvanilla)^0.5)/A21stdlife))</f>
        <v>0</v>
      </c>
      <c r="BH346" s="168">
        <f>IF(A21stdlife="n/a","n/a",IF(BH$3&gt;(A21stdlife+$E346),(Input!$O$163*(1+rvanilla)^0.5)-SUM($O346:BG346),(Input!$O$163*(1+rvanilla)^0.5)/A21stdlife))</f>
        <v>0</v>
      </c>
      <c r="BI346" s="168">
        <f>IF(A21stdlife="n/a","n/a",IF(BI$3&gt;(A21stdlife+$E346),(Input!$O$163*(1+rvanilla)^0.5)-SUM($O346:BH346),(Input!$O$163*(1+rvanilla)^0.5)/A21stdlife))</f>
        <v>0</v>
      </c>
      <c r="BJ346" s="20"/>
      <c r="BK346" s="20"/>
      <c r="BL346"/>
      <c r="BM346"/>
      <c r="BN346"/>
      <c r="BO346"/>
      <c r="BP346"/>
      <c r="BQ346"/>
      <c r="BR346"/>
      <c r="BS346"/>
      <c r="BT346"/>
      <c r="BU346"/>
      <c r="BV346"/>
      <c r="BW346"/>
      <c r="BX346"/>
      <c r="BY346"/>
      <c r="BZ346"/>
      <c r="CA346"/>
      <c r="CB346"/>
      <c r="CC346"/>
      <c r="CD346"/>
      <c r="CE346"/>
      <c r="CF346"/>
      <c r="CG346"/>
      <c r="CH346"/>
      <c r="CI346"/>
      <c r="CJ346"/>
      <c r="CK346"/>
      <c r="CL346"/>
      <c r="CM346"/>
      <c r="CN346"/>
      <c r="CO346"/>
      <c r="CP346"/>
      <c r="CQ346"/>
      <c r="CR346"/>
      <c r="CS346"/>
      <c r="CT346"/>
      <c r="CU346"/>
      <c r="CV346"/>
      <c r="CW346"/>
      <c r="CX346"/>
      <c r="CY346"/>
      <c r="CZ346"/>
      <c r="DA346"/>
      <c r="DB346"/>
      <c r="DC346"/>
      <c r="DD346"/>
      <c r="DE346"/>
      <c r="DF346"/>
      <c r="DG346"/>
      <c r="DH346"/>
      <c r="DI346"/>
      <c r="DJ346"/>
      <c r="DK346"/>
      <c r="DL346"/>
      <c r="DM346"/>
      <c r="DN346"/>
      <c r="DO346"/>
      <c r="DP346"/>
      <c r="DQ346"/>
      <c r="DR346"/>
      <c r="DS346"/>
      <c r="DT346"/>
      <c r="DU346"/>
      <c r="DV346"/>
      <c r="DW346"/>
      <c r="DX346"/>
      <c r="DY346"/>
      <c r="DZ346"/>
      <c r="EA346"/>
      <c r="EB346"/>
      <c r="EC346"/>
      <c r="ED346"/>
      <c r="EE346"/>
      <c r="EF346"/>
      <c r="EG346"/>
      <c r="EH346"/>
      <c r="EI346"/>
      <c r="EJ346"/>
      <c r="EK346"/>
      <c r="EL346"/>
      <c r="EM346"/>
      <c r="EN346"/>
      <c r="EO346"/>
      <c r="EP346"/>
      <c r="EQ346"/>
      <c r="ER346"/>
      <c r="ES346"/>
      <c r="ET346"/>
      <c r="EU346"/>
      <c r="EV346"/>
      <c r="EW346"/>
      <c r="EX346"/>
      <c r="EY346"/>
      <c r="EZ346"/>
      <c r="FA346"/>
      <c r="FB346"/>
      <c r="FC346"/>
      <c r="FD346"/>
      <c r="FE346"/>
      <c r="FF346"/>
      <c r="FG346"/>
      <c r="FH346"/>
      <c r="FI346"/>
      <c r="FJ346"/>
      <c r="FK346"/>
      <c r="FL346"/>
      <c r="FM346"/>
      <c r="FN346"/>
      <c r="FO346"/>
      <c r="FP346"/>
      <c r="FQ346"/>
      <c r="FR346"/>
      <c r="FS346"/>
      <c r="FT346"/>
      <c r="FU346"/>
      <c r="FV346"/>
      <c r="FW346"/>
      <c r="FX346"/>
      <c r="FY346"/>
      <c r="FZ346"/>
      <c r="GA346"/>
      <c r="GB346"/>
      <c r="GC346"/>
      <c r="GD346"/>
      <c r="GE346"/>
      <c r="GF346"/>
      <c r="GG346"/>
      <c r="GH346"/>
      <c r="GI346"/>
      <c r="GJ346"/>
      <c r="GK346"/>
      <c r="GL346"/>
      <c r="GM346"/>
      <c r="GN346"/>
      <c r="GO346"/>
      <c r="GP346"/>
      <c r="GQ346"/>
      <c r="GR346"/>
      <c r="GS346"/>
      <c r="GT346"/>
      <c r="GU346"/>
      <c r="GV346"/>
      <c r="GW346"/>
      <c r="GX346"/>
      <c r="GY346"/>
      <c r="GZ346"/>
      <c r="HA346"/>
      <c r="HB346"/>
      <c r="HC346"/>
      <c r="HD346"/>
      <c r="HE346"/>
      <c r="HF346"/>
      <c r="HG346"/>
      <c r="HH346"/>
      <c r="HI346"/>
      <c r="HJ346"/>
      <c r="HK346"/>
      <c r="HL346"/>
      <c r="HM346"/>
      <c r="HN346"/>
      <c r="HO346"/>
      <c r="HP346"/>
      <c r="HQ346"/>
      <c r="HR346"/>
      <c r="HS346"/>
      <c r="HT346"/>
      <c r="HU346"/>
      <c r="HV346"/>
      <c r="HW346"/>
      <c r="HX346"/>
      <c r="HY346"/>
      <c r="HZ346"/>
      <c r="IA346"/>
      <c r="IB346"/>
      <c r="IC346"/>
      <c r="ID346"/>
      <c r="IE346"/>
      <c r="IF346"/>
      <c r="IG346"/>
      <c r="IH346"/>
      <c r="II346"/>
      <c r="IJ346"/>
      <c r="IK346"/>
      <c r="IL346"/>
      <c r="IM346"/>
      <c r="IN346"/>
      <c r="IO346"/>
      <c r="IP346"/>
      <c r="IQ346"/>
      <c r="IR346"/>
      <c r="IS346"/>
      <c r="IT346"/>
      <c r="IU346"/>
      <c r="IV346"/>
    </row>
    <row r="347" spans="1:256" s="5" customFormat="1" hidden="1" outlineLevel="2">
      <c r="A347" s="20"/>
      <c r="B347" s="20"/>
      <c r="C347" s="38"/>
      <c r="D347" s="641"/>
      <c r="E347" s="288">
        <v>10</v>
      </c>
      <c r="F347" s="40"/>
      <c r="G347" s="445"/>
      <c r="H347" s="315"/>
      <c r="I347" s="315"/>
      <c r="J347" s="315"/>
      <c r="K347" s="315"/>
      <c r="L347" s="315"/>
      <c r="M347" s="315"/>
      <c r="N347" s="315"/>
      <c r="O347" s="315"/>
      <c r="P347" s="314"/>
      <c r="Q347" s="168">
        <f>IF(A21stdlife="n/a","n/a",IF(Q$3&gt;(A21stdlife+$E347),(Input!$P$163*(1+rvanilla)^0.5)-SUM($P347:P347),(Input!$P$163*(1+rvanilla)^0.5)/A21stdlife))</f>
        <v>0</v>
      </c>
      <c r="R347" s="168">
        <f>IF(A21stdlife="n/a","n/a",IF(R$3&gt;(A21stdlife+$E347),(Input!$P$163*(1+rvanilla)^0.5)-SUM($P347:Q347),(Input!$P$163*(1+rvanilla)^0.5)/A21stdlife))</f>
        <v>0</v>
      </c>
      <c r="S347" s="168">
        <f>IF(A21stdlife="n/a","n/a",IF(S$3&gt;(A21stdlife+$E347),(Input!$P$163*(1+rvanilla)^0.5)-SUM($P347:R347),(Input!$P$163*(1+rvanilla)^0.5)/A21stdlife))</f>
        <v>0</v>
      </c>
      <c r="T347" s="168">
        <f>IF(A21stdlife="n/a","n/a",IF(T$3&gt;(A21stdlife+$E347),(Input!$P$163*(1+rvanilla)^0.5)-SUM($P347:S347),(Input!$P$163*(1+rvanilla)^0.5)/A21stdlife))</f>
        <v>0</v>
      </c>
      <c r="U347" s="168">
        <f>IF(A21stdlife="n/a","n/a",IF(U$3&gt;(A21stdlife+$E347),(Input!$P$163*(1+rvanilla)^0.5)-SUM($P347:T347),(Input!$P$163*(1+rvanilla)^0.5)/A21stdlife))</f>
        <v>0</v>
      </c>
      <c r="V347" s="168">
        <f>IF(A21stdlife="n/a","n/a",IF(V$3&gt;(A21stdlife+$E347),(Input!$P$163*(1+rvanilla)^0.5)-SUM($P347:U347),(Input!$P$163*(1+rvanilla)^0.5)/A21stdlife))</f>
        <v>0</v>
      </c>
      <c r="W347" s="168">
        <f>IF(A21stdlife="n/a","n/a",IF(W$3&gt;(A21stdlife+$E347),(Input!$P$163*(1+rvanilla)^0.5)-SUM($P347:V347),(Input!$P$163*(1+rvanilla)^0.5)/A21stdlife))</f>
        <v>0</v>
      </c>
      <c r="X347" s="168">
        <f>IF(A21stdlife="n/a","n/a",IF(X$3&gt;(A21stdlife+$E347),(Input!$P$163*(1+rvanilla)^0.5)-SUM($P347:W347),(Input!$P$163*(1+rvanilla)^0.5)/A21stdlife))</f>
        <v>0</v>
      </c>
      <c r="Y347" s="168">
        <f>IF(A21stdlife="n/a","n/a",IF(Y$3&gt;(A21stdlife+$E347),(Input!$P$163*(1+rvanilla)^0.5)-SUM($P347:X347),(Input!$P$163*(1+rvanilla)^0.5)/A21stdlife))</f>
        <v>0</v>
      </c>
      <c r="Z347" s="168">
        <f>IF(A21stdlife="n/a","n/a",IF(Z$3&gt;(A21stdlife+$E347),(Input!$P$163*(1+rvanilla)^0.5)-SUM($P347:Y347),(Input!$P$163*(1+rvanilla)^0.5)/A21stdlife))</f>
        <v>0</v>
      </c>
      <c r="AA347" s="168">
        <f>IF(A21stdlife="n/a","n/a",IF(AA$3&gt;(A21stdlife+$E347),(Input!$P$163*(1+rvanilla)^0.5)-SUM($P347:Z347),(Input!$P$163*(1+rvanilla)^0.5)/A21stdlife))</f>
        <v>0</v>
      </c>
      <c r="AB347" s="168">
        <f>IF(A21stdlife="n/a","n/a",IF(AB$3&gt;(A21stdlife+$E347),(Input!$P$163*(1+rvanilla)^0.5)-SUM($P347:AA347),(Input!$P$163*(1+rvanilla)^0.5)/A21stdlife))</f>
        <v>0</v>
      </c>
      <c r="AC347" s="168">
        <f>IF(A21stdlife="n/a","n/a",IF(AC$3&gt;(A21stdlife+$E347),(Input!$P$163*(1+rvanilla)^0.5)-SUM($P347:AB347),(Input!$P$163*(1+rvanilla)^0.5)/A21stdlife))</f>
        <v>0</v>
      </c>
      <c r="AD347" s="168">
        <f>IF(A21stdlife="n/a","n/a",IF(AD$3&gt;(A21stdlife+$E347),(Input!$P$163*(1+rvanilla)^0.5)-SUM($P347:AC347),(Input!$P$163*(1+rvanilla)^0.5)/A21stdlife))</f>
        <v>0</v>
      </c>
      <c r="AE347" s="168">
        <f>IF(A21stdlife="n/a","n/a",IF(AE$3&gt;(A21stdlife+$E347),(Input!$P$163*(1+rvanilla)^0.5)-SUM($P347:AD347),(Input!$P$163*(1+rvanilla)^0.5)/A21stdlife))</f>
        <v>0</v>
      </c>
      <c r="AF347" s="168">
        <f>IF(A21stdlife="n/a","n/a",IF(AF$3&gt;(A21stdlife+$E347),(Input!$P$163*(1+rvanilla)^0.5)-SUM($P347:AE347),(Input!$P$163*(1+rvanilla)^0.5)/A21stdlife))</f>
        <v>0</v>
      </c>
      <c r="AG347" s="168">
        <f>IF(A21stdlife="n/a","n/a",IF(AG$3&gt;(A21stdlife+$E347),(Input!$P$163*(1+rvanilla)^0.5)-SUM($P347:AF347),(Input!$P$163*(1+rvanilla)^0.5)/A21stdlife))</f>
        <v>0</v>
      </c>
      <c r="AH347" s="168">
        <f>IF(A21stdlife="n/a","n/a",IF(AH$3&gt;(A21stdlife+$E347),(Input!$P$163*(1+rvanilla)^0.5)-SUM($P347:AG347),(Input!$P$163*(1+rvanilla)^0.5)/A21stdlife))</f>
        <v>0</v>
      </c>
      <c r="AI347" s="168">
        <f>IF(A21stdlife="n/a","n/a",IF(AI$3&gt;(A21stdlife+$E347),(Input!$P$163*(1+rvanilla)^0.5)-SUM($P347:AH347),(Input!$P$163*(1+rvanilla)^0.5)/A21stdlife))</f>
        <v>0</v>
      </c>
      <c r="AJ347" s="168">
        <f>IF(A21stdlife="n/a","n/a",IF(AJ$3&gt;(A21stdlife+$E347),(Input!$P$163*(1+rvanilla)^0.5)-SUM($P347:AI347),(Input!$P$163*(1+rvanilla)^0.5)/A21stdlife))</f>
        <v>0</v>
      </c>
      <c r="AK347" s="168">
        <f>IF(A21stdlife="n/a","n/a",IF(AK$3&gt;(A21stdlife+$E347),(Input!$P$163*(1+rvanilla)^0.5)-SUM($P347:AJ347),(Input!$P$163*(1+rvanilla)^0.5)/A21stdlife))</f>
        <v>0</v>
      </c>
      <c r="AL347" s="168">
        <f>IF(A21stdlife="n/a","n/a",IF(AL$3&gt;(A21stdlife+$E347),(Input!$P$163*(1+rvanilla)^0.5)-SUM($P347:AK347),(Input!$P$163*(1+rvanilla)^0.5)/A21stdlife))</f>
        <v>0</v>
      </c>
      <c r="AM347" s="168">
        <f>IF(A21stdlife="n/a","n/a",IF(AM$3&gt;(A21stdlife+$E347),(Input!$P$163*(1+rvanilla)^0.5)-SUM($P347:AL347),(Input!$P$163*(1+rvanilla)^0.5)/A21stdlife))</f>
        <v>0</v>
      </c>
      <c r="AN347" s="168">
        <f>IF(A21stdlife="n/a","n/a",IF(AN$3&gt;(A21stdlife+$E347),(Input!$P$163*(1+rvanilla)^0.5)-SUM($P347:AM347),(Input!$P$163*(1+rvanilla)^0.5)/A21stdlife))</f>
        <v>0</v>
      </c>
      <c r="AO347" s="168">
        <f>IF(A21stdlife="n/a","n/a",IF(AO$3&gt;(A21stdlife+$E347),(Input!$P$163*(1+rvanilla)^0.5)-SUM($P347:AN347),(Input!$P$163*(1+rvanilla)^0.5)/A21stdlife))</f>
        <v>0</v>
      </c>
      <c r="AP347" s="168">
        <f>IF(A21stdlife="n/a","n/a",IF(AP$3&gt;(A21stdlife+$E347),(Input!$P$163*(1+rvanilla)^0.5)-SUM($P347:AO347),(Input!$P$163*(1+rvanilla)^0.5)/A21stdlife))</f>
        <v>0</v>
      </c>
      <c r="AQ347" s="168">
        <f>IF(A21stdlife="n/a","n/a",IF(AQ$3&gt;(A21stdlife+$E347),(Input!$P$163*(1+rvanilla)^0.5)-SUM($P347:AP347),(Input!$P$163*(1+rvanilla)^0.5)/A21stdlife))</f>
        <v>0</v>
      </c>
      <c r="AR347" s="168">
        <f>IF(A21stdlife="n/a","n/a",IF(AR$3&gt;(A21stdlife+$E347),(Input!$P$163*(1+rvanilla)^0.5)-SUM($P347:AQ347),(Input!$P$163*(1+rvanilla)^0.5)/A21stdlife))</f>
        <v>0</v>
      </c>
      <c r="AS347" s="168">
        <f>IF(A21stdlife="n/a","n/a",IF(AS$3&gt;(A21stdlife+$E347),(Input!$P$163*(1+rvanilla)^0.5)-SUM($P347:AR347),(Input!$P$163*(1+rvanilla)^0.5)/A21stdlife))</f>
        <v>0</v>
      </c>
      <c r="AT347" s="168">
        <f>IF(A21stdlife="n/a","n/a",IF(AT$3&gt;(A21stdlife+$E347),(Input!$P$163*(1+rvanilla)^0.5)-SUM($P347:AS347),(Input!$P$163*(1+rvanilla)^0.5)/A21stdlife))</f>
        <v>0</v>
      </c>
      <c r="AU347" s="168">
        <f>IF(A21stdlife="n/a","n/a",IF(AU$3&gt;(A21stdlife+$E347),(Input!$P$163*(1+rvanilla)^0.5)-SUM($P347:AT347),(Input!$P$163*(1+rvanilla)^0.5)/A21stdlife))</f>
        <v>0</v>
      </c>
      <c r="AV347" s="168">
        <f>IF(A21stdlife="n/a","n/a",IF(AV$3&gt;(A21stdlife+$E347),(Input!$P$163*(1+rvanilla)^0.5)-SUM($P347:AU347),(Input!$P$163*(1+rvanilla)^0.5)/A21stdlife))</f>
        <v>0</v>
      </c>
      <c r="AW347" s="168">
        <f>IF(A21stdlife="n/a","n/a",IF(AW$3&gt;(A21stdlife+$E347),(Input!$P$163*(1+rvanilla)^0.5)-SUM($P347:AV347),(Input!$P$163*(1+rvanilla)^0.5)/A21stdlife))</f>
        <v>0</v>
      </c>
      <c r="AX347" s="168">
        <f>IF(A21stdlife="n/a","n/a",IF(AX$3&gt;(A21stdlife+$E347),(Input!$P$163*(1+rvanilla)^0.5)-SUM($P347:AW347),(Input!$P$163*(1+rvanilla)^0.5)/A21stdlife))</f>
        <v>0</v>
      </c>
      <c r="AY347" s="168">
        <f>IF(A21stdlife="n/a","n/a",IF(AY$3&gt;(A21stdlife+$E347),(Input!$P$163*(1+rvanilla)^0.5)-SUM($P347:AX347),(Input!$P$163*(1+rvanilla)^0.5)/A21stdlife))</f>
        <v>0</v>
      </c>
      <c r="AZ347" s="168">
        <f>IF(A21stdlife="n/a","n/a",IF(AZ$3&gt;(A21stdlife+$E347),(Input!$P$163*(1+rvanilla)^0.5)-SUM($P347:AY347),(Input!$P$163*(1+rvanilla)^0.5)/A21stdlife))</f>
        <v>0</v>
      </c>
      <c r="BA347" s="168">
        <f>IF(A21stdlife="n/a","n/a",IF(BA$3&gt;(A21stdlife+$E347),(Input!$P$163*(1+rvanilla)^0.5)-SUM($P347:AZ347),(Input!$P$163*(1+rvanilla)^0.5)/A21stdlife))</f>
        <v>0</v>
      </c>
      <c r="BB347" s="168">
        <f>IF(A21stdlife="n/a","n/a",IF(BB$3&gt;(A21stdlife+$E347),(Input!$P$163*(1+rvanilla)^0.5)-SUM($P347:BA347),(Input!$P$163*(1+rvanilla)^0.5)/A21stdlife))</f>
        <v>0</v>
      </c>
      <c r="BC347" s="168">
        <f>IF(A21stdlife="n/a","n/a",IF(BC$3&gt;(A21stdlife+$E347),(Input!$P$163*(1+rvanilla)^0.5)-SUM($P347:BB347),(Input!$P$163*(1+rvanilla)^0.5)/A21stdlife))</f>
        <v>0</v>
      </c>
      <c r="BD347" s="168">
        <f>IF(A21stdlife="n/a","n/a",IF(BD$3&gt;(A21stdlife+$E347),(Input!$P$163*(1+rvanilla)^0.5)-SUM($P347:BC347),(Input!$P$163*(1+rvanilla)^0.5)/A21stdlife))</f>
        <v>0</v>
      </c>
      <c r="BE347" s="168">
        <f>IF(A21stdlife="n/a","n/a",IF(BE$3&gt;(A21stdlife+$E347),(Input!$P$163*(1+rvanilla)^0.5)-SUM($P347:BD347),(Input!$P$163*(1+rvanilla)^0.5)/A21stdlife))</f>
        <v>0</v>
      </c>
      <c r="BF347" s="168">
        <f>IF(A21stdlife="n/a","n/a",IF(BF$3&gt;(A21stdlife+$E347),(Input!$P$163*(1+rvanilla)^0.5)-SUM($P347:BE347),(Input!$P$163*(1+rvanilla)^0.5)/A21stdlife))</f>
        <v>0</v>
      </c>
      <c r="BG347" s="168">
        <f>IF(A21stdlife="n/a","n/a",IF(BG$3&gt;(A21stdlife+$E347),(Input!$P$163*(1+rvanilla)^0.5)-SUM($P347:BF347),(Input!$P$163*(1+rvanilla)^0.5)/A21stdlife))</f>
        <v>0</v>
      </c>
      <c r="BH347" s="168">
        <f>IF(A21stdlife="n/a","n/a",IF(BH$3&gt;(A21stdlife+$E347),(Input!$P$163*(1+rvanilla)^0.5)-SUM($P347:BG347),(Input!$P$163*(1+rvanilla)^0.5)/A21stdlife))</f>
        <v>0</v>
      </c>
      <c r="BI347" s="168">
        <f>IF(A21stdlife="n/a","n/a",IF(BI$3&gt;(A21stdlife+$E347),(Input!$P$163*(1+rvanilla)^0.5)-SUM($P347:BH347),(Input!$P$163*(1+rvanilla)^0.5)/A21stdlife))</f>
        <v>0</v>
      </c>
      <c r="BJ347" s="20"/>
      <c r="BK347" s="20"/>
      <c r="BL347"/>
      <c r="BM347"/>
      <c r="BN347"/>
      <c r="BO347"/>
      <c r="BP347"/>
      <c r="BQ347"/>
      <c r="BR347"/>
      <c r="BS347"/>
      <c r="BT347"/>
      <c r="BU347"/>
      <c r="BV347"/>
      <c r="BW347"/>
      <c r="BX347"/>
      <c r="BY347"/>
      <c r="BZ347"/>
      <c r="CA347"/>
      <c r="CB347"/>
      <c r="CC347"/>
      <c r="CD347"/>
      <c r="CE347"/>
      <c r="CF347"/>
      <c r="CG347"/>
      <c r="CH347"/>
      <c r="CI347"/>
      <c r="CJ347"/>
      <c r="CK347"/>
      <c r="CL347"/>
      <c r="CM347"/>
      <c r="CN347"/>
      <c r="CO347"/>
      <c r="CP347"/>
      <c r="CQ347"/>
      <c r="CR347"/>
      <c r="CS347"/>
      <c r="CT347"/>
      <c r="CU347"/>
      <c r="CV347"/>
      <c r="CW347"/>
      <c r="CX347"/>
      <c r="CY347"/>
      <c r="CZ347"/>
      <c r="DA347"/>
      <c r="DB347"/>
      <c r="DC347"/>
      <c r="DD347"/>
      <c r="DE347"/>
      <c r="DF347"/>
      <c r="DG347"/>
      <c r="DH347"/>
      <c r="DI347"/>
      <c r="DJ347"/>
      <c r="DK347"/>
      <c r="DL347"/>
      <c r="DM347"/>
      <c r="DN347"/>
      <c r="DO347"/>
      <c r="DP347"/>
      <c r="DQ347"/>
      <c r="DR347"/>
      <c r="DS347"/>
      <c r="DT347"/>
      <c r="DU347"/>
      <c r="DV347"/>
      <c r="DW347"/>
      <c r="DX347"/>
      <c r="DY347"/>
      <c r="DZ347"/>
      <c r="EA347"/>
      <c r="EB347"/>
      <c r="EC347"/>
      <c r="ED347"/>
      <c r="EE347"/>
      <c r="EF347"/>
      <c r="EG347"/>
      <c r="EH347"/>
      <c r="EI347"/>
      <c r="EJ347"/>
      <c r="EK347"/>
      <c r="EL347"/>
      <c r="EM347"/>
      <c r="EN347"/>
      <c r="EO347"/>
      <c r="EP347"/>
      <c r="EQ347"/>
      <c r="ER347"/>
      <c r="ES347"/>
      <c r="ET347"/>
      <c r="EU347"/>
      <c r="EV347"/>
      <c r="EW347"/>
      <c r="EX347"/>
      <c r="EY347"/>
      <c r="EZ347"/>
      <c r="FA347"/>
      <c r="FB347"/>
      <c r="FC347"/>
      <c r="FD347"/>
      <c r="FE347"/>
      <c r="FF347"/>
      <c r="FG347"/>
      <c r="FH347"/>
      <c r="FI347"/>
      <c r="FJ347"/>
      <c r="FK347"/>
      <c r="FL347"/>
      <c r="FM347"/>
      <c r="FN347"/>
      <c r="FO347"/>
      <c r="FP347"/>
      <c r="FQ347"/>
      <c r="FR347"/>
      <c r="FS347"/>
      <c r="FT347"/>
      <c r="FU347"/>
      <c r="FV347"/>
      <c r="FW347"/>
      <c r="FX347"/>
      <c r="FY347"/>
      <c r="FZ347"/>
      <c r="GA347"/>
      <c r="GB347"/>
      <c r="GC347"/>
      <c r="GD347"/>
      <c r="GE347"/>
      <c r="GF347"/>
      <c r="GG347"/>
      <c r="GH347"/>
      <c r="GI347"/>
      <c r="GJ347"/>
      <c r="GK347"/>
      <c r="GL347"/>
      <c r="GM347"/>
      <c r="GN347"/>
      <c r="GO347"/>
      <c r="GP347"/>
      <c r="GQ347"/>
      <c r="GR347"/>
      <c r="GS347"/>
      <c r="GT347"/>
      <c r="GU347"/>
      <c r="GV347"/>
      <c r="GW347"/>
      <c r="GX347"/>
      <c r="GY347"/>
      <c r="GZ347"/>
      <c r="HA347"/>
      <c r="HB347"/>
      <c r="HC347"/>
      <c r="HD347"/>
      <c r="HE347"/>
      <c r="HF347"/>
      <c r="HG347"/>
      <c r="HH347"/>
      <c r="HI347"/>
      <c r="HJ347"/>
      <c r="HK347"/>
      <c r="HL347"/>
      <c r="HM347"/>
      <c r="HN347"/>
      <c r="HO347"/>
      <c r="HP347"/>
      <c r="HQ347"/>
      <c r="HR347"/>
      <c r="HS347"/>
      <c r="HT347"/>
      <c r="HU347"/>
      <c r="HV347"/>
      <c r="HW347"/>
      <c r="HX347"/>
      <c r="HY347"/>
      <c r="HZ347"/>
      <c r="IA347"/>
      <c r="IB347"/>
      <c r="IC347"/>
      <c r="ID347"/>
      <c r="IE347"/>
      <c r="IF347"/>
      <c r="IG347"/>
      <c r="IH347"/>
      <c r="II347"/>
      <c r="IJ347"/>
      <c r="IK347"/>
      <c r="IL347"/>
      <c r="IM347"/>
      <c r="IN347"/>
      <c r="IO347"/>
      <c r="IP347"/>
      <c r="IQ347"/>
      <c r="IR347"/>
      <c r="IS347"/>
      <c r="IT347"/>
      <c r="IU347"/>
      <c r="IV347"/>
    </row>
    <row r="348" spans="1:256" s="5" customFormat="1" outlineLevel="1" collapsed="1">
      <c r="A348" s="20"/>
      <c r="B348" s="20"/>
      <c r="C348" s="38" t="str">
        <f>Asset21</f>
        <v>Equity raising costs</v>
      </c>
      <c r="D348" s="20"/>
      <c r="E348" s="20"/>
      <c r="F348" s="35"/>
      <c r="G348" s="165">
        <f t="shared" ref="G348:AL348" si="77">SUM(G336:G347)</f>
        <v>0.75910960742364197</v>
      </c>
      <c r="H348" s="165">
        <f t="shared" si="77"/>
        <v>0.75910960742364197</v>
      </c>
      <c r="I348" s="165">
        <f t="shared" si="77"/>
        <v>0.75910960742364197</v>
      </c>
      <c r="J348" s="165">
        <f t="shared" si="77"/>
        <v>0.75910960742364197</v>
      </c>
      <c r="K348" s="165">
        <f t="shared" si="77"/>
        <v>0.75910960742364197</v>
      </c>
      <c r="L348" s="165">
        <f t="shared" si="77"/>
        <v>0.75910960742364197</v>
      </c>
      <c r="M348" s="165">
        <f t="shared" si="77"/>
        <v>0.75910960742364197</v>
      </c>
      <c r="N348" s="165">
        <f t="shared" si="77"/>
        <v>0.75910960742364197</v>
      </c>
      <c r="O348" s="165">
        <f t="shared" si="77"/>
        <v>0.75910960742364197</v>
      </c>
      <c r="P348" s="165">
        <f t="shared" si="77"/>
        <v>0.75910960742364197</v>
      </c>
      <c r="Q348" s="165">
        <f t="shared" si="77"/>
        <v>0.75910960742364197</v>
      </c>
      <c r="R348" s="165">
        <f t="shared" si="77"/>
        <v>0.75910960742364197</v>
      </c>
      <c r="S348" s="165">
        <f t="shared" si="77"/>
        <v>0.75910960742364197</v>
      </c>
      <c r="T348" s="165">
        <f t="shared" si="77"/>
        <v>0.75910960742364197</v>
      </c>
      <c r="U348" s="165">
        <f t="shared" si="77"/>
        <v>0.75910960742364197</v>
      </c>
      <c r="V348" s="165">
        <f t="shared" si="77"/>
        <v>0.75910960742364197</v>
      </c>
      <c r="W348" s="165">
        <f t="shared" si="77"/>
        <v>0.75910960742364197</v>
      </c>
      <c r="X348" s="165">
        <f t="shared" si="77"/>
        <v>0.75910960742364197</v>
      </c>
      <c r="Y348" s="165">
        <f t="shared" si="77"/>
        <v>0.75910960742364197</v>
      </c>
      <c r="Z348" s="165">
        <f t="shared" si="77"/>
        <v>0.75910960742364197</v>
      </c>
      <c r="AA348" s="165">
        <f t="shared" si="77"/>
        <v>0.75910960742364197</v>
      </c>
      <c r="AB348" s="165">
        <f t="shared" si="77"/>
        <v>0.75910960742364197</v>
      </c>
      <c r="AC348" s="165">
        <f t="shared" si="77"/>
        <v>0.75910960742364197</v>
      </c>
      <c r="AD348" s="165">
        <f t="shared" si="77"/>
        <v>0.75910960742364197</v>
      </c>
      <c r="AE348" s="165">
        <f t="shared" si="77"/>
        <v>0.75910960742364197</v>
      </c>
      <c r="AF348" s="165">
        <f t="shared" si="77"/>
        <v>0.75910960742364197</v>
      </c>
      <c r="AG348" s="165">
        <f t="shared" si="77"/>
        <v>0.75910960742364197</v>
      </c>
      <c r="AH348" s="165">
        <f t="shared" si="77"/>
        <v>0.75910960742364197</v>
      </c>
      <c r="AI348" s="165">
        <f t="shared" si="77"/>
        <v>0.75910960742364197</v>
      </c>
      <c r="AJ348" s="165">
        <f t="shared" si="77"/>
        <v>0.75910960742364197</v>
      </c>
      <c r="AK348" s="165">
        <f t="shared" si="77"/>
        <v>0.75910960742364197</v>
      </c>
      <c r="AL348" s="165">
        <f t="shared" si="77"/>
        <v>0.75910960742364197</v>
      </c>
      <c r="AM348" s="165">
        <f t="shared" ref="AM348:BI348" si="78">SUM(AM336:AM347)</f>
        <v>0.75910960742364197</v>
      </c>
      <c r="AN348" s="165">
        <f t="shared" si="78"/>
        <v>0.75910960742364197</v>
      </c>
      <c r="AO348" s="165">
        <f t="shared" si="78"/>
        <v>0.75910960742364197</v>
      </c>
      <c r="AP348" s="165">
        <f t="shared" si="78"/>
        <v>0.75910960742364197</v>
      </c>
      <c r="AQ348" s="165">
        <f t="shared" si="78"/>
        <v>0.43952204826990382</v>
      </c>
      <c r="AR348" s="165">
        <f t="shared" si="78"/>
        <v>0</v>
      </c>
      <c r="AS348" s="165">
        <f t="shared" si="78"/>
        <v>0</v>
      </c>
      <c r="AT348" s="165">
        <f t="shared" si="78"/>
        <v>0</v>
      </c>
      <c r="AU348" s="165">
        <f t="shared" si="78"/>
        <v>0</v>
      </c>
      <c r="AV348" s="165">
        <f t="shared" si="78"/>
        <v>0</v>
      </c>
      <c r="AW348" s="165">
        <f t="shared" si="78"/>
        <v>0</v>
      </c>
      <c r="AX348" s="165">
        <f t="shared" si="78"/>
        <v>0</v>
      </c>
      <c r="AY348" s="165">
        <f t="shared" si="78"/>
        <v>0</v>
      </c>
      <c r="AZ348" s="165">
        <f t="shared" si="78"/>
        <v>0</v>
      </c>
      <c r="BA348" s="165">
        <f t="shared" si="78"/>
        <v>0</v>
      </c>
      <c r="BB348" s="165">
        <f t="shared" si="78"/>
        <v>0</v>
      </c>
      <c r="BC348" s="165">
        <f t="shared" si="78"/>
        <v>0</v>
      </c>
      <c r="BD348" s="165">
        <f t="shared" si="78"/>
        <v>0</v>
      </c>
      <c r="BE348" s="165">
        <f t="shared" si="78"/>
        <v>0</v>
      </c>
      <c r="BF348" s="165">
        <f t="shared" si="78"/>
        <v>0</v>
      </c>
      <c r="BG348" s="165">
        <f t="shared" si="78"/>
        <v>0</v>
      </c>
      <c r="BH348" s="165">
        <f t="shared" si="78"/>
        <v>0</v>
      </c>
      <c r="BI348" s="165">
        <f t="shared" si="78"/>
        <v>0</v>
      </c>
      <c r="BJ348" s="20"/>
      <c r="BK348" s="20"/>
      <c r="BL348"/>
      <c r="BM348"/>
      <c r="BN348"/>
      <c r="BO348"/>
      <c r="BP348"/>
      <c r="BQ348"/>
      <c r="BR348"/>
      <c r="BS348"/>
      <c r="BT348"/>
      <c r="BU348"/>
      <c r="BV348"/>
      <c r="BW348"/>
      <c r="BX348"/>
      <c r="BY348"/>
      <c r="BZ348"/>
      <c r="CA348"/>
      <c r="CB348"/>
      <c r="CC348"/>
      <c r="CD348"/>
      <c r="CE348"/>
      <c r="CF348"/>
      <c r="CG348"/>
      <c r="CH348"/>
      <c r="CI348"/>
      <c r="CJ348"/>
      <c r="CK348"/>
      <c r="CL348"/>
      <c r="CM348"/>
      <c r="CN348"/>
      <c r="CO348"/>
      <c r="CP348"/>
      <c r="CQ348"/>
      <c r="CR348"/>
      <c r="CS348"/>
      <c r="CT348"/>
      <c r="CU348"/>
      <c r="CV348"/>
      <c r="CW348"/>
      <c r="CX348"/>
      <c r="CY348"/>
      <c r="CZ348"/>
      <c r="DA348"/>
      <c r="DB348"/>
      <c r="DC348"/>
      <c r="DD348"/>
      <c r="DE348"/>
      <c r="DF348"/>
      <c r="DG348"/>
      <c r="DH348"/>
      <c r="DI348"/>
      <c r="DJ348"/>
      <c r="DK348"/>
      <c r="DL348"/>
      <c r="DM348"/>
      <c r="DN348"/>
      <c r="DO348"/>
      <c r="DP348"/>
      <c r="DQ348"/>
      <c r="DR348"/>
      <c r="DS348"/>
      <c r="DT348"/>
      <c r="DU348"/>
      <c r="DV348"/>
      <c r="DW348"/>
      <c r="DX348"/>
      <c r="DY348"/>
      <c r="DZ348"/>
      <c r="EA348"/>
      <c r="EB348"/>
      <c r="EC348"/>
      <c r="ED348"/>
      <c r="EE348"/>
      <c r="EF348"/>
      <c r="EG348"/>
      <c r="EH348"/>
      <c r="EI348"/>
      <c r="EJ348"/>
      <c r="EK348"/>
      <c r="EL348"/>
      <c r="EM348"/>
      <c r="EN348"/>
      <c r="EO348"/>
      <c r="EP348"/>
      <c r="EQ348"/>
      <c r="ER348"/>
      <c r="ES348"/>
      <c r="ET348"/>
      <c r="EU348"/>
      <c r="EV348"/>
      <c r="EW348"/>
      <c r="EX348"/>
      <c r="EY348"/>
      <c r="EZ348"/>
      <c r="FA348"/>
      <c r="FB348"/>
      <c r="FC348"/>
      <c r="FD348"/>
      <c r="FE348"/>
      <c r="FF348"/>
      <c r="FG348"/>
      <c r="FH348"/>
      <c r="FI348"/>
      <c r="FJ348"/>
      <c r="FK348"/>
      <c r="FL348"/>
      <c r="FM348"/>
      <c r="FN348"/>
      <c r="FO348"/>
      <c r="FP348"/>
      <c r="FQ348"/>
      <c r="FR348"/>
      <c r="FS348"/>
      <c r="FT348"/>
      <c r="FU348"/>
      <c r="FV348"/>
      <c r="FW348"/>
      <c r="FX348"/>
      <c r="FY348"/>
      <c r="FZ348"/>
      <c r="GA348"/>
      <c r="GB348"/>
      <c r="GC348"/>
      <c r="GD348"/>
      <c r="GE348"/>
      <c r="GF348"/>
      <c r="GG348"/>
      <c r="GH348"/>
      <c r="GI348"/>
      <c r="GJ348"/>
      <c r="GK348"/>
      <c r="GL348"/>
      <c r="GM348"/>
      <c r="GN348"/>
      <c r="GO348"/>
      <c r="GP348"/>
      <c r="GQ348"/>
      <c r="GR348"/>
      <c r="GS348"/>
      <c r="GT348"/>
      <c r="GU348"/>
      <c r="GV348"/>
      <c r="GW348"/>
      <c r="GX348"/>
      <c r="GY348"/>
      <c r="GZ348"/>
      <c r="HA348"/>
      <c r="HB348"/>
      <c r="HC348"/>
      <c r="HD348"/>
      <c r="HE348"/>
      <c r="HF348"/>
      <c r="HG348"/>
      <c r="HH348"/>
      <c r="HI348"/>
      <c r="HJ348"/>
      <c r="HK348"/>
      <c r="HL348"/>
      <c r="HM348"/>
      <c r="HN348"/>
      <c r="HO348"/>
      <c r="HP348"/>
      <c r="HQ348"/>
      <c r="HR348"/>
      <c r="HS348"/>
      <c r="HT348"/>
      <c r="HU348"/>
      <c r="HV348"/>
      <c r="HW348"/>
      <c r="HX348"/>
      <c r="HY348"/>
      <c r="HZ348"/>
      <c r="IA348"/>
      <c r="IB348"/>
      <c r="IC348"/>
      <c r="ID348"/>
      <c r="IE348"/>
      <c r="IF348"/>
      <c r="IG348"/>
      <c r="IH348"/>
      <c r="II348"/>
      <c r="IJ348"/>
      <c r="IK348"/>
      <c r="IL348"/>
      <c r="IM348"/>
      <c r="IN348"/>
      <c r="IO348"/>
      <c r="IP348"/>
      <c r="IQ348"/>
      <c r="IR348"/>
      <c r="IS348"/>
      <c r="IT348"/>
      <c r="IU348"/>
      <c r="IV348"/>
    </row>
    <row r="349" spans="1:256" s="5" customFormat="1" hidden="1" outlineLevel="2">
      <c r="A349" s="20"/>
      <c r="B349" s="45">
        <f>C361</f>
        <v>0</v>
      </c>
      <c r="C349" s="46"/>
      <c r="D349" s="47" t="s">
        <v>72</v>
      </c>
      <c r="E349" s="46"/>
      <c r="F349" s="48"/>
      <c r="G349" s="443">
        <f>IF(G$3&gt;A22remlife,A22value-SUM($F349:F349),IF(A22remlife="N/A","n/a",A22value/A22remlife))</f>
        <v>0</v>
      </c>
      <c r="H349" s="167">
        <f>IF(H$3&gt;A22remlife,A22value-SUM($F349:G349),IF(A22remlife="N/A","n/a",A22value/A22remlife))</f>
        <v>0</v>
      </c>
      <c r="I349" s="167">
        <f>IF(I$3&gt;A22remlife,A22value-SUM($F349:H349),IF(A22remlife="N/A","n/a",A22value/A22remlife))</f>
        <v>0</v>
      </c>
      <c r="J349" s="167">
        <f>IF(J$3&gt;A22remlife,A22value-SUM($F349:I349),IF(A22remlife="N/A","n/a",A22value/A22remlife))</f>
        <v>0</v>
      </c>
      <c r="K349" s="167">
        <f>IF(K$3&gt;A22remlife,A22value-SUM($F349:J349),IF(A22remlife="N/A","n/a",A22value/A22remlife))</f>
        <v>0</v>
      </c>
      <c r="L349" s="167">
        <f>IF(L$3&gt;A22remlife,A22value-SUM($F349:K349),IF(A22remlife="N/A","n/a",A22value/A22remlife))</f>
        <v>0</v>
      </c>
      <c r="M349" s="167">
        <f>IF(M$3&gt;A22remlife,A22value-SUM($F349:L349),IF(A22remlife="N/A","n/a",A22value/A22remlife))</f>
        <v>0</v>
      </c>
      <c r="N349" s="167">
        <f>IF(N$3&gt;A22remlife,A22value-SUM($F349:M349),IF(A22remlife="N/A","n/a",A22value/A22remlife))</f>
        <v>0</v>
      </c>
      <c r="O349" s="167">
        <f>IF(O$3&gt;A22remlife,A22value-SUM($F349:N349),IF(A22remlife="N/A","n/a",A22value/A22remlife))</f>
        <v>0</v>
      </c>
      <c r="P349" s="167">
        <f>IF(P$3&gt;A22remlife,A22value-SUM($F349:O349),IF(A22remlife="N/A","n/a",A22value/A22remlife))</f>
        <v>0</v>
      </c>
      <c r="Q349" s="167">
        <f>IF(Q$3&gt;A22remlife,A22value-SUM($F349:P349),IF(A22remlife="N/A","n/a",A22value/A22remlife))</f>
        <v>0</v>
      </c>
      <c r="R349" s="167">
        <f>IF(R$3&gt;A22remlife,A22value-SUM($F349:Q349),IF(A22remlife="N/A","n/a",A22value/A22remlife))</f>
        <v>0</v>
      </c>
      <c r="S349" s="167">
        <f>IF(S$3&gt;A22remlife,A22value-SUM($F349:R349),IF(A22remlife="N/A","n/a",A22value/A22remlife))</f>
        <v>0</v>
      </c>
      <c r="T349" s="167">
        <f>IF(T$3&gt;A22remlife,A22value-SUM($F349:S349),IF(A22remlife="N/A","n/a",A22value/A22remlife))</f>
        <v>0</v>
      </c>
      <c r="U349" s="167">
        <f>IF(U$3&gt;A22remlife,A22value-SUM($F349:T349),IF(A22remlife="N/A","n/a",A22value/A22remlife))</f>
        <v>0</v>
      </c>
      <c r="V349" s="167">
        <f>IF(V$3&gt;A22remlife,A22value-SUM($F349:U349),IF(A22remlife="N/A","n/a",A22value/A22remlife))</f>
        <v>0</v>
      </c>
      <c r="W349" s="167">
        <f>IF(W$3&gt;A22remlife,A22value-SUM($F349:V349),IF(A22remlife="N/A","n/a",A22value/A22remlife))</f>
        <v>0</v>
      </c>
      <c r="X349" s="167">
        <f>IF(X$3&gt;A22remlife,A22value-SUM($F349:W349),IF(A22remlife="N/A","n/a",A22value/A22remlife))</f>
        <v>0</v>
      </c>
      <c r="Y349" s="167">
        <f>IF(Y$3&gt;A22remlife,A22value-SUM($F349:X349),IF(A22remlife="N/A","n/a",A22value/A22remlife))</f>
        <v>0</v>
      </c>
      <c r="Z349" s="167">
        <f>IF(Z$3&gt;A22remlife,A22value-SUM($F349:Y349),IF(A22remlife="N/A","n/a",A22value/A22remlife))</f>
        <v>0</v>
      </c>
      <c r="AA349" s="167">
        <f>IF(AA$3&gt;A22remlife,A22value-SUM($F349:Z349),IF(A22remlife="N/A","n/a",A22value/A22remlife))</f>
        <v>0</v>
      </c>
      <c r="AB349" s="167">
        <f>IF(AB$3&gt;A22remlife,A22value-SUM($F349:AA349),IF(A22remlife="N/A","n/a",A22value/A22remlife))</f>
        <v>0</v>
      </c>
      <c r="AC349" s="167">
        <f>IF(AC$3&gt;A22remlife,A22value-SUM($F349:AB349),IF(A22remlife="N/A","n/a",A22value/A22remlife))</f>
        <v>0</v>
      </c>
      <c r="AD349" s="167">
        <f>IF(AD$3&gt;A22remlife,A22value-SUM($F349:AC349),IF(A22remlife="N/A","n/a",A22value/A22remlife))</f>
        <v>0</v>
      </c>
      <c r="AE349" s="167">
        <f>IF(AE$3&gt;A22remlife,A22value-SUM($F349:AD349),IF(A22remlife="N/A","n/a",A22value/A22remlife))</f>
        <v>0</v>
      </c>
      <c r="AF349" s="167">
        <f>IF(AF$3&gt;A22remlife,A22value-SUM($F349:AE349),IF(A22remlife="N/A","n/a",A22value/A22remlife))</f>
        <v>0</v>
      </c>
      <c r="AG349" s="167">
        <f>IF(AG$3&gt;A22remlife,A22value-SUM($F349:AF349),IF(A22remlife="N/A","n/a",A22value/A22remlife))</f>
        <v>0</v>
      </c>
      <c r="AH349" s="167">
        <f>IF(AH$3&gt;A22remlife,A22value-SUM($F349:AG349),IF(A22remlife="N/A","n/a",A22value/A22remlife))</f>
        <v>0</v>
      </c>
      <c r="AI349" s="167">
        <f>IF(AI$3&gt;A22remlife,A22value-SUM($F349:AH349),IF(A22remlife="N/A","n/a",A22value/A22remlife))</f>
        <v>0</v>
      </c>
      <c r="AJ349" s="167">
        <f>IF(AJ$3&gt;A22remlife,A22value-SUM($F349:AI349),IF(A22remlife="N/A","n/a",A22value/A22remlife))</f>
        <v>0</v>
      </c>
      <c r="AK349" s="167">
        <f>IF(AK$3&gt;A22remlife,A22value-SUM($F349:AJ349),IF(A22remlife="N/A","n/a",A22value/A22remlife))</f>
        <v>0</v>
      </c>
      <c r="AL349" s="167">
        <f>IF(AL$3&gt;A22remlife,A22value-SUM($F349:AK349),IF(A22remlife="N/A","n/a",A22value/A22remlife))</f>
        <v>0</v>
      </c>
      <c r="AM349" s="167">
        <f>IF(AM$3&gt;A22remlife,A22value-SUM($F349:AL349),IF(A22remlife="N/A","n/a",A22value/A22remlife))</f>
        <v>0</v>
      </c>
      <c r="AN349" s="167">
        <f>IF(AN$3&gt;A22remlife,A22value-SUM($F349:AM349),IF(A22remlife="N/A","n/a",A22value/A22remlife))</f>
        <v>0</v>
      </c>
      <c r="AO349" s="167">
        <f>IF(AO$3&gt;A22remlife,A22value-SUM($F349:AN349),IF(A22remlife="N/A","n/a",A22value/A22remlife))</f>
        <v>0</v>
      </c>
      <c r="AP349" s="167">
        <f>IF(AP$3&gt;A22remlife,A22value-SUM($F349:AO349),IF(A22remlife="N/A","n/a",A22value/A22remlife))</f>
        <v>0</v>
      </c>
      <c r="AQ349" s="167">
        <f>IF(AQ$3&gt;A22remlife,A22value-SUM($F349:AP349),IF(A22remlife="N/A","n/a",A22value/A22remlife))</f>
        <v>0</v>
      </c>
      <c r="AR349" s="167">
        <f>IF(AR$3&gt;A22remlife,A22value-SUM($F349:AQ349),IF(A22remlife="N/A","n/a",A22value/A22remlife))</f>
        <v>0</v>
      </c>
      <c r="AS349" s="167">
        <f>IF(AS$3&gt;A22remlife,A22value-SUM($F349:AR349),IF(A22remlife="N/A","n/a",A22value/A22remlife))</f>
        <v>0</v>
      </c>
      <c r="AT349" s="167">
        <f>IF(AT$3&gt;A22remlife,A22value-SUM($F349:AS349),IF(A22remlife="N/A","n/a",A22value/A22remlife))</f>
        <v>0</v>
      </c>
      <c r="AU349" s="167">
        <f>IF(AU$3&gt;A22remlife,A22value-SUM($F349:AT349),IF(A22remlife="N/A","n/a",A22value/A22remlife))</f>
        <v>0</v>
      </c>
      <c r="AV349" s="167">
        <f>IF(AV$3&gt;A22remlife,A22value-SUM($F349:AU349),IF(A22remlife="N/A","n/a",A22value/A22remlife))</f>
        <v>0</v>
      </c>
      <c r="AW349" s="167">
        <f>IF(AW$3&gt;A22remlife,A22value-SUM($F349:AV349),IF(A22remlife="N/A","n/a",A22value/A22remlife))</f>
        <v>0</v>
      </c>
      <c r="AX349" s="167">
        <f>IF(AX$3&gt;A22remlife,A22value-SUM($F349:AW349),IF(A22remlife="N/A","n/a",A22value/A22remlife))</f>
        <v>0</v>
      </c>
      <c r="AY349" s="167">
        <f>IF(AY$3&gt;A22remlife,A22value-SUM($F349:AX349),IF(A22remlife="N/A","n/a",A22value/A22remlife))</f>
        <v>0</v>
      </c>
      <c r="AZ349" s="167">
        <f>IF(AZ$3&gt;A22remlife,A22value-SUM($F349:AY349),IF(A22remlife="N/A","n/a",A22value/A22remlife))</f>
        <v>0</v>
      </c>
      <c r="BA349" s="167">
        <f>IF(BA$3&gt;A22remlife,A22value-SUM($F349:AZ349),IF(A22remlife="N/A","n/a",A22value/A22remlife))</f>
        <v>0</v>
      </c>
      <c r="BB349" s="167">
        <f>IF(BB$3&gt;A22remlife,A22value-SUM($F349:BA349),IF(A22remlife="N/A","n/a",A22value/A22remlife))</f>
        <v>0</v>
      </c>
      <c r="BC349" s="167">
        <f>IF(BC$3&gt;A22remlife,A22value-SUM($F349:BB349),IF(A22remlife="N/A","n/a",A22value/A22remlife))</f>
        <v>0</v>
      </c>
      <c r="BD349" s="167">
        <f>IF(BD$3&gt;A22remlife,A22value-SUM($F349:BC349),IF(A22remlife="N/A","n/a",A22value/A22remlife))</f>
        <v>0</v>
      </c>
      <c r="BE349" s="167">
        <f>IF(BE$3&gt;A22remlife,A22value-SUM($F349:BD349),IF(A22remlife="N/A","n/a",A22value/A22remlife))</f>
        <v>0</v>
      </c>
      <c r="BF349" s="167">
        <f>IF(BF$3&gt;A22remlife,A22value-SUM($F349:BE349),IF(A22remlife="N/A","n/a",A22value/A22remlife))</f>
        <v>0</v>
      </c>
      <c r="BG349" s="167">
        <f>IF(BG$3&gt;A22remlife,A22value-SUM($F349:BF349),IF(A22remlife="N/A","n/a",A22value/A22remlife))</f>
        <v>0</v>
      </c>
      <c r="BH349" s="167">
        <f>IF(BH$3&gt;A22remlife,A22value-SUM($F349:BG349),IF(A22remlife="N/A","n/a",A22value/A22remlife))</f>
        <v>0</v>
      </c>
      <c r="BI349" s="167">
        <f>IF(BI$3&gt;A22remlife,A22value-SUM($F349:BH349),IF(A22remlife="N/A","n/a",A22value/A22remlife))</f>
        <v>0</v>
      </c>
      <c r="BJ349" s="20"/>
      <c r="BK349" s="20"/>
      <c r="BL349"/>
      <c r="BM349"/>
      <c r="BN349"/>
      <c r="BO349"/>
      <c r="BP349"/>
      <c r="BQ349"/>
      <c r="BR349"/>
      <c r="BS349"/>
      <c r="BT349"/>
      <c r="BU349"/>
      <c r="BV349"/>
      <c r="BW349"/>
      <c r="BX349"/>
      <c r="BY349"/>
      <c r="BZ349"/>
      <c r="CA349"/>
      <c r="CB349"/>
      <c r="CC349"/>
      <c r="CD349"/>
      <c r="CE349"/>
      <c r="CF349"/>
      <c r="CG349"/>
      <c r="CH349"/>
      <c r="CI349"/>
      <c r="CJ349"/>
      <c r="CK349"/>
      <c r="CL349"/>
      <c r="CM349"/>
      <c r="CN349"/>
      <c r="CO349"/>
      <c r="CP349"/>
      <c r="CQ349"/>
      <c r="CR349"/>
      <c r="CS349"/>
      <c r="CT349"/>
      <c r="CU349"/>
      <c r="CV349"/>
      <c r="CW349"/>
      <c r="CX349"/>
      <c r="CY349"/>
      <c r="CZ349"/>
      <c r="DA349"/>
      <c r="DB349"/>
      <c r="DC349"/>
      <c r="DD349"/>
      <c r="DE349"/>
      <c r="DF349"/>
      <c r="DG349"/>
      <c r="DH349"/>
      <c r="DI349"/>
      <c r="DJ349"/>
      <c r="DK349"/>
      <c r="DL349"/>
      <c r="DM349"/>
      <c r="DN349"/>
      <c r="DO349"/>
      <c r="DP349"/>
      <c r="DQ349"/>
      <c r="DR349"/>
      <c r="DS349"/>
      <c r="DT349"/>
      <c r="DU349"/>
      <c r="DV349"/>
      <c r="DW349"/>
      <c r="DX349"/>
      <c r="DY349"/>
      <c r="DZ349"/>
      <c r="EA349"/>
      <c r="EB349"/>
      <c r="EC349"/>
      <c r="ED349"/>
      <c r="EE349"/>
      <c r="EF349"/>
      <c r="EG349"/>
      <c r="EH349"/>
      <c r="EI349"/>
      <c r="EJ349"/>
      <c r="EK349"/>
      <c r="EL349"/>
      <c r="EM349"/>
      <c r="EN349"/>
      <c r="EO349"/>
      <c r="EP349"/>
      <c r="EQ349"/>
      <c r="ER349"/>
      <c r="ES349"/>
      <c r="ET349"/>
      <c r="EU349"/>
      <c r="EV349"/>
      <c r="EW349"/>
      <c r="EX349"/>
      <c r="EY349"/>
      <c r="EZ349"/>
      <c r="FA349"/>
      <c r="FB349"/>
      <c r="FC349"/>
      <c r="FD349"/>
      <c r="FE349"/>
      <c r="FF349"/>
      <c r="FG349"/>
      <c r="FH349"/>
      <c r="FI349"/>
      <c r="FJ349"/>
      <c r="FK349"/>
      <c r="FL349"/>
      <c r="FM349"/>
      <c r="FN349"/>
      <c r="FO349"/>
      <c r="FP349"/>
      <c r="FQ349"/>
      <c r="FR349"/>
      <c r="FS349"/>
      <c r="FT349"/>
      <c r="FU349"/>
      <c r="FV349"/>
      <c r="FW349"/>
      <c r="FX349"/>
      <c r="FY349"/>
      <c r="FZ349"/>
      <c r="GA349"/>
      <c r="GB349"/>
      <c r="GC349"/>
      <c r="GD349"/>
      <c r="GE349"/>
      <c r="GF349"/>
      <c r="GG349"/>
      <c r="GH349"/>
      <c r="GI349"/>
      <c r="GJ349"/>
      <c r="GK349"/>
      <c r="GL349"/>
      <c r="GM349"/>
      <c r="GN349"/>
      <c r="GO349"/>
      <c r="GP349"/>
      <c r="GQ349"/>
      <c r="GR349"/>
      <c r="GS349"/>
      <c r="GT349"/>
      <c r="GU349"/>
      <c r="GV349"/>
      <c r="GW349"/>
      <c r="GX349"/>
      <c r="GY349"/>
      <c r="GZ349"/>
      <c r="HA349"/>
      <c r="HB349"/>
      <c r="HC349"/>
      <c r="HD349"/>
      <c r="HE349"/>
      <c r="HF349"/>
      <c r="HG349"/>
      <c r="HH349"/>
      <c r="HI349"/>
      <c r="HJ349"/>
      <c r="HK349"/>
      <c r="HL349"/>
      <c r="HM349"/>
      <c r="HN349"/>
      <c r="HO349"/>
      <c r="HP349"/>
      <c r="HQ349"/>
      <c r="HR349"/>
      <c r="HS349"/>
      <c r="HT349"/>
      <c r="HU349"/>
      <c r="HV349"/>
      <c r="HW349"/>
      <c r="HX349"/>
      <c r="HY349"/>
      <c r="HZ349"/>
      <c r="IA349"/>
      <c r="IB349"/>
      <c r="IC349"/>
      <c r="ID349"/>
      <c r="IE349"/>
      <c r="IF349"/>
      <c r="IG349"/>
      <c r="IH349"/>
      <c r="II349"/>
      <c r="IJ349"/>
      <c r="IK349"/>
      <c r="IL349"/>
      <c r="IM349"/>
      <c r="IN349"/>
      <c r="IO349"/>
      <c r="IP349"/>
      <c r="IQ349"/>
      <c r="IR349"/>
      <c r="IS349"/>
      <c r="IT349"/>
      <c r="IU349"/>
      <c r="IV349"/>
    </row>
    <row r="350" spans="1:256" s="5" customFormat="1" hidden="1" outlineLevel="2">
      <c r="A350" s="20"/>
      <c r="B350" s="20"/>
      <c r="C350" s="38"/>
      <c r="D350" s="641" t="s">
        <v>71</v>
      </c>
      <c r="E350" s="287">
        <v>0</v>
      </c>
      <c r="F350" s="40"/>
      <c r="G350" s="164"/>
      <c r="H350" s="168"/>
      <c r="I350" s="168"/>
      <c r="J350" s="168"/>
      <c r="K350" s="168"/>
      <c r="L350" s="168"/>
      <c r="M350" s="168"/>
      <c r="N350" s="168"/>
      <c r="O350" s="168"/>
      <c r="P350" s="168"/>
      <c r="Q350" s="168"/>
      <c r="R350" s="168"/>
      <c r="S350" s="168"/>
      <c r="T350" s="168"/>
      <c r="U350" s="168"/>
      <c r="V350" s="168"/>
      <c r="W350" s="168"/>
      <c r="X350" s="168"/>
      <c r="Y350" s="168"/>
      <c r="Z350" s="168"/>
      <c r="AA350" s="168"/>
      <c r="AB350" s="168"/>
      <c r="AC350" s="168"/>
      <c r="AD350" s="168"/>
      <c r="AE350" s="168"/>
      <c r="AF350" s="168"/>
      <c r="AG350" s="168"/>
      <c r="AH350" s="168"/>
      <c r="AI350" s="168"/>
      <c r="AJ350" s="168"/>
      <c r="AK350" s="168"/>
      <c r="AL350" s="168"/>
      <c r="AM350" s="168"/>
      <c r="AN350" s="168"/>
      <c r="AO350" s="168"/>
      <c r="AP350" s="168"/>
      <c r="AQ350" s="168"/>
      <c r="AR350" s="168"/>
      <c r="AS350" s="168"/>
      <c r="AT350" s="168"/>
      <c r="AU350" s="168"/>
      <c r="AV350" s="168"/>
      <c r="AW350" s="168"/>
      <c r="AX350" s="168"/>
      <c r="AY350" s="168"/>
      <c r="AZ350" s="168"/>
      <c r="BA350" s="168"/>
      <c r="BB350" s="168"/>
      <c r="BC350" s="168"/>
      <c r="BD350" s="168"/>
      <c r="BE350" s="168"/>
      <c r="BF350" s="168"/>
      <c r="BG350" s="168"/>
      <c r="BH350" s="168"/>
      <c r="BI350" s="168"/>
      <c r="BJ350" s="20"/>
      <c r="BK350" s="20"/>
      <c r="BL350"/>
      <c r="BM350"/>
      <c r="BN350"/>
      <c r="BO350"/>
      <c r="BP350"/>
      <c r="BQ350"/>
      <c r="BR350"/>
      <c r="BS350"/>
      <c r="BT350"/>
      <c r="BU350"/>
      <c r="BV350"/>
      <c r="BW350"/>
      <c r="BX350"/>
      <c r="BY350"/>
      <c r="BZ350"/>
      <c r="CA350"/>
      <c r="CB350"/>
      <c r="CC350"/>
      <c r="CD350"/>
      <c r="CE350"/>
      <c r="CF350"/>
      <c r="CG350"/>
      <c r="CH350"/>
      <c r="CI350"/>
      <c r="CJ350"/>
      <c r="CK350"/>
      <c r="CL350"/>
      <c r="CM350"/>
      <c r="CN350"/>
      <c r="CO350"/>
      <c r="CP350"/>
      <c r="CQ350"/>
      <c r="CR350"/>
      <c r="CS350"/>
      <c r="CT350"/>
      <c r="CU350"/>
      <c r="CV350"/>
      <c r="CW350"/>
      <c r="CX350"/>
      <c r="CY350"/>
      <c r="CZ350"/>
      <c r="DA350"/>
      <c r="DB350"/>
      <c r="DC350"/>
      <c r="DD350"/>
      <c r="DE350"/>
      <c r="DF350"/>
      <c r="DG350"/>
      <c r="DH350"/>
      <c r="DI350"/>
      <c r="DJ350"/>
      <c r="DK350"/>
      <c r="DL350"/>
      <c r="DM350"/>
      <c r="DN350"/>
      <c r="DO350"/>
      <c r="DP350"/>
      <c r="DQ350"/>
      <c r="DR350"/>
      <c r="DS350"/>
      <c r="DT350"/>
      <c r="DU350"/>
      <c r="DV350"/>
      <c r="DW350"/>
      <c r="DX350"/>
      <c r="DY350"/>
      <c r="DZ350"/>
      <c r="EA350"/>
      <c r="EB350"/>
      <c r="EC350"/>
      <c r="ED350"/>
      <c r="EE350"/>
      <c r="EF350"/>
      <c r="EG350"/>
      <c r="EH350"/>
      <c r="EI350"/>
      <c r="EJ350"/>
      <c r="EK350"/>
      <c r="EL350"/>
      <c r="EM350"/>
      <c r="EN350"/>
      <c r="EO350"/>
      <c r="EP350"/>
      <c r="EQ350"/>
      <c r="ER350"/>
      <c r="ES350"/>
      <c r="ET350"/>
      <c r="EU350"/>
      <c r="EV350"/>
      <c r="EW350"/>
      <c r="EX350"/>
      <c r="EY350"/>
      <c r="EZ350"/>
      <c r="FA350"/>
      <c r="FB350"/>
      <c r="FC350"/>
      <c r="FD350"/>
      <c r="FE350"/>
      <c r="FF350"/>
      <c r="FG350"/>
      <c r="FH350"/>
      <c r="FI350"/>
      <c r="FJ350"/>
      <c r="FK350"/>
      <c r="FL350"/>
      <c r="FM350"/>
      <c r="FN350"/>
      <c r="FO350"/>
      <c r="FP350"/>
      <c r="FQ350"/>
      <c r="FR350"/>
      <c r="FS350"/>
      <c r="FT350"/>
      <c r="FU350"/>
      <c r="FV350"/>
      <c r="FW350"/>
      <c r="FX350"/>
      <c r="FY350"/>
      <c r="FZ350"/>
      <c r="GA350"/>
      <c r="GB350"/>
      <c r="GC350"/>
      <c r="GD350"/>
      <c r="GE350"/>
      <c r="GF350"/>
      <c r="GG350"/>
      <c r="GH350"/>
      <c r="GI350"/>
      <c r="GJ350"/>
      <c r="GK350"/>
      <c r="GL350"/>
      <c r="GM350"/>
      <c r="GN350"/>
      <c r="GO350"/>
      <c r="GP350"/>
      <c r="GQ350"/>
      <c r="GR350"/>
      <c r="GS350"/>
      <c r="GT350"/>
      <c r="GU350"/>
      <c r="GV350"/>
      <c r="GW350"/>
      <c r="GX350"/>
      <c r="GY350"/>
      <c r="GZ350"/>
      <c r="HA350"/>
      <c r="HB350"/>
      <c r="HC350"/>
      <c r="HD350"/>
      <c r="HE350"/>
      <c r="HF350"/>
      <c r="HG350"/>
      <c r="HH350"/>
      <c r="HI350"/>
      <c r="HJ350"/>
      <c r="HK350"/>
      <c r="HL350"/>
      <c r="HM350"/>
      <c r="HN350"/>
      <c r="HO350"/>
      <c r="HP350"/>
      <c r="HQ350"/>
      <c r="HR350"/>
      <c r="HS350"/>
      <c r="HT350"/>
      <c r="HU350"/>
      <c r="HV350"/>
      <c r="HW350"/>
      <c r="HX350"/>
      <c r="HY350"/>
      <c r="HZ350"/>
      <c r="IA350"/>
      <c r="IB350"/>
      <c r="IC350"/>
      <c r="ID350"/>
      <c r="IE350"/>
      <c r="IF350"/>
      <c r="IG350"/>
      <c r="IH350"/>
      <c r="II350"/>
      <c r="IJ350"/>
      <c r="IK350"/>
      <c r="IL350"/>
      <c r="IM350"/>
      <c r="IN350"/>
      <c r="IO350"/>
      <c r="IP350"/>
      <c r="IQ350"/>
      <c r="IR350"/>
      <c r="IS350"/>
      <c r="IT350"/>
      <c r="IU350"/>
      <c r="IV350"/>
    </row>
    <row r="351" spans="1:256" s="5" customFormat="1" hidden="1" outlineLevel="2">
      <c r="A351" s="20"/>
      <c r="B351" s="20"/>
      <c r="C351" s="38"/>
      <c r="D351" s="641"/>
      <c r="E351" s="287">
        <v>1</v>
      </c>
      <c r="F351" s="40"/>
      <c r="G351" s="444"/>
      <c r="H351" s="168">
        <f>IF(A22stdlife="n/a","n/a",IF(H$3&gt;(A22stdlife+$E351),(Input!$G$164*(1+rvanilla)^0.5)-SUM($G351:G351),(Input!$G$164*(1+rvanilla)^0.5)/A22stdlife))</f>
        <v>0</v>
      </c>
      <c r="I351" s="168">
        <f>IF(A22stdlife="n/a","n/a",IF(I$3&gt;(A22stdlife+$E351),(Input!$G$164*(1+rvanilla)^0.5)-SUM($G351:H351),(Input!$G$164*(1+rvanilla)^0.5)/A22stdlife))</f>
        <v>0</v>
      </c>
      <c r="J351" s="168">
        <f>IF(A22stdlife="n/a","n/a",IF(J$3&gt;(A22stdlife+$E351),(Input!$G$164*(1+rvanilla)^0.5)-SUM($G351:I351),(Input!$G$164*(1+rvanilla)^0.5)/A22stdlife))</f>
        <v>0</v>
      </c>
      <c r="K351" s="168">
        <f>IF(A22stdlife="n/a","n/a",IF(K$3&gt;(A22stdlife+$E351),(Input!$G$164*(1+rvanilla)^0.5)-SUM($G351:J351),(Input!$G$164*(1+rvanilla)^0.5)/A22stdlife))</f>
        <v>0</v>
      </c>
      <c r="L351" s="168">
        <f>IF(A22stdlife="n/a","n/a",IF(L$3&gt;(A22stdlife+$E351),(Input!$G$164*(1+rvanilla)^0.5)-SUM($G351:K351),(Input!$G$164*(1+rvanilla)^0.5)/A22stdlife))</f>
        <v>0</v>
      </c>
      <c r="M351" s="168">
        <f>IF(A22stdlife="n/a","n/a",IF(M$3&gt;(A22stdlife+$E351),(Input!$G$164*(1+rvanilla)^0.5)-SUM($G351:L351),(Input!$G$164*(1+rvanilla)^0.5)/A22stdlife))</f>
        <v>0</v>
      </c>
      <c r="N351" s="168">
        <f>IF(A22stdlife="n/a","n/a",IF(N$3&gt;(A22stdlife+$E351),(Input!$G$164*(1+rvanilla)^0.5)-SUM($G351:M351),(Input!$G$164*(1+rvanilla)^0.5)/A22stdlife))</f>
        <v>0</v>
      </c>
      <c r="O351" s="168">
        <f>IF(A22stdlife="n/a","n/a",IF(O$3&gt;(A22stdlife+$E351),(Input!$G$164*(1+rvanilla)^0.5)-SUM($G351:N351),(Input!$G$164*(1+rvanilla)^0.5)/A22stdlife))</f>
        <v>0</v>
      </c>
      <c r="P351" s="168">
        <f>IF(A22stdlife="n/a","n/a",IF(P$3&gt;(A22stdlife+$E351),(Input!$G$164*(1+rvanilla)^0.5)-SUM($G351:O351),(Input!$G$164*(1+rvanilla)^0.5)/A22stdlife))</f>
        <v>0</v>
      </c>
      <c r="Q351" s="168">
        <f>IF(A22stdlife="n/a","n/a",IF(Q$3&gt;(A22stdlife+$E351),(Input!$G$164*(1+rvanilla)^0.5)-SUM($G351:P351),(Input!$G$164*(1+rvanilla)^0.5)/A22stdlife))</f>
        <v>0</v>
      </c>
      <c r="R351" s="168">
        <f>IF(A22stdlife="n/a","n/a",IF(R$3&gt;(A22stdlife+$E351),(Input!$G$164*(1+rvanilla)^0.5)-SUM($G351:Q351),(Input!$G$164*(1+rvanilla)^0.5)/A22stdlife))</f>
        <v>0</v>
      </c>
      <c r="S351" s="168">
        <f>IF(A22stdlife="n/a","n/a",IF(S$3&gt;(A22stdlife+$E351),(Input!$G$164*(1+rvanilla)^0.5)-SUM($G351:R351),(Input!$G$164*(1+rvanilla)^0.5)/A22stdlife))</f>
        <v>0</v>
      </c>
      <c r="T351" s="168">
        <f>IF(A22stdlife="n/a","n/a",IF(T$3&gt;(A22stdlife+$E351),(Input!$G$164*(1+rvanilla)^0.5)-SUM($G351:S351),(Input!$G$164*(1+rvanilla)^0.5)/A22stdlife))</f>
        <v>0</v>
      </c>
      <c r="U351" s="168">
        <f>IF(A22stdlife="n/a","n/a",IF(U$3&gt;(A22stdlife+$E351),(Input!$G$164*(1+rvanilla)^0.5)-SUM($G351:T351),(Input!$G$164*(1+rvanilla)^0.5)/A22stdlife))</f>
        <v>0</v>
      </c>
      <c r="V351" s="168">
        <f>IF(A22stdlife="n/a","n/a",IF(V$3&gt;(A22stdlife+$E351),(Input!$G$164*(1+rvanilla)^0.5)-SUM($G351:U351),(Input!$G$164*(1+rvanilla)^0.5)/A22stdlife))</f>
        <v>0</v>
      </c>
      <c r="W351" s="168">
        <f>IF(A22stdlife="n/a","n/a",IF(W$3&gt;(A22stdlife+$E351),(Input!$G$164*(1+rvanilla)^0.5)-SUM($G351:V351),(Input!$G$164*(1+rvanilla)^0.5)/A22stdlife))</f>
        <v>0</v>
      </c>
      <c r="X351" s="168">
        <f>IF(A22stdlife="n/a","n/a",IF(X$3&gt;(A22stdlife+$E351),(Input!$G$164*(1+rvanilla)^0.5)-SUM($G351:W351),(Input!$G$164*(1+rvanilla)^0.5)/A22stdlife))</f>
        <v>0</v>
      </c>
      <c r="Y351" s="168">
        <f>IF(A22stdlife="n/a","n/a",IF(Y$3&gt;(A22stdlife+$E351),(Input!$G$164*(1+rvanilla)^0.5)-SUM($G351:X351),(Input!$G$164*(1+rvanilla)^0.5)/A22stdlife))</f>
        <v>0</v>
      </c>
      <c r="Z351" s="168">
        <f>IF(A22stdlife="n/a","n/a",IF(Z$3&gt;(A22stdlife+$E351),(Input!$G$164*(1+rvanilla)^0.5)-SUM($G351:Y351),(Input!$G$164*(1+rvanilla)^0.5)/A22stdlife))</f>
        <v>0</v>
      </c>
      <c r="AA351" s="168">
        <f>IF(A22stdlife="n/a","n/a",IF(AA$3&gt;(A22stdlife+$E351),(Input!$G$164*(1+rvanilla)^0.5)-SUM($G351:Z351),(Input!$G$164*(1+rvanilla)^0.5)/A22stdlife))</f>
        <v>0</v>
      </c>
      <c r="AB351" s="168">
        <f>IF(A22stdlife="n/a","n/a",IF(AB$3&gt;(A22stdlife+$E351),(Input!$G$164*(1+rvanilla)^0.5)-SUM($G351:AA351),(Input!$G$164*(1+rvanilla)^0.5)/A22stdlife))</f>
        <v>0</v>
      </c>
      <c r="AC351" s="168">
        <f>IF(A22stdlife="n/a","n/a",IF(AC$3&gt;(A22stdlife+$E351),(Input!$G$164*(1+rvanilla)^0.5)-SUM($G351:AB351),(Input!$G$164*(1+rvanilla)^0.5)/A22stdlife))</f>
        <v>0</v>
      </c>
      <c r="AD351" s="168">
        <f>IF(A22stdlife="n/a","n/a",IF(AD$3&gt;(A22stdlife+$E351),(Input!$G$164*(1+rvanilla)^0.5)-SUM($G351:AC351),(Input!$G$164*(1+rvanilla)^0.5)/A22stdlife))</f>
        <v>0</v>
      </c>
      <c r="AE351" s="168">
        <f>IF(A22stdlife="n/a","n/a",IF(AE$3&gt;(A22stdlife+$E351),(Input!$G$164*(1+rvanilla)^0.5)-SUM($G351:AD351),(Input!$G$164*(1+rvanilla)^0.5)/A22stdlife))</f>
        <v>0</v>
      </c>
      <c r="AF351" s="168">
        <f>IF(A22stdlife="n/a","n/a",IF(AF$3&gt;(A22stdlife+$E351),(Input!$G$164*(1+rvanilla)^0.5)-SUM($G351:AE351),(Input!$G$164*(1+rvanilla)^0.5)/A22stdlife))</f>
        <v>0</v>
      </c>
      <c r="AG351" s="168">
        <f>IF(A22stdlife="n/a","n/a",IF(AG$3&gt;(A22stdlife+$E351),(Input!$G$164*(1+rvanilla)^0.5)-SUM($G351:AF351),(Input!$G$164*(1+rvanilla)^0.5)/A22stdlife))</f>
        <v>0</v>
      </c>
      <c r="AH351" s="168">
        <f>IF(A22stdlife="n/a","n/a",IF(AH$3&gt;(A22stdlife+$E351),(Input!$G$164*(1+rvanilla)^0.5)-SUM($G351:AG351),(Input!$G$164*(1+rvanilla)^0.5)/A22stdlife))</f>
        <v>0</v>
      </c>
      <c r="AI351" s="168">
        <f>IF(A22stdlife="n/a","n/a",IF(AI$3&gt;(A22stdlife+$E351),(Input!$G$164*(1+rvanilla)^0.5)-SUM($G351:AH351),(Input!$G$164*(1+rvanilla)^0.5)/A22stdlife))</f>
        <v>0</v>
      </c>
      <c r="AJ351" s="168">
        <f>IF(A22stdlife="n/a","n/a",IF(AJ$3&gt;(A22stdlife+$E351),(Input!$G$164*(1+rvanilla)^0.5)-SUM($G351:AI351),(Input!$G$164*(1+rvanilla)^0.5)/A22stdlife))</f>
        <v>0</v>
      </c>
      <c r="AK351" s="168">
        <f>IF(A22stdlife="n/a","n/a",IF(AK$3&gt;(A22stdlife+$E351),(Input!$G$164*(1+rvanilla)^0.5)-SUM($G351:AJ351),(Input!$G$164*(1+rvanilla)^0.5)/A22stdlife))</f>
        <v>0</v>
      </c>
      <c r="AL351" s="168">
        <f>IF(A22stdlife="n/a","n/a",IF(AL$3&gt;(A22stdlife+$E351),(Input!$G$164*(1+rvanilla)^0.5)-SUM($G351:AK351),(Input!$G$164*(1+rvanilla)^0.5)/A22stdlife))</f>
        <v>0</v>
      </c>
      <c r="AM351" s="168">
        <f>IF(A22stdlife="n/a","n/a",IF(AM$3&gt;(A22stdlife+$E351),(Input!$G$164*(1+rvanilla)^0.5)-SUM($G351:AL351),(Input!$G$164*(1+rvanilla)^0.5)/A22stdlife))</f>
        <v>0</v>
      </c>
      <c r="AN351" s="168">
        <f>IF(A22stdlife="n/a","n/a",IF(AN$3&gt;(A22stdlife+$E351),(Input!$G$164*(1+rvanilla)^0.5)-SUM($G351:AM351),(Input!$G$164*(1+rvanilla)^0.5)/A22stdlife))</f>
        <v>0</v>
      </c>
      <c r="AO351" s="168">
        <f>IF(A22stdlife="n/a","n/a",IF(AO$3&gt;(A22stdlife+$E351),(Input!$G$164*(1+rvanilla)^0.5)-SUM($G351:AN351),(Input!$G$164*(1+rvanilla)^0.5)/A22stdlife))</f>
        <v>0</v>
      </c>
      <c r="AP351" s="168">
        <f>IF(A22stdlife="n/a","n/a",IF(AP$3&gt;(A22stdlife+$E351),(Input!$G$164*(1+rvanilla)^0.5)-SUM($G351:AO351),(Input!$G$164*(1+rvanilla)^0.5)/A22stdlife))</f>
        <v>0</v>
      </c>
      <c r="AQ351" s="168">
        <f>IF(A22stdlife="n/a","n/a",IF(AQ$3&gt;(A22stdlife+$E351),(Input!$G$164*(1+rvanilla)^0.5)-SUM($G351:AP351),(Input!$G$164*(1+rvanilla)^0.5)/A22stdlife))</f>
        <v>0</v>
      </c>
      <c r="AR351" s="168">
        <f>IF(A22stdlife="n/a","n/a",IF(AR$3&gt;(A22stdlife+$E351),(Input!$G$164*(1+rvanilla)^0.5)-SUM($G351:AQ351),(Input!$G$164*(1+rvanilla)^0.5)/A22stdlife))</f>
        <v>0</v>
      </c>
      <c r="AS351" s="168">
        <f>IF(A22stdlife="n/a","n/a",IF(AS$3&gt;(A22stdlife+$E351),(Input!$G$164*(1+rvanilla)^0.5)-SUM($G351:AR351),(Input!$G$164*(1+rvanilla)^0.5)/A22stdlife))</f>
        <v>0</v>
      </c>
      <c r="AT351" s="168">
        <f>IF(A22stdlife="n/a","n/a",IF(AT$3&gt;(A22stdlife+$E351),(Input!$G$164*(1+rvanilla)^0.5)-SUM($G351:AS351),(Input!$G$164*(1+rvanilla)^0.5)/A22stdlife))</f>
        <v>0</v>
      </c>
      <c r="AU351" s="168">
        <f>IF(A22stdlife="n/a","n/a",IF(AU$3&gt;(A22stdlife+$E351),(Input!$G$164*(1+rvanilla)^0.5)-SUM($G351:AT351),(Input!$G$164*(1+rvanilla)^0.5)/A22stdlife))</f>
        <v>0</v>
      </c>
      <c r="AV351" s="168">
        <f>IF(A22stdlife="n/a","n/a",IF(AV$3&gt;(A22stdlife+$E351),(Input!$G$164*(1+rvanilla)^0.5)-SUM($G351:AU351),(Input!$G$164*(1+rvanilla)^0.5)/A22stdlife))</f>
        <v>0</v>
      </c>
      <c r="AW351" s="168">
        <f>IF(A22stdlife="n/a","n/a",IF(AW$3&gt;(A22stdlife+$E351),(Input!$G$164*(1+rvanilla)^0.5)-SUM($G351:AV351),(Input!$G$164*(1+rvanilla)^0.5)/A22stdlife))</f>
        <v>0</v>
      </c>
      <c r="AX351" s="168">
        <f>IF(A22stdlife="n/a","n/a",IF(AX$3&gt;(A22stdlife+$E351),(Input!$G$164*(1+rvanilla)^0.5)-SUM($G351:AW351),(Input!$G$164*(1+rvanilla)^0.5)/A22stdlife))</f>
        <v>0</v>
      </c>
      <c r="AY351" s="168">
        <f>IF(A22stdlife="n/a","n/a",IF(AY$3&gt;(A22stdlife+$E351),(Input!$G$164*(1+rvanilla)^0.5)-SUM($G351:AX351),(Input!$G$164*(1+rvanilla)^0.5)/A22stdlife))</f>
        <v>0</v>
      </c>
      <c r="AZ351" s="168">
        <f>IF(A22stdlife="n/a","n/a",IF(AZ$3&gt;(A22stdlife+$E351),(Input!$G$164*(1+rvanilla)^0.5)-SUM($G351:AY351),(Input!$G$164*(1+rvanilla)^0.5)/A22stdlife))</f>
        <v>0</v>
      </c>
      <c r="BA351" s="168">
        <f>IF(A22stdlife="n/a","n/a",IF(BA$3&gt;(A22stdlife+$E351),(Input!$G$164*(1+rvanilla)^0.5)-SUM($G351:AZ351),(Input!$G$164*(1+rvanilla)^0.5)/A22stdlife))</f>
        <v>0</v>
      </c>
      <c r="BB351" s="168">
        <f>IF(A22stdlife="n/a","n/a",IF(BB$3&gt;(A22stdlife+$E351),(Input!$G$164*(1+rvanilla)^0.5)-SUM($G351:BA351),(Input!$G$164*(1+rvanilla)^0.5)/A22stdlife))</f>
        <v>0</v>
      </c>
      <c r="BC351" s="168">
        <f>IF(A22stdlife="n/a","n/a",IF(BC$3&gt;(A22stdlife+$E351),(Input!$G$164*(1+rvanilla)^0.5)-SUM($G351:BB351),(Input!$G$164*(1+rvanilla)^0.5)/A22stdlife))</f>
        <v>0</v>
      </c>
      <c r="BD351" s="168">
        <f>IF(A22stdlife="n/a","n/a",IF(BD$3&gt;(A22stdlife+$E351),(Input!$G$164*(1+rvanilla)^0.5)-SUM($G351:BC351),(Input!$G$164*(1+rvanilla)^0.5)/A22stdlife))</f>
        <v>0</v>
      </c>
      <c r="BE351" s="168">
        <f>IF(A22stdlife="n/a","n/a",IF(BE$3&gt;(A22stdlife+$E351),(Input!$G$164*(1+rvanilla)^0.5)-SUM($G351:BD351),(Input!$G$164*(1+rvanilla)^0.5)/A22stdlife))</f>
        <v>0</v>
      </c>
      <c r="BF351" s="168">
        <f>IF(A22stdlife="n/a","n/a",IF(BF$3&gt;(A22stdlife+$E351),(Input!$G$164*(1+rvanilla)^0.5)-SUM($G351:BE351),(Input!$G$164*(1+rvanilla)^0.5)/A22stdlife))</f>
        <v>0</v>
      </c>
      <c r="BG351" s="168">
        <f>IF(A22stdlife="n/a","n/a",IF(BG$3&gt;(A22stdlife+$E351),(Input!$G$164*(1+rvanilla)^0.5)-SUM($G351:BF351),(Input!$G$164*(1+rvanilla)^0.5)/A22stdlife))</f>
        <v>0</v>
      </c>
      <c r="BH351" s="168">
        <f>IF(A22stdlife="n/a","n/a",IF(BH$3&gt;(A22stdlife+$E351),(Input!$G$164*(1+rvanilla)^0.5)-SUM($G351:BG351),(Input!$G$164*(1+rvanilla)^0.5)/A22stdlife))</f>
        <v>0</v>
      </c>
      <c r="BI351" s="168">
        <f>IF(A22stdlife="n/a","n/a",IF(BI$3&gt;(A22stdlife+$E351),(Input!$G$164*(1+rvanilla)^0.5)-SUM($G351:BH351),(Input!$G$164*(1+rvanilla)^0.5)/A22stdlife))</f>
        <v>0</v>
      </c>
      <c r="BJ351" s="20"/>
      <c r="BK351" s="20"/>
      <c r="BL351"/>
      <c r="BM351"/>
      <c r="BN351"/>
      <c r="BO351"/>
      <c r="BP351"/>
      <c r="BQ351"/>
      <c r="BR351"/>
      <c r="BS351"/>
      <c r="BT351"/>
      <c r="BU351"/>
      <c r="BV351"/>
      <c r="BW351"/>
      <c r="BX351"/>
      <c r="BY351"/>
      <c r="BZ351"/>
      <c r="CA351"/>
      <c r="CB351"/>
      <c r="CC351"/>
      <c r="CD351"/>
      <c r="CE351"/>
      <c r="CF351"/>
      <c r="CG351"/>
      <c r="CH351"/>
      <c r="CI351"/>
      <c r="CJ351"/>
      <c r="CK351"/>
      <c r="CL351"/>
      <c r="CM351"/>
      <c r="CN351"/>
      <c r="CO351"/>
      <c r="CP351"/>
      <c r="CQ351"/>
      <c r="CR351"/>
      <c r="CS351"/>
      <c r="CT351"/>
      <c r="CU351"/>
      <c r="CV351"/>
      <c r="CW351"/>
      <c r="CX351"/>
      <c r="CY351"/>
      <c r="CZ351"/>
      <c r="DA351"/>
      <c r="DB351"/>
      <c r="DC351"/>
      <c r="DD351"/>
      <c r="DE351"/>
      <c r="DF351"/>
      <c r="DG351"/>
      <c r="DH351"/>
      <c r="DI351"/>
      <c r="DJ351"/>
      <c r="DK351"/>
      <c r="DL351"/>
      <c r="DM351"/>
      <c r="DN351"/>
      <c r="DO351"/>
      <c r="DP351"/>
      <c r="DQ351"/>
      <c r="DR351"/>
      <c r="DS351"/>
      <c r="DT351"/>
      <c r="DU351"/>
      <c r="DV351"/>
      <c r="DW351"/>
      <c r="DX351"/>
      <c r="DY351"/>
      <c r="DZ351"/>
      <c r="EA351"/>
      <c r="EB351"/>
      <c r="EC351"/>
      <c r="ED351"/>
      <c r="EE351"/>
      <c r="EF351"/>
      <c r="EG351"/>
      <c r="EH351"/>
      <c r="EI351"/>
      <c r="EJ351"/>
      <c r="EK351"/>
      <c r="EL351"/>
      <c r="EM351"/>
      <c r="EN351"/>
      <c r="EO351"/>
      <c r="EP351"/>
      <c r="EQ351"/>
      <c r="ER351"/>
      <c r="ES351"/>
      <c r="ET351"/>
      <c r="EU351"/>
      <c r="EV351"/>
      <c r="EW351"/>
      <c r="EX351"/>
      <c r="EY351"/>
      <c r="EZ351"/>
      <c r="FA351"/>
      <c r="FB351"/>
      <c r="FC351"/>
      <c r="FD351"/>
      <c r="FE351"/>
      <c r="FF351"/>
      <c r="FG351"/>
      <c r="FH351"/>
      <c r="FI351"/>
      <c r="FJ351"/>
      <c r="FK351"/>
      <c r="FL351"/>
      <c r="FM351"/>
      <c r="FN351"/>
      <c r="FO351"/>
      <c r="FP351"/>
      <c r="FQ351"/>
      <c r="FR351"/>
      <c r="FS351"/>
      <c r="FT351"/>
      <c r="FU351"/>
      <c r="FV351"/>
      <c r="FW351"/>
      <c r="FX351"/>
      <c r="FY351"/>
      <c r="FZ351"/>
      <c r="GA351"/>
      <c r="GB351"/>
      <c r="GC351"/>
      <c r="GD351"/>
      <c r="GE351"/>
      <c r="GF351"/>
      <c r="GG351"/>
      <c r="GH351"/>
      <c r="GI351"/>
      <c r="GJ351"/>
      <c r="GK351"/>
      <c r="GL351"/>
      <c r="GM351"/>
      <c r="GN351"/>
      <c r="GO351"/>
      <c r="GP351"/>
      <c r="GQ351"/>
      <c r="GR351"/>
      <c r="GS351"/>
      <c r="GT351"/>
      <c r="GU351"/>
      <c r="GV351"/>
      <c r="GW351"/>
      <c r="GX351"/>
      <c r="GY351"/>
      <c r="GZ351"/>
      <c r="HA351"/>
      <c r="HB351"/>
      <c r="HC351"/>
      <c r="HD351"/>
      <c r="HE351"/>
      <c r="HF351"/>
      <c r="HG351"/>
      <c r="HH351"/>
      <c r="HI351"/>
      <c r="HJ351"/>
      <c r="HK351"/>
      <c r="HL351"/>
      <c r="HM351"/>
      <c r="HN351"/>
      <c r="HO351"/>
      <c r="HP351"/>
      <c r="HQ351"/>
      <c r="HR351"/>
      <c r="HS351"/>
      <c r="HT351"/>
      <c r="HU351"/>
      <c r="HV351"/>
      <c r="HW351"/>
      <c r="HX351"/>
      <c r="HY351"/>
      <c r="HZ351"/>
      <c r="IA351"/>
      <c r="IB351"/>
      <c r="IC351"/>
      <c r="ID351"/>
      <c r="IE351"/>
      <c r="IF351"/>
      <c r="IG351"/>
      <c r="IH351"/>
      <c r="II351"/>
      <c r="IJ351"/>
      <c r="IK351"/>
      <c r="IL351"/>
      <c r="IM351"/>
      <c r="IN351"/>
      <c r="IO351"/>
      <c r="IP351"/>
      <c r="IQ351"/>
      <c r="IR351"/>
      <c r="IS351"/>
      <c r="IT351"/>
      <c r="IU351"/>
      <c r="IV351"/>
    </row>
    <row r="352" spans="1:256" s="5" customFormat="1" hidden="1" outlineLevel="2">
      <c r="A352" s="20"/>
      <c r="B352" s="20"/>
      <c r="C352" s="38"/>
      <c r="D352" s="641"/>
      <c r="E352" s="287">
        <v>2</v>
      </c>
      <c r="F352" s="40"/>
      <c r="G352" s="445"/>
      <c r="H352" s="314"/>
      <c r="I352" s="168">
        <f>IF(A22stdlife="n/a","n/a",IF(I$3&gt;(A22stdlife+$E352),(Input!$H$164*(1+rvanilla)^0.5)-SUM($H352:H352),(Input!$H$164*(1+rvanilla)^0.5)/A22stdlife))</f>
        <v>0</v>
      </c>
      <c r="J352" s="168">
        <f>IF(A22stdlife="n/a","n/a",IF(J$3&gt;(A22stdlife+$E352),(Input!$H$164*(1+rvanilla)^0.5)-SUM($H352:I352),(Input!$H$164*(1+rvanilla)^0.5)/A22stdlife))</f>
        <v>0</v>
      </c>
      <c r="K352" s="168">
        <f>IF(A22stdlife="n/a","n/a",IF(K$3&gt;(A22stdlife+$E352),(Input!$H$164*(1+rvanilla)^0.5)-SUM($H352:J352),(Input!$H$164*(1+rvanilla)^0.5)/A22stdlife))</f>
        <v>0</v>
      </c>
      <c r="L352" s="168">
        <f>IF(A22stdlife="n/a","n/a",IF(L$3&gt;(A22stdlife+$E352),(Input!$H$164*(1+rvanilla)^0.5)-SUM($H352:K352),(Input!$H$164*(1+rvanilla)^0.5)/A22stdlife))</f>
        <v>0</v>
      </c>
      <c r="M352" s="168">
        <f>IF(A22stdlife="n/a","n/a",IF(M$3&gt;(A22stdlife+$E352),(Input!$H$164*(1+rvanilla)^0.5)-SUM($H352:L352),(Input!$H$164*(1+rvanilla)^0.5)/A22stdlife))</f>
        <v>0</v>
      </c>
      <c r="N352" s="168">
        <f>IF(A22stdlife="n/a","n/a",IF(N$3&gt;(A22stdlife+$E352),(Input!$H$164*(1+rvanilla)^0.5)-SUM($H352:M352),(Input!$H$164*(1+rvanilla)^0.5)/A22stdlife))</f>
        <v>0</v>
      </c>
      <c r="O352" s="168">
        <f>IF(A22stdlife="n/a","n/a",IF(O$3&gt;(A22stdlife+$E352),(Input!$H$164*(1+rvanilla)^0.5)-SUM($H352:N352),(Input!$H$164*(1+rvanilla)^0.5)/A22stdlife))</f>
        <v>0</v>
      </c>
      <c r="P352" s="168">
        <f>IF(A22stdlife="n/a","n/a",IF(P$3&gt;(A22stdlife+$E352),(Input!$H$164*(1+rvanilla)^0.5)-SUM($H352:O352),(Input!$H$164*(1+rvanilla)^0.5)/A22stdlife))</f>
        <v>0</v>
      </c>
      <c r="Q352" s="168">
        <f>IF(A22stdlife="n/a","n/a",IF(Q$3&gt;(A22stdlife+$E352),(Input!$H$164*(1+rvanilla)^0.5)-SUM($H352:P352),(Input!$H$164*(1+rvanilla)^0.5)/A22stdlife))</f>
        <v>0</v>
      </c>
      <c r="R352" s="168">
        <f>IF(A22stdlife="n/a","n/a",IF(R$3&gt;(A22stdlife+$E352),(Input!$H$164*(1+rvanilla)^0.5)-SUM($H352:Q352),(Input!$H$164*(1+rvanilla)^0.5)/A22stdlife))</f>
        <v>0</v>
      </c>
      <c r="S352" s="168">
        <f>IF(A22stdlife="n/a","n/a",IF(S$3&gt;(A22stdlife+$E352),(Input!$H$164*(1+rvanilla)^0.5)-SUM($H352:R352),(Input!$H$164*(1+rvanilla)^0.5)/A22stdlife))</f>
        <v>0</v>
      </c>
      <c r="T352" s="168">
        <f>IF(A22stdlife="n/a","n/a",IF(T$3&gt;(A22stdlife+$E352),(Input!$H$164*(1+rvanilla)^0.5)-SUM($H352:S352),(Input!$H$164*(1+rvanilla)^0.5)/A22stdlife))</f>
        <v>0</v>
      </c>
      <c r="U352" s="168">
        <f>IF(A22stdlife="n/a","n/a",IF(U$3&gt;(A22stdlife+$E352),(Input!$H$164*(1+rvanilla)^0.5)-SUM($H352:T352),(Input!$H$164*(1+rvanilla)^0.5)/A22stdlife))</f>
        <v>0</v>
      </c>
      <c r="V352" s="168">
        <f>IF(A22stdlife="n/a","n/a",IF(V$3&gt;(A22stdlife+$E352),(Input!$H$164*(1+rvanilla)^0.5)-SUM($H352:U352),(Input!$H$164*(1+rvanilla)^0.5)/A22stdlife))</f>
        <v>0</v>
      </c>
      <c r="W352" s="168">
        <f>IF(A22stdlife="n/a","n/a",IF(W$3&gt;(A22stdlife+$E352),(Input!$H$164*(1+rvanilla)^0.5)-SUM($H352:V352),(Input!$H$164*(1+rvanilla)^0.5)/A22stdlife))</f>
        <v>0</v>
      </c>
      <c r="X352" s="168">
        <f>IF(A22stdlife="n/a","n/a",IF(X$3&gt;(A22stdlife+$E352),(Input!$H$164*(1+rvanilla)^0.5)-SUM($H352:W352),(Input!$H$164*(1+rvanilla)^0.5)/A22stdlife))</f>
        <v>0</v>
      </c>
      <c r="Y352" s="168">
        <f>IF(A22stdlife="n/a","n/a",IF(Y$3&gt;(A22stdlife+$E352),(Input!$H$164*(1+rvanilla)^0.5)-SUM($H352:X352),(Input!$H$164*(1+rvanilla)^0.5)/A22stdlife))</f>
        <v>0</v>
      </c>
      <c r="Z352" s="168">
        <f>IF(A22stdlife="n/a","n/a",IF(Z$3&gt;(A22stdlife+$E352),(Input!$H$164*(1+rvanilla)^0.5)-SUM($H352:Y352),(Input!$H$164*(1+rvanilla)^0.5)/A22stdlife))</f>
        <v>0</v>
      </c>
      <c r="AA352" s="168">
        <f>IF(A22stdlife="n/a","n/a",IF(AA$3&gt;(A22stdlife+$E352),(Input!$H$164*(1+rvanilla)^0.5)-SUM($H352:Z352),(Input!$H$164*(1+rvanilla)^0.5)/A22stdlife))</f>
        <v>0</v>
      </c>
      <c r="AB352" s="168">
        <f>IF(A22stdlife="n/a","n/a",IF(AB$3&gt;(A22stdlife+$E352),(Input!$H$164*(1+rvanilla)^0.5)-SUM($H352:AA352),(Input!$H$164*(1+rvanilla)^0.5)/A22stdlife))</f>
        <v>0</v>
      </c>
      <c r="AC352" s="168">
        <f>IF(A22stdlife="n/a","n/a",IF(AC$3&gt;(A22stdlife+$E352),(Input!$H$164*(1+rvanilla)^0.5)-SUM($H352:AB352),(Input!$H$164*(1+rvanilla)^0.5)/A22stdlife))</f>
        <v>0</v>
      </c>
      <c r="AD352" s="168">
        <f>IF(A22stdlife="n/a","n/a",IF(AD$3&gt;(A22stdlife+$E352),(Input!$H$164*(1+rvanilla)^0.5)-SUM($H352:AC352),(Input!$H$164*(1+rvanilla)^0.5)/A22stdlife))</f>
        <v>0</v>
      </c>
      <c r="AE352" s="168">
        <f>IF(A22stdlife="n/a","n/a",IF(AE$3&gt;(A22stdlife+$E352),(Input!$H$164*(1+rvanilla)^0.5)-SUM($H352:AD352),(Input!$H$164*(1+rvanilla)^0.5)/A22stdlife))</f>
        <v>0</v>
      </c>
      <c r="AF352" s="168">
        <f>IF(A22stdlife="n/a","n/a",IF(AF$3&gt;(A22stdlife+$E352),(Input!$H$164*(1+rvanilla)^0.5)-SUM($H352:AE352),(Input!$H$164*(1+rvanilla)^0.5)/A22stdlife))</f>
        <v>0</v>
      </c>
      <c r="AG352" s="168">
        <f>IF(A22stdlife="n/a","n/a",IF(AG$3&gt;(A22stdlife+$E352),(Input!$H$164*(1+rvanilla)^0.5)-SUM($H352:AF352),(Input!$H$164*(1+rvanilla)^0.5)/A22stdlife))</f>
        <v>0</v>
      </c>
      <c r="AH352" s="168">
        <f>IF(A22stdlife="n/a","n/a",IF(AH$3&gt;(A22stdlife+$E352),(Input!$H$164*(1+rvanilla)^0.5)-SUM($H352:AG352),(Input!$H$164*(1+rvanilla)^0.5)/A22stdlife))</f>
        <v>0</v>
      </c>
      <c r="AI352" s="168">
        <f>IF(A22stdlife="n/a","n/a",IF(AI$3&gt;(A22stdlife+$E352),(Input!$H$164*(1+rvanilla)^0.5)-SUM($H352:AH352),(Input!$H$164*(1+rvanilla)^0.5)/A22stdlife))</f>
        <v>0</v>
      </c>
      <c r="AJ352" s="168">
        <f>IF(A22stdlife="n/a","n/a",IF(AJ$3&gt;(A22stdlife+$E352),(Input!$H$164*(1+rvanilla)^0.5)-SUM($H352:AI352),(Input!$H$164*(1+rvanilla)^0.5)/A22stdlife))</f>
        <v>0</v>
      </c>
      <c r="AK352" s="168">
        <f>IF(A22stdlife="n/a","n/a",IF(AK$3&gt;(A22stdlife+$E352),(Input!$H$164*(1+rvanilla)^0.5)-SUM($H352:AJ352),(Input!$H$164*(1+rvanilla)^0.5)/A22stdlife))</f>
        <v>0</v>
      </c>
      <c r="AL352" s="168">
        <f>IF(A22stdlife="n/a","n/a",IF(AL$3&gt;(A22stdlife+$E352),(Input!$H$164*(1+rvanilla)^0.5)-SUM($H352:AK352),(Input!$H$164*(1+rvanilla)^0.5)/A22stdlife))</f>
        <v>0</v>
      </c>
      <c r="AM352" s="168">
        <f>IF(A22stdlife="n/a","n/a",IF(AM$3&gt;(A22stdlife+$E352),(Input!$H$164*(1+rvanilla)^0.5)-SUM($H352:AL352),(Input!$H$164*(1+rvanilla)^0.5)/A22stdlife))</f>
        <v>0</v>
      </c>
      <c r="AN352" s="168">
        <f>IF(A22stdlife="n/a","n/a",IF(AN$3&gt;(A22stdlife+$E352),(Input!$H$164*(1+rvanilla)^0.5)-SUM($H352:AM352),(Input!$H$164*(1+rvanilla)^0.5)/A22stdlife))</f>
        <v>0</v>
      </c>
      <c r="AO352" s="168">
        <f>IF(A22stdlife="n/a","n/a",IF(AO$3&gt;(A22stdlife+$E352),(Input!$H$164*(1+rvanilla)^0.5)-SUM($H352:AN352),(Input!$H$164*(1+rvanilla)^0.5)/A22stdlife))</f>
        <v>0</v>
      </c>
      <c r="AP352" s="168">
        <f>IF(A22stdlife="n/a","n/a",IF(AP$3&gt;(A22stdlife+$E352),(Input!$H$164*(1+rvanilla)^0.5)-SUM($H352:AO352),(Input!$H$164*(1+rvanilla)^0.5)/A22stdlife))</f>
        <v>0</v>
      </c>
      <c r="AQ352" s="168">
        <f>IF(A22stdlife="n/a","n/a",IF(AQ$3&gt;(A22stdlife+$E352),(Input!$H$164*(1+rvanilla)^0.5)-SUM($H352:AP352),(Input!$H$164*(1+rvanilla)^0.5)/A22stdlife))</f>
        <v>0</v>
      </c>
      <c r="AR352" s="168">
        <f>IF(A22stdlife="n/a","n/a",IF(AR$3&gt;(A22stdlife+$E352),(Input!$H$164*(1+rvanilla)^0.5)-SUM($H352:AQ352),(Input!$H$164*(1+rvanilla)^0.5)/A22stdlife))</f>
        <v>0</v>
      </c>
      <c r="AS352" s="168">
        <f>IF(A22stdlife="n/a","n/a",IF(AS$3&gt;(A22stdlife+$E352),(Input!$H$164*(1+rvanilla)^0.5)-SUM($H352:AR352),(Input!$H$164*(1+rvanilla)^0.5)/A22stdlife))</f>
        <v>0</v>
      </c>
      <c r="AT352" s="168">
        <f>IF(A22stdlife="n/a","n/a",IF(AT$3&gt;(A22stdlife+$E352),(Input!$H$164*(1+rvanilla)^0.5)-SUM($H352:AS352),(Input!$H$164*(1+rvanilla)^0.5)/A22stdlife))</f>
        <v>0</v>
      </c>
      <c r="AU352" s="168">
        <f>IF(A22stdlife="n/a","n/a",IF(AU$3&gt;(A22stdlife+$E352),(Input!$H$164*(1+rvanilla)^0.5)-SUM($H352:AT352),(Input!$H$164*(1+rvanilla)^0.5)/A22stdlife))</f>
        <v>0</v>
      </c>
      <c r="AV352" s="168">
        <f>IF(A22stdlife="n/a","n/a",IF(AV$3&gt;(A22stdlife+$E352),(Input!$H$164*(1+rvanilla)^0.5)-SUM($H352:AU352),(Input!$H$164*(1+rvanilla)^0.5)/A22stdlife))</f>
        <v>0</v>
      </c>
      <c r="AW352" s="168">
        <f>IF(A22stdlife="n/a","n/a",IF(AW$3&gt;(A22stdlife+$E352),(Input!$H$164*(1+rvanilla)^0.5)-SUM($H352:AV352),(Input!$H$164*(1+rvanilla)^0.5)/A22stdlife))</f>
        <v>0</v>
      </c>
      <c r="AX352" s="168">
        <f>IF(A22stdlife="n/a","n/a",IF(AX$3&gt;(A22stdlife+$E352),(Input!$H$164*(1+rvanilla)^0.5)-SUM($H352:AW352),(Input!$H$164*(1+rvanilla)^0.5)/A22stdlife))</f>
        <v>0</v>
      </c>
      <c r="AY352" s="168">
        <f>IF(A22stdlife="n/a","n/a",IF(AY$3&gt;(A22stdlife+$E352),(Input!$H$164*(1+rvanilla)^0.5)-SUM($H352:AX352),(Input!$H$164*(1+rvanilla)^0.5)/A22stdlife))</f>
        <v>0</v>
      </c>
      <c r="AZ352" s="168">
        <f>IF(A22stdlife="n/a","n/a",IF(AZ$3&gt;(A22stdlife+$E352),(Input!$H$164*(1+rvanilla)^0.5)-SUM($H352:AY352),(Input!$H$164*(1+rvanilla)^0.5)/A22stdlife))</f>
        <v>0</v>
      </c>
      <c r="BA352" s="168">
        <f>IF(A22stdlife="n/a","n/a",IF(BA$3&gt;(A22stdlife+$E352),(Input!$H$164*(1+rvanilla)^0.5)-SUM($H352:AZ352),(Input!$H$164*(1+rvanilla)^0.5)/A22stdlife))</f>
        <v>0</v>
      </c>
      <c r="BB352" s="168">
        <f>IF(A22stdlife="n/a","n/a",IF(BB$3&gt;(A22stdlife+$E352),(Input!$H$164*(1+rvanilla)^0.5)-SUM($H352:BA352),(Input!$H$164*(1+rvanilla)^0.5)/A22stdlife))</f>
        <v>0</v>
      </c>
      <c r="BC352" s="168">
        <f>IF(A22stdlife="n/a","n/a",IF(BC$3&gt;(A22stdlife+$E352),(Input!$H$164*(1+rvanilla)^0.5)-SUM($H352:BB352),(Input!$H$164*(1+rvanilla)^0.5)/A22stdlife))</f>
        <v>0</v>
      </c>
      <c r="BD352" s="168">
        <f>IF(A22stdlife="n/a","n/a",IF(BD$3&gt;(A22stdlife+$E352),(Input!$H$164*(1+rvanilla)^0.5)-SUM($H352:BC352),(Input!$H$164*(1+rvanilla)^0.5)/A22stdlife))</f>
        <v>0</v>
      </c>
      <c r="BE352" s="168">
        <f>IF(A22stdlife="n/a","n/a",IF(BE$3&gt;(A22stdlife+$E352),(Input!$H$164*(1+rvanilla)^0.5)-SUM($H352:BD352),(Input!$H$164*(1+rvanilla)^0.5)/A22stdlife))</f>
        <v>0</v>
      </c>
      <c r="BF352" s="168">
        <f>IF(A22stdlife="n/a","n/a",IF(BF$3&gt;(A22stdlife+$E352),(Input!$H$164*(1+rvanilla)^0.5)-SUM($H352:BE352),(Input!$H$164*(1+rvanilla)^0.5)/A22stdlife))</f>
        <v>0</v>
      </c>
      <c r="BG352" s="168">
        <f>IF(A22stdlife="n/a","n/a",IF(BG$3&gt;(A22stdlife+$E352),(Input!$H$164*(1+rvanilla)^0.5)-SUM($H352:BF352),(Input!$H$164*(1+rvanilla)^0.5)/A22stdlife))</f>
        <v>0</v>
      </c>
      <c r="BH352" s="168">
        <f>IF(A22stdlife="n/a","n/a",IF(BH$3&gt;(A22stdlife+$E352),(Input!$H$164*(1+rvanilla)^0.5)-SUM($H352:BG352),(Input!$H$164*(1+rvanilla)^0.5)/A22stdlife))</f>
        <v>0</v>
      </c>
      <c r="BI352" s="168">
        <f>IF(A22stdlife="n/a","n/a",IF(BI$3&gt;(A22stdlife+$E352),(Input!$H$164*(1+rvanilla)^0.5)-SUM($H352:BH352),(Input!$H$164*(1+rvanilla)^0.5)/A22stdlife))</f>
        <v>0</v>
      </c>
      <c r="BJ352" s="20"/>
      <c r="BK352" s="20"/>
      <c r="BL352"/>
      <c r="BM352"/>
      <c r="BN352"/>
      <c r="BO352"/>
      <c r="BP352"/>
      <c r="BQ352"/>
      <c r="BR352"/>
      <c r="BS352"/>
      <c r="BT352"/>
      <c r="BU352"/>
      <c r="BV352"/>
      <c r="BW352"/>
      <c r="BX352"/>
      <c r="BY352"/>
      <c r="BZ352"/>
      <c r="CA352"/>
      <c r="CB352"/>
      <c r="CC352"/>
      <c r="CD352"/>
      <c r="CE352"/>
      <c r="CF352"/>
      <c r="CG352"/>
      <c r="CH352"/>
      <c r="CI352"/>
      <c r="CJ352"/>
      <c r="CK352"/>
      <c r="CL352"/>
      <c r="CM352"/>
      <c r="CN352"/>
      <c r="CO352"/>
      <c r="CP352"/>
      <c r="CQ352"/>
      <c r="CR352"/>
      <c r="CS352"/>
      <c r="CT352"/>
      <c r="CU352"/>
      <c r="CV352"/>
      <c r="CW352"/>
      <c r="CX352"/>
      <c r="CY352"/>
      <c r="CZ352"/>
      <c r="DA352"/>
      <c r="DB352"/>
      <c r="DC352"/>
      <c r="DD352"/>
      <c r="DE352"/>
      <c r="DF352"/>
      <c r="DG352"/>
      <c r="DH352"/>
      <c r="DI352"/>
      <c r="DJ352"/>
      <c r="DK352"/>
      <c r="DL352"/>
      <c r="DM352"/>
      <c r="DN352"/>
      <c r="DO352"/>
      <c r="DP352"/>
      <c r="DQ352"/>
      <c r="DR352"/>
      <c r="DS352"/>
      <c r="DT352"/>
      <c r="DU352"/>
      <c r="DV352"/>
      <c r="DW352"/>
      <c r="DX352"/>
      <c r="DY352"/>
      <c r="DZ352"/>
      <c r="EA352"/>
      <c r="EB352"/>
      <c r="EC352"/>
      <c r="ED352"/>
      <c r="EE352"/>
      <c r="EF352"/>
      <c r="EG352"/>
      <c r="EH352"/>
      <c r="EI352"/>
      <c r="EJ352"/>
      <c r="EK352"/>
      <c r="EL352"/>
      <c r="EM352"/>
      <c r="EN352"/>
      <c r="EO352"/>
      <c r="EP352"/>
      <c r="EQ352"/>
      <c r="ER352"/>
      <c r="ES352"/>
      <c r="ET352"/>
      <c r="EU352"/>
      <c r="EV352"/>
      <c r="EW352"/>
      <c r="EX352"/>
      <c r="EY352"/>
      <c r="EZ352"/>
      <c r="FA352"/>
      <c r="FB352"/>
      <c r="FC352"/>
      <c r="FD352"/>
      <c r="FE352"/>
      <c r="FF352"/>
      <c r="FG352"/>
      <c r="FH352"/>
      <c r="FI352"/>
      <c r="FJ352"/>
      <c r="FK352"/>
      <c r="FL352"/>
      <c r="FM352"/>
      <c r="FN352"/>
      <c r="FO352"/>
      <c r="FP352"/>
      <c r="FQ352"/>
      <c r="FR352"/>
      <c r="FS352"/>
      <c r="FT352"/>
      <c r="FU352"/>
      <c r="FV352"/>
      <c r="FW352"/>
      <c r="FX352"/>
      <c r="FY352"/>
      <c r="FZ352"/>
      <c r="GA352"/>
      <c r="GB352"/>
      <c r="GC352"/>
      <c r="GD352"/>
      <c r="GE352"/>
      <c r="GF352"/>
      <c r="GG352"/>
      <c r="GH352"/>
      <c r="GI352"/>
      <c r="GJ352"/>
      <c r="GK352"/>
      <c r="GL352"/>
      <c r="GM352"/>
      <c r="GN352"/>
      <c r="GO352"/>
      <c r="GP352"/>
      <c r="GQ352"/>
      <c r="GR352"/>
      <c r="GS352"/>
      <c r="GT352"/>
      <c r="GU352"/>
      <c r="GV352"/>
      <c r="GW352"/>
      <c r="GX352"/>
      <c r="GY352"/>
      <c r="GZ352"/>
      <c r="HA352"/>
      <c r="HB352"/>
      <c r="HC352"/>
      <c r="HD352"/>
      <c r="HE352"/>
      <c r="HF352"/>
      <c r="HG352"/>
      <c r="HH352"/>
      <c r="HI352"/>
      <c r="HJ352"/>
      <c r="HK352"/>
      <c r="HL352"/>
      <c r="HM352"/>
      <c r="HN352"/>
      <c r="HO352"/>
      <c r="HP352"/>
      <c r="HQ352"/>
      <c r="HR352"/>
      <c r="HS352"/>
      <c r="HT352"/>
      <c r="HU352"/>
      <c r="HV352"/>
      <c r="HW352"/>
      <c r="HX352"/>
      <c r="HY352"/>
      <c r="HZ352"/>
      <c r="IA352"/>
      <c r="IB352"/>
      <c r="IC352"/>
      <c r="ID352"/>
      <c r="IE352"/>
      <c r="IF352"/>
      <c r="IG352"/>
      <c r="IH352"/>
      <c r="II352"/>
      <c r="IJ352"/>
      <c r="IK352"/>
      <c r="IL352"/>
      <c r="IM352"/>
      <c r="IN352"/>
      <c r="IO352"/>
      <c r="IP352"/>
      <c r="IQ352"/>
      <c r="IR352"/>
      <c r="IS352"/>
      <c r="IT352"/>
      <c r="IU352"/>
      <c r="IV352"/>
    </row>
    <row r="353" spans="1:256" s="5" customFormat="1" hidden="1" outlineLevel="2">
      <c r="A353" s="20"/>
      <c r="B353" s="20"/>
      <c r="C353" s="38"/>
      <c r="D353" s="641"/>
      <c r="E353" s="287">
        <v>3</v>
      </c>
      <c r="F353" s="40"/>
      <c r="G353" s="445"/>
      <c r="H353" s="315"/>
      <c r="I353" s="314"/>
      <c r="J353" s="168">
        <f>IF(A22stdlife="n/a","n/a",IF(J$3&gt;(A22stdlife+$E353),(Input!$I$164*(1+rvanilla)^0.5)-SUM($I353:I353),(Input!$I$164*(1+rvanilla)^0.5)/A22stdlife))</f>
        <v>0</v>
      </c>
      <c r="K353" s="168">
        <f>IF(A22stdlife="n/a","n/a",IF(K$3&gt;(A22stdlife+$E353),(Input!$I$164*(1+rvanilla)^0.5)-SUM($I353:J353),(Input!$I$164*(1+rvanilla)^0.5)/A22stdlife))</f>
        <v>0</v>
      </c>
      <c r="L353" s="168">
        <f>IF(A22stdlife="n/a","n/a",IF(L$3&gt;(A22stdlife+$E353),(Input!$I$164*(1+rvanilla)^0.5)-SUM($I353:K353),(Input!$I$164*(1+rvanilla)^0.5)/A22stdlife))</f>
        <v>0</v>
      </c>
      <c r="M353" s="168">
        <f>IF(A22stdlife="n/a","n/a",IF(M$3&gt;(A22stdlife+$E353),(Input!$I$164*(1+rvanilla)^0.5)-SUM($I353:L353),(Input!$I$164*(1+rvanilla)^0.5)/A22stdlife))</f>
        <v>0</v>
      </c>
      <c r="N353" s="168">
        <f>IF(A22stdlife="n/a","n/a",IF(N$3&gt;(A22stdlife+$E353),(Input!$I$164*(1+rvanilla)^0.5)-SUM($I353:M353),(Input!$I$164*(1+rvanilla)^0.5)/A22stdlife))</f>
        <v>0</v>
      </c>
      <c r="O353" s="168">
        <f>IF(A22stdlife="n/a","n/a",IF(O$3&gt;(A22stdlife+$E353),(Input!$I$164*(1+rvanilla)^0.5)-SUM($I353:N353),(Input!$I$164*(1+rvanilla)^0.5)/A22stdlife))</f>
        <v>0</v>
      </c>
      <c r="P353" s="168">
        <f>IF(A22stdlife="n/a","n/a",IF(P$3&gt;(A22stdlife+$E353),(Input!$I$164*(1+rvanilla)^0.5)-SUM($I353:O353),(Input!$I$164*(1+rvanilla)^0.5)/A22stdlife))</f>
        <v>0</v>
      </c>
      <c r="Q353" s="168">
        <f>IF(A22stdlife="n/a","n/a",IF(Q$3&gt;(A22stdlife+$E353),(Input!$I$164*(1+rvanilla)^0.5)-SUM($I353:P353),(Input!$I$164*(1+rvanilla)^0.5)/A22stdlife))</f>
        <v>0</v>
      </c>
      <c r="R353" s="168">
        <f>IF(A22stdlife="n/a","n/a",IF(R$3&gt;(A22stdlife+$E353),(Input!$I$164*(1+rvanilla)^0.5)-SUM($I353:Q353),(Input!$I$164*(1+rvanilla)^0.5)/A22stdlife))</f>
        <v>0</v>
      </c>
      <c r="S353" s="168">
        <f>IF(A22stdlife="n/a","n/a",IF(S$3&gt;(A22stdlife+$E353),(Input!$I$164*(1+rvanilla)^0.5)-SUM($I353:R353),(Input!$I$164*(1+rvanilla)^0.5)/A22stdlife))</f>
        <v>0</v>
      </c>
      <c r="T353" s="168">
        <f>IF(A22stdlife="n/a","n/a",IF(T$3&gt;(A22stdlife+$E353),(Input!$I$164*(1+rvanilla)^0.5)-SUM($I353:S353),(Input!$I$164*(1+rvanilla)^0.5)/A22stdlife))</f>
        <v>0</v>
      </c>
      <c r="U353" s="168">
        <f>IF(A22stdlife="n/a","n/a",IF(U$3&gt;(A22stdlife+$E353),(Input!$I$164*(1+rvanilla)^0.5)-SUM($I353:T353),(Input!$I$164*(1+rvanilla)^0.5)/A22stdlife))</f>
        <v>0</v>
      </c>
      <c r="V353" s="168">
        <f>IF(A22stdlife="n/a","n/a",IF(V$3&gt;(A22stdlife+$E353),(Input!$I$164*(1+rvanilla)^0.5)-SUM($I353:U353),(Input!$I$164*(1+rvanilla)^0.5)/A22stdlife))</f>
        <v>0</v>
      </c>
      <c r="W353" s="168">
        <f>IF(A22stdlife="n/a","n/a",IF(W$3&gt;(A22stdlife+$E353),(Input!$I$164*(1+rvanilla)^0.5)-SUM($I353:V353),(Input!$I$164*(1+rvanilla)^0.5)/A22stdlife))</f>
        <v>0</v>
      </c>
      <c r="X353" s="168">
        <f>IF(A22stdlife="n/a","n/a",IF(X$3&gt;(A22stdlife+$E353),(Input!$I$164*(1+rvanilla)^0.5)-SUM($I353:W353),(Input!$I$164*(1+rvanilla)^0.5)/A22stdlife))</f>
        <v>0</v>
      </c>
      <c r="Y353" s="168">
        <f>IF(A22stdlife="n/a","n/a",IF(Y$3&gt;(A22stdlife+$E353),(Input!$I$164*(1+rvanilla)^0.5)-SUM($I353:X353),(Input!$I$164*(1+rvanilla)^0.5)/A22stdlife))</f>
        <v>0</v>
      </c>
      <c r="Z353" s="168">
        <f>IF(A22stdlife="n/a","n/a",IF(Z$3&gt;(A22stdlife+$E353),(Input!$I$164*(1+rvanilla)^0.5)-SUM($I353:Y353),(Input!$I$164*(1+rvanilla)^0.5)/A22stdlife))</f>
        <v>0</v>
      </c>
      <c r="AA353" s="168">
        <f>IF(A22stdlife="n/a","n/a",IF(AA$3&gt;(A22stdlife+$E353),(Input!$I$164*(1+rvanilla)^0.5)-SUM($I353:Z353),(Input!$I$164*(1+rvanilla)^0.5)/A22stdlife))</f>
        <v>0</v>
      </c>
      <c r="AB353" s="168">
        <f>IF(A22stdlife="n/a","n/a",IF(AB$3&gt;(A22stdlife+$E353),(Input!$I$164*(1+rvanilla)^0.5)-SUM($I353:AA353),(Input!$I$164*(1+rvanilla)^0.5)/A22stdlife))</f>
        <v>0</v>
      </c>
      <c r="AC353" s="168">
        <f>IF(A22stdlife="n/a","n/a",IF(AC$3&gt;(A22stdlife+$E353),(Input!$I$164*(1+rvanilla)^0.5)-SUM($I353:AB353),(Input!$I$164*(1+rvanilla)^0.5)/A22stdlife))</f>
        <v>0</v>
      </c>
      <c r="AD353" s="168">
        <f>IF(A22stdlife="n/a","n/a",IF(AD$3&gt;(A22stdlife+$E353),(Input!$I$164*(1+rvanilla)^0.5)-SUM($I353:AC353),(Input!$I$164*(1+rvanilla)^0.5)/A22stdlife))</f>
        <v>0</v>
      </c>
      <c r="AE353" s="168">
        <f>IF(A22stdlife="n/a","n/a",IF(AE$3&gt;(A22stdlife+$E353),(Input!$I$164*(1+rvanilla)^0.5)-SUM($I353:AD353),(Input!$I$164*(1+rvanilla)^0.5)/A22stdlife))</f>
        <v>0</v>
      </c>
      <c r="AF353" s="168">
        <f>IF(A22stdlife="n/a","n/a",IF(AF$3&gt;(A22stdlife+$E353),(Input!$I$164*(1+rvanilla)^0.5)-SUM($I353:AE353),(Input!$I$164*(1+rvanilla)^0.5)/A22stdlife))</f>
        <v>0</v>
      </c>
      <c r="AG353" s="168">
        <f>IF(A22stdlife="n/a","n/a",IF(AG$3&gt;(A22stdlife+$E353),(Input!$I$164*(1+rvanilla)^0.5)-SUM($I353:AF353),(Input!$I$164*(1+rvanilla)^0.5)/A22stdlife))</f>
        <v>0</v>
      </c>
      <c r="AH353" s="168">
        <f>IF(A22stdlife="n/a","n/a",IF(AH$3&gt;(A22stdlife+$E353),(Input!$I$164*(1+rvanilla)^0.5)-SUM($I353:AG353),(Input!$I$164*(1+rvanilla)^0.5)/A22stdlife))</f>
        <v>0</v>
      </c>
      <c r="AI353" s="168">
        <f>IF(A22stdlife="n/a","n/a",IF(AI$3&gt;(A22stdlife+$E353),(Input!$I$164*(1+rvanilla)^0.5)-SUM($I353:AH353),(Input!$I$164*(1+rvanilla)^0.5)/A22stdlife))</f>
        <v>0</v>
      </c>
      <c r="AJ353" s="168">
        <f>IF(A22stdlife="n/a","n/a",IF(AJ$3&gt;(A22stdlife+$E353),(Input!$I$164*(1+rvanilla)^0.5)-SUM($I353:AI353),(Input!$I$164*(1+rvanilla)^0.5)/A22stdlife))</f>
        <v>0</v>
      </c>
      <c r="AK353" s="168">
        <f>IF(A22stdlife="n/a","n/a",IF(AK$3&gt;(A22stdlife+$E353),(Input!$I$164*(1+rvanilla)^0.5)-SUM($I353:AJ353),(Input!$I$164*(1+rvanilla)^0.5)/A22stdlife))</f>
        <v>0</v>
      </c>
      <c r="AL353" s="168">
        <f>IF(A22stdlife="n/a","n/a",IF(AL$3&gt;(A22stdlife+$E353),(Input!$I$164*(1+rvanilla)^0.5)-SUM($I353:AK353),(Input!$I$164*(1+rvanilla)^0.5)/A22stdlife))</f>
        <v>0</v>
      </c>
      <c r="AM353" s="168">
        <f>IF(A22stdlife="n/a","n/a",IF(AM$3&gt;(A22stdlife+$E353),(Input!$I$164*(1+rvanilla)^0.5)-SUM($I353:AL353),(Input!$I$164*(1+rvanilla)^0.5)/A22stdlife))</f>
        <v>0</v>
      </c>
      <c r="AN353" s="168">
        <f>IF(A22stdlife="n/a","n/a",IF(AN$3&gt;(A22stdlife+$E353),(Input!$I$164*(1+rvanilla)^0.5)-SUM($I353:AM353),(Input!$I$164*(1+rvanilla)^0.5)/A22stdlife))</f>
        <v>0</v>
      </c>
      <c r="AO353" s="168">
        <f>IF(A22stdlife="n/a","n/a",IF(AO$3&gt;(A22stdlife+$E353),(Input!$I$164*(1+rvanilla)^0.5)-SUM($I353:AN353),(Input!$I$164*(1+rvanilla)^0.5)/A22stdlife))</f>
        <v>0</v>
      </c>
      <c r="AP353" s="168">
        <f>IF(A22stdlife="n/a","n/a",IF(AP$3&gt;(A22stdlife+$E353),(Input!$I$164*(1+rvanilla)^0.5)-SUM($I353:AO353),(Input!$I$164*(1+rvanilla)^0.5)/A22stdlife))</f>
        <v>0</v>
      </c>
      <c r="AQ353" s="168">
        <f>IF(A22stdlife="n/a","n/a",IF(AQ$3&gt;(A22stdlife+$E353),(Input!$I$164*(1+rvanilla)^0.5)-SUM($I353:AP353),(Input!$I$164*(1+rvanilla)^0.5)/A22stdlife))</f>
        <v>0</v>
      </c>
      <c r="AR353" s="168">
        <f>IF(A22stdlife="n/a","n/a",IF(AR$3&gt;(A22stdlife+$E353),(Input!$I$164*(1+rvanilla)^0.5)-SUM($I353:AQ353),(Input!$I$164*(1+rvanilla)^0.5)/A22stdlife))</f>
        <v>0</v>
      </c>
      <c r="AS353" s="168">
        <f>IF(A22stdlife="n/a","n/a",IF(AS$3&gt;(A22stdlife+$E353),(Input!$I$164*(1+rvanilla)^0.5)-SUM($I353:AR353),(Input!$I$164*(1+rvanilla)^0.5)/A22stdlife))</f>
        <v>0</v>
      </c>
      <c r="AT353" s="168">
        <f>IF(A22stdlife="n/a","n/a",IF(AT$3&gt;(A22stdlife+$E353),(Input!$I$164*(1+rvanilla)^0.5)-SUM($I353:AS353),(Input!$I$164*(1+rvanilla)^0.5)/A22stdlife))</f>
        <v>0</v>
      </c>
      <c r="AU353" s="168">
        <f>IF(A22stdlife="n/a","n/a",IF(AU$3&gt;(A22stdlife+$E353),(Input!$I$164*(1+rvanilla)^0.5)-SUM($I353:AT353),(Input!$I$164*(1+rvanilla)^0.5)/A22stdlife))</f>
        <v>0</v>
      </c>
      <c r="AV353" s="168">
        <f>IF(A22stdlife="n/a","n/a",IF(AV$3&gt;(A22stdlife+$E353),(Input!$I$164*(1+rvanilla)^0.5)-SUM($I353:AU353),(Input!$I$164*(1+rvanilla)^0.5)/A22stdlife))</f>
        <v>0</v>
      </c>
      <c r="AW353" s="168">
        <f>IF(A22stdlife="n/a","n/a",IF(AW$3&gt;(A22stdlife+$E353),(Input!$I$164*(1+rvanilla)^0.5)-SUM($I353:AV353),(Input!$I$164*(1+rvanilla)^0.5)/A22stdlife))</f>
        <v>0</v>
      </c>
      <c r="AX353" s="168">
        <f>IF(A22stdlife="n/a","n/a",IF(AX$3&gt;(A22stdlife+$E353),(Input!$I$164*(1+rvanilla)^0.5)-SUM($I353:AW353),(Input!$I$164*(1+rvanilla)^0.5)/A22stdlife))</f>
        <v>0</v>
      </c>
      <c r="AY353" s="168">
        <f>IF(A22stdlife="n/a","n/a",IF(AY$3&gt;(A22stdlife+$E353),(Input!$I$164*(1+rvanilla)^0.5)-SUM($I353:AX353),(Input!$I$164*(1+rvanilla)^0.5)/A22stdlife))</f>
        <v>0</v>
      </c>
      <c r="AZ353" s="168">
        <f>IF(A22stdlife="n/a","n/a",IF(AZ$3&gt;(A22stdlife+$E353),(Input!$I$164*(1+rvanilla)^0.5)-SUM($I353:AY353),(Input!$I$164*(1+rvanilla)^0.5)/A22stdlife))</f>
        <v>0</v>
      </c>
      <c r="BA353" s="168">
        <f>IF(A22stdlife="n/a","n/a",IF(BA$3&gt;(A22stdlife+$E353),(Input!$I$164*(1+rvanilla)^0.5)-SUM($I353:AZ353),(Input!$I$164*(1+rvanilla)^0.5)/A22stdlife))</f>
        <v>0</v>
      </c>
      <c r="BB353" s="168">
        <f>IF(A22stdlife="n/a","n/a",IF(BB$3&gt;(A22stdlife+$E353),(Input!$I$164*(1+rvanilla)^0.5)-SUM($I353:BA353),(Input!$I$164*(1+rvanilla)^0.5)/A22stdlife))</f>
        <v>0</v>
      </c>
      <c r="BC353" s="168">
        <f>IF(A22stdlife="n/a","n/a",IF(BC$3&gt;(A22stdlife+$E353),(Input!$I$164*(1+rvanilla)^0.5)-SUM($I353:BB353),(Input!$I$164*(1+rvanilla)^0.5)/A22stdlife))</f>
        <v>0</v>
      </c>
      <c r="BD353" s="168">
        <f>IF(A22stdlife="n/a","n/a",IF(BD$3&gt;(A22stdlife+$E353),(Input!$I$164*(1+rvanilla)^0.5)-SUM($I353:BC353),(Input!$I$164*(1+rvanilla)^0.5)/A22stdlife))</f>
        <v>0</v>
      </c>
      <c r="BE353" s="168">
        <f>IF(A22stdlife="n/a","n/a",IF(BE$3&gt;(A22stdlife+$E353),(Input!$I$164*(1+rvanilla)^0.5)-SUM($I353:BD353),(Input!$I$164*(1+rvanilla)^0.5)/A22stdlife))</f>
        <v>0</v>
      </c>
      <c r="BF353" s="168">
        <f>IF(A22stdlife="n/a","n/a",IF(BF$3&gt;(A22stdlife+$E353),(Input!$I$164*(1+rvanilla)^0.5)-SUM($I353:BE353),(Input!$I$164*(1+rvanilla)^0.5)/A22stdlife))</f>
        <v>0</v>
      </c>
      <c r="BG353" s="168">
        <f>IF(A22stdlife="n/a","n/a",IF(BG$3&gt;(A22stdlife+$E353),(Input!$I$164*(1+rvanilla)^0.5)-SUM($I353:BF353),(Input!$I$164*(1+rvanilla)^0.5)/A22stdlife))</f>
        <v>0</v>
      </c>
      <c r="BH353" s="168">
        <f>IF(A22stdlife="n/a","n/a",IF(BH$3&gt;(A22stdlife+$E353),(Input!$I$164*(1+rvanilla)^0.5)-SUM($I353:BG353),(Input!$I$164*(1+rvanilla)^0.5)/A22stdlife))</f>
        <v>0</v>
      </c>
      <c r="BI353" s="168">
        <f>IF(A22stdlife="n/a","n/a",IF(BI$3&gt;(A22stdlife+$E353),(Input!$I$164*(1+rvanilla)^0.5)-SUM($I353:BH353),(Input!$I$164*(1+rvanilla)^0.5)/A22stdlife))</f>
        <v>0</v>
      </c>
      <c r="BJ353" s="20"/>
      <c r="BK353" s="20"/>
      <c r="BL353"/>
      <c r="BM353"/>
      <c r="BN353"/>
      <c r="BO353"/>
      <c r="BP353"/>
      <c r="BQ353"/>
      <c r="BR353"/>
      <c r="BS353"/>
      <c r="BT353"/>
      <c r="BU353"/>
      <c r="BV353"/>
      <c r="BW353"/>
      <c r="BX353"/>
      <c r="BY353"/>
      <c r="BZ353"/>
      <c r="CA353"/>
      <c r="CB353"/>
      <c r="CC353"/>
      <c r="CD353"/>
      <c r="CE353"/>
      <c r="CF353"/>
      <c r="CG353"/>
      <c r="CH353"/>
      <c r="CI353"/>
      <c r="CJ353"/>
      <c r="CK353"/>
      <c r="CL353"/>
      <c r="CM353"/>
      <c r="CN353"/>
      <c r="CO353"/>
      <c r="CP353"/>
      <c r="CQ353"/>
      <c r="CR353"/>
      <c r="CS353"/>
      <c r="CT353"/>
      <c r="CU353"/>
      <c r="CV353"/>
      <c r="CW353"/>
      <c r="CX353"/>
      <c r="CY353"/>
      <c r="CZ353"/>
      <c r="DA353"/>
      <c r="DB353"/>
      <c r="DC353"/>
      <c r="DD353"/>
      <c r="DE353"/>
      <c r="DF353"/>
      <c r="DG353"/>
      <c r="DH353"/>
      <c r="DI353"/>
      <c r="DJ353"/>
      <c r="DK353"/>
      <c r="DL353"/>
      <c r="DM353"/>
      <c r="DN353"/>
      <c r="DO353"/>
      <c r="DP353"/>
      <c r="DQ353"/>
      <c r="DR353"/>
      <c r="DS353"/>
      <c r="DT353"/>
      <c r="DU353"/>
      <c r="DV353"/>
      <c r="DW353"/>
      <c r="DX353"/>
      <c r="DY353"/>
      <c r="DZ353"/>
      <c r="EA353"/>
      <c r="EB353"/>
      <c r="EC353"/>
      <c r="ED353"/>
      <c r="EE353"/>
      <c r="EF353"/>
      <c r="EG353"/>
      <c r="EH353"/>
      <c r="EI353"/>
      <c r="EJ353"/>
      <c r="EK353"/>
      <c r="EL353"/>
      <c r="EM353"/>
      <c r="EN353"/>
      <c r="EO353"/>
      <c r="EP353"/>
      <c r="EQ353"/>
      <c r="ER353"/>
      <c r="ES353"/>
      <c r="ET353"/>
      <c r="EU353"/>
      <c r="EV353"/>
      <c r="EW353"/>
      <c r="EX353"/>
      <c r="EY353"/>
      <c r="EZ353"/>
      <c r="FA353"/>
      <c r="FB353"/>
      <c r="FC353"/>
      <c r="FD353"/>
      <c r="FE353"/>
      <c r="FF353"/>
      <c r="FG353"/>
      <c r="FH353"/>
      <c r="FI353"/>
      <c r="FJ353"/>
      <c r="FK353"/>
      <c r="FL353"/>
      <c r="FM353"/>
      <c r="FN353"/>
      <c r="FO353"/>
      <c r="FP353"/>
      <c r="FQ353"/>
      <c r="FR353"/>
      <c r="FS353"/>
      <c r="FT353"/>
      <c r="FU353"/>
      <c r="FV353"/>
      <c r="FW353"/>
      <c r="FX353"/>
      <c r="FY353"/>
      <c r="FZ353"/>
      <c r="GA353"/>
      <c r="GB353"/>
      <c r="GC353"/>
      <c r="GD353"/>
      <c r="GE353"/>
      <c r="GF353"/>
      <c r="GG353"/>
      <c r="GH353"/>
      <c r="GI353"/>
      <c r="GJ353"/>
      <c r="GK353"/>
      <c r="GL353"/>
      <c r="GM353"/>
      <c r="GN353"/>
      <c r="GO353"/>
      <c r="GP353"/>
      <c r="GQ353"/>
      <c r="GR353"/>
      <c r="GS353"/>
      <c r="GT353"/>
      <c r="GU353"/>
      <c r="GV353"/>
      <c r="GW353"/>
      <c r="GX353"/>
      <c r="GY353"/>
      <c r="GZ353"/>
      <c r="HA353"/>
      <c r="HB353"/>
      <c r="HC353"/>
      <c r="HD353"/>
      <c r="HE353"/>
      <c r="HF353"/>
      <c r="HG353"/>
      <c r="HH353"/>
      <c r="HI353"/>
      <c r="HJ353"/>
      <c r="HK353"/>
      <c r="HL353"/>
      <c r="HM353"/>
      <c r="HN353"/>
      <c r="HO353"/>
      <c r="HP353"/>
      <c r="HQ353"/>
      <c r="HR353"/>
      <c r="HS353"/>
      <c r="HT353"/>
      <c r="HU353"/>
      <c r="HV353"/>
      <c r="HW353"/>
      <c r="HX353"/>
      <c r="HY353"/>
      <c r="HZ353"/>
      <c r="IA353"/>
      <c r="IB353"/>
      <c r="IC353"/>
      <c r="ID353"/>
      <c r="IE353"/>
      <c r="IF353"/>
      <c r="IG353"/>
      <c r="IH353"/>
      <c r="II353"/>
      <c r="IJ353"/>
      <c r="IK353"/>
      <c r="IL353"/>
      <c r="IM353"/>
      <c r="IN353"/>
      <c r="IO353"/>
      <c r="IP353"/>
      <c r="IQ353"/>
      <c r="IR353"/>
      <c r="IS353"/>
      <c r="IT353"/>
      <c r="IU353"/>
      <c r="IV353"/>
    </row>
    <row r="354" spans="1:256" s="5" customFormat="1" hidden="1" outlineLevel="2">
      <c r="A354" s="20"/>
      <c r="B354" s="20"/>
      <c r="C354" s="38"/>
      <c r="D354" s="641"/>
      <c r="E354" s="287">
        <v>4</v>
      </c>
      <c r="F354" s="40"/>
      <c r="G354" s="445"/>
      <c r="H354" s="315"/>
      <c r="I354" s="315"/>
      <c r="J354" s="314"/>
      <c r="K354" s="168">
        <f>IF(A22stdlife="n/a","n/a",IF(K$3&gt;(A22stdlife+$E354),(Input!$J$164*(1+rvanilla)^0.5)-SUM($J354:J354),(Input!$J$164*(1+rvanilla)^0.5)/A22stdlife))</f>
        <v>0</v>
      </c>
      <c r="L354" s="168">
        <f>IF(A22stdlife="n/a","n/a",IF(L$3&gt;(A22stdlife+$E354),(Input!$J$164*(1+rvanilla)^0.5)-SUM($J354:K354),(Input!$J$164*(1+rvanilla)^0.5)/A22stdlife))</f>
        <v>0</v>
      </c>
      <c r="M354" s="168">
        <f>IF(A22stdlife="n/a","n/a",IF(M$3&gt;(A22stdlife+$E354),(Input!$J$164*(1+rvanilla)^0.5)-SUM($J354:L354),(Input!$J$164*(1+rvanilla)^0.5)/A22stdlife))</f>
        <v>0</v>
      </c>
      <c r="N354" s="168">
        <f>IF(A22stdlife="n/a","n/a",IF(N$3&gt;(A22stdlife+$E354),(Input!$J$164*(1+rvanilla)^0.5)-SUM($J354:M354),(Input!$J$164*(1+rvanilla)^0.5)/A22stdlife))</f>
        <v>0</v>
      </c>
      <c r="O354" s="168">
        <f>IF(A22stdlife="n/a","n/a",IF(O$3&gt;(A22stdlife+$E354),(Input!$J$164*(1+rvanilla)^0.5)-SUM($J354:N354),(Input!$J$164*(1+rvanilla)^0.5)/A22stdlife))</f>
        <v>0</v>
      </c>
      <c r="P354" s="168">
        <f>IF(A22stdlife="n/a","n/a",IF(P$3&gt;(A22stdlife+$E354),(Input!$J$164*(1+rvanilla)^0.5)-SUM($J354:O354),(Input!$J$164*(1+rvanilla)^0.5)/A22stdlife))</f>
        <v>0</v>
      </c>
      <c r="Q354" s="168">
        <f>IF(A22stdlife="n/a","n/a",IF(Q$3&gt;(A22stdlife+$E354),(Input!$J$164*(1+rvanilla)^0.5)-SUM($J354:P354),(Input!$J$164*(1+rvanilla)^0.5)/A22stdlife))</f>
        <v>0</v>
      </c>
      <c r="R354" s="168">
        <f>IF(A22stdlife="n/a","n/a",IF(R$3&gt;(A22stdlife+$E354),(Input!$J$164*(1+rvanilla)^0.5)-SUM($J354:Q354),(Input!$J$164*(1+rvanilla)^0.5)/A22stdlife))</f>
        <v>0</v>
      </c>
      <c r="S354" s="168">
        <f>IF(A22stdlife="n/a","n/a",IF(S$3&gt;(A22stdlife+$E354),(Input!$J$164*(1+rvanilla)^0.5)-SUM($J354:R354),(Input!$J$164*(1+rvanilla)^0.5)/A22stdlife))</f>
        <v>0</v>
      </c>
      <c r="T354" s="168">
        <f>IF(A22stdlife="n/a","n/a",IF(T$3&gt;(A22stdlife+$E354),(Input!$J$164*(1+rvanilla)^0.5)-SUM($J354:S354),(Input!$J$164*(1+rvanilla)^0.5)/A22stdlife))</f>
        <v>0</v>
      </c>
      <c r="U354" s="168">
        <f>IF(A22stdlife="n/a","n/a",IF(U$3&gt;(A22stdlife+$E354),(Input!$J$164*(1+rvanilla)^0.5)-SUM($J354:T354),(Input!$J$164*(1+rvanilla)^0.5)/A22stdlife))</f>
        <v>0</v>
      </c>
      <c r="V354" s="168">
        <f>IF(A22stdlife="n/a","n/a",IF(V$3&gt;(A22stdlife+$E354),(Input!$J$164*(1+rvanilla)^0.5)-SUM($J354:U354),(Input!$J$164*(1+rvanilla)^0.5)/A22stdlife))</f>
        <v>0</v>
      </c>
      <c r="W354" s="168">
        <f>IF(A22stdlife="n/a","n/a",IF(W$3&gt;(A22stdlife+$E354),(Input!$J$164*(1+rvanilla)^0.5)-SUM($J354:V354),(Input!$J$164*(1+rvanilla)^0.5)/A22stdlife))</f>
        <v>0</v>
      </c>
      <c r="X354" s="168">
        <f>IF(A22stdlife="n/a","n/a",IF(X$3&gt;(A22stdlife+$E354),(Input!$J$164*(1+rvanilla)^0.5)-SUM($J354:W354),(Input!$J$164*(1+rvanilla)^0.5)/A22stdlife))</f>
        <v>0</v>
      </c>
      <c r="Y354" s="168">
        <f>IF(A22stdlife="n/a","n/a",IF(Y$3&gt;(A22stdlife+$E354),(Input!$J$164*(1+rvanilla)^0.5)-SUM($J354:X354),(Input!$J$164*(1+rvanilla)^0.5)/A22stdlife))</f>
        <v>0</v>
      </c>
      <c r="Z354" s="168">
        <f>IF(A22stdlife="n/a","n/a",IF(Z$3&gt;(A22stdlife+$E354),(Input!$J$164*(1+rvanilla)^0.5)-SUM($J354:Y354),(Input!$J$164*(1+rvanilla)^0.5)/A22stdlife))</f>
        <v>0</v>
      </c>
      <c r="AA354" s="168">
        <f>IF(A22stdlife="n/a","n/a",IF(AA$3&gt;(A22stdlife+$E354),(Input!$J$164*(1+rvanilla)^0.5)-SUM($J354:Z354),(Input!$J$164*(1+rvanilla)^0.5)/A22stdlife))</f>
        <v>0</v>
      </c>
      <c r="AB354" s="168">
        <f>IF(A22stdlife="n/a","n/a",IF(AB$3&gt;(A22stdlife+$E354),(Input!$J$164*(1+rvanilla)^0.5)-SUM($J354:AA354),(Input!$J$164*(1+rvanilla)^0.5)/A22stdlife))</f>
        <v>0</v>
      </c>
      <c r="AC354" s="168">
        <f>IF(A22stdlife="n/a","n/a",IF(AC$3&gt;(A22stdlife+$E354),(Input!$J$164*(1+rvanilla)^0.5)-SUM($J354:AB354),(Input!$J$164*(1+rvanilla)^0.5)/A22stdlife))</f>
        <v>0</v>
      </c>
      <c r="AD354" s="168">
        <f>IF(A22stdlife="n/a","n/a",IF(AD$3&gt;(A22stdlife+$E354),(Input!$J$164*(1+rvanilla)^0.5)-SUM($J354:AC354),(Input!$J$164*(1+rvanilla)^0.5)/A22stdlife))</f>
        <v>0</v>
      </c>
      <c r="AE354" s="168">
        <f>IF(A22stdlife="n/a","n/a",IF(AE$3&gt;(A22stdlife+$E354),(Input!$J$164*(1+rvanilla)^0.5)-SUM($J354:AD354),(Input!$J$164*(1+rvanilla)^0.5)/A22stdlife))</f>
        <v>0</v>
      </c>
      <c r="AF354" s="168">
        <f>IF(A22stdlife="n/a","n/a",IF(AF$3&gt;(A22stdlife+$E354),(Input!$J$164*(1+rvanilla)^0.5)-SUM($J354:AE354),(Input!$J$164*(1+rvanilla)^0.5)/A22stdlife))</f>
        <v>0</v>
      </c>
      <c r="AG354" s="168">
        <f>IF(A22stdlife="n/a","n/a",IF(AG$3&gt;(A22stdlife+$E354),(Input!$J$164*(1+rvanilla)^0.5)-SUM($J354:AF354),(Input!$J$164*(1+rvanilla)^0.5)/A22stdlife))</f>
        <v>0</v>
      </c>
      <c r="AH354" s="168">
        <f>IF(A22stdlife="n/a","n/a",IF(AH$3&gt;(A22stdlife+$E354),(Input!$J$164*(1+rvanilla)^0.5)-SUM($J354:AG354),(Input!$J$164*(1+rvanilla)^0.5)/A22stdlife))</f>
        <v>0</v>
      </c>
      <c r="AI354" s="168">
        <f>IF(A22stdlife="n/a","n/a",IF(AI$3&gt;(A22stdlife+$E354),(Input!$J$164*(1+rvanilla)^0.5)-SUM($J354:AH354),(Input!$J$164*(1+rvanilla)^0.5)/A22stdlife))</f>
        <v>0</v>
      </c>
      <c r="AJ354" s="168">
        <f>IF(A22stdlife="n/a","n/a",IF(AJ$3&gt;(A22stdlife+$E354),(Input!$J$164*(1+rvanilla)^0.5)-SUM($J354:AI354),(Input!$J$164*(1+rvanilla)^0.5)/A22stdlife))</f>
        <v>0</v>
      </c>
      <c r="AK354" s="168">
        <f>IF(A22stdlife="n/a","n/a",IF(AK$3&gt;(A22stdlife+$E354),(Input!$J$164*(1+rvanilla)^0.5)-SUM($J354:AJ354),(Input!$J$164*(1+rvanilla)^0.5)/A22stdlife))</f>
        <v>0</v>
      </c>
      <c r="AL354" s="168">
        <f>IF(A22stdlife="n/a","n/a",IF(AL$3&gt;(A22stdlife+$E354),(Input!$J$164*(1+rvanilla)^0.5)-SUM($J354:AK354),(Input!$J$164*(1+rvanilla)^0.5)/A22stdlife))</f>
        <v>0</v>
      </c>
      <c r="AM354" s="168">
        <f>IF(A22stdlife="n/a","n/a",IF(AM$3&gt;(A22stdlife+$E354),(Input!$J$164*(1+rvanilla)^0.5)-SUM($J354:AL354),(Input!$J$164*(1+rvanilla)^0.5)/A22stdlife))</f>
        <v>0</v>
      </c>
      <c r="AN354" s="168">
        <f>IF(A22stdlife="n/a","n/a",IF(AN$3&gt;(A22stdlife+$E354),(Input!$J$164*(1+rvanilla)^0.5)-SUM($J354:AM354),(Input!$J$164*(1+rvanilla)^0.5)/A22stdlife))</f>
        <v>0</v>
      </c>
      <c r="AO354" s="168">
        <f>IF(A22stdlife="n/a","n/a",IF(AO$3&gt;(A22stdlife+$E354),(Input!$J$164*(1+rvanilla)^0.5)-SUM($J354:AN354),(Input!$J$164*(1+rvanilla)^0.5)/A22stdlife))</f>
        <v>0</v>
      </c>
      <c r="AP354" s="168">
        <f>IF(A22stdlife="n/a","n/a",IF(AP$3&gt;(A22stdlife+$E354),(Input!$J$164*(1+rvanilla)^0.5)-SUM($J354:AO354),(Input!$J$164*(1+rvanilla)^0.5)/A22stdlife))</f>
        <v>0</v>
      </c>
      <c r="AQ354" s="168">
        <f>IF(A22stdlife="n/a","n/a",IF(AQ$3&gt;(A22stdlife+$E354),(Input!$J$164*(1+rvanilla)^0.5)-SUM($J354:AP354),(Input!$J$164*(1+rvanilla)^0.5)/A22stdlife))</f>
        <v>0</v>
      </c>
      <c r="AR354" s="168">
        <f>IF(A22stdlife="n/a","n/a",IF(AR$3&gt;(A22stdlife+$E354),(Input!$J$164*(1+rvanilla)^0.5)-SUM($J354:AQ354),(Input!$J$164*(1+rvanilla)^0.5)/A22stdlife))</f>
        <v>0</v>
      </c>
      <c r="AS354" s="168">
        <f>IF(A22stdlife="n/a","n/a",IF(AS$3&gt;(A22stdlife+$E354),(Input!$J$164*(1+rvanilla)^0.5)-SUM($J354:AR354),(Input!$J$164*(1+rvanilla)^0.5)/A22stdlife))</f>
        <v>0</v>
      </c>
      <c r="AT354" s="168">
        <f>IF(A22stdlife="n/a","n/a",IF(AT$3&gt;(A22stdlife+$E354),(Input!$J$164*(1+rvanilla)^0.5)-SUM($J354:AS354),(Input!$J$164*(1+rvanilla)^0.5)/A22stdlife))</f>
        <v>0</v>
      </c>
      <c r="AU354" s="168">
        <f>IF(A22stdlife="n/a","n/a",IF(AU$3&gt;(A22stdlife+$E354),(Input!$J$164*(1+rvanilla)^0.5)-SUM($J354:AT354),(Input!$J$164*(1+rvanilla)^0.5)/A22stdlife))</f>
        <v>0</v>
      </c>
      <c r="AV354" s="168">
        <f>IF(A22stdlife="n/a","n/a",IF(AV$3&gt;(A22stdlife+$E354),(Input!$J$164*(1+rvanilla)^0.5)-SUM($J354:AU354),(Input!$J$164*(1+rvanilla)^0.5)/A22stdlife))</f>
        <v>0</v>
      </c>
      <c r="AW354" s="168">
        <f>IF(A22stdlife="n/a","n/a",IF(AW$3&gt;(A22stdlife+$E354),(Input!$J$164*(1+rvanilla)^0.5)-SUM($J354:AV354),(Input!$J$164*(1+rvanilla)^0.5)/A22stdlife))</f>
        <v>0</v>
      </c>
      <c r="AX354" s="168">
        <f>IF(A22stdlife="n/a","n/a",IF(AX$3&gt;(A22stdlife+$E354),(Input!$J$164*(1+rvanilla)^0.5)-SUM($J354:AW354),(Input!$J$164*(1+rvanilla)^0.5)/A22stdlife))</f>
        <v>0</v>
      </c>
      <c r="AY354" s="168">
        <f>IF(A22stdlife="n/a","n/a",IF(AY$3&gt;(A22stdlife+$E354),(Input!$J$164*(1+rvanilla)^0.5)-SUM($J354:AX354),(Input!$J$164*(1+rvanilla)^0.5)/A22stdlife))</f>
        <v>0</v>
      </c>
      <c r="AZ354" s="168">
        <f>IF(A22stdlife="n/a","n/a",IF(AZ$3&gt;(A22stdlife+$E354),(Input!$J$164*(1+rvanilla)^0.5)-SUM($J354:AY354),(Input!$J$164*(1+rvanilla)^0.5)/A22stdlife))</f>
        <v>0</v>
      </c>
      <c r="BA354" s="168">
        <f>IF(A22stdlife="n/a","n/a",IF(BA$3&gt;(A22stdlife+$E354),(Input!$J$164*(1+rvanilla)^0.5)-SUM($J354:AZ354),(Input!$J$164*(1+rvanilla)^0.5)/A22stdlife))</f>
        <v>0</v>
      </c>
      <c r="BB354" s="168">
        <f>IF(A22stdlife="n/a","n/a",IF(BB$3&gt;(A22stdlife+$E354),(Input!$J$164*(1+rvanilla)^0.5)-SUM($J354:BA354),(Input!$J$164*(1+rvanilla)^0.5)/A22stdlife))</f>
        <v>0</v>
      </c>
      <c r="BC354" s="168">
        <f>IF(A22stdlife="n/a","n/a",IF(BC$3&gt;(A22stdlife+$E354),(Input!$J$164*(1+rvanilla)^0.5)-SUM($J354:BB354),(Input!$J$164*(1+rvanilla)^0.5)/A22stdlife))</f>
        <v>0</v>
      </c>
      <c r="BD354" s="168">
        <f>IF(A22stdlife="n/a","n/a",IF(BD$3&gt;(A22stdlife+$E354),(Input!$J$164*(1+rvanilla)^0.5)-SUM($J354:BC354),(Input!$J$164*(1+rvanilla)^0.5)/A22stdlife))</f>
        <v>0</v>
      </c>
      <c r="BE354" s="168">
        <f>IF(A22stdlife="n/a","n/a",IF(BE$3&gt;(A22stdlife+$E354),(Input!$J$164*(1+rvanilla)^0.5)-SUM($J354:BD354),(Input!$J$164*(1+rvanilla)^0.5)/A22stdlife))</f>
        <v>0</v>
      </c>
      <c r="BF354" s="168">
        <f>IF(A22stdlife="n/a","n/a",IF(BF$3&gt;(A22stdlife+$E354),(Input!$J$164*(1+rvanilla)^0.5)-SUM($J354:BE354),(Input!$J$164*(1+rvanilla)^0.5)/A22stdlife))</f>
        <v>0</v>
      </c>
      <c r="BG354" s="168">
        <f>IF(A22stdlife="n/a","n/a",IF(BG$3&gt;(A22stdlife+$E354),(Input!$J$164*(1+rvanilla)^0.5)-SUM($J354:BF354),(Input!$J$164*(1+rvanilla)^0.5)/A22stdlife))</f>
        <v>0</v>
      </c>
      <c r="BH354" s="168">
        <f>IF(A22stdlife="n/a","n/a",IF(BH$3&gt;(A22stdlife+$E354),(Input!$J$164*(1+rvanilla)^0.5)-SUM($J354:BG354),(Input!$J$164*(1+rvanilla)^0.5)/A22stdlife))</f>
        <v>0</v>
      </c>
      <c r="BI354" s="168">
        <f>IF(A22stdlife="n/a","n/a",IF(BI$3&gt;(A22stdlife+$E354),(Input!$J$164*(1+rvanilla)^0.5)-SUM($J354:BH354),(Input!$J$164*(1+rvanilla)^0.5)/A22stdlife))</f>
        <v>0</v>
      </c>
      <c r="BJ354" s="20"/>
      <c r="BK354" s="20"/>
      <c r="BL354"/>
      <c r="BM354"/>
      <c r="BN354"/>
      <c r="BO354"/>
      <c r="BP354"/>
      <c r="BQ354"/>
      <c r="BR354"/>
      <c r="BS354"/>
      <c r="BT354"/>
      <c r="BU354"/>
      <c r="BV354"/>
      <c r="BW354"/>
      <c r="BX354"/>
      <c r="BY354"/>
      <c r="BZ354"/>
      <c r="CA354"/>
      <c r="CB354"/>
      <c r="CC354"/>
      <c r="CD354"/>
      <c r="CE354"/>
      <c r="CF354"/>
      <c r="CG354"/>
      <c r="CH354"/>
      <c r="CI354"/>
      <c r="CJ354"/>
      <c r="CK354"/>
      <c r="CL354"/>
      <c r="CM354"/>
      <c r="CN354"/>
      <c r="CO354"/>
      <c r="CP354"/>
      <c r="CQ354"/>
      <c r="CR354"/>
      <c r="CS354"/>
      <c r="CT354"/>
      <c r="CU354"/>
      <c r="CV354"/>
      <c r="CW354"/>
      <c r="CX354"/>
      <c r="CY354"/>
      <c r="CZ354"/>
      <c r="DA354"/>
      <c r="DB354"/>
      <c r="DC354"/>
      <c r="DD354"/>
      <c r="DE354"/>
      <c r="DF354"/>
      <c r="DG354"/>
      <c r="DH354"/>
      <c r="DI354"/>
      <c r="DJ354"/>
      <c r="DK354"/>
      <c r="DL354"/>
      <c r="DM354"/>
      <c r="DN354"/>
      <c r="DO354"/>
      <c r="DP354"/>
      <c r="DQ354"/>
      <c r="DR354"/>
      <c r="DS354"/>
      <c r="DT354"/>
      <c r="DU354"/>
      <c r="DV354"/>
      <c r="DW354"/>
      <c r="DX354"/>
      <c r="DY354"/>
      <c r="DZ354"/>
      <c r="EA354"/>
      <c r="EB354"/>
      <c r="EC354"/>
      <c r="ED354"/>
      <c r="EE354"/>
      <c r="EF354"/>
      <c r="EG354"/>
      <c r="EH354"/>
      <c r="EI354"/>
      <c r="EJ354"/>
      <c r="EK354"/>
      <c r="EL354"/>
      <c r="EM354"/>
      <c r="EN354"/>
      <c r="EO354"/>
      <c r="EP354"/>
      <c r="EQ354"/>
      <c r="ER354"/>
      <c r="ES354"/>
      <c r="ET354"/>
      <c r="EU354"/>
      <c r="EV354"/>
      <c r="EW354"/>
      <c r="EX354"/>
      <c r="EY354"/>
      <c r="EZ354"/>
      <c r="FA354"/>
      <c r="FB354"/>
      <c r="FC354"/>
      <c r="FD354"/>
      <c r="FE354"/>
      <c r="FF354"/>
      <c r="FG354"/>
      <c r="FH354"/>
      <c r="FI354"/>
      <c r="FJ354"/>
      <c r="FK354"/>
      <c r="FL354"/>
      <c r="FM354"/>
      <c r="FN354"/>
      <c r="FO354"/>
      <c r="FP354"/>
      <c r="FQ354"/>
      <c r="FR354"/>
      <c r="FS354"/>
      <c r="FT354"/>
      <c r="FU354"/>
      <c r="FV354"/>
      <c r="FW354"/>
      <c r="FX354"/>
      <c r="FY354"/>
      <c r="FZ354"/>
      <c r="GA354"/>
      <c r="GB354"/>
      <c r="GC354"/>
      <c r="GD354"/>
      <c r="GE354"/>
      <c r="GF354"/>
      <c r="GG354"/>
      <c r="GH354"/>
      <c r="GI354"/>
      <c r="GJ354"/>
      <c r="GK354"/>
      <c r="GL354"/>
      <c r="GM354"/>
      <c r="GN354"/>
      <c r="GO354"/>
      <c r="GP354"/>
      <c r="GQ354"/>
      <c r="GR354"/>
      <c r="GS354"/>
      <c r="GT354"/>
      <c r="GU354"/>
      <c r="GV354"/>
      <c r="GW354"/>
      <c r="GX354"/>
      <c r="GY354"/>
      <c r="GZ354"/>
      <c r="HA354"/>
      <c r="HB354"/>
      <c r="HC354"/>
      <c r="HD354"/>
      <c r="HE354"/>
      <c r="HF354"/>
      <c r="HG354"/>
      <c r="HH354"/>
      <c r="HI354"/>
      <c r="HJ354"/>
      <c r="HK354"/>
      <c r="HL354"/>
      <c r="HM354"/>
      <c r="HN354"/>
      <c r="HO354"/>
      <c r="HP354"/>
      <c r="HQ354"/>
      <c r="HR354"/>
      <c r="HS354"/>
      <c r="HT354"/>
      <c r="HU354"/>
      <c r="HV354"/>
      <c r="HW354"/>
      <c r="HX354"/>
      <c r="HY354"/>
      <c r="HZ354"/>
      <c r="IA354"/>
      <c r="IB354"/>
      <c r="IC354"/>
      <c r="ID354"/>
      <c r="IE354"/>
      <c r="IF354"/>
      <c r="IG354"/>
      <c r="IH354"/>
      <c r="II354"/>
      <c r="IJ354"/>
      <c r="IK354"/>
      <c r="IL354"/>
      <c r="IM354"/>
      <c r="IN354"/>
      <c r="IO354"/>
      <c r="IP354"/>
      <c r="IQ354"/>
      <c r="IR354"/>
      <c r="IS354"/>
      <c r="IT354"/>
      <c r="IU354"/>
      <c r="IV354"/>
    </row>
    <row r="355" spans="1:256" s="5" customFormat="1" hidden="1" outlineLevel="2">
      <c r="A355" s="20"/>
      <c r="B355" s="20"/>
      <c r="C355" s="38"/>
      <c r="D355" s="641"/>
      <c r="E355" s="287">
        <v>5</v>
      </c>
      <c r="F355" s="40"/>
      <c r="G355" s="445"/>
      <c r="H355" s="315"/>
      <c r="I355" s="315"/>
      <c r="J355" s="315"/>
      <c r="K355" s="314"/>
      <c r="L355" s="168">
        <f>IF(A22stdlife="n/a","n/a",IF(L$3&gt;(A22stdlife+$E355),(Input!$K$164*(1+rvanilla)^0.5)-SUM($K355:K355),(Input!$K$164*(1+rvanilla)^0.5)/A22stdlife))</f>
        <v>0</v>
      </c>
      <c r="M355" s="168">
        <f>IF(A22stdlife="n/a","n/a",IF(M$3&gt;(A22stdlife+$E355),(Input!$K$164*(1+rvanilla)^0.5)-SUM($K355:L355),(Input!$K$164*(1+rvanilla)^0.5)/A22stdlife))</f>
        <v>0</v>
      </c>
      <c r="N355" s="168">
        <f>IF(A22stdlife="n/a","n/a",IF(N$3&gt;(A22stdlife+$E355),(Input!$K$164*(1+rvanilla)^0.5)-SUM($K355:M355),(Input!$K$164*(1+rvanilla)^0.5)/A22stdlife))</f>
        <v>0</v>
      </c>
      <c r="O355" s="168">
        <f>IF(A22stdlife="n/a","n/a",IF(O$3&gt;(A22stdlife+$E355),(Input!$K$164*(1+rvanilla)^0.5)-SUM($K355:N355),(Input!$K$164*(1+rvanilla)^0.5)/A22stdlife))</f>
        <v>0</v>
      </c>
      <c r="P355" s="168">
        <f>IF(A22stdlife="n/a","n/a",IF(P$3&gt;(A22stdlife+$E355),(Input!$K$164*(1+rvanilla)^0.5)-SUM($K355:O355),(Input!$K$164*(1+rvanilla)^0.5)/A22stdlife))</f>
        <v>0</v>
      </c>
      <c r="Q355" s="168">
        <f>IF(A22stdlife="n/a","n/a",IF(Q$3&gt;(A22stdlife+$E355),(Input!$K$164*(1+rvanilla)^0.5)-SUM($K355:P355),(Input!$K$164*(1+rvanilla)^0.5)/A22stdlife))</f>
        <v>0</v>
      </c>
      <c r="R355" s="168">
        <f>IF(A22stdlife="n/a","n/a",IF(R$3&gt;(A22stdlife+$E355),(Input!$K$164*(1+rvanilla)^0.5)-SUM($K355:Q355),(Input!$K$164*(1+rvanilla)^0.5)/A22stdlife))</f>
        <v>0</v>
      </c>
      <c r="S355" s="168">
        <f>IF(A22stdlife="n/a","n/a",IF(S$3&gt;(A22stdlife+$E355),(Input!$K$164*(1+rvanilla)^0.5)-SUM($K355:R355),(Input!$K$164*(1+rvanilla)^0.5)/A22stdlife))</f>
        <v>0</v>
      </c>
      <c r="T355" s="168">
        <f>IF(A22stdlife="n/a","n/a",IF(T$3&gt;(A22stdlife+$E355),(Input!$K$164*(1+rvanilla)^0.5)-SUM($K355:S355),(Input!$K$164*(1+rvanilla)^0.5)/A22stdlife))</f>
        <v>0</v>
      </c>
      <c r="U355" s="168">
        <f>IF(A22stdlife="n/a","n/a",IF(U$3&gt;(A22stdlife+$E355),(Input!$K$164*(1+rvanilla)^0.5)-SUM($K355:T355),(Input!$K$164*(1+rvanilla)^0.5)/A22stdlife))</f>
        <v>0</v>
      </c>
      <c r="V355" s="168">
        <f>IF(A22stdlife="n/a","n/a",IF(V$3&gt;(A22stdlife+$E355),(Input!$K$164*(1+rvanilla)^0.5)-SUM($K355:U355),(Input!$K$164*(1+rvanilla)^0.5)/A22stdlife))</f>
        <v>0</v>
      </c>
      <c r="W355" s="168">
        <f>IF(A22stdlife="n/a","n/a",IF(W$3&gt;(A22stdlife+$E355),(Input!$K$164*(1+rvanilla)^0.5)-SUM($K355:V355),(Input!$K$164*(1+rvanilla)^0.5)/A22stdlife))</f>
        <v>0</v>
      </c>
      <c r="X355" s="168">
        <f>IF(A22stdlife="n/a","n/a",IF(X$3&gt;(A22stdlife+$E355),(Input!$K$164*(1+rvanilla)^0.5)-SUM($K355:W355),(Input!$K$164*(1+rvanilla)^0.5)/A22stdlife))</f>
        <v>0</v>
      </c>
      <c r="Y355" s="168">
        <f>IF(A22stdlife="n/a","n/a",IF(Y$3&gt;(A22stdlife+$E355),(Input!$K$164*(1+rvanilla)^0.5)-SUM($K355:X355),(Input!$K$164*(1+rvanilla)^0.5)/A22stdlife))</f>
        <v>0</v>
      </c>
      <c r="Z355" s="168">
        <f>IF(A22stdlife="n/a","n/a",IF(Z$3&gt;(A22stdlife+$E355),(Input!$K$164*(1+rvanilla)^0.5)-SUM($K355:Y355),(Input!$K$164*(1+rvanilla)^0.5)/A22stdlife))</f>
        <v>0</v>
      </c>
      <c r="AA355" s="168">
        <f>IF(A22stdlife="n/a","n/a",IF(AA$3&gt;(A22stdlife+$E355),(Input!$K$164*(1+rvanilla)^0.5)-SUM($K355:Z355),(Input!$K$164*(1+rvanilla)^0.5)/A22stdlife))</f>
        <v>0</v>
      </c>
      <c r="AB355" s="168">
        <f>IF(A22stdlife="n/a","n/a",IF(AB$3&gt;(A22stdlife+$E355),(Input!$K$164*(1+rvanilla)^0.5)-SUM($K355:AA355),(Input!$K$164*(1+rvanilla)^0.5)/A22stdlife))</f>
        <v>0</v>
      </c>
      <c r="AC355" s="168">
        <f>IF(A22stdlife="n/a","n/a",IF(AC$3&gt;(A22stdlife+$E355),(Input!$K$164*(1+rvanilla)^0.5)-SUM($K355:AB355),(Input!$K$164*(1+rvanilla)^0.5)/A22stdlife))</f>
        <v>0</v>
      </c>
      <c r="AD355" s="168">
        <f>IF(A22stdlife="n/a","n/a",IF(AD$3&gt;(A22stdlife+$E355),(Input!$K$164*(1+rvanilla)^0.5)-SUM($K355:AC355),(Input!$K$164*(1+rvanilla)^0.5)/A22stdlife))</f>
        <v>0</v>
      </c>
      <c r="AE355" s="168">
        <f>IF(A22stdlife="n/a","n/a",IF(AE$3&gt;(A22stdlife+$E355),(Input!$K$164*(1+rvanilla)^0.5)-SUM($K355:AD355),(Input!$K$164*(1+rvanilla)^0.5)/A22stdlife))</f>
        <v>0</v>
      </c>
      <c r="AF355" s="168">
        <f>IF(A22stdlife="n/a","n/a",IF(AF$3&gt;(A22stdlife+$E355),(Input!$K$164*(1+rvanilla)^0.5)-SUM($K355:AE355),(Input!$K$164*(1+rvanilla)^0.5)/A22stdlife))</f>
        <v>0</v>
      </c>
      <c r="AG355" s="168">
        <f>IF(A22stdlife="n/a","n/a",IF(AG$3&gt;(A22stdlife+$E355),(Input!$K$164*(1+rvanilla)^0.5)-SUM($K355:AF355),(Input!$K$164*(1+rvanilla)^0.5)/A22stdlife))</f>
        <v>0</v>
      </c>
      <c r="AH355" s="168">
        <f>IF(A22stdlife="n/a","n/a",IF(AH$3&gt;(A22stdlife+$E355),(Input!$K$164*(1+rvanilla)^0.5)-SUM($K355:AG355),(Input!$K$164*(1+rvanilla)^0.5)/A22stdlife))</f>
        <v>0</v>
      </c>
      <c r="AI355" s="168">
        <f>IF(A22stdlife="n/a","n/a",IF(AI$3&gt;(A22stdlife+$E355),(Input!$K$164*(1+rvanilla)^0.5)-SUM($K355:AH355),(Input!$K$164*(1+rvanilla)^0.5)/A22stdlife))</f>
        <v>0</v>
      </c>
      <c r="AJ355" s="168">
        <f>IF(A22stdlife="n/a","n/a",IF(AJ$3&gt;(A22stdlife+$E355),(Input!$K$164*(1+rvanilla)^0.5)-SUM($K355:AI355),(Input!$K$164*(1+rvanilla)^0.5)/A22stdlife))</f>
        <v>0</v>
      </c>
      <c r="AK355" s="168">
        <f>IF(A22stdlife="n/a","n/a",IF(AK$3&gt;(A22stdlife+$E355),(Input!$K$164*(1+rvanilla)^0.5)-SUM($K355:AJ355),(Input!$K$164*(1+rvanilla)^0.5)/A22stdlife))</f>
        <v>0</v>
      </c>
      <c r="AL355" s="168">
        <f>IF(A22stdlife="n/a","n/a",IF(AL$3&gt;(A22stdlife+$E355),(Input!$K$164*(1+rvanilla)^0.5)-SUM($K355:AK355),(Input!$K$164*(1+rvanilla)^0.5)/A22stdlife))</f>
        <v>0</v>
      </c>
      <c r="AM355" s="168">
        <f>IF(A22stdlife="n/a","n/a",IF(AM$3&gt;(A22stdlife+$E355),(Input!$K$164*(1+rvanilla)^0.5)-SUM($K355:AL355),(Input!$K$164*(1+rvanilla)^0.5)/A22stdlife))</f>
        <v>0</v>
      </c>
      <c r="AN355" s="168">
        <f>IF(A22stdlife="n/a","n/a",IF(AN$3&gt;(A22stdlife+$E355),(Input!$K$164*(1+rvanilla)^0.5)-SUM($K355:AM355),(Input!$K$164*(1+rvanilla)^0.5)/A22stdlife))</f>
        <v>0</v>
      </c>
      <c r="AO355" s="168">
        <f>IF(A22stdlife="n/a","n/a",IF(AO$3&gt;(A22stdlife+$E355),(Input!$K$164*(1+rvanilla)^0.5)-SUM($K355:AN355),(Input!$K$164*(1+rvanilla)^0.5)/A22stdlife))</f>
        <v>0</v>
      </c>
      <c r="AP355" s="168">
        <f>IF(A22stdlife="n/a","n/a",IF(AP$3&gt;(A22stdlife+$E355),(Input!$K$164*(1+rvanilla)^0.5)-SUM($K355:AO355),(Input!$K$164*(1+rvanilla)^0.5)/A22stdlife))</f>
        <v>0</v>
      </c>
      <c r="AQ355" s="168">
        <f>IF(A22stdlife="n/a","n/a",IF(AQ$3&gt;(A22stdlife+$E355),(Input!$K$164*(1+rvanilla)^0.5)-SUM($K355:AP355),(Input!$K$164*(1+rvanilla)^0.5)/A22stdlife))</f>
        <v>0</v>
      </c>
      <c r="AR355" s="168">
        <f>IF(A22stdlife="n/a","n/a",IF(AR$3&gt;(A22stdlife+$E355),(Input!$K$164*(1+rvanilla)^0.5)-SUM($K355:AQ355),(Input!$K$164*(1+rvanilla)^0.5)/A22stdlife))</f>
        <v>0</v>
      </c>
      <c r="AS355" s="168">
        <f>IF(A22stdlife="n/a","n/a",IF(AS$3&gt;(A22stdlife+$E355),(Input!$K$164*(1+rvanilla)^0.5)-SUM($K355:AR355),(Input!$K$164*(1+rvanilla)^0.5)/A22stdlife))</f>
        <v>0</v>
      </c>
      <c r="AT355" s="168">
        <f>IF(A22stdlife="n/a","n/a",IF(AT$3&gt;(A22stdlife+$E355),(Input!$K$164*(1+rvanilla)^0.5)-SUM($K355:AS355),(Input!$K$164*(1+rvanilla)^0.5)/A22stdlife))</f>
        <v>0</v>
      </c>
      <c r="AU355" s="168">
        <f>IF(A22stdlife="n/a","n/a",IF(AU$3&gt;(A22stdlife+$E355),(Input!$K$164*(1+rvanilla)^0.5)-SUM($K355:AT355),(Input!$K$164*(1+rvanilla)^0.5)/A22stdlife))</f>
        <v>0</v>
      </c>
      <c r="AV355" s="168">
        <f>IF(A22stdlife="n/a","n/a",IF(AV$3&gt;(A22stdlife+$E355),(Input!$K$164*(1+rvanilla)^0.5)-SUM($K355:AU355),(Input!$K$164*(1+rvanilla)^0.5)/A22stdlife))</f>
        <v>0</v>
      </c>
      <c r="AW355" s="168">
        <f>IF(A22stdlife="n/a","n/a",IF(AW$3&gt;(A22stdlife+$E355),(Input!$K$164*(1+rvanilla)^0.5)-SUM($K355:AV355),(Input!$K$164*(1+rvanilla)^0.5)/A22stdlife))</f>
        <v>0</v>
      </c>
      <c r="AX355" s="168">
        <f>IF(A22stdlife="n/a","n/a",IF(AX$3&gt;(A22stdlife+$E355),(Input!$K$164*(1+rvanilla)^0.5)-SUM($K355:AW355),(Input!$K$164*(1+rvanilla)^0.5)/A22stdlife))</f>
        <v>0</v>
      </c>
      <c r="AY355" s="168">
        <f>IF(A22stdlife="n/a","n/a",IF(AY$3&gt;(A22stdlife+$E355),(Input!$K$164*(1+rvanilla)^0.5)-SUM($K355:AX355),(Input!$K$164*(1+rvanilla)^0.5)/A22stdlife))</f>
        <v>0</v>
      </c>
      <c r="AZ355" s="168">
        <f>IF(A22stdlife="n/a","n/a",IF(AZ$3&gt;(A22stdlife+$E355),(Input!$K$164*(1+rvanilla)^0.5)-SUM($K355:AY355),(Input!$K$164*(1+rvanilla)^0.5)/A22stdlife))</f>
        <v>0</v>
      </c>
      <c r="BA355" s="168">
        <f>IF(A22stdlife="n/a","n/a",IF(BA$3&gt;(A22stdlife+$E355),(Input!$K$164*(1+rvanilla)^0.5)-SUM($K355:AZ355),(Input!$K$164*(1+rvanilla)^0.5)/A22stdlife))</f>
        <v>0</v>
      </c>
      <c r="BB355" s="168">
        <f>IF(A22stdlife="n/a","n/a",IF(BB$3&gt;(A22stdlife+$E355),(Input!$K$164*(1+rvanilla)^0.5)-SUM($K355:BA355),(Input!$K$164*(1+rvanilla)^0.5)/A22stdlife))</f>
        <v>0</v>
      </c>
      <c r="BC355" s="168">
        <f>IF(A22stdlife="n/a","n/a",IF(BC$3&gt;(A22stdlife+$E355),(Input!$K$164*(1+rvanilla)^0.5)-SUM($K355:BB355),(Input!$K$164*(1+rvanilla)^0.5)/A22stdlife))</f>
        <v>0</v>
      </c>
      <c r="BD355" s="168">
        <f>IF(A22stdlife="n/a","n/a",IF(BD$3&gt;(A22stdlife+$E355),(Input!$K$164*(1+rvanilla)^0.5)-SUM($K355:BC355),(Input!$K$164*(1+rvanilla)^0.5)/A22stdlife))</f>
        <v>0</v>
      </c>
      <c r="BE355" s="168">
        <f>IF(A22stdlife="n/a","n/a",IF(BE$3&gt;(A22stdlife+$E355),(Input!$K$164*(1+rvanilla)^0.5)-SUM($K355:BD355),(Input!$K$164*(1+rvanilla)^0.5)/A22stdlife))</f>
        <v>0</v>
      </c>
      <c r="BF355" s="168">
        <f>IF(A22stdlife="n/a","n/a",IF(BF$3&gt;(A22stdlife+$E355),(Input!$K$164*(1+rvanilla)^0.5)-SUM($K355:BE355),(Input!$K$164*(1+rvanilla)^0.5)/A22stdlife))</f>
        <v>0</v>
      </c>
      <c r="BG355" s="168">
        <f>IF(A22stdlife="n/a","n/a",IF(BG$3&gt;(A22stdlife+$E355),(Input!$K$164*(1+rvanilla)^0.5)-SUM($K355:BF355),(Input!$K$164*(1+rvanilla)^0.5)/A22stdlife))</f>
        <v>0</v>
      </c>
      <c r="BH355" s="168">
        <f>IF(A22stdlife="n/a","n/a",IF(BH$3&gt;(A22stdlife+$E355),(Input!$K$164*(1+rvanilla)^0.5)-SUM($K355:BG355),(Input!$K$164*(1+rvanilla)^0.5)/A22stdlife))</f>
        <v>0</v>
      </c>
      <c r="BI355" s="168">
        <f>IF(A22stdlife="n/a","n/a",IF(BI$3&gt;(A22stdlife+$E355),(Input!$K$164*(1+rvanilla)^0.5)-SUM($K355:BH355),(Input!$K$164*(1+rvanilla)^0.5)/A22stdlife))</f>
        <v>0</v>
      </c>
      <c r="BJ355" s="20"/>
      <c r="BK355" s="20"/>
      <c r="BL355"/>
      <c r="BM355"/>
      <c r="BN355"/>
      <c r="BO355"/>
      <c r="BP355"/>
      <c r="BQ355"/>
      <c r="BR355"/>
      <c r="BS355"/>
      <c r="BT355"/>
      <c r="BU355"/>
      <c r="BV355"/>
      <c r="BW355"/>
      <c r="BX355"/>
      <c r="BY355"/>
      <c r="BZ355"/>
      <c r="CA355"/>
      <c r="CB355"/>
      <c r="CC355"/>
      <c r="CD355"/>
      <c r="CE355"/>
      <c r="CF355"/>
      <c r="CG355"/>
      <c r="CH355"/>
      <c r="CI355"/>
      <c r="CJ355"/>
      <c r="CK355"/>
      <c r="CL355"/>
      <c r="CM355"/>
      <c r="CN355"/>
      <c r="CO355"/>
      <c r="CP355"/>
      <c r="CQ355"/>
      <c r="CR355"/>
      <c r="CS355"/>
      <c r="CT355"/>
      <c r="CU355"/>
      <c r="CV355"/>
      <c r="CW355"/>
      <c r="CX355"/>
      <c r="CY355"/>
      <c r="CZ355"/>
      <c r="DA355"/>
      <c r="DB355"/>
      <c r="DC355"/>
      <c r="DD355"/>
      <c r="DE355"/>
      <c r="DF355"/>
      <c r="DG355"/>
      <c r="DH355"/>
      <c r="DI355"/>
      <c r="DJ355"/>
      <c r="DK355"/>
      <c r="DL355"/>
      <c r="DM355"/>
      <c r="DN355"/>
      <c r="DO355"/>
      <c r="DP355"/>
      <c r="DQ355"/>
      <c r="DR355"/>
      <c r="DS355"/>
      <c r="DT355"/>
      <c r="DU355"/>
      <c r="DV355"/>
      <c r="DW355"/>
      <c r="DX355"/>
      <c r="DY355"/>
      <c r="DZ355"/>
      <c r="EA355"/>
      <c r="EB355"/>
      <c r="EC355"/>
      <c r="ED355"/>
      <c r="EE355"/>
      <c r="EF355"/>
      <c r="EG355"/>
      <c r="EH355"/>
      <c r="EI355"/>
      <c r="EJ355"/>
      <c r="EK355"/>
      <c r="EL355"/>
      <c r="EM355"/>
      <c r="EN355"/>
      <c r="EO355"/>
      <c r="EP355"/>
      <c r="EQ355"/>
      <c r="ER355"/>
      <c r="ES355"/>
      <c r="ET355"/>
      <c r="EU355"/>
      <c r="EV355"/>
      <c r="EW355"/>
      <c r="EX355"/>
      <c r="EY355"/>
      <c r="EZ355"/>
      <c r="FA355"/>
      <c r="FB355"/>
      <c r="FC355"/>
      <c r="FD355"/>
      <c r="FE355"/>
      <c r="FF355"/>
      <c r="FG355"/>
      <c r="FH355"/>
      <c r="FI355"/>
      <c r="FJ355"/>
      <c r="FK355"/>
      <c r="FL355"/>
      <c r="FM355"/>
      <c r="FN355"/>
      <c r="FO355"/>
      <c r="FP355"/>
      <c r="FQ355"/>
      <c r="FR355"/>
      <c r="FS355"/>
      <c r="FT355"/>
      <c r="FU355"/>
      <c r="FV355"/>
      <c r="FW355"/>
      <c r="FX355"/>
      <c r="FY355"/>
      <c r="FZ355"/>
      <c r="GA355"/>
      <c r="GB355"/>
      <c r="GC355"/>
      <c r="GD355"/>
      <c r="GE355"/>
      <c r="GF355"/>
      <c r="GG355"/>
      <c r="GH355"/>
      <c r="GI355"/>
      <c r="GJ355"/>
      <c r="GK355"/>
      <c r="GL355"/>
      <c r="GM355"/>
      <c r="GN355"/>
      <c r="GO355"/>
      <c r="GP355"/>
      <c r="GQ355"/>
      <c r="GR355"/>
      <c r="GS355"/>
      <c r="GT355"/>
      <c r="GU355"/>
      <c r="GV355"/>
      <c r="GW355"/>
      <c r="GX355"/>
      <c r="GY355"/>
      <c r="GZ355"/>
      <c r="HA355"/>
      <c r="HB355"/>
      <c r="HC355"/>
      <c r="HD355"/>
      <c r="HE355"/>
      <c r="HF355"/>
      <c r="HG355"/>
      <c r="HH355"/>
      <c r="HI355"/>
      <c r="HJ355"/>
      <c r="HK355"/>
      <c r="HL355"/>
      <c r="HM355"/>
      <c r="HN355"/>
      <c r="HO355"/>
      <c r="HP355"/>
      <c r="HQ355"/>
      <c r="HR355"/>
      <c r="HS355"/>
      <c r="HT355"/>
      <c r="HU355"/>
      <c r="HV355"/>
      <c r="HW355"/>
      <c r="HX355"/>
      <c r="HY355"/>
      <c r="HZ355"/>
      <c r="IA355"/>
      <c r="IB355"/>
      <c r="IC355"/>
      <c r="ID355"/>
      <c r="IE355"/>
      <c r="IF355"/>
      <c r="IG355"/>
      <c r="IH355"/>
      <c r="II355"/>
      <c r="IJ355"/>
      <c r="IK355"/>
      <c r="IL355"/>
      <c r="IM355"/>
      <c r="IN355"/>
      <c r="IO355"/>
      <c r="IP355"/>
      <c r="IQ355"/>
      <c r="IR355"/>
      <c r="IS355"/>
      <c r="IT355"/>
      <c r="IU355"/>
      <c r="IV355"/>
    </row>
    <row r="356" spans="1:256" s="5" customFormat="1" hidden="1" outlineLevel="2">
      <c r="A356" s="20"/>
      <c r="B356" s="20"/>
      <c r="C356" s="38"/>
      <c r="D356" s="641"/>
      <c r="E356" s="287">
        <v>6</v>
      </c>
      <c r="F356" s="40"/>
      <c r="G356" s="445"/>
      <c r="H356" s="315"/>
      <c r="I356" s="315"/>
      <c r="J356" s="315"/>
      <c r="K356" s="315"/>
      <c r="L356" s="314"/>
      <c r="M356" s="168">
        <f>IF(A22stdlife="n/a","n/a",IF(M$3&gt;(A22stdlife+$E356),(Input!$L$164*(1+rvanilla)^0.5)-SUM($L356:L356),(Input!$L$164*(1+rvanilla)^0.5)/A22stdlife))</f>
        <v>0</v>
      </c>
      <c r="N356" s="168">
        <f>IF(A22stdlife="n/a","n/a",IF(N$3&gt;(A22stdlife+$E356),(Input!$L$164*(1+rvanilla)^0.5)-SUM($L356:M356),(Input!$L$164*(1+rvanilla)^0.5)/A22stdlife))</f>
        <v>0</v>
      </c>
      <c r="O356" s="168">
        <f>IF(A22stdlife="n/a","n/a",IF(O$3&gt;(A22stdlife+$E356),(Input!$L$164*(1+rvanilla)^0.5)-SUM($L356:N356),(Input!$L$164*(1+rvanilla)^0.5)/A22stdlife))</f>
        <v>0</v>
      </c>
      <c r="P356" s="168">
        <f>IF(A22stdlife="n/a","n/a",IF(P$3&gt;(A22stdlife+$E356),(Input!$L$164*(1+rvanilla)^0.5)-SUM($L356:O356),(Input!$L$164*(1+rvanilla)^0.5)/A22stdlife))</f>
        <v>0</v>
      </c>
      <c r="Q356" s="168">
        <f>IF(A22stdlife="n/a","n/a",IF(Q$3&gt;(A22stdlife+$E356),(Input!$L$164*(1+rvanilla)^0.5)-SUM($L356:P356),(Input!$L$164*(1+rvanilla)^0.5)/A22stdlife))</f>
        <v>0</v>
      </c>
      <c r="R356" s="168">
        <f>IF(A22stdlife="n/a","n/a",IF(R$3&gt;(A22stdlife+$E356),(Input!$L$164*(1+rvanilla)^0.5)-SUM($L356:Q356),(Input!$L$164*(1+rvanilla)^0.5)/A22stdlife))</f>
        <v>0</v>
      </c>
      <c r="S356" s="168">
        <f>IF(A22stdlife="n/a","n/a",IF(S$3&gt;(A22stdlife+$E356),(Input!$L$164*(1+rvanilla)^0.5)-SUM($L356:R356),(Input!$L$164*(1+rvanilla)^0.5)/A22stdlife))</f>
        <v>0</v>
      </c>
      <c r="T356" s="168">
        <f>IF(A22stdlife="n/a","n/a",IF(T$3&gt;(A22stdlife+$E356),(Input!$L$164*(1+rvanilla)^0.5)-SUM($L356:S356),(Input!$L$164*(1+rvanilla)^0.5)/A22stdlife))</f>
        <v>0</v>
      </c>
      <c r="U356" s="168">
        <f>IF(A22stdlife="n/a","n/a",IF(U$3&gt;(A22stdlife+$E356),(Input!$L$164*(1+rvanilla)^0.5)-SUM($L356:T356),(Input!$L$164*(1+rvanilla)^0.5)/A22stdlife))</f>
        <v>0</v>
      </c>
      <c r="V356" s="168">
        <f>IF(A22stdlife="n/a","n/a",IF(V$3&gt;(A22stdlife+$E356),(Input!$L$164*(1+rvanilla)^0.5)-SUM($L356:U356),(Input!$L$164*(1+rvanilla)^0.5)/A22stdlife))</f>
        <v>0</v>
      </c>
      <c r="W356" s="168">
        <f>IF(A22stdlife="n/a","n/a",IF(W$3&gt;(A22stdlife+$E356),(Input!$L$164*(1+rvanilla)^0.5)-SUM($L356:V356),(Input!$L$164*(1+rvanilla)^0.5)/A22stdlife))</f>
        <v>0</v>
      </c>
      <c r="X356" s="168">
        <f>IF(A22stdlife="n/a","n/a",IF(X$3&gt;(A22stdlife+$E356),(Input!$L$164*(1+rvanilla)^0.5)-SUM($L356:W356),(Input!$L$164*(1+rvanilla)^0.5)/A22stdlife))</f>
        <v>0</v>
      </c>
      <c r="Y356" s="168">
        <f>IF(A22stdlife="n/a","n/a",IF(Y$3&gt;(A22stdlife+$E356),(Input!$L$164*(1+rvanilla)^0.5)-SUM($L356:X356),(Input!$L$164*(1+rvanilla)^0.5)/A22stdlife))</f>
        <v>0</v>
      </c>
      <c r="Z356" s="168">
        <f>IF(A22stdlife="n/a","n/a",IF(Z$3&gt;(A22stdlife+$E356),(Input!$L$164*(1+rvanilla)^0.5)-SUM($L356:Y356),(Input!$L$164*(1+rvanilla)^0.5)/A22stdlife))</f>
        <v>0</v>
      </c>
      <c r="AA356" s="168">
        <f>IF(A22stdlife="n/a","n/a",IF(AA$3&gt;(A22stdlife+$E356),(Input!$L$164*(1+rvanilla)^0.5)-SUM($L356:Z356),(Input!$L$164*(1+rvanilla)^0.5)/A22stdlife))</f>
        <v>0</v>
      </c>
      <c r="AB356" s="168">
        <f>IF(A22stdlife="n/a","n/a",IF(AB$3&gt;(A22stdlife+$E356),(Input!$L$164*(1+rvanilla)^0.5)-SUM($L356:AA356),(Input!$L$164*(1+rvanilla)^0.5)/A22stdlife))</f>
        <v>0</v>
      </c>
      <c r="AC356" s="168">
        <f>IF(A22stdlife="n/a","n/a",IF(AC$3&gt;(A22stdlife+$E356),(Input!$L$164*(1+rvanilla)^0.5)-SUM($L356:AB356),(Input!$L$164*(1+rvanilla)^0.5)/A22stdlife))</f>
        <v>0</v>
      </c>
      <c r="AD356" s="168">
        <f>IF(A22stdlife="n/a","n/a",IF(AD$3&gt;(A22stdlife+$E356),(Input!$L$164*(1+rvanilla)^0.5)-SUM($L356:AC356),(Input!$L$164*(1+rvanilla)^0.5)/A22stdlife))</f>
        <v>0</v>
      </c>
      <c r="AE356" s="168">
        <f>IF(A22stdlife="n/a","n/a",IF(AE$3&gt;(A22stdlife+$E356),(Input!$L$164*(1+rvanilla)^0.5)-SUM($L356:AD356),(Input!$L$164*(1+rvanilla)^0.5)/A22stdlife))</f>
        <v>0</v>
      </c>
      <c r="AF356" s="168">
        <f>IF(A22stdlife="n/a","n/a",IF(AF$3&gt;(A22stdlife+$E356),(Input!$L$164*(1+rvanilla)^0.5)-SUM($L356:AE356),(Input!$L$164*(1+rvanilla)^0.5)/A22stdlife))</f>
        <v>0</v>
      </c>
      <c r="AG356" s="168">
        <f>IF(A22stdlife="n/a","n/a",IF(AG$3&gt;(A22stdlife+$E356),(Input!$L$164*(1+rvanilla)^0.5)-SUM($L356:AF356),(Input!$L$164*(1+rvanilla)^0.5)/A22stdlife))</f>
        <v>0</v>
      </c>
      <c r="AH356" s="168">
        <f>IF(A22stdlife="n/a","n/a",IF(AH$3&gt;(A22stdlife+$E356),(Input!$L$164*(1+rvanilla)^0.5)-SUM($L356:AG356),(Input!$L$164*(1+rvanilla)^0.5)/A22stdlife))</f>
        <v>0</v>
      </c>
      <c r="AI356" s="168">
        <f>IF(A22stdlife="n/a","n/a",IF(AI$3&gt;(A22stdlife+$E356),(Input!$L$164*(1+rvanilla)^0.5)-SUM($L356:AH356),(Input!$L$164*(1+rvanilla)^0.5)/A22stdlife))</f>
        <v>0</v>
      </c>
      <c r="AJ356" s="168">
        <f>IF(A22stdlife="n/a","n/a",IF(AJ$3&gt;(A22stdlife+$E356),(Input!$L$164*(1+rvanilla)^0.5)-SUM($L356:AI356),(Input!$L$164*(1+rvanilla)^0.5)/A22stdlife))</f>
        <v>0</v>
      </c>
      <c r="AK356" s="168">
        <f>IF(A22stdlife="n/a","n/a",IF(AK$3&gt;(A22stdlife+$E356),(Input!$L$164*(1+rvanilla)^0.5)-SUM($L356:AJ356),(Input!$L$164*(1+rvanilla)^0.5)/A22stdlife))</f>
        <v>0</v>
      </c>
      <c r="AL356" s="168">
        <f>IF(A22stdlife="n/a","n/a",IF(AL$3&gt;(A22stdlife+$E356),(Input!$L$164*(1+rvanilla)^0.5)-SUM($L356:AK356),(Input!$L$164*(1+rvanilla)^0.5)/A22stdlife))</f>
        <v>0</v>
      </c>
      <c r="AM356" s="168">
        <f>IF(A22stdlife="n/a","n/a",IF(AM$3&gt;(A22stdlife+$E356),(Input!$L$164*(1+rvanilla)^0.5)-SUM($L356:AL356),(Input!$L$164*(1+rvanilla)^0.5)/A22stdlife))</f>
        <v>0</v>
      </c>
      <c r="AN356" s="168">
        <f>IF(A22stdlife="n/a","n/a",IF(AN$3&gt;(A22stdlife+$E356),(Input!$L$164*(1+rvanilla)^0.5)-SUM($L356:AM356),(Input!$L$164*(1+rvanilla)^0.5)/A22stdlife))</f>
        <v>0</v>
      </c>
      <c r="AO356" s="168">
        <f>IF(A22stdlife="n/a","n/a",IF(AO$3&gt;(A22stdlife+$E356),(Input!$L$164*(1+rvanilla)^0.5)-SUM($L356:AN356),(Input!$L$164*(1+rvanilla)^0.5)/A22stdlife))</f>
        <v>0</v>
      </c>
      <c r="AP356" s="168">
        <f>IF(A22stdlife="n/a","n/a",IF(AP$3&gt;(A22stdlife+$E356),(Input!$L$164*(1+rvanilla)^0.5)-SUM($L356:AO356),(Input!$L$164*(1+rvanilla)^0.5)/A22stdlife))</f>
        <v>0</v>
      </c>
      <c r="AQ356" s="168">
        <f>IF(A22stdlife="n/a","n/a",IF(AQ$3&gt;(A22stdlife+$E356),(Input!$L$164*(1+rvanilla)^0.5)-SUM($L356:AP356),(Input!$L$164*(1+rvanilla)^0.5)/A22stdlife))</f>
        <v>0</v>
      </c>
      <c r="AR356" s="168">
        <f>IF(A22stdlife="n/a","n/a",IF(AR$3&gt;(A22stdlife+$E356),(Input!$L$164*(1+rvanilla)^0.5)-SUM($L356:AQ356),(Input!$L$164*(1+rvanilla)^0.5)/A22stdlife))</f>
        <v>0</v>
      </c>
      <c r="AS356" s="168">
        <f>IF(A22stdlife="n/a","n/a",IF(AS$3&gt;(A22stdlife+$E356),(Input!$L$164*(1+rvanilla)^0.5)-SUM($L356:AR356),(Input!$L$164*(1+rvanilla)^0.5)/A22stdlife))</f>
        <v>0</v>
      </c>
      <c r="AT356" s="168">
        <f>IF(A22stdlife="n/a","n/a",IF(AT$3&gt;(A22stdlife+$E356),(Input!$L$164*(1+rvanilla)^0.5)-SUM($L356:AS356),(Input!$L$164*(1+rvanilla)^0.5)/A22stdlife))</f>
        <v>0</v>
      </c>
      <c r="AU356" s="168">
        <f>IF(A22stdlife="n/a","n/a",IF(AU$3&gt;(A22stdlife+$E356),(Input!$L$164*(1+rvanilla)^0.5)-SUM($L356:AT356),(Input!$L$164*(1+rvanilla)^0.5)/A22stdlife))</f>
        <v>0</v>
      </c>
      <c r="AV356" s="168">
        <f>IF(A22stdlife="n/a","n/a",IF(AV$3&gt;(A22stdlife+$E356),(Input!$L$164*(1+rvanilla)^0.5)-SUM($L356:AU356),(Input!$L$164*(1+rvanilla)^0.5)/A22stdlife))</f>
        <v>0</v>
      </c>
      <c r="AW356" s="168">
        <f>IF(A22stdlife="n/a","n/a",IF(AW$3&gt;(A22stdlife+$E356),(Input!$L$164*(1+rvanilla)^0.5)-SUM($L356:AV356),(Input!$L$164*(1+rvanilla)^0.5)/A22stdlife))</f>
        <v>0</v>
      </c>
      <c r="AX356" s="168">
        <f>IF(A22stdlife="n/a","n/a",IF(AX$3&gt;(A22stdlife+$E356),(Input!$L$164*(1+rvanilla)^0.5)-SUM($L356:AW356),(Input!$L$164*(1+rvanilla)^0.5)/A22stdlife))</f>
        <v>0</v>
      </c>
      <c r="AY356" s="168">
        <f>IF(A22stdlife="n/a","n/a",IF(AY$3&gt;(A22stdlife+$E356),(Input!$L$164*(1+rvanilla)^0.5)-SUM($L356:AX356),(Input!$L$164*(1+rvanilla)^0.5)/A22stdlife))</f>
        <v>0</v>
      </c>
      <c r="AZ356" s="168">
        <f>IF(A22stdlife="n/a","n/a",IF(AZ$3&gt;(A22stdlife+$E356),(Input!$L$164*(1+rvanilla)^0.5)-SUM($L356:AY356),(Input!$L$164*(1+rvanilla)^0.5)/A22stdlife))</f>
        <v>0</v>
      </c>
      <c r="BA356" s="168">
        <f>IF(A22stdlife="n/a","n/a",IF(BA$3&gt;(A22stdlife+$E356),(Input!$L$164*(1+rvanilla)^0.5)-SUM($L356:AZ356),(Input!$L$164*(1+rvanilla)^0.5)/A22stdlife))</f>
        <v>0</v>
      </c>
      <c r="BB356" s="168">
        <f>IF(A22stdlife="n/a","n/a",IF(BB$3&gt;(A22stdlife+$E356),(Input!$L$164*(1+rvanilla)^0.5)-SUM($L356:BA356),(Input!$L$164*(1+rvanilla)^0.5)/A22stdlife))</f>
        <v>0</v>
      </c>
      <c r="BC356" s="168">
        <f>IF(A22stdlife="n/a","n/a",IF(BC$3&gt;(A22stdlife+$E356),(Input!$L$164*(1+rvanilla)^0.5)-SUM($L356:BB356),(Input!$L$164*(1+rvanilla)^0.5)/A22stdlife))</f>
        <v>0</v>
      </c>
      <c r="BD356" s="168">
        <f>IF(A22stdlife="n/a","n/a",IF(BD$3&gt;(A22stdlife+$E356),(Input!$L$164*(1+rvanilla)^0.5)-SUM($L356:BC356),(Input!$L$164*(1+rvanilla)^0.5)/A22stdlife))</f>
        <v>0</v>
      </c>
      <c r="BE356" s="168">
        <f>IF(A22stdlife="n/a","n/a",IF(BE$3&gt;(A22stdlife+$E356),(Input!$L$164*(1+rvanilla)^0.5)-SUM($L356:BD356),(Input!$L$164*(1+rvanilla)^0.5)/A22stdlife))</f>
        <v>0</v>
      </c>
      <c r="BF356" s="168">
        <f>IF(A22stdlife="n/a","n/a",IF(BF$3&gt;(A22stdlife+$E356),(Input!$L$164*(1+rvanilla)^0.5)-SUM($L356:BE356),(Input!$L$164*(1+rvanilla)^0.5)/A22stdlife))</f>
        <v>0</v>
      </c>
      <c r="BG356" s="168">
        <f>IF(A22stdlife="n/a","n/a",IF(BG$3&gt;(A22stdlife+$E356),(Input!$L$164*(1+rvanilla)^0.5)-SUM($L356:BF356),(Input!$L$164*(1+rvanilla)^0.5)/A22stdlife))</f>
        <v>0</v>
      </c>
      <c r="BH356" s="168">
        <f>IF(A22stdlife="n/a","n/a",IF(BH$3&gt;(A22stdlife+$E356),(Input!$L$164*(1+rvanilla)^0.5)-SUM($L356:BG356),(Input!$L$164*(1+rvanilla)^0.5)/A22stdlife))</f>
        <v>0</v>
      </c>
      <c r="BI356" s="168">
        <f>IF(A22stdlife="n/a","n/a",IF(BI$3&gt;(A22stdlife+$E356),(Input!$L$164*(1+rvanilla)^0.5)-SUM($L356:BH356),(Input!$L$164*(1+rvanilla)^0.5)/A22stdlife))</f>
        <v>0</v>
      </c>
      <c r="BJ356" s="20"/>
      <c r="BK356" s="20"/>
      <c r="BL356"/>
      <c r="BM356"/>
      <c r="BN356"/>
      <c r="BO356"/>
      <c r="BP356"/>
      <c r="BQ356"/>
      <c r="BR356"/>
      <c r="BS356"/>
      <c r="BT356"/>
      <c r="BU356"/>
      <c r="BV356"/>
      <c r="BW356"/>
      <c r="BX356"/>
      <c r="BY356"/>
      <c r="BZ356"/>
      <c r="CA356"/>
      <c r="CB356"/>
      <c r="CC356"/>
      <c r="CD356"/>
      <c r="CE356"/>
      <c r="CF356"/>
      <c r="CG356"/>
      <c r="CH356"/>
      <c r="CI356"/>
      <c r="CJ356"/>
      <c r="CK356"/>
      <c r="CL356"/>
      <c r="CM356"/>
      <c r="CN356"/>
      <c r="CO356"/>
      <c r="CP356"/>
      <c r="CQ356"/>
      <c r="CR356"/>
      <c r="CS356"/>
      <c r="CT356"/>
      <c r="CU356"/>
      <c r="CV356"/>
      <c r="CW356"/>
      <c r="CX356"/>
      <c r="CY356"/>
      <c r="CZ356"/>
      <c r="DA356"/>
      <c r="DB356"/>
      <c r="DC356"/>
      <c r="DD356"/>
      <c r="DE356"/>
      <c r="DF356"/>
      <c r="DG356"/>
      <c r="DH356"/>
      <c r="DI356"/>
      <c r="DJ356"/>
      <c r="DK356"/>
      <c r="DL356"/>
      <c r="DM356"/>
      <c r="DN356"/>
      <c r="DO356"/>
      <c r="DP356"/>
      <c r="DQ356"/>
      <c r="DR356"/>
      <c r="DS356"/>
      <c r="DT356"/>
      <c r="DU356"/>
      <c r="DV356"/>
      <c r="DW356"/>
      <c r="DX356"/>
      <c r="DY356"/>
      <c r="DZ356"/>
      <c r="EA356"/>
      <c r="EB356"/>
      <c r="EC356"/>
      <c r="ED356"/>
      <c r="EE356"/>
      <c r="EF356"/>
      <c r="EG356"/>
      <c r="EH356"/>
      <c r="EI356"/>
      <c r="EJ356"/>
      <c r="EK356"/>
      <c r="EL356"/>
      <c r="EM356"/>
      <c r="EN356"/>
      <c r="EO356"/>
      <c r="EP356"/>
      <c r="EQ356"/>
      <c r="ER356"/>
      <c r="ES356"/>
      <c r="ET356"/>
      <c r="EU356"/>
      <c r="EV356"/>
      <c r="EW356"/>
      <c r="EX356"/>
      <c r="EY356"/>
      <c r="EZ356"/>
      <c r="FA356"/>
      <c r="FB356"/>
      <c r="FC356"/>
      <c r="FD356"/>
      <c r="FE356"/>
      <c r="FF356"/>
      <c r="FG356"/>
      <c r="FH356"/>
      <c r="FI356"/>
      <c r="FJ356"/>
      <c r="FK356"/>
      <c r="FL356"/>
      <c r="FM356"/>
      <c r="FN356"/>
      <c r="FO356"/>
      <c r="FP356"/>
      <c r="FQ356"/>
      <c r="FR356"/>
      <c r="FS356"/>
      <c r="FT356"/>
      <c r="FU356"/>
      <c r="FV356"/>
      <c r="FW356"/>
      <c r="FX356"/>
      <c r="FY356"/>
      <c r="FZ356"/>
      <c r="GA356"/>
      <c r="GB356"/>
      <c r="GC356"/>
      <c r="GD356"/>
      <c r="GE356"/>
      <c r="GF356"/>
      <c r="GG356"/>
      <c r="GH356"/>
      <c r="GI356"/>
      <c r="GJ356"/>
      <c r="GK356"/>
      <c r="GL356"/>
      <c r="GM356"/>
      <c r="GN356"/>
      <c r="GO356"/>
      <c r="GP356"/>
      <c r="GQ356"/>
      <c r="GR356"/>
      <c r="GS356"/>
      <c r="GT356"/>
      <c r="GU356"/>
      <c r="GV356"/>
      <c r="GW356"/>
      <c r="GX356"/>
      <c r="GY356"/>
      <c r="GZ356"/>
      <c r="HA356"/>
      <c r="HB356"/>
      <c r="HC356"/>
      <c r="HD356"/>
      <c r="HE356"/>
      <c r="HF356"/>
      <c r="HG356"/>
      <c r="HH356"/>
      <c r="HI356"/>
      <c r="HJ356"/>
      <c r="HK356"/>
      <c r="HL356"/>
      <c r="HM356"/>
      <c r="HN356"/>
      <c r="HO356"/>
      <c r="HP356"/>
      <c r="HQ356"/>
      <c r="HR356"/>
      <c r="HS356"/>
      <c r="HT356"/>
      <c r="HU356"/>
      <c r="HV356"/>
      <c r="HW356"/>
      <c r="HX356"/>
      <c r="HY356"/>
      <c r="HZ356"/>
      <c r="IA356"/>
      <c r="IB356"/>
      <c r="IC356"/>
      <c r="ID356"/>
      <c r="IE356"/>
      <c r="IF356"/>
      <c r="IG356"/>
      <c r="IH356"/>
      <c r="II356"/>
      <c r="IJ356"/>
      <c r="IK356"/>
      <c r="IL356"/>
      <c r="IM356"/>
      <c r="IN356"/>
      <c r="IO356"/>
      <c r="IP356"/>
      <c r="IQ356"/>
      <c r="IR356"/>
      <c r="IS356"/>
      <c r="IT356"/>
      <c r="IU356"/>
      <c r="IV356"/>
    </row>
    <row r="357" spans="1:256" s="5" customFormat="1" hidden="1" outlineLevel="2">
      <c r="A357" s="20"/>
      <c r="B357" s="20"/>
      <c r="C357" s="38"/>
      <c r="D357" s="641"/>
      <c r="E357" s="287">
        <v>7</v>
      </c>
      <c r="F357" s="40"/>
      <c r="G357" s="445"/>
      <c r="H357" s="315"/>
      <c r="I357" s="315"/>
      <c r="J357" s="315"/>
      <c r="K357" s="315"/>
      <c r="L357" s="315"/>
      <c r="M357" s="314"/>
      <c r="N357" s="168">
        <f>IF(A22stdlife="n/a","n/a",IF(N$3&gt;(A22stdlife+$E357),(Input!$M$164*(1+rvanilla)^0.5)-SUM($M357:M357),(Input!$M$164*(1+rvanilla)^0.5)/A22stdlife))</f>
        <v>0</v>
      </c>
      <c r="O357" s="168">
        <f>IF(A22stdlife="n/a","n/a",IF(O$3&gt;(A22stdlife+$E357),(Input!$M$164*(1+rvanilla)^0.5)-SUM($M357:N357),(Input!$M$164*(1+rvanilla)^0.5)/A22stdlife))</f>
        <v>0</v>
      </c>
      <c r="P357" s="168">
        <f>IF(A22stdlife="n/a","n/a",IF(P$3&gt;(A22stdlife+$E357),(Input!$M$164*(1+rvanilla)^0.5)-SUM($M357:O357),(Input!$M$164*(1+rvanilla)^0.5)/A22stdlife))</f>
        <v>0</v>
      </c>
      <c r="Q357" s="168">
        <f>IF(A22stdlife="n/a","n/a",IF(Q$3&gt;(A22stdlife+$E357),(Input!$M$164*(1+rvanilla)^0.5)-SUM($M357:P357),(Input!$M$164*(1+rvanilla)^0.5)/A22stdlife))</f>
        <v>0</v>
      </c>
      <c r="R357" s="168">
        <f>IF(A22stdlife="n/a","n/a",IF(R$3&gt;(A22stdlife+$E357),(Input!$M$164*(1+rvanilla)^0.5)-SUM($M357:Q357),(Input!$M$164*(1+rvanilla)^0.5)/A22stdlife))</f>
        <v>0</v>
      </c>
      <c r="S357" s="168">
        <f>IF(A22stdlife="n/a","n/a",IF(S$3&gt;(A22stdlife+$E357),(Input!$M$164*(1+rvanilla)^0.5)-SUM($M357:R357),(Input!$M$164*(1+rvanilla)^0.5)/A22stdlife))</f>
        <v>0</v>
      </c>
      <c r="T357" s="168">
        <f>IF(A22stdlife="n/a","n/a",IF(T$3&gt;(A22stdlife+$E357),(Input!$M$164*(1+rvanilla)^0.5)-SUM($M357:S357),(Input!$M$164*(1+rvanilla)^0.5)/A22stdlife))</f>
        <v>0</v>
      </c>
      <c r="U357" s="168">
        <f>IF(A22stdlife="n/a","n/a",IF(U$3&gt;(A22stdlife+$E357),(Input!$M$164*(1+rvanilla)^0.5)-SUM($M357:T357),(Input!$M$164*(1+rvanilla)^0.5)/A22stdlife))</f>
        <v>0</v>
      </c>
      <c r="V357" s="168">
        <f>IF(A22stdlife="n/a","n/a",IF(V$3&gt;(A22stdlife+$E357),(Input!$M$164*(1+rvanilla)^0.5)-SUM($M357:U357),(Input!$M$164*(1+rvanilla)^0.5)/A22stdlife))</f>
        <v>0</v>
      </c>
      <c r="W357" s="168">
        <f>IF(A22stdlife="n/a","n/a",IF(W$3&gt;(A22stdlife+$E357),(Input!$M$164*(1+rvanilla)^0.5)-SUM($M357:V357),(Input!$M$164*(1+rvanilla)^0.5)/A22stdlife))</f>
        <v>0</v>
      </c>
      <c r="X357" s="168">
        <f>IF(A22stdlife="n/a","n/a",IF(X$3&gt;(A22stdlife+$E357),(Input!$M$164*(1+rvanilla)^0.5)-SUM($M357:W357),(Input!$M$164*(1+rvanilla)^0.5)/A22stdlife))</f>
        <v>0</v>
      </c>
      <c r="Y357" s="168">
        <f>IF(A22stdlife="n/a","n/a",IF(Y$3&gt;(A22stdlife+$E357),(Input!$M$164*(1+rvanilla)^0.5)-SUM($M357:X357),(Input!$M$164*(1+rvanilla)^0.5)/A22stdlife))</f>
        <v>0</v>
      </c>
      <c r="Z357" s="168">
        <f>IF(A22stdlife="n/a","n/a",IF(Z$3&gt;(A22stdlife+$E357),(Input!$M$164*(1+rvanilla)^0.5)-SUM($M357:Y357),(Input!$M$164*(1+rvanilla)^0.5)/A22stdlife))</f>
        <v>0</v>
      </c>
      <c r="AA357" s="168">
        <f>IF(A22stdlife="n/a","n/a",IF(AA$3&gt;(A22stdlife+$E357),(Input!$M$164*(1+rvanilla)^0.5)-SUM($M357:Z357),(Input!$M$164*(1+rvanilla)^0.5)/A22stdlife))</f>
        <v>0</v>
      </c>
      <c r="AB357" s="168">
        <f>IF(A22stdlife="n/a","n/a",IF(AB$3&gt;(A22stdlife+$E357),(Input!$M$164*(1+rvanilla)^0.5)-SUM($M357:AA357),(Input!$M$164*(1+rvanilla)^0.5)/A22stdlife))</f>
        <v>0</v>
      </c>
      <c r="AC357" s="168">
        <f>IF(A22stdlife="n/a","n/a",IF(AC$3&gt;(A22stdlife+$E357),(Input!$M$164*(1+rvanilla)^0.5)-SUM($M357:AB357),(Input!$M$164*(1+rvanilla)^0.5)/A22stdlife))</f>
        <v>0</v>
      </c>
      <c r="AD357" s="168">
        <f>IF(A22stdlife="n/a","n/a",IF(AD$3&gt;(A22stdlife+$E357),(Input!$M$164*(1+rvanilla)^0.5)-SUM($M357:AC357),(Input!$M$164*(1+rvanilla)^0.5)/A22stdlife))</f>
        <v>0</v>
      </c>
      <c r="AE357" s="168">
        <f>IF(A22stdlife="n/a","n/a",IF(AE$3&gt;(A22stdlife+$E357),(Input!$M$164*(1+rvanilla)^0.5)-SUM($M357:AD357),(Input!$M$164*(1+rvanilla)^0.5)/A22stdlife))</f>
        <v>0</v>
      </c>
      <c r="AF357" s="168">
        <f>IF(A22stdlife="n/a","n/a",IF(AF$3&gt;(A22stdlife+$E357),(Input!$M$164*(1+rvanilla)^0.5)-SUM($M357:AE357),(Input!$M$164*(1+rvanilla)^0.5)/A22stdlife))</f>
        <v>0</v>
      </c>
      <c r="AG357" s="168">
        <f>IF(A22stdlife="n/a","n/a",IF(AG$3&gt;(A22stdlife+$E357),(Input!$M$164*(1+rvanilla)^0.5)-SUM($M357:AF357),(Input!$M$164*(1+rvanilla)^0.5)/A22stdlife))</f>
        <v>0</v>
      </c>
      <c r="AH357" s="168">
        <f>IF(A22stdlife="n/a","n/a",IF(AH$3&gt;(A22stdlife+$E357),(Input!$M$164*(1+rvanilla)^0.5)-SUM($M357:AG357),(Input!$M$164*(1+rvanilla)^0.5)/A22stdlife))</f>
        <v>0</v>
      </c>
      <c r="AI357" s="168">
        <f>IF(A22stdlife="n/a","n/a",IF(AI$3&gt;(A22stdlife+$E357),(Input!$M$164*(1+rvanilla)^0.5)-SUM($M357:AH357),(Input!$M$164*(1+rvanilla)^0.5)/A22stdlife))</f>
        <v>0</v>
      </c>
      <c r="AJ357" s="168">
        <f>IF(A22stdlife="n/a","n/a",IF(AJ$3&gt;(A22stdlife+$E357),(Input!$M$164*(1+rvanilla)^0.5)-SUM($M357:AI357),(Input!$M$164*(1+rvanilla)^0.5)/A22stdlife))</f>
        <v>0</v>
      </c>
      <c r="AK357" s="168">
        <f>IF(A22stdlife="n/a","n/a",IF(AK$3&gt;(A22stdlife+$E357),(Input!$M$164*(1+rvanilla)^0.5)-SUM($M357:AJ357),(Input!$M$164*(1+rvanilla)^0.5)/A22stdlife))</f>
        <v>0</v>
      </c>
      <c r="AL357" s="168">
        <f>IF(A22stdlife="n/a","n/a",IF(AL$3&gt;(A22stdlife+$E357),(Input!$M$164*(1+rvanilla)^0.5)-SUM($M357:AK357),(Input!$M$164*(1+rvanilla)^0.5)/A22stdlife))</f>
        <v>0</v>
      </c>
      <c r="AM357" s="168">
        <f>IF(A22stdlife="n/a","n/a",IF(AM$3&gt;(A22stdlife+$E357),(Input!$M$164*(1+rvanilla)^0.5)-SUM($M357:AL357),(Input!$M$164*(1+rvanilla)^0.5)/A22stdlife))</f>
        <v>0</v>
      </c>
      <c r="AN357" s="168">
        <f>IF(A22stdlife="n/a","n/a",IF(AN$3&gt;(A22stdlife+$E357),(Input!$M$164*(1+rvanilla)^0.5)-SUM($M357:AM357),(Input!$M$164*(1+rvanilla)^0.5)/A22stdlife))</f>
        <v>0</v>
      </c>
      <c r="AO357" s="168">
        <f>IF(A22stdlife="n/a","n/a",IF(AO$3&gt;(A22stdlife+$E357),(Input!$M$164*(1+rvanilla)^0.5)-SUM($M357:AN357),(Input!$M$164*(1+rvanilla)^0.5)/A22stdlife))</f>
        <v>0</v>
      </c>
      <c r="AP357" s="168">
        <f>IF(A22stdlife="n/a","n/a",IF(AP$3&gt;(A22stdlife+$E357),(Input!$M$164*(1+rvanilla)^0.5)-SUM($M357:AO357),(Input!$M$164*(1+rvanilla)^0.5)/A22stdlife))</f>
        <v>0</v>
      </c>
      <c r="AQ357" s="168">
        <f>IF(A22stdlife="n/a","n/a",IF(AQ$3&gt;(A22stdlife+$E357),(Input!$M$164*(1+rvanilla)^0.5)-SUM($M357:AP357),(Input!$M$164*(1+rvanilla)^0.5)/A22stdlife))</f>
        <v>0</v>
      </c>
      <c r="AR357" s="168">
        <f>IF(A22stdlife="n/a","n/a",IF(AR$3&gt;(A22stdlife+$E357),(Input!$M$164*(1+rvanilla)^0.5)-SUM($M357:AQ357),(Input!$M$164*(1+rvanilla)^0.5)/A22stdlife))</f>
        <v>0</v>
      </c>
      <c r="AS357" s="168">
        <f>IF(A22stdlife="n/a","n/a",IF(AS$3&gt;(A22stdlife+$E357),(Input!$M$164*(1+rvanilla)^0.5)-SUM($M357:AR357),(Input!$M$164*(1+rvanilla)^0.5)/A22stdlife))</f>
        <v>0</v>
      </c>
      <c r="AT357" s="168">
        <f>IF(A22stdlife="n/a","n/a",IF(AT$3&gt;(A22stdlife+$E357),(Input!$M$164*(1+rvanilla)^0.5)-SUM($M357:AS357),(Input!$M$164*(1+rvanilla)^0.5)/A22stdlife))</f>
        <v>0</v>
      </c>
      <c r="AU357" s="168">
        <f>IF(A22stdlife="n/a","n/a",IF(AU$3&gt;(A22stdlife+$E357),(Input!$M$164*(1+rvanilla)^0.5)-SUM($M357:AT357),(Input!$M$164*(1+rvanilla)^0.5)/A22stdlife))</f>
        <v>0</v>
      </c>
      <c r="AV357" s="168">
        <f>IF(A22stdlife="n/a","n/a",IF(AV$3&gt;(A22stdlife+$E357),(Input!$M$164*(1+rvanilla)^0.5)-SUM($M357:AU357),(Input!$M$164*(1+rvanilla)^0.5)/A22stdlife))</f>
        <v>0</v>
      </c>
      <c r="AW357" s="168">
        <f>IF(A22stdlife="n/a","n/a",IF(AW$3&gt;(A22stdlife+$E357),(Input!$M$164*(1+rvanilla)^0.5)-SUM($M357:AV357),(Input!$M$164*(1+rvanilla)^0.5)/A22stdlife))</f>
        <v>0</v>
      </c>
      <c r="AX357" s="168">
        <f>IF(A22stdlife="n/a","n/a",IF(AX$3&gt;(A22stdlife+$E357),(Input!$M$164*(1+rvanilla)^0.5)-SUM($M357:AW357),(Input!$M$164*(1+rvanilla)^0.5)/A22stdlife))</f>
        <v>0</v>
      </c>
      <c r="AY357" s="168">
        <f>IF(A22stdlife="n/a","n/a",IF(AY$3&gt;(A22stdlife+$E357),(Input!$M$164*(1+rvanilla)^0.5)-SUM($M357:AX357),(Input!$M$164*(1+rvanilla)^0.5)/A22stdlife))</f>
        <v>0</v>
      </c>
      <c r="AZ357" s="168">
        <f>IF(A22stdlife="n/a","n/a",IF(AZ$3&gt;(A22stdlife+$E357),(Input!$M$164*(1+rvanilla)^0.5)-SUM($M357:AY357),(Input!$M$164*(1+rvanilla)^0.5)/A22stdlife))</f>
        <v>0</v>
      </c>
      <c r="BA357" s="168">
        <f>IF(A22stdlife="n/a","n/a",IF(BA$3&gt;(A22stdlife+$E357),(Input!$M$164*(1+rvanilla)^0.5)-SUM($M357:AZ357),(Input!$M$164*(1+rvanilla)^0.5)/A22stdlife))</f>
        <v>0</v>
      </c>
      <c r="BB357" s="168">
        <f>IF(A22stdlife="n/a","n/a",IF(BB$3&gt;(A22stdlife+$E357),(Input!$M$164*(1+rvanilla)^0.5)-SUM($M357:BA357),(Input!$M$164*(1+rvanilla)^0.5)/A22stdlife))</f>
        <v>0</v>
      </c>
      <c r="BC357" s="168">
        <f>IF(A22stdlife="n/a","n/a",IF(BC$3&gt;(A22stdlife+$E357),(Input!$M$164*(1+rvanilla)^0.5)-SUM($M357:BB357),(Input!$M$164*(1+rvanilla)^0.5)/A22stdlife))</f>
        <v>0</v>
      </c>
      <c r="BD357" s="168">
        <f>IF(A22stdlife="n/a","n/a",IF(BD$3&gt;(A22stdlife+$E357),(Input!$M$164*(1+rvanilla)^0.5)-SUM($M357:BC357),(Input!$M$164*(1+rvanilla)^0.5)/A22stdlife))</f>
        <v>0</v>
      </c>
      <c r="BE357" s="168">
        <f>IF(A22stdlife="n/a","n/a",IF(BE$3&gt;(A22stdlife+$E357),(Input!$M$164*(1+rvanilla)^0.5)-SUM($M357:BD357),(Input!$M$164*(1+rvanilla)^0.5)/A22stdlife))</f>
        <v>0</v>
      </c>
      <c r="BF357" s="168">
        <f>IF(A22stdlife="n/a","n/a",IF(BF$3&gt;(A22stdlife+$E357),(Input!$M$164*(1+rvanilla)^0.5)-SUM($M357:BE357),(Input!$M$164*(1+rvanilla)^0.5)/A22stdlife))</f>
        <v>0</v>
      </c>
      <c r="BG357" s="168">
        <f>IF(A22stdlife="n/a","n/a",IF(BG$3&gt;(A22stdlife+$E357),(Input!$M$164*(1+rvanilla)^0.5)-SUM($M357:BF357),(Input!$M$164*(1+rvanilla)^0.5)/A22stdlife))</f>
        <v>0</v>
      </c>
      <c r="BH357" s="168">
        <f>IF(A22stdlife="n/a","n/a",IF(BH$3&gt;(A22stdlife+$E357),(Input!$M$164*(1+rvanilla)^0.5)-SUM($M357:BG357),(Input!$M$164*(1+rvanilla)^0.5)/A22stdlife))</f>
        <v>0</v>
      </c>
      <c r="BI357" s="168">
        <f>IF(A22stdlife="n/a","n/a",IF(BI$3&gt;(A22stdlife+$E357),(Input!$M$164*(1+rvanilla)^0.5)-SUM($M357:BH357),(Input!$M$164*(1+rvanilla)^0.5)/A22stdlife))</f>
        <v>0</v>
      </c>
      <c r="BJ357" s="20"/>
      <c r="BK357" s="20"/>
      <c r="BL357"/>
      <c r="BM357"/>
      <c r="BN357"/>
      <c r="BO357"/>
      <c r="BP357"/>
      <c r="BQ357"/>
      <c r="BR357"/>
      <c r="BS357"/>
      <c r="BT357"/>
      <c r="BU357"/>
      <c r="BV357"/>
      <c r="BW357"/>
      <c r="BX357"/>
      <c r="BY357"/>
      <c r="BZ357"/>
      <c r="CA357"/>
      <c r="CB357"/>
      <c r="CC357"/>
      <c r="CD357"/>
      <c r="CE357"/>
      <c r="CF357"/>
      <c r="CG357"/>
      <c r="CH357"/>
      <c r="CI357"/>
      <c r="CJ357"/>
      <c r="CK357"/>
      <c r="CL357"/>
      <c r="CM357"/>
      <c r="CN357"/>
      <c r="CO357"/>
      <c r="CP357"/>
      <c r="CQ357"/>
      <c r="CR357"/>
      <c r="CS357"/>
      <c r="CT357"/>
      <c r="CU357"/>
      <c r="CV357"/>
      <c r="CW357"/>
      <c r="CX357"/>
      <c r="CY357"/>
      <c r="CZ357"/>
      <c r="DA357"/>
      <c r="DB357"/>
      <c r="DC357"/>
      <c r="DD357"/>
      <c r="DE357"/>
      <c r="DF357"/>
      <c r="DG357"/>
      <c r="DH357"/>
      <c r="DI357"/>
      <c r="DJ357"/>
      <c r="DK357"/>
      <c r="DL357"/>
      <c r="DM357"/>
      <c r="DN357"/>
      <c r="DO357"/>
      <c r="DP357"/>
      <c r="DQ357"/>
      <c r="DR357"/>
      <c r="DS357"/>
      <c r="DT357"/>
      <c r="DU357"/>
      <c r="DV357"/>
      <c r="DW357"/>
      <c r="DX357"/>
      <c r="DY357"/>
      <c r="DZ357"/>
      <c r="EA357"/>
      <c r="EB357"/>
      <c r="EC357"/>
      <c r="ED357"/>
      <c r="EE357"/>
      <c r="EF357"/>
      <c r="EG357"/>
      <c r="EH357"/>
      <c r="EI357"/>
      <c r="EJ357"/>
      <c r="EK357"/>
      <c r="EL357"/>
      <c r="EM357"/>
      <c r="EN357"/>
      <c r="EO357"/>
      <c r="EP357"/>
      <c r="EQ357"/>
      <c r="ER357"/>
      <c r="ES357"/>
      <c r="ET357"/>
      <c r="EU357"/>
      <c r="EV357"/>
      <c r="EW357"/>
      <c r="EX357"/>
      <c r="EY357"/>
      <c r="EZ357"/>
      <c r="FA357"/>
      <c r="FB357"/>
      <c r="FC357"/>
      <c r="FD357"/>
      <c r="FE357"/>
      <c r="FF357"/>
      <c r="FG357"/>
      <c r="FH357"/>
      <c r="FI357"/>
      <c r="FJ357"/>
      <c r="FK357"/>
      <c r="FL357"/>
      <c r="FM357"/>
      <c r="FN357"/>
      <c r="FO357"/>
      <c r="FP357"/>
      <c r="FQ357"/>
      <c r="FR357"/>
      <c r="FS357"/>
      <c r="FT357"/>
      <c r="FU357"/>
      <c r="FV357"/>
      <c r="FW357"/>
      <c r="FX357"/>
      <c r="FY357"/>
      <c r="FZ357"/>
      <c r="GA357"/>
      <c r="GB357"/>
      <c r="GC357"/>
      <c r="GD357"/>
      <c r="GE357"/>
      <c r="GF357"/>
      <c r="GG357"/>
      <c r="GH357"/>
      <c r="GI357"/>
      <c r="GJ357"/>
      <c r="GK357"/>
      <c r="GL357"/>
      <c r="GM357"/>
      <c r="GN357"/>
      <c r="GO357"/>
      <c r="GP357"/>
      <c r="GQ357"/>
      <c r="GR357"/>
      <c r="GS357"/>
      <c r="GT357"/>
      <c r="GU357"/>
      <c r="GV357"/>
      <c r="GW357"/>
      <c r="GX357"/>
      <c r="GY357"/>
      <c r="GZ357"/>
      <c r="HA357"/>
      <c r="HB357"/>
      <c r="HC357"/>
      <c r="HD357"/>
      <c r="HE357"/>
      <c r="HF357"/>
      <c r="HG357"/>
      <c r="HH357"/>
      <c r="HI357"/>
      <c r="HJ357"/>
      <c r="HK357"/>
      <c r="HL357"/>
      <c r="HM357"/>
      <c r="HN357"/>
      <c r="HO357"/>
      <c r="HP357"/>
      <c r="HQ357"/>
      <c r="HR357"/>
      <c r="HS357"/>
      <c r="HT357"/>
      <c r="HU357"/>
      <c r="HV357"/>
      <c r="HW357"/>
      <c r="HX357"/>
      <c r="HY357"/>
      <c r="HZ357"/>
      <c r="IA357"/>
      <c r="IB357"/>
      <c r="IC357"/>
      <c r="ID357"/>
      <c r="IE357"/>
      <c r="IF357"/>
      <c r="IG357"/>
      <c r="IH357"/>
      <c r="II357"/>
      <c r="IJ357"/>
      <c r="IK357"/>
      <c r="IL357"/>
      <c r="IM357"/>
      <c r="IN357"/>
      <c r="IO357"/>
      <c r="IP357"/>
      <c r="IQ357"/>
      <c r="IR357"/>
      <c r="IS357"/>
      <c r="IT357"/>
      <c r="IU357"/>
      <c r="IV357"/>
    </row>
    <row r="358" spans="1:256" s="5" customFormat="1" hidden="1" outlineLevel="2">
      <c r="A358" s="20"/>
      <c r="B358" s="20"/>
      <c r="C358" s="38"/>
      <c r="D358" s="641"/>
      <c r="E358" s="287">
        <v>8</v>
      </c>
      <c r="F358" s="40"/>
      <c r="G358" s="445"/>
      <c r="H358" s="315"/>
      <c r="I358" s="315"/>
      <c r="J358" s="315"/>
      <c r="K358" s="315"/>
      <c r="L358" s="315"/>
      <c r="M358" s="315"/>
      <c r="N358" s="314"/>
      <c r="O358" s="168">
        <f>IF(A22stdlife="n/a","n/a",IF(O$3&gt;(A22stdlife+$E358),(Input!$N$164*(1+rvanilla)^0.5)-SUM($N358:N358),(Input!$N$164*(1+rvanilla)^0.5)/A22stdlife))</f>
        <v>0</v>
      </c>
      <c r="P358" s="168">
        <f>IF(A22stdlife="n/a","n/a",IF(P$3&gt;(A22stdlife+$E358),(Input!$N$164*(1+rvanilla)^0.5)-SUM($N358:O358),(Input!$N$164*(1+rvanilla)^0.5)/A22stdlife))</f>
        <v>0</v>
      </c>
      <c r="Q358" s="168">
        <f>IF(A22stdlife="n/a","n/a",IF(Q$3&gt;(A22stdlife+$E358),(Input!$N$164*(1+rvanilla)^0.5)-SUM($N358:P358),(Input!$N$164*(1+rvanilla)^0.5)/A22stdlife))</f>
        <v>0</v>
      </c>
      <c r="R358" s="168">
        <f>IF(A22stdlife="n/a","n/a",IF(R$3&gt;(A22stdlife+$E358),(Input!$N$164*(1+rvanilla)^0.5)-SUM($N358:Q358),(Input!$N$164*(1+rvanilla)^0.5)/A22stdlife))</f>
        <v>0</v>
      </c>
      <c r="S358" s="168">
        <f>IF(A22stdlife="n/a","n/a",IF(S$3&gt;(A22stdlife+$E358),(Input!$N$164*(1+rvanilla)^0.5)-SUM($N358:R358),(Input!$N$164*(1+rvanilla)^0.5)/A22stdlife))</f>
        <v>0</v>
      </c>
      <c r="T358" s="168">
        <f>IF(A22stdlife="n/a","n/a",IF(T$3&gt;(A22stdlife+$E358),(Input!$N$164*(1+rvanilla)^0.5)-SUM($N358:S358),(Input!$N$164*(1+rvanilla)^0.5)/A22stdlife))</f>
        <v>0</v>
      </c>
      <c r="U358" s="168">
        <f>IF(A22stdlife="n/a","n/a",IF(U$3&gt;(A22stdlife+$E358),(Input!$N$164*(1+rvanilla)^0.5)-SUM($N358:T358),(Input!$N$164*(1+rvanilla)^0.5)/A22stdlife))</f>
        <v>0</v>
      </c>
      <c r="V358" s="168">
        <f>IF(A22stdlife="n/a","n/a",IF(V$3&gt;(A22stdlife+$E358),(Input!$N$164*(1+rvanilla)^0.5)-SUM($N358:U358),(Input!$N$164*(1+rvanilla)^0.5)/A22stdlife))</f>
        <v>0</v>
      </c>
      <c r="W358" s="168">
        <f>IF(A22stdlife="n/a","n/a",IF(W$3&gt;(A22stdlife+$E358),(Input!$N$164*(1+rvanilla)^0.5)-SUM($N358:V358),(Input!$N$164*(1+rvanilla)^0.5)/A22stdlife))</f>
        <v>0</v>
      </c>
      <c r="X358" s="168">
        <f>IF(A22stdlife="n/a","n/a",IF(X$3&gt;(A22stdlife+$E358),(Input!$N$164*(1+rvanilla)^0.5)-SUM($N358:W358),(Input!$N$164*(1+rvanilla)^0.5)/A22stdlife))</f>
        <v>0</v>
      </c>
      <c r="Y358" s="168">
        <f>IF(A22stdlife="n/a","n/a",IF(Y$3&gt;(A22stdlife+$E358),(Input!$N$164*(1+rvanilla)^0.5)-SUM($N358:X358),(Input!$N$164*(1+rvanilla)^0.5)/A22stdlife))</f>
        <v>0</v>
      </c>
      <c r="Z358" s="168">
        <f>IF(A22stdlife="n/a","n/a",IF(Z$3&gt;(A22stdlife+$E358),(Input!$N$164*(1+rvanilla)^0.5)-SUM($N358:Y358),(Input!$N$164*(1+rvanilla)^0.5)/A22stdlife))</f>
        <v>0</v>
      </c>
      <c r="AA358" s="168">
        <f>IF(A22stdlife="n/a","n/a",IF(AA$3&gt;(A22stdlife+$E358),(Input!$N$164*(1+rvanilla)^0.5)-SUM($N358:Z358),(Input!$N$164*(1+rvanilla)^0.5)/A22stdlife))</f>
        <v>0</v>
      </c>
      <c r="AB358" s="168">
        <f>IF(A22stdlife="n/a","n/a",IF(AB$3&gt;(A22stdlife+$E358),(Input!$N$164*(1+rvanilla)^0.5)-SUM($N358:AA358),(Input!$N$164*(1+rvanilla)^0.5)/A22stdlife))</f>
        <v>0</v>
      </c>
      <c r="AC358" s="168">
        <f>IF(A22stdlife="n/a","n/a",IF(AC$3&gt;(A22stdlife+$E358),(Input!$N$164*(1+rvanilla)^0.5)-SUM($N358:AB358),(Input!$N$164*(1+rvanilla)^0.5)/A22stdlife))</f>
        <v>0</v>
      </c>
      <c r="AD358" s="168">
        <f>IF(A22stdlife="n/a","n/a",IF(AD$3&gt;(A22stdlife+$E358),(Input!$N$164*(1+rvanilla)^0.5)-SUM($N358:AC358),(Input!$N$164*(1+rvanilla)^0.5)/A22stdlife))</f>
        <v>0</v>
      </c>
      <c r="AE358" s="168">
        <f>IF(A22stdlife="n/a","n/a",IF(AE$3&gt;(A22stdlife+$E358),(Input!$N$164*(1+rvanilla)^0.5)-SUM($N358:AD358),(Input!$N$164*(1+rvanilla)^0.5)/A22stdlife))</f>
        <v>0</v>
      </c>
      <c r="AF358" s="168">
        <f>IF(A22stdlife="n/a","n/a",IF(AF$3&gt;(A22stdlife+$E358),(Input!$N$164*(1+rvanilla)^0.5)-SUM($N358:AE358),(Input!$N$164*(1+rvanilla)^0.5)/A22stdlife))</f>
        <v>0</v>
      </c>
      <c r="AG358" s="168">
        <f>IF(A22stdlife="n/a","n/a",IF(AG$3&gt;(A22stdlife+$E358),(Input!$N$164*(1+rvanilla)^0.5)-SUM($N358:AF358),(Input!$N$164*(1+rvanilla)^0.5)/A22stdlife))</f>
        <v>0</v>
      </c>
      <c r="AH358" s="168">
        <f>IF(A22stdlife="n/a","n/a",IF(AH$3&gt;(A22stdlife+$E358),(Input!$N$164*(1+rvanilla)^0.5)-SUM($N358:AG358),(Input!$N$164*(1+rvanilla)^0.5)/A22stdlife))</f>
        <v>0</v>
      </c>
      <c r="AI358" s="168">
        <f>IF(A22stdlife="n/a","n/a",IF(AI$3&gt;(A22stdlife+$E358),(Input!$N$164*(1+rvanilla)^0.5)-SUM($N358:AH358),(Input!$N$164*(1+rvanilla)^0.5)/A22stdlife))</f>
        <v>0</v>
      </c>
      <c r="AJ358" s="168">
        <f>IF(A22stdlife="n/a","n/a",IF(AJ$3&gt;(A22stdlife+$E358),(Input!$N$164*(1+rvanilla)^0.5)-SUM($N358:AI358),(Input!$N$164*(1+rvanilla)^0.5)/A22stdlife))</f>
        <v>0</v>
      </c>
      <c r="AK358" s="168">
        <f>IF(A22stdlife="n/a","n/a",IF(AK$3&gt;(A22stdlife+$E358),(Input!$N$164*(1+rvanilla)^0.5)-SUM($N358:AJ358),(Input!$N$164*(1+rvanilla)^0.5)/A22stdlife))</f>
        <v>0</v>
      </c>
      <c r="AL358" s="168">
        <f>IF(A22stdlife="n/a","n/a",IF(AL$3&gt;(A22stdlife+$E358),(Input!$N$164*(1+rvanilla)^0.5)-SUM($N358:AK358),(Input!$N$164*(1+rvanilla)^0.5)/A22stdlife))</f>
        <v>0</v>
      </c>
      <c r="AM358" s="168">
        <f>IF(A22stdlife="n/a","n/a",IF(AM$3&gt;(A22stdlife+$E358),(Input!$N$164*(1+rvanilla)^0.5)-SUM($N358:AL358),(Input!$N$164*(1+rvanilla)^0.5)/A22stdlife))</f>
        <v>0</v>
      </c>
      <c r="AN358" s="168">
        <f>IF(A22stdlife="n/a","n/a",IF(AN$3&gt;(A22stdlife+$E358),(Input!$N$164*(1+rvanilla)^0.5)-SUM($N358:AM358),(Input!$N$164*(1+rvanilla)^0.5)/A22stdlife))</f>
        <v>0</v>
      </c>
      <c r="AO358" s="168">
        <f>IF(A22stdlife="n/a","n/a",IF(AO$3&gt;(A22stdlife+$E358),(Input!$N$164*(1+rvanilla)^0.5)-SUM($N358:AN358),(Input!$N$164*(1+rvanilla)^0.5)/A22stdlife))</f>
        <v>0</v>
      </c>
      <c r="AP358" s="168">
        <f>IF(A22stdlife="n/a","n/a",IF(AP$3&gt;(A22stdlife+$E358),(Input!$N$164*(1+rvanilla)^0.5)-SUM($N358:AO358),(Input!$N$164*(1+rvanilla)^0.5)/A22stdlife))</f>
        <v>0</v>
      </c>
      <c r="AQ358" s="168">
        <f>IF(A22stdlife="n/a","n/a",IF(AQ$3&gt;(A22stdlife+$E358),(Input!$N$164*(1+rvanilla)^0.5)-SUM($N358:AP358),(Input!$N$164*(1+rvanilla)^0.5)/A22stdlife))</f>
        <v>0</v>
      </c>
      <c r="AR358" s="168">
        <f>IF(A22stdlife="n/a","n/a",IF(AR$3&gt;(A22stdlife+$E358),(Input!$N$164*(1+rvanilla)^0.5)-SUM($N358:AQ358),(Input!$N$164*(1+rvanilla)^0.5)/A22stdlife))</f>
        <v>0</v>
      </c>
      <c r="AS358" s="168">
        <f>IF(A22stdlife="n/a","n/a",IF(AS$3&gt;(A22stdlife+$E358),(Input!$N$164*(1+rvanilla)^0.5)-SUM($N358:AR358),(Input!$N$164*(1+rvanilla)^0.5)/A22stdlife))</f>
        <v>0</v>
      </c>
      <c r="AT358" s="168">
        <f>IF(A22stdlife="n/a","n/a",IF(AT$3&gt;(A22stdlife+$E358),(Input!$N$164*(1+rvanilla)^0.5)-SUM($N358:AS358),(Input!$N$164*(1+rvanilla)^0.5)/A22stdlife))</f>
        <v>0</v>
      </c>
      <c r="AU358" s="168">
        <f>IF(A22stdlife="n/a","n/a",IF(AU$3&gt;(A22stdlife+$E358),(Input!$N$164*(1+rvanilla)^0.5)-SUM($N358:AT358),(Input!$N$164*(1+rvanilla)^0.5)/A22stdlife))</f>
        <v>0</v>
      </c>
      <c r="AV358" s="168">
        <f>IF(A22stdlife="n/a","n/a",IF(AV$3&gt;(A22stdlife+$E358),(Input!$N$164*(1+rvanilla)^0.5)-SUM($N358:AU358),(Input!$N$164*(1+rvanilla)^0.5)/A22stdlife))</f>
        <v>0</v>
      </c>
      <c r="AW358" s="168">
        <f>IF(A22stdlife="n/a","n/a",IF(AW$3&gt;(A22stdlife+$E358),(Input!$N$164*(1+rvanilla)^0.5)-SUM($N358:AV358),(Input!$N$164*(1+rvanilla)^0.5)/A22stdlife))</f>
        <v>0</v>
      </c>
      <c r="AX358" s="168">
        <f>IF(A22stdlife="n/a","n/a",IF(AX$3&gt;(A22stdlife+$E358),(Input!$N$164*(1+rvanilla)^0.5)-SUM($N358:AW358),(Input!$N$164*(1+rvanilla)^0.5)/A22stdlife))</f>
        <v>0</v>
      </c>
      <c r="AY358" s="168">
        <f>IF(A22stdlife="n/a","n/a",IF(AY$3&gt;(A22stdlife+$E358),(Input!$N$164*(1+rvanilla)^0.5)-SUM($N358:AX358),(Input!$N$164*(1+rvanilla)^0.5)/A22stdlife))</f>
        <v>0</v>
      </c>
      <c r="AZ358" s="168">
        <f>IF(A22stdlife="n/a","n/a",IF(AZ$3&gt;(A22stdlife+$E358),(Input!$N$164*(1+rvanilla)^0.5)-SUM($N358:AY358),(Input!$N$164*(1+rvanilla)^0.5)/A22stdlife))</f>
        <v>0</v>
      </c>
      <c r="BA358" s="168">
        <f>IF(A22stdlife="n/a","n/a",IF(BA$3&gt;(A22stdlife+$E358),(Input!$N$164*(1+rvanilla)^0.5)-SUM($N358:AZ358),(Input!$N$164*(1+rvanilla)^0.5)/A22stdlife))</f>
        <v>0</v>
      </c>
      <c r="BB358" s="168">
        <f>IF(A22stdlife="n/a","n/a",IF(BB$3&gt;(A22stdlife+$E358),(Input!$N$164*(1+rvanilla)^0.5)-SUM($N358:BA358),(Input!$N$164*(1+rvanilla)^0.5)/A22stdlife))</f>
        <v>0</v>
      </c>
      <c r="BC358" s="168">
        <f>IF(A22stdlife="n/a","n/a",IF(BC$3&gt;(A22stdlife+$E358),(Input!$N$164*(1+rvanilla)^0.5)-SUM($N358:BB358),(Input!$N$164*(1+rvanilla)^0.5)/A22stdlife))</f>
        <v>0</v>
      </c>
      <c r="BD358" s="168">
        <f>IF(A22stdlife="n/a","n/a",IF(BD$3&gt;(A22stdlife+$E358),(Input!$N$164*(1+rvanilla)^0.5)-SUM($N358:BC358),(Input!$N$164*(1+rvanilla)^0.5)/A22stdlife))</f>
        <v>0</v>
      </c>
      <c r="BE358" s="168">
        <f>IF(A22stdlife="n/a","n/a",IF(BE$3&gt;(A22stdlife+$E358),(Input!$N$164*(1+rvanilla)^0.5)-SUM($N358:BD358),(Input!$N$164*(1+rvanilla)^0.5)/A22stdlife))</f>
        <v>0</v>
      </c>
      <c r="BF358" s="168">
        <f>IF(A22stdlife="n/a","n/a",IF(BF$3&gt;(A22stdlife+$E358),(Input!$N$164*(1+rvanilla)^0.5)-SUM($N358:BE358),(Input!$N$164*(1+rvanilla)^0.5)/A22stdlife))</f>
        <v>0</v>
      </c>
      <c r="BG358" s="168">
        <f>IF(A22stdlife="n/a","n/a",IF(BG$3&gt;(A22stdlife+$E358),(Input!$N$164*(1+rvanilla)^0.5)-SUM($N358:BF358),(Input!$N$164*(1+rvanilla)^0.5)/A22stdlife))</f>
        <v>0</v>
      </c>
      <c r="BH358" s="168">
        <f>IF(A22stdlife="n/a","n/a",IF(BH$3&gt;(A22stdlife+$E358),(Input!$N$164*(1+rvanilla)^0.5)-SUM($N358:BG358),(Input!$N$164*(1+rvanilla)^0.5)/A22stdlife))</f>
        <v>0</v>
      </c>
      <c r="BI358" s="168">
        <f>IF(A22stdlife="n/a","n/a",IF(BI$3&gt;(A22stdlife+$E358),(Input!$N$164*(1+rvanilla)^0.5)-SUM($N358:BH358),(Input!$N$164*(1+rvanilla)^0.5)/A22stdlife))</f>
        <v>0</v>
      </c>
      <c r="BJ358" s="20"/>
      <c r="BK358" s="20"/>
      <c r="BL358"/>
      <c r="BM358"/>
      <c r="BN358"/>
      <c r="BO358"/>
      <c r="BP358"/>
      <c r="BQ358"/>
      <c r="BR358"/>
      <c r="BS358"/>
      <c r="BT358"/>
      <c r="BU358"/>
      <c r="BV358"/>
      <c r="BW358"/>
      <c r="BX358"/>
      <c r="BY358"/>
      <c r="BZ358"/>
      <c r="CA358"/>
      <c r="CB358"/>
      <c r="CC358"/>
      <c r="CD358"/>
      <c r="CE358"/>
      <c r="CF358"/>
      <c r="CG358"/>
      <c r="CH358"/>
      <c r="CI358"/>
      <c r="CJ358"/>
      <c r="CK358"/>
      <c r="CL358"/>
      <c r="CM358"/>
      <c r="CN358"/>
      <c r="CO358"/>
      <c r="CP358"/>
      <c r="CQ358"/>
      <c r="CR358"/>
      <c r="CS358"/>
      <c r="CT358"/>
      <c r="CU358"/>
      <c r="CV358"/>
      <c r="CW358"/>
      <c r="CX358"/>
      <c r="CY358"/>
      <c r="CZ358"/>
      <c r="DA358"/>
      <c r="DB358"/>
      <c r="DC358"/>
      <c r="DD358"/>
      <c r="DE358"/>
      <c r="DF358"/>
      <c r="DG358"/>
      <c r="DH358"/>
      <c r="DI358"/>
      <c r="DJ358"/>
      <c r="DK358"/>
      <c r="DL358"/>
      <c r="DM358"/>
      <c r="DN358"/>
      <c r="DO358"/>
      <c r="DP358"/>
      <c r="DQ358"/>
      <c r="DR358"/>
      <c r="DS358"/>
      <c r="DT358"/>
      <c r="DU358"/>
      <c r="DV358"/>
      <c r="DW358"/>
      <c r="DX358"/>
      <c r="DY358"/>
      <c r="DZ358"/>
      <c r="EA358"/>
      <c r="EB358"/>
      <c r="EC358"/>
      <c r="ED358"/>
      <c r="EE358"/>
      <c r="EF358"/>
      <c r="EG358"/>
      <c r="EH358"/>
      <c r="EI358"/>
      <c r="EJ358"/>
      <c r="EK358"/>
      <c r="EL358"/>
      <c r="EM358"/>
      <c r="EN358"/>
      <c r="EO358"/>
      <c r="EP358"/>
      <c r="EQ358"/>
      <c r="ER358"/>
      <c r="ES358"/>
      <c r="ET358"/>
      <c r="EU358"/>
      <c r="EV358"/>
      <c r="EW358"/>
      <c r="EX358"/>
      <c r="EY358"/>
      <c r="EZ358"/>
      <c r="FA358"/>
      <c r="FB358"/>
      <c r="FC358"/>
      <c r="FD358"/>
      <c r="FE358"/>
      <c r="FF358"/>
      <c r="FG358"/>
      <c r="FH358"/>
      <c r="FI358"/>
      <c r="FJ358"/>
      <c r="FK358"/>
      <c r="FL358"/>
      <c r="FM358"/>
      <c r="FN358"/>
      <c r="FO358"/>
      <c r="FP358"/>
      <c r="FQ358"/>
      <c r="FR358"/>
      <c r="FS358"/>
      <c r="FT358"/>
      <c r="FU358"/>
      <c r="FV358"/>
      <c r="FW358"/>
      <c r="FX358"/>
      <c r="FY358"/>
      <c r="FZ358"/>
      <c r="GA358"/>
      <c r="GB358"/>
      <c r="GC358"/>
      <c r="GD358"/>
      <c r="GE358"/>
      <c r="GF358"/>
      <c r="GG358"/>
      <c r="GH358"/>
      <c r="GI358"/>
      <c r="GJ358"/>
      <c r="GK358"/>
      <c r="GL358"/>
      <c r="GM358"/>
      <c r="GN358"/>
      <c r="GO358"/>
      <c r="GP358"/>
      <c r="GQ358"/>
      <c r="GR358"/>
      <c r="GS358"/>
      <c r="GT358"/>
      <c r="GU358"/>
      <c r="GV358"/>
      <c r="GW358"/>
      <c r="GX358"/>
      <c r="GY358"/>
      <c r="GZ358"/>
      <c r="HA358"/>
      <c r="HB358"/>
      <c r="HC358"/>
      <c r="HD358"/>
      <c r="HE358"/>
      <c r="HF358"/>
      <c r="HG358"/>
      <c r="HH358"/>
      <c r="HI358"/>
      <c r="HJ358"/>
      <c r="HK358"/>
      <c r="HL358"/>
      <c r="HM358"/>
      <c r="HN358"/>
      <c r="HO358"/>
      <c r="HP358"/>
      <c r="HQ358"/>
      <c r="HR358"/>
      <c r="HS358"/>
      <c r="HT358"/>
      <c r="HU358"/>
      <c r="HV358"/>
      <c r="HW358"/>
      <c r="HX358"/>
      <c r="HY358"/>
      <c r="HZ358"/>
      <c r="IA358"/>
      <c r="IB358"/>
      <c r="IC358"/>
      <c r="ID358"/>
      <c r="IE358"/>
      <c r="IF358"/>
      <c r="IG358"/>
      <c r="IH358"/>
      <c r="II358"/>
      <c r="IJ358"/>
      <c r="IK358"/>
      <c r="IL358"/>
      <c r="IM358"/>
      <c r="IN358"/>
      <c r="IO358"/>
      <c r="IP358"/>
      <c r="IQ358"/>
      <c r="IR358"/>
      <c r="IS358"/>
      <c r="IT358"/>
      <c r="IU358"/>
      <c r="IV358"/>
    </row>
    <row r="359" spans="1:256" s="5" customFormat="1" hidden="1" outlineLevel="2">
      <c r="A359" s="20"/>
      <c r="B359" s="20"/>
      <c r="C359" s="38"/>
      <c r="D359" s="641"/>
      <c r="E359" s="287">
        <v>9</v>
      </c>
      <c r="F359" s="40"/>
      <c r="G359" s="445"/>
      <c r="H359" s="315"/>
      <c r="I359" s="315"/>
      <c r="J359" s="315"/>
      <c r="K359" s="315"/>
      <c r="L359" s="315"/>
      <c r="M359" s="315"/>
      <c r="N359" s="315"/>
      <c r="O359" s="314"/>
      <c r="P359" s="168">
        <f>IF(A22stdlife="n/a","n/a",IF(P$3&gt;(A22stdlife+$E359),(Input!$O$164*(1+rvanilla)^0.5)-SUM($O359:O359),(Input!$O$164*(1+rvanilla)^0.5)/A22stdlife))</f>
        <v>0</v>
      </c>
      <c r="Q359" s="168">
        <f>IF(A22stdlife="n/a","n/a",IF(Q$3&gt;(A22stdlife+$E359),(Input!$O$164*(1+rvanilla)^0.5)-SUM($O359:P359),(Input!$O$164*(1+rvanilla)^0.5)/A22stdlife))</f>
        <v>0</v>
      </c>
      <c r="R359" s="168">
        <f>IF(A22stdlife="n/a","n/a",IF(R$3&gt;(A22stdlife+$E359),(Input!$O$164*(1+rvanilla)^0.5)-SUM($O359:Q359),(Input!$O$164*(1+rvanilla)^0.5)/A22stdlife))</f>
        <v>0</v>
      </c>
      <c r="S359" s="168">
        <f>IF(A22stdlife="n/a","n/a",IF(S$3&gt;(A22stdlife+$E359),(Input!$O$164*(1+rvanilla)^0.5)-SUM($O359:R359),(Input!$O$164*(1+rvanilla)^0.5)/A22stdlife))</f>
        <v>0</v>
      </c>
      <c r="T359" s="168">
        <f>IF(A22stdlife="n/a","n/a",IF(T$3&gt;(A22stdlife+$E359),(Input!$O$164*(1+rvanilla)^0.5)-SUM($O359:S359),(Input!$O$164*(1+rvanilla)^0.5)/A22stdlife))</f>
        <v>0</v>
      </c>
      <c r="U359" s="168">
        <f>IF(A22stdlife="n/a","n/a",IF(U$3&gt;(A22stdlife+$E359),(Input!$O$164*(1+rvanilla)^0.5)-SUM($O359:T359),(Input!$O$164*(1+rvanilla)^0.5)/A22stdlife))</f>
        <v>0</v>
      </c>
      <c r="V359" s="168">
        <f>IF(A22stdlife="n/a","n/a",IF(V$3&gt;(A22stdlife+$E359),(Input!$O$164*(1+rvanilla)^0.5)-SUM($O359:U359),(Input!$O$164*(1+rvanilla)^0.5)/A22stdlife))</f>
        <v>0</v>
      </c>
      <c r="W359" s="168">
        <f>IF(A22stdlife="n/a","n/a",IF(W$3&gt;(A22stdlife+$E359),(Input!$O$164*(1+rvanilla)^0.5)-SUM($O359:V359),(Input!$O$164*(1+rvanilla)^0.5)/A22stdlife))</f>
        <v>0</v>
      </c>
      <c r="X359" s="168">
        <f>IF(A22stdlife="n/a","n/a",IF(X$3&gt;(A22stdlife+$E359),(Input!$O$164*(1+rvanilla)^0.5)-SUM($O359:W359),(Input!$O$164*(1+rvanilla)^0.5)/A22stdlife))</f>
        <v>0</v>
      </c>
      <c r="Y359" s="168">
        <f>IF(A22stdlife="n/a","n/a",IF(Y$3&gt;(A22stdlife+$E359),(Input!$O$164*(1+rvanilla)^0.5)-SUM($O359:X359),(Input!$O$164*(1+rvanilla)^0.5)/A22stdlife))</f>
        <v>0</v>
      </c>
      <c r="Z359" s="168">
        <f>IF(A22stdlife="n/a","n/a",IF(Z$3&gt;(A22stdlife+$E359),(Input!$O$164*(1+rvanilla)^0.5)-SUM($O359:Y359),(Input!$O$164*(1+rvanilla)^0.5)/A22stdlife))</f>
        <v>0</v>
      </c>
      <c r="AA359" s="168">
        <f>IF(A22stdlife="n/a","n/a",IF(AA$3&gt;(A22stdlife+$E359),(Input!$O$164*(1+rvanilla)^0.5)-SUM($O359:Z359),(Input!$O$164*(1+rvanilla)^0.5)/A22stdlife))</f>
        <v>0</v>
      </c>
      <c r="AB359" s="168">
        <f>IF(A22stdlife="n/a","n/a",IF(AB$3&gt;(A22stdlife+$E359),(Input!$O$164*(1+rvanilla)^0.5)-SUM($O359:AA359),(Input!$O$164*(1+rvanilla)^0.5)/A22stdlife))</f>
        <v>0</v>
      </c>
      <c r="AC359" s="168">
        <f>IF(A22stdlife="n/a","n/a",IF(AC$3&gt;(A22stdlife+$E359),(Input!$O$164*(1+rvanilla)^0.5)-SUM($O359:AB359),(Input!$O$164*(1+rvanilla)^0.5)/A22stdlife))</f>
        <v>0</v>
      </c>
      <c r="AD359" s="168">
        <f>IF(A22stdlife="n/a","n/a",IF(AD$3&gt;(A22stdlife+$E359),(Input!$O$164*(1+rvanilla)^0.5)-SUM($O359:AC359),(Input!$O$164*(1+rvanilla)^0.5)/A22stdlife))</f>
        <v>0</v>
      </c>
      <c r="AE359" s="168">
        <f>IF(A22stdlife="n/a","n/a",IF(AE$3&gt;(A22stdlife+$E359),(Input!$O$164*(1+rvanilla)^0.5)-SUM($O359:AD359),(Input!$O$164*(1+rvanilla)^0.5)/A22stdlife))</f>
        <v>0</v>
      </c>
      <c r="AF359" s="168">
        <f>IF(A22stdlife="n/a","n/a",IF(AF$3&gt;(A22stdlife+$E359),(Input!$O$164*(1+rvanilla)^0.5)-SUM($O359:AE359),(Input!$O$164*(1+rvanilla)^0.5)/A22stdlife))</f>
        <v>0</v>
      </c>
      <c r="AG359" s="168">
        <f>IF(A22stdlife="n/a","n/a",IF(AG$3&gt;(A22stdlife+$E359),(Input!$O$164*(1+rvanilla)^0.5)-SUM($O359:AF359),(Input!$O$164*(1+rvanilla)^0.5)/A22stdlife))</f>
        <v>0</v>
      </c>
      <c r="AH359" s="168">
        <f>IF(A22stdlife="n/a","n/a",IF(AH$3&gt;(A22stdlife+$E359),(Input!$O$164*(1+rvanilla)^0.5)-SUM($O359:AG359),(Input!$O$164*(1+rvanilla)^0.5)/A22stdlife))</f>
        <v>0</v>
      </c>
      <c r="AI359" s="168">
        <f>IF(A22stdlife="n/a","n/a",IF(AI$3&gt;(A22stdlife+$E359),(Input!$O$164*(1+rvanilla)^0.5)-SUM($O359:AH359),(Input!$O$164*(1+rvanilla)^0.5)/A22stdlife))</f>
        <v>0</v>
      </c>
      <c r="AJ359" s="168">
        <f>IF(A22stdlife="n/a","n/a",IF(AJ$3&gt;(A22stdlife+$E359),(Input!$O$164*(1+rvanilla)^0.5)-SUM($O359:AI359),(Input!$O$164*(1+rvanilla)^0.5)/A22stdlife))</f>
        <v>0</v>
      </c>
      <c r="AK359" s="168">
        <f>IF(A22stdlife="n/a","n/a",IF(AK$3&gt;(A22stdlife+$E359),(Input!$O$164*(1+rvanilla)^0.5)-SUM($O359:AJ359),(Input!$O$164*(1+rvanilla)^0.5)/A22stdlife))</f>
        <v>0</v>
      </c>
      <c r="AL359" s="168">
        <f>IF(A22stdlife="n/a","n/a",IF(AL$3&gt;(A22stdlife+$E359),(Input!$O$164*(1+rvanilla)^0.5)-SUM($O359:AK359),(Input!$O$164*(1+rvanilla)^0.5)/A22stdlife))</f>
        <v>0</v>
      </c>
      <c r="AM359" s="168">
        <f>IF(A22stdlife="n/a","n/a",IF(AM$3&gt;(A22stdlife+$E359),(Input!$O$164*(1+rvanilla)^0.5)-SUM($O359:AL359),(Input!$O$164*(1+rvanilla)^0.5)/A22stdlife))</f>
        <v>0</v>
      </c>
      <c r="AN359" s="168">
        <f>IF(A22stdlife="n/a","n/a",IF(AN$3&gt;(A22stdlife+$E359),(Input!$O$164*(1+rvanilla)^0.5)-SUM($O359:AM359),(Input!$O$164*(1+rvanilla)^0.5)/A22stdlife))</f>
        <v>0</v>
      </c>
      <c r="AO359" s="168">
        <f>IF(A22stdlife="n/a","n/a",IF(AO$3&gt;(A22stdlife+$E359),(Input!$O$164*(1+rvanilla)^0.5)-SUM($O359:AN359),(Input!$O$164*(1+rvanilla)^0.5)/A22stdlife))</f>
        <v>0</v>
      </c>
      <c r="AP359" s="168">
        <f>IF(A22stdlife="n/a","n/a",IF(AP$3&gt;(A22stdlife+$E359),(Input!$O$164*(1+rvanilla)^0.5)-SUM($O359:AO359),(Input!$O$164*(1+rvanilla)^0.5)/A22stdlife))</f>
        <v>0</v>
      </c>
      <c r="AQ359" s="168">
        <f>IF(A22stdlife="n/a","n/a",IF(AQ$3&gt;(A22stdlife+$E359),(Input!$O$164*(1+rvanilla)^0.5)-SUM($O359:AP359),(Input!$O$164*(1+rvanilla)^0.5)/A22stdlife))</f>
        <v>0</v>
      </c>
      <c r="AR359" s="168">
        <f>IF(A22stdlife="n/a","n/a",IF(AR$3&gt;(A22stdlife+$E359),(Input!$O$164*(1+rvanilla)^0.5)-SUM($O359:AQ359),(Input!$O$164*(1+rvanilla)^0.5)/A22stdlife))</f>
        <v>0</v>
      </c>
      <c r="AS359" s="168">
        <f>IF(A22stdlife="n/a","n/a",IF(AS$3&gt;(A22stdlife+$E359),(Input!$O$164*(1+rvanilla)^0.5)-SUM($O359:AR359),(Input!$O$164*(1+rvanilla)^0.5)/A22stdlife))</f>
        <v>0</v>
      </c>
      <c r="AT359" s="168">
        <f>IF(A22stdlife="n/a","n/a",IF(AT$3&gt;(A22stdlife+$E359),(Input!$O$164*(1+rvanilla)^0.5)-SUM($O359:AS359),(Input!$O$164*(1+rvanilla)^0.5)/A22stdlife))</f>
        <v>0</v>
      </c>
      <c r="AU359" s="168">
        <f>IF(A22stdlife="n/a","n/a",IF(AU$3&gt;(A22stdlife+$E359),(Input!$O$164*(1+rvanilla)^0.5)-SUM($O359:AT359),(Input!$O$164*(1+rvanilla)^0.5)/A22stdlife))</f>
        <v>0</v>
      </c>
      <c r="AV359" s="168">
        <f>IF(A22stdlife="n/a","n/a",IF(AV$3&gt;(A22stdlife+$E359),(Input!$O$164*(1+rvanilla)^0.5)-SUM($O359:AU359),(Input!$O$164*(1+rvanilla)^0.5)/A22stdlife))</f>
        <v>0</v>
      </c>
      <c r="AW359" s="168">
        <f>IF(A22stdlife="n/a","n/a",IF(AW$3&gt;(A22stdlife+$E359),(Input!$O$164*(1+rvanilla)^0.5)-SUM($O359:AV359),(Input!$O$164*(1+rvanilla)^0.5)/A22stdlife))</f>
        <v>0</v>
      </c>
      <c r="AX359" s="168">
        <f>IF(A22stdlife="n/a","n/a",IF(AX$3&gt;(A22stdlife+$E359),(Input!$O$164*(1+rvanilla)^0.5)-SUM($O359:AW359),(Input!$O$164*(1+rvanilla)^0.5)/A22stdlife))</f>
        <v>0</v>
      </c>
      <c r="AY359" s="168">
        <f>IF(A22stdlife="n/a","n/a",IF(AY$3&gt;(A22stdlife+$E359),(Input!$O$164*(1+rvanilla)^0.5)-SUM($O359:AX359),(Input!$O$164*(1+rvanilla)^0.5)/A22stdlife))</f>
        <v>0</v>
      </c>
      <c r="AZ359" s="168">
        <f>IF(A22stdlife="n/a","n/a",IF(AZ$3&gt;(A22stdlife+$E359),(Input!$O$164*(1+rvanilla)^0.5)-SUM($O359:AY359),(Input!$O$164*(1+rvanilla)^0.5)/A22stdlife))</f>
        <v>0</v>
      </c>
      <c r="BA359" s="168">
        <f>IF(A22stdlife="n/a","n/a",IF(BA$3&gt;(A22stdlife+$E359),(Input!$O$164*(1+rvanilla)^0.5)-SUM($O359:AZ359),(Input!$O$164*(1+rvanilla)^0.5)/A22stdlife))</f>
        <v>0</v>
      </c>
      <c r="BB359" s="168">
        <f>IF(A22stdlife="n/a","n/a",IF(BB$3&gt;(A22stdlife+$E359),(Input!$O$164*(1+rvanilla)^0.5)-SUM($O359:BA359),(Input!$O$164*(1+rvanilla)^0.5)/A22stdlife))</f>
        <v>0</v>
      </c>
      <c r="BC359" s="168">
        <f>IF(A22stdlife="n/a","n/a",IF(BC$3&gt;(A22stdlife+$E359),(Input!$O$164*(1+rvanilla)^0.5)-SUM($O359:BB359),(Input!$O$164*(1+rvanilla)^0.5)/A22stdlife))</f>
        <v>0</v>
      </c>
      <c r="BD359" s="168">
        <f>IF(A22stdlife="n/a","n/a",IF(BD$3&gt;(A22stdlife+$E359),(Input!$O$164*(1+rvanilla)^0.5)-SUM($O359:BC359),(Input!$O$164*(1+rvanilla)^0.5)/A22stdlife))</f>
        <v>0</v>
      </c>
      <c r="BE359" s="168">
        <f>IF(A22stdlife="n/a","n/a",IF(BE$3&gt;(A22stdlife+$E359),(Input!$O$164*(1+rvanilla)^0.5)-SUM($O359:BD359),(Input!$O$164*(1+rvanilla)^0.5)/A22stdlife))</f>
        <v>0</v>
      </c>
      <c r="BF359" s="168">
        <f>IF(A22stdlife="n/a","n/a",IF(BF$3&gt;(A22stdlife+$E359),(Input!$O$164*(1+rvanilla)^0.5)-SUM($O359:BE359),(Input!$O$164*(1+rvanilla)^0.5)/A22stdlife))</f>
        <v>0</v>
      </c>
      <c r="BG359" s="168">
        <f>IF(A22stdlife="n/a","n/a",IF(BG$3&gt;(A22stdlife+$E359),(Input!$O$164*(1+rvanilla)^0.5)-SUM($O359:BF359),(Input!$O$164*(1+rvanilla)^0.5)/A22stdlife))</f>
        <v>0</v>
      </c>
      <c r="BH359" s="168">
        <f>IF(A22stdlife="n/a","n/a",IF(BH$3&gt;(A22stdlife+$E359),(Input!$O$164*(1+rvanilla)^0.5)-SUM($O359:BG359),(Input!$O$164*(1+rvanilla)^0.5)/A22stdlife))</f>
        <v>0</v>
      </c>
      <c r="BI359" s="168">
        <f>IF(A22stdlife="n/a","n/a",IF(BI$3&gt;(A22stdlife+$E359),(Input!$O$164*(1+rvanilla)^0.5)-SUM($O359:BH359),(Input!$O$164*(1+rvanilla)^0.5)/A22stdlife))</f>
        <v>0</v>
      </c>
      <c r="BJ359" s="20"/>
      <c r="BK359" s="20"/>
      <c r="BL359"/>
      <c r="BM359"/>
      <c r="BN359"/>
      <c r="BO359"/>
      <c r="BP359"/>
      <c r="BQ359"/>
      <c r="BR359"/>
      <c r="BS359"/>
      <c r="BT359"/>
      <c r="BU359"/>
      <c r="BV359"/>
      <c r="BW359"/>
      <c r="BX359"/>
      <c r="BY359"/>
      <c r="BZ359"/>
      <c r="CA359"/>
      <c r="CB359"/>
      <c r="CC359"/>
      <c r="CD359"/>
      <c r="CE359"/>
      <c r="CF359"/>
      <c r="CG359"/>
      <c r="CH359"/>
      <c r="CI359"/>
      <c r="CJ359"/>
      <c r="CK359"/>
      <c r="CL359"/>
      <c r="CM359"/>
      <c r="CN359"/>
      <c r="CO359"/>
      <c r="CP359"/>
      <c r="CQ359"/>
      <c r="CR359"/>
      <c r="CS359"/>
      <c r="CT359"/>
      <c r="CU359"/>
      <c r="CV359"/>
      <c r="CW359"/>
      <c r="CX359"/>
      <c r="CY359"/>
      <c r="CZ359"/>
      <c r="DA359"/>
      <c r="DB359"/>
      <c r="DC359"/>
      <c r="DD359"/>
      <c r="DE359"/>
      <c r="DF359"/>
      <c r="DG359"/>
      <c r="DH359"/>
      <c r="DI359"/>
      <c r="DJ359"/>
      <c r="DK359"/>
      <c r="DL359"/>
      <c r="DM359"/>
      <c r="DN359"/>
      <c r="DO359"/>
      <c r="DP359"/>
      <c r="DQ359"/>
      <c r="DR359"/>
      <c r="DS359"/>
      <c r="DT359"/>
      <c r="DU359"/>
      <c r="DV359"/>
      <c r="DW359"/>
      <c r="DX359"/>
      <c r="DY359"/>
      <c r="DZ359"/>
      <c r="EA359"/>
      <c r="EB359"/>
      <c r="EC359"/>
      <c r="ED359"/>
      <c r="EE359"/>
      <c r="EF359"/>
      <c r="EG359"/>
      <c r="EH359"/>
      <c r="EI359"/>
      <c r="EJ359"/>
      <c r="EK359"/>
      <c r="EL359"/>
      <c r="EM359"/>
      <c r="EN359"/>
      <c r="EO359"/>
      <c r="EP359"/>
      <c r="EQ359"/>
      <c r="ER359"/>
      <c r="ES359"/>
      <c r="ET359"/>
      <c r="EU359"/>
      <c r="EV359"/>
      <c r="EW359"/>
      <c r="EX359"/>
      <c r="EY359"/>
      <c r="EZ359"/>
      <c r="FA359"/>
      <c r="FB359"/>
      <c r="FC359"/>
      <c r="FD359"/>
      <c r="FE359"/>
      <c r="FF359"/>
      <c r="FG359"/>
      <c r="FH359"/>
      <c r="FI359"/>
      <c r="FJ359"/>
      <c r="FK359"/>
      <c r="FL359"/>
      <c r="FM359"/>
      <c r="FN359"/>
      <c r="FO359"/>
      <c r="FP359"/>
      <c r="FQ359"/>
      <c r="FR359"/>
      <c r="FS359"/>
      <c r="FT359"/>
      <c r="FU359"/>
      <c r="FV359"/>
      <c r="FW359"/>
      <c r="FX359"/>
      <c r="FY359"/>
      <c r="FZ359"/>
      <c r="GA359"/>
      <c r="GB359"/>
      <c r="GC359"/>
      <c r="GD359"/>
      <c r="GE359"/>
      <c r="GF359"/>
      <c r="GG359"/>
      <c r="GH359"/>
      <c r="GI359"/>
      <c r="GJ359"/>
      <c r="GK359"/>
      <c r="GL359"/>
      <c r="GM359"/>
      <c r="GN359"/>
      <c r="GO359"/>
      <c r="GP359"/>
      <c r="GQ359"/>
      <c r="GR359"/>
      <c r="GS359"/>
      <c r="GT359"/>
      <c r="GU359"/>
      <c r="GV359"/>
      <c r="GW359"/>
      <c r="GX359"/>
      <c r="GY359"/>
      <c r="GZ359"/>
      <c r="HA359"/>
      <c r="HB359"/>
      <c r="HC359"/>
      <c r="HD359"/>
      <c r="HE359"/>
      <c r="HF359"/>
      <c r="HG359"/>
      <c r="HH359"/>
      <c r="HI359"/>
      <c r="HJ359"/>
      <c r="HK359"/>
      <c r="HL359"/>
      <c r="HM359"/>
      <c r="HN359"/>
      <c r="HO359"/>
      <c r="HP359"/>
      <c r="HQ359"/>
      <c r="HR359"/>
      <c r="HS359"/>
      <c r="HT359"/>
      <c r="HU359"/>
      <c r="HV359"/>
      <c r="HW359"/>
      <c r="HX359"/>
      <c r="HY359"/>
      <c r="HZ359"/>
      <c r="IA359"/>
      <c r="IB359"/>
      <c r="IC359"/>
      <c r="ID359"/>
      <c r="IE359"/>
      <c r="IF359"/>
      <c r="IG359"/>
      <c r="IH359"/>
      <c r="II359"/>
      <c r="IJ359"/>
      <c r="IK359"/>
      <c r="IL359"/>
      <c r="IM359"/>
      <c r="IN359"/>
      <c r="IO359"/>
      <c r="IP359"/>
      <c r="IQ359"/>
      <c r="IR359"/>
      <c r="IS359"/>
      <c r="IT359"/>
      <c r="IU359"/>
      <c r="IV359"/>
    </row>
    <row r="360" spans="1:256" s="5" customFormat="1" hidden="1" outlineLevel="2">
      <c r="A360" s="20"/>
      <c r="B360" s="20"/>
      <c r="C360" s="38"/>
      <c r="D360" s="641"/>
      <c r="E360" s="288">
        <v>10</v>
      </c>
      <c r="F360" s="40"/>
      <c r="G360" s="445"/>
      <c r="H360" s="315"/>
      <c r="I360" s="315"/>
      <c r="J360" s="315"/>
      <c r="K360" s="315"/>
      <c r="L360" s="315"/>
      <c r="M360" s="315"/>
      <c r="N360" s="315"/>
      <c r="O360" s="315"/>
      <c r="P360" s="314"/>
      <c r="Q360" s="168">
        <f>IF(A22stdlife="n/a","n/a",IF(Q$3&gt;(A22stdlife+$E360),(Input!$P$164*(1+rvanilla)^0.5)-SUM($P360:P360),(Input!$P$164*(1+rvanilla)^0.5)/A22stdlife))</f>
        <v>0</v>
      </c>
      <c r="R360" s="168">
        <f>IF(A22stdlife="n/a","n/a",IF(R$3&gt;(A22stdlife+$E360),(Input!$P$164*(1+rvanilla)^0.5)-SUM($P360:Q360),(Input!$P$164*(1+rvanilla)^0.5)/A22stdlife))</f>
        <v>0</v>
      </c>
      <c r="S360" s="168">
        <f>IF(A22stdlife="n/a","n/a",IF(S$3&gt;(A22stdlife+$E360),(Input!$P$164*(1+rvanilla)^0.5)-SUM($P360:R360),(Input!$P$164*(1+rvanilla)^0.5)/A22stdlife))</f>
        <v>0</v>
      </c>
      <c r="T360" s="168">
        <f>IF(A22stdlife="n/a","n/a",IF(T$3&gt;(A22stdlife+$E360),(Input!$P$164*(1+rvanilla)^0.5)-SUM($P360:S360),(Input!$P$164*(1+rvanilla)^0.5)/A22stdlife))</f>
        <v>0</v>
      </c>
      <c r="U360" s="168">
        <f>IF(A22stdlife="n/a","n/a",IF(U$3&gt;(A22stdlife+$E360),(Input!$P$164*(1+rvanilla)^0.5)-SUM($P360:T360),(Input!$P$164*(1+rvanilla)^0.5)/A22stdlife))</f>
        <v>0</v>
      </c>
      <c r="V360" s="168">
        <f>IF(A22stdlife="n/a","n/a",IF(V$3&gt;(A22stdlife+$E360),(Input!$P$164*(1+rvanilla)^0.5)-SUM($P360:U360),(Input!$P$164*(1+rvanilla)^0.5)/A22stdlife))</f>
        <v>0</v>
      </c>
      <c r="W360" s="168">
        <f>IF(A22stdlife="n/a","n/a",IF(W$3&gt;(A22stdlife+$E360),(Input!$P$164*(1+rvanilla)^0.5)-SUM($P360:V360),(Input!$P$164*(1+rvanilla)^0.5)/A22stdlife))</f>
        <v>0</v>
      </c>
      <c r="X360" s="168">
        <f>IF(A22stdlife="n/a","n/a",IF(X$3&gt;(A22stdlife+$E360),(Input!$P$164*(1+rvanilla)^0.5)-SUM($P360:W360),(Input!$P$164*(1+rvanilla)^0.5)/A22stdlife))</f>
        <v>0</v>
      </c>
      <c r="Y360" s="168">
        <f>IF(A22stdlife="n/a","n/a",IF(Y$3&gt;(A22stdlife+$E360),(Input!$P$164*(1+rvanilla)^0.5)-SUM($P360:X360),(Input!$P$164*(1+rvanilla)^0.5)/A22stdlife))</f>
        <v>0</v>
      </c>
      <c r="Z360" s="168">
        <f>IF(A22stdlife="n/a","n/a",IF(Z$3&gt;(A22stdlife+$E360),(Input!$P$164*(1+rvanilla)^0.5)-SUM($P360:Y360),(Input!$P$164*(1+rvanilla)^0.5)/A22stdlife))</f>
        <v>0</v>
      </c>
      <c r="AA360" s="168">
        <f>IF(A22stdlife="n/a","n/a",IF(AA$3&gt;(A22stdlife+$E360),(Input!$P$164*(1+rvanilla)^0.5)-SUM($P360:Z360),(Input!$P$164*(1+rvanilla)^0.5)/A22stdlife))</f>
        <v>0</v>
      </c>
      <c r="AB360" s="168">
        <f>IF(A22stdlife="n/a","n/a",IF(AB$3&gt;(A22stdlife+$E360),(Input!$P$164*(1+rvanilla)^0.5)-SUM($P360:AA360),(Input!$P$164*(1+rvanilla)^0.5)/A22stdlife))</f>
        <v>0</v>
      </c>
      <c r="AC360" s="168">
        <f>IF(A22stdlife="n/a","n/a",IF(AC$3&gt;(A22stdlife+$E360),(Input!$P$164*(1+rvanilla)^0.5)-SUM($P360:AB360),(Input!$P$164*(1+rvanilla)^0.5)/A22stdlife))</f>
        <v>0</v>
      </c>
      <c r="AD360" s="168">
        <f>IF(A22stdlife="n/a","n/a",IF(AD$3&gt;(A22stdlife+$E360),(Input!$P$164*(1+rvanilla)^0.5)-SUM($P360:AC360),(Input!$P$164*(1+rvanilla)^0.5)/A22stdlife))</f>
        <v>0</v>
      </c>
      <c r="AE360" s="168">
        <f>IF(A22stdlife="n/a","n/a",IF(AE$3&gt;(A22stdlife+$E360),(Input!$P$164*(1+rvanilla)^0.5)-SUM($P360:AD360),(Input!$P$164*(1+rvanilla)^0.5)/A22stdlife))</f>
        <v>0</v>
      </c>
      <c r="AF360" s="168">
        <f>IF(A22stdlife="n/a","n/a",IF(AF$3&gt;(A22stdlife+$E360),(Input!$P$164*(1+rvanilla)^0.5)-SUM($P360:AE360),(Input!$P$164*(1+rvanilla)^0.5)/A22stdlife))</f>
        <v>0</v>
      </c>
      <c r="AG360" s="168">
        <f>IF(A22stdlife="n/a","n/a",IF(AG$3&gt;(A22stdlife+$E360),(Input!$P$164*(1+rvanilla)^0.5)-SUM($P360:AF360),(Input!$P$164*(1+rvanilla)^0.5)/A22stdlife))</f>
        <v>0</v>
      </c>
      <c r="AH360" s="168">
        <f>IF(A22stdlife="n/a","n/a",IF(AH$3&gt;(A22stdlife+$E360),(Input!$P$164*(1+rvanilla)^0.5)-SUM($P360:AG360),(Input!$P$164*(1+rvanilla)^0.5)/A22stdlife))</f>
        <v>0</v>
      </c>
      <c r="AI360" s="168">
        <f>IF(A22stdlife="n/a","n/a",IF(AI$3&gt;(A22stdlife+$E360),(Input!$P$164*(1+rvanilla)^0.5)-SUM($P360:AH360),(Input!$P$164*(1+rvanilla)^0.5)/A22stdlife))</f>
        <v>0</v>
      </c>
      <c r="AJ360" s="168">
        <f>IF(A22stdlife="n/a","n/a",IF(AJ$3&gt;(A22stdlife+$E360),(Input!$P$164*(1+rvanilla)^0.5)-SUM($P360:AI360),(Input!$P$164*(1+rvanilla)^0.5)/A22stdlife))</f>
        <v>0</v>
      </c>
      <c r="AK360" s="168">
        <f>IF(A22stdlife="n/a","n/a",IF(AK$3&gt;(A22stdlife+$E360),(Input!$P$164*(1+rvanilla)^0.5)-SUM($P360:AJ360),(Input!$P$164*(1+rvanilla)^0.5)/A22stdlife))</f>
        <v>0</v>
      </c>
      <c r="AL360" s="168">
        <f>IF(A22stdlife="n/a","n/a",IF(AL$3&gt;(A22stdlife+$E360),(Input!$P$164*(1+rvanilla)^0.5)-SUM($P360:AK360),(Input!$P$164*(1+rvanilla)^0.5)/A22stdlife))</f>
        <v>0</v>
      </c>
      <c r="AM360" s="168">
        <f>IF(A22stdlife="n/a","n/a",IF(AM$3&gt;(A22stdlife+$E360),(Input!$P$164*(1+rvanilla)^0.5)-SUM($P360:AL360),(Input!$P$164*(1+rvanilla)^0.5)/A22stdlife))</f>
        <v>0</v>
      </c>
      <c r="AN360" s="168">
        <f>IF(A22stdlife="n/a","n/a",IF(AN$3&gt;(A22stdlife+$E360),(Input!$P$164*(1+rvanilla)^0.5)-SUM($P360:AM360),(Input!$P$164*(1+rvanilla)^0.5)/A22stdlife))</f>
        <v>0</v>
      </c>
      <c r="AO360" s="168">
        <f>IF(A22stdlife="n/a","n/a",IF(AO$3&gt;(A22stdlife+$E360),(Input!$P$164*(1+rvanilla)^0.5)-SUM($P360:AN360),(Input!$P$164*(1+rvanilla)^0.5)/A22stdlife))</f>
        <v>0</v>
      </c>
      <c r="AP360" s="168">
        <f>IF(A22stdlife="n/a","n/a",IF(AP$3&gt;(A22stdlife+$E360),(Input!$P$164*(1+rvanilla)^0.5)-SUM($P360:AO360),(Input!$P$164*(1+rvanilla)^0.5)/A22stdlife))</f>
        <v>0</v>
      </c>
      <c r="AQ360" s="168">
        <f>IF(A22stdlife="n/a","n/a",IF(AQ$3&gt;(A22stdlife+$E360),(Input!$P$164*(1+rvanilla)^0.5)-SUM($P360:AP360),(Input!$P$164*(1+rvanilla)^0.5)/A22stdlife))</f>
        <v>0</v>
      </c>
      <c r="AR360" s="168">
        <f>IF(A22stdlife="n/a","n/a",IF(AR$3&gt;(A22stdlife+$E360),(Input!$P$164*(1+rvanilla)^0.5)-SUM($P360:AQ360),(Input!$P$164*(1+rvanilla)^0.5)/A22stdlife))</f>
        <v>0</v>
      </c>
      <c r="AS360" s="168">
        <f>IF(A22stdlife="n/a","n/a",IF(AS$3&gt;(A22stdlife+$E360),(Input!$P$164*(1+rvanilla)^0.5)-SUM($P360:AR360),(Input!$P$164*(1+rvanilla)^0.5)/A22stdlife))</f>
        <v>0</v>
      </c>
      <c r="AT360" s="168">
        <f>IF(A22stdlife="n/a","n/a",IF(AT$3&gt;(A22stdlife+$E360),(Input!$P$164*(1+rvanilla)^0.5)-SUM($P360:AS360),(Input!$P$164*(1+rvanilla)^0.5)/A22stdlife))</f>
        <v>0</v>
      </c>
      <c r="AU360" s="168">
        <f>IF(A22stdlife="n/a","n/a",IF(AU$3&gt;(A22stdlife+$E360),(Input!$P$164*(1+rvanilla)^0.5)-SUM($P360:AT360),(Input!$P$164*(1+rvanilla)^0.5)/A22stdlife))</f>
        <v>0</v>
      </c>
      <c r="AV360" s="168">
        <f>IF(A22stdlife="n/a","n/a",IF(AV$3&gt;(A22stdlife+$E360),(Input!$P$164*(1+rvanilla)^0.5)-SUM($P360:AU360),(Input!$P$164*(1+rvanilla)^0.5)/A22stdlife))</f>
        <v>0</v>
      </c>
      <c r="AW360" s="168">
        <f>IF(A22stdlife="n/a","n/a",IF(AW$3&gt;(A22stdlife+$E360),(Input!$P$164*(1+rvanilla)^0.5)-SUM($P360:AV360),(Input!$P$164*(1+rvanilla)^0.5)/A22stdlife))</f>
        <v>0</v>
      </c>
      <c r="AX360" s="168">
        <f>IF(A22stdlife="n/a","n/a",IF(AX$3&gt;(A22stdlife+$E360),(Input!$P$164*(1+rvanilla)^0.5)-SUM($P360:AW360),(Input!$P$164*(1+rvanilla)^0.5)/A22stdlife))</f>
        <v>0</v>
      </c>
      <c r="AY360" s="168">
        <f>IF(A22stdlife="n/a","n/a",IF(AY$3&gt;(A22stdlife+$E360),(Input!$P$164*(1+rvanilla)^0.5)-SUM($P360:AX360),(Input!$P$164*(1+rvanilla)^0.5)/A22stdlife))</f>
        <v>0</v>
      </c>
      <c r="AZ360" s="168">
        <f>IF(A22stdlife="n/a","n/a",IF(AZ$3&gt;(A22stdlife+$E360),(Input!$P$164*(1+rvanilla)^0.5)-SUM($P360:AY360),(Input!$P$164*(1+rvanilla)^0.5)/A22stdlife))</f>
        <v>0</v>
      </c>
      <c r="BA360" s="168">
        <f>IF(A22stdlife="n/a","n/a",IF(BA$3&gt;(A22stdlife+$E360),(Input!$P$164*(1+rvanilla)^0.5)-SUM($P360:AZ360),(Input!$P$164*(1+rvanilla)^0.5)/A22stdlife))</f>
        <v>0</v>
      </c>
      <c r="BB360" s="168">
        <f>IF(A22stdlife="n/a","n/a",IF(BB$3&gt;(A22stdlife+$E360),(Input!$P$164*(1+rvanilla)^0.5)-SUM($P360:BA360),(Input!$P$164*(1+rvanilla)^0.5)/A22stdlife))</f>
        <v>0</v>
      </c>
      <c r="BC360" s="168">
        <f>IF(A22stdlife="n/a","n/a",IF(BC$3&gt;(A22stdlife+$E360),(Input!$P$164*(1+rvanilla)^0.5)-SUM($P360:BB360),(Input!$P$164*(1+rvanilla)^0.5)/A22stdlife))</f>
        <v>0</v>
      </c>
      <c r="BD360" s="168">
        <f>IF(A22stdlife="n/a","n/a",IF(BD$3&gt;(A22stdlife+$E360),(Input!$P$164*(1+rvanilla)^0.5)-SUM($P360:BC360),(Input!$P$164*(1+rvanilla)^0.5)/A22stdlife))</f>
        <v>0</v>
      </c>
      <c r="BE360" s="168">
        <f>IF(A22stdlife="n/a","n/a",IF(BE$3&gt;(A22stdlife+$E360),(Input!$P$164*(1+rvanilla)^0.5)-SUM($P360:BD360),(Input!$P$164*(1+rvanilla)^0.5)/A22stdlife))</f>
        <v>0</v>
      </c>
      <c r="BF360" s="168">
        <f>IF(A22stdlife="n/a","n/a",IF(BF$3&gt;(A22stdlife+$E360),(Input!$P$164*(1+rvanilla)^0.5)-SUM($P360:BE360),(Input!$P$164*(1+rvanilla)^0.5)/A22stdlife))</f>
        <v>0</v>
      </c>
      <c r="BG360" s="168">
        <f>IF(A22stdlife="n/a","n/a",IF(BG$3&gt;(A22stdlife+$E360),(Input!$P$164*(1+rvanilla)^0.5)-SUM($P360:BF360),(Input!$P$164*(1+rvanilla)^0.5)/A22stdlife))</f>
        <v>0</v>
      </c>
      <c r="BH360" s="168">
        <f>IF(A22stdlife="n/a","n/a",IF(BH$3&gt;(A22stdlife+$E360),(Input!$P$164*(1+rvanilla)^0.5)-SUM($P360:BG360),(Input!$P$164*(1+rvanilla)^0.5)/A22stdlife))</f>
        <v>0</v>
      </c>
      <c r="BI360" s="168">
        <f>IF(A22stdlife="n/a","n/a",IF(BI$3&gt;(A22stdlife+$E360),(Input!$P$164*(1+rvanilla)^0.5)-SUM($P360:BH360),(Input!$P$164*(1+rvanilla)^0.5)/A22stdlife))</f>
        <v>0</v>
      </c>
      <c r="BJ360" s="20"/>
      <c r="BK360" s="20"/>
      <c r="BL360"/>
      <c r="BM360"/>
      <c r="BN360"/>
      <c r="BO360"/>
      <c r="BP360"/>
      <c r="BQ360"/>
      <c r="BR360"/>
      <c r="BS360"/>
      <c r="BT360"/>
      <c r="BU360"/>
      <c r="BV360"/>
      <c r="BW360"/>
      <c r="BX360"/>
      <c r="BY360"/>
      <c r="BZ360"/>
      <c r="CA360"/>
      <c r="CB360"/>
      <c r="CC360"/>
      <c r="CD360"/>
      <c r="CE360"/>
      <c r="CF360"/>
      <c r="CG360"/>
      <c r="CH360"/>
      <c r="CI360"/>
      <c r="CJ360"/>
      <c r="CK360"/>
      <c r="CL360"/>
      <c r="CM360"/>
      <c r="CN360"/>
      <c r="CO360"/>
      <c r="CP360"/>
      <c r="CQ360"/>
      <c r="CR360"/>
      <c r="CS360"/>
      <c r="CT360"/>
      <c r="CU360"/>
      <c r="CV360"/>
      <c r="CW360"/>
      <c r="CX360"/>
      <c r="CY360"/>
      <c r="CZ360"/>
      <c r="DA360"/>
      <c r="DB360"/>
      <c r="DC360"/>
      <c r="DD360"/>
      <c r="DE360"/>
      <c r="DF360"/>
      <c r="DG360"/>
      <c r="DH360"/>
      <c r="DI360"/>
      <c r="DJ360"/>
      <c r="DK360"/>
      <c r="DL360"/>
      <c r="DM360"/>
      <c r="DN360"/>
      <c r="DO360"/>
      <c r="DP360"/>
      <c r="DQ360"/>
      <c r="DR360"/>
      <c r="DS360"/>
      <c r="DT360"/>
      <c r="DU360"/>
      <c r="DV360"/>
      <c r="DW360"/>
      <c r="DX360"/>
      <c r="DY360"/>
      <c r="DZ360"/>
      <c r="EA360"/>
      <c r="EB360"/>
      <c r="EC360"/>
      <c r="ED360"/>
      <c r="EE360"/>
      <c r="EF360"/>
      <c r="EG360"/>
      <c r="EH360"/>
      <c r="EI360"/>
      <c r="EJ360"/>
      <c r="EK360"/>
      <c r="EL360"/>
      <c r="EM360"/>
      <c r="EN360"/>
      <c r="EO360"/>
      <c r="EP360"/>
      <c r="EQ360"/>
      <c r="ER360"/>
      <c r="ES360"/>
      <c r="ET360"/>
      <c r="EU360"/>
      <c r="EV360"/>
      <c r="EW360"/>
      <c r="EX360"/>
      <c r="EY360"/>
      <c r="EZ360"/>
      <c r="FA360"/>
      <c r="FB360"/>
      <c r="FC360"/>
      <c r="FD360"/>
      <c r="FE360"/>
      <c r="FF360"/>
      <c r="FG360"/>
      <c r="FH360"/>
      <c r="FI360"/>
      <c r="FJ360"/>
      <c r="FK360"/>
      <c r="FL360"/>
      <c r="FM360"/>
      <c r="FN360"/>
      <c r="FO360"/>
      <c r="FP360"/>
      <c r="FQ360"/>
      <c r="FR360"/>
      <c r="FS360"/>
      <c r="FT360"/>
      <c r="FU360"/>
      <c r="FV360"/>
      <c r="FW360"/>
      <c r="FX360"/>
      <c r="FY360"/>
      <c r="FZ360"/>
      <c r="GA360"/>
      <c r="GB360"/>
      <c r="GC360"/>
      <c r="GD360"/>
      <c r="GE360"/>
      <c r="GF360"/>
      <c r="GG360"/>
      <c r="GH360"/>
      <c r="GI360"/>
      <c r="GJ360"/>
      <c r="GK360"/>
      <c r="GL360"/>
      <c r="GM360"/>
      <c r="GN360"/>
      <c r="GO360"/>
      <c r="GP360"/>
      <c r="GQ360"/>
      <c r="GR360"/>
      <c r="GS360"/>
      <c r="GT360"/>
      <c r="GU360"/>
      <c r="GV360"/>
      <c r="GW360"/>
      <c r="GX360"/>
      <c r="GY360"/>
      <c r="GZ360"/>
      <c r="HA360"/>
      <c r="HB360"/>
      <c r="HC360"/>
      <c r="HD360"/>
      <c r="HE360"/>
      <c r="HF360"/>
      <c r="HG360"/>
      <c r="HH360"/>
      <c r="HI360"/>
      <c r="HJ360"/>
      <c r="HK360"/>
      <c r="HL360"/>
      <c r="HM360"/>
      <c r="HN360"/>
      <c r="HO360"/>
      <c r="HP360"/>
      <c r="HQ360"/>
      <c r="HR360"/>
      <c r="HS360"/>
      <c r="HT360"/>
      <c r="HU360"/>
      <c r="HV360"/>
      <c r="HW360"/>
      <c r="HX360"/>
      <c r="HY360"/>
      <c r="HZ360"/>
      <c r="IA360"/>
      <c r="IB360"/>
      <c r="IC360"/>
      <c r="ID360"/>
      <c r="IE360"/>
      <c r="IF360"/>
      <c r="IG360"/>
      <c r="IH360"/>
      <c r="II360"/>
      <c r="IJ360"/>
      <c r="IK360"/>
      <c r="IL360"/>
      <c r="IM360"/>
      <c r="IN360"/>
      <c r="IO360"/>
      <c r="IP360"/>
      <c r="IQ360"/>
      <c r="IR360"/>
      <c r="IS360"/>
      <c r="IT360"/>
      <c r="IU360"/>
      <c r="IV360"/>
    </row>
    <row r="361" spans="1:256" s="5" customFormat="1" outlineLevel="1" collapsed="1">
      <c r="A361" s="20"/>
      <c r="B361" s="20"/>
      <c r="C361" s="38">
        <f>Asset22</f>
        <v>0</v>
      </c>
      <c r="D361" s="20"/>
      <c r="E361" s="20"/>
      <c r="F361" s="35"/>
      <c r="G361" s="165">
        <f t="shared" ref="G361:AL361" si="79">SUM(G349:G360)</f>
        <v>0</v>
      </c>
      <c r="H361" s="165">
        <f t="shared" si="79"/>
        <v>0</v>
      </c>
      <c r="I361" s="165">
        <f t="shared" si="79"/>
        <v>0</v>
      </c>
      <c r="J361" s="165">
        <f t="shared" si="79"/>
        <v>0</v>
      </c>
      <c r="K361" s="165">
        <f t="shared" si="79"/>
        <v>0</v>
      </c>
      <c r="L361" s="165">
        <f t="shared" si="79"/>
        <v>0</v>
      </c>
      <c r="M361" s="165">
        <f t="shared" si="79"/>
        <v>0</v>
      </c>
      <c r="N361" s="165">
        <f t="shared" si="79"/>
        <v>0</v>
      </c>
      <c r="O361" s="165">
        <f t="shared" si="79"/>
        <v>0</v>
      </c>
      <c r="P361" s="165">
        <f t="shared" si="79"/>
        <v>0</v>
      </c>
      <c r="Q361" s="165">
        <f t="shared" si="79"/>
        <v>0</v>
      </c>
      <c r="R361" s="165">
        <f t="shared" si="79"/>
        <v>0</v>
      </c>
      <c r="S361" s="165">
        <f t="shared" si="79"/>
        <v>0</v>
      </c>
      <c r="T361" s="165">
        <f t="shared" si="79"/>
        <v>0</v>
      </c>
      <c r="U361" s="165">
        <f t="shared" si="79"/>
        <v>0</v>
      </c>
      <c r="V361" s="165">
        <f t="shared" si="79"/>
        <v>0</v>
      </c>
      <c r="W361" s="165">
        <f t="shared" si="79"/>
        <v>0</v>
      </c>
      <c r="X361" s="165">
        <f t="shared" si="79"/>
        <v>0</v>
      </c>
      <c r="Y361" s="165">
        <f t="shared" si="79"/>
        <v>0</v>
      </c>
      <c r="Z361" s="165">
        <f t="shared" si="79"/>
        <v>0</v>
      </c>
      <c r="AA361" s="165">
        <f t="shared" si="79"/>
        <v>0</v>
      </c>
      <c r="AB361" s="165">
        <f t="shared" si="79"/>
        <v>0</v>
      </c>
      <c r="AC361" s="165">
        <f t="shared" si="79"/>
        <v>0</v>
      </c>
      <c r="AD361" s="165">
        <f t="shared" si="79"/>
        <v>0</v>
      </c>
      <c r="AE361" s="165">
        <f t="shared" si="79"/>
        <v>0</v>
      </c>
      <c r="AF361" s="165">
        <f t="shared" si="79"/>
        <v>0</v>
      </c>
      <c r="AG361" s="165">
        <f t="shared" si="79"/>
        <v>0</v>
      </c>
      <c r="AH361" s="165">
        <f t="shared" si="79"/>
        <v>0</v>
      </c>
      <c r="AI361" s="165">
        <f t="shared" si="79"/>
        <v>0</v>
      </c>
      <c r="AJ361" s="165">
        <f t="shared" si="79"/>
        <v>0</v>
      </c>
      <c r="AK361" s="165">
        <f t="shared" si="79"/>
        <v>0</v>
      </c>
      <c r="AL361" s="165">
        <f t="shared" si="79"/>
        <v>0</v>
      </c>
      <c r="AM361" s="165">
        <f t="shared" ref="AM361:BI361" si="80">SUM(AM349:AM360)</f>
        <v>0</v>
      </c>
      <c r="AN361" s="165">
        <f t="shared" si="80"/>
        <v>0</v>
      </c>
      <c r="AO361" s="165">
        <f t="shared" si="80"/>
        <v>0</v>
      </c>
      <c r="AP361" s="165">
        <f t="shared" si="80"/>
        <v>0</v>
      </c>
      <c r="AQ361" s="165">
        <f t="shared" si="80"/>
        <v>0</v>
      </c>
      <c r="AR361" s="165">
        <f t="shared" si="80"/>
        <v>0</v>
      </c>
      <c r="AS361" s="165">
        <f t="shared" si="80"/>
        <v>0</v>
      </c>
      <c r="AT361" s="165">
        <f t="shared" si="80"/>
        <v>0</v>
      </c>
      <c r="AU361" s="165">
        <f t="shared" si="80"/>
        <v>0</v>
      </c>
      <c r="AV361" s="165">
        <f t="shared" si="80"/>
        <v>0</v>
      </c>
      <c r="AW361" s="165">
        <f t="shared" si="80"/>
        <v>0</v>
      </c>
      <c r="AX361" s="165">
        <f t="shared" si="80"/>
        <v>0</v>
      </c>
      <c r="AY361" s="165">
        <f t="shared" si="80"/>
        <v>0</v>
      </c>
      <c r="AZ361" s="165">
        <f t="shared" si="80"/>
        <v>0</v>
      </c>
      <c r="BA361" s="165">
        <f t="shared" si="80"/>
        <v>0</v>
      </c>
      <c r="BB361" s="165">
        <f t="shared" si="80"/>
        <v>0</v>
      </c>
      <c r="BC361" s="165">
        <f t="shared" si="80"/>
        <v>0</v>
      </c>
      <c r="BD361" s="165">
        <f t="shared" si="80"/>
        <v>0</v>
      </c>
      <c r="BE361" s="165">
        <f t="shared" si="80"/>
        <v>0</v>
      </c>
      <c r="BF361" s="165">
        <f t="shared" si="80"/>
        <v>0</v>
      </c>
      <c r="BG361" s="165">
        <f t="shared" si="80"/>
        <v>0</v>
      </c>
      <c r="BH361" s="165">
        <f t="shared" si="80"/>
        <v>0</v>
      </c>
      <c r="BI361" s="165">
        <f t="shared" si="80"/>
        <v>0</v>
      </c>
      <c r="BJ361" s="20"/>
      <c r="BK361" s="20"/>
      <c r="BL361"/>
      <c r="BM361"/>
      <c r="BN361"/>
      <c r="BO361"/>
      <c r="BP361"/>
      <c r="BQ361"/>
      <c r="BR361"/>
      <c r="BS361"/>
      <c r="BT361"/>
      <c r="BU361"/>
      <c r="BV361"/>
      <c r="BW361"/>
      <c r="BX361"/>
      <c r="BY361"/>
      <c r="BZ361"/>
      <c r="CA361"/>
      <c r="CB361"/>
      <c r="CC361"/>
      <c r="CD361"/>
      <c r="CE361"/>
      <c r="CF361"/>
      <c r="CG361"/>
      <c r="CH361"/>
      <c r="CI361"/>
      <c r="CJ361"/>
      <c r="CK361"/>
      <c r="CL361"/>
      <c r="CM361"/>
      <c r="CN361"/>
      <c r="CO361"/>
      <c r="CP361"/>
      <c r="CQ361"/>
      <c r="CR361"/>
      <c r="CS361"/>
      <c r="CT361"/>
      <c r="CU361"/>
      <c r="CV361"/>
      <c r="CW361"/>
      <c r="CX361"/>
      <c r="CY361"/>
      <c r="CZ361"/>
      <c r="DA361"/>
      <c r="DB361"/>
      <c r="DC361"/>
      <c r="DD361"/>
      <c r="DE361"/>
      <c r="DF361"/>
      <c r="DG361"/>
      <c r="DH361"/>
      <c r="DI361"/>
      <c r="DJ361"/>
      <c r="DK361"/>
      <c r="DL361"/>
      <c r="DM361"/>
      <c r="DN361"/>
      <c r="DO361"/>
      <c r="DP361"/>
      <c r="DQ361"/>
      <c r="DR361"/>
      <c r="DS361"/>
      <c r="DT361"/>
      <c r="DU361"/>
      <c r="DV361"/>
      <c r="DW361"/>
      <c r="DX361"/>
      <c r="DY361"/>
      <c r="DZ361"/>
      <c r="EA361"/>
      <c r="EB361"/>
      <c r="EC361"/>
      <c r="ED361"/>
      <c r="EE361"/>
      <c r="EF361"/>
      <c r="EG361"/>
      <c r="EH361"/>
      <c r="EI361"/>
      <c r="EJ361"/>
      <c r="EK361"/>
      <c r="EL361"/>
      <c r="EM361"/>
      <c r="EN361"/>
      <c r="EO361"/>
      <c r="EP361"/>
      <c r="EQ361"/>
      <c r="ER361"/>
      <c r="ES361"/>
      <c r="ET361"/>
      <c r="EU361"/>
      <c r="EV361"/>
      <c r="EW361"/>
      <c r="EX361"/>
      <c r="EY361"/>
      <c r="EZ361"/>
      <c r="FA361"/>
      <c r="FB361"/>
      <c r="FC361"/>
      <c r="FD361"/>
      <c r="FE361"/>
      <c r="FF361"/>
      <c r="FG361"/>
      <c r="FH361"/>
      <c r="FI361"/>
      <c r="FJ361"/>
      <c r="FK361"/>
      <c r="FL361"/>
      <c r="FM361"/>
      <c r="FN361"/>
      <c r="FO361"/>
      <c r="FP361"/>
      <c r="FQ361"/>
      <c r="FR361"/>
      <c r="FS361"/>
      <c r="FT361"/>
      <c r="FU361"/>
      <c r="FV361"/>
      <c r="FW361"/>
      <c r="FX361"/>
      <c r="FY361"/>
      <c r="FZ361"/>
      <c r="GA361"/>
      <c r="GB361"/>
      <c r="GC361"/>
      <c r="GD361"/>
      <c r="GE361"/>
      <c r="GF361"/>
      <c r="GG361"/>
      <c r="GH361"/>
      <c r="GI361"/>
      <c r="GJ361"/>
      <c r="GK361"/>
      <c r="GL361"/>
      <c r="GM361"/>
      <c r="GN361"/>
      <c r="GO361"/>
      <c r="GP361"/>
      <c r="GQ361"/>
      <c r="GR361"/>
      <c r="GS361"/>
      <c r="GT361"/>
      <c r="GU361"/>
      <c r="GV361"/>
      <c r="GW361"/>
      <c r="GX361"/>
      <c r="GY361"/>
      <c r="GZ361"/>
      <c r="HA361"/>
      <c r="HB361"/>
      <c r="HC361"/>
      <c r="HD361"/>
      <c r="HE361"/>
      <c r="HF361"/>
      <c r="HG361"/>
      <c r="HH361"/>
      <c r="HI361"/>
      <c r="HJ361"/>
      <c r="HK361"/>
      <c r="HL361"/>
      <c r="HM361"/>
      <c r="HN361"/>
      <c r="HO361"/>
      <c r="HP361"/>
      <c r="HQ361"/>
      <c r="HR361"/>
      <c r="HS361"/>
      <c r="HT361"/>
      <c r="HU361"/>
      <c r="HV361"/>
      <c r="HW361"/>
      <c r="HX361"/>
      <c r="HY361"/>
      <c r="HZ361"/>
      <c r="IA361"/>
      <c r="IB361"/>
      <c r="IC361"/>
      <c r="ID361"/>
      <c r="IE361"/>
      <c r="IF361"/>
      <c r="IG361"/>
      <c r="IH361"/>
      <c r="II361"/>
      <c r="IJ361"/>
      <c r="IK361"/>
      <c r="IL361"/>
      <c r="IM361"/>
      <c r="IN361"/>
      <c r="IO361"/>
      <c r="IP361"/>
      <c r="IQ361"/>
      <c r="IR361"/>
      <c r="IS361"/>
      <c r="IT361"/>
      <c r="IU361"/>
      <c r="IV361"/>
    </row>
    <row r="362" spans="1:256" s="5" customFormat="1" hidden="1" outlineLevel="2">
      <c r="A362" s="20"/>
      <c r="B362" s="45">
        <f>C374</f>
        <v>0</v>
      </c>
      <c r="C362" s="46"/>
      <c r="D362" s="47" t="s">
        <v>72</v>
      </c>
      <c r="E362" s="46"/>
      <c r="F362" s="48"/>
      <c r="G362" s="443">
        <f>IF(G$3&gt;A23remlife,A23value-SUM($F362:F362),IF(A23remlife="N/A","n/a",A23value/A23remlife))</f>
        <v>0</v>
      </c>
      <c r="H362" s="167">
        <f>IF(H$3&gt;A23remlife,A23value-SUM($F362:G362),IF(A23remlife="N/A","n/a",A23value/A23remlife))</f>
        <v>0</v>
      </c>
      <c r="I362" s="167">
        <f>IF(I$3&gt;A23remlife,A23value-SUM($F362:H362),IF(A23remlife="N/A","n/a",A23value/A23remlife))</f>
        <v>0</v>
      </c>
      <c r="J362" s="167">
        <f>IF(J$3&gt;A23remlife,A23value-SUM($F362:I362),IF(A23remlife="N/A","n/a",A23value/A23remlife))</f>
        <v>0</v>
      </c>
      <c r="K362" s="167">
        <f>IF(K$3&gt;A23remlife,A23value-SUM($F362:J362),IF(A23remlife="N/A","n/a",A23value/A23remlife))</f>
        <v>0</v>
      </c>
      <c r="L362" s="167">
        <f>IF(L$3&gt;A23remlife,A23value-SUM($F362:K362),IF(A23remlife="N/A","n/a",A23value/A23remlife))</f>
        <v>0</v>
      </c>
      <c r="M362" s="167">
        <f>IF(M$3&gt;A23remlife,A23value-SUM($F362:L362),IF(A23remlife="N/A","n/a",A23value/A23remlife))</f>
        <v>0</v>
      </c>
      <c r="N362" s="167">
        <f>IF(N$3&gt;A23remlife,A23value-SUM($F362:M362),IF(A23remlife="N/A","n/a",A23value/A23remlife))</f>
        <v>0</v>
      </c>
      <c r="O362" s="167">
        <f>IF(O$3&gt;A23remlife,A23value-SUM($F362:N362),IF(A23remlife="N/A","n/a",A23value/A23remlife))</f>
        <v>0</v>
      </c>
      <c r="P362" s="167">
        <f>IF(P$3&gt;A23remlife,A23value-SUM($F362:O362),IF(A23remlife="N/A","n/a",A23value/A23remlife))</f>
        <v>0</v>
      </c>
      <c r="Q362" s="167">
        <f>IF(Q$3&gt;A23remlife,A23value-SUM($F362:P362),IF(A23remlife="N/A","n/a",A23value/A23remlife))</f>
        <v>0</v>
      </c>
      <c r="R362" s="167">
        <f>IF(R$3&gt;A23remlife,A23value-SUM($F362:Q362),IF(A23remlife="N/A","n/a",A23value/A23remlife))</f>
        <v>0</v>
      </c>
      <c r="S362" s="167">
        <f>IF(S$3&gt;A23remlife,A23value-SUM($F362:R362),IF(A23remlife="N/A","n/a",A23value/A23remlife))</f>
        <v>0</v>
      </c>
      <c r="T362" s="167">
        <f>IF(T$3&gt;A23remlife,A23value-SUM($F362:S362),IF(A23remlife="N/A","n/a",A23value/A23remlife))</f>
        <v>0</v>
      </c>
      <c r="U362" s="167">
        <f>IF(U$3&gt;A23remlife,A23value-SUM($F362:T362),IF(A23remlife="N/A","n/a",A23value/A23remlife))</f>
        <v>0</v>
      </c>
      <c r="V362" s="167">
        <f>IF(V$3&gt;A23remlife,A23value-SUM($F362:U362),IF(A23remlife="N/A","n/a",A23value/A23remlife))</f>
        <v>0</v>
      </c>
      <c r="W362" s="167">
        <f>IF(W$3&gt;A23remlife,A23value-SUM($F362:V362),IF(A23remlife="N/A","n/a",A23value/A23remlife))</f>
        <v>0</v>
      </c>
      <c r="X362" s="167">
        <f>IF(X$3&gt;A23remlife,A23value-SUM($F362:W362),IF(A23remlife="N/A","n/a",A23value/A23remlife))</f>
        <v>0</v>
      </c>
      <c r="Y362" s="167">
        <f>IF(Y$3&gt;A23remlife,A23value-SUM($F362:X362),IF(A23remlife="N/A","n/a",A23value/A23remlife))</f>
        <v>0</v>
      </c>
      <c r="Z362" s="167">
        <f>IF(Z$3&gt;A23remlife,A23value-SUM($F362:Y362),IF(A23remlife="N/A","n/a",A23value/A23remlife))</f>
        <v>0</v>
      </c>
      <c r="AA362" s="167">
        <f>IF(AA$3&gt;A23remlife,A23value-SUM($F362:Z362),IF(A23remlife="N/A","n/a",A23value/A23remlife))</f>
        <v>0</v>
      </c>
      <c r="AB362" s="167">
        <f>IF(AB$3&gt;A23remlife,A23value-SUM($F362:AA362),IF(A23remlife="N/A","n/a",A23value/A23remlife))</f>
        <v>0</v>
      </c>
      <c r="AC362" s="167">
        <f>IF(AC$3&gt;A23remlife,A23value-SUM($F362:AB362),IF(A23remlife="N/A","n/a",A23value/A23remlife))</f>
        <v>0</v>
      </c>
      <c r="AD362" s="167">
        <f>IF(AD$3&gt;A23remlife,A23value-SUM($F362:AC362),IF(A23remlife="N/A","n/a",A23value/A23remlife))</f>
        <v>0</v>
      </c>
      <c r="AE362" s="167">
        <f>IF(AE$3&gt;A23remlife,A23value-SUM($F362:AD362),IF(A23remlife="N/A","n/a",A23value/A23remlife))</f>
        <v>0</v>
      </c>
      <c r="AF362" s="167">
        <f>IF(AF$3&gt;A23remlife,A23value-SUM($F362:AE362),IF(A23remlife="N/A","n/a",A23value/A23remlife))</f>
        <v>0</v>
      </c>
      <c r="AG362" s="167">
        <f>IF(AG$3&gt;A23remlife,A23value-SUM($F362:AF362),IF(A23remlife="N/A","n/a",A23value/A23remlife))</f>
        <v>0</v>
      </c>
      <c r="AH362" s="167">
        <f>IF(AH$3&gt;A23remlife,A23value-SUM($F362:AG362),IF(A23remlife="N/A","n/a",A23value/A23remlife))</f>
        <v>0</v>
      </c>
      <c r="AI362" s="167">
        <f>IF(AI$3&gt;A23remlife,A23value-SUM($F362:AH362),IF(A23remlife="N/A","n/a",A23value/A23remlife))</f>
        <v>0</v>
      </c>
      <c r="AJ362" s="167">
        <f>IF(AJ$3&gt;A23remlife,A23value-SUM($F362:AI362),IF(A23remlife="N/A","n/a",A23value/A23remlife))</f>
        <v>0</v>
      </c>
      <c r="AK362" s="167">
        <f>IF(AK$3&gt;A23remlife,A23value-SUM($F362:AJ362),IF(A23remlife="N/A","n/a",A23value/A23remlife))</f>
        <v>0</v>
      </c>
      <c r="AL362" s="167">
        <f>IF(AL$3&gt;A23remlife,A23value-SUM($F362:AK362),IF(A23remlife="N/A","n/a",A23value/A23remlife))</f>
        <v>0</v>
      </c>
      <c r="AM362" s="167">
        <f>IF(AM$3&gt;A23remlife,A23value-SUM($F362:AL362),IF(A23remlife="N/A","n/a",A23value/A23remlife))</f>
        <v>0</v>
      </c>
      <c r="AN362" s="167">
        <f>IF(AN$3&gt;A23remlife,A23value-SUM($F362:AM362),IF(A23remlife="N/A","n/a",A23value/A23remlife))</f>
        <v>0</v>
      </c>
      <c r="AO362" s="167">
        <f>IF(AO$3&gt;A23remlife,A23value-SUM($F362:AN362),IF(A23remlife="N/A","n/a",A23value/A23remlife))</f>
        <v>0</v>
      </c>
      <c r="AP362" s="167">
        <f>IF(AP$3&gt;A23remlife,A23value-SUM($F362:AO362),IF(A23remlife="N/A","n/a",A23value/A23remlife))</f>
        <v>0</v>
      </c>
      <c r="AQ362" s="167">
        <f>IF(AQ$3&gt;A23remlife,A23value-SUM($F362:AP362),IF(A23remlife="N/A","n/a",A23value/A23remlife))</f>
        <v>0</v>
      </c>
      <c r="AR362" s="167">
        <f>IF(AR$3&gt;A23remlife,A23value-SUM($F362:AQ362),IF(A23remlife="N/A","n/a",A23value/A23remlife))</f>
        <v>0</v>
      </c>
      <c r="AS362" s="167">
        <f>IF(AS$3&gt;A23remlife,A23value-SUM($F362:AR362),IF(A23remlife="N/A","n/a",A23value/A23remlife))</f>
        <v>0</v>
      </c>
      <c r="AT362" s="167">
        <f>IF(AT$3&gt;A23remlife,A23value-SUM($F362:AS362),IF(A23remlife="N/A","n/a",A23value/A23remlife))</f>
        <v>0</v>
      </c>
      <c r="AU362" s="167">
        <f>IF(AU$3&gt;A23remlife,A23value-SUM($F362:AT362),IF(A23remlife="N/A","n/a",A23value/A23remlife))</f>
        <v>0</v>
      </c>
      <c r="AV362" s="167">
        <f>IF(AV$3&gt;A23remlife,A23value-SUM($F362:AU362),IF(A23remlife="N/A","n/a",A23value/A23remlife))</f>
        <v>0</v>
      </c>
      <c r="AW362" s="167">
        <f>IF(AW$3&gt;A23remlife,A23value-SUM($F362:AV362),IF(A23remlife="N/A","n/a",A23value/A23remlife))</f>
        <v>0</v>
      </c>
      <c r="AX362" s="167">
        <f>IF(AX$3&gt;A23remlife,A23value-SUM($F362:AW362),IF(A23remlife="N/A","n/a",A23value/A23remlife))</f>
        <v>0</v>
      </c>
      <c r="AY362" s="167">
        <f>IF(AY$3&gt;A23remlife,A23value-SUM($F362:AX362),IF(A23remlife="N/A","n/a",A23value/A23remlife))</f>
        <v>0</v>
      </c>
      <c r="AZ362" s="167">
        <f>IF(AZ$3&gt;A23remlife,A23value-SUM($F362:AY362),IF(A23remlife="N/A","n/a",A23value/A23remlife))</f>
        <v>0</v>
      </c>
      <c r="BA362" s="167">
        <f>IF(BA$3&gt;A23remlife,A23value-SUM($F362:AZ362),IF(A23remlife="N/A","n/a",A23value/A23remlife))</f>
        <v>0</v>
      </c>
      <c r="BB362" s="167">
        <f>IF(BB$3&gt;A23remlife,A23value-SUM($F362:BA362),IF(A23remlife="N/A","n/a",A23value/A23remlife))</f>
        <v>0</v>
      </c>
      <c r="BC362" s="167">
        <f>IF(BC$3&gt;A23remlife,A23value-SUM($F362:BB362),IF(A23remlife="N/A","n/a",A23value/A23remlife))</f>
        <v>0</v>
      </c>
      <c r="BD362" s="167">
        <f>IF(BD$3&gt;A23remlife,A23value-SUM($F362:BC362),IF(A23remlife="N/A","n/a",A23value/A23remlife))</f>
        <v>0</v>
      </c>
      <c r="BE362" s="167">
        <f>IF(BE$3&gt;A23remlife,A23value-SUM($F362:BD362),IF(A23remlife="N/A","n/a",A23value/A23remlife))</f>
        <v>0</v>
      </c>
      <c r="BF362" s="167">
        <f>IF(BF$3&gt;A23remlife,A23value-SUM($F362:BE362),IF(A23remlife="N/A","n/a",A23value/A23remlife))</f>
        <v>0</v>
      </c>
      <c r="BG362" s="167">
        <f>IF(BG$3&gt;A23remlife,A23value-SUM($F362:BF362),IF(A23remlife="N/A","n/a",A23value/A23remlife))</f>
        <v>0</v>
      </c>
      <c r="BH362" s="167">
        <f>IF(BH$3&gt;A23remlife,A23value-SUM($F362:BG362),IF(A23remlife="N/A","n/a",A23value/A23remlife))</f>
        <v>0</v>
      </c>
      <c r="BI362" s="167">
        <f>IF(BI$3&gt;A23remlife,A23value-SUM($F362:BH362),IF(A23remlife="N/A","n/a",A23value/A23remlife))</f>
        <v>0</v>
      </c>
      <c r="BJ362" s="20"/>
      <c r="BK362" s="20"/>
      <c r="BL362"/>
      <c r="BM362"/>
      <c r="BN362"/>
      <c r="BO362"/>
      <c r="BP362"/>
      <c r="BQ362"/>
      <c r="BR362"/>
      <c r="BS362"/>
      <c r="BT362"/>
      <c r="BU362"/>
      <c r="BV362"/>
      <c r="BW362"/>
      <c r="BX362"/>
      <c r="BY362"/>
      <c r="BZ362"/>
      <c r="CA362"/>
      <c r="CB362"/>
      <c r="CC362"/>
      <c r="CD362"/>
      <c r="CE362"/>
      <c r="CF362"/>
      <c r="CG362"/>
      <c r="CH362"/>
      <c r="CI362"/>
      <c r="CJ362"/>
      <c r="CK362"/>
      <c r="CL362"/>
      <c r="CM362"/>
      <c r="CN362"/>
      <c r="CO362"/>
      <c r="CP362"/>
      <c r="CQ362"/>
      <c r="CR362"/>
      <c r="CS362"/>
      <c r="CT362"/>
      <c r="CU362"/>
      <c r="CV362"/>
      <c r="CW362"/>
      <c r="CX362"/>
      <c r="CY362"/>
      <c r="CZ362"/>
      <c r="DA362"/>
      <c r="DB362"/>
      <c r="DC362"/>
      <c r="DD362"/>
      <c r="DE362"/>
      <c r="DF362"/>
      <c r="DG362"/>
      <c r="DH362"/>
      <c r="DI362"/>
      <c r="DJ362"/>
      <c r="DK362"/>
      <c r="DL362"/>
      <c r="DM362"/>
      <c r="DN362"/>
      <c r="DO362"/>
      <c r="DP362"/>
      <c r="DQ362"/>
      <c r="DR362"/>
      <c r="DS362"/>
      <c r="DT362"/>
      <c r="DU362"/>
      <c r="DV362"/>
      <c r="DW362"/>
      <c r="DX362"/>
      <c r="DY362"/>
      <c r="DZ362"/>
      <c r="EA362"/>
      <c r="EB362"/>
      <c r="EC362"/>
      <c r="ED362"/>
      <c r="EE362"/>
      <c r="EF362"/>
      <c r="EG362"/>
      <c r="EH362"/>
      <c r="EI362"/>
      <c r="EJ362"/>
      <c r="EK362"/>
      <c r="EL362"/>
      <c r="EM362"/>
      <c r="EN362"/>
      <c r="EO362"/>
      <c r="EP362"/>
      <c r="EQ362"/>
      <c r="ER362"/>
      <c r="ES362"/>
      <c r="ET362"/>
      <c r="EU362"/>
      <c r="EV362"/>
      <c r="EW362"/>
      <c r="EX362"/>
      <c r="EY362"/>
      <c r="EZ362"/>
      <c r="FA362"/>
      <c r="FB362"/>
      <c r="FC362"/>
      <c r="FD362"/>
      <c r="FE362"/>
      <c r="FF362"/>
      <c r="FG362"/>
      <c r="FH362"/>
      <c r="FI362"/>
      <c r="FJ362"/>
      <c r="FK362"/>
      <c r="FL362"/>
      <c r="FM362"/>
      <c r="FN362"/>
      <c r="FO362"/>
      <c r="FP362"/>
      <c r="FQ362"/>
      <c r="FR362"/>
      <c r="FS362"/>
      <c r="FT362"/>
      <c r="FU362"/>
      <c r="FV362"/>
      <c r="FW362"/>
      <c r="FX362"/>
      <c r="FY362"/>
      <c r="FZ362"/>
      <c r="GA362"/>
      <c r="GB362"/>
      <c r="GC362"/>
      <c r="GD362"/>
      <c r="GE362"/>
      <c r="GF362"/>
      <c r="GG362"/>
      <c r="GH362"/>
      <c r="GI362"/>
      <c r="GJ362"/>
      <c r="GK362"/>
      <c r="GL362"/>
      <c r="GM362"/>
      <c r="GN362"/>
      <c r="GO362"/>
      <c r="GP362"/>
      <c r="GQ362"/>
      <c r="GR362"/>
      <c r="GS362"/>
      <c r="GT362"/>
      <c r="GU362"/>
      <c r="GV362"/>
      <c r="GW362"/>
      <c r="GX362"/>
      <c r="GY362"/>
      <c r="GZ362"/>
      <c r="HA362"/>
      <c r="HB362"/>
      <c r="HC362"/>
      <c r="HD362"/>
      <c r="HE362"/>
      <c r="HF362"/>
      <c r="HG362"/>
      <c r="HH362"/>
      <c r="HI362"/>
      <c r="HJ362"/>
      <c r="HK362"/>
      <c r="HL362"/>
      <c r="HM362"/>
      <c r="HN362"/>
      <c r="HO362"/>
      <c r="HP362"/>
      <c r="HQ362"/>
      <c r="HR362"/>
      <c r="HS362"/>
      <c r="HT362"/>
      <c r="HU362"/>
      <c r="HV362"/>
      <c r="HW362"/>
      <c r="HX362"/>
      <c r="HY362"/>
      <c r="HZ362"/>
      <c r="IA362"/>
      <c r="IB362"/>
      <c r="IC362"/>
      <c r="ID362"/>
      <c r="IE362"/>
      <c r="IF362"/>
      <c r="IG362"/>
      <c r="IH362"/>
      <c r="II362"/>
      <c r="IJ362"/>
      <c r="IK362"/>
      <c r="IL362"/>
      <c r="IM362"/>
      <c r="IN362"/>
      <c r="IO362"/>
      <c r="IP362"/>
      <c r="IQ362"/>
      <c r="IR362"/>
      <c r="IS362"/>
      <c r="IT362"/>
      <c r="IU362"/>
      <c r="IV362"/>
    </row>
    <row r="363" spans="1:256" s="5" customFormat="1" hidden="1" outlineLevel="2">
      <c r="A363" s="20"/>
      <c r="B363" s="20"/>
      <c r="C363" s="38"/>
      <c r="D363" s="641" t="s">
        <v>71</v>
      </c>
      <c r="E363" s="287">
        <v>0</v>
      </c>
      <c r="F363" s="40"/>
      <c r="G363" s="164"/>
      <c r="H363" s="168"/>
      <c r="I363" s="168"/>
      <c r="J363" s="168"/>
      <c r="K363" s="168"/>
      <c r="L363" s="168"/>
      <c r="M363" s="168"/>
      <c r="N363" s="168"/>
      <c r="O363" s="168"/>
      <c r="P363" s="168"/>
      <c r="Q363" s="168"/>
      <c r="R363" s="168"/>
      <c r="S363" s="168"/>
      <c r="T363" s="168"/>
      <c r="U363" s="168"/>
      <c r="V363" s="168"/>
      <c r="W363" s="168"/>
      <c r="X363" s="168"/>
      <c r="Y363" s="168"/>
      <c r="Z363" s="168"/>
      <c r="AA363" s="168"/>
      <c r="AB363" s="168"/>
      <c r="AC363" s="168"/>
      <c r="AD363" s="168"/>
      <c r="AE363" s="168"/>
      <c r="AF363" s="168"/>
      <c r="AG363" s="168"/>
      <c r="AH363" s="168"/>
      <c r="AI363" s="168"/>
      <c r="AJ363" s="168"/>
      <c r="AK363" s="168"/>
      <c r="AL363" s="168"/>
      <c r="AM363" s="168"/>
      <c r="AN363" s="168"/>
      <c r="AO363" s="168"/>
      <c r="AP363" s="168"/>
      <c r="AQ363" s="168"/>
      <c r="AR363" s="168"/>
      <c r="AS363" s="168"/>
      <c r="AT363" s="168"/>
      <c r="AU363" s="168"/>
      <c r="AV363" s="168"/>
      <c r="AW363" s="168"/>
      <c r="AX363" s="168"/>
      <c r="AY363" s="168"/>
      <c r="AZ363" s="168"/>
      <c r="BA363" s="168"/>
      <c r="BB363" s="168"/>
      <c r="BC363" s="168"/>
      <c r="BD363" s="168"/>
      <c r="BE363" s="168"/>
      <c r="BF363" s="168"/>
      <c r="BG363" s="168"/>
      <c r="BH363" s="168"/>
      <c r="BI363" s="168"/>
      <c r="BJ363" s="20"/>
      <c r="BK363" s="20"/>
      <c r="BL363"/>
      <c r="BM363"/>
      <c r="BN363"/>
      <c r="BO363"/>
      <c r="BP363"/>
      <c r="BQ363"/>
      <c r="BR363"/>
      <c r="BS363"/>
      <c r="BT363"/>
      <c r="BU363"/>
      <c r="BV363"/>
      <c r="BW363"/>
      <c r="BX363"/>
      <c r="BY363"/>
      <c r="BZ363"/>
      <c r="CA363"/>
      <c r="CB363"/>
      <c r="CC363"/>
      <c r="CD363"/>
      <c r="CE363"/>
      <c r="CF363"/>
      <c r="CG363"/>
      <c r="CH363"/>
      <c r="CI363"/>
      <c r="CJ363"/>
      <c r="CK363"/>
      <c r="CL363"/>
      <c r="CM363"/>
      <c r="CN363"/>
      <c r="CO363"/>
      <c r="CP363"/>
      <c r="CQ363"/>
      <c r="CR363"/>
      <c r="CS363"/>
      <c r="CT363"/>
      <c r="CU363"/>
      <c r="CV363"/>
      <c r="CW363"/>
      <c r="CX363"/>
      <c r="CY363"/>
      <c r="CZ363"/>
      <c r="DA363"/>
      <c r="DB363"/>
      <c r="DC363"/>
      <c r="DD363"/>
      <c r="DE363"/>
      <c r="DF363"/>
      <c r="DG363"/>
      <c r="DH363"/>
      <c r="DI363"/>
      <c r="DJ363"/>
      <c r="DK363"/>
      <c r="DL363"/>
      <c r="DM363"/>
      <c r="DN363"/>
      <c r="DO363"/>
      <c r="DP363"/>
      <c r="DQ363"/>
      <c r="DR363"/>
      <c r="DS363"/>
      <c r="DT363"/>
      <c r="DU363"/>
      <c r="DV363"/>
      <c r="DW363"/>
      <c r="DX363"/>
      <c r="DY363"/>
      <c r="DZ363"/>
      <c r="EA363"/>
      <c r="EB363"/>
      <c r="EC363"/>
      <c r="ED363"/>
      <c r="EE363"/>
      <c r="EF363"/>
      <c r="EG363"/>
      <c r="EH363"/>
      <c r="EI363"/>
      <c r="EJ363"/>
      <c r="EK363"/>
      <c r="EL363"/>
      <c r="EM363"/>
      <c r="EN363"/>
      <c r="EO363"/>
      <c r="EP363"/>
      <c r="EQ363"/>
      <c r="ER363"/>
      <c r="ES363"/>
      <c r="ET363"/>
      <c r="EU363"/>
      <c r="EV363"/>
      <c r="EW363"/>
      <c r="EX363"/>
      <c r="EY363"/>
      <c r="EZ363"/>
      <c r="FA363"/>
      <c r="FB363"/>
      <c r="FC363"/>
      <c r="FD363"/>
      <c r="FE363"/>
      <c r="FF363"/>
      <c r="FG363"/>
      <c r="FH363"/>
      <c r="FI363"/>
      <c r="FJ363"/>
      <c r="FK363"/>
      <c r="FL363"/>
      <c r="FM363"/>
      <c r="FN363"/>
      <c r="FO363"/>
      <c r="FP363"/>
      <c r="FQ363"/>
      <c r="FR363"/>
      <c r="FS363"/>
      <c r="FT363"/>
      <c r="FU363"/>
      <c r="FV363"/>
      <c r="FW363"/>
      <c r="FX363"/>
      <c r="FY363"/>
      <c r="FZ363"/>
      <c r="GA363"/>
      <c r="GB363"/>
      <c r="GC363"/>
      <c r="GD363"/>
      <c r="GE363"/>
      <c r="GF363"/>
      <c r="GG363"/>
      <c r="GH363"/>
      <c r="GI363"/>
      <c r="GJ363"/>
      <c r="GK363"/>
      <c r="GL363"/>
      <c r="GM363"/>
      <c r="GN363"/>
      <c r="GO363"/>
      <c r="GP363"/>
      <c r="GQ363"/>
      <c r="GR363"/>
      <c r="GS363"/>
      <c r="GT363"/>
      <c r="GU363"/>
      <c r="GV363"/>
      <c r="GW363"/>
      <c r="GX363"/>
      <c r="GY363"/>
      <c r="GZ363"/>
      <c r="HA363"/>
      <c r="HB363"/>
      <c r="HC363"/>
      <c r="HD363"/>
      <c r="HE363"/>
      <c r="HF363"/>
      <c r="HG363"/>
      <c r="HH363"/>
      <c r="HI363"/>
      <c r="HJ363"/>
      <c r="HK363"/>
      <c r="HL363"/>
      <c r="HM363"/>
      <c r="HN363"/>
      <c r="HO363"/>
      <c r="HP363"/>
      <c r="HQ363"/>
      <c r="HR363"/>
      <c r="HS363"/>
      <c r="HT363"/>
      <c r="HU363"/>
      <c r="HV363"/>
      <c r="HW363"/>
      <c r="HX363"/>
      <c r="HY363"/>
      <c r="HZ363"/>
      <c r="IA363"/>
      <c r="IB363"/>
      <c r="IC363"/>
      <c r="ID363"/>
      <c r="IE363"/>
      <c r="IF363"/>
      <c r="IG363"/>
      <c r="IH363"/>
      <c r="II363"/>
      <c r="IJ363"/>
      <c r="IK363"/>
      <c r="IL363"/>
      <c r="IM363"/>
      <c r="IN363"/>
      <c r="IO363"/>
      <c r="IP363"/>
      <c r="IQ363"/>
      <c r="IR363"/>
      <c r="IS363"/>
      <c r="IT363"/>
      <c r="IU363"/>
      <c r="IV363"/>
    </row>
    <row r="364" spans="1:256" s="5" customFormat="1" hidden="1" outlineLevel="2">
      <c r="A364" s="20"/>
      <c r="B364" s="20"/>
      <c r="C364" s="38"/>
      <c r="D364" s="641"/>
      <c r="E364" s="287">
        <v>1</v>
      </c>
      <c r="F364" s="40"/>
      <c r="G364" s="444"/>
      <c r="H364" s="168">
        <f>IF(A23stdlife="n/a","n/a",IF(H$3&gt;(A23stdlife+$E364),(Input!$G$165*(1+rvanilla)^0.5)-SUM($G364:G364),(Input!$G$165*(1+rvanilla)^0.5)/A23stdlife))</f>
        <v>0</v>
      </c>
      <c r="I364" s="168">
        <f>IF(A23stdlife="n/a","n/a",IF(I$3&gt;(A23stdlife+$E364),(Input!$G$165*(1+rvanilla)^0.5)-SUM($G364:H364),(Input!$G$165*(1+rvanilla)^0.5)/A23stdlife))</f>
        <v>0</v>
      </c>
      <c r="J364" s="168">
        <f>IF(A23stdlife="n/a","n/a",IF(J$3&gt;(A23stdlife+$E364),(Input!$G$165*(1+rvanilla)^0.5)-SUM($G364:I364),(Input!$G$165*(1+rvanilla)^0.5)/A23stdlife))</f>
        <v>0</v>
      </c>
      <c r="K364" s="168">
        <f>IF(A23stdlife="n/a","n/a",IF(K$3&gt;(A23stdlife+$E364),(Input!$G$165*(1+rvanilla)^0.5)-SUM($G364:J364),(Input!$G$165*(1+rvanilla)^0.5)/A23stdlife))</f>
        <v>0</v>
      </c>
      <c r="L364" s="168">
        <f>IF(A23stdlife="n/a","n/a",IF(L$3&gt;(A23stdlife+$E364),(Input!$G$165*(1+rvanilla)^0.5)-SUM($G364:K364),(Input!$G$165*(1+rvanilla)^0.5)/A23stdlife))</f>
        <v>0</v>
      </c>
      <c r="M364" s="168">
        <f>IF(A23stdlife="n/a","n/a",IF(M$3&gt;(A23stdlife+$E364),(Input!$G$165*(1+rvanilla)^0.5)-SUM($G364:L364),(Input!$G$165*(1+rvanilla)^0.5)/A23stdlife))</f>
        <v>0</v>
      </c>
      <c r="N364" s="168">
        <f>IF(A23stdlife="n/a","n/a",IF(N$3&gt;(A23stdlife+$E364),(Input!$G$165*(1+rvanilla)^0.5)-SUM($G364:M364),(Input!$G$165*(1+rvanilla)^0.5)/A23stdlife))</f>
        <v>0</v>
      </c>
      <c r="O364" s="168">
        <f>IF(A23stdlife="n/a","n/a",IF(O$3&gt;(A23stdlife+$E364),(Input!$G$165*(1+rvanilla)^0.5)-SUM($G364:N364),(Input!$G$165*(1+rvanilla)^0.5)/A23stdlife))</f>
        <v>0</v>
      </c>
      <c r="P364" s="168">
        <f>IF(A23stdlife="n/a","n/a",IF(P$3&gt;(A23stdlife+$E364),(Input!$G$165*(1+rvanilla)^0.5)-SUM($G364:O364),(Input!$G$165*(1+rvanilla)^0.5)/A23stdlife))</f>
        <v>0</v>
      </c>
      <c r="Q364" s="168">
        <f>IF(A23stdlife="n/a","n/a",IF(Q$3&gt;(A23stdlife+$E364),(Input!$G$165*(1+rvanilla)^0.5)-SUM($G364:P364),(Input!$G$165*(1+rvanilla)^0.5)/A23stdlife))</f>
        <v>0</v>
      </c>
      <c r="R364" s="168">
        <f>IF(A23stdlife="n/a","n/a",IF(R$3&gt;(A23stdlife+$E364),(Input!$G$165*(1+rvanilla)^0.5)-SUM($G364:Q364),(Input!$G$165*(1+rvanilla)^0.5)/A23stdlife))</f>
        <v>0</v>
      </c>
      <c r="S364" s="168">
        <f>IF(A23stdlife="n/a","n/a",IF(S$3&gt;(A23stdlife+$E364),(Input!$G$165*(1+rvanilla)^0.5)-SUM($G364:R364),(Input!$G$165*(1+rvanilla)^0.5)/A23stdlife))</f>
        <v>0</v>
      </c>
      <c r="T364" s="168">
        <f>IF(A23stdlife="n/a","n/a",IF(T$3&gt;(A23stdlife+$E364),(Input!$G$165*(1+rvanilla)^0.5)-SUM($G364:S364),(Input!$G$165*(1+rvanilla)^0.5)/A23stdlife))</f>
        <v>0</v>
      </c>
      <c r="U364" s="168">
        <f>IF(A23stdlife="n/a","n/a",IF(U$3&gt;(A23stdlife+$E364),(Input!$G$165*(1+rvanilla)^0.5)-SUM($G364:T364),(Input!$G$165*(1+rvanilla)^0.5)/A23stdlife))</f>
        <v>0</v>
      </c>
      <c r="V364" s="168">
        <f>IF(A23stdlife="n/a","n/a",IF(V$3&gt;(A23stdlife+$E364),(Input!$G$165*(1+rvanilla)^0.5)-SUM($G364:U364),(Input!$G$165*(1+rvanilla)^0.5)/A23stdlife))</f>
        <v>0</v>
      </c>
      <c r="W364" s="168">
        <f>IF(A23stdlife="n/a","n/a",IF(W$3&gt;(A23stdlife+$E364),(Input!$G$165*(1+rvanilla)^0.5)-SUM($G364:V364),(Input!$G$165*(1+rvanilla)^0.5)/A23stdlife))</f>
        <v>0</v>
      </c>
      <c r="X364" s="168">
        <f>IF(A23stdlife="n/a","n/a",IF(X$3&gt;(A23stdlife+$E364),(Input!$G$165*(1+rvanilla)^0.5)-SUM($G364:W364),(Input!$G$165*(1+rvanilla)^0.5)/A23stdlife))</f>
        <v>0</v>
      </c>
      <c r="Y364" s="168">
        <f>IF(A23stdlife="n/a","n/a",IF(Y$3&gt;(A23stdlife+$E364),(Input!$G$165*(1+rvanilla)^0.5)-SUM($G364:X364),(Input!$G$165*(1+rvanilla)^0.5)/A23stdlife))</f>
        <v>0</v>
      </c>
      <c r="Z364" s="168">
        <f>IF(A23stdlife="n/a","n/a",IF(Z$3&gt;(A23stdlife+$E364),(Input!$G$165*(1+rvanilla)^0.5)-SUM($G364:Y364),(Input!$G$165*(1+rvanilla)^0.5)/A23stdlife))</f>
        <v>0</v>
      </c>
      <c r="AA364" s="168">
        <f>IF(A23stdlife="n/a","n/a",IF(AA$3&gt;(A23stdlife+$E364),(Input!$G$165*(1+rvanilla)^0.5)-SUM($G364:Z364),(Input!$G$165*(1+rvanilla)^0.5)/A23stdlife))</f>
        <v>0</v>
      </c>
      <c r="AB364" s="168">
        <f>IF(A23stdlife="n/a","n/a",IF(AB$3&gt;(A23stdlife+$E364),(Input!$G$165*(1+rvanilla)^0.5)-SUM($G364:AA364),(Input!$G$165*(1+rvanilla)^0.5)/A23stdlife))</f>
        <v>0</v>
      </c>
      <c r="AC364" s="168">
        <f>IF(A23stdlife="n/a","n/a",IF(AC$3&gt;(A23stdlife+$E364),(Input!$G$165*(1+rvanilla)^0.5)-SUM($G364:AB364),(Input!$G$165*(1+rvanilla)^0.5)/A23stdlife))</f>
        <v>0</v>
      </c>
      <c r="AD364" s="168">
        <f>IF(A23stdlife="n/a","n/a",IF(AD$3&gt;(A23stdlife+$E364),(Input!$G$165*(1+rvanilla)^0.5)-SUM($G364:AC364),(Input!$G$165*(1+rvanilla)^0.5)/A23stdlife))</f>
        <v>0</v>
      </c>
      <c r="AE364" s="168">
        <f>IF(A23stdlife="n/a","n/a",IF(AE$3&gt;(A23stdlife+$E364),(Input!$G$165*(1+rvanilla)^0.5)-SUM($G364:AD364),(Input!$G$165*(1+rvanilla)^0.5)/A23stdlife))</f>
        <v>0</v>
      </c>
      <c r="AF364" s="168">
        <f>IF(A23stdlife="n/a","n/a",IF(AF$3&gt;(A23stdlife+$E364),(Input!$G$165*(1+rvanilla)^0.5)-SUM($G364:AE364),(Input!$G$165*(1+rvanilla)^0.5)/A23stdlife))</f>
        <v>0</v>
      </c>
      <c r="AG364" s="168">
        <f>IF(A23stdlife="n/a","n/a",IF(AG$3&gt;(A23stdlife+$E364),(Input!$G$165*(1+rvanilla)^0.5)-SUM($G364:AF364),(Input!$G$165*(1+rvanilla)^0.5)/A23stdlife))</f>
        <v>0</v>
      </c>
      <c r="AH364" s="168">
        <f>IF(A23stdlife="n/a","n/a",IF(AH$3&gt;(A23stdlife+$E364),(Input!$G$165*(1+rvanilla)^0.5)-SUM($G364:AG364),(Input!$G$165*(1+rvanilla)^0.5)/A23stdlife))</f>
        <v>0</v>
      </c>
      <c r="AI364" s="168">
        <f>IF(A23stdlife="n/a","n/a",IF(AI$3&gt;(A23stdlife+$E364),(Input!$G$165*(1+rvanilla)^0.5)-SUM($G364:AH364),(Input!$G$165*(1+rvanilla)^0.5)/A23stdlife))</f>
        <v>0</v>
      </c>
      <c r="AJ364" s="168">
        <f>IF(A23stdlife="n/a","n/a",IF(AJ$3&gt;(A23stdlife+$E364),(Input!$G$165*(1+rvanilla)^0.5)-SUM($G364:AI364),(Input!$G$165*(1+rvanilla)^0.5)/A23stdlife))</f>
        <v>0</v>
      </c>
      <c r="AK364" s="168">
        <f>IF(A23stdlife="n/a","n/a",IF(AK$3&gt;(A23stdlife+$E364),(Input!$G$165*(1+rvanilla)^0.5)-SUM($G364:AJ364),(Input!$G$165*(1+rvanilla)^0.5)/A23stdlife))</f>
        <v>0</v>
      </c>
      <c r="AL364" s="168">
        <f>IF(A23stdlife="n/a","n/a",IF(AL$3&gt;(A23stdlife+$E364),(Input!$G$165*(1+rvanilla)^0.5)-SUM($G364:AK364),(Input!$G$165*(1+rvanilla)^0.5)/A23stdlife))</f>
        <v>0</v>
      </c>
      <c r="AM364" s="168">
        <f>IF(A23stdlife="n/a","n/a",IF(AM$3&gt;(A23stdlife+$E364),(Input!$G$165*(1+rvanilla)^0.5)-SUM($G364:AL364),(Input!$G$165*(1+rvanilla)^0.5)/A23stdlife))</f>
        <v>0</v>
      </c>
      <c r="AN364" s="168">
        <f>IF(A23stdlife="n/a","n/a",IF(AN$3&gt;(A23stdlife+$E364),(Input!$G$165*(1+rvanilla)^0.5)-SUM($G364:AM364),(Input!$G$165*(1+rvanilla)^0.5)/A23stdlife))</f>
        <v>0</v>
      </c>
      <c r="AO364" s="168">
        <f>IF(A23stdlife="n/a","n/a",IF(AO$3&gt;(A23stdlife+$E364),(Input!$G$165*(1+rvanilla)^0.5)-SUM($G364:AN364),(Input!$G$165*(1+rvanilla)^0.5)/A23stdlife))</f>
        <v>0</v>
      </c>
      <c r="AP364" s="168">
        <f>IF(A23stdlife="n/a","n/a",IF(AP$3&gt;(A23stdlife+$E364),(Input!$G$165*(1+rvanilla)^0.5)-SUM($G364:AO364),(Input!$G$165*(1+rvanilla)^0.5)/A23stdlife))</f>
        <v>0</v>
      </c>
      <c r="AQ364" s="168">
        <f>IF(A23stdlife="n/a","n/a",IF(AQ$3&gt;(A23stdlife+$E364),(Input!$G$165*(1+rvanilla)^0.5)-SUM($G364:AP364),(Input!$G$165*(1+rvanilla)^0.5)/A23stdlife))</f>
        <v>0</v>
      </c>
      <c r="AR364" s="168">
        <f>IF(A23stdlife="n/a","n/a",IF(AR$3&gt;(A23stdlife+$E364),(Input!$G$165*(1+rvanilla)^0.5)-SUM($G364:AQ364),(Input!$G$165*(1+rvanilla)^0.5)/A23stdlife))</f>
        <v>0</v>
      </c>
      <c r="AS364" s="168">
        <f>IF(A23stdlife="n/a","n/a",IF(AS$3&gt;(A23stdlife+$E364),(Input!$G$165*(1+rvanilla)^0.5)-SUM($G364:AR364),(Input!$G$165*(1+rvanilla)^0.5)/A23stdlife))</f>
        <v>0</v>
      </c>
      <c r="AT364" s="168">
        <f>IF(A23stdlife="n/a","n/a",IF(AT$3&gt;(A23stdlife+$E364),(Input!$G$165*(1+rvanilla)^0.5)-SUM($G364:AS364),(Input!$G$165*(1+rvanilla)^0.5)/A23stdlife))</f>
        <v>0</v>
      </c>
      <c r="AU364" s="168">
        <f>IF(A23stdlife="n/a","n/a",IF(AU$3&gt;(A23stdlife+$E364),(Input!$G$165*(1+rvanilla)^0.5)-SUM($G364:AT364),(Input!$G$165*(1+rvanilla)^0.5)/A23stdlife))</f>
        <v>0</v>
      </c>
      <c r="AV364" s="168">
        <f>IF(A23stdlife="n/a","n/a",IF(AV$3&gt;(A23stdlife+$E364),(Input!$G$165*(1+rvanilla)^0.5)-SUM($G364:AU364),(Input!$G$165*(1+rvanilla)^0.5)/A23stdlife))</f>
        <v>0</v>
      </c>
      <c r="AW364" s="168">
        <f>IF(A23stdlife="n/a","n/a",IF(AW$3&gt;(A23stdlife+$E364),(Input!$G$165*(1+rvanilla)^0.5)-SUM($G364:AV364),(Input!$G$165*(1+rvanilla)^0.5)/A23stdlife))</f>
        <v>0</v>
      </c>
      <c r="AX364" s="168">
        <f>IF(A23stdlife="n/a","n/a",IF(AX$3&gt;(A23stdlife+$E364),(Input!$G$165*(1+rvanilla)^0.5)-SUM($G364:AW364),(Input!$G$165*(1+rvanilla)^0.5)/A23stdlife))</f>
        <v>0</v>
      </c>
      <c r="AY364" s="168">
        <f>IF(A23stdlife="n/a","n/a",IF(AY$3&gt;(A23stdlife+$E364),(Input!$G$165*(1+rvanilla)^0.5)-SUM($G364:AX364),(Input!$G$165*(1+rvanilla)^0.5)/A23stdlife))</f>
        <v>0</v>
      </c>
      <c r="AZ364" s="168">
        <f>IF(A23stdlife="n/a","n/a",IF(AZ$3&gt;(A23stdlife+$E364),(Input!$G$165*(1+rvanilla)^0.5)-SUM($G364:AY364),(Input!$G$165*(1+rvanilla)^0.5)/A23stdlife))</f>
        <v>0</v>
      </c>
      <c r="BA364" s="168">
        <f>IF(A23stdlife="n/a","n/a",IF(BA$3&gt;(A23stdlife+$E364),(Input!$G$165*(1+rvanilla)^0.5)-SUM($G364:AZ364),(Input!$G$165*(1+rvanilla)^0.5)/A23stdlife))</f>
        <v>0</v>
      </c>
      <c r="BB364" s="168">
        <f>IF(A23stdlife="n/a","n/a",IF(BB$3&gt;(A23stdlife+$E364),(Input!$G$165*(1+rvanilla)^0.5)-SUM($G364:BA364),(Input!$G$165*(1+rvanilla)^0.5)/A23stdlife))</f>
        <v>0</v>
      </c>
      <c r="BC364" s="168">
        <f>IF(A23stdlife="n/a","n/a",IF(BC$3&gt;(A23stdlife+$E364),(Input!$G$165*(1+rvanilla)^0.5)-SUM($G364:BB364),(Input!$G$165*(1+rvanilla)^0.5)/A23stdlife))</f>
        <v>0</v>
      </c>
      <c r="BD364" s="168">
        <f>IF(A23stdlife="n/a","n/a",IF(BD$3&gt;(A23stdlife+$E364),(Input!$G$165*(1+rvanilla)^0.5)-SUM($G364:BC364),(Input!$G$165*(1+rvanilla)^0.5)/A23stdlife))</f>
        <v>0</v>
      </c>
      <c r="BE364" s="168">
        <f>IF(A23stdlife="n/a","n/a",IF(BE$3&gt;(A23stdlife+$E364),(Input!$G$165*(1+rvanilla)^0.5)-SUM($G364:BD364),(Input!$G$165*(1+rvanilla)^0.5)/A23stdlife))</f>
        <v>0</v>
      </c>
      <c r="BF364" s="168">
        <f>IF(A23stdlife="n/a","n/a",IF(BF$3&gt;(A23stdlife+$E364),(Input!$G$165*(1+rvanilla)^0.5)-SUM($G364:BE364),(Input!$G$165*(1+rvanilla)^0.5)/A23stdlife))</f>
        <v>0</v>
      </c>
      <c r="BG364" s="168">
        <f>IF(A23stdlife="n/a","n/a",IF(BG$3&gt;(A23stdlife+$E364),(Input!$G$165*(1+rvanilla)^0.5)-SUM($G364:BF364),(Input!$G$165*(1+rvanilla)^0.5)/A23stdlife))</f>
        <v>0</v>
      </c>
      <c r="BH364" s="168">
        <f>IF(A23stdlife="n/a","n/a",IF(BH$3&gt;(A23stdlife+$E364),(Input!$G$165*(1+rvanilla)^0.5)-SUM($G364:BG364),(Input!$G$165*(1+rvanilla)^0.5)/A23stdlife))</f>
        <v>0</v>
      </c>
      <c r="BI364" s="168">
        <f>IF(A23stdlife="n/a","n/a",IF(BI$3&gt;(A23stdlife+$E364),(Input!$G$165*(1+rvanilla)^0.5)-SUM($G364:BH364),(Input!$G$165*(1+rvanilla)^0.5)/A23stdlife))</f>
        <v>0</v>
      </c>
      <c r="BJ364" s="20"/>
      <c r="BK364" s="20"/>
      <c r="BL364"/>
      <c r="BM364"/>
      <c r="BN364"/>
      <c r="BO364"/>
      <c r="BP364"/>
      <c r="BQ364"/>
      <c r="BR364"/>
      <c r="BS364"/>
      <c r="BT364"/>
      <c r="BU364"/>
      <c r="BV364"/>
      <c r="BW364"/>
      <c r="BX364"/>
      <c r="BY364"/>
      <c r="BZ364"/>
      <c r="CA364"/>
      <c r="CB364"/>
      <c r="CC364"/>
      <c r="CD364"/>
      <c r="CE364"/>
      <c r="CF364"/>
      <c r="CG364"/>
      <c r="CH364"/>
      <c r="CI364"/>
      <c r="CJ364"/>
      <c r="CK364"/>
      <c r="CL364"/>
      <c r="CM364"/>
      <c r="CN364"/>
      <c r="CO364"/>
      <c r="CP364"/>
      <c r="CQ364"/>
      <c r="CR364"/>
      <c r="CS364"/>
      <c r="CT364"/>
      <c r="CU364"/>
      <c r="CV364"/>
      <c r="CW364"/>
      <c r="CX364"/>
      <c r="CY364"/>
      <c r="CZ364"/>
      <c r="DA364"/>
      <c r="DB364"/>
      <c r="DC364"/>
      <c r="DD364"/>
      <c r="DE364"/>
      <c r="DF364"/>
      <c r="DG364"/>
      <c r="DH364"/>
      <c r="DI364"/>
      <c r="DJ364"/>
      <c r="DK364"/>
      <c r="DL364"/>
      <c r="DM364"/>
      <c r="DN364"/>
      <c r="DO364"/>
      <c r="DP364"/>
      <c r="DQ364"/>
      <c r="DR364"/>
      <c r="DS364"/>
      <c r="DT364"/>
      <c r="DU364"/>
      <c r="DV364"/>
      <c r="DW364"/>
      <c r="DX364"/>
      <c r="DY364"/>
      <c r="DZ364"/>
      <c r="EA364"/>
      <c r="EB364"/>
      <c r="EC364"/>
      <c r="ED364"/>
      <c r="EE364"/>
      <c r="EF364"/>
      <c r="EG364"/>
      <c r="EH364"/>
      <c r="EI364"/>
      <c r="EJ364"/>
      <c r="EK364"/>
      <c r="EL364"/>
      <c r="EM364"/>
      <c r="EN364"/>
      <c r="EO364"/>
      <c r="EP364"/>
      <c r="EQ364"/>
      <c r="ER364"/>
      <c r="ES364"/>
      <c r="ET364"/>
      <c r="EU364"/>
      <c r="EV364"/>
      <c r="EW364"/>
      <c r="EX364"/>
      <c r="EY364"/>
      <c r="EZ364"/>
      <c r="FA364"/>
      <c r="FB364"/>
      <c r="FC364"/>
      <c r="FD364"/>
      <c r="FE364"/>
      <c r="FF364"/>
      <c r="FG364"/>
      <c r="FH364"/>
      <c r="FI364"/>
      <c r="FJ364"/>
      <c r="FK364"/>
      <c r="FL364"/>
      <c r="FM364"/>
      <c r="FN364"/>
      <c r="FO364"/>
      <c r="FP364"/>
      <c r="FQ364"/>
      <c r="FR364"/>
      <c r="FS364"/>
      <c r="FT364"/>
      <c r="FU364"/>
      <c r="FV364"/>
      <c r="FW364"/>
      <c r="FX364"/>
      <c r="FY364"/>
      <c r="FZ364"/>
      <c r="GA364"/>
      <c r="GB364"/>
      <c r="GC364"/>
      <c r="GD364"/>
      <c r="GE364"/>
      <c r="GF364"/>
      <c r="GG364"/>
      <c r="GH364"/>
      <c r="GI364"/>
      <c r="GJ364"/>
      <c r="GK364"/>
      <c r="GL364"/>
      <c r="GM364"/>
      <c r="GN364"/>
      <c r="GO364"/>
      <c r="GP364"/>
      <c r="GQ364"/>
      <c r="GR364"/>
      <c r="GS364"/>
      <c r="GT364"/>
      <c r="GU364"/>
      <c r="GV364"/>
      <c r="GW364"/>
      <c r="GX364"/>
      <c r="GY364"/>
      <c r="GZ364"/>
      <c r="HA364"/>
      <c r="HB364"/>
      <c r="HC364"/>
      <c r="HD364"/>
      <c r="HE364"/>
      <c r="HF364"/>
      <c r="HG364"/>
      <c r="HH364"/>
      <c r="HI364"/>
      <c r="HJ364"/>
      <c r="HK364"/>
      <c r="HL364"/>
      <c r="HM364"/>
      <c r="HN364"/>
      <c r="HO364"/>
      <c r="HP364"/>
      <c r="HQ364"/>
      <c r="HR364"/>
      <c r="HS364"/>
      <c r="HT364"/>
      <c r="HU364"/>
      <c r="HV364"/>
      <c r="HW364"/>
      <c r="HX364"/>
      <c r="HY364"/>
      <c r="HZ364"/>
      <c r="IA364"/>
      <c r="IB364"/>
      <c r="IC364"/>
      <c r="ID364"/>
      <c r="IE364"/>
      <c r="IF364"/>
      <c r="IG364"/>
      <c r="IH364"/>
      <c r="II364"/>
      <c r="IJ364"/>
      <c r="IK364"/>
      <c r="IL364"/>
      <c r="IM364"/>
      <c r="IN364"/>
      <c r="IO364"/>
      <c r="IP364"/>
      <c r="IQ364"/>
      <c r="IR364"/>
      <c r="IS364"/>
      <c r="IT364"/>
      <c r="IU364"/>
      <c r="IV364"/>
    </row>
    <row r="365" spans="1:256" s="5" customFormat="1" hidden="1" outlineLevel="2">
      <c r="A365" s="20"/>
      <c r="B365" s="20"/>
      <c r="C365" s="38"/>
      <c r="D365" s="641"/>
      <c r="E365" s="287">
        <v>2</v>
      </c>
      <c r="F365" s="40"/>
      <c r="G365" s="445"/>
      <c r="H365" s="314"/>
      <c r="I365" s="168">
        <f>IF(A23stdlife="n/a","n/a",IF(I$3&gt;(A23stdlife+$E365),(Input!$H$165*(1+rvanilla)^0.5)-SUM($H365:H365),(Input!$H$165*(1+rvanilla)^0.5)/A23stdlife))</f>
        <v>0</v>
      </c>
      <c r="J365" s="168">
        <f>IF(A23stdlife="n/a","n/a",IF(J$3&gt;(A23stdlife+$E365),(Input!$H$165*(1+rvanilla)^0.5)-SUM($H365:I365),(Input!$H$165*(1+rvanilla)^0.5)/A23stdlife))</f>
        <v>0</v>
      </c>
      <c r="K365" s="168">
        <f>IF(A23stdlife="n/a","n/a",IF(K$3&gt;(A23stdlife+$E365),(Input!$H$165*(1+rvanilla)^0.5)-SUM($H365:J365),(Input!$H$165*(1+rvanilla)^0.5)/A23stdlife))</f>
        <v>0</v>
      </c>
      <c r="L365" s="168">
        <f>IF(A23stdlife="n/a","n/a",IF(L$3&gt;(A23stdlife+$E365),(Input!$H$165*(1+rvanilla)^0.5)-SUM($H365:K365),(Input!$H$165*(1+rvanilla)^0.5)/A23stdlife))</f>
        <v>0</v>
      </c>
      <c r="M365" s="168">
        <f>IF(A23stdlife="n/a","n/a",IF(M$3&gt;(A23stdlife+$E365),(Input!$H$165*(1+rvanilla)^0.5)-SUM($H365:L365),(Input!$H$165*(1+rvanilla)^0.5)/A23stdlife))</f>
        <v>0</v>
      </c>
      <c r="N365" s="168">
        <f>IF(A23stdlife="n/a","n/a",IF(N$3&gt;(A23stdlife+$E365),(Input!$H$165*(1+rvanilla)^0.5)-SUM($H365:M365),(Input!$H$165*(1+rvanilla)^0.5)/A23stdlife))</f>
        <v>0</v>
      </c>
      <c r="O365" s="168">
        <f>IF(A23stdlife="n/a","n/a",IF(O$3&gt;(A23stdlife+$E365),(Input!$H$165*(1+rvanilla)^0.5)-SUM($H365:N365),(Input!$H$165*(1+rvanilla)^0.5)/A23stdlife))</f>
        <v>0</v>
      </c>
      <c r="P365" s="168">
        <f>IF(A23stdlife="n/a","n/a",IF(P$3&gt;(A23stdlife+$E365),(Input!$H$165*(1+rvanilla)^0.5)-SUM($H365:O365),(Input!$H$165*(1+rvanilla)^0.5)/A23stdlife))</f>
        <v>0</v>
      </c>
      <c r="Q365" s="168">
        <f>IF(A23stdlife="n/a","n/a",IF(Q$3&gt;(A23stdlife+$E365),(Input!$H$165*(1+rvanilla)^0.5)-SUM($H365:P365),(Input!$H$165*(1+rvanilla)^0.5)/A23stdlife))</f>
        <v>0</v>
      </c>
      <c r="R365" s="168">
        <f>IF(A23stdlife="n/a","n/a",IF(R$3&gt;(A23stdlife+$E365),(Input!$H$165*(1+rvanilla)^0.5)-SUM($H365:Q365),(Input!$H$165*(1+rvanilla)^0.5)/A23stdlife))</f>
        <v>0</v>
      </c>
      <c r="S365" s="168">
        <f>IF(A23stdlife="n/a","n/a",IF(S$3&gt;(A23stdlife+$E365),(Input!$H$165*(1+rvanilla)^0.5)-SUM($H365:R365),(Input!$H$165*(1+rvanilla)^0.5)/A23stdlife))</f>
        <v>0</v>
      </c>
      <c r="T365" s="168">
        <f>IF(A23stdlife="n/a","n/a",IF(T$3&gt;(A23stdlife+$E365),(Input!$H$165*(1+rvanilla)^0.5)-SUM($H365:S365),(Input!$H$165*(1+rvanilla)^0.5)/A23stdlife))</f>
        <v>0</v>
      </c>
      <c r="U365" s="168">
        <f>IF(A23stdlife="n/a","n/a",IF(U$3&gt;(A23stdlife+$E365),(Input!$H$165*(1+rvanilla)^0.5)-SUM($H365:T365),(Input!$H$165*(1+rvanilla)^0.5)/A23stdlife))</f>
        <v>0</v>
      </c>
      <c r="V365" s="168">
        <f>IF(A23stdlife="n/a","n/a",IF(V$3&gt;(A23stdlife+$E365),(Input!$H$165*(1+rvanilla)^0.5)-SUM($H365:U365),(Input!$H$165*(1+rvanilla)^0.5)/A23stdlife))</f>
        <v>0</v>
      </c>
      <c r="W365" s="168">
        <f>IF(A23stdlife="n/a","n/a",IF(W$3&gt;(A23stdlife+$E365),(Input!$H$165*(1+rvanilla)^0.5)-SUM($H365:V365),(Input!$H$165*(1+rvanilla)^0.5)/A23stdlife))</f>
        <v>0</v>
      </c>
      <c r="X365" s="168">
        <f>IF(A23stdlife="n/a","n/a",IF(X$3&gt;(A23stdlife+$E365),(Input!$H$165*(1+rvanilla)^0.5)-SUM($H365:W365),(Input!$H$165*(1+rvanilla)^0.5)/A23stdlife))</f>
        <v>0</v>
      </c>
      <c r="Y365" s="168">
        <f>IF(A23stdlife="n/a","n/a",IF(Y$3&gt;(A23stdlife+$E365),(Input!$H$165*(1+rvanilla)^0.5)-SUM($H365:X365),(Input!$H$165*(1+rvanilla)^0.5)/A23stdlife))</f>
        <v>0</v>
      </c>
      <c r="Z365" s="168">
        <f>IF(A23stdlife="n/a","n/a",IF(Z$3&gt;(A23stdlife+$E365),(Input!$H$165*(1+rvanilla)^0.5)-SUM($H365:Y365),(Input!$H$165*(1+rvanilla)^0.5)/A23stdlife))</f>
        <v>0</v>
      </c>
      <c r="AA365" s="168">
        <f>IF(A23stdlife="n/a","n/a",IF(AA$3&gt;(A23stdlife+$E365),(Input!$H$165*(1+rvanilla)^0.5)-SUM($H365:Z365),(Input!$H$165*(1+rvanilla)^0.5)/A23stdlife))</f>
        <v>0</v>
      </c>
      <c r="AB365" s="168">
        <f>IF(A23stdlife="n/a","n/a",IF(AB$3&gt;(A23stdlife+$E365),(Input!$H$165*(1+rvanilla)^0.5)-SUM($H365:AA365),(Input!$H$165*(1+rvanilla)^0.5)/A23stdlife))</f>
        <v>0</v>
      </c>
      <c r="AC365" s="168">
        <f>IF(A23stdlife="n/a","n/a",IF(AC$3&gt;(A23stdlife+$E365),(Input!$H$165*(1+rvanilla)^0.5)-SUM($H365:AB365),(Input!$H$165*(1+rvanilla)^0.5)/A23stdlife))</f>
        <v>0</v>
      </c>
      <c r="AD365" s="168">
        <f>IF(A23stdlife="n/a","n/a",IF(AD$3&gt;(A23stdlife+$E365),(Input!$H$165*(1+rvanilla)^0.5)-SUM($H365:AC365),(Input!$H$165*(1+rvanilla)^0.5)/A23stdlife))</f>
        <v>0</v>
      </c>
      <c r="AE365" s="168">
        <f>IF(A23stdlife="n/a","n/a",IF(AE$3&gt;(A23stdlife+$E365),(Input!$H$165*(1+rvanilla)^0.5)-SUM($H365:AD365),(Input!$H$165*(1+rvanilla)^0.5)/A23stdlife))</f>
        <v>0</v>
      </c>
      <c r="AF365" s="168">
        <f>IF(A23stdlife="n/a","n/a",IF(AF$3&gt;(A23stdlife+$E365),(Input!$H$165*(1+rvanilla)^0.5)-SUM($H365:AE365),(Input!$H$165*(1+rvanilla)^0.5)/A23stdlife))</f>
        <v>0</v>
      </c>
      <c r="AG365" s="168">
        <f>IF(A23stdlife="n/a","n/a",IF(AG$3&gt;(A23stdlife+$E365),(Input!$H$165*(1+rvanilla)^0.5)-SUM($H365:AF365),(Input!$H$165*(1+rvanilla)^0.5)/A23stdlife))</f>
        <v>0</v>
      </c>
      <c r="AH365" s="168">
        <f>IF(A23stdlife="n/a","n/a",IF(AH$3&gt;(A23stdlife+$E365),(Input!$H$165*(1+rvanilla)^0.5)-SUM($H365:AG365),(Input!$H$165*(1+rvanilla)^0.5)/A23stdlife))</f>
        <v>0</v>
      </c>
      <c r="AI365" s="168">
        <f>IF(A23stdlife="n/a","n/a",IF(AI$3&gt;(A23stdlife+$E365),(Input!$H$165*(1+rvanilla)^0.5)-SUM($H365:AH365),(Input!$H$165*(1+rvanilla)^0.5)/A23stdlife))</f>
        <v>0</v>
      </c>
      <c r="AJ365" s="168">
        <f>IF(A23stdlife="n/a","n/a",IF(AJ$3&gt;(A23stdlife+$E365),(Input!$H$165*(1+rvanilla)^0.5)-SUM($H365:AI365),(Input!$H$165*(1+rvanilla)^0.5)/A23stdlife))</f>
        <v>0</v>
      </c>
      <c r="AK365" s="168">
        <f>IF(A23stdlife="n/a","n/a",IF(AK$3&gt;(A23stdlife+$E365),(Input!$H$165*(1+rvanilla)^0.5)-SUM($H365:AJ365),(Input!$H$165*(1+rvanilla)^0.5)/A23stdlife))</f>
        <v>0</v>
      </c>
      <c r="AL365" s="168">
        <f>IF(A23stdlife="n/a","n/a",IF(AL$3&gt;(A23stdlife+$E365),(Input!$H$165*(1+rvanilla)^0.5)-SUM($H365:AK365),(Input!$H$165*(1+rvanilla)^0.5)/A23stdlife))</f>
        <v>0</v>
      </c>
      <c r="AM365" s="168">
        <f>IF(A23stdlife="n/a","n/a",IF(AM$3&gt;(A23stdlife+$E365),(Input!$H$165*(1+rvanilla)^0.5)-SUM($H365:AL365),(Input!$H$165*(1+rvanilla)^0.5)/A23stdlife))</f>
        <v>0</v>
      </c>
      <c r="AN365" s="168">
        <f>IF(A23stdlife="n/a","n/a",IF(AN$3&gt;(A23stdlife+$E365),(Input!$H$165*(1+rvanilla)^0.5)-SUM($H365:AM365),(Input!$H$165*(1+rvanilla)^0.5)/A23stdlife))</f>
        <v>0</v>
      </c>
      <c r="AO365" s="168">
        <f>IF(A23stdlife="n/a","n/a",IF(AO$3&gt;(A23stdlife+$E365),(Input!$H$165*(1+rvanilla)^0.5)-SUM($H365:AN365),(Input!$H$165*(1+rvanilla)^0.5)/A23stdlife))</f>
        <v>0</v>
      </c>
      <c r="AP365" s="168">
        <f>IF(A23stdlife="n/a","n/a",IF(AP$3&gt;(A23stdlife+$E365),(Input!$H$165*(1+rvanilla)^0.5)-SUM($H365:AO365),(Input!$H$165*(1+rvanilla)^0.5)/A23stdlife))</f>
        <v>0</v>
      </c>
      <c r="AQ365" s="168">
        <f>IF(A23stdlife="n/a","n/a",IF(AQ$3&gt;(A23stdlife+$E365),(Input!$H$165*(1+rvanilla)^0.5)-SUM($H365:AP365),(Input!$H$165*(1+rvanilla)^0.5)/A23stdlife))</f>
        <v>0</v>
      </c>
      <c r="AR365" s="168">
        <f>IF(A23stdlife="n/a","n/a",IF(AR$3&gt;(A23stdlife+$E365),(Input!$H$165*(1+rvanilla)^0.5)-SUM($H365:AQ365),(Input!$H$165*(1+rvanilla)^0.5)/A23stdlife))</f>
        <v>0</v>
      </c>
      <c r="AS365" s="168">
        <f>IF(A23stdlife="n/a","n/a",IF(AS$3&gt;(A23stdlife+$E365),(Input!$H$165*(1+rvanilla)^0.5)-SUM($H365:AR365),(Input!$H$165*(1+rvanilla)^0.5)/A23stdlife))</f>
        <v>0</v>
      </c>
      <c r="AT365" s="168">
        <f>IF(A23stdlife="n/a","n/a",IF(AT$3&gt;(A23stdlife+$E365),(Input!$H$165*(1+rvanilla)^0.5)-SUM($H365:AS365),(Input!$H$165*(1+rvanilla)^0.5)/A23stdlife))</f>
        <v>0</v>
      </c>
      <c r="AU365" s="168">
        <f>IF(A23stdlife="n/a","n/a",IF(AU$3&gt;(A23stdlife+$E365),(Input!$H$165*(1+rvanilla)^0.5)-SUM($H365:AT365),(Input!$H$165*(1+rvanilla)^0.5)/A23stdlife))</f>
        <v>0</v>
      </c>
      <c r="AV365" s="168">
        <f>IF(A23stdlife="n/a","n/a",IF(AV$3&gt;(A23stdlife+$E365),(Input!$H$165*(1+rvanilla)^0.5)-SUM($H365:AU365),(Input!$H$165*(1+rvanilla)^0.5)/A23stdlife))</f>
        <v>0</v>
      </c>
      <c r="AW365" s="168">
        <f>IF(A23stdlife="n/a","n/a",IF(AW$3&gt;(A23stdlife+$E365),(Input!$H$165*(1+rvanilla)^0.5)-SUM($H365:AV365),(Input!$H$165*(1+rvanilla)^0.5)/A23stdlife))</f>
        <v>0</v>
      </c>
      <c r="AX365" s="168">
        <f>IF(A23stdlife="n/a","n/a",IF(AX$3&gt;(A23stdlife+$E365),(Input!$H$165*(1+rvanilla)^0.5)-SUM($H365:AW365),(Input!$H$165*(1+rvanilla)^0.5)/A23stdlife))</f>
        <v>0</v>
      </c>
      <c r="AY365" s="168">
        <f>IF(A23stdlife="n/a","n/a",IF(AY$3&gt;(A23stdlife+$E365),(Input!$H$165*(1+rvanilla)^0.5)-SUM($H365:AX365),(Input!$H$165*(1+rvanilla)^0.5)/A23stdlife))</f>
        <v>0</v>
      </c>
      <c r="AZ365" s="168">
        <f>IF(A23stdlife="n/a","n/a",IF(AZ$3&gt;(A23stdlife+$E365),(Input!$H$165*(1+rvanilla)^0.5)-SUM($H365:AY365),(Input!$H$165*(1+rvanilla)^0.5)/A23stdlife))</f>
        <v>0</v>
      </c>
      <c r="BA365" s="168">
        <f>IF(A23stdlife="n/a","n/a",IF(BA$3&gt;(A23stdlife+$E365),(Input!$H$165*(1+rvanilla)^0.5)-SUM($H365:AZ365),(Input!$H$165*(1+rvanilla)^0.5)/A23stdlife))</f>
        <v>0</v>
      </c>
      <c r="BB365" s="168">
        <f>IF(A23stdlife="n/a","n/a",IF(BB$3&gt;(A23stdlife+$E365),(Input!$H$165*(1+rvanilla)^0.5)-SUM($H365:BA365),(Input!$H$165*(1+rvanilla)^0.5)/A23stdlife))</f>
        <v>0</v>
      </c>
      <c r="BC365" s="168">
        <f>IF(A23stdlife="n/a","n/a",IF(BC$3&gt;(A23stdlife+$E365),(Input!$H$165*(1+rvanilla)^0.5)-SUM($H365:BB365),(Input!$H$165*(1+rvanilla)^0.5)/A23stdlife))</f>
        <v>0</v>
      </c>
      <c r="BD365" s="168">
        <f>IF(A23stdlife="n/a","n/a",IF(BD$3&gt;(A23stdlife+$E365),(Input!$H$165*(1+rvanilla)^0.5)-SUM($H365:BC365),(Input!$H$165*(1+rvanilla)^0.5)/A23stdlife))</f>
        <v>0</v>
      </c>
      <c r="BE365" s="168">
        <f>IF(A23stdlife="n/a","n/a",IF(BE$3&gt;(A23stdlife+$E365),(Input!$H$165*(1+rvanilla)^0.5)-SUM($H365:BD365),(Input!$H$165*(1+rvanilla)^0.5)/A23stdlife))</f>
        <v>0</v>
      </c>
      <c r="BF365" s="168">
        <f>IF(A23stdlife="n/a","n/a",IF(BF$3&gt;(A23stdlife+$E365),(Input!$H$165*(1+rvanilla)^0.5)-SUM($H365:BE365),(Input!$H$165*(1+rvanilla)^0.5)/A23stdlife))</f>
        <v>0</v>
      </c>
      <c r="BG365" s="168">
        <f>IF(A23stdlife="n/a","n/a",IF(BG$3&gt;(A23stdlife+$E365),(Input!$H$165*(1+rvanilla)^0.5)-SUM($H365:BF365),(Input!$H$165*(1+rvanilla)^0.5)/A23stdlife))</f>
        <v>0</v>
      </c>
      <c r="BH365" s="168">
        <f>IF(A23stdlife="n/a","n/a",IF(BH$3&gt;(A23stdlife+$E365),(Input!$H$165*(1+rvanilla)^0.5)-SUM($H365:BG365),(Input!$H$165*(1+rvanilla)^0.5)/A23stdlife))</f>
        <v>0</v>
      </c>
      <c r="BI365" s="168">
        <f>IF(A23stdlife="n/a","n/a",IF(BI$3&gt;(A23stdlife+$E365),(Input!$H$165*(1+rvanilla)^0.5)-SUM($H365:BH365),(Input!$H$165*(1+rvanilla)^0.5)/A23stdlife))</f>
        <v>0</v>
      </c>
      <c r="BJ365" s="20"/>
      <c r="BK365" s="20"/>
      <c r="BL365"/>
      <c r="BM365"/>
      <c r="BN365"/>
      <c r="BO365"/>
      <c r="BP365"/>
      <c r="BQ365"/>
      <c r="BR365"/>
      <c r="BS365"/>
      <c r="BT365"/>
      <c r="BU365"/>
      <c r="BV365"/>
      <c r="BW365"/>
      <c r="BX365"/>
      <c r="BY365"/>
      <c r="BZ365"/>
      <c r="CA365"/>
      <c r="CB365"/>
      <c r="CC365"/>
      <c r="CD365"/>
      <c r="CE365"/>
      <c r="CF365"/>
      <c r="CG365"/>
      <c r="CH365"/>
      <c r="CI365"/>
      <c r="CJ365"/>
      <c r="CK365"/>
      <c r="CL365"/>
      <c r="CM365"/>
      <c r="CN365"/>
      <c r="CO365"/>
      <c r="CP365"/>
      <c r="CQ365"/>
      <c r="CR365"/>
      <c r="CS365"/>
      <c r="CT365"/>
      <c r="CU365"/>
      <c r="CV365"/>
      <c r="CW365"/>
      <c r="CX365"/>
      <c r="CY365"/>
      <c r="CZ365"/>
      <c r="DA365"/>
      <c r="DB365"/>
      <c r="DC365"/>
      <c r="DD365"/>
      <c r="DE365"/>
      <c r="DF365"/>
      <c r="DG365"/>
      <c r="DH365"/>
      <c r="DI365"/>
      <c r="DJ365"/>
      <c r="DK365"/>
      <c r="DL365"/>
      <c r="DM365"/>
      <c r="DN365"/>
      <c r="DO365"/>
      <c r="DP365"/>
      <c r="DQ365"/>
      <c r="DR365"/>
      <c r="DS365"/>
      <c r="DT365"/>
      <c r="DU365"/>
      <c r="DV365"/>
      <c r="DW365"/>
      <c r="DX365"/>
      <c r="DY365"/>
      <c r="DZ365"/>
      <c r="EA365"/>
      <c r="EB365"/>
      <c r="EC365"/>
      <c r="ED365"/>
      <c r="EE365"/>
      <c r="EF365"/>
      <c r="EG365"/>
      <c r="EH365"/>
      <c r="EI365"/>
      <c r="EJ365"/>
      <c r="EK365"/>
      <c r="EL365"/>
      <c r="EM365"/>
      <c r="EN365"/>
      <c r="EO365"/>
      <c r="EP365"/>
      <c r="EQ365"/>
      <c r="ER365"/>
      <c r="ES365"/>
      <c r="ET365"/>
      <c r="EU365"/>
      <c r="EV365"/>
      <c r="EW365"/>
      <c r="EX365"/>
      <c r="EY365"/>
      <c r="EZ365"/>
      <c r="FA365"/>
      <c r="FB365"/>
      <c r="FC365"/>
      <c r="FD365"/>
      <c r="FE365"/>
      <c r="FF365"/>
      <c r="FG365"/>
      <c r="FH365"/>
      <c r="FI365"/>
      <c r="FJ365"/>
      <c r="FK365"/>
      <c r="FL365"/>
      <c r="FM365"/>
      <c r="FN365"/>
      <c r="FO365"/>
      <c r="FP365"/>
      <c r="FQ365"/>
      <c r="FR365"/>
      <c r="FS365"/>
      <c r="FT365"/>
      <c r="FU365"/>
      <c r="FV365"/>
      <c r="FW365"/>
      <c r="FX365"/>
      <c r="FY365"/>
      <c r="FZ365"/>
      <c r="GA365"/>
      <c r="GB365"/>
      <c r="GC365"/>
      <c r="GD365"/>
      <c r="GE365"/>
      <c r="GF365"/>
      <c r="GG365"/>
      <c r="GH365"/>
      <c r="GI365"/>
      <c r="GJ365"/>
      <c r="GK365"/>
      <c r="GL365"/>
      <c r="GM365"/>
      <c r="GN365"/>
      <c r="GO365"/>
      <c r="GP365"/>
      <c r="GQ365"/>
      <c r="GR365"/>
      <c r="GS365"/>
      <c r="GT365"/>
      <c r="GU365"/>
      <c r="GV365"/>
      <c r="GW365"/>
      <c r="GX365"/>
      <c r="GY365"/>
      <c r="GZ365"/>
      <c r="HA365"/>
      <c r="HB365"/>
      <c r="HC365"/>
      <c r="HD365"/>
      <c r="HE365"/>
      <c r="HF365"/>
      <c r="HG365"/>
      <c r="HH365"/>
      <c r="HI365"/>
      <c r="HJ365"/>
      <c r="HK365"/>
      <c r="HL365"/>
      <c r="HM365"/>
      <c r="HN365"/>
      <c r="HO365"/>
      <c r="HP365"/>
      <c r="HQ365"/>
      <c r="HR365"/>
      <c r="HS365"/>
      <c r="HT365"/>
      <c r="HU365"/>
      <c r="HV365"/>
      <c r="HW365"/>
      <c r="HX365"/>
      <c r="HY365"/>
      <c r="HZ365"/>
      <c r="IA365"/>
      <c r="IB365"/>
      <c r="IC365"/>
      <c r="ID365"/>
      <c r="IE365"/>
      <c r="IF365"/>
      <c r="IG365"/>
      <c r="IH365"/>
      <c r="II365"/>
      <c r="IJ365"/>
      <c r="IK365"/>
      <c r="IL365"/>
      <c r="IM365"/>
      <c r="IN365"/>
      <c r="IO365"/>
      <c r="IP365"/>
      <c r="IQ365"/>
      <c r="IR365"/>
      <c r="IS365"/>
      <c r="IT365"/>
      <c r="IU365"/>
      <c r="IV365"/>
    </row>
    <row r="366" spans="1:256" s="5" customFormat="1" hidden="1" outlineLevel="2">
      <c r="A366" s="20"/>
      <c r="B366" s="20"/>
      <c r="C366" s="38"/>
      <c r="D366" s="641"/>
      <c r="E366" s="287">
        <v>3</v>
      </c>
      <c r="F366" s="40"/>
      <c r="G366" s="445"/>
      <c r="H366" s="315"/>
      <c r="I366" s="314"/>
      <c r="J366" s="168">
        <f>IF(A23stdlife="n/a","n/a",IF(J$3&gt;(A23stdlife+$E366),(Input!$I$165*(1+rvanilla)^0.5)-SUM($I366:I366),(Input!$I$165*(1+rvanilla)^0.5)/A23stdlife))</f>
        <v>0</v>
      </c>
      <c r="K366" s="168">
        <f>IF(A23stdlife="n/a","n/a",IF(K$3&gt;(A23stdlife+$E366),(Input!$I$165*(1+rvanilla)^0.5)-SUM($I366:J366),(Input!$I$165*(1+rvanilla)^0.5)/A23stdlife))</f>
        <v>0</v>
      </c>
      <c r="L366" s="168">
        <f>IF(A23stdlife="n/a","n/a",IF(L$3&gt;(A23stdlife+$E366),(Input!$I$165*(1+rvanilla)^0.5)-SUM($I366:K366),(Input!$I$165*(1+rvanilla)^0.5)/A23stdlife))</f>
        <v>0</v>
      </c>
      <c r="M366" s="168">
        <f>IF(A23stdlife="n/a","n/a",IF(M$3&gt;(A23stdlife+$E366),(Input!$I$165*(1+rvanilla)^0.5)-SUM($I366:L366),(Input!$I$165*(1+rvanilla)^0.5)/A23stdlife))</f>
        <v>0</v>
      </c>
      <c r="N366" s="168">
        <f>IF(A23stdlife="n/a","n/a",IF(N$3&gt;(A23stdlife+$E366),(Input!$I$165*(1+rvanilla)^0.5)-SUM($I366:M366),(Input!$I$165*(1+rvanilla)^0.5)/A23stdlife))</f>
        <v>0</v>
      </c>
      <c r="O366" s="168">
        <f>IF(A23stdlife="n/a","n/a",IF(O$3&gt;(A23stdlife+$E366),(Input!$I$165*(1+rvanilla)^0.5)-SUM($I366:N366),(Input!$I$165*(1+rvanilla)^0.5)/A23stdlife))</f>
        <v>0</v>
      </c>
      <c r="P366" s="168">
        <f>IF(A23stdlife="n/a","n/a",IF(P$3&gt;(A23stdlife+$E366),(Input!$I$165*(1+rvanilla)^0.5)-SUM($I366:O366),(Input!$I$165*(1+rvanilla)^0.5)/A23stdlife))</f>
        <v>0</v>
      </c>
      <c r="Q366" s="168">
        <f>IF(A23stdlife="n/a","n/a",IF(Q$3&gt;(A23stdlife+$E366),(Input!$I$165*(1+rvanilla)^0.5)-SUM($I366:P366),(Input!$I$165*(1+rvanilla)^0.5)/A23stdlife))</f>
        <v>0</v>
      </c>
      <c r="R366" s="168">
        <f>IF(A23stdlife="n/a","n/a",IF(R$3&gt;(A23stdlife+$E366),(Input!$I$165*(1+rvanilla)^0.5)-SUM($I366:Q366),(Input!$I$165*(1+rvanilla)^0.5)/A23stdlife))</f>
        <v>0</v>
      </c>
      <c r="S366" s="168">
        <f>IF(A23stdlife="n/a","n/a",IF(S$3&gt;(A23stdlife+$E366),(Input!$I$165*(1+rvanilla)^0.5)-SUM($I366:R366),(Input!$I$165*(1+rvanilla)^0.5)/A23stdlife))</f>
        <v>0</v>
      </c>
      <c r="T366" s="168">
        <f>IF(A23stdlife="n/a","n/a",IF(T$3&gt;(A23stdlife+$E366),(Input!$I$165*(1+rvanilla)^0.5)-SUM($I366:S366),(Input!$I$165*(1+rvanilla)^0.5)/A23stdlife))</f>
        <v>0</v>
      </c>
      <c r="U366" s="168">
        <f>IF(A23stdlife="n/a","n/a",IF(U$3&gt;(A23stdlife+$E366),(Input!$I$165*(1+rvanilla)^0.5)-SUM($I366:T366),(Input!$I$165*(1+rvanilla)^0.5)/A23stdlife))</f>
        <v>0</v>
      </c>
      <c r="V366" s="168">
        <f>IF(A23stdlife="n/a","n/a",IF(V$3&gt;(A23stdlife+$E366),(Input!$I$165*(1+rvanilla)^0.5)-SUM($I366:U366),(Input!$I$165*(1+rvanilla)^0.5)/A23stdlife))</f>
        <v>0</v>
      </c>
      <c r="W366" s="168">
        <f>IF(A23stdlife="n/a","n/a",IF(W$3&gt;(A23stdlife+$E366),(Input!$I$165*(1+rvanilla)^0.5)-SUM($I366:V366),(Input!$I$165*(1+rvanilla)^0.5)/A23stdlife))</f>
        <v>0</v>
      </c>
      <c r="X366" s="168">
        <f>IF(A23stdlife="n/a","n/a",IF(X$3&gt;(A23stdlife+$E366),(Input!$I$165*(1+rvanilla)^0.5)-SUM($I366:W366),(Input!$I$165*(1+rvanilla)^0.5)/A23stdlife))</f>
        <v>0</v>
      </c>
      <c r="Y366" s="168">
        <f>IF(A23stdlife="n/a","n/a",IF(Y$3&gt;(A23stdlife+$E366),(Input!$I$165*(1+rvanilla)^0.5)-SUM($I366:X366),(Input!$I$165*(1+rvanilla)^0.5)/A23stdlife))</f>
        <v>0</v>
      </c>
      <c r="Z366" s="168">
        <f>IF(A23stdlife="n/a","n/a",IF(Z$3&gt;(A23stdlife+$E366),(Input!$I$165*(1+rvanilla)^0.5)-SUM($I366:Y366),(Input!$I$165*(1+rvanilla)^0.5)/A23stdlife))</f>
        <v>0</v>
      </c>
      <c r="AA366" s="168">
        <f>IF(A23stdlife="n/a","n/a",IF(AA$3&gt;(A23stdlife+$E366),(Input!$I$165*(1+rvanilla)^0.5)-SUM($I366:Z366),(Input!$I$165*(1+rvanilla)^0.5)/A23stdlife))</f>
        <v>0</v>
      </c>
      <c r="AB366" s="168">
        <f>IF(A23stdlife="n/a","n/a",IF(AB$3&gt;(A23stdlife+$E366),(Input!$I$165*(1+rvanilla)^0.5)-SUM($I366:AA366),(Input!$I$165*(1+rvanilla)^0.5)/A23stdlife))</f>
        <v>0</v>
      </c>
      <c r="AC366" s="168">
        <f>IF(A23stdlife="n/a","n/a",IF(AC$3&gt;(A23stdlife+$E366),(Input!$I$165*(1+rvanilla)^0.5)-SUM($I366:AB366),(Input!$I$165*(1+rvanilla)^0.5)/A23stdlife))</f>
        <v>0</v>
      </c>
      <c r="AD366" s="168">
        <f>IF(A23stdlife="n/a","n/a",IF(AD$3&gt;(A23stdlife+$E366),(Input!$I$165*(1+rvanilla)^0.5)-SUM($I366:AC366),(Input!$I$165*(1+rvanilla)^0.5)/A23stdlife))</f>
        <v>0</v>
      </c>
      <c r="AE366" s="168">
        <f>IF(A23stdlife="n/a","n/a",IF(AE$3&gt;(A23stdlife+$E366),(Input!$I$165*(1+rvanilla)^0.5)-SUM($I366:AD366),(Input!$I$165*(1+rvanilla)^0.5)/A23stdlife))</f>
        <v>0</v>
      </c>
      <c r="AF366" s="168">
        <f>IF(A23stdlife="n/a","n/a",IF(AF$3&gt;(A23stdlife+$E366),(Input!$I$165*(1+rvanilla)^0.5)-SUM($I366:AE366),(Input!$I$165*(1+rvanilla)^0.5)/A23stdlife))</f>
        <v>0</v>
      </c>
      <c r="AG366" s="168">
        <f>IF(A23stdlife="n/a","n/a",IF(AG$3&gt;(A23stdlife+$E366),(Input!$I$165*(1+rvanilla)^0.5)-SUM($I366:AF366),(Input!$I$165*(1+rvanilla)^0.5)/A23stdlife))</f>
        <v>0</v>
      </c>
      <c r="AH366" s="168">
        <f>IF(A23stdlife="n/a","n/a",IF(AH$3&gt;(A23stdlife+$E366),(Input!$I$165*(1+rvanilla)^0.5)-SUM($I366:AG366),(Input!$I$165*(1+rvanilla)^0.5)/A23stdlife))</f>
        <v>0</v>
      </c>
      <c r="AI366" s="168">
        <f>IF(A23stdlife="n/a","n/a",IF(AI$3&gt;(A23stdlife+$E366),(Input!$I$165*(1+rvanilla)^0.5)-SUM($I366:AH366),(Input!$I$165*(1+rvanilla)^0.5)/A23stdlife))</f>
        <v>0</v>
      </c>
      <c r="AJ366" s="168">
        <f>IF(A23stdlife="n/a","n/a",IF(AJ$3&gt;(A23stdlife+$E366),(Input!$I$165*(1+rvanilla)^0.5)-SUM($I366:AI366),(Input!$I$165*(1+rvanilla)^0.5)/A23stdlife))</f>
        <v>0</v>
      </c>
      <c r="AK366" s="168">
        <f>IF(A23stdlife="n/a","n/a",IF(AK$3&gt;(A23stdlife+$E366),(Input!$I$165*(1+rvanilla)^0.5)-SUM($I366:AJ366),(Input!$I$165*(1+rvanilla)^0.5)/A23stdlife))</f>
        <v>0</v>
      </c>
      <c r="AL366" s="168">
        <f>IF(A23stdlife="n/a","n/a",IF(AL$3&gt;(A23stdlife+$E366),(Input!$I$165*(1+rvanilla)^0.5)-SUM($I366:AK366),(Input!$I$165*(1+rvanilla)^0.5)/A23stdlife))</f>
        <v>0</v>
      </c>
      <c r="AM366" s="168">
        <f>IF(A23stdlife="n/a","n/a",IF(AM$3&gt;(A23stdlife+$E366),(Input!$I$165*(1+rvanilla)^0.5)-SUM($I366:AL366),(Input!$I$165*(1+rvanilla)^0.5)/A23stdlife))</f>
        <v>0</v>
      </c>
      <c r="AN366" s="168">
        <f>IF(A23stdlife="n/a","n/a",IF(AN$3&gt;(A23stdlife+$E366),(Input!$I$165*(1+rvanilla)^0.5)-SUM($I366:AM366),(Input!$I$165*(1+rvanilla)^0.5)/A23stdlife))</f>
        <v>0</v>
      </c>
      <c r="AO366" s="168">
        <f>IF(A23stdlife="n/a","n/a",IF(AO$3&gt;(A23stdlife+$E366),(Input!$I$165*(1+rvanilla)^0.5)-SUM($I366:AN366),(Input!$I$165*(1+rvanilla)^0.5)/A23stdlife))</f>
        <v>0</v>
      </c>
      <c r="AP366" s="168">
        <f>IF(A23stdlife="n/a","n/a",IF(AP$3&gt;(A23stdlife+$E366),(Input!$I$165*(1+rvanilla)^0.5)-SUM($I366:AO366),(Input!$I$165*(1+rvanilla)^0.5)/A23stdlife))</f>
        <v>0</v>
      </c>
      <c r="AQ366" s="168">
        <f>IF(A23stdlife="n/a","n/a",IF(AQ$3&gt;(A23stdlife+$E366),(Input!$I$165*(1+rvanilla)^0.5)-SUM($I366:AP366),(Input!$I$165*(1+rvanilla)^0.5)/A23stdlife))</f>
        <v>0</v>
      </c>
      <c r="AR366" s="168">
        <f>IF(A23stdlife="n/a","n/a",IF(AR$3&gt;(A23stdlife+$E366),(Input!$I$165*(1+rvanilla)^0.5)-SUM($I366:AQ366),(Input!$I$165*(1+rvanilla)^0.5)/A23stdlife))</f>
        <v>0</v>
      </c>
      <c r="AS366" s="168">
        <f>IF(A23stdlife="n/a","n/a",IF(AS$3&gt;(A23stdlife+$E366),(Input!$I$165*(1+rvanilla)^0.5)-SUM($I366:AR366),(Input!$I$165*(1+rvanilla)^0.5)/A23stdlife))</f>
        <v>0</v>
      </c>
      <c r="AT366" s="168">
        <f>IF(A23stdlife="n/a","n/a",IF(AT$3&gt;(A23stdlife+$E366),(Input!$I$165*(1+rvanilla)^0.5)-SUM($I366:AS366),(Input!$I$165*(1+rvanilla)^0.5)/A23stdlife))</f>
        <v>0</v>
      </c>
      <c r="AU366" s="168">
        <f>IF(A23stdlife="n/a","n/a",IF(AU$3&gt;(A23stdlife+$E366),(Input!$I$165*(1+rvanilla)^0.5)-SUM($I366:AT366),(Input!$I$165*(1+rvanilla)^0.5)/A23stdlife))</f>
        <v>0</v>
      </c>
      <c r="AV366" s="168">
        <f>IF(A23stdlife="n/a","n/a",IF(AV$3&gt;(A23stdlife+$E366),(Input!$I$165*(1+rvanilla)^0.5)-SUM($I366:AU366),(Input!$I$165*(1+rvanilla)^0.5)/A23stdlife))</f>
        <v>0</v>
      </c>
      <c r="AW366" s="168">
        <f>IF(A23stdlife="n/a","n/a",IF(AW$3&gt;(A23stdlife+$E366),(Input!$I$165*(1+rvanilla)^0.5)-SUM($I366:AV366),(Input!$I$165*(1+rvanilla)^0.5)/A23stdlife))</f>
        <v>0</v>
      </c>
      <c r="AX366" s="168">
        <f>IF(A23stdlife="n/a","n/a",IF(AX$3&gt;(A23stdlife+$E366),(Input!$I$165*(1+rvanilla)^0.5)-SUM($I366:AW366),(Input!$I$165*(1+rvanilla)^0.5)/A23stdlife))</f>
        <v>0</v>
      </c>
      <c r="AY366" s="168">
        <f>IF(A23stdlife="n/a","n/a",IF(AY$3&gt;(A23stdlife+$E366),(Input!$I$165*(1+rvanilla)^0.5)-SUM($I366:AX366),(Input!$I$165*(1+rvanilla)^0.5)/A23stdlife))</f>
        <v>0</v>
      </c>
      <c r="AZ366" s="168">
        <f>IF(A23stdlife="n/a","n/a",IF(AZ$3&gt;(A23stdlife+$E366),(Input!$I$165*(1+rvanilla)^0.5)-SUM($I366:AY366),(Input!$I$165*(1+rvanilla)^0.5)/A23stdlife))</f>
        <v>0</v>
      </c>
      <c r="BA366" s="168">
        <f>IF(A23stdlife="n/a","n/a",IF(BA$3&gt;(A23stdlife+$E366),(Input!$I$165*(1+rvanilla)^0.5)-SUM($I366:AZ366),(Input!$I$165*(1+rvanilla)^0.5)/A23stdlife))</f>
        <v>0</v>
      </c>
      <c r="BB366" s="168">
        <f>IF(A23stdlife="n/a","n/a",IF(BB$3&gt;(A23stdlife+$E366),(Input!$I$165*(1+rvanilla)^0.5)-SUM($I366:BA366),(Input!$I$165*(1+rvanilla)^0.5)/A23stdlife))</f>
        <v>0</v>
      </c>
      <c r="BC366" s="168">
        <f>IF(A23stdlife="n/a","n/a",IF(BC$3&gt;(A23stdlife+$E366),(Input!$I$165*(1+rvanilla)^0.5)-SUM($I366:BB366),(Input!$I$165*(1+rvanilla)^0.5)/A23stdlife))</f>
        <v>0</v>
      </c>
      <c r="BD366" s="168">
        <f>IF(A23stdlife="n/a","n/a",IF(BD$3&gt;(A23stdlife+$E366),(Input!$I$165*(1+rvanilla)^0.5)-SUM($I366:BC366),(Input!$I$165*(1+rvanilla)^0.5)/A23stdlife))</f>
        <v>0</v>
      </c>
      <c r="BE366" s="168">
        <f>IF(A23stdlife="n/a","n/a",IF(BE$3&gt;(A23stdlife+$E366),(Input!$I$165*(1+rvanilla)^0.5)-SUM($I366:BD366),(Input!$I$165*(1+rvanilla)^0.5)/A23stdlife))</f>
        <v>0</v>
      </c>
      <c r="BF366" s="168">
        <f>IF(A23stdlife="n/a","n/a",IF(BF$3&gt;(A23stdlife+$E366),(Input!$I$165*(1+rvanilla)^0.5)-SUM($I366:BE366),(Input!$I$165*(1+rvanilla)^0.5)/A23stdlife))</f>
        <v>0</v>
      </c>
      <c r="BG366" s="168">
        <f>IF(A23stdlife="n/a","n/a",IF(BG$3&gt;(A23stdlife+$E366),(Input!$I$165*(1+rvanilla)^0.5)-SUM($I366:BF366),(Input!$I$165*(1+rvanilla)^0.5)/A23stdlife))</f>
        <v>0</v>
      </c>
      <c r="BH366" s="168">
        <f>IF(A23stdlife="n/a","n/a",IF(BH$3&gt;(A23stdlife+$E366),(Input!$I$165*(1+rvanilla)^0.5)-SUM($I366:BG366),(Input!$I$165*(1+rvanilla)^0.5)/A23stdlife))</f>
        <v>0</v>
      </c>
      <c r="BI366" s="168">
        <f>IF(A23stdlife="n/a","n/a",IF(BI$3&gt;(A23stdlife+$E366),(Input!$I$165*(1+rvanilla)^0.5)-SUM($I366:BH366),(Input!$I$165*(1+rvanilla)^0.5)/A23stdlife))</f>
        <v>0</v>
      </c>
      <c r="BJ366" s="20"/>
      <c r="BK366" s="20"/>
      <c r="BL366"/>
      <c r="BM366"/>
      <c r="BN366"/>
      <c r="BO366"/>
      <c r="BP366"/>
      <c r="BQ366"/>
      <c r="BR366"/>
      <c r="BS366"/>
      <c r="BT366"/>
      <c r="BU366"/>
      <c r="BV366"/>
      <c r="BW366"/>
      <c r="BX366"/>
      <c r="BY366"/>
      <c r="BZ366"/>
      <c r="CA366"/>
      <c r="CB366"/>
      <c r="CC366"/>
      <c r="CD366"/>
      <c r="CE366"/>
      <c r="CF366"/>
      <c r="CG366"/>
      <c r="CH366"/>
      <c r="CI366"/>
      <c r="CJ366"/>
      <c r="CK366"/>
      <c r="CL366"/>
      <c r="CM366"/>
      <c r="CN366"/>
      <c r="CO366"/>
      <c r="CP366"/>
      <c r="CQ366"/>
      <c r="CR366"/>
      <c r="CS366"/>
      <c r="CT366"/>
      <c r="CU366"/>
      <c r="CV366"/>
      <c r="CW366"/>
      <c r="CX366"/>
      <c r="CY366"/>
      <c r="CZ366"/>
      <c r="DA366"/>
      <c r="DB366"/>
      <c r="DC366"/>
      <c r="DD366"/>
      <c r="DE366"/>
      <c r="DF366"/>
      <c r="DG366"/>
      <c r="DH366"/>
      <c r="DI366"/>
      <c r="DJ366"/>
      <c r="DK366"/>
      <c r="DL366"/>
      <c r="DM366"/>
      <c r="DN366"/>
      <c r="DO366"/>
      <c r="DP366"/>
      <c r="DQ366"/>
      <c r="DR366"/>
      <c r="DS366"/>
      <c r="DT366"/>
      <c r="DU366"/>
      <c r="DV366"/>
      <c r="DW366"/>
      <c r="DX366"/>
      <c r="DY366"/>
      <c r="DZ366"/>
      <c r="EA366"/>
      <c r="EB366"/>
      <c r="EC366"/>
      <c r="ED366"/>
      <c r="EE366"/>
      <c r="EF366"/>
      <c r="EG366"/>
      <c r="EH366"/>
      <c r="EI366"/>
      <c r="EJ366"/>
      <c r="EK366"/>
      <c r="EL366"/>
      <c r="EM366"/>
      <c r="EN366"/>
      <c r="EO366"/>
      <c r="EP366"/>
      <c r="EQ366"/>
      <c r="ER366"/>
      <c r="ES366"/>
      <c r="ET366"/>
      <c r="EU366"/>
      <c r="EV366"/>
      <c r="EW366"/>
      <c r="EX366"/>
      <c r="EY366"/>
      <c r="EZ366"/>
      <c r="FA366"/>
      <c r="FB366"/>
      <c r="FC366"/>
      <c r="FD366"/>
      <c r="FE366"/>
      <c r="FF366"/>
      <c r="FG366"/>
      <c r="FH366"/>
      <c r="FI366"/>
      <c r="FJ366"/>
      <c r="FK366"/>
      <c r="FL366"/>
      <c r="FM366"/>
      <c r="FN366"/>
      <c r="FO366"/>
      <c r="FP366"/>
      <c r="FQ366"/>
      <c r="FR366"/>
      <c r="FS366"/>
      <c r="FT366"/>
      <c r="FU366"/>
      <c r="FV366"/>
      <c r="FW366"/>
      <c r="FX366"/>
      <c r="FY366"/>
      <c r="FZ366"/>
      <c r="GA366"/>
      <c r="GB366"/>
      <c r="GC366"/>
      <c r="GD366"/>
      <c r="GE366"/>
      <c r="GF366"/>
      <c r="GG366"/>
      <c r="GH366"/>
      <c r="GI366"/>
      <c r="GJ366"/>
      <c r="GK366"/>
      <c r="GL366"/>
      <c r="GM366"/>
      <c r="GN366"/>
      <c r="GO366"/>
      <c r="GP366"/>
      <c r="GQ366"/>
      <c r="GR366"/>
      <c r="GS366"/>
      <c r="GT366"/>
      <c r="GU366"/>
      <c r="GV366"/>
      <c r="GW366"/>
      <c r="GX366"/>
      <c r="GY366"/>
      <c r="GZ366"/>
      <c r="HA366"/>
      <c r="HB366"/>
      <c r="HC366"/>
      <c r="HD366"/>
      <c r="HE366"/>
      <c r="HF366"/>
      <c r="HG366"/>
      <c r="HH366"/>
      <c r="HI366"/>
      <c r="HJ366"/>
      <c r="HK366"/>
      <c r="HL366"/>
      <c r="HM366"/>
      <c r="HN366"/>
      <c r="HO366"/>
      <c r="HP366"/>
      <c r="HQ366"/>
      <c r="HR366"/>
      <c r="HS366"/>
      <c r="HT366"/>
      <c r="HU366"/>
      <c r="HV366"/>
      <c r="HW366"/>
      <c r="HX366"/>
      <c r="HY366"/>
      <c r="HZ366"/>
      <c r="IA366"/>
      <c r="IB366"/>
      <c r="IC366"/>
      <c r="ID366"/>
      <c r="IE366"/>
      <c r="IF366"/>
      <c r="IG366"/>
      <c r="IH366"/>
      <c r="II366"/>
      <c r="IJ366"/>
      <c r="IK366"/>
      <c r="IL366"/>
      <c r="IM366"/>
      <c r="IN366"/>
      <c r="IO366"/>
      <c r="IP366"/>
      <c r="IQ366"/>
      <c r="IR366"/>
      <c r="IS366"/>
      <c r="IT366"/>
      <c r="IU366"/>
      <c r="IV366"/>
    </row>
    <row r="367" spans="1:256" s="5" customFormat="1" hidden="1" outlineLevel="2">
      <c r="A367" s="20"/>
      <c r="B367" s="20"/>
      <c r="C367" s="38"/>
      <c r="D367" s="641"/>
      <c r="E367" s="287">
        <v>4</v>
      </c>
      <c r="F367" s="40"/>
      <c r="G367" s="445"/>
      <c r="H367" s="315"/>
      <c r="I367" s="315"/>
      <c r="J367" s="314"/>
      <c r="K367" s="168">
        <f>IF(A23stdlife="n/a","n/a",IF(K$3&gt;(A23stdlife+$E367),(Input!$J$165*(1+rvanilla)^0.5)-SUM($J367:J367),(Input!$J$165*(1+rvanilla)^0.5)/A23stdlife))</f>
        <v>0</v>
      </c>
      <c r="L367" s="168">
        <f>IF(A23stdlife="n/a","n/a",IF(L$3&gt;(A23stdlife+$E367),(Input!$J$165*(1+rvanilla)^0.5)-SUM($J367:K367),(Input!$J$165*(1+rvanilla)^0.5)/A23stdlife))</f>
        <v>0</v>
      </c>
      <c r="M367" s="168">
        <f>IF(A23stdlife="n/a","n/a",IF(M$3&gt;(A23stdlife+$E367),(Input!$J$165*(1+rvanilla)^0.5)-SUM($J367:L367),(Input!$J$165*(1+rvanilla)^0.5)/A23stdlife))</f>
        <v>0</v>
      </c>
      <c r="N367" s="168">
        <f>IF(A23stdlife="n/a","n/a",IF(N$3&gt;(A23stdlife+$E367),(Input!$J$165*(1+rvanilla)^0.5)-SUM($J367:M367),(Input!$J$165*(1+rvanilla)^0.5)/A23stdlife))</f>
        <v>0</v>
      </c>
      <c r="O367" s="168">
        <f>IF(A23stdlife="n/a","n/a",IF(O$3&gt;(A23stdlife+$E367),(Input!$J$165*(1+rvanilla)^0.5)-SUM($J367:N367),(Input!$J$165*(1+rvanilla)^0.5)/A23stdlife))</f>
        <v>0</v>
      </c>
      <c r="P367" s="168">
        <f>IF(A23stdlife="n/a","n/a",IF(P$3&gt;(A23stdlife+$E367),(Input!$J$165*(1+rvanilla)^0.5)-SUM($J367:O367),(Input!$J$165*(1+rvanilla)^0.5)/A23stdlife))</f>
        <v>0</v>
      </c>
      <c r="Q367" s="168">
        <f>IF(A23stdlife="n/a","n/a",IF(Q$3&gt;(A23stdlife+$E367),(Input!$J$165*(1+rvanilla)^0.5)-SUM($J367:P367),(Input!$J$165*(1+rvanilla)^0.5)/A23stdlife))</f>
        <v>0</v>
      </c>
      <c r="R367" s="168">
        <f>IF(A23stdlife="n/a","n/a",IF(R$3&gt;(A23stdlife+$E367),(Input!$J$165*(1+rvanilla)^0.5)-SUM($J367:Q367),(Input!$J$165*(1+rvanilla)^0.5)/A23stdlife))</f>
        <v>0</v>
      </c>
      <c r="S367" s="168">
        <f>IF(A23stdlife="n/a","n/a",IF(S$3&gt;(A23stdlife+$E367),(Input!$J$165*(1+rvanilla)^0.5)-SUM($J367:R367),(Input!$J$165*(1+rvanilla)^0.5)/A23stdlife))</f>
        <v>0</v>
      </c>
      <c r="T367" s="168">
        <f>IF(A23stdlife="n/a","n/a",IF(T$3&gt;(A23stdlife+$E367),(Input!$J$165*(1+rvanilla)^0.5)-SUM($J367:S367),(Input!$J$165*(1+rvanilla)^0.5)/A23stdlife))</f>
        <v>0</v>
      </c>
      <c r="U367" s="168">
        <f>IF(A23stdlife="n/a","n/a",IF(U$3&gt;(A23stdlife+$E367),(Input!$J$165*(1+rvanilla)^0.5)-SUM($J367:T367),(Input!$J$165*(1+rvanilla)^0.5)/A23stdlife))</f>
        <v>0</v>
      </c>
      <c r="V367" s="168">
        <f>IF(A23stdlife="n/a","n/a",IF(V$3&gt;(A23stdlife+$E367),(Input!$J$165*(1+rvanilla)^0.5)-SUM($J367:U367),(Input!$J$165*(1+rvanilla)^0.5)/A23stdlife))</f>
        <v>0</v>
      </c>
      <c r="W367" s="168">
        <f>IF(A23stdlife="n/a","n/a",IF(W$3&gt;(A23stdlife+$E367),(Input!$J$165*(1+rvanilla)^0.5)-SUM($J367:V367),(Input!$J$165*(1+rvanilla)^0.5)/A23stdlife))</f>
        <v>0</v>
      </c>
      <c r="X367" s="168">
        <f>IF(A23stdlife="n/a","n/a",IF(X$3&gt;(A23stdlife+$E367),(Input!$J$165*(1+rvanilla)^0.5)-SUM($J367:W367),(Input!$J$165*(1+rvanilla)^0.5)/A23stdlife))</f>
        <v>0</v>
      </c>
      <c r="Y367" s="168">
        <f>IF(A23stdlife="n/a","n/a",IF(Y$3&gt;(A23stdlife+$E367),(Input!$J$165*(1+rvanilla)^0.5)-SUM($J367:X367),(Input!$J$165*(1+rvanilla)^0.5)/A23stdlife))</f>
        <v>0</v>
      </c>
      <c r="Z367" s="168">
        <f>IF(A23stdlife="n/a","n/a",IF(Z$3&gt;(A23stdlife+$E367),(Input!$J$165*(1+rvanilla)^0.5)-SUM($J367:Y367),(Input!$J$165*(1+rvanilla)^0.5)/A23stdlife))</f>
        <v>0</v>
      </c>
      <c r="AA367" s="168">
        <f>IF(A23stdlife="n/a","n/a",IF(AA$3&gt;(A23stdlife+$E367),(Input!$J$165*(1+rvanilla)^0.5)-SUM($J367:Z367),(Input!$J$165*(1+rvanilla)^0.5)/A23stdlife))</f>
        <v>0</v>
      </c>
      <c r="AB367" s="168">
        <f>IF(A23stdlife="n/a","n/a",IF(AB$3&gt;(A23stdlife+$E367),(Input!$J$165*(1+rvanilla)^0.5)-SUM($J367:AA367),(Input!$J$165*(1+rvanilla)^0.5)/A23stdlife))</f>
        <v>0</v>
      </c>
      <c r="AC367" s="168">
        <f>IF(A23stdlife="n/a","n/a",IF(AC$3&gt;(A23stdlife+$E367),(Input!$J$165*(1+rvanilla)^0.5)-SUM($J367:AB367),(Input!$J$165*(1+rvanilla)^0.5)/A23stdlife))</f>
        <v>0</v>
      </c>
      <c r="AD367" s="168">
        <f>IF(A23stdlife="n/a","n/a",IF(AD$3&gt;(A23stdlife+$E367),(Input!$J$165*(1+rvanilla)^0.5)-SUM($J367:AC367),(Input!$J$165*(1+rvanilla)^0.5)/A23stdlife))</f>
        <v>0</v>
      </c>
      <c r="AE367" s="168">
        <f>IF(A23stdlife="n/a","n/a",IF(AE$3&gt;(A23stdlife+$E367),(Input!$J$165*(1+rvanilla)^0.5)-SUM($J367:AD367),(Input!$J$165*(1+rvanilla)^0.5)/A23stdlife))</f>
        <v>0</v>
      </c>
      <c r="AF367" s="168">
        <f>IF(A23stdlife="n/a","n/a",IF(AF$3&gt;(A23stdlife+$E367),(Input!$J$165*(1+rvanilla)^0.5)-SUM($J367:AE367),(Input!$J$165*(1+rvanilla)^0.5)/A23stdlife))</f>
        <v>0</v>
      </c>
      <c r="AG367" s="168">
        <f>IF(A23stdlife="n/a","n/a",IF(AG$3&gt;(A23stdlife+$E367),(Input!$J$165*(1+rvanilla)^0.5)-SUM($J367:AF367),(Input!$J$165*(1+rvanilla)^0.5)/A23stdlife))</f>
        <v>0</v>
      </c>
      <c r="AH367" s="168">
        <f>IF(A23stdlife="n/a","n/a",IF(AH$3&gt;(A23stdlife+$E367),(Input!$J$165*(1+rvanilla)^0.5)-SUM($J367:AG367),(Input!$J$165*(1+rvanilla)^0.5)/A23stdlife))</f>
        <v>0</v>
      </c>
      <c r="AI367" s="168">
        <f>IF(A23stdlife="n/a","n/a",IF(AI$3&gt;(A23stdlife+$E367),(Input!$J$165*(1+rvanilla)^0.5)-SUM($J367:AH367),(Input!$J$165*(1+rvanilla)^0.5)/A23stdlife))</f>
        <v>0</v>
      </c>
      <c r="AJ367" s="168">
        <f>IF(A23stdlife="n/a","n/a",IF(AJ$3&gt;(A23stdlife+$E367),(Input!$J$165*(1+rvanilla)^0.5)-SUM($J367:AI367),(Input!$J$165*(1+rvanilla)^0.5)/A23stdlife))</f>
        <v>0</v>
      </c>
      <c r="AK367" s="168">
        <f>IF(A23stdlife="n/a","n/a",IF(AK$3&gt;(A23stdlife+$E367),(Input!$J$165*(1+rvanilla)^0.5)-SUM($J367:AJ367),(Input!$J$165*(1+rvanilla)^0.5)/A23stdlife))</f>
        <v>0</v>
      </c>
      <c r="AL367" s="168">
        <f>IF(A23stdlife="n/a","n/a",IF(AL$3&gt;(A23stdlife+$E367),(Input!$J$165*(1+rvanilla)^0.5)-SUM($J367:AK367),(Input!$J$165*(1+rvanilla)^0.5)/A23stdlife))</f>
        <v>0</v>
      </c>
      <c r="AM367" s="168">
        <f>IF(A23stdlife="n/a","n/a",IF(AM$3&gt;(A23stdlife+$E367),(Input!$J$165*(1+rvanilla)^0.5)-SUM($J367:AL367),(Input!$J$165*(1+rvanilla)^0.5)/A23stdlife))</f>
        <v>0</v>
      </c>
      <c r="AN367" s="168">
        <f>IF(A23stdlife="n/a","n/a",IF(AN$3&gt;(A23stdlife+$E367),(Input!$J$165*(1+rvanilla)^0.5)-SUM($J367:AM367),(Input!$J$165*(1+rvanilla)^0.5)/A23stdlife))</f>
        <v>0</v>
      </c>
      <c r="AO367" s="168">
        <f>IF(A23stdlife="n/a","n/a",IF(AO$3&gt;(A23stdlife+$E367),(Input!$J$165*(1+rvanilla)^0.5)-SUM($J367:AN367),(Input!$J$165*(1+rvanilla)^0.5)/A23stdlife))</f>
        <v>0</v>
      </c>
      <c r="AP367" s="168">
        <f>IF(A23stdlife="n/a","n/a",IF(AP$3&gt;(A23stdlife+$E367),(Input!$J$165*(1+rvanilla)^0.5)-SUM($J367:AO367),(Input!$J$165*(1+rvanilla)^0.5)/A23stdlife))</f>
        <v>0</v>
      </c>
      <c r="AQ367" s="168">
        <f>IF(A23stdlife="n/a","n/a",IF(AQ$3&gt;(A23stdlife+$E367),(Input!$J$165*(1+rvanilla)^0.5)-SUM($J367:AP367),(Input!$J$165*(1+rvanilla)^0.5)/A23stdlife))</f>
        <v>0</v>
      </c>
      <c r="AR367" s="168">
        <f>IF(A23stdlife="n/a","n/a",IF(AR$3&gt;(A23stdlife+$E367),(Input!$J$165*(1+rvanilla)^0.5)-SUM($J367:AQ367),(Input!$J$165*(1+rvanilla)^0.5)/A23stdlife))</f>
        <v>0</v>
      </c>
      <c r="AS367" s="168">
        <f>IF(A23stdlife="n/a","n/a",IF(AS$3&gt;(A23stdlife+$E367),(Input!$J$165*(1+rvanilla)^0.5)-SUM($J367:AR367),(Input!$J$165*(1+rvanilla)^0.5)/A23stdlife))</f>
        <v>0</v>
      </c>
      <c r="AT367" s="168">
        <f>IF(A23stdlife="n/a","n/a",IF(AT$3&gt;(A23stdlife+$E367),(Input!$J$165*(1+rvanilla)^0.5)-SUM($J367:AS367),(Input!$J$165*(1+rvanilla)^0.5)/A23stdlife))</f>
        <v>0</v>
      </c>
      <c r="AU367" s="168">
        <f>IF(A23stdlife="n/a","n/a",IF(AU$3&gt;(A23stdlife+$E367),(Input!$J$165*(1+rvanilla)^0.5)-SUM($J367:AT367),(Input!$J$165*(1+rvanilla)^0.5)/A23stdlife))</f>
        <v>0</v>
      </c>
      <c r="AV367" s="168">
        <f>IF(A23stdlife="n/a","n/a",IF(AV$3&gt;(A23stdlife+$E367),(Input!$J$165*(1+rvanilla)^0.5)-SUM($J367:AU367),(Input!$J$165*(1+rvanilla)^0.5)/A23stdlife))</f>
        <v>0</v>
      </c>
      <c r="AW367" s="168">
        <f>IF(A23stdlife="n/a","n/a",IF(AW$3&gt;(A23stdlife+$E367),(Input!$J$165*(1+rvanilla)^0.5)-SUM($J367:AV367),(Input!$J$165*(1+rvanilla)^0.5)/A23stdlife))</f>
        <v>0</v>
      </c>
      <c r="AX367" s="168">
        <f>IF(A23stdlife="n/a","n/a",IF(AX$3&gt;(A23stdlife+$E367),(Input!$J$165*(1+rvanilla)^0.5)-SUM($J367:AW367),(Input!$J$165*(1+rvanilla)^0.5)/A23stdlife))</f>
        <v>0</v>
      </c>
      <c r="AY367" s="168">
        <f>IF(A23stdlife="n/a","n/a",IF(AY$3&gt;(A23stdlife+$E367),(Input!$J$165*(1+rvanilla)^0.5)-SUM($J367:AX367),(Input!$J$165*(1+rvanilla)^0.5)/A23stdlife))</f>
        <v>0</v>
      </c>
      <c r="AZ367" s="168">
        <f>IF(A23stdlife="n/a","n/a",IF(AZ$3&gt;(A23stdlife+$E367),(Input!$J$165*(1+rvanilla)^0.5)-SUM($J367:AY367),(Input!$J$165*(1+rvanilla)^0.5)/A23stdlife))</f>
        <v>0</v>
      </c>
      <c r="BA367" s="168">
        <f>IF(A23stdlife="n/a","n/a",IF(BA$3&gt;(A23stdlife+$E367),(Input!$J$165*(1+rvanilla)^0.5)-SUM($J367:AZ367),(Input!$J$165*(1+rvanilla)^0.5)/A23stdlife))</f>
        <v>0</v>
      </c>
      <c r="BB367" s="168">
        <f>IF(A23stdlife="n/a","n/a",IF(BB$3&gt;(A23stdlife+$E367),(Input!$J$165*(1+rvanilla)^0.5)-SUM($J367:BA367),(Input!$J$165*(1+rvanilla)^0.5)/A23stdlife))</f>
        <v>0</v>
      </c>
      <c r="BC367" s="168">
        <f>IF(A23stdlife="n/a","n/a",IF(BC$3&gt;(A23stdlife+$E367),(Input!$J$165*(1+rvanilla)^0.5)-SUM($J367:BB367),(Input!$J$165*(1+rvanilla)^0.5)/A23stdlife))</f>
        <v>0</v>
      </c>
      <c r="BD367" s="168">
        <f>IF(A23stdlife="n/a","n/a",IF(BD$3&gt;(A23stdlife+$E367),(Input!$J$165*(1+rvanilla)^0.5)-SUM($J367:BC367),(Input!$J$165*(1+rvanilla)^0.5)/A23stdlife))</f>
        <v>0</v>
      </c>
      <c r="BE367" s="168">
        <f>IF(A23stdlife="n/a","n/a",IF(BE$3&gt;(A23stdlife+$E367),(Input!$J$165*(1+rvanilla)^0.5)-SUM($J367:BD367),(Input!$J$165*(1+rvanilla)^0.5)/A23stdlife))</f>
        <v>0</v>
      </c>
      <c r="BF367" s="168">
        <f>IF(A23stdlife="n/a","n/a",IF(BF$3&gt;(A23stdlife+$E367),(Input!$J$165*(1+rvanilla)^0.5)-SUM($J367:BE367),(Input!$J$165*(1+rvanilla)^0.5)/A23stdlife))</f>
        <v>0</v>
      </c>
      <c r="BG367" s="168">
        <f>IF(A23stdlife="n/a","n/a",IF(BG$3&gt;(A23stdlife+$E367),(Input!$J$165*(1+rvanilla)^0.5)-SUM($J367:BF367),(Input!$J$165*(1+rvanilla)^0.5)/A23stdlife))</f>
        <v>0</v>
      </c>
      <c r="BH367" s="168">
        <f>IF(A23stdlife="n/a","n/a",IF(BH$3&gt;(A23stdlife+$E367),(Input!$J$165*(1+rvanilla)^0.5)-SUM($J367:BG367),(Input!$J$165*(1+rvanilla)^0.5)/A23stdlife))</f>
        <v>0</v>
      </c>
      <c r="BI367" s="168">
        <f>IF(A23stdlife="n/a","n/a",IF(BI$3&gt;(A23stdlife+$E367),(Input!$J$165*(1+rvanilla)^0.5)-SUM($J367:BH367),(Input!$J$165*(1+rvanilla)^0.5)/A23stdlife))</f>
        <v>0</v>
      </c>
      <c r="BJ367" s="20"/>
      <c r="BK367" s="20"/>
      <c r="BL367"/>
      <c r="BM367"/>
      <c r="BN367"/>
      <c r="BO367"/>
      <c r="BP367"/>
      <c r="BQ367"/>
      <c r="BR367"/>
      <c r="BS367"/>
      <c r="BT367"/>
      <c r="BU367"/>
      <c r="BV367"/>
      <c r="BW367"/>
      <c r="BX367"/>
      <c r="BY367"/>
      <c r="BZ367"/>
      <c r="CA367"/>
      <c r="CB367"/>
      <c r="CC367"/>
      <c r="CD367"/>
      <c r="CE367"/>
      <c r="CF367"/>
      <c r="CG367"/>
      <c r="CH367"/>
      <c r="CI367"/>
      <c r="CJ367"/>
      <c r="CK367"/>
      <c r="CL367"/>
      <c r="CM367"/>
      <c r="CN367"/>
      <c r="CO367"/>
      <c r="CP367"/>
      <c r="CQ367"/>
      <c r="CR367"/>
      <c r="CS367"/>
      <c r="CT367"/>
      <c r="CU367"/>
      <c r="CV367"/>
      <c r="CW367"/>
      <c r="CX367"/>
      <c r="CY367"/>
      <c r="CZ367"/>
      <c r="DA367"/>
      <c r="DB367"/>
      <c r="DC367"/>
      <c r="DD367"/>
      <c r="DE367"/>
      <c r="DF367"/>
      <c r="DG367"/>
      <c r="DH367"/>
      <c r="DI367"/>
      <c r="DJ367"/>
      <c r="DK367"/>
      <c r="DL367"/>
      <c r="DM367"/>
      <c r="DN367"/>
      <c r="DO367"/>
      <c r="DP367"/>
      <c r="DQ367"/>
      <c r="DR367"/>
      <c r="DS367"/>
      <c r="DT367"/>
      <c r="DU367"/>
      <c r="DV367"/>
      <c r="DW367"/>
      <c r="DX367"/>
      <c r="DY367"/>
      <c r="DZ367"/>
      <c r="EA367"/>
      <c r="EB367"/>
      <c r="EC367"/>
      <c r="ED367"/>
      <c r="EE367"/>
      <c r="EF367"/>
      <c r="EG367"/>
      <c r="EH367"/>
      <c r="EI367"/>
      <c r="EJ367"/>
      <c r="EK367"/>
      <c r="EL367"/>
      <c r="EM367"/>
      <c r="EN367"/>
      <c r="EO367"/>
      <c r="EP367"/>
      <c r="EQ367"/>
      <c r="ER367"/>
      <c r="ES367"/>
      <c r="ET367"/>
      <c r="EU367"/>
      <c r="EV367"/>
      <c r="EW367"/>
      <c r="EX367"/>
      <c r="EY367"/>
      <c r="EZ367"/>
      <c r="FA367"/>
      <c r="FB367"/>
      <c r="FC367"/>
      <c r="FD367"/>
      <c r="FE367"/>
      <c r="FF367"/>
      <c r="FG367"/>
      <c r="FH367"/>
      <c r="FI367"/>
      <c r="FJ367"/>
      <c r="FK367"/>
      <c r="FL367"/>
      <c r="FM367"/>
      <c r="FN367"/>
      <c r="FO367"/>
      <c r="FP367"/>
      <c r="FQ367"/>
      <c r="FR367"/>
      <c r="FS367"/>
      <c r="FT367"/>
      <c r="FU367"/>
      <c r="FV367"/>
      <c r="FW367"/>
      <c r="FX367"/>
      <c r="FY367"/>
      <c r="FZ367"/>
      <c r="GA367"/>
      <c r="GB367"/>
      <c r="GC367"/>
      <c r="GD367"/>
      <c r="GE367"/>
      <c r="GF367"/>
      <c r="GG367"/>
      <c r="GH367"/>
      <c r="GI367"/>
      <c r="GJ367"/>
      <c r="GK367"/>
      <c r="GL367"/>
      <c r="GM367"/>
      <c r="GN367"/>
      <c r="GO367"/>
      <c r="GP367"/>
      <c r="GQ367"/>
      <c r="GR367"/>
      <c r="GS367"/>
      <c r="GT367"/>
      <c r="GU367"/>
      <c r="GV367"/>
      <c r="GW367"/>
      <c r="GX367"/>
      <c r="GY367"/>
      <c r="GZ367"/>
      <c r="HA367"/>
      <c r="HB367"/>
      <c r="HC367"/>
      <c r="HD367"/>
      <c r="HE367"/>
      <c r="HF367"/>
      <c r="HG367"/>
      <c r="HH367"/>
      <c r="HI367"/>
      <c r="HJ367"/>
      <c r="HK367"/>
      <c r="HL367"/>
      <c r="HM367"/>
      <c r="HN367"/>
      <c r="HO367"/>
      <c r="HP367"/>
      <c r="HQ367"/>
      <c r="HR367"/>
      <c r="HS367"/>
      <c r="HT367"/>
      <c r="HU367"/>
      <c r="HV367"/>
      <c r="HW367"/>
      <c r="HX367"/>
      <c r="HY367"/>
      <c r="HZ367"/>
      <c r="IA367"/>
      <c r="IB367"/>
      <c r="IC367"/>
      <c r="ID367"/>
      <c r="IE367"/>
      <c r="IF367"/>
      <c r="IG367"/>
      <c r="IH367"/>
      <c r="II367"/>
      <c r="IJ367"/>
      <c r="IK367"/>
      <c r="IL367"/>
      <c r="IM367"/>
      <c r="IN367"/>
      <c r="IO367"/>
      <c r="IP367"/>
      <c r="IQ367"/>
      <c r="IR367"/>
      <c r="IS367"/>
      <c r="IT367"/>
      <c r="IU367"/>
      <c r="IV367"/>
    </row>
    <row r="368" spans="1:256" s="5" customFormat="1" hidden="1" outlineLevel="2">
      <c r="A368" s="20"/>
      <c r="B368" s="20"/>
      <c r="C368" s="38"/>
      <c r="D368" s="641"/>
      <c r="E368" s="287">
        <v>5</v>
      </c>
      <c r="F368" s="40"/>
      <c r="G368" s="445"/>
      <c r="H368" s="315"/>
      <c r="I368" s="315"/>
      <c r="J368" s="315"/>
      <c r="K368" s="314"/>
      <c r="L368" s="168">
        <f>IF(A23stdlife="n/a","n/a",IF(L$3&gt;(A23stdlife+$E368),(Input!$K$165*(1+rvanilla)^0.5)-SUM($K368:K368),(Input!$K$165*(1+rvanilla)^0.5)/A23stdlife))</f>
        <v>0</v>
      </c>
      <c r="M368" s="168">
        <f>IF(A23stdlife="n/a","n/a",IF(M$3&gt;(A23stdlife+$E368),(Input!$K$165*(1+rvanilla)^0.5)-SUM($K368:L368),(Input!$K$165*(1+rvanilla)^0.5)/A23stdlife))</f>
        <v>0</v>
      </c>
      <c r="N368" s="168">
        <f>IF(A23stdlife="n/a","n/a",IF(N$3&gt;(A23stdlife+$E368),(Input!$K$165*(1+rvanilla)^0.5)-SUM($K368:M368),(Input!$K$165*(1+rvanilla)^0.5)/A23stdlife))</f>
        <v>0</v>
      </c>
      <c r="O368" s="168">
        <f>IF(A23stdlife="n/a","n/a",IF(O$3&gt;(A23stdlife+$E368),(Input!$K$165*(1+rvanilla)^0.5)-SUM($K368:N368),(Input!$K$165*(1+rvanilla)^0.5)/A23stdlife))</f>
        <v>0</v>
      </c>
      <c r="P368" s="168">
        <f>IF(A23stdlife="n/a","n/a",IF(P$3&gt;(A23stdlife+$E368),(Input!$K$165*(1+rvanilla)^0.5)-SUM($K368:O368),(Input!$K$165*(1+rvanilla)^0.5)/A23stdlife))</f>
        <v>0</v>
      </c>
      <c r="Q368" s="168">
        <f>IF(A23stdlife="n/a","n/a",IF(Q$3&gt;(A23stdlife+$E368),(Input!$K$165*(1+rvanilla)^0.5)-SUM($K368:P368),(Input!$K$165*(1+rvanilla)^0.5)/A23stdlife))</f>
        <v>0</v>
      </c>
      <c r="R368" s="168">
        <f>IF(A23stdlife="n/a","n/a",IF(R$3&gt;(A23stdlife+$E368),(Input!$K$165*(1+rvanilla)^0.5)-SUM($K368:Q368),(Input!$K$165*(1+rvanilla)^0.5)/A23stdlife))</f>
        <v>0</v>
      </c>
      <c r="S368" s="168">
        <f>IF(A23stdlife="n/a","n/a",IF(S$3&gt;(A23stdlife+$E368),(Input!$K$165*(1+rvanilla)^0.5)-SUM($K368:R368),(Input!$K$165*(1+rvanilla)^0.5)/A23stdlife))</f>
        <v>0</v>
      </c>
      <c r="T368" s="168">
        <f>IF(A23stdlife="n/a","n/a",IF(T$3&gt;(A23stdlife+$E368),(Input!$K$165*(1+rvanilla)^0.5)-SUM($K368:S368),(Input!$K$165*(1+rvanilla)^0.5)/A23stdlife))</f>
        <v>0</v>
      </c>
      <c r="U368" s="168">
        <f>IF(A23stdlife="n/a","n/a",IF(U$3&gt;(A23stdlife+$E368),(Input!$K$165*(1+rvanilla)^0.5)-SUM($K368:T368),(Input!$K$165*(1+rvanilla)^0.5)/A23stdlife))</f>
        <v>0</v>
      </c>
      <c r="V368" s="168">
        <f>IF(A23stdlife="n/a","n/a",IF(V$3&gt;(A23stdlife+$E368),(Input!$K$165*(1+rvanilla)^0.5)-SUM($K368:U368),(Input!$K$165*(1+rvanilla)^0.5)/A23stdlife))</f>
        <v>0</v>
      </c>
      <c r="W368" s="168">
        <f>IF(A23stdlife="n/a","n/a",IF(W$3&gt;(A23stdlife+$E368),(Input!$K$165*(1+rvanilla)^0.5)-SUM($K368:V368),(Input!$K$165*(1+rvanilla)^0.5)/A23stdlife))</f>
        <v>0</v>
      </c>
      <c r="X368" s="168">
        <f>IF(A23stdlife="n/a","n/a",IF(X$3&gt;(A23stdlife+$E368),(Input!$K$165*(1+rvanilla)^0.5)-SUM($K368:W368),(Input!$K$165*(1+rvanilla)^0.5)/A23stdlife))</f>
        <v>0</v>
      </c>
      <c r="Y368" s="168">
        <f>IF(A23stdlife="n/a","n/a",IF(Y$3&gt;(A23stdlife+$E368),(Input!$K$165*(1+rvanilla)^0.5)-SUM($K368:X368),(Input!$K$165*(1+rvanilla)^0.5)/A23stdlife))</f>
        <v>0</v>
      </c>
      <c r="Z368" s="168">
        <f>IF(A23stdlife="n/a","n/a",IF(Z$3&gt;(A23stdlife+$E368),(Input!$K$165*(1+rvanilla)^0.5)-SUM($K368:Y368),(Input!$K$165*(1+rvanilla)^0.5)/A23stdlife))</f>
        <v>0</v>
      </c>
      <c r="AA368" s="168">
        <f>IF(A23stdlife="n/a","n/a",IF(AA$3&gt;(A23stdlife+$E368),(Input!$K$165*(1+rvanilla)^0.5)-SUM($K368:Z368),(Input!$K$165*(1+rvanilla)^0.5)/A23stdlife))</f>
        <v>0</v>
      </c>
      <c r="AB368" s="168">
        <f>IF(A23stdlife="n/a","n/a",IF(AB$3&gt;(A23stdlife+$E368),(Input!$K$165*(1+rvanilla)^0.5)-SUM($K368:AA368),(Input!$K$165*(1+rvanilla)^0.5)/A23stdlife))</f>
        <v>0</v>
      </c>
      <c r="AC368" s="168">
        <f>IF(A23stdlife="n/a","n/a",IF(AC$3&gt;(A23stdlife+$E368),(Input!$K$165*(1+rvanilla)^0.5)-SUM($K368:AB368),(Input!$K$165*(1+rvanilla)^0.5)/A23stdlife))</f>
        <v>0</v>
      </c>
      <c r="AD368" s="168">
        <f>IF(A23stdlife="n/a","n/a",IF(AD$3&gt;(A23stdlife+$E368),(Input!$K$165*(1+rvanilla)^0.5)-SUM($K368:AC368),(Input!$K$165*(1+rvanilla)^0.5)/A23stdlife))</f>
        <v>0</v>
      </c>
      <c r="AE368" s="168">
        <f>IF(A23stdlife="n/a","n/a",IF(AE$3&gt;(A23stdlife+$E368),(Input!$K$165*(1+rvanilla)^0.5)-SUM($K368:AD368),(Input!$K$165*(1+rvanilla)^0.5)/A23stdlife))</f>
        <v>0</v>
      </c>
      <c r="AF368" s="168">
        <f>IF(A23stdlife="n/a","n/a",IF(AF$3&gt;(A23stdlife+$E368),(Input!$K$165*(1+rvanilla)^0.5)-SUM($K368:AE368),(Input!$K$165*(1+rvanilla)^0.5)/A23stdlife))</f>
        <v>0</v>
      </c>
      <c r="AG368" s="168">
        <f>IF(A23stdlife="n/a","n/a",IF(AG$3&gt;(A23stdlife+$E368),(Input!$K$165*(1+rvanilla)^0.5)-SUM($K368:AF368),(Input!$K$165*(1+rvanilla)^0.5)/A23stdlife))</f>
        <v>0</v>
      </c>
      <c r="AH368" s="168">
        <f>IF(A23stdlife="n/a","n/a",IF(AH$3&gt;(A23stdlife+$E368),(Input!$K$165*(1+rvanilla)^0.5)-SUM($K368:AG368),(Input!$K$165*(1+rvanilla)^0.5)/A23stdlife))</f>
        <v>0</v>
      </c>
      <c r="AI368" s="168">
        <f>IF(A23stdlife="n/a","n/a",IF(AI$3&gt;(A23stdlife+$E368),(Input!$K$165*(1+rvanilla)^0.5)-SUM($K368:AH368),(Input!$K$165*(1+rvanilla)^0.5)/A23stdlife))</f>
        <v>0</v>
      </c>
      <c r="AJ368" s="168">
        <f>IF(A23stdlife="n/a","n/a",IF(AJ$3&gt;(A23stdlife+$E368),(Input!$K$165*(1+rvanilla)^0.5)-SUM($K368:AI368),(Input!$K$165*(1+rvanilla)^0.5)/A23stdlife))</f>
        <v>0</v>
      </c>
      <c r="AK368" s="168">
        <f>IF(A23stdlife="n/a","n/a",IF(AK$3&gt;(A23stdlife+$E368),(Input!$K$165*(1+rvanilla)^0.5)-SUM($K368:AJ368),(Input!$K$165*(1+rvanilla)^0.5)/A23stdlife))</f>
        <v>0</v>
      </c>
      <c r="AL368" s="168">
        <f>IF(A23stdlife="n/a","n/a",IF(AL$3&gt;(A23stdlife+$E368),(Input!$K$165*(1+rvanilla)^0.5)-SUM($K368:AK368),(Input!$K$165*(1+rvanilla)^0.5)/A23stdlife))</f>
        <v>0</v>
      </c>
      <c r="AM368" s="168">
        <f>IF(A23stdlife="n/a","n/a",IF(AM$3&gt;(A23stdlife+$E368),(Input!$K$165*(1+rvanilla)^0.5)-SUM($K368:AL368),(Input!$K$165*(1+rvanilla)^0.5)/A23stdlife))</f>
        <v>0</v>
      </c>
      <c r="AN368" s="168">
        <f>IF(A23stdlife="n/a","n/a",IF(AN$3&gt;(A23stdlife+$E368),(Input!$K$165*(1+rvanilla)^0.5)-SUM($K368:AM368),(Input!$K$165*(1+rvanilla)^0.5)/A23stdlife))</f>
        <v>0</v>
      </c>
      <c r="AO368" s="168">
        <f>IF(A23stdlife="n/a","n/a",IF(AO$3&gt;(A23stdlife+$E368),(Input!$K$165*(1+rvanilla)^0.5)-SUM($K368:AN368),(Input!$K$165*(1+rvanilla)^0.5)/A23stdlife))</f>
        <v>0</v>
      </c>
      <c r="AP368" s="168">
        <f>IF(A23stdlife="n/a","n/a",IF(AP$3&gt;(A23stdlife+$E368),(Input!$K$165*(1+rvanilla)^0.5)-SUM($K368:AO368),(Input!$K$165*(1+rvanilla)^0.5)/A23stdlife))</f>
        <v>0</v>
      </c>
      <c r="AQ368" s="168">
        <f>IF(A23stdlife="n/a","n/a",IF(AQ$3&gt;(A23stdlife+$E368),(Input!$K$165*(1+rvanilla)^0.5)-SUM($K368:AP368),(Input!$K$165*(1+rvanilla)^0.5)/A23stdlife))</f>
        <v>0</v>
      </c>
      <c r="AR368" s="168">
        <f>IF(A23stdlife="n/a","n/a",IF(AR$3&gt;(A23stdlife+$E368),(Input!$K$165*(1+rvanilla)^0.5)-SUM($K368:AQ368),(Input!$K$165*(1+rvanilla)^0.5)/A23stdlife))</f>
        <v>0</v>
      </c>
      <c r="AS368" s="168">
        <f>IF(A23stdlife="n/a","n/a",IF(AS$3&gt;(A23stdlife+$E368),(Input!$K$165*(1+rvanilla)^0.5)-SUM($K368:AR368),(Input!$K$165*(1+rvanilla)^0.5)/A23stdlife))</f>
        <v>0</v>
      </c>
      <c r="AT368" s="168">
        <f>IF(A23stdlife="n/a","n/a",IF(AT$3&gt;(A23stdlife+$E368),(Input!$K$165*(1+rvanilla)^0.5)-SUM($K368:AS368),(Input!$K$165*(1+rvanilla)^0.5)/A23stdlife))</f>
        <v>0</v>
      </c>
      <c r="AU368" s="168">
        <f>IF(A23stdlife="n/a","n/a",IF(AU$3&gt;(A23stdlife+$E368),(Input!$K$165*(1+rvanilla)^0.5)-SUM($K368:AT368),(Input!$K$165*(1+rvanilla)^0.5)/A23stdlife))</f>
        <v>0</v>
      </c>
      <c r="AV368" s="168">
        <f>IF(A23stdlife="n/a","n/a",IF(AV$3&gt;(A23stdlife+$E368),(Input!$K$165*(1+rvanilla)^0.5)-SUM($K368:AU368),(Input!$K$165*(1+rvanilla)^0.5)/A23stdlife))</f>
        <v>0</v>
      </c>
      <c r="AW368" s="168">
        <f>IF(A23stdlife="n/a","n/a",IF(AW$3&gt;(A23stdlife+$E368),(Input!$K$165*(1+rvanilla)^0.5)-SUM($K368:AV368),(Input!$K$165*(1+rvanilla)^0.5)/A23stdlife))</f>
        <v>0</v>
      </c>
      <c r="AX368" s="168">
        <f>IF(A23stdlife="n/a","n/a",IF(AX$3&gt;(A23stdlife+$E368),(Input!$K$165*(1+rvanilla)^0.5)-SUM($K368:AW368),(Input!$K$165*(1+rvanilla)^0.5)/A23stdlife))</f>
        <v>0</v>
      </c>
      <c r="AY368" s="168">
        <f>IF(A23stdlife="n/a","n/a",IF(AY$3&gt;(A23stdlife+$E368),(Input!$K$165*(1+rvanilla)^0.5)-SUM($K368:AX368),(Input!$K$165*(1+rvanilla)^0.5)/A23stdlife))</f>
        <v>0</v>
      </c>
      <c r="AZ368" s="168">
        <f>IF(A23stdlife="n/a","n/a",IF(AZ$3&gt;(A23stdlife+$E368),(Input!$K$165*(1+rvanilla)^0.5)-SUM($K368:AY368),(Input!$K$165*(1+rvanilla)^0.5)/A23stdlife))</f>
        <v>0</v>
      </c>
      <c r="BA368" s="168">
        <f>IF(A23stdlife="n/a","n/a",IF(BA$3&gt;(A23stdlife+$E368),(Input!$K$165*(1+rvanilla)^0.5)-SUM($K368:AZ368),(Input!$K$165*(1+rvanilla)^0.5)/A23stdlife))</f>
        <v>0</v>
      </c>
      <c r="BB368" s="168">
        <f>IF(A23stdlife="n/a","n/a",IF(BB$3&gt;(A23stdlife+$E368),(Input!$K$165*(1+rvanilla)^0.5)-SUM($K368:BA368),(Input!$K$165*(1+rvanilla)^0.5)/A23stdlife))</f>
        <v>0</v>
      </c>
      <c r="BC368" s="168">
        <f>IF(A23stdlife="n/a","n/a",IF(BC$3&gt;(A23stdlife+$E368),(Input!$K$165*(1+rvanilla)^0.5)-SUM($K368:BB368),(Input!$K$165*(1+rvanilla)^0.5)/A23stdlife))</f>
        <v>0</v>
      </c>
      <c r="BD368" s="168">
        <f>IF(A23stdlife="n/a","n/a",IF(BD$3&gt;(A23stdlife+$E368),(Input!$K$165*(1+rvanilla)^0.5)-SUM($K368:BC368),(Input!$K$165*(1+rvanilla)^0.5)/A23stdlife))</f>
        <v>0</v>
      </c>
      <c r="BE368" s="168">
        <f>IF(A23stdlife="n/a","n/a",IF(BE$3&gt;(A23stdlife+$E368),(Input!$K$165*(1+rvanilla)^0.5)-SUM($K368:BD368),(Input!$K$165*(1+rvanilla)^0.5)/A23stdlife))</f>
        <v>0</v>
      </c>
      <c r="BF368" s="168">
        <f>IF(A23stdlife="n/a","n/a",IF(BF$3&gt;(A23stdlife+$E368),(Input!$K$165*(1+rvanilla)^0.5)-SUM($K368:BE368),(Input!$K$165*(1+rvanilla)^0.5)/A23stdlife))</f>
        <v>0</v>
      </c>
      <c r="BG368" s="168">
        <f>IF(A23stdlife="n/a","n/a",IF(BG$3&gt;(A23stdlife+$E368),(Input!$K$165*(1+rvanilla)^0.5)-SUM($K368:BF368),(Input!$K$165*(1+rvanilla)^0.5)/A23stdlife))</f>
        <v>0</v>
      </c>
      <c r="BH368" s="168">
        <f>IF(A23stdlife="n/a","n/a",IF(BH$3&gt;(A23stdlife+$E368),(Input!$K$165*(1+rvanilla)^0.5)-SUM($K368:BG368),(Input!$K$165*(1+rvanilla)^0.5)/A23stdlife))</f>
        <v>0</v>
      </c>
      <c r="BI368" s="168">
        <f>IF(A23stdlife="n/a","n/a",IF(BI$3&gt;(A23stdlife+$E368),(Input!$K$165*(1+rvanilla)^0.5)-SUM($K368:BH368),(Input!$K$165*(1+rvanilla)^0.5)/A23stdlife))</f>
        <v>0</v>
      </c>
      <c r="BJ368" s="20"/>
      <c r="BK368" s="20"/>
      <c r="BL368"/>
      <c r="BM368"/>
      <c r="BN368"/>
      <c r="BO368"/>
      <c r="BP368"/>
      <c r="BQ368"/>
      <c r="BR368"/>
      <c r="BS368"/>
      <c r="BT368"/>
      <c r="BU368"/>
      <c r="BV368"/>
      <c r="BW368"/>
      <c r="BX368"/>
      <c r="BY368"/>
      <c r="BZ368"/>
      <c r="CA368"/>
      <c r="CB368"/>
      <c r="CC368"/>
      <c r="CD368"/>
      <c r="CE368"/>
      <c r="CF368"/>
      <c r="CG368"/>
      <c r="CH368"/>
      <c r="CI368"/>
      <c r="CJ368"/>
      <c r="CK368"/>
      <c r="CL368"/>
      <c r="CM368"/>
      <c r="CN368"/>
      <c r="CO368"/>
      <c r="CP368"/>
      <c r="CQ368"/>
      <c r="CR368"/>
      <c r="CS368"/>
      <c r="CT368"/>
      <c r="CU368"/>
      <c r="CV368"/>
      <c r="CW368"/>
      <c r="CX368"/>
      <c r="CY368"/>
      <c r="CZ368"/>
      <c r="DA368"/>
      <c r="DB368"/>
      <c r="DC368"/>
      <c r="DD368"/>
      <c r="DE368"/>
      <c r="DF368"/>
      <c r="DG368"/>
      <c r="DH368"/>
      <c r="DI368"/>
      <c r="DJ368"/>
      <c r="DK368"/>
      <c r="DL368"/>
      <c r="DM368"/>
      <c r="DN368"/>
      <c r="DO368"/>
      <c r="DP368"/>
      <c r="DQ368"/>
      <c r="DR368"/>
      <c r="DS368"/>
      <c r="DT368"/>
      <c r="DU368"/>
      <c r="DV368"/>
      <c r="DW368"/>
      <c r="DX368"/>
      <c r="DY368"/>
      <c r="DZ368"/>
      <c r="EA368"/>
      <c r="EB368"/>
      <c r="EC368"/>
      <c r="ED368"/>
      <c r="EE368"/>
      <c r="EF368"/>
      <c r="EG368"/>
      <c r="EH368"/>
      <c r="EI368"/>
      <c r="EJ368"/>
      <c r="EK368"/>
      <c r="EL368"/>
      <c r="EM368"/>
      <c r="EN368"/>
      <c r="EO368"/>
      <c r="EP368"/>
      <c r="EQ368"/>
      <c r="ER368"/>
      <c r="ES368"/>
      <c r="ET368"/>
      <c r="EU368"/>
      <c r="EV368"/>
      <c r="EW368"/>
      <c r="EX368"/>
      <c r="EY368"/>
      <c r="EZ368"/>
      <c r="FA368"/>
      <c r="FB368"/>
      <c r="FC368"/>
      <c r="FD368"/>
      <c r="FE368"/>
      <c r="FF368"/>
      <c r="FG368"/>
      <c r="FH368"/>
      <c r="FI368"/>
      <c r="FJ368"/>
      <c r="FK368"/>
      <c r="FL368"/>
      <c r="FM368"/>
      <c r="FN368"/>
      <c r="FO368"/>
      <c r="FP368"/>
      <c r="FQ368"/>
      <c r="FR368"/>
      <c r="FS368"/>
      <c r="FT368"/>
      <c r="FU368"/>
      <c r="FV368"/>
      <c r="FW368"/>
      <c r="FX368"/>
      <c r="FY368"/>
      <c r="FZ368"/>
      <c r="GA368"/>
      <c r="GB368"/>
      <c r="GC368"/>
      <c r="GD368"/>
      <c r="GE368"/>
      <c r="GF368"/>
      <c r="GG368"/>
      <c r="GH368"/>
      <c r="GI368"/>
      <c r="GJ368"/>
      <c r="GK368"/>
      <c r="GL368"/>
      <c r="GM368"/>
      <c r="GN368"/>
      <c r="GO368"/>
      <c r="GP368"/>
      <c r="GQ368"/>
      <c r="GR368"/>
      <c r="GS368"/>
      <c r="GT368"/>
      <c r="GU368"/>
      <c r="GV368"/>
      <c r="GW368"/>
      <c r="GX368"/>
      <c r="GY368"/>
      <c r="GZ368"/>
      <c r="HA368"/>
      <c r="HB368"/>
      <c r="HC368"/>
      <c r="HD368"/>
      <c r="HE368"/>
      <c r="HF368"/>
      <c r="HG368"/>
      <c r="HH368"/>
      <c r="HI368"/>
      <c r="HJ368"/>
      <c r="HK368"/>
      <c r="HL368"/>
      <c r="HM368"/>
      <c r="HN368"/>
      <c r="HO368"/>
      <c r="HP368"/>
      <c r="HQ368"/>
      <c r="HR368"/>
      <c r="HS368"/>
      <c r="HT368"/>
      <c r="HU368"/>
      <c r="HV368"/>
      <c r="HW368"/>
      <c r="HX368"/>
      <c r="HY368"/>
      <c r="HZ368"/>
      <c r="IA368"/>
      <c r="IB368"/>
      <c r="IC368"/>
      <c r="ID368"/>
      <c r="IE368"/>
      <c r="IF368"/>
      <c r="IG368"/>
      <c r="IH368"/>
      <c r="II368"/>
      <c r="IJ368"/>
      <c r="IK368"/>
      <c r="IL368"/>
      <c r="IM368"/>
      <c r="IN368"/>
      <c r="IO368"/>
      <c r="IP368"/>
      <c r="IQ368"/>
      <c r="IR368"/>
      <c r="IS368"/>
      <c r="IT368"/>
      <c r="IU368"/>
      <c r="IV368"/>
    </row>
    <row r="369" spans="1:256" s="5" customFormat="1" hidden="1" outlineLevel="2">
      <c r="A369" s="20"/>
      <c r="B369" s="20"/>
      <c r="C369" s="38"/>
      <c r="D369" s="641"/>
      <c r="E369" s="287">
        <v>6</v>
      </c>
      <c r="F369" s="40"/>
      <c r="G369" s="445"/>
      <c r="H369" s="315"/>
      <c r="I369" s="315"/>
      <c r="J369" s="315"/>
      <c r="K369" s="315"/>
      <c r="L369" s="314"/>
      <c r="M369" s="168">
        <f>IF(A23stdlife="n/a","n/a",IF(M$3&gt;(A23stdlife+$E369),(Input!$L$165*(1+rvanilla)^0.5)-SUM($L369:L369),(Input!$L$165*(1+rvanilla)^0.5)/A23stdlife))</f>
        <v>0</v>
      </c>
      <c r="N369" s="168">
        <f>IF(A23stdlife="n/a","n/a",IF(N$3&gt;(A23stdlife+$E369),(Input!$L$165*(1+rvanilla)^0.5)-SUM($L369:M369),(Input!$L$165*(1+rvanilla)^0.5)/A23stdlife))</f>
        <v>0</v>
      </c>
      <c r="O369" s="168">
        <f>IF(A23stdlife="n/a","n/a",IF(O$3&gt;(A23stdlife+$E369),(Input!$L$165*(1+rvanilla)^0.5)-SUM($L369:N369),(Input!$L$165*(1+rvanilla)^0.5)/A23stdlife))</f>
        <v>0</v>
      </c>
      <c r="P369" s="168">
        <f>IF(A23stdlife="n/a","n/a",IF(P$3&gt;(A23stdlife+$E369),(Input!$L$165*(1+rvanilla)^0.5)-SUM($L369:O369),(Input!$L$165*(1+rvanilla)^0.5)/A23stdlife))</f>
        <v>0</v>
      </c>
      <c r="Q369" s="168">
        <f>IF(A23stdlife="n/a","n/a",IF(Q$3&gt;(A23stdlife+$E369),(Input!$L$165*(1+rvanilla)^0.5)-SUM($L369:P369),(Input!$L$165*(1+rvanilla)^0.5)/A23stdlife))</f>
        <v>0</v>
      </c>
      <c r="R369" s="168">
        <f>IF(A23stdlife="n/a","n/a",IF(R$3&gt;(A23stdlife+$E369),(Input!$L$165*(1+rvanilla)^0.5)-SUM($L369:Q369),(Input!$L$165*(1+rvanilla)^0.5)/A23stdlife))</f>
        <v>0</v>
      </c>
      <c r="S369" s="168">
        <f>IF(A23stdlife="n/a","n/a",IF(S$3&gt;(A23stdlife+$E369),(Input!$L$165*(1+rvanilla)^0.5)-SUM($L369:R369),(Input!$L$165*(1+rvanilla)^0.5)/A23stdlife))</f>
        <v>0</v>
      </c>
      <c r="T369" s="168">
        <f>IF(A23stdlife="n/a","n/a",IF(T$3&gt;(A23stdlife+$E369),(Input!$L$165*(1+rvanilla)^0.5)-SUM($L369:S369),(Input!$L$165*(1+rvanilla)^0.5)/A23stdlife))</f>
        <v>0</v>
      </c>
      <c r="U369" s="168">
        <f>IF(A23stdlife="n/a","n/a",IF(U$3&gt;(A23stdlife+$E369),(Input!$L$165*(1+rvanilla)^0.5)-SUM($L369:T369),(Input!$L$165*(1+rvanilla)^0.5)/A23stdlife))</f>
        <v>0</v>
      </c>
      <c r="V369" s="168">
        <f>IF(A23stdlife="n/a","n/a",IF(V$3&gt;(A23stdlife+$E369),(Input!$L$165*(1+rvanilla)^0.5)-SUM($L369:U369),(Input!$L$165*(1+rvanilla)^0.5)/A23stdlife))</f>
        <v>0</v>
      </c>
      <c r="W369" s="168">
        <f>IF(A23stdlife="n/a","n/a",IF(W$3&gt;(A23stdlife+$E369),(Input!$L$165*(1+rvanilla)^0.5)-SUM($L369:V369),(Input!$L$165*(1+rvanilla)^0.5)/A23stdlife))</f>
        <v>0</v>
      </c>
      <c r="X369" s="168">
        <f>IF(A23stdlife="n/a","n/a",IF(X$3&gt;(A23stdlife+$E369),(Input!$L$165*(1+rvanilla)^0.5)-SUM($L369:W369),(Input!$L$165*(1+rvanilla)^0.5)/A23stdlife))</f>
        <v>0</v>
      </c>
      <c r="Y369" s="168">
        <f>IF(A23stdlife="n/a","n/a",IF(Y$3&gt;(A23stdlife+$E369),(Input!$L$165*(1+rvanilla)^0.5)-SUM($L369:X369),(Input!$L$165*(1+rvanilla)^0.5)/A23stdlife))</f>
        <v>0</v>
      </c>
      <c r="Z369" s="168">
        <f>IF(A23stdlife="n/a","n/a",IF(Z$3&gt;(A23stdlife+$E369),(Input!$L$165*(1+rvanilla)^0.5)-SUM($L369:Y369),(Input!$L$165*(1+rvanilla)^0.5)/A23stdlife))</f>
        <v>0</v>
      </c>
      <c r="AA369" s="168">
        <f>IF(A23stdlife="n/a","n/a",IF(AA$3&gt;(A23stdlife+$E369),(Input!$L$165*(1+rvanilla)^0.5)-SUM($L369:Z369),(Input!$L$165*(1+rvanilla)^0.5)/A23stdlife))</f>
        <v>0</v>
      </c>
      <c r="AB369" s="168">
        <f>IF(A23stdlife="n/a","n/a",IF(AB$3&gt;(A23stdlife+$E369),(Input!$L$165*(1+rvanilla)^0.5)-SUM($L369:AA369),(Input!$L$165*(1+rvanilla)^0.5)/A23stdlife))</f>
        <v>0</v>
      </c>
      <c r="AC369" s="168">
        <f>IF(A23stdlife="n/a","n/a",IF(AC$3&gt;(A23stdlife+$E369),(Input!$L$165*(1+rvanilla)^0.5)-SUM($L369:AB369),(Input!$L$165*(1+rvanilla)^0.5)/A23stdlife))</f>
        <v>0</v>
      </c>
      <c r="AD369" s="168">
        <f>IF(A23stdlife="n/a","n/a",IF(AD$3&gt;(A23stdlife+$E369),(Input!$L$165*(1+rvanilla)^0.5)-SUM($L369:AC369),(Input!$L$165*(1+rvanilla)^0.5)/A23stdlife))</f>
        <v>0</v>
      </c>
      <c r="AE369" s="168">
        <f>IF(A23stdlife="n/a","n/a",IF(AE$3&gt;(A23stdlife+$E369),(Input!$L$165*(1+rvanilla)^0.5)-SUM($L369:AD369),(Input!$L$165*(1+rvanilla)^0.5)/A23stdlife))</f>
        <v>0</v>
      </c>
      <c r="AF369" s="168">
        <f>IF(A23stdlife="n/a","n/a",IF(AF$3&gt;(A23stdlife+$E369),(Input!$L$165*(1+rvanilla)^0.5)-SUM($L369:AE369),(Input!$L$165*(1+rvanilla)^0.5)/A23stdlife))</f>
        <v>0</v>
      </c>
      <c r="AG369" s="168">
        <f>IF(A23stdlife="n/a","n/a",IF(AG$3&gt;(A23stdlife+$E369),(Input!$L$165*(1+rvanilla)^0.5)-SUM($L369:AF369),(Input!$L$165*(1+rvanilla)^0.5)/A23stdlife))</f>
        <v>0</v>
      </c>
      <c r="AH369" s="168">
        <f>IF(A23stdlife="n/a","n/a",IF(AH$3&gt;(A23stdlife+$E369),(Input!$L$165*(1+rvanilla)^0.5)-SUM($L369:AG369),(Input!$L$165*(1+rvanilla)^0.5)/A23stdlife))</f>
        <v>0</v>
      </c>
      <c r="AI369" s="168">
        <f>IF(A23stdlife="n/a","n/a",IF(AI$3&gt;(A23stdlife+$E369),(Input!$L$165*(1+rvanilla)^0.5)-SUM($L369:AH369),(Input!$L$165*(1+rvanilla)^0.5)/A23stdlife))</f>
        <v>0</v>
      </c>
      <c r="AJ369" s="168">
        <f>IF(A23stdlife="n/a","n/a",IF(AJ$3&gt;(A23stdlife+$E369),(Input!$L$165*(1+rvanilla)^0.5)-SUM($L369:AI369),(Input!$L$165*(1+rvanilla)^0.5)/A23stdlife))</f>
        <v>0</v>
      </c>
      <c r="AK369" s="168">
        <f>IF(A23stdlife="n/a","n/a",IF(AK$3&gt;(A23stdlife+$E369),(Input!$L$165*(1+rvanilla)^0.5)-SUM($L369:AJ369),(Input!$L$165*(1+rvanilla)^0.5)/A23stdlife))</f>
        <v>0</v>
      </c>
      <c r="AL369" s="168">
        <f>IF(A23stdlife="n/a","n/a",IF(AL$3&gt;(A23stdlife+$E369),(Input!$L$165*(1+rvanilla)^0.5)-SUM($L369:AK369),(Input!$L$165*(1+rvanilla)^0.5)/A23stdlife))</f>
        <v>0</v>
      </c>
      <c r="AM369" s="168">
        <f>IF(A23stdlife="n/a","n/a",IF(AM$3&gt;(A23stdlife+$E369),(Input!$L$165*(1+rvanilla)^0.5)-SUM($L369:AL369),(Input!$L$165*(1+rvanilla)^0.5)/A23stdlife))</f>
        <v>0</v>
      </c>
      <c r="AN369" s="168">
        <f>IF(A23stdlife="n/a","n/a",IF(AN$3&gt;(A23stdlife+$E369),(Input!$L$165*(1+rvanilla)^0.5)-SUM($L369:AM369),(Input!$L$165*(1+rvanilla)^0.5)/A23stdlife))</f>
        <v>0</v>
      </c>
      <c r="AO369" s="168">
        <f>IF(A23stdlife="n/a","n/a",IF(AO$3&gt;(A23stdlife+$E369),(Input!$L$165*(1+rvanilla)^0.5)-SUM($L369:AN369),(Input!$L$165*(1+rvanilla)^0.5)/A23stdlife))</f>
        <v>0</v>
      </c>
      <c r="AP369" s="168">
        <f>IF(A23stdlife="n/a","n/a",IF(AP$3&gt;(A23stdlife+$E369),(Input!$L$165*(1+rvanilla)^0.5)-SUM($L369:AO369),(Input!$L$165*(1+rvanilla)^0.5)/A23stdlife))</f>
        <v>0</v>
      </c>
      <c r="AQ369" s="168">
        <f>IF(A23stdlife="n/a","n/a",IF(AQ$3&gt;(A23stdlife+$E369),(Input!$L$165*(1+rvanilla)^0.5)-SUM($L369:AP369),(Input!$L$165*(1+rvanilla)^0.5)/A23stdlife))</f>
        <v>0</v>
      </c>
      <c r="AR369" s="168">
        <f>IF(A23stdlife="n/a","n/a",IF(AR$3&gt;(A23stdlife+$E369),(Input!$L$165*(1+rvanilla)^0.5)-SUM($L369:AQ369),(Input!$L$165*(1+rvanilla)^0.5)/A23stdlife))</f>
        <v>0</v>
      </c>
      <c r="AS369" s="168">
        <f>IF(A23stdlife="n/a","n/a",IF(AS$3&gt;(A23stdlife+$E369),(Input!$L$165*(1+rvanilla)^0.5)-SUM($L369:AR369),(Input!$L$165*(1+rvanilla)^0.5)/A23stdlife))</f>
        <v>0</v>
      </c>
      <c r="AT369" s="168">
        <f>IF(A23stdlife="n/a","n/a",IF(AT$3&gt;(A23stdlife+$E369),(Input!$L$165*(1+rvanilla)^0.5)-SUM($L369:AS369),(Input!$L$165*(1+rvanilla)^0.5)/A23stdlife))</f>
        <v>0</v>
      </c>
      <c r="AU369" s="168">
        <f>IF(A23stdlife="n/a","n/a",IF(AU$3&gt;(A23stdlife+$E369),(Input!$L$165*(1+rvanilla)^0.5)-SUM($L369:AT369),(Input!$L$165*(1+rvanilla)^0.5)/A23stdlife))</f>
        <v>0</v>
      </c>
      <c r="AV369" s="168">
        <f>IF(A23stdlife="n/a","n/a",IF(AV$3&gt;(A23stdlife+$E369),(Input!$L$165*(1+rvanilla)^0.5)-SUM($L369:AU369),(Input!$L$165*(1+rvanilla)^0.5)/A23stdlife))</f>
        <v>0</v>
      </c>
      <c r="AW369" s="168">
        <f>IF(A23stdlife="n/a","n/a",IF(AW$3&gt;(A23stdlife+$E369),(Input!$L$165*(1+rvanilla)^0.5)-SUM($L369:AV369),(Input!$L$165*(1+rvanilla)^0.5)/A23stdlife))</f>
        <v>0</v>
      </c>
      <c r="AX369" s="168">
        <f>IF(A23stdlife="n/a","n/a",IF(AX$3&gt;(A23stdlife+$E369),(Input!$L$165*(1+rvanilla)^0.5)-SUM($L369:AW369),(Input!$L$165*(1+rvanilla)^0.5)/A23stdlife))</f>
        <v>0</v>
      </c>
      <c r="AY369" s="168">
        <f>IF(A23stdlife="n/a","n/a",IF(AY$3&gt;(A23stdlife+$E369),(Input!$L$165*(1+rvanilla)^0.5)-SUM($L369:AX369),(Input!$L$165*(1+rvanilla)^0.5)/A23stdlife))</f>
        <v>0</v>
      </c>
      <c r="AZ369" s="168">
        <f>IF(A23stdlife="n/a","n/a",IF(AZ$3&gt;(A23stdlife+$E369),(Input!$L$165*(1+rvanilla)^0.5)-SUM($L369:AY369),(Input!$L$165*(1+rvanilla)^0.5)/A23stdlife))</f>
        <v>0</v>
      </c>
      <c r="BA369" s="168">
        <f>IF(A23stdlife="n/a","n/a",IF(BA$3&gt;(A23stdlife+$E369),(Input!$L$165*(1+rvanilla)^0.5)-SUM($L369:AZ369),(Input!$L$165*(1+rvanilla)^0.5)/A23stdlife))</f>
        <v>0</v>
      </c>
      <c r="BB369" s="168">
        <f>IF(A23stdlife="n/a","n/a",IF(BB$3&gt;(A23stdlife+$E369),(Input!$L$165*(1+rvanilla)^0.5)-SUM($L369:BA369),(Input!$L$165*(1+rvanilla)^0.5)/A23stdlife))</f>
        <v>0</v>
      </c>
      <c r="BC369" s="168">
        <f>IF(A23stdlife="n/a","n/a",IF(BC$3&gt;(A23stdlife+$E369),(Input!$L$165*(1+rvanilla)^0.5)-SUM($L369:BB369),(Input!$L$165*(1+rvanilla)^0.5)/A23stdlife))</f>
        <v>0</v>
      </c>
      <c r="BD369" s="168">
        <f>IF(A23stdlife="n/a","n/a",IF(BD$3&gt;(A23stdlife+$E369),(Input!$L$165*(1+rvanilla)^0.5)-SUM($L369:BC369),(Input!$L$165*(1+rvanilla)^0.5)/A23stdlife))</f>
        <v>0</v>
      </c>
      <c r="BE369" s="168">
        <f>IF(A23stdlife="n/a","n/a",IF(BE$3&gt;(A23stdlife+$E369),(Input!$L$165*(1+rvanilla)^0.5)-SUM($L369:BD369),(Input!$L$165*(1+rvanilla)^0.5)/A23stdlife))</f>
        <v>0</v>
      </c>
      <c r="BF369" s="168">
        <f>IF(A23stdlife="n/a","n/a",IF(BF$3&gt;(A23stdlife+$E369),(Input!$L$165*(1+rvanilla)^0.5)-SUM($L369:BE369),(Input!$L$165*(1+rvanilla)^0.5)/A23stdlife))</f>
        <v>0</v>
      </c>
      <c r="BG369" s="168">
        <f>IF(A23stdlife="n/a","n/a",IF(BG$3&gt;(A23stdlife+$E369),(Input!$L$165*(1+rvanilla)^0.5)-SUM($L369:BF369),(Input!$L$165*(1+rvanilla)^0.5)/A23stdlife))</f>
        <v>0</v>
      </c>
      <c r="BH369" s="168">
        <f>IF(A23stdlife="n/a","n/a",IF(BH$3&gt;(A23stdlife+$E369),(Input!$L$165*(1+rvanilla)^0.5)-SUM($L369:BG369),(Input!$L$165*(1+rvanilla)^0.5)/A23stdlife))</f>
        <v>0</v>
      </c>
      <c r="BI369" s="168">
        <f>IF(A23stdlife="n/a","n/a",IF(BI$3&gt;(A23stdlife+$E369),(Input!$L$165*(1+rvanilla)^0.5)-SUM($L369:BH369),(Input!$L$165*(1+rvanilla)^0.5)/A23stdlife))</f>
        <v>0</v>
      </c>
      <c r="BJ369" s="20"/>
      <c r="BK369" s="20"/>
      <c r="BL369"/>
      <c r="BM369"/>
      <c r="BN369"/>
      <c r="BO369"/>
      <c r="BP369"/>
      <c r="BQ369"/>
      <c r="BR369"/>
      <c r="BS369"/>
      <c r="BT369"/>
      <c r="BU369"/>
      <c r="BV369"/>
      <c r="BW369"/>
      <c r="BX369"/>
      <c r="BY369"/>
      <c r="BZ369"/>
      <c r="CA369"/>
      <c r="CB369"/>
      <c r="CC369"/>
      <c r="CD369"/>
      <c r="CE369"/>
      <c r="CF369"/>
      <c r="CG369"/>
      <c r="CH369"/>
      <c r="CI369"/>
      <c r="CJ369"/>
      <c r="CK369"/>
      <c r="CL369"/>
      <c r="CM369"/>
      <c r="CN369"/>
      <c r="CO369"/>
      <c r="CP369"/>
      <c r="CQ369"/>
      <c r="CR369"/>
      <c r="CS369"/>
      <c r="CT369"/>
      <c r="CU369"/>
      <c r="CV369"/>
      <c r="CW369"/>
      <c r="CX369"/>
      <c r="CY369"/>
      <c r="CZ369"/>
      <c r="DA369"/>
      <c r="DB369"/>
      <c r="DC369"/>
      <c r="DD369"/>
      <c r="DE369"/>
      <c r="DF369"/>
      <c r="DG369"/>
      <c r="DH369"/>
      <c r="DI369"/>
      <c r="DJ369"/>
      <c r="DK369"/>
      <c r="DL369"/>
      <c r="DM369"/>
      <c r="DN369"/>
      <c r="DO369"/>
      <c r="DP369"/>
      <c r="DQ369"/>
      <c r="DR369"/>
      <c r="DS369"/>
      <c r="DT369"/>
      <c r="DU369"/>
      <c r="DV369"/>
      <c r="DW369"/>
      <c r="DX369"/>
      <c r="DY369"/>
      <c r="DZ369"/>
      <c r="EA369"/>
      <c r="EB369"/>
      <c r="EC369"/>
      <c r="ED369"/>
      <c r="EE369"/>
      <c r="EF369"/>
      <c r="EG369"/>
      <c r="EH369"/>
      <c r="EI369"/>
      <c r="EJ369"/>
      <c r="EK369"/>
      <c r="EL369"/>
      <c r="EM369"/>
      <c r="EN369"/>
      <c r="EO369"/>
      <c r="EP369"/>
      <c r="EQ369"/>
      <c r="ER369"/>
      <c r="ES369"/>
      <c r="ET369"/>
      <c r="EU369"/>
      <c r="EV369"/>
      <c r="EW369"/>
      <c r="EX369"/>
      <c r="EY369"/>
      <c r="EZ369"/>
      <c r="FA369"/>
      <c r="FB369"/>
      <c r="FC369"/>
      <c r="FD369"/>
      <c r="FE369"/>
      <c r="FF369"/>
      <c r="FG369"/>
      <c r="FH369"/>
      <c r="FI369"/>
      <c r="FJ369"/>
      <c r="FK369"/>
      <c r="FL369"/>
      <c r="FM369"/>
      <c r="FN369"/>
      <c r="FO369"/>
      <c r="FP369"/>
      <c r="FQ369"/>
      <c r="FR369"/>
      <c r="FS369"/>
      <c r="FT369"/>
      <c r="FU369"/>
      <c r="FV369"/>
      <c r="FW369"/>
      <c r="FX369"/>
      <c r="FY369"/>
      <c r="FZ369"/>
      <c r="GA369"/>
      <c r="GB369"/>
      <c r="GC369"/>
      <c r="GD369"/>
      <c r="GE369"/>
      <c r="GF369"/>
      <c r="GG369"/>
      <c r="GH369"/>
      <c r="GI369"/>
      <c r="GJ369"/>
      <c r="GK369"/>
      <c r="GL369"/>
      <c r="GM369"/>
      <c r="GN369"/>
      <c r="GO369"/>
      <c r="GP369"/>
      <c r="GQ369"/>
      <c r="GR369"/>
      <c r="GS369"/>
      <c r="GT369"/>
      <c r="GU369"/>
      <c r="GV369"/>
      <c r="GW369"/>
      <c r="GX369"/>
      <c r="GY369"/>
      <c r="GZ369"/>
      <c r="HA369"/>
      <c r="HB369"/>
      <c r="HC369"/>
      <c r="HD369"/>
      <c r="HE369"/>
      <c r="HF369"/>
      <c r="HG369"/>
      <c r="HH369"/>
      <c r="HI369"/>
      <c r="HJ369"/>
      <c r="HK369"/>
      <c r="HL369"/>
      <c r="HM369"/>
      <c r="HN369"/>
      <c r="HO369"/>
      <c r="HP369"/>
      <c r="HQ369"/>
      <c r="HR369"/>
      <c r="HS369"/>
      <c r="HT369"/>
      <c r="HU369"/>
      <c r="HV369"/>
      <c r="HW369"/>
      <c r="HX369"/>
      <c r="HY369"/>
      <c r="HZ369"/>
      <c r="IA369"/>
      <c r="IB369"/>
      <c r="IC369"/>
      <c r="ID369"/>
      <c r="IE369"/>
      <c r="IF369"/>
      <c r="IG369"/>
      <c r="IH369"/>
      <c r="II369"/>
      <c r="IJ369"/>
      <c r="IK369"/>
      <c r="IL369"/>
      <c r="IM369"/>
      <c r="IN369"/>
      <c r="IO369"/>
      <c r="IP369"/>
      <c r="IQ369"/>
      <c r="IR369"/>
      <c r="IS369"/>
      <c r="IT369"/>
      <c r="IU369"/>
      <c r="IV369"/>
    </row>
    <row r="370" spans="1:256" s="5" customFormat="1" hidden="1" outlineLevel="2">
      <c r="A370" s="20"/>
      <c r="B370" s="20"/>
      <c r="C370" s="38"/>
      <c r="D370" s="641"/>
      <c r="E370" s="287">
        <v>7</v>
      </c>
      <c r="F370" s="40"/>
      <c r="G370" s="445"/>
      <c r="H370" s="315"/>
      <c r="I370" s="315"/>
      <c r="J370" s="315"/>
      <c r="K370" s="315"/>
      <c r="L370" s="315"/>
      <c r="M370" s="314"/>
      <c r="N370" s="168">
        <f>IF(A23stdlife="n/a","n/a",IF(N$3&gt;(A23stdlife+$E370),(Input!$M$165*(1+rvanilla)^0.5)-SUM($M370:M370),(Input!$M$165*(1+rvanilla)^0.5)/A23stdlife))</f>
        <v>0</v>
      </c>
      <c r="O370" s="168">
        <f>IF(A23stdlife="n/a","n/a",IF(O$3&gt;(A23stdlife+$E370),(Input!$M$165*(1+rvanilla)^0.5)-SUM($M370:N370),(Input!$M$165*(1+rvanilla)^0.5)/A23stdlife))</f>
        <v>0</v>
      </c>
      <c r="P370" s="168">
        <f>IF(A23stdlife="n/a","n/a",IF(P$3&gt;(A23stdlife+$E370),(Input!$M$165*(1+rvanilla)^0.5)-SUM($M370:O370),(Input!$M$165*(1+rvanilla)^0.5)/A23stdlife))</f>
        <v>0</v>
      </c>
      <c r="Q370" s="168">
        <f>IF(A23stdlife="n/a","n/a",IF(Q$3&gt;(A23stdlife+$E370),(Input!$M$165*(1+rvanilla)^0.5)-SUM($M370:P370),(Input!$M$165*(1+rvanilla)^0.5)/A23stdlife))</f>
        <v>0</v>
      </c>
      <c r="R370" s="168">
        <f>IF(A23stdlife="n/a","n/a",IF(R$3&gt;(A23stdlife+$E370),(Input!$M$165*(1+rvanilla)^0.5)-SUM($M370:Q370),(Input!$M$165*(1+rvanilla)^0.5)/A23stdlife))</f>
        <v>0</v>
      </c>
      <c r="S370" s="168">
        <f>IF(A23stdlife="n/a","n/a",IF(S$3&gt;(A23stdlife+$E370),(Input!$M$165*(1+rvanilla)^0.5)-SUM($M370:R370),(Input!$M$165*(1+rvanilla)^0.5)/A23stdlife))</f>
        <v>0</v>
      </c>
      <c r="T370" s="168">
        <f>IF(A23stdlife="n/a","n/a",IF(T$3&gt;(A23stdlife+$E370),(Input!$M$165*(1+rvanilla)^0.5)-SUM($M370:S370),(Input!$M$165*(1+rvanilla)^0.5)/A23stdlife))</f>
        <v>0</v>
      </c>
      <c r="U370" s="168">
        <f>IF(A23stdlife="n/a","n/a",IF(U$3&gt;(A23stdlife+$E370),(Input!$M$165*(1+rvanilla)^0.5)-SUM($M370:T370),(Input!$M$165*(1+rvanilla)^0.5)/A23stdlife))</f>
        <v>0</v>
      </c>
      <c r="V370" s="168">
        <f>IF(A23stdlife="n/a","n/a",IF(V$3&gt;(A23stdlife+$E370),(Input!$M$165*(1+rvanilla)^0.5)-SUM($M370:U370),(Input!$M$165*(1+rvanilla)^0.5)/A23stdlife))</f>
        <v>0</v>
      </c>
      <c r="W370" s="168">
        <f>IF(A23stdlife="n/a","n/a",IF(W$3&gt;(A23stdlife+$E370),(Input!$M$165*(1+rvanilla)^0.5)-SUM($M370:V370),(Input!$M$165*(1+rvanilla)^0.5)/A23stdlife))</f>
        <v>0</v>
      </c>
      <c r="X370" s="168">
        <f>IF(A23stdlife="n/a","n/a",IF(X$3&gt;(A23stdlife+$E370),(Input!$M$165*(1+rvanilla)^0.5)-SUM($M370:W370),(Input!$M$165*(1+rvanilla)^0.5)/A23stdlife))</f>
        <v>0</v>
      </c>
      <c r="Y370" s="168">
        <f>IF(A23stdlife="n/a","n/a",IF(Y$3&gt;(A23stdlife+$E370),(Input!$M$165*(1+rvanilla)^0.5)-SUM($M370:X370),(Input!$M$165*(1+rvanilla)^0.5)/A23stdlife))</f>
        <v>0</v>
      </c>
      <c r="Z370" s="168">
        <f>IF(A23stdlife="n/a","n/a",IF(Z$3&gt;(A23stdlife+$E370),(Input!$M$165*(1+rvanilla)^0.5)-SUM($M370:Y370),(Input!$M$165*(1+rvanilla)^0.5)/A23stdlife))</f>
        <v>0</v>
      </c>
      <c r="AA370" s="168">
        <f>IF(A23stdlife="n/a","n/a",IF(AA$3&gt;(A23stdlife+$E370),(Input!$M$165*(1+rvanilla)^0.5)-SUM($M370:Z370),(Input!$M$165*(1+rvanilla)^0.5)/A23stdlife))</f>
        <v>0</v>
      </c>
      <c r="AB370" s="168">
        <f>IF(A23stdlife="n/a","n/a",IF(AB$3&gt;(A23stdlife+$E370),(Input!$M$165*(1+rvanilla)^0.5)-SUM($M370:AA370),(Input!$M$165*(1+rvanilla)^0.5)/A23stdlife))</f>
        <v>0</v>
      </c>
      <c r="AC370" s="168">
        <f>IF(A23stdlife="n/a","n/a",IF(AC$3&gt;(A23stdlife+$E370),(Input!$M$165*(1+rvanilla)^0.5)-SUM($M370:AB370),(Input!$M$165*(1+rvanilla)^0.5)/A23stdlife))</f>
        <v>0</v>
      </c>
      <c r="AD370" s="168">
        <f>IF(A23stdlife="n/a","n/a",IF(AD$3&gt;(A23stdlife+$E370),(Input!$M$165*(1+rvanilla)^0.5)-SUM($M370:AC370),(Input!$M$165*(1+rvanilla)^0.5)/A23stdlife))</f>
        <v>0</v>
      </c>
      <c r="AE370" s="168">
        <f>IF(A23stdlife="n/a","n/a",IF(AE$3&gt;(A23stdlife+$E370),(Input!$M$165*(1+rvanilla)^0.5)-SUM($M370:AD370),(Input!$M$165*(1+rvanilla)^0.5)/A23stdlife))</f>
        <v>0</v>
      </c>
      <c r="AF370" s="168">
        <f>IF(A23stdlife="n/a","n/a",IF(AF$3&gt;(A23stdlife+$E370),(Input!$M$165*(1+rvanilla)^0.5)-SUM($M370:AE370),(Input!$M$165*(1+rvanilla)^0.5)/A23stdlife))</f>
        <v>0</v>
      </c>
      <c r="AG370" s="168">
        <f>IF(A23stdlife="n/a","n/a",IF(AG$3&gt;(A23stdlife+$E370),(Input!$M$165*(1+rvanilla)^0.5)-SUM($M370:AF370),(Input!$M$165*(1+rvanilla)^0.5)/A23stdlife))</f>
        <v>0</v>
      </c>
      <c r="AH370" s="168">
        <f>IF(A23stdlife="n/a","n/a",IF(AH$3&gt;(A23stdlife+$E370),(Input!$M$165*(1+rvanilla)^0.5)-SUM($M370:AG370),(Input!$M$165*(1+rvanilla)^0.5)/A23stdlife))</f>
        <v>0</v>
      </c>
      <c r="AI370" s="168">
        <f>IF(A23stdlife="n/a","n/a",IF(AI$3&gt;(A23stdlife+$E370),(Input!$M$165*(1+rvanilla)^0.5)-SUM($M370:AH370),(Input!$M$165*(1+rvanilla)^0.5)/A23stdlife))</f>
        <v>0</v>
      </c>
      <c r="AJ370" s="168">
        <f>IF(A23stdlife="n/a","n/a",IF(AJ$3&gt;(A23stdlife+$E370),(Input!$M$165*(1+rvanilla)^0.5)-SUM($M370:AI370),(Input!$M$165*(1+rvanilla)^0.5)/A23stdlife))</f>
        <v>0</v>
      </c>
      <c r="AK370" s="168">
        <f>IF(A23stdlife="n/a","n/a",IF(AK$3&gt;(A23stdlife+$E370),(Input!$M$165*(1+rvanilla)^0.5)-SUM($M370:AJ370),(Input!$M$165*(1+rvanilla)^0.5)/A23stdlife))</f>
        <v>0</v>
      </c>
      <c r="AL370" s="168">
        <f>IF(A23stdlife="n/a","n/a",IF(AL$3&gt;(A23stdlife+$E370),(Input!$M$165*(1+rvanilla)^0.5)-SUM($M370:AK370),(Input!$M$165*(1+rvanilla)^0.5)/A23stdlife))</f>
        <v>0</v>
      </c>
      <c r="AM370" s="168">
        <f>IF(A23stdlife="n/a","n/a",IF(AM$3&gt;(A23stdlife+$E370),(Input!$M$165*(1+rvanilla)^0.5)-SUM($M370:AL370),(Input!$M$165*(1+rvanilla)^0.5)/A23stdlife))</f>
        <v>0</v>
      </c>
      <c r="AN370" s="168">
        <f>IF(A23stdlife="n/a","n/a",IF(AN$3&gt;(A23stdlife+$E370),(Input!$M$165*(1+rvanilla)^0.5)-SUM($M370:AM370),(Input!$M$165*(1+rvanilla)^0.5)/A23stdlife))</f>
        <v>0</v>
      </c>
      <c r="AO370" s="168">
        <f>IF(A23stdlife="n/a","n/a",IF(AO$3&gt;(A23stdlife+$E370),(Input!$M$165*(1+rvanilla)^0.5)-SUM($M370:AN370),(Input!$M$165*(1+rvanilla)^0.5)/A23stdlife))</f>
        <v>0</v>
      </c>
      <c r="AP370" s="168">
        <f>IF(A23stdlife="n/a","n/a",IF(AP$3&gt;(A23stdlife+$E370),(Input!$M$165*(1+rvanilla)^0.5)-SUM($M370:AO370),(Input!$M$165*(1+rvanilla)^0.5)/A23stdlife))</f>
        <v>0</v>
      </c>
      <c r="AQ370" s="168">
        <f>IF(A23stdlife="n/a","n/a",IF(AQ$3&gt;(A23stdlife+$E370),(Input!$M$165*(1+rvanilla)^0.5)-SUM($M370:AP370),(Input!$M$165*(1+rvanilla)^0.5)/A23stdlife))</f>
        <v>0</v>
      </c>
      <c r="AR370" s="168">
        <f>IF(A23stdlife="n/a","n/a",IF(AR$3&gt;(A23stdlife+$E370),(Input!$M$165*(1+rvanilla)^0.5)-SUM($M370:AQ370),(Input!$M$165*(1+rvanilla)^0.5)/A23stdlife))</f>
        <v>0</v>
      </c>
      <c r="AS370" s="168">
        <f>IF(A23stdlife="n/a","n/a",IF(AS$3&gt;(A23stdlife+$E370),(Input!$M$165*(1+rvanilla)^0.5)-SUM($M370:AR370),(Input!$M$165*(1+rvanilla)^0.5)/A23stdlife))</f>
        <v>0</v>
      </c>
      <c r="AT370" s="168">
        <f>IF(A23stdlife="n/a","n/a",IF(AT$3&gt;(A23stdlife+$E370),(Input!$M$165*(1+rvanilla)^0.5)-SUM($M370:AS370),(Input!$M$165*(1+rvanilla)^0.5)/A23stdlife))</f>
        <v>0</v>
      </c>
      <c r="AU370" s="168">
        <f>IF(A23stdlife="n/a","n/a",IF(AU$3&gt;(A23stdlife+$E370),(Input!$M$165*(1+rvanilla)^0.5)-SUM($M370:AT370),(Input!$M$165*(1+rvanilla)^0.5)/A23stdlife))</f>
        <v>0</v>
      </c>
      <c r="AV370" s="168">
        <f>IF(A23stdlife="n/a","n/a",IF(AV$3&gt;(A23stdlife+$E370),(Input!$M$165*(1+rvanilla)^0.5)-SUM($M370:AU370),(Input!$M$165*(1+rvanilla)^0.5)/A23stdlife))</f>
        <v>0</v>
      </c>
      <c r="AW370" s="168">
        <f>IF(A23stdlife="n/a","n/a",IF(AW$3&gt;(A23stdlife+$E370),(Input!$M$165*(1+rvanilla)^0.5)-SUM($M370:AV370),(Input!$M$165*(1+rvanilla)^0.5)/A23stdlife))</f>
        <v>0</v>
      </c>
      <c r="AX370" s="168">
        <f>IF(A23stdlife="n/a","n/a",IF(AX$3&gt;(A23stdlife+$E370),(Input!$M$165*(1+rvanilla)^0.5)-SUM($M370:AW370),(Input!$M$165*(1+rvanilla)^0.5)/A23stdlife))</f>
        <v>0</v>
      </c>
      <c r="AY370" s="168">
        <f>IF(A23stdlife="n/a","n/a",IF(AY$3&gt;(A23stdlife+$E370),(Input!$M$165*(1+rvanilla)^0.5)-SUM($M370:AX370),(Input!$M$165*(1+rvanilla)^0.5)/A23stdlife))</f>
        <v>0</v>
      </c>
      <c r="AZ370" s="168">
        <f>IF(A23stdlife="n/a","n/a",IF(AZ$3&gt;(A23stdlife+$E370),(Input!$M$165*(1+rvanilla)^0.5)-SUM($M370:AY370),(Input!$M$165*(1+rvanilla)^0.5)/A23stdlife))</f>
        <v>0</v>
      </c>
      <c r="BA370" s="168">
        <f>IF(A23stdlife="n/a","n/a",IF(BA$3&gt;(A23stdlife+$E370),(Input!$M$165*(1+rvanilla)^0.5)-SUM($M370:AZ370),(Input!$M$165*(1+rvanilla)^0.5)/A23stdlife))</f>
        <v>0</v>
      </c>
      <c r="BB370" s="168">
        <f>IF(A23stdlife="n/a","n/a",IF(BB$3&gt;(A23stdlife+$E370),(Input!$M$165*(1+rvanilla)^0.5)-SUM($M370:BA370),(Input!$M$165*(1+rvanilla)^0.5)/A23stdlife))</f>
        <v>0</v>
      </c>
      <c r="BC370" s="168">
        <f>IF(A23stdlife="n/a","n/a",IF(BC$3&gt;(A23stdlife+$E370),(Input!$M$165*(1+rvanilla)^0.5)-SUM($M370:BB370),(Input!$M$165*(1+rvanilla)^0.5)/A23stdlife))</f>
        <v>0</v>
      </c>
      <c r="BD370" s="168">
        <f>IF(A23stdlife="n/a","n/a",IF(BD$3&gt;(A23stdlife+$E370),(Input!$M$165*(1+rvanilla)^0.5)-SUM($M370:BC370),(Input!$M$165*(1+rvanilla)^0.5)/A23stdlife))</f>
        <v>0</v>
      </c>
      <c r="BE370" s="168">
        <f>IF(A23stdlife="n/a","n/a",IF(BE$3&gt;(A23stdlife+$E370),(Input!$M$165*(1+rvanilla)^0.5)-SUM($M370:BD370),(Input!$M$165*(1+rvanilla)^0.5)/A23stdlife))</f>
        <v>0</v>
      </c>
      <c r="BF370" s="168">
        <f>IF(A23stdlife="n/a","n/a",IF(BF$3&gt;(A23stdlife+$E370),(Input!$M$165*(1+rvanilla)^0.5)-SUM($M370:BE370),(Input!$M$165*(1+rvanilla)^0.5)/A23stdlife))</f>
        <v>0</v>
      </c>
      <c r="BG370" s="168">
        <f>IF(A23stdlife="n/a","n/a",IF(BG$3&gt;(A23stdlife+$E370),(Input!$M$165*(1+rvanilla)^0.5)-SUM($M370:BF370),(Input!$M$165*(1+rvanilla)^0.5)/A23stdlife))</f>
        <v>0</v>
      </c>
      <c r="BH370" s="168">
        <f>IF(A23stdlife="n/a","n/a",IF(BH$3&gt;(A23stdlife+$E370),(Input!$M$165*(1+rvanilla)^0.5)-SUM($M370:BG370),(Input!$M$165*(1+rvanilla)^0.5)/A23stdlife))</f>
        <v>0</v>
      </c>
      <c r="BI370" s="168">
        <f>IF(A23stdlife="n/a","n/a",IF(BI$3&gt;(A23stdlife+$E370),(Input!$M$165*(1+rvanilla)^0.5)-SUM($M370:BH370),(Input!$M$165*(1+rvanilla)^0.5)/A23stdlife))</f>
        <v>0</v>
      </c>
      <c r="BJ370" s="20"/>
      <c r="BK370" s="20"/>
      <c r="BL370"/>
      <c r="BM370"/>
      <c r="BN370"/>
      <c r="BO370"/>
      <c r="BP370"/>
      <c r="BQ370"/>
      <c r="BR370"/>
      <c r="BS370"/>
      <c r="BT370"/>
      <c r="BU370"/>
      <c r="BV370"/>
      <c r="BW370"/>
      <c r="BX370"/>
      <c r="BY370"/>
      <c r="BZ370"/>
      <c r="CA370"/>
      <c r="CB370"/>
      <c r="CC370"/>
      <c r="CD370"/>
      <c r="CE370"/>
      <c r="CF370"/>
      <c r="CG370"/>
      <c r="CH370"/>
      <c r="CI370"/>
      <c r="CJ370"/>
      <c r="CK370"/>
      <c r="CL370"/>
      <c r="CM370"/>
      <c r="CN370"/>
      <c r="CO370"/>
      <c r="CP370"/>
      <c r="CQ370"/>
      <c r="CR370"/>
      <c r="CS370"/>
      <c r="CT370"/>
      <c r="CU370"/>
      <c r="CV370"/>
      <c r="CW370"/>
      <c r="CX370"/>
      <c r="CY370"/>
      <c r="CZ370"/>
      <c r="DA370"/>
      <c r="DB370"/>
      <c r="DC370"/>
      <c r="DD370"/>
      <c r="DE370"/>
      <c r="DF370"/>
      <c r="DG370"/>
      <c r="DH370"/>
      <c r="DI370"/>
      <c r="DJ370"/>
      <c r="DK370"/>
      <c r="DL370"/>
      <c r="DM370"/>
      <c r="DN370"/>
      <c r="DO370"/>
      <c r="DP370"/>
      <c r="DQ370"/>
      <c r="DR370"/>
      <c r="DS370"/>
      <c r="DT370"/>
      <c r="DU370"/>
      <c r="DV370"/>
      <c r="DW370"/>
      <c r="DX370"/>
      <c r="DY370"/>
      <c r="DZ370"/>
      <c r="EA370"/>
      <c r="EB370"/>
      <c r="EC370"/>
      <c r="ED370"/>
      <c r="EE370"/>
      <c r="EF370"/>
      <c r="EG370"/>
      <c r="EH370"/>
      <c r="EI370"/>
      <c r="EJ370"/>
      <c r="EK370"/>
      <c r="EL370"/>
      <c r="EM370"/>
      <c r="EN370"/>
      <c r="EO370"/>
      <c r="EP370"/>
      <c r="EQ370"/>
      <c r="ER370"/>
      <c r="ES370"/>
      <c r="ET370"/>
      <c r="EU370"/>
      <c r="EV370"/>
      <c r="EW370"/>
      <c r="EX370"/>
      <c r="EY370"/>
      <c r="EZ370"/>
      <c r="FA370"/>
      <c r="FB370"/>
      <c r="FC370"/>
      <c r="FD370"/>
      <c r="FE370"/>
      <c r="FF370"/>
      <c r="FG370"/>
      <c r="FH370"/>
      <c r="FI370"/>
      <c r="FJ370"/>
      <c r="FK370"/>
      <c r="FL370"/>
      <c r="FM370"/>
      <c r="FN370"/>
      <c r="FO370"/>
      <c r="FP370"/>
      <c r="FQ370"/>
      <c r="FR370"/>
      <c r="FS370"/>
      <c r="FT370"/>
      <c r="FU370"/>
      <c r="FV370"/>
      <c r="FW370"/>
      <c r="FX370"/>
      <c r="FY370"/>
      <c r="FZ370"/>
      <c r="GA370"/>
      <c r="GB370"/>
      <c r="GC370"/>
      <c r="GD370"/>
      <c r="GE370"/>
      <c r="GF370"/>
      <c r="GG370"/>
      <c r="GH370"/>
      <c r="GI370"/>
      <c r="GJ370"/>
      <c r="GK370"/>
      <c r="GL370"/>
      <c r="GM370"/>
      <c r="GN370"/>
      <c r="GO370"/>
      <c r="GP370"/>
      <c r="GQ370"/>
      <c r="GR370"/>
      <c r="GS370"/>
      <c r="GT370"/>
      <c r="GU370"/>
      <c r="GV370"/>
      <c r="GW370"/>
      <c r="GX370"/>
      <c r="GY370"/>
      <c r="GZ370"/>
      <c r="HA370"/>
      <c r="HB370"/>
      <c r="HC370"/>
      <c r="HD370"/>
      <c r="HE370"/>
      <c r="HF370"/>
      <c r="HG370"/>
      <c r="HH370"/>
      <c r="HI370"/>
      <c r="HJ370"/>
      <c r="HK370"/>
      <c r="HL370"/>
      <c r="HM370"/>
      <c r="HN370"/>
      <c r="HO370"/>
      <c r="HP370"/>
      <c r="HQ370"/>
      <c r="HR370"/>
      <c r="HS370"/>
      <c r="HT370"/>
      <c r="HU370"/>
      <c r="HV370"/>
      <c r="HW370"/>
      <c r="HX370"/>
      <c r="HY370"/>
      <c r="HZ370"/>
      <c r="IA370"/>
      <c r="IB370"/>
      <c r="IC370"/>
      <c r="ID370"/>
      <c r="IE370"/>
      <c r="IF370"/>
      <c r="IG370"/>
      <c r="IH370"/>
      <c r="II370"/>
      <c r="IJ370"/>
      <c r="IK370"/>
      <c r="IL370"/>
      <c r="IM370"/>
      <c r="IN370"/>
      <c r="IO370"/>
      <c r="IP370"/>
      <c r="IQ370"/>
      <c r="IR370"/>
      <c r="IS370"/>
      <c r="IT370"/>
      <c r="IU370"/>
      <c r="IV370"/>
    </row>
    <row r="371" spans="1:256" s="5" customFormat="1" hidden="1" outlineLevel="2">
      <c r="A371" s="20"/>
      <c r="B371" s="20"/>
      <c r="C371" s="38"/>
      <c r="D371" s="641"/>
      <c r="E371" s="287">
        <v>8</v>
      </c>
      <c r="F371" s="40"/>
      <c r="G371" s="445"/>
      <c r="H371" s="315"/>
      <c r="I371" s="315"/>
      <c r="J371" s="315"/>
      <c r="K371" s="315"/>
      <c r="L371" s="315"/>
      <c r="M371" s="315"/>
      <c r="N371" s="314"/>
      <c r="O371" s="168">
        <f>IF(A23stdlife="n/a","n/a",IF(O$3&gt;(A23stdlife+$E371),(Input!$N$165*(1+rvanilla)^0.5)-SUM($N371:N371),(Input!$N$165*(1+rvanilla)^0.5)/A23stdlife))</f>
        <v>0</v>
      </c>
      <c r="P371" s="168">
        <f>IF(A23stdlife="n/a","n/a",IF(P$3&gt;(A23stdlife+$E371),(Input!$N$165*(1+rvanilla)^0.5)-SUM($N371:O371),(Input!$N$165*(1+rvanilla)^0.5)/A23stdlife))</f>
        <v>0</v>
      </c>
      <c r="Q371" s="168">
        <f>IF(A23stdlife="n/a","n/a",IF(Q$3&gt;(A23stdlife+$E371),(Input!$N$165*(1+rvanilla)^0.5)-SUM($N371:P371),(Input!$N$165*(1+rvanilla)^0.5)/A23stdlife))</f>
        <v>0</v>
      </c>
      <c r="R371" s="168">
        <f>IF(A23stdlife="n/a","n/a",IF(R$3&gt;(A23stdlife+$E371),(Input!$N$165*(1+rvanilla)^0.5)-SUM($N371:Q371),(Input!$N$165*(1+rvanilla)^0.5)/A23stdlife))</f>
        <v>0</v>
      </c>
      <c r="S371" s="168">
        <f>IF(A23stdlife="n/a","n/a",IF(S$3&gt;(A23stdlife+$E371),(Input!$N$165*(1+rvanilla)^0.5)-SUM($N371:R371),(Input!$N$165*(1+rvanilla)^0.5)/A23stdlife))</f>
        <v>0</v>
      </c>
      <c r="T371" s="168">
        <f>IF(A23stdlife="n/a","n/a",IF(T$3&gt;(A23stdlife+$E371),(Input!$N$165*(1+rvanilla)^0.5)-SUM($N371:S371),(Input!$N$165*(1+rvanilla)^0.5)/A23stdlife))</f>
        <v>0</v>
      </c>
      <c r="U371" s="168">
        <f>IF(A23stdlife="n/a","n/a",IF(U$3&gt;(A23stdlife+$E371),(Input!$N$165*(1+rvanilla)^0.5)-SUM($N371:T371),(Input!$N$165*(1+rvanilla)^0.5)/A23stdlife))</f>
        <v>0</v>
      </c>
      <c r="V371" s="168">
        <f>IF(A23stdlife="n/a","n/a",IF(V$3&gt;(A23stdlife+$E371),(Input!$N$165*(1+rvanilla)^0.5)-SUM($N371:U371),(Input!$N$165*(1+rvanilla)^0.5)/A23stdlife))</f>
        <v>0</v>
      </c>
      <c r="W371" s="168">
        <f>IF(A23stdlife="n/a","n/a",IF(W$3&gt;(A23stdlife+$E371),(Input!$N$165*(1+rvanilla)^0.5)-SUM($N371:V371),(Input!$N$165*(1+rvanilla)^0.5)/A23stdlife))</f>
        <v>0</v>
      </c>
      <c r="X371" s="168">
        <f>IF(A23stdlife="n/a","n/a",IF(X$3&gt;(A23stdlife+$E371),(Input!$N$165*(1+rvanilla)^0.5)-SUM($N371:W371),(Input!$N$165*(1+rvanilla)^0.5)/A23stdlife))</f>
        <v>0</v>
      </c>
      <c r="Y371" s="168">
        <f>IF(A23stdlife="n/a","n/a",IF(Y$3&gt;(A23stdlife+$E371),(Input!$N$165*(1+rvanilla)^0.5)-SUM($N371:X371),(Input!$N$165*(1+rvanilla)^0.5)/A23stdlife))</f>
        <v>0</v>
      </c>
      <c r="Z371" s="168">
        <f>IF(A23stdlife="n/a","n/a",IF(Z$3&gt;(A23stdlife+$E371),(Input!$N$165*(1+rvanilla)^0.5)-SUM($N371:Y371),(Input!$N$165*(1+rvanilla)^0.5)/A23stdlife))</f>
        <v>0</v>
      </c>
      <c r="AA371" s="168">
        <f>IF(A23stdlife="n/a","n/a",IF(AA$3&gt;(A23stdlife+$E371),(Input!$N$165*(1+rvanilla)^0.5)-SUM($N371:Z371),(Input!$N$165*(1+rvanilla)^0.5)/A23stdlife))</f>
        <v>0</v>
      </c>
      <c r="AB371" s="168">
        <f>IF(A23stdlife="n/a","n/a",IF(AB$3&gt;(A23stdlife+$E371),(Input!$N$165*(1+rvanilla)^0.5)-SUM($N371:AA371),(Input!$N$165*(1+rvanilla)^0.5)/A23stdlife))</f>
        <v>0</v>
      </c>
      <c r="AC371" s="168">
        <f>IF(A23stdlife="n/a","n/a",IF(AC$3&gt;(A23stdlife+$E371),(Input!$N$165*(1+rvanilla)^0.5)-SUM($N371:AB371),(Input!$N$165*(1+rvanilla)^0.5)/A23stdlife))</f>
        <v>0</v>
      </c>
      <c r="AD371" s="168">
        <f>IF(A23stdlife="n/a","n/a",IF(AD$3&gt;(A23stdlife+$E371),(Input!$N$165*(1+rvanilla)^0.5)-SUM($N371:AC371),(Input!$N$165*(1+rvanilla)^0.5)/A23stdlife))</f>
        <v>0</v>
      </c>
      <c r="AE371" s="168">
        <f>IF(A23stdlife="n/a","n/a",IF(AE$3&gt;(A23stdlife+$E371),(Input!$N$165*(1+rvanilla)^0.5)-SUM($N371:AD371),(Input!$N$165*(1+rvanilla)^0.5)/A23stdlife))</f>
        <v>0</v>
      </c>
      <c r="AF371" s="168">
        <f>IF(A23stdlife="n/a","n/a",IF(AF$3&gt;(A23stdlife+$E371),(Input!$N$165*(1+rvanilla)^0.5)-SUM($N371:AE371),(Input!$N$165*(1+rvanilla)^0.5)/A23stdlife))</f>
        <v>0</v>
      </c>
      <c r="AG371" s="168">
        <f>IF(A23stdlife="n/a","n/a",IF(AG$3&gt;(A23stdlife+$E371),(Input!$N$165*(1+rvanilla)^0.5)-SUM($N371:AF371),(Input!$N$165*(1+rvanilla)^0.5)/A23stdlife))</f>
        <v>0</v>
      </c>
      <c r="AH371" s="168">
        <f>IF(A23stdlife="n/a","n/a",IF(AH$3&gt;(A23stdlife+$E371),(Input!$N$165*(1+rvanilla)^0.5)-SUM($N371:AG371),(Input!$N$165*(1+rvanilla)^0.5)/A23stdlife))</f>
        <v>0</v>
      </c>
      <c r="AI371" s="168">
        <f>IF(A23stdlife="n/a","n/a",IF(AI$3&gt;(A23stdlife+$E371),(Input!$N$165*(1+rvanilla)^0.5)-SUM($N371:AH371),(Input!$N$165*(1+rvanilla)^0.5)/A23stdlife))</f>
        <v>0</v>
      </c>
      <c r="AJ371" s="168">
        <f>IF(A23stdlife="n/a","n/a",IF(AJ$3&gt;(A23stdlife+$E371),(Input!$N$165*(1+rvanilla)^0.5)-SUM($N371:AI371),(Input!$N$165*(1+rvanilla)^0.5)/A23stdlife))</f>
        <v>0</v>
      </c>
      <c r="AK371" s="168">
        <f>IF(A23stdlife="n/a","n/a",IF(AK$3&gt;(A23stdlife+$E371),(Input!$N$165*(1+rvanilla)^0.5)-SUM($N371:AJ371),(Input!$N$165*(1+rvanilla)^0.5)/A23stdlife))</f>
        <v>0</v>
      </c>
      <c r="AL371" s="168">
        <f>IF(A23stdlife="n/a","n/a",IF(AL$3&gt;(A23stdlife+$E371),(Input!$N$165*(1+rvanilla)^0.5)-SUM($N371:AK371),(Input!$N$165*(1+rvanilla)^0.5)/A23stdlife))</f>
        <v>0</v>
      </c>
      <c r="AM371" s="168">
        <f>IF(A23stdlife="n/a","n/a",IF(AM$3&gt;(A23stdlife+$E371),(Input!$N$165*(1+rvanilla)^0.5)-SUM($N371:AL371),(Input!$N$165*(1+rvanilla)^0.5)/A23stdlife))</f>
        <v>0</v>
      </c>
      <c r="AN371" s="168">
        <f>IF(A23stdlife="n/a","n/a",IF(AN$3&gt;(A23stdlife+$E371),(Input!$N$165*(1+rvanilla)^0.5)-SUM($N371:AM371),(Input!$N$165*(1+rvanilla)^0.5)/A23stdlife))</f>
        <v>0</v>
      </c>
      <c r="AO371" s="168">
        <f>IF(A23stdlife="n/a","n/a",IF(AO$3&gt;(A23stdlife+$E371),(Input!$N$165*(1+rvanilla)^0.5)-SUM($N371:AN371),(Input!$N$165*(1+rvanilla)^0.5)/A23stdlife))</f>
        <v>0</v>
      </c>
      <c r="AP371" s="168">
        <f>IF(A23stdlife="n/a","n/a",IF(AP$3&gt;(A23stdlife+$E371),(Input!$N$165*(1+rvanilla)^0.5)-SUM($N371:AO371),(Input!$N$165*(1+rvanilla)^0.5)/A23stdlife))</f>
        <v>0</v>
      </c>
      <c r="AQ371" s="168">
        <f>IF(A23stdlife="n/a","n/a",IF(AQ$3&gt;(A23stdlife+$E371),(Input!$N$165*(1+rvanilla)^0.5)-SUM($N371:AP371),(Input!$N$165*(1+rvanilla)^0.5)/A23stdlife))</f>
        <v>0</v>
      </c>
      <c r="AR371" s="168">
        <f>IF(A23stdlife="n/a","n/a",IF(AR$3&gt;(A23stdlife+$E371),(Input!$N$165*(1+rvanilla)^0.5)-SUM($N371:AQ371),(Input!$N$165*(1+rvanilla)^0.5)/A23stdlife))</f>
        <v>0</v>
      </c>
      <c r="AS371" s="168">
        <f>IF(A23stdlife="n/a","n/a",IF(AS$3&gt;(A23stdlife+$E371),(Input!$N$165*(1+rvanilla)^0.5)-SUM($N371:AR371),(Input!$N$165*(1+rvanilla)^0.5)/A23stdlife))</f>
        <v>0</v>
      </c>
      <c r="AT371" s="168">
        <f>IF(A23stdlife="n/a","n/a",IF(AT$3&gt;(A23stdlife+$E371),(Input!$N$165*(1+rvanilla)^0.5)-SUM($N371:AS371),(Input!$N$165*(1+rvanilla)^0.5)/A23stdlife))</f>
        <v>0</v>
      </c>
      <c r="AU371" s="168">
        <f>IF(A23stdlife="n/a","n/a",IF(AU$3&gt;(A23stdlife+$E371),(Input!$N$165*(1+rvanilla)^0.5)-SUM($N371:AT371),(Input!$N$165*(1+rvanilla)^0.5)/A23stdlife))</f>
        <v>0</v>
      </c>
      <c r="AV371" s="168">
        <f>IF(A23stdlife="n/a","n/a",IF(AV$3&gt;(A23stdlife+$E371),(Input!$N$165*(1+rvanilla)^0.5)-SUM($N371:AU371),(Input!$N$165*(1+rvanilla)^0.5)/A23stdlife))</f>
        <v>0</v>
      </c>
      <c r="AW371" s="168">
        <f>IF(A23stdlife="n/a","n/a",IF(AW$3&gt;(A23stdlife+$E371),(Input!$N$165*(1+rvanilla)^0.5)-SUM($N371:AV371),(Input!$N$165*(1+rvanilla)^0.5)/A23stdlife))</f>
        <v>0</v>
      </c>
      <c r="AX371" s="168">
        <f>IF(A23stdlife="n/a","n/a",IF(AX$3&gt;(A23stdlife+$E371),(Input!$N$165*(1+rvanilla)^0.5)-SUM($N371:AW371),(Input!$N$165*(1+rvanilla)^0.5)/A23stdlife))</f>
        <v>0</v>
      </c>
      <c r="AY371" s="168">
        <f>IF(A23stdlife="n/a","n/a",IF(AY$3&gt;(A23stdlife+$E371),(Input!$N$165*(1+rvanilla)^0.5)-SUM($N371:AX371),(Input!$N$165*(1+rvanilla)^0.5)/A23stdlife))</f>
        <v>0</v>
      </c>
      <c r="AZ371" s="168">
        <f>IF(A23stdlife="n/a","n/a",IF(AZ$3&gt;(A23stdlife+$E371),(Input!$N$165*(1+rvanilla)^0.5)-SUM($N371:AY371),(Input!$N$165*(1+rvanilla)^0.5)/A23stdlife))</f>
        <v>0</v>
      </c>
      <c r="BA371" s="168">
        <f>IF(A23stdlife="n/a","n/a",IF(BA$3&gt;(A23stdlife+$E371),(Input!$N$165*(1+rvanilla)^0.5)-SUM($N371:AZ371),(Input!$N$165*(1+rvanilla)^0.5)/A23stdlife))</f>
        <v>0</v>
      </c>
      <c r="BB371" s="168">
        <f>IF(A23stdlife="n/a","n/a",IF(BB$3&gt;(A23stdlife+$E371),(Input!$N$165*(1+rvanilla)^0.5)-SUM($N371:BA371),(Input!$N$165*(1+rvanilla)^0.5)/A23stdlife))</f>
        <v>0</v>
      </c>
      <c r="BC371" s="168">
        <f>IF(A23stdlife="n/a","n/a",IF(BC$3&gt;(A23stdlife+$E371),(Input!$N$165*(1+rvanilla)^0.5)-SUM($N371:BB371),(Input!$N$165*(1+rvanilla)^0.5)/A23stdlife))</f>
        <v>0</v>
      </c>
      <c r="BD371" s="168">
        <f>IF(A23stdlife="n/a","n/a",IF(BD$3&gt;(A23stdlife+$E371),(Input!$N$165*(1+rvanilla)^0.5)-SUM($N371:BC371),(Input!$N$165*(1+rvanilla)^0.5)/A23stdlife))</f>
        <v>0</v>
      </c>
      <c r="BE371" s="168">
        <f>IF(A23stdlife="n/a","n/a",IF(BE$3&gt;(A23stdlife+$E371),(Input!$N$165*(1+rvanilla)^0.5)-SUM($N371:BD371),(Input!$N$165*(1+rvanilla)^0.5)/A23stdlife))</f>
        <v>0</v>
      </c>
      <c r="BF371" s="168">
        <f>IF(A23stdlife="n/a","n/a",IF(BF$3&gt;(A23stdlife+$E371),(Input!$N$165*(1+rvanilla)^0.5)-SUM($N371:BE371),(Input!$N$165*(1+rvanilla)^0.5)/A23stdlife))</f>
        <v>0</v>
      </c>
      <c r="BG371" s="168">
        <f>IF(A23stdlife="n/a","n/a",IF(BG$3&gt;(A23stdlife+$E371),(Input!$N$165*(1+rvanilla)^0.5)-SUM($N371:BF371),(Input!$N$165*(1+rvanilla)^0.5)/A23stdlife))</f>
        <v>0</v>
      </c>
      <c r="BH371" s="168">
        <f>IF(A23stdlife="n/a","n/a",IF(BH$3&gt;(A23stdlife+$E371),(Input!$N$165*(1+rvanilla)^0.5)-SUM($N371:BG371),(Input!$N$165*(1+rvanilla)^0.5)/A23stdlife))</f>
        <v>0</v>
      </c>
      <c r="BI371" s="168">
        <f>IF(A23stdlife="n/a","n/a",IF(BI$3&gt;(A23stdlife+$E371),(Input!$N$165*(1+rvanilla)^0.5)-SUM($N371:BH371),(Input!$N$165*(1+rvanilla)^0.5)/A23stdlife))</f>
        <v>0</v>
      </c>
      <c r="BJ371" s="20"/>
      <c r="BK371" s="20"/>
      <c r="BL371"/>
      <c r="BM371"/>
      <c r="BN371"/>
      <c r="BO371"/>
      <c r="BP371"/>
      <c r="BQ371"/>
      <c r="BR371"/>
      <c r="BS371"/>
      <c r="BT371"/>
      <c r="BU371"/>
      <c r="BV371"/>
      <c r="BW371"/>
      <c r="BX371"/>
      <c r="BY371"/>
      <c r="BZ371"/>
      <c r="CA371"/>
      <c r="CB371"/>
      <c r="CC371"/>
      <c r="CD371"/>
      <c r="CE371"/>
      <c r="CF371"/>
      <c r="CG371"/>
      <c r="CH371"/>
      <c r="CI371"/>
      <c r="CJ371"/>
      <c r="CK371"/>
      <c r="CL371"/>
      <c r="CM371"/>
      <c r="CN371"/>
      <c r="CO371"/>
      <c r="CP371"/>
      <c r="CQ371"/>
      <c r="CR371"/>
      <c r="CS371"/>
      <c r="CT371"/>
      <c r="CU371"/>
      <c r="CV371"/>
      <c r="CW371"/>
      <c r="CX371"/>
      <c r="CY371"/>
      <c r="CZ371"/>
      <c r="DA371"/>
      <c r="DB371"/>
      <c r="DC371"/>
      <c r="DD371"/>
      <c r="DE371"/>
      <c r="DF371"/>
      <c r="DG371"/>
      <c r="DH371"/>
      <c r="DI371"/>
      <c r="DJ371"/>
      <c r="DK371"/>
      <c r="DL371"/>
      <c r="DM371"/>
      <c r="DN371"/>
      <c r="DO371"/>
      <c r="DP371"/>
      <c r="DQ371"/>
      <c r="DR371"/>
      <c r="DS371"/>
      <c r="DT371"/>
      <c r="DU371"/>
      <c r="DV371"/>
      <c r="DW371"/>
      <c r="DX371"/>
      <c r="DY371"/>
      <c r="DZ371"/>
      <c r="EA371"/>
      <c r="EB371"/>
      <c r="EC371"/>
      <c r="ED371"/>
      <c r="EE371"/>
      <c r="EF371"/>
      <c r="EG371"/>
      <c r="EH371"/>
      <c r="EI371"/>
      <c r="EJ371"/>
      <c r="EK371"/>
      <c r="EL371"/>
      <c r="EM371"/>
      <c r="EN371"/>
      <c r="EO371"/>
      <c r="EP371"/>
      <c r="EQ371"/>
      <c r="ER371"/>
      <c r="ES371"/>
      <c r="ET371"/>
      <c r="EU371"/>
      <c r="EV371"/>
      <c r="EW371"/>
      <c r="EX371"/>
      <c r="EY371"/>
      <c r="EZ371"/>
      <c r="FA371"/>
      <c r="FB371"/>
      <c r="FC371"/>
      <c r="FD371"/>
      <c r="FE371"/>
      <c r="FF371"/>
      <c r="FG371"/>
      <c r="FH371"/>
      <c r="FI371"/>
      <c r="FJ371"/>
      <c r="FK371"/>
      <c r="FL371"/>
      <c r="FM371"/>
      <c r="FN371"/>
      <c r="FO371"/>
      <c r="FP371"/>
      <c r="FQ371"/>
      <c r="FR371"/>
      <c r="FS371"/>
      <c r="FT371"/>
      <c r="FU371"/>
      <c r="FV371"/>
      <c r="FW371"/>
      <c r="FX371"/>
      <c r="FY371"/>
      <c r="FZ371"/>
      <c r="GA371"/>
      <c r="GB371"/>
      <c r="GC371"/>
      <c r="GD371"/>
      <c r="GE371"/>
      <c r="GF371"/>
      <c r="GG371"/>
      <c r="GH371"/>
      <c r="GI371"/>
      <c r="GJ371"/>
      <c r="GK371"/>
      <c r="GL371"/>
      <c r="GM371"/>
      <c r="GN371"/>
      <c r="GO371"/>
      <c r="GP371"/>
      <c r="GQ371"/>
      <c r="GR371"/>
      <c r="GS371"/>
      <c r="GT371"/>
      <c r="GU371"/>
      <c r="GV371"/>
      <c r="GW371"/>
      <c r="GX371"/>
      <c r="GY371"/>
      <c r="GZ371"/>
      <c r="HA371"/>
      <c r="HB371"/>
      <c r="HC371"/>
      <c r="HD371"/>
      <c r="HE371"/>
      <c r="HF371"/>
      <c r="HG371"/>
      <c r="HH371"/>
      <c r="HI371"/>
      <c r="HJ371"/>
      <c r="HK371"/>
      <c r="HL371"/>
      <c r="HM371"/>
      <c r="HN371"/>
      <c r="HO371"/>
      <c r="HP371"/>
      <c r="HQ371"/>
      <c r="HR371"/>
      <c r="HS371"/>
      <c r="HT371"/>
      <c r="HU371"/>
      <c r="HV371"/>
      <c r="HW371"/>
      <c r="HX371"/>
      <c r="HY371"/>
      <c r="HZ371"/>
      <c r="IA371"/>
      <c r="IB371"/>
      <c r="IC371"/>
      <c r="ID371"/>
      <c r="IE371"/>
      <c r="IF371"/>
      <c r="IG371"/>
      <c r="IH371"/>
      <c r="II371"/>
      <c r="IJ371"/>
      <c r="IK371"/>
      <c r="IL371"/>
      <c r="IM371"/>
      <c r="IN371"/>
      <c r="IO371"/>
      <c r="IP371"/>
      <c r="IQ371"/>
      <c r="IR371"/>
      <c r="IS371"/>
      <c r="IT371"/>
      <c r="IU371"/>
      <c r="IV371"/>
    </row>
    <row r="372" spans="1:256" s="5" customFormat="1" hidden="1" outlineLevel="2">
      <c r="A372" s="20"/>
      <c r="B372" s="20"/>
      <c r="C372" s="38"/>
      <c r="D372" s="641"/>
      <c r="E372" s="287">
        <v>9</v>
      </c>
      <c r="F372" s="40"/>
      <c r="G372" s="445"/>
      <c r="H372" s="315"/>
      <c r="I372" s="315"/>
      <c r="J372" s="315"/>
      <c r="K372" s="315"/>
      <c r="L372" s="315"/>
      <c r="M372" s="315"/>
      <c r="N372" s="315"/>
      <c r="O372" s="314"/>
      <c r="P372" s="168">
        <f>IF(A23stdlife="n/a","n/a",IF(P$3&gt;(A23stdlife+$E372),(Input!$O$165*(1+rvanilla)^0.5)-SUM($O372:O372),(Input!$O$165*(1+rvanilla)^0.5)/A23stdlife))</f>
        <v>0</v>
      </c>
      <c r="Q372" s="168">
        <f>IF(A23stdlife="n/a","n/a",IF(Q$3&gt;(A23stdlife+$E372),(Input!$O$165*(1+rvanilla)^0.5)-SUM($O372:P372),(Input!$O$165*(1+rvanilla)^0.5)/A23stdlife))</f>
        <v>0</v>
      </c>
      <c r="R372" s="168">
        <f>IF(A23stdlife="n/a","n/a",IF(R$3&gt;(A23stdlife+$E372),(Input!$O$165*(1+rvanilla)^0.5)-SUM($O372:Q372),(Input!$O$165*(1+rvanilla)^0.5)/A23stdlife))</f>
        <v>0</v>
      </c>
      <c r="S372" s="168">
        <f>IF(A23stdlife="n/a","n/a",IF(S$3&gt;(A23stdlife+$E372),(Input!$O$165*(1+rvanilla)^0.5)-SUM($O372:R372),(Input!$O$165*(1+rvanilla)^0.5)/A23stdlife))</f>
        <v>0</v>
      </c>
      <c r="T372" s="168">
        <f>IF(A23stdlife="n/a","n/a",IF(T$3&gt;(A23stdlife+$E372),(Input!$O$165*(1+rvanilla)^0.5)-SUM($O372:S372),(Input!$O$165*(1+rvanilla)^0.5)/A23stdlife))</f>
        <v>0</v>
      </c>
      <c r="U372" s="168">
        <f>IF(A23stdlife="n/a","n/a",IF(U$3&gt;(A23stdlife+$E372),(Input!$O$165*(1+rvanilla)^0.5)-SUM($O372:T372),(Input!$O$165*(1+rvanilla)^0.5)/A23stdlife))</f>
        <v>0</v>
      </c>
      <c r="V372" s="168">
        <f>IF(A23stdlife="n/a","n/a",IF(V$3&gt;(A23stdlife+$E372),(Input!$O$165*(1+rvanilla)^0.5)-SUM($O372:U372),(Input!$O$165*(1+rvanilla)^0.5)/A23stdlife))</f>
        <v>0</v>
      </c>
      <c r="W372" s="168">
        <f>IF(A23stdlife="n/a","n/a",IF(W$3&gt;(A23stdlife+$E372),(Input!$O$165*(1+rvanilla)^0.5)-SUM($O372:V372),(Input!$O$165*(1+rvanilla)^0.5)/A23stdlife))</f>
        <v>0</v>
      </c>
      <c r="X372" s="168">
        <f>IF(A23stdlife="n/a","n/a",IF(X$3&gt;(A23stdlife+$E372),(Input!$O$165*(1+rvanilla)^0.5)-SUM($O372:W372),(Input!$O$165*(1+rvanilla)^0.5)/A23stdlife))</f>
        <v>0</v>
      </c>
      <c r="Y372" s="168">
        <f>IF(A23stdlife="n/a","n/a",IF(Y$3&gt;(A23stdlife+$E372),(Input!$O$165*(1+rvanilla)^0.5)-SUM($O372:X372),(Input!$O$165*(1+rvanilla)^0.5)/A23stdlife))</f>
        <v>0</v>
      </c>
      <c r="Z372" s="168">
        <f>IF(A23stdlife="n/a","n/a",IF(Z$3&gt;(A23stdlife+$E372),(Input!$O$165*(1+rvanilla)^0.5)-SUM($O372:Y372),(Input!$O$165*(1+rvanilla)^0.5)/A23stdlife))</f>
        <v>0</v>
      </c>
      <c r="AA372" s="168">
        <f>IF(A23stdlife="n/a","n/a",IF(AA$3&gt;(A23stdlife+$E372),(Input!$O$165*(1+rvanilla)^0.5)-SUM($O372:Z372),(Input!$O$165*(1+rvanilla)^0.5)/A23stdlife))</f>
        <v>0</v>
      </c>
      <c r="AB372" s="168">
        <f>IF(A23stdlife="n/a","n/a",IF(AB$3&gt;(A23stdlife+$E372),(Input!$O$165*(1+rvanilla)^0.5)-SUM($O372:AA372),(Input!$O$165*(1+rvanilla)^0.5)/A23stdlife))</f>
        <v>0</v>
      </c>
      <c r="AC372" s="168">
        <f>IF(A23stdlife="n/a","n/a",IF(AC$3&gt;(A23stdlife+$E372),(Input!$O$165*(1+rvanilla)^0.5)-SUM($O372:AB372),(Input!$O$165*(1+rvanilla)^0.5)/A23stdlife))</f>
        <v>0</v>
      </c>
      <c r="AD372" s="168">
        <f>IF(A23stdlife="n/a","n/a",IF(AD$3&gt;(A23stdlife+$E372),(Input!$O$165*(1+rvanilla)^0.5)-SUM($O372:AC372),(Input!$O$165*(1+rvanilla)^0.5)/A23stdlife))</f>
        <v>0</v>
      </c>
      <c r="AE372" s="168">
        <f>IF(A23stdlife="n/a","n/a",IF(AE$3&gt;(A23stdlife+$E372),(Input!$O$165*(1+rvanilla)^0.5)-SUM($O372:AD372),(Input!$O$165*(1+rvanilla)^0.5)/A23stdlife))</f>
        <v>0</v>
      </c>
      <c r="AF372" s="168">
        <f>IF(A23stdlife="n/a","n/a",IF(AF$3&gt;(A23stdlife+$E372),(Input!$O$165*(1+rvanilla)^0.5)-SUM($O372:AE372),(Input!$O$165*(1+rvanilla)^0.5)/A23stdlife))</f>
        <v>0</v>
      </c>
      <c r="AG372" s="168">
        <f>IF(A23stdlife="n/a","n/a",IF(AG$3&gt;(A23stdlife+$E372),(Input!$O$165*(1+rvanilla)^0.5)-SUM($O372:AF372),(Input!$O$165*(1+rvanilla)^0.5)/A23stdlife))</f>
        <v>0</v>
      </c>
      <c r="AH372" s="168">
        <f>IF(A23stdlife="n/a","n/a",IF(AH$3&gt;(A23stdlife+$E372),(Input!$O$165*(1+rvanilla)^0.5)-SUM($O372:AG372),(Input!$O$165*(1+rvanilla)^0.5)/A23stdlife))</f>
        <v>0</v>
      </c>
      <c r="AI372" s="168">
        <f>IF(A23stdlife="n/a","n/a",IF(AI$3&gt;(A23stdlife+$E372),(Input!$O$165*(1+rvanilla)^0.5)-SUM($O372:AH372),(Input!$O$165*(1+rvanilla)^0.5)/A23stdlife))</f>
        <v>0</v>
      </c>
      <c r="AJ372" s="168">
        <f>IF(A23stdlife="n/a","n/a",IF(AJ$3&gt;(A23stdlife+$E372),(Input!$O$165*(1+rvanilla)^0.5)-SUM($O372:AI372),(Input!$O$165*(1+rvanilla)^0.5)/A23stdlife))</f>
        <v>0</v>
      </c>
      <c r="AK372" s="168">
        <f>IF(A23stdlife="n/a","n/a",IF(AK$3&gt;(A23stdlife+$E372),(Input!$O$165*(1+rvanilla)^0.5)-SUM($O372:AJ372),(Input!$O$165*(1+rvanilla)^0.5)/A23stdlife))</f>
        <v>0</v>
      </c>
      <c r="AL372" s="168">
        <f>IF(A23stdlife="n/a","n/a",IF(AL$3&gt;(A23stdlife+$E372),(Input!$O$165*(1+rvanilla)^0.5)-SUM($O372:AK372),(Input!$O$165*(1+rvanilla)^0.5)/A23stdlife))</f>
        <v>0</v>
      </c>
      <c r="AM372" s="168">
        <f>IF(A23stdlife="n/a","n/a",IF(AM$3&gt;(A23stdlife+$E372),(Input!$O$165*(1+rvanilla)^0.5)-SUM($O372:AL372),(Input!$O$165*(1+rvanilla)^0.5)/A23stdlife))</f>
        <v>0</v>
      </c>
      <c r="AN372" s="168">
        <f>IF(A23stdlife="n/a","n/a",IF(AN$3&gt;(A23stdlife+$E372),(Input!$O$165*(1+rvanilla)^0.5)-SUM($O372:AM372),(Input!$O$165*(1+rvanilla)^0.5)/A23stdlife))</f>
        <v>0</v>
      </c>
      <c r="AO372" s="168">
        <f>IF(A23stdlife="n/a","n/a",IF(AO$3&gt;(A23stdlife+$E372),(Input!$O$165*(1+rvanilla)^0.5)-SUM($O372:AN372),(Input!$O$165*(1+rvanilla)^0.5)/A23stdlife))</f>
        <v>0</v>
      </c>
      <c r="AP372" s="168">
        <f>IF(A23stdlife="n/a","n/a",IF(AP$3&gt;(A23stdlife+$E372),(Input!$O$165*(1+rvanilla)^0.5)-SUM($O372:AO372),(Input!$O$165*(1+rvanilla)^0.5)/A23stdlife))</f>
        <v>0</v>
      </c>
      <c r="AQ372" s="168">
        <f>IF(A23stdlife="n/a","n/a",IF(AQ$3&gt;(A23stdlife+$E372),(Input!$O$165*(1+rvanilla)^0.5)-SUM($O372:AP372),(Input!$O$165*(1+rvanilla)^0.5)/A23stdlife))</f>
        <v>0</v>
      </c>
      <c r="AR372" s="168">
        <f>IF(A23stdlife="n/a","n/a",IF(AR$3&gt;(A23stdlife+$E372),(Input!$O$165*(1+rvanilla)^0.5)-SUM($O372:AQ372),(Input!$O$165*(1+rvanilla)^0.5)/A23stdlife))</f>
        <v>0</v>
      </c>
      <c r="AS372" s="168">
        <f>IF(A23stdlife="n/a","n/a",IF(AS$3&gt;(A23stdlife+$E372),(Input!$O$165*(1+rvanilla)^0.5)-SUM($O372:AR372),(Input!$O$165*(1+rvanilla)^0.5)/A23stdlife))</f>
        <v>0</v>
      </c>
      <c r="AT372" s="168">
        <f>IF(A23stdlife="n/a","n/a",IF(AT$3&gt;(A23stdlife+$E372),(Input!$O$165*(1+rvanilla)^0.5)-SUM($O372:AS372),(Input!$O$165*(1+rvanilla)^0.5)/A23stdlife))</f>
        <v>0</v>
      </c>
      <c r="AU372" s="168">
        <f>IF(A23stdlife="n/a","n/a",IF(AU$3&gt;(A23stdlife+$E372),(Input!$O$165*(1+rvanilla)^0.5)-SUM($O372:AT372),(Input!$O$165*(1+rvanilla)^0.5)/A23stdlife))</f>
        <v>0</v>
      </c>
      <c r="AV372" s="168">
        <f>IF(A23stdlife="n/a","n/a",IF(AV$3&gt;(A23stdlife+$E372),(Input!$O$165*(1+rvanilla)^0.5)-SUM($O372:AU372),(Input!$O$165*(1+rvanilla)^0.5)/A23stdlife))</f>
        <v>0</v>
      </c>
      <c r="AW372" s="168">
        <f>IF(A23stdlife="n/a","n/a",IF(AW$3&gt;(A23stdlife+$E372),(Input!$O$165*(1+rvanilla)^0.5)-SUM($O372:AV372),(Input!$O$165*(1+rvanilla)^0.5)/A23stdlife))</f>
        <v>0</v>
      </c>
      <c r="AX372" s="168">
        <f>IF(A23stdlife="n/a","n/a",IF(AX$3&gt;(A23stdlife+$E372),(Input!$O$165*(1+rvanilla)^0.5)-SUM($O372:AW372),(Input!$O$165*(1+rvanilla)^0.5)/A23stdlife))</f>
        <v>0</v>
      </c>
      <c r="AY372" s="168">
        <f>IF(A23stdlife="n/a","n/a",IF(AY$3&gt;(A23stdlife+$E372),(Input!$O$165*(1+rvanilla)^0.5)-SUM($O372:AX372),(Input!$O$165*(1+rvanilla)^0.5)/A23stdlife))</f>
        <v>0</v>
      </c>
      <c r="AZ372" s="168">
        <f>IF(A23stdlife="n/a","n/a",IF(AZ$3&gt;(A23stdlife+$E372),(Input!$O$165*(1+rvanilla)^0.5)-SUM($O372:AY372),(Input!$O$165*(1+rvanilla)^0.5)/A23stdlife))</f>
        <v>0</v>
      </c>
      <c r="BA372" s="168">
        <f>IF(A23stdlife="n/a","n/a",IF(BA$3&gt;(A23stdlife+$E372),(Input!$O$165*(1+rvanilla)^0.5)-SUM($O372:AZ372),(Input!$O$165*(1+rvanilla)^0.5)/A23stdlife))</f>
        <v>0</v>
      </c>
      <c r="BB372" s="168">
        <f>IF(A23stdlife="n/a","n/a",IF(BB$3&gt;(A23stdlife+$E372),(Input!$O$165*(1+rvanilla)^0.5)-SUM($O372:BA372),(Input!$O$165*(1+rvanilla)^0.5)/A23stdlife))</f>
        <v>0</v>
      </c>
      <c r="BC372" s="168">
        <f>IF(A23stdlife="n/a","n/a",IF(BC$3&gt;(A23stdlife+$E372),(Input!$O$165*(1+rvanilla)^0.5)-SUM($O372:BB372),(Input!$O$165*(1+rvanilla)^0.5)/A23stdlife))</f>
        <v>0</v>
      </c>
      <c r="BD372" s="168">
        <f>IF(A23stdlife="n/a","n/a",IF(BD$3&gt;(A23stdlife+$E372),(Input!$O$165*(1+rvanilla)^0.5)-SUM($O372:BC372),(Input!$O$165*(1+rvanilla)^0.5)/A23stdlife))</f>
        <v>0</v>
      </c>
      <c r="BE372" s="168">
        <f>IF(A23stdlife="n/a","n/a",IF(BE$3&gt;(A23stdlife+$E372),(Input!$O$165*(1+rvanilla)^0.5)-SUM($O372:BD372),(Input!$O$165*(1+rvanilla)^0.5)/A23stdlife))</f>
        <v>0</v>
      </c>
      <c r="BF372" s="168">
        <f>IF(A23stdlife="n/a","n/a",IF(BF$3&gt;(A23stdlife+$E372),(Input!$O$165*(1+rvanilla)^0.5)-SUM($O372:BE372),(Input!$O$165*(1+rvanilla)^0.5)/A23stdlife))</f>
        <v>0</v>
      </c>
      <c r="BG372" s="168">
        <f>IF(A23stdlife="n/a","n/a",IF(BG$3&gt;(A23stdlife+$E372),(Input!$O$165*(1+rvanilla)^0.5)-SUM($O372:BF372),(Input!$O$165*(1+rvanilla)^0.5)/A23stdlife))</f>
        <v>0</v>
      </c>
      <c r="BH372" s="168">
        <f>IF(A23stdlife="n/a","n/a",IF(BH$3&gt;(A23stdlife+$E372),(Input!$O$165*(1+rvanilla)^0.5)-SUM($O372:BG372),(Input!$O$165*(1+rvanilla)^0.5)/A23stdlife))</f>
        <v>0</v>
      </c>
      <c r="BI372" s="168">
        <f>IF(A23stdlife="n/a","n/a",IF(BI$3&gt;(A23stdlife+$E372),(Input!$O$165*(1+rvanilla)^0.5)-SUM($O372:BH372),(Input!$O$165*(1+rvanilla)^0.5)/A23stdlife))</f>
        <v>0</v>
      </c>
      <c r="BJ372" s="20"/>
      <c r="BK372" s="20"/>
      <c r="BL372"/>
      <c r="BM372"/>
      <c r="BN372"/>
      <c r="BO372"/>
      <c r="BP372"/>
      <c r="BQ372"/>
      <c r="BR372"/>
      <c r="BS372"/>
      <c r="BT372"/>
      <c r="BU372"/>
      <c r="BV372"/>
      <c r="BW372"/>
      <c r="BX372"/>
      <c r="BY372"/>
      <c r="BZ372"/>
      <c r="CA372"/>
      <c r="CB372"/>
      <c r="CC372"/>
      <c r="CD372"/>
      <c r="CE372"/>
      <c r="CF372"/>
      <c r="CG372"/>
      <c r="CH372"/>
      <c r="CI372"/>
      <c r="CJ372"/>
      <c r="CK372"/>
      <c r="CL372"/>
      <c r="CM372"/>
      <c r="CN372"/>
      <c r="CO372"/>
      <c r="CP372"/>
      <c r="CQ372"/>
      <c r="CR372"/>
      <c r="CS372"/>
      <c r="CT372"/>
      <c r="CU372"/>
      <c r="CV372"/>
      <c r="CW372"/>
      <c r="CX372"/>
      <c r="CY372"/>
      <c r="CZ372"/>
      <c r="DA372"/>
      <c r="DB372"/>
      <c r="DC372"/>
      <c r="DD372"/>
      <c r="DE372"/>
      <c r="DF372"/>
      <c r="DG372"/>
      <c r="DH372"/>
      <c r="DI372"/>
      <c r="DJ372"/>
      <c r="DK372"/>
      <c r="DL372"/>
      <c r="DM372"/>
      <c r="DN372"/>
      <c r="DO372"/>
      <c r="DP372"/>
      <c r="DQ372"/>
      <c r="DR372"/>
      <c r="DS372"/>
      <c r="DT372"/>
      <c r="DU372"/>
      <c r="DV372"/>
      <c r="DW372"/>
      <c r="DX372"/>
      <c r="DY372"/>
      <c r="DZ372"/>
      <c r="EA372"/>
      <c r="EB372"/>
      <c r="EC372"/>
      <c r="ED372"/>
      <c r="EE372"/>
      <c r="EF372"/>
      <c r="EG372"/>
      <c r="EH372"/>
      <c r="EI372"/>
      <c r="EJ372"/>
      <c r="EK372"/>
      <c r="EL372"/>
      <c r="EM372"/>
      <c r="EN372"/>
      <c r="EO372"/>
      <c r="EP372"/>
      <c r="EQ372"/>
      <c r="ER372"/>
      <c r="ES372"/>
      <c r="ET372"/>
      <c r="EU372"/>
      <c r="EV372"/>
      <c r="EW372"/>
      <c r="EX372"/>
      <c r="EY372"/>
      <c r="EZ372"/>
      <c r="FA372"/>
      <c r="FB372"/>
      <c r="FC372"/>
      <c r="FD372"/>
      <c r="FE372"/>
      <c r="FF372"/>
      <c r="FG372"/>
      <c r="FH372"/>
      <c r="FI372"/>
      <c r="FJ372"/>
      <c r="FK372"/>
      <c r="FL372"/>
      <c r="FM372"/>
      <c r="FN372"/>
      <c r="FO372"/>
      <c r="FP372"/>
      <c r="FQ372"/>
      <c r="FR372"/>
      <c r="FS372"/>
      <c r="FT372"/>
      <c r="FU372"/>
      <c r="FV372"/>
      <c r="FW372"/>
      <c r="FX372"/>
      <c r="FY372"/>
      <c r="FZ372"/>
      <c r="GA372"/>
      <c r="GB372"/>
      <c r="GC372"/>
      <c r="GD372"/>
      <c r="GE372"/>
      <c r="GF372"/>
      <c r="GG372"/>
      <c r="GH372"/>
      <c r="GI372"/>
      <c r="GJ372"/>
      <c r="GK372"/>
      <c r="GL372"/>
      <c r="GM372"/>
      <c r="GN372"/>
      <c r="GO372"/>
      <c r="GP372"/>
      <c r="GQ372"/>
      <c r="GR372"/>
      <c r="GS372"/>
      <c r="GT372"/>
      <c r="GU372"/>
      <c r="GV372"/>
      <c r="GW372"/>
      <c r="GX372"/>
      <c r="GY372"/>
      <c r="GZ372"/>
      <c r="HA372"/>
      <c r="HB372"/>
      <c r="HC372"/>
      <c r="HD372"/>
      <c r="HE372"/>
      <c r="HF372"/>
      <c r="HG372"/>
      <c r="HH372"/>
      <c r="HI372"/>
      <c r="HJ372"/>
      <c r="HK372"/>
      <c r="HL372"/>
      <c r="HM372"/>
      <c r="HN372"/>
      <c r="HO372"/>
      <c r="HP372"/>
      <c r="HQ372"/>
      <c r="HR372"/>
      <c r="HS372"/>
      <c r="HT372"/>
      <c r="HU372"/>
      <c r="HV372"/>
      <c r="HW372"/>
      <c r="HX372"/>
      <c r="HY372"/>
      <c r="HZ372"/>
      <c r="IA372"/>
      <c r="IB372"/>
      <c r="IC372"/>
      <c r="ID372"/>
      <c r="IE372"/>
      <c r="IF372"/>
      <c r="IG372"/>
      <c r="IH372"/>
      <c r="II372"/>
      <c r="IJ372"/>
      <c r="IK372"/>
      <c r="IL372"/>
      <c r="IM372"/>
      <c r="IN372"/>
      <c r="IO372"/>
      <c r="IP372"/>
      <c r="IQ372"/>
      <c r="IR372"/>
      <c r="IS372"/>
      <c r="IT372"/>
      <c r="IU372"/>
      <c r="IV372"/>
    </row>
    <row r="373" spans="1:256" s="5" customFormat="1" hidden="1" outlineLevel="2">
      <c r="A373" s="20"/>
      <c r="B373" s="20"/>
      <c r="C373" s="38"/>
      <c r="D373" s="641"/>
      <c r="E373" s="288">
        <v>10</v>
      </c>
      <c r="F373" s="40"/>
      <c r="G373" s="445"/>
      <c r="H373" s="315"/>
      <c r="I373" s="315"/>
      <c r="J373" s="315"/>
      <c r="K373" s="315"/>
      <c r="L373" s="315"/>
      <c r="M373" s="315"/>
      <c r="N373" s="315"/>
      <c r="O373" s="315"/>
      <c r="P373" s="314"/>
      <c r="Q373" s="168">
        <f>IF(A23stdlife="n/a","n/a",IF(Q$3&gt;(A23stdlife+$E373),(Input!$P$165*(1+rvanilla)^0.5)-SUM($P373:P373),(Input!$P$165*(1+rvanilla)^0.5)/A23stdlife))</f>
        <v>0</v>
      </c>
      <c r="R373" s="168">
        <f>IF(A23stdlife="n/a","n/a",IF(R$3&gt;(A23stdlife+$E373),(Input!$P$165*(1+rvanilla)^0.5)-SUM($P373:Q373),(Input!$P$165*(1+rvanilla)^0.5)/A23stdlife))</f>
        <v>0</v>
      </c>
      <c r="S373" s="168">
        <f>IF(A23stdlife="n/a","n/a",IF(S$3&gt;(A23stdlife+$E373),(Input!$P$165*(1+rvanilla)^0.5)-SUM($P373:R373),(Input!$P$165*(1+rvanilla)^0.5)/A23stdlife))</f>
        <v>0</v>
      </c>
      <c r="T373" s="168">
        <f>IF(A23stdlife="n/a","n/a",IF(T$3&gt;(A23stdlife+$E373),(Input!$P$165*(1+rvanilla)^0.5)-SUM($P373:S373),(Input!$P$165*(1+rvanilla)^0.5)/A23stdlife))</f>
        <v>0</v>
      </c>
      <c r="U373" s="168">
        <f>IF(A23stdlife="n/a","n/a",IF(U$3&gt;(A23stdlife+$E373),(Input!$P$165*(1+rvanilla)^0.5)-SUM($P373:T373),(Input!$P$165*(1+rvanilla)^0.5)/A23stdlife))</f>
        <v>0</v>
      </c>
      <c r="V373" s="168">
        <f>IF(A23stdlife="n/a","n/a",IF(V$3&gt;(A23stdlife+$E373),(Input!$P$165*(1+rvanilla)^0.5)-SUM($P373:U373),(Input!$P$165*(1+rvanilla)^0.5)/A23stdlife))</f>
        <v>0</v>
      </c>
      <c r="W373" s="168">
        <f>IF(A23stdlife="n/a","n/a",IF(W$3&gt;(A23stdlife+$E373),(Input!$P$165*(1+rvanilla)^0.5)-SUM($P373:V373),(Input!$P$165*(1+rvanilla)^0.5)/A23stdlife))</f>
        <v>0</v>
      </c>
      <c r="X373" s="168">
        <f>IF(A23stdlife="n/a","n/a",IF(X$3&gt;(A23stdlife+$E373),(Input!$P$165*(1+rvanilla)^0.5)-SUM($P373:W373),(Input!$P$165*(1+rvanilla)^0.5)/A23stdlife))</f>
        <v>0</v>
      </c>
      <c r="Y373" s="168">
        <f>IF(A23stdlife="n/a","n/a",IF(Y$3&gt;(A23stdlife+$E373),(Input!$P$165*(1+rvanilla)^0.5)-SUM($P373:X373),(Input!$P$165*(1+rvanilla)^0.5)/A23stdlife))</f>
        <v>0</v>
      </c>
      <c r="Z373" s="168">
        <f>IF(A23stdlife="n/a","n/a",IF(Z$3&gt;(A23stdlife+$E373),(Input!$P$165*(1+rvanilla)^0.5)-SUM($P373:Y373),(Input!$P$165*(1+rvanilla)^0.5)/A23stdlife))</f>
        <v>0</v>
      </c>
      <c r="AA373" s="168">
        <f>IF(A23stdlife="n/a","n/a",IF(AA$3&gt;(A23stdlife+$E373),(Input!$P$165*(1+rvanilla)^0.5)-SUM($P373:Z373),(Input!$P$165*(1+rvanilla)^0.5)/A23stdlife))</f>
        <v>0</v>
      </c>
      <c r="AB373" s="168">
        <f>IF(A23stdlife="n/a","n/a",IF(AB$3&gt;(A23stdlife+$E373),(Input!$P$165*(1+rvanilla)^0.5)-SUM($P373:AA373),(Input!$P$165*(1+rvanilla)^0.5)/A23stdlife))</f>
        <v>0</v>
      </c>
      <c r="AC373" s="168">
        <f>IF(A23stdlife="n/a","n/a",IF(AC$3&gt;(A23stdlife+$E373),(Input!$P$165*(1+rvanilla)^0.5)-SUM($P373:AB373),(Input!$P$165*(1+rvanilla)^0.5)/A23stdlife))</f>
        <v>0</v>
      </c>
      <c r="AD373" s="168">
        <f>IF(A23stdlife="n/a","n/a",IF(AD$3&gt;(A23stdlife+$E373),(Input!$P$165*(1+rvanilla)^0.5)-SUM($P373:AC373),(Input!$P$165*(1+rvanilla)^0.5)/A23stdlife))</f>
        <v>0</v>
      </c>
      <c r="AE373" s="168">
        <f>IF(A23stdlife="n/a","n/a",IF(AE$3&gt;(A23stdlife+$E373),(Input!$P$165*(1+rvanilla)^0.5)-SUM($P373:AD373),(Input!$P$165*(1+rvanilla)^0.5)/A23stdlife))</f>
        <v>0</v>
      </c>
      <c r="AF373" s="168">
        <f>IF(A23stdlife="n/a","n/a",IF(AF$3&gt;(A23stdlife+$E373),(Input!$P$165*(1+rvanilla)^0.5)-SUM($P373:AE373),(Input!$P$165*(1+rvanilla)^0.5)/A23stdlife))</f>
        <v>0</v>
      </c>
      <c r="AG373" s="168">
        <f>IF(A23stdlife="n/a","n/a",IF(AG$3&gt;(A23stdlife+$E373),(Input!$P$165*(1+rvanilla)^0.5)-SUM($P373:AF373),(Input!$P$165*(1+rvanilla)^0.5)/A23stdlife))</f>
        <v>0</v>
      </c>
      <c r="AH373" s="168">
        <f>IF(A23stdlife="n/a","n/a",IF(AH$3&gt;(A23stdlife+$E373),(Input!$P$165*(1+rvanilla)^0.5)-SUM($P373:AG373),(Input!$P$165*(1+rvanilla)^0.5)/A23stdlife))</f>
        <v>0</v>
      </c>
      <c r="AI373" s="168">
        <f>IF(A23stdlife="n/a","n/a",IF(AI$3&gt;(A23stdlife+$E373),(Input!$P$165*(1+rvanilla)^0.5)-SUM($P373:AH373),(Input!$P$165*(1+rvanilla)^0.5)/A23stdlife))</f>
        <v>0</v>
      </c>
      <c r="AJ373" s="168">
        <f>IF(A23stdlife="n/a","n/a",IF(AJ$3&gt;(A23stdlife+$E373),(Input!$P$165*(1+rvanilla)^0.5)-SUM($P373:AI373),(Input!$P$165*(1+rvanilla)^0.5)/A23stdlife))</f>
        <v>0</v>
      </c>
      <c r="AK373" s="168">
        <f>IF(A23stdlife="n/a","n/a",IF(AK$3&gt;(A23stdlife+$E373),(Input!$P$165*(1+rvanilla)^0.5)-SUM($P373:AJ373),(Input!$P$165*(1+rvanilla)^0.5)/A23stdlife))</f>
        <v>0</v>
      </c>
      <c r="AL373" s="168">
        <f>IF(A23stdlife="n/a","n/a",IF(AL$3&gt;(A23stdlife+$E373),(Input!$P$165*(1+rvanilla)^0.5)-SUM($P373:AK373),(Input!$P$165*(1+rvanilla)^0.5)/A23stdlife))</f>
        <v>0</v>
      </c>
      <c r="AM373" s="168">
        <f>IF(A23stdlife="n/a","n/a",IF(AM$3&gt;(A23stdlife+$E373),(Input!$P$165*(1+rvanilla)^0.5)-SUM($P373:AL373),(Input!$P$165*(1+rvanilla)^0.5)/A23stdlife))</f>
        <v>0</v>
      </c>
      <c r="AN373" s="168">
        <f>IF(A23stdlife="n/a","n/a",IF(AN$3&gt;(A23stdlife+$E373),(Input!$P$165*(1+rvanilla)^0.5)-SUM($P373:AM373),(Input!$P$165*(1+rvanilla)^0.5)/A23stdlife))</f>
        <v>0</v>
      </c>
      <c r="AO373" s="168">
        <f>IF(A23stdlife="n/a","n/a",IF(AO$3&gt;(A23stdlife+$E373),(Input!$P$165*(1+rvanilla)^0.5)-SUM($P373:AN373),(Input!$P$165*(1+rvanilla)^0.5)/A23stdlife))</f>
        <v>0</v>
      </c>
      <c r="AP373" s="168">
        <f>IF(A23stdlife="n/a","n/a",IF(AP$3&gt;(A23stdlife+$E373),(Input!$P$165*(1+rvanilla)^0.5)-SUM($P373:AO373),(Input!$P$165*(1+rvanilla)^0.5)/A23stdlife))</f>
        <v>0</v>
      </c>
      <c r="AQ373" s="168">
        <f>IF(A23stdlife="n/a","n/a",IF(AQ$3&gt;(A23stdlife+$E373),(Input!$P$165*(1+rvanilla)^0.5)-SUM($P373:AP373),(Input!$P$165*(1+rvanilla)^0.5)/A23stdlife))</f>
        <v>0</v>
      </c>
      <c r="AR373" s="168">
        <f>IF(A23stdlife="n/a","n/a",IF(AR$3&gt;(A23stdlife+$E373),(Input!$P$165*(1+rvanilla)^0.5)-SUM($P373:AQ373),(Input!$P$165*(1+rvanilla)^0.5)/A23stdlife))</f>
        <v>0</v>
      </c>
      <c r="AS373" s="168">
        <f>IF(A23stdlife="n/a","n/a",IF(AS$3&gt;(A23stdlife+$E373),(Input!$P$165*(1+rvanilla)^0.5)-SUM($P373:AR373),(Input!$P$165*(1+rvanilla)^0.5)/A23stdlife))</f>
        <v>0</v>
      </c>
      <c r="AT373" s="168">
        <f>IF(A23stdlife="n/a","n/a",IF(AT$3&gt;(A23stdlife+$E373),(Input!$P$165*(1+rvanilla)^0.5)-SUM($P373:AS373),(Input!$P$165*(1+rvanilla)^0.5)/A23stdlife))</f>
        <v>0</v>
      </c>
      <c r="AU373" s="168">
        <f>IF(A23stdlife="n/a","n/a",IF(AU$3&gt;(A23stdlife+$E373),(Input!$P$165*(1+rvanilla)^0.5)-SUM($P373:AT373),(Input!$P$165*(1+rvanilla)^0.5)/A23stdlife))</f>
        <v>0</v>
      </c>
      <c r="AV373" s="168">
        <f>IF(A23stdlife="n/a","n/a",IF(AV$3&gt;(A23stdlife+$E373),(Input!$P$165*(1+rvanilla)^0.5)-SUM($P373:AU373),(Input!$P$165*(1+rvanilla)^0.5)/A23stdlife))</f>
        <v>0</v>
      </c>
      <c r="AW373" s="168">
        <f>IF(A23stdlife="n/a","n/a",IF(AW$3&gt;(A23stdlife+$E373),(Input!$P$165*(1+rvanilla)^0.5)-SUM($P373:AV373),(Input!$P$165*(1+rvanilla)^0.5)/A23stdlife))</f>
        <v>0</v>
      </c>
      <c r="AX373" s="168">
        <f>IF(A23stdlife="n/a","n/a",IF(AX$3&gt;(A23stdlife+$E373),(Input!$P$165*(1+rvanilla)^0.5)-SUM($P373:AW373),(Input!$P$165*(1+rvanilla)^0.5)/A23stdlife))</f>
        <v>0</v>
      </c>
      <c r="AY373" s="168">
        <f>IF(A23stdlife="n/a","n/a",IF(AY$3&gt;(A23stdlife+$E373),(Input!$P$165*(1+rvanilla)^0.5)-SUM($P373:AX373),(Input!$P$165*(1+rvanilla)^0.5)/A23stdlife))</f>
        <v>0</v>
      </c>
      <c r="AZ373" s="168">
        <f>IF(A23stdlife="n/a","n/a",IF(AZ$3&gt;(A23stdlife+$E373),(Input!$P$165*(1+rvanilla)^0.5)-SUM($P373:AY373),(Input!$P$165*(1+rvanilla)^0.5)/A23stdlife))</f>
        <v>0</v>
      </c>
      <c r="BA373" s="168">
        <f>IF(A23stdlife="n/a","n/a",IF(BA$3&gt;(A23stdlife+$E373),(Input!$P$165*(1+rvanilla)^0.5)-SUM($P373:AZ373),(Input!$P$165*(1+rvanilla)^0.5)/A23stdlife))</f>
        <v>0</v>
      </c>
      <c r="BB373" s="168">
        <f>IF(A23stdlife="n/a","n/a",IF(BB$3&gt;(A23stdlife+$E373),(Input!$P$165*(1+rvanilla)^0.5)-SUM($P373:BA373),(Input!$P$165*(1+rvanilla)^0.5)/A23stdlife))</f>
        <v>0</v>
      </c>
      <c r="BC373" s="168">
        <f>IF(A23stdlife="n/a","n/a",IF(BC$3&gt;(A23stdlife+$E373),(Input!$P$165*(1+rvanilla)^0.5)-SUM($P373:BB373),(Input!$P$165*(1+rvanilla)^0.5)/A23stdlife))</f>
        <v>0</v>
      </c>
      <c r="BD373" s="168">
        <f>IF(A23stdlife="n/a","n/a",IF(BD$3&gt;(A23stdlife+$E373),(Input!$P$165*(1+rvanilla)^0.5)-SUM($P373:BC373),(Input!$P$165*(1+rvanilla)^0.5)/A23stdlife))</f>
        <v>0</v>
      </c>
      <c r="BE373" s="168">
        <f>IF(A23stdlife="n/a","n/a",IF(BE$3&gt;(A23stdlife+$E373),(Input!$P$165*(1+rvanilla)^0.5)-SUM($P373:BD373),(Input!$P$165*(1+rvanilla)^0.5)/A23stdlife))</f>
        <v>0</v>
      </c>
      <c r="BF373" s="168">
        <f>IF(A23stdlife="n/a","n/a",IF(BF$3&gt;(A23stdlife+$E373),(Input!$P$165*(1+rvanilla)^0.5)-SUM($P373:BE373),(Input!$P$165*(1+rvanilla)^0.5)/A23stdlife))</f>
        <v>0</v>
      </c>
      <c r="BG373" s="168">
        <f>IF(A23stdlife="n/a","n/a",IF(BG$3&gt;(A23stdlife+$E373),(Input!$P$165*(1+rvanilla)^0.5)-SUM($P373:BF373),(Input!$P$165*(1+rvanilla)^0.5)/A23stdlife))</f>
        <v>0</v>
      </c>
      <c r="BH373" s="168">
        <f>IF(A23stdlife="n/a","n/a",IF(BH$3&gt;(A23stdlife+$E373),(Input!$P$165*(1+rvanilla)^0.5)-SUM($P373:BG373),(Input!$P$165*(1+rvanilla)^0.5)/A23stdlife))</f>
        <v>0</v>
      </c>
      <c r="BI373" s="168">
        <f>IF(A23stdlife="n/a","n/a",IF(BI$3&gt;(A23stdlife+$E373),(Input!$P$165*(1+rvanilla)^0.5)-SUM($P373:BH373),(Input!$P$165*(1+rvanilla)^0.5)/A23stdlife))</f>
        <v>0</v>
      </c>
      <c r="BJ373" s="20"/>
      <c r="BK373" s="20"/>
      <c r="BL373"/>
      <c r="BM373"/>
      <c r="BN373"/>
      <c r="BO373"/>
      <c r="BP373"/>
      <c r="BQ373"/>
      <c r="BR373"/>
      <c r="BS373"/>
      <c r="BT373"/>
      <c r="BU373"/>
      <c r="BV373"/>
      <c r="BW373"/>
      <c r="BX373"/>
      <c r="BY373"/>
      <c r="BZ373"/>
      <c r="CA373"/>
      <c r="CB373"/>
      <c r="CC373"/>
      <c r="CD373"/>
      <c r="CE373"/>
      <c r="CF373"/>
      <c r="CG373"/>
      <c r="CH373"/>
      <c r="CI373"/>
      <c r="CJ373"/>
      <c r="CK373"/>
      <c r="CL373"/>
      <c r="CM373"/>
      <c r="CN373"/>
      <c r="CO373"/>
      <c r="CP373"/>
      <c r="CQ373"/>
      <c r="CR373"/>
      <c r="CS373"/>
      <c r="CT373"/>
      <c r="CU373"/>
      <c r="CV373"/>
      <c r="CW373"/>
      <c r="CX373"/>
      <c r="CY373"/>
      <c r="CZ373"/>
      <c r="DA373"/>
      <c r="DB373"/>
      <c r="DC373"/>
      <c r="DD373"/>
      <c r="DE373"/>
      <c r="DF373"/>
      <c r="DG373"/>
      <c r="DH373"/>
      <c r="DI373"/>
      <c r="DJ373"/>
      <c r="DK373"/>
      <c r="DL373"/>
      <c r="DM373"/>
      <c r="DN373"/>
      <c r="DO373"/>
      <c r="DP373"/>
      <c r="DQ373"/>
      <c r="DR373"/>
      <c r="DS373"/>
      <c r="DT373"/>
      <c r="DU373"/>
      <c r="DV373"/>
      <c r="DW373"/>
      <c r="DX373"/>
      <c r="DY373"/>
      <c r="DZ373"/>
      <c r="EA373"/>
      <c r="EB373"/>
      <c r="EC373"/>
      <c r="ED373"/>
      <c r="EE373"/>
      <c r="EF373"/>
      <c r="EG373"/>
      <c r="EH373"/>
      <c r="EI373"/>
      <c r="EJ373"/>
      <c r="EK373"/>
      <c r="EL373"/>
      <c r="EM373"/>
      <c r="EN373"/>
      <c r="EO373"/>
      <c r="EP373"/>
      <c r="EQ373"/>
      <c r="ER373"/>
      <c r="ES373"/>
      <c r="ET373"/>
      <c r="EU373"/>
      <c r="EV373"/>
      <c r="EW373"/>
      <c r="EX373"/>
      <c r="EY373"/>
      <c r="EZ373"/>
      <c r="FA373"/>
      <c r="FB373"/>
      <c r="FC373"/>
      <c r="FD373"/>
      <c r="FE373"/>
      <c r="FF373"/>
      <c r="FG373"/>
      <c r="FH373"/>
      <c r="FI373"/>
      <c r="FJ373"/>
      <c r="FK373"/>
      <c r="FL373"/>
      <c r="FM373"/>
      <c r="FN373"/>
      <c r="FO373"/>
      <c r="FP373"/>
      <c r="FQ373"/>
      <c r="FR373"/>
      <c r="FS373"/>
      <c r="FT373"/>
      <c r="FU373"/>
      <c r="FV373"/>
      <c r="FW373"/>
      <c r="FX373"/>
      <c r="FY373"/>
      <c r="FZ373"/>
      <c r="GA373"/>
      <c r="GB373"/>
      <c r="GC373"/>
      <c r="GD373"/>
      <c r="GE373"/>
      <c r="GF373"/>
      <c r="GG373"/>
      <c r="GH373"/>
      <c r="GI373"/>
      <c r="GJ373"/>
      <c r="GK373"/>
      <c r="GL373"/>
      <c r="GM373"/>
      <c r="GN373"/>
      <c r="GO373"/>
      <c r="GP373"/>
      <c r="GQ373"/>
      <c r="GR373"/>
      <c r="GS373"/>
      <c r="GT373"/>
      <c r="GU373"/>
      <c r="GV373"/>
      <c r="GW373"/>
      <c r="GX373"/>
      <c r="GY373"/>
      <c r="GZ373"/>
      <c r="HA373"/>
      <c r="HB373"/>
      <c r="HC373"/>
      <c r="HD373"/>
      <c r="HE373"/>
      <c r="HF373"/>
      <c r="HG373"/>
      <c r="HH373"/>
      <c r="HI373"/>
      <c r="HJ373"/>
      <c r="HK373"/>
      <c r="HL373"/>
      <c r="HM373"/>
      <c r="HN373"/>
      <c r="HO373"/>
      <c r="HP373"/>
      <c r="HQ373"/>
      <c r="HR373"/>
      <c r="HS373"/>
      <c r="HT373"/>
      <c r="HU373"/>
      <c r="HV373"/>
      <c r="HW373"/>
      <c r="HX373"/>
      <c r="HY373"/>
      <c r="HZ373"/>
      <c r="IA373"/>
      <c r="IB373"/>
      <c r="IC373"/>
      <c r="ID373"/>
      <c r="IE373"/>
      <c r="IF373"/>
      <c r="IG373"/>
      <c r="IH373"/>
      <c r="II373"/>
      <c r="IJ373"/>
      <c r="IK373"/>
      <c r="IL373"/>
      <c r="IM373"/>
      <c r="IN373"/>
      <c r="IO373"/>
      <c r="IP373"/>
      <c r="IQ373"/>
      <c r="IR373"/>
      <c r="IS373"/>
      <c r="IT373"/>
      <c r="IU373"/>
      <c r="IV373"/>
    </row>
    <row r="374" spans="1:256" s="5" customFormat="1" outlineLevel="1" collapsed="1">
      <c r="A374" s="20"/>
      <c r="B374" s="20"/>
      <c r="C374" s="38">
        <f>Asset23</f>
        <v>0</v>
      </c>
      <c r="D374" s="20"/>
      <c r="E374" s="20"/>
      <c r="F374" s="35"/>
      <c r="G374" s="165">
        <f t="shared" ref="G374:AL374" si="81">SUM(G362:G373)</f>
        <v>0</v>
      </c>
      <c r="H374" s="165">
        <f t="shared" si="81"/>
        <v>0</v>
      </c>
      <c r="I374" s="165">
        <f t="shared" si="81"/>
        <v>0</v>
      </c>
      <c r="J374" s="165">
        <f t="shared" si="81"/>
        <v>0</v>
      </c>
      <c r="K374" s="165">
        <f t="shared" si="81"/>
        <v>0</v>
      </c>
      <c r="L374" s="165">
        <f t="shared" si="81"/>
        <v>0</v>
      </c>
      <c r="M374" s="165">
        <f t="shared" si="81"/>
        <v>0</v>
      </c>
      <c r="N374" s="165">
        <f t="shared" si="81"/>
        <v>0</v>
      </c>
      <c r="O374" s="165">
        <f t="shared" si="81"/>
        <v>0</v>
      </c>
      <c r="P374" s="165">
        <f t="shared" si="81"/>
        <v>0</v>
      </c>
      <c r="Q374" s="165">
        <f t="shared" si="81"/>
        <v>0</v>
      </c>
      <c r="R374" s="165">
        <f t="shared" si="81"/>
        <v>0</v>
      </c>
      <c r="S374" s="165">
        <f t="shared" si="81"/>
        <v>0</v>
      </c>
      <c r="T374" s="165">
        <f t="shared" si="81"/>
        <v>0</v>
      </c>
      <c r="U374" s="165">
        <f t="shared" si="81"/>
        <v>0</v>
      </c>
      <c r="V374" s="165">
        <f t="shared" si="81"/>
        <v>0</v>
      </c>
      <c r="W374" s="165">
        <f t="shared" si="81"/>
        <v>0</v>
      </c>
      <c r="X374" s="165">
        <f t="shared" si="81"/>
        <v>0</v>
      </c>
      <c r="Y374" s="165">
        <f t="shared" si="81"/>
        <v>0</v>
      </c>
      <c r="Z374" s="165">
        <f t="shared" si="81"/>
        <v>0</v>
      </c>
      <c r="AA374" s="165">
        <f t="shared" si="81"/>
        <v>0</v>
      </c>
      <c r="AB374" s="165">
        <f t="shared" si="81"/>
        <v>0</v>
      </c>
      <c r="AC374" s="165">
        <f t="shared" si="81"/>
        <v>0</v>
      </c>
      <c r="AD374" s="165">
        <f t="shared" si="81"/>
        <v>0</v>
      </c>
      <c r="AE374" s="165">
        <f t="shared" si="81"/>
        <v>0</v>
      </c>
      <c r="AF374" s="165">
        <f t="shared" si="81"/>
        <v>0</v>
      </c>
      <c r="AG374" s="165">
        <f t="shared" si="81"/>
        <v>0</v>
      </c>
      <c r="AH374" s="165">
        <f t="shared" si="81"/>
        <v>0</v>
      </c>
      <c r="AI374" s="165">
        <f t="shared" si="81"/>
        <v>0</v>
      </c>
      <c r="AJ374" s="165">
        <f t="shared" si="81"/>
        <v>0</v>
      </c>
      <c r="AK374" s="165">
        <f t="shared" si="81"/>
        <v>0</v>
      </c>
      <c r="AL374" s="165">
        <f t="shared" si="81"/>
        <v>0</v>
      </c>
      <c r="AM374" s="165">
        <f t="shared" ref="AM374:BI374" si="82">SUM(AM362:AM373)</f>
        <v>0</v>
      </c>
      <c r="AN374" s="165">
        <f t="shared" si="82"/>
        <v>0</v>
      </c>
      <c r="AO374" s="165">
        <f t="shared" si="82"/>
        <v>0</v>
      </c>
      <c r="AP374" s="165">
        <f t="shared" si="82"/>
        <v>0</v>
      </c>
      <c r="AQ374" s="165">
        <f t="shared" si="82"/>
        <v>0</v>
      </c>
      <c r="AR374" s="165">
        <f t="shared" si="82"/>
        <v>0</v>
      </c>
      <c r="AS374" s="165">
        <f t="shared" si="82"/>
        <v>0</v>
      </c>
      <c r="AT374" s="165">
        <f t="shared" si="82"/>
        <v>0</v>
      </c>
      <c r="AU374" s="165">
        <f t="shared" si="82"/>
        <v>0</v>
      </c>
      <c r="AV374" s="165">
        <f t="shared" si="82"/>
        <v>0</v>
      </c>
      <c r="AW374" s="165">
        <f t="shared" si="82"/>
        <v>0</v>
      </c>
      <c r="AX374" s="165">
        <f t="shared" si="82"/>
        <v>0</v>
      </c>
      <c r="AY374" s="165">
        <f t="shared" si="82"/>
        <v>0</v>
      </c>
      <c r="AZ374" s="165">
        <f t="shared" si="82"/>
        <v>0</v>
      </c>
      <c r="BA374" s="165">
        <f t="shared" si="82"/>
        <v>0</v>
      </c>
      <c r="BB374" s="165">
        <f t="shared" si="82"/>
        <v>0</v>
      </c>
      <c r="BC374" s="165">
        <f t="shared" si="82"/>
        <v>0</v>
      </c>
      <c r="BD374" s="165">
        <f t="shared" si="82"/>
        <v>0</v>
      </c>
      <c r="BE374" s="165">
        <f t="shared" si="82"/>
        <v>0</v>
      </c>
      <c r="BF374" s="165">
        <f t="shared" si="82"/>
        <v>0</v>
      </c>
      <c r="BG374" s="165">
        <f t="shared" si="82"/>
        <v>0</v>
      </c>
      <c r="BH374" s="165">
        <f t="shared" si="82"/>
        <v>0</v>
      </c>
      <c r="BI374" s="165">
        <f t="shared" si="82"/>
        <v>0</v>
      </c>
      <c r="BJ374" s="20"/>
      <c r="BK374" s="20"/>
      <c r="BL374"/>
      <c r="BM374"/>
      <c r="BN374"/>
      <c r="BO374"/>
      <c r="BP374"/>
      <c r="BQ374"/>
      <c r="BR374"/>
      <c r="BS374"/>
      <c r="BT374"/>
      <c r="BU374"/>
      <c r="BV374"/>
      <c r="BW374"/>
      <c r="BX374"/>
      <c r="BY374"/>
      <c r="BZ374"/>
      <c r="CA374"/>
      <c r="CB374"/>
      <c r="CC374"/>
      <c r="CD374"/>
      <c r="CE374"/>
      <c r="CF374"/>
      <c r="CG374"/>
      <c r="CH374"/>
      <c r="CI374"/>
      <c r="CJ374"/>
      <c r="CK374"/>
      <c r="CL374"/>
      <c r="CM374"/>
      <c r="CN374"/>
      <c r="CO374"/>
      <c r="CP374"/>
      <c r="CQ374"/>
      <c r="CR374"/>
      <c r="CS374"/>
      <c r="CT374"/>
      <c r="CU374"/>
      <c r="CV374"/>
      <c r="CW374"/>
      <c r="CX374"/>
      <c r="CY374"/>
      <c r="CZ374"/>
      <c r="DA374"/>
      <c r="DB374"/>
      <c r="DC374"/>
      <c r="DD374"/>
      <c r="DE374"/>
      <c r="DF374"/>
      <c r="DG374"/>
      <c r="DH374"/>
      <c r="DI374"/>
      <c r="DJ374"/>
      <c r="DK374"/>
      <c r="DL374"/>
      <c r="DM374"/>
      <c r="DN374"/>
      <c r="DO374"/>
      <c r="DP374"/>
      <c r="DQ374"/>
      <c r="DR374"/>
      <c r="DS374"/>
      <c r="DT374"/>
      <c r="DU374"/>
      <c r="DV374"/>
      <c r="DW374"/>
      <c r="DX374"/>
      <c r="DY374"/>
      <c r="DZ374"/>
      <c r="EA374"/>
      <c r="EB374"/>
      <c r="EC374"/>
      <c r="ED374"/>
      <c r="EE374"/>
      <c r="EF374"/>
      <c r="EG374"/>
      <c r="EH374"/>
      <c r="EI374"/>
      <c r="EJ374"/>
      <c r="EK374"/>
      <c r="EL374"/>
      <c r="EM374"/>
      <c r="EN374"/>
      <c r="EO374"/>
      <c r="EP374"/>
      <c r="EQ374"/>
      <c r="ER374"/>
      <c r="ES374"/>
      <c r="ET374"/>
      <c r="EU374"/>
      <c r="EV374"/>
      <c r="EW374"/>
      <c r="EX374"/>
      <c r="EY374"/>
      <c r="EZ374"/>
      <c r="FA374"/>
      <c r="FB374"/>
      <c r="FC374"/>
      <c r="FD374"/>
      <c r="FE374"/>
      <c r="FF374"/>
      <c r="FG374"/>
      <c r="FH374"/>
      <c r="FI374"/>
      <c r="FJ374"/>
      <c r="FK374"/>
      <c r="FL374"/>
      <c r="FM374"/>
      <c r="FN374"/>
      <c r="FO374"/>
      <c r="FP374"/>
      <c r="FQ374"/>
      <c r="FR374"/>
      <c r="FS374"/>
      <c r="FT374"/>
      <c r="FU374"/>
      <c r="FV374"/>
      <c r="FW374"/>
      <c r="FX374"/>
      <c r="FY374"/>
      <c r="FZ374"/>
      <c r="GA374"/>
      <c r="GB374"/>
      <c r="GC374"/>
      <c r="GD374"/>
      <c r="GE374"/>
      <c r="GF374"/>
      <c r="GG374"/>
      <c r="GH374"/>
      <c r="GI374"/>
      <c r="GJ374"/>
      <c r="GK374"/>
      <c r="GL374"/>
      <c r="GM374"/>
      <c r="GN374"/>
      <c r="GO374"/>
      <c r="GP374"/>
      <c r="GQ374"/>
      <c r="GR374"/>
      <c r="GS374"/>
      <c r="GT374"/>
      <c r="GU374"/>
      <c r="GV374"/>
      <c r="GW374"/>
      <c r="GX374"/>
      <c r="GY374"/>
      <c r="GZ374"/>
      <c r="HA374"/>
      <c r="HB374"/>
      <c r="HC374"/>
      <c r="HD374"/>
      <c r="HE374"/>
      <c r="HF374"/>
      <c r="HG374"/>
      <c r="HH374"/>
      <c r="HI374"/>
      <c r="HJ374"/>
      <c r="HK374"/>
      <c r="HL374"/>
      <c r="HM374"/>
      <c r="HN374"/>
      <c r="HO374"/>
      <c r="HP374"/>
      <c r="HQ374"/>
      <c r="HR374"/>
      <c r="HS374"/>
      <c r="HT374"/>
      <c r="HU374"/>
      <c r="HV374"/>
      <c r="HW374"/>
      <c r="HX374"/>
      <c r="HY374"/>
      <c r="HZ374"/>
      <c r="IA374"/>
      <c r="IB374"/>
      <c r="IC374"/>
      <c r="ID374"/>
      <c r="IE374"/>
      <c r="IF374"/>
      <c r="IG374"/>
      <c r="IH374"/>
      <c r="II374"/>
      <c r="IJ374"/>
      <c r="IK374"/>
      <c r="IL374"/>
      <c r="IM374"/>
      <c r="IN374"/>
      <c r="IO374"/>
      <c r="IP374"/>
      <c r="IQ374"/>
      <c r="IR374"/>
      <c r="IS374"/>
      <c r="IT374"/>
      <c r="IU374"/>
      <c r="IV374"/>
    </row>
    <row r="375" spans="1:256" s="5" customFormat="1" hidden="1" outlineLevel="2">
      <c r="A375" s="20"/>
      <c r="B375" s="45">
        <f>C387</f>
        <v>0</v>
      </c>
      <c r="C375" s="46"/>
      <c r="D375" s="47" t="s">
        <v>72</v>
      </c>
      <c r="E375" s="46"/>
      <c r="F375" s="48"/>
      <c r="G375" s="443">
        <f>IF(G$3&gt;A24remlife,A24value-SUM($F375:F375),IF(A24remlife="N/A","n/a",A24value/A24remlife))</f>
        <v>0</v>
      </c>
      <c r="H375" s="167">
        <f>IF(H$3&gt;A24remlife,A24value-SUM($F375:G375),IF(A24remlife="N/A","n/a",A24value/A24remlife))</f>
        <v>0</v>
      </c>
      <c r="I375" s="167">
        <f>IF(I$3&gt;A24remlife,A24value-SUM($F375:H375),IF(A24remlife="N/A","n/a",A24value/A24remlife))</f>
        <v>0</v>
      </c>
      <c r="J375" s="167">
        <f>IF(J$3&gt;A24remlife,A24value-SUM($F375:I375),IF(A24remlife="N/A","n/a",A24value/A24remlife))</f>
        <v>0</v>
      </c>
      <c r="K375" s="167">
        <f>IF(K$3&gt;A24remlife,A24value-SUM($F375:J375),IF(A24remlife="N/A","n/a",A24value/A24remlife))</f>
        <v>0</v>
      </c>
      <c r="L375" s="167">
        <f>IF(L$3&gt;A24remlife,A24value-SUM($F375:K375),IF(A24remlife="N/A","n/a",A24value/A24remlife))</f>
        <v>0</v>
      </c>
      <c r="M375" s="167">
        <f>IF(M$3&gt;A24remlife,A24value-SUM($F375:L375),IF(A24remlife="N/A","n/a",A24value/A24remlife))</f>
        <v>0</v>
      </c>
      <c r="N375" s="167">
        <f>IF(N$3&gt;A24remlife,A24value-SUM($F375:M375),IF(A24remlife="N/A","n/a",A24value/A24remlife))</f>
        <v>0</v>
      </c>
      <c r="O375" s="167">
        <f>IF(O$3&gt;A24remlife,A24value-SUM($F375:N375),IF(A24remlife="N/A","n/a",A24value/A24remlife))</f>
        <v>0</v>
      </c>
      <c r="P375" s="167">
        <f>IF(P$3&gt;A24remlife,A24value-SUM($F375:O375),IF(A24remlife="N/A","n/a",A24value/A24remlife))</f>
        <v>0</v>
      </c>
      <c r="Q375" s="167">
        <f>IF(Q$3&gt;A24remlife,A24value-SUM($F375:P375),IF(A24remlife="N/A","n/a",A24value/A24remlife))</f>
        <v>0</v>
      </c>
      <c r="R375" s="167">
        <f>IF(R$3&gt;A24remlife,A24value-SUM($F375:Q375),IF(A24remlife="N/A","n/a",A24value/A24remlife))</f>
        <v>0</v>
      </c>
      <c r="S375" s="167">
        <f>IF(S$3&gt;A24remlife,A24value-SUM($F375:R375),IF(A24remlife="N/A","n/a",A24value/A24remlife))</f>
        <v>0</v>
      </c>
      <c r="T375" s="167">
        <f>IF(T$3&gt;A24remlife,A24value-SUM($F375:S375),IF(A24remlife="N/A","n/a",A24value/A24remlife))</f>
        <v>0</v>
      </c>
      <c r="U375" s="167">
        <f>IF(U$3&gt;A24remlife,A24value-SUM($F375:T375),IF(A24remlife="N/A","n/a",A24value/A24remlife))</f>
        <v>0</v>
      </c>
      <c r="V375" s="167">
        <f>IF(V$3&gt;A24remlife,A24value-SUM($F375:U375),IF(A24remlife="N/A","n/a",A24value/A24remlife))</f>
        <v>0</v>
      </c>
      <c r="W375" s="167">
        <f>IF(W$3&gt;A24remlife,A24value-SUM($F375:V375),IF(A24remlife="N/A","n/a",A24value/A24remlife))</f>
        <v>0</v>
      </c>
      <c r="X375" s="167">
        <f>IF(X$3&gt;A24remlife,A24value-SUM($F375:W375),IF(A24remlife="N/A","n/a",A24value/A24remlife))</f>
        <v>0</v>
      </c>
      <c r="Y375" s="167">
        <f>IF(Y$3&gt;A24remlife,A24value-SUM($F375:X375),IF(A24remlife="N/A","n/a",A24value/A24remlife))</f>
        <v>0</v>
      </c>
      <c r="Z375" s="167">
        <f>IF(Z$3&gt;A24remlife,A24value-SUM($F375:Y375),IF(A24remlife="N/A","n/a",A24value/A24remlife))</f>
        <v>0</v>
      </c>
      <c r="AA375" s="167">
        <f>IF(AA$3&gt;A24remlife,A24value-SUM($F375:Z375),IF(A24remlife="N/A","n/a",A24value/A24remlife))</f>
        <v>0</v>
      </c>
      <c r="AB375" s="167">
        <f>IF(AB$3&gt;A24remlife,A24value-SUM($F375:AA375),IF(A24remlife="N/A","n/a",A24value/A24remlife))</f>
        <v>0</v>
      </c>
      <c r="AC375" s="167">
        <f>IF(AC$3&gt;A24remlife,A24value-SUM($F375:AB375),IF(A24remlife="N/A","n/a",A24value/A24remlife))</f>
        <v>0</v>
      </c>
      <c r="AD375" s="167">
        <f>IF(AD$3&gt;A24remlife,A24value-SUM($F375:AC375),IF(A24remlife="N/A","n/a",A24value/A24remlife))</f>
        <v>0</v>
      </c>
      <c r="AE375" s="167">
        <f>IF(AE$3&gt;A24remlife,A24value-SUM($F375:AD375),IF(A24remlife="N/A","n/a",A24value/A24remlife))</f>
        <v>0</v>
      </c>
      <c r="AF375" s="167">
        <f>IF(AF$3&gt;A24remlife,A24value-SUM($F375:AE375),IF(A24remlife="N/A","n/a",A24value/A24remlife))</f>
        <v>0</v>
      </c>
      <c r="AG375" s="167">
        <f>IF(AG$3&gt;A24remlife,A24value-SUM($F375:AF375),IF(A24remlife="N/A","n/a",A24value/A24remlife))</f>
        <v>0</v>
      </c>
      <c r="AH375" s="167">
        <f>IF(AH$3&gt;A24remlife,A24value-SUM($F375:AG375),IF(A24remlife="N/A","n/a",A24value/A24remlife))</f>
        <v>0</v>
      </c>
      <c r="AI375" s="167">
        <f>IF(AI$3&gt;A24remlife,A24value-SUM($F375:AH375),IF(A24remlife="N/A","n/a",A24value/A24remlife))</f>
        <v>0</v>
      </c>
      <c r="AJ375" s="167">
        <f>IF(AJ$3&gt;A24remlife,A24value-SUM($F375:AI375),IF(A24remlife="N/A","n/a",A24value/A24remlife))</f>
        <v>0</v>
      </c>
      <c r="AK375" s="167">
        <f>IF(AK$3&gt;A24remlife,A24value-SUM($F375:AJ375),IF(A24remlife="N/A","n/a",A24value/A24remlife))</f>
        <v>0</v>
      </c>
      <c r="AL375" s="167">
        <f>IF(AL$3&gt;A24remlife,A24value-SUM($F375:AK375),IF(A24remlife="N/A","n/a",A24value/A24remlife))</f>
        <v>0</v>
      </c>
      <c r="AM375" s="167">
        <f>IF(AM$3&gt;A24remlife,A24value-SUM($F375:AL375),IF(A24remlife="N/A","n/a",A24value/A24remlife))</f>
        <v>0</v>
      </c>
      <c r="AN375" s="167">
        <f>IF(AN$3&gt;A24remlife,A24value-SUM($F375:AM375),IF(A24remlife="N/A","n/a",A24value/A24remlife))</f>
        <v>0</v>
      </c>
      <c r="AO375" s="167">
        <f>IF(AO$3&gt;A24remlife,A24value-SUM($F375:AN375),IF(A24remlife="N/A","n/a",A24value/A24remlife))</f>
        <v>0</v>
      </c>
      <c r="AP375" s="167">
        <f>IF(AP$3&gt;A24remlife,A24value-SUM($F375:AO375),IF(A24remlife="N/A","n/a",A24value/A24remlife))</f>
        <v>0</v>
      </c>
      <c r="AQ375" s="167">
        <f>IF(AQ$3&gt;A24remlife,A24value-SUM($F375:AP375),IF(A24remlife="N/A","n/a",A24value/A24remlife))</f>
        <v>0</v>
      </c>
      <c r="AR375" s="167">
        <f>IF(AR$3&gt;A24remlife,A24value-SUM($F375:AQ375),IF(A24remlife="N/A","n/a",A24value/A24remlife))</f>
        <v>0</v>
      </c>
      <c r="AS375" s="167">
        <f>IF(AS$3&gt;A24remlife,A24value-SUM($F375:AR375),IF(A24remlife="N/A","n/a",A24value/A24remlife))</f>
        <v>0</v>
      </c>
      <c r="AT375" s="167">
        <f>IF(AT$3&gt;A24remlife,A24value-SUM($F375:AS375),IF(A24remlife="N/A","n/a",A24value/A24remlife))</f>
        <v>0</v>
      </c>
      <c r="AU375" s="167">
        <f>IF(AU$3&gt;A24remlife,A24value-SUM($F375:AT375),IF(A24remlife="N/A","n/a",A24value/A24remlife))</f>
        <v>0</v>
      </c>
      <c r="AV375" s="167">
        <f>IF(AV$3&gt;A24remlife,A24value-SUM($F375:AU375),IF(A24remlife="N/A","n/a",A24value/A24remlife))</f>
        <v>0</v>
      </c>
      <c r="AW375" s="167">
        <f>IF(AW$3&gt;A24remlife,A24value-SUM($F375:AV375),IF(A24remlife="N/A","n/a",A24value/A24remlife))</f>
        <v>0</v>
      </c>
      <c r="AX375" s="167">
        <f>IF(AX$3&gt;A24remlife,A24value-SUM($F375:AW375),IF(A24remlife="N/A","n/a",A24value/A24remlife))</f>
        <v>0</v>
      </c>
      <c r="AY375" s="167">
        <f>IF(AY$3&gt;A24remlife,A24value-SUM($F375:AX375),IF(A24remlife="N/A","n/a",A24value/A24remlife))</f>
        <v>0</v>
      </c>
      <c r="AZ375" s="167">
        <f>IF(AZ$3&gt;A24remlife,A24value-SUM($F375:AY375),IF(A24remlife="N/A","n/a",A24value/A24remlife))</f>
        <v>0</v>
      </c>
      <c r="BA375" s="167">
        <f>IF(BA$3&gt;A24remlife,A24value-SUM($F375:AZ375),IF(A24remlife="N/A","n/a",A24value/A24remlife))</f>
        <v>0</v>
      </c>
      <c r="BB375" s="167">
        <f>IF(BB$3&gt;A24remlife,A24value-SUM($F375:BA375),IF(A24remlife="N/A","n/a",A24value/A24remlife))</f>
        <v>0</v>
      </c>
      <c r="BC375" s="167">
        <f>IF(BC$3&gt;A24remlife,A24value-SUM($F375:BB375),IF(A24remlife="N/A","n/a",A24value/A24remlife))</f>
        <v>0</v>
      </c>
      <c r="BD375" s="167">
        <f>IF(BD$3&gt;A24remlife,A24value-SUM($F375:BC375),IF(A24remlife="N/A","n/a",A24value/A24remlife))</f>
        <v>0</v>
      </c>
      <c r="BE375" s="167">
        <f>IF(BE$3&gt;A24remlife,A24value-SUM($F375:BD375),IF(A24remlife="N/A","n/a",A24value/A24remlife))</f>
        <v>0</v>
      </c>
      <c r="BF375" s="167">
        <f>IF(BF$3&gt;A24remlife,A24value-SUM($F375:BE375),IF(A24remlife="N/A","n/a",A24value/A24remlife))</f>
        <v>0</v>
      </c>
      <c r="BG375" s="167">
        <f>IF(BG$3&gt;A24remlife,A24value-SUM($F375:BF375),IF(A24remlife="N/A","n/a",A24value/A24remlife))</f>
        <v>0</v>
      </c>
      <c r="BH375" s="167">
        <f>IF(BH$3&gt;A24remlife,A24value-SUM($F375:BG375),IF(A24remlife="N/A","n/a",A24value/A24remlife))</f>
        <v>0</v>
      </c>
      <c r="BI375" s="167">
        <f>IF(BI$3&gt;A24remlife,A24value-SUM($F375:BH375),IF(A24remlife="N/A","n/a",A24value/A24remlife))</f>
        <v>0</v>
      </c>
      <c r="BJ375" s="20"/>
      <c r="BK375" s="20"/>
      <c r="BL375"/>
      <c r="BM375"/>
      <c r="BN375"/>
      <c r="BO375"/>
      <c r="BP375"/>
      <c r="BQ375"/>
      <c r="BR375"/>
      <c r="BS375"/>
      <c r="BT375"/>
      <c r="BU375"/>
      <c r="BV375"/>
      <c r="BW375"/>
      <c r="BX375"/>
      <c r="BY375"/>
      <c r="BZ375"/>
      <c r="CA375"/>
      <c r="CB375"/>
      <c r="CC375"/>
      <c r="CD375"/>
      <c r="CE375"/>
      <c r="CF375"/>
      <c r="CG375"/>
      <c r="CH375"/>
      <c r="CI375"/>
      <c r="CJ375"/>
      <c r="CK375"/>
      <c r="CL375"/>
      <c r="CM375"/>
      <c r="CN375"/>
      <c r="CO375"/>
      <c r="CP375"/>
      <c r="CQ375"/>
      <c r="CR375"/>
      <c r="CS375"/>
      <c r="CT375"/>
      <c r="CU375"/>
      <c r="CV375"/>
      <c r="CW375"/>
      <c r="CX375"/>
      <c r="CY375"/>
      <c r="CZ375"/>
      <c r="DA375"/>
      <c r="DB375"/>
      <c r="DC375"/>
      <c r="DD375"/>
      <c r="DE375"/>
      <c r="DF375"/>
      <c r="DG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c r="EX375"/>
      <c r="EY375"/>
      <c r="EZ375"/>
      <c r="FA375"/>
      <c r="FB375"/>
      <c r="FC375"/>
      <c r="FD375"/>
      <c r="FE375"/>
      <c r="FF375"/>
      <c r="FG375"/>
      <c r="FH375"/>
      <c r="FI375"/>
      <c r="FJ375"/>
      <c r="FK375"/>
      <c r="FL375"/>
      <c r="FM375"/>
      <c r="FN375"/>
      <c r="FO375"/>
      <c r="FP375"/>
      <c r="FQ375"/>
      <c r="FR375"/>
      <c r="FS375"/>
      <c r="FT375"/>
      <c r="FU375"/>
      <c r="FV375"/>
      <c r="FW375"/>
      <c r="FX375"/>
      <c r="FY375"/>
      <c r="FZ375"/>
      <c r="GA375"/>
      <c r="GB375"/>
      <c r="GC375"/>
      <c r="GD375"/>
      <c r="GE375"/>
      <c r="GF375"/>
      <c r="GG375"/>
      <c r="GH375"/>
      <c r="GI375"/>
      <c r="GJ375"/>
      <c r="GK375"/>
      <c r="GL375"/>
      <c r="GM375"/>
      <c r="GN375"/>
      <c r="GO375"/>
      <c r="GP375"/>
      <c r="GQ375"/>
      <c r="GR375"/>
      <c r="GS375"/>
      <c r="GT375"/>
      <c r="GU375"/>
      <c r="GV375"/>
      <c r="GW375"/>
      <c r="GX375"/>
      <c r="GY375"/>
      <c r="GZ375"/>
      <c r="HA375"/>
      <c r="HB375"/>
      <c r="HC375"/>
      <c r="HD375"/>
      <c r="HE375"/>
      <c r="HF375"/>
      <c r="HG375"/>
      <c r="HH375"/>
      <c r="HI375"/>
      <c r="HJ375"/>
      <c r="HK375"/>
      <c r="HL375"/>
      <c r="HM375"/>
      <c r="HN375"/>
      <c r="HO375"/>
      <c r="HP375"/>
      <c r="HQ375"/>
      <c r="HR375"/>
      <c r="HS375"/>
      <c r="HT375"/>
      <c r="HU375"/>
      <c r="HV375"/>
      <c r="HW375"/>
      <c r="HX375"/>
      <c r="HY375"/>
      <c r="HZ375"/>
      <c r="IA375"/>
      <c r="IB375"/>
      <c r="IC375"/>
      <c r="ID375"/>
      <c r="IE375"/>
      <c r="IF375"/>
      <c r="IG375"/>
      <c r="IH375"/>
      <c r="II375"/>
      <c r="IJ375"/>
      <c r="IK375"/>
      <c r="IL375"/>
      <c r="IM375"/>
      <c r="IN375"/>
      <c r="IO375"/>
      <c r="IP375"/>
      <c r="IQ375"/>
      <c r="IR375"/>
      <c r="IS375"/>
      <c r="IT375"/>
      <c r="IU375"/>
      <c r="IV375"/>
    </row>
    <row r="376" spans="1:256" s="5" customFormat="1" hidden="1" outlineLevel="2">
      <c r="A376" s="20"/>
      <c r="B376" s="20"/>
      <c r="C376" s="38"/>
      <c r="D376" s="641" t="s">
        <v>71</v>
      </c>
      <c r="E376" s="287">
        <v>0</v>
      </c>
      <c r="F376" s="40"/>
      <c r="G376" s="164"/>
      <c r="H376" s="168"/>
      <c r="I376" s="168"/>
      <c r="J376" s="168"/>
      <c r="K376" s="168"/>
      <c r="L376" s="168"/>
      <c r="M376" s="168"/>
      <c r="N376" s="168"/>
      <c r="O376" s="168"/>
      <c r="P376" s="168"/>
      <c r="Q376" s="168"/>
      <c r="R376" s="168"/>
      <c r="S376" s="168"/>
      <c r="T376" s="168"/>
      <c r="U376" s="168"/>
      <c r="V376" s="168"/>
      <c r="W376" s="168"/>
      <c r="X376" s="168"/>
      <c r="Y376" s="168"/>
      <c r="Z376" s="168"/>
      <c r="AA376" s="168"/>
      <c r="AB376" s="168"/>
      <c r="AC376" s="168"/>
      <c r="AD376" s="168"/>
      <c r="AE376" s="168"/>
      <c r="AF376" s="168"/>
      <c r="AG376" s="168"/>
      <c r="AH376" s="168"/>
      <c r="AI376" s="168"/>
      <c r="AJ376" s="168"/>
      <c r="AK376" s="168"/>
      <c r="AL376" s="168"/>
      <c r="AM376" s="168"/>
      <c r="AN376" s="168"/>
      <c r="AO376" s="168"/>
      <c r="AP376" s="168"/>
      <c r="AQ376" s="168"/>
      <c r="AR376" s="168"/>
      <c r="AS376" s="168"/>
      <c r="AT376" s="168"/>
      <c r="AU376" s="168"/>
      <c r="AV376" s="168"/>
      <c r="AW376" s="168"/>
      <c r="AX376" s="168"/>
      <c r="AY376" s="168"/>
      <c r="AZ376" s="168"/>
      <c r="BA376" s="168"/>
      <c r="BB376" s="168"/>
      <c r="BC376" s="168"/>
      <c r="BD376" s="168"/>
      <c r="BE376" s="168"/>
      <c r="BF376" s="168"/>
      <c r="BG376" s="168"/>
      <c r="BH376" s="168"/>
      <c r="BI376" s="168"/>
      <c r="BJ376" s="20"/>
      <c r="BK376" s="20"/>
      <c r="BL376"/>
      <c r="BM376"/>
      <c r="BN376"/>
      <c r="BO376"/>
      <c r="BP376"/>
      <c r="BQ376"/>
      <c r="BR376"/>
      <c r="BS376"/>
      <c r="BT376"/>
      <c r="BU376"/>
      <c r="BV376"/>
      <c r="BW376"/>
      <c r="BX376"/>
      <c r="BY376"/>
      <c r="BZ376"/>
      <c r="CA376"/>
      <c r="CB376"/>
      <c r="CC376"/>
      <c r="CD376"/>
      <c r="CE376"/>
      <c r="CF376"/>
      <c r="CG376"/>
      <c r="CH376"/>
      <c r="CI376"/>
      <c r="CJ376"/>
      <c r="CK376"/>
      <c r="CL376"/>
      <c r="CM376"/>
      <c r="CN376"/>
      <c r="CO376"/>
      <c r="CP376"/>
      <c r="CQ376"/>
      <c r="CR376"/>
      <c r="CS376"/>
      <c r="CT376"/>
      <c r="CU376"/>
      <c r="CV376"/>
      <c r="CW376"/>
      <c r="CX376"/>
      <c r="CY376"/>
      <c r="CZ376"/>
      <c r="DA376"/>
      <c r="DB376"/>
      <c r="DC376"/>
      <c r="DD376"/>
      <c r="DE376"/>
      <c r="DF376"/>
      <c r="DG376"/>
      <c r="DH376"/>
      <c r="DI376"/>
      <c r="DJ376"/>
      <c r="DK376"/>
      <c r="DL376"/>
      <c r="DM376"/>
      <c r="DN376"/>
      <c r="DO376"/>
      <c r="DP376"/>
      <c r="DQ376"/>
      <c r="DR376"/>
      <c r="DS376"/>
      <c r="DT376"/>
      <c r="DU376"/>
      <c r="DV376"/>
      <c r="DW376"/>
      <c r="DX376"/>
      <c r="DY376"/>
      <c r="DZ376"/>
      <c r="EA376"/>
      <c r="EB376"/>
      <c r="EC376"/>
      <c r="ED376"/>
      <c r="EE376"/>
      <c r="EF376"/>
      <c r="EG376"/>
      <c r="EH376"/>
      <c r="EI376"/>
      <c r="EJ376"/>
      <c r="EK376"/>
      <c r="EL376"/>
      <c r="EM376"/>
      <c r="EN376"/>
      <c r="EO376"/>
      <c r="EP376"/>
      <c r="EQ376"/>
      <c r="ER376"/>
      <c r="ES376"/>
      <c r="ET376"/>
      <c r="EU376"/>
      <c r="EV376"/>
      <c r="EW376"/>
      <c r="EX376"/>
      <c r="EY376"/>
      <c r="EZ376"/>
      <c r="FA376"/>
      <c r="FB376"/>
      <c r="FC376"/>
      <c r="FD376"/>
      <c r="FE376"/>
      <c r="FF376"/>
      <c r="FG376"/>
      <c r="FH376"/>
      <c r="FI376"/>
      <c r="FJ376"/>
      <c r="FK376"/>
      <c r="FL376"/>
      <c r="FM376"/>
      <c r="FN376"/>
      <c r="FO376"/>
      <c r="FP376"/>
      <c r="FQ376"/>
      <c r="FR376"/>
      <c r="FS376"/>
      <c r="FT376"/>
      <c r="FU376"/>
      <c r="FV376"/>
      <c r="FW376"/>
      <c r="FX376"/>
      <c r="FY376"/>
      <c r="FZ376"/>
      <c r="GA376"/>
      <c r="GB376"/>
      <c r="GC376"/>
      <c r="GD376"/>
      <c r="GE376"/>
      <c r="GF376"/>
      <c r="GG376"/>
      <c r="GH376"/>
      <c r="GI376"/>
      <c r="GJ376"/>
      <c r="GK376"/>
      <c r="GL376"/>
      <c r="GM376"/>
      <c r="GN376"/>
      <c r="GO376"/>
      <c r="GP376"/>
      <c r="GQ376"/>
      <c r="GR376"/>
      <c r="GS376"/>
      <c r="GT376"/>
      <c r="GU376"/>
      <c r="GV376"/>
      <c r="GW376"/>
      <c r="GX376"/>
      <c r="GY376"/>
      <c r="GZ376"/>
      <c r="HA376"/>
      <c r="HB376"/>
      <c r="HC376"/>
      <c r="HD376"/>
      <c r="HE376"/>
      <c r="HF376"/>
      <c r="HG376"/>
      <c r="HH376"/>
      <c r="HI376"/>
      <c r="HJ376"/>
      <c r="HK376"/>
      <c r="HL376"/>
      <c r="HM376"/>
      <c r="HN376"/>
      <c r="HO376"/>
      <c r="HP376"/>
      <c r="HQ376"/>
      <c r="HR376"/>
      <c r="HS376"/>
      <c r="HT376"/>
      <c r="HU376"/>
      <c r="HV376"/>
      <c r="HW376"/>
      <c r="HX376"/>
      <c r="HY376"/>
      <c r="HZ376"/>
      <c r="IA376"/>
      <c r="IB376"/>
      <c r="IC376"/>
      <c r="ID376"/>
      <c r="IE376"/>
      <c r="IF376"/>
      <c r="IG376"/>
      <c r="IH376"/>
      <c r="II376"/>
      <c r="IJ376"/>
      <c r="IK376"/>
      <c r="IL376"/>
      <c r="IM376"/>
      <c r="IN376"/>
      <c r="IO376"/>
      <c r="IP376"/>
      <c r="IQ376"/>
      <c r="IR376"/>
      <c r="IS376"/>
      <c r="IT376"/>
      <c r="IU376"/>
      <c r="IV376"/>
    </row>
    <row r="377" spans="1:256" s="5" customFormat="1" hidden="1" outlineLevel="2">
      <c r="A377" s="20"/>
      <c r="B377" s="20"/>
      <c r="C377" s="38"/>
      <c r="D377" s="641"/>
      <c r="E377" s="287">
        <v>1</v>
      </c>
      <c r="F377" s="40"/>
      <c r="G377" s="444"/>
      <c r="H377" s="168">
        <f>IF(A24stdlife="n/a","n/a",IF(H$3&gt;(A24stdlife+$E377),(Input!$G$166*(1+rvanilla)^0.5)-SUM($G377:G377),(Input!$G$166*(1+rvanilla)^0.5)/A24stdlife))</f>
        <v>0</v>
      </c>
      <c r="I377" s="168">
        <f>IF(A24stdlife="n/a","n/a",IF(I$3&gt;(A24stdlife+$E377),(Input!$G$166*(1+rvanilla)^0.5)-SUM($G377:H377),(Input!$G$166*(1+rvanilla)^0.5)/A24stdlife))</f>
        <v>0</v>
      </c>
      <c r="J377" s="168">
        <f>IF(A24stdlife="n/a","n/a",IF(J$3&gt;(A24stdlife+$E377),(Input!$G$166*(1+rvanilla)^0.5)-SUM($G377:I377),(Input!$G$166*(1+rvanilla)^0.5)/A24stdlife))</f>
        <v>0</v>
      </c>
      <c r="K377" s="168">
        <f>IF(A24stdlife="n/a","n/a",IF(K$3&gt;(A24stdlife+$E377),(Input!$G$166*(1+rvanilla)^0.5)-SUM($G377:J377),(Input!$G$166*(1+rvanilla)^0.5)/A24stdlife))</f>
        <v>0</v>
      </c>
      <c r="L377" s="168">
        <f>IF(A24stdlife="n/a","n/a",IF(L$3&gt;(A24stdlife+$E377),(Input!$G$166*(1+rvanilla)^0.5)-SUM($G377:K377),(Input!$G$166*(1+rvanilla)^0.5)/A24stdlife))</f>
        <v>0</v>
      </c>
      <c r="M377" s="168">
        <f>IF(A24stdlife="n/a","n/a",IF(M$3&gt;(A24stdlife+$E377),(Input!$G$166*(1+rvanilla)^0.5)-SUM($G377:L377),(Input!$G$166*(1+rvanilla)^0.5)/A24stdlife))</f>
        <v>0</v>
      </c>
      <c r="N377" s="168">
        <f>IF(A24stdlife="n/a","n/a",IF(N$3&gt;(A24stdlife+$E377),(Input!$G$166*(1+rvanilla)^0.5)-SUM($G377:M377),(Input!$G$166*(1+rvanilla)^0.5)/A24stdlife))</f>
        <v>0</v>
      </c>
      <c r="O377" s="168">
        <f>IF(A24stdlife="n/a","n/a",IF(O$3&gt;(A24stdlife+$E377),(Input!$G$166*(1+rvanilla)^0.5)-SUM($G377:N377),(Input!$G$166*(1+rvanilla)^0.5)/A24stdlife))</f>
        <v>0</v>
      </c>
      <c r="P377" s="168">
        <f>IF(A24stdlife="n/a","n/a",IF(P$3&gt;(A24stdlife+$E377),(Input!$G$166*(1+rvanilla)^0.5)-SUM($G377:O377),(Input!$G$166*(1+rvanilla)^0.5)/A24stdlife))</f>
        <v>0</v>
      </c>
      <c r="Q377" s="168">
        <f>IF(A24stdlife="n/a","n/a",IF(Q$3&gt;(A24stdlife+$E377),(Input!$G$166*(1+rvanilla)^0.5)-SUM($G377:P377),(Input!$G$166*(1+rvanilla)^0.5)/A24stdlife))</f>
        <v>0</v>
      </c>
      <c r="R377" s="168">
        <f>IF(A24stdlife="n/a","n/a",IF(R$3&gt;(A24stdlife+$E377),(Input!$G$166*(1+rvanilla)^0.5)-SUM($G377:Q377),(Input!$G$166*(1+rvanilla)^0.5)/A24stdlife))</f>
        <v>0</v>
      </c>
      <c r="S377" s="168">
        <f>IF(A24stdlife="n/a","n/a",IF(S$3&gt;(A24stdlife+$E377),(Input!$G$166*(1+rvanilla)^0.5)-SUM($G377:R377),(Input!$G$166*(1+rvanilla)^0.5)/A24stdlife))</f>
        <v>0</v>
      </c>
      <c r="T377" s="168">
        <f>IF(A24stdlife="n/a","n/a",IF(T$3&gt;(A24stdlife+$E377),(Input!$G$166*(1+rvanilla)^0.5)-SUM($G377:S377),(Input!$G$166*(1+rvanilla)^0.5)/A24stdlife))</f>
        <v>0</v>
      </c>
      <c r="U377" s="168">
        <f>IF(A24stdlife="n/a","n/a",IF(U$3&gt;(A24stdlife+$E377),(Input!$G$166*(1+rvanilla)^0.5)-SUM($G377:T377),(Input!$G$166*(1+rvanilla)^0.5)/A24stdlife))</f>
        <v>0</v>
      </c>
      <c r="V377" s="168">
        <f>IF(A24stdlife="n/a","n/a",IF(V$3&gt;(A24stdlife+$E377),(Input!$G$166*(1+rvanilla)^0.5)-SUM($G377:U377),(Input!$G$166*(1+rvanilla)^0.5)/A24stdlife))</f>
        <v>0</v>
      </c>
      <c r="W377" s="168">
        <f>IF(A24stdlife="n/a","n/a",IF(W$3&gt;(A24stdlife+$E377),(Input!$G$166*(1+rvanilla)^0.5)-SUM($G377:V377),(Input!$G$166*(1+rvanilla)^0.5)/A24stdlife))</f>
        <v>0</v>
      </c>
      <c r="X377" s="168">
        <f>IF(A24stdlife="n/a","n/a",IF(X$3&gt;(A24stdlife+$E377),(Input!$G$166*(1+rvanilla)^0.5)-SUM($G377:W377),(Input!$G$166*(1+rvanilla)^0.5)/A24stdlife))</f>
        <v>0</v>
      </c>
      <c r="Y377" s="168">
        <f>IF(A24stdlife="n/a","n/a",IF(Y$3&gt;(A24stdlife+$E377),(Input!$G$166*(1+rvanilla)^0.5)-SUM($G377:X377),(Input!$G$166*(1+rvanilla)^0.5)/A24stdlife))</f>
        <v>0</v>
      </c>
      <c r="Z377" s="168">
        <f>IF(A24stdlife="n/a","n/a",IF(Z$3&gt;(A24stdlife+$E377),(Input!$G$166*(1+rvanilla)^0.5)-SUM($G377:Y377),(Input!$G$166*(1+rvanilla)^0.5)/A24stdlife))</f>
        <v>0</v>
      </c>
      <c r="AA377" s="168">
        <f>IF(A24stdlife="n/a","n/a",IF(AA$3&gt;(A24stdlife+$E377),(Input!$G$166*(1+rvanilla)^0.5)-SUM($G377:Z377),(Input!$G$166*(1+rvanilla)^0.5)/A24stdlife))</f>
        <v>0</v>
      </c>
      <c r="AB377" s="168">
        <f>IF(A24stdlife="n/a","n/a",IF(AB$3&gt;(A24stdlife+$E377),(Input!$G$166*(1+rvanilla)^0.5)-SUM($G377:AA377),(Input!$G$166*(1+rvanilla)^0.5)/A24stdlife))</f>
        <v>0</v>
      </c>
      <c r="AC377" s="168">
        <f>IF(A24stdlife="n/a","n/a",IF(AC$3&gt;(A24stdlife+$E377),(Input!$G$166*(1+rvanilla)^0.5)-SUM($G377:AB377),(Input!$G$166*(1+rvanilla)^0.5)/A24stdlife))</f>
        <v>0</v>
      </c>
      <c r="AD377" s="168">
        <f>IF(A24stdlife="n/a","n/a",IF(AD$3&gt;(A24stdlife+$E377),(Input!$G$166*(1+rvanilla)^0.5)-SUM($G377:AC377),(Input!$G$166*(1+rvanilla)^0.5)/A24stdlife))</f>
        <v>0</v>
      </c>
      <c r="AE377" s="168">
        <f>IF(A24stdlife="n/a","n/a",IF(AE$3&gt;(A24stdlife+$E377),(Input!$G$166*(1+rvanilla)^0.5)-SUM($G377:AD377),(Input!$G$166*(1+rvanilla)^0.5)/A24stdlife))</f>
        <v>0</v>
      </c>
      <c r="AF377" s="168">
        <f>IF(A24stdlife="n/a","n/a",IF(AF$3&gt;(A24stdlife+$E377),(Input!$G$166*(1+rvanilla)^0.5)-SUM($G377:AE377),(Input!$G$166*(1+rvanilla)^0.5)/A24stdlife))</f>
        <v>0</v>
      </c>
      <c r="AG377" s="168">
        <f>IF(A24stdlife="n/a","n/a",IF(AG$3&gt;(A24stdlife+$E377),(Input!$G$166*(1+rvanilla)^0.5)-SUM($G377:AF377),(Input!$G$166*(1+rvanilla)^0.5)/A24stdlife))</f>
        <v>0</v>
      </c>
      <c r="AH377" s="168">
        <f>IF(A24stdlife="n/a","n/a",IF(AH$3&gt;(A24stdlife+$E377),(Input!$G$166*(1+rvanilla)^0.5)-SUM($G377:AG377),(Input!$G$166*(1+rvanilla)^0.5)/A24stdlife))</f>
        <v>0</v>
      </c>
      <c r="AI377" s="168">
        <f>IF(A24stdlife="n/a","n/a",IF(AI$3&gt;(A24stdlife+$E377),(Input!$G$166*(1+rvanilla)^0.5)-SUM($G377:AH377),(Input!$G$166*(1+rvanilla)^0.5)/A24stdlife))</f>
        <v>0</v>
      </c>
      <c r="AJ377" s="168">
        <f>IF(A24stdlife="n/a","n/a",IF(AJ$3&gt;(A24stdlife+$E377),(Input!$G$166*(1+rvanilla)^0.5)-SUM($G377:AI377),(Input!$G$166*(1+rvanilla)^0.5)/A24stdlife))</f>
        <v>0</v>
      </c>
      <c r="AK377" s="168">
        <f>IF(A24stdlife="n/a","n/a",IF(AK$3&gt;(A24stdlife+$E377),(Input!$G$166*(1+rvanilla)^0.5)-SUM($G377:AJ377),(Input!$G$166*(1+rvanilla)^0.5)/A24stdlife))</f>
        <v>0</v>
      </c>
      <c r="AL377" s="168">
        <f>IF(A24stdlife="n/a","n/a",IF(AL$3&gt;(A24stdlife+$E377),(Input!$G$166*(1+rvanilla)^0.5)-SUM($G377:AK377),(Input!$G$166*(1+rvanilla)^0.5)/A24stdlife))</f>
        <v>0</v>
      </c>
      <c r="AM377" s="168">
        <f>IF(A24stdlife="n/a","n/a",IF(AM$3&gt;(A24stdlife+$E377),(Input!$G$166*(1+rvanilla)^0.5)-SUM($G377:AL377),(Input!$G$166*(1+rvanilla)^0.5)/A24stdlife))</f>
        <v>0</v>
      </c>
      <c r="AN377" s="168">
        <f>IF(A24stdlife="n/a","n/a",IF(AN$3&gt;(A24stdlife+$E377),(Input!$G$166*(1+rvanilla)^0.5)-SUM($G377:AM377),(Input!$G$166*(1+rvanilla)^0.5)/A24stdlife))</f>
        <v>0</v>
      </c>
      <c r="AO377" s="168">
        <f>IF(A24stdlife="n/a","n/a",IF(AO$3&gt;(A24stdlife+$E377),(Input!$G$166*(1+rvanilla)^0.5)-SUM($G377:AN377),(Input!$G$166*(1+rvanilla)^0.5)/A24stdlife))</f>
        <v>0</v>
      </c>
      <c r="AP377" s="168">
        <f>IF(A24stdlife="n/a","n/a",IF(AP$3&gt;(A24stdlife+$E377),(Input!$G$166*(1+rvanilla)^0.5)-SUM($G377:AO377),(Input!$G$166*(1+rvanilla)^0.5)/A24stdlife))</f>
        <v>0</v>
      </c>
      <c r="AQ377" s="168">
        <f>IF(A24stdlife="n/a","n/a",IF(AQ$3&gt;(A24stdlife+$E377),(Input!$G$166*(1+rvanilla)^0.5)-SUM($G377:AP377),(Input!$G$166*(1+rvanilla)^0.5)/A24stdlife))</f>
        <v>0</v>
      </c>
      <c r="AR377" s="168">
        <f>IF(A24stdlife="n/a","n/a",IF(AR$3&gt;(A24stdlife+$E377),(Input!$G$166*(1+rvanilla)^0.5)-SUM($G377:AQ377),(Input!$G$166*(1+rvanilla)^0.5)/A24stdlife))</f>
        <v>0</v>
      </c>
      <c r="AS377" s="168">
        <f>IF(A24stdlife="n/a","n/a",IF(AS$3&gt;(A24stdlife+$E377),(Input!$G$166*(1+rvanilla)^0.5)-SUM($G377:AR377),(Input!$G$166*(1+rvanilla)^0.5)/A24stdlife))</f>
        <v>0</v>
      </c>
      <c r="AT377" s="168">
        <f>IF(A24stdlife="n/a","n/a",IF(AT$3&gt;(A24stdlife+$E377),(Input!$G$166*(1+rvanilla)^0.5)-SUM($G377:AS377),(Input!$G$166*(1+rvanilla)^0.5)/A24stdlife))</f>
        <v>0</v>
      </c>
      <c r="AU377" s="168">
        <f>IF(A24stdlife="n/a","n/a",IF(AU$3&gt;(A24stdlife+$E377),(Input!$G$166*(1+rvanilla)^0.5)-SUM($G377:AT377),(Input!$G$166*(1+rvanilla)^0.5)/A24stdlife))</f>
        <v>0</v>
      </c>
      <c r="AV377" s="168">
        <f>IF(A24stdlife="n/a","n/a",IF(AV$3&gt;(A24stdlife+$E377),(Input!$G$166*(1+rvanilla)^0.5)-SUM($G377:AU377),(Input!$G$166*(1+rvanilla)^0.5)/A24stdlife))</f>
        <v>0</v>
      </c>
      <c r="AW377" s="168">
        <f>IF(A24stdlife="n/a","n/a",IF(AW$3&gt;(A24stdlife+$E377),(Input!$G$166*(1+rvanilla)^0.5)-SUM($G377:AV377),(Input!$G$166*(1+rvanilla)^0.5)/A24stdlife))</f>
        <v>0</v>
      </c>
      <c r="AX377" s="168">
        <f>IF(A24stdlife="n/a","n/a",IF(AX$3&gt;(A24stdlife+$E377),(Input!$G$166*(1+rvanilla)^0.5)-SUM($G377:AW377),(Input!$G$166*(1+rvanilla)^0.5)/A24stdlife))</f>
        <v>0</v>
      </c>
      <c r="AY377" s="168">
        <f>IF(A24stdlife="n/a","n/a",IF(AY$3&gt;(A24stdlife+$E377),(Input!$G$166*(1+rvanilla)^0.5)-SUM($G377:AX377),(Input!$G$166*(1+rvanilla)^0.5)/A24stdlife))</f>
        <v>0</v>
      </c>
      <c r="AZ377" s="168">
        <f>IF(A24stdlife="n/a","n/a",IF(AZ$3&gt;(A24stdlife+$E377),(Input!$G$166*(1+rvanilla)^0.5)-SUM($G377:AY377),(Input!$G$166*(1+rvanilla)^0.5)/A24stdlife))</f>
        <v>0</v>
      </c>
      <c r="BA377" s="168">
        <f>IF(A24stdlife="n/a","n/a",IF(BA$3&gt;(A24stdlife+$E377),(Input!$G$166*(1+rvanilla)^0.5)-SUM($G377:AZ377),(Input!$G$166*(1+rvanilla)^0.5)/A24stdlife))</f>
        <v>0</v>
      </c>
      <c r="BB377" s="168">
        <f>IF(A24stdlife="n/a","n/a",IF(BB$3&gt;(A24stdlife+$E377),(Input!$G$166*(1+rvanilla)^0.5)-SUM($G377:BA377),(Input!$G$166*(1+rvanilla)^0.5)/A24stdlife))</f>
        <v>0</v>
      </c>
      <c r="BC377" s="168">
        <f>IF(A24stdlife="n/a","n/a",IF(BC$3&gt;(A24stdlife+$E377),(Input!$G$166*(1+rvanilla)^0.5)-SUM($G377:BB377),(Input!$G$166*(1+rvanilla)^0.5)/A24stdlife))</f>
        <v>0</v>
      </c>
      <c r="BD377" s="168">
        <f>IF(A24stdlife="n/a","n/a",IF(BD$3&gt;(A24stdlife+$E377),(Input!$G$166*(1+rvanilla)^0.5)-SUM($G377:BC377),(Input!$G$166*(1+rvanilla)^0.5)/A24stdlife))</f>
        <v>0</v>
      </c>
      <c r="BE377" s="168">
        <f>IF(A24stdlife="n/a","n/a",IF(BE$3&gt;(A24stdlife+$E377),(Input!$G$166*(1+rvanilla)^0.5)-SUM($G377:BD377),(Input!$G$166*(1+rvanilla)^0.5)/A24stdlife))</f>
        <v>0</v>
      </c>
      <c r="BF377" s="168">
        <f>IF(A24stdlife="n/a","n/a",IF(BF$3&gt;(A24stdlife+$E377),(Input!$G$166*(1+rvanilla)^0.5)-SUM($G377:BE377),(Input!$G$166*(1+rvanilla)^0.5)/A24stdlife))</f>
        <v>0</v>
      </c>
      <c r="BG377" s="168">
        <f>IF(A24stdlife="n/a","n/a",IF(BG$3&gt;(A24stdlife+$E377),(Input!$G$166*(1+rvanilla)^0.5)-SUM($G377:BF377),(Input!$G$166*(1+rvanilla)^0.5)/A24stdlife))</f>
        <v>0</v>
      </c>
      <c r="BH377" s="168">
        <f>IF(A24stdlife="n/a","n/a",IF(BH$3&gt;(A24stdlife+$E377),(Input!$G$166*(1+rvanilla)^0.5)-SUM($G377:BG377),(Input!$G$166*(1+rvanilla)^0.5)/A24stdlife))</f>
        <v>0</v>
      </c>
      <c r="BI377" s="168">
        <f>IF(A24stdlife="n/a","n/a",IF(BI$3&gt;(A24stdlife+$E377),(Input!$G$166*(1+rvanilla)^0.5)-SUM($G377:BH377),(Input!$G$166*(1+rvanilla)^0.5)/A24stdlife))</f>
        <v>0</v>
      </c>
      <c r="BJ377" s="20"/>
      <c r="BK377" s="20"/>
      <c r="BL377"/>
      <c r="BM377"/>
      <c r="BN377"/>
      <c r="BO377"/>
      <c r="BP377"/>
      <c r="BQ377"/>
      <c r="BR377"/>
      <c r="BS377"/>
      <c r="BT377"/>
      <c r="BU377"/>
      <c r="BV377"/>
      <c r="BW377"/>
      <c r="BX377"/>
      <c r="BY377"/>
      <c r="BZ377"/>
      <c r="CA377"/>
      <c r="CB377"/>
      <c r="CC377"/>
      <c r="CD377"/>
      <c r="CE377"/>
      <c r="CF377"/>
      <c r="CG377"/>
      <c r="CH377"/>
      <c r="CI377"/>
      <c r="CJ377"/>
      <c r="CK377"/>
      <c r="CL377"/>
      <c r="CM377"/>
      <c r="CN377"/>
      <c r="CO377"/>
      <c r="CP377"/>
      <c r="CQ377"/>
      <c r="CR377"/>
      <c r="CS377"/>
      <c r="CT377"/>
      <c r="CU377"/>
      <c r="CV377"/>
      <c r="CW377"/>
      <c r="CX377"/>
      <c r="CY377"/>
      <c r="CZ377"/>
      <c r="DA377"/>
      <c r="DB377"/>
      <c r="DC377"/>
      <c r="DD377"/>
      <c r="DE377"/>
      <c r="DF377"/>
      <c r="DG377"/>
      <c r="DH377"/>
      <c r="DI377"/>
      <c r="DJ377"/>
      <c r="DK377"/>
      <c r="DL377"/>
      <c r="DM377"/>
      <c r="DN377"/>
      <c r="DO377"/>
      <c r="DP377"/>
      <c r="DQ377"/>
      <c r="DR377"/>
      <c r="DS377"/>
      <c r="DT377"/>
      <c r="DU377"/>
      <c r="DV377"/>
      <c r="DW377"/>
      <c r="DX377"/>
      <c r="DY377"/>
      <c r="DZ377"/>
      <c r="EA377"/>
      <c r="EB377"/>
      <c r="EC377"/>
      <c r="ED377"/>
      <c r="EE377"/>
      <c r="EF377"/>
      <c r="EG377"/>
      <c r="EH377"/>
      <c r="EI377"/>
      <c r="EJ377"/>
      <c r="EK377"/>
      <c r="EL377"/>
      <c r="EM377"/>
      <c r="EN377"/>
      <c r="EO377"/>
      <c r="EP377"/>
      <c r="EQ377"/>
      <c r="ER377"/>
      <c r="ES377"/>
      <c r="ET377"/>
      <c r="EU377"/>
      <c r="EV377"/>
      <c r="EW377"/>
      <c r="EX377"/>
      <c r="EY377"/>
      <c r="EZ377"/>
      <c r="FA377"/>
      <c r="FB377"/>
      <c r="FC377"/>
      <c r="FD377"/>
      <c r="FE377"/>
      <c r="FF377"/>
      <c r="FG377"/>
      <c r="FH377"/>
      <c r="FI377"/>
      <c r="FJ377"/>
      <c r="FK377"/>
      <c r="FL377"/>
      <c r="FM377"/>
      <c r="FN377"/>
      <c r="FO377"/>
      <c r="FP377"/>
      <c r="FQ377"/>
      <c r="FR377"/>
      <c r="FS377"/>
      <c r="FT377"/>
      <c r="FU377"/>
      <c r="FV377"/>
      <c r="FW377"/>
      <c r="FX377"/>
      <c r="FY377"/>
      <c r="FZ377"/>
      <c r="GA377"/>
      <c r="GB377"/>
      <c r="GC377"/>
      <c r="GD377"/>
      <c r="GE377"/>
      <c r="GF377"/>
      <c r="GG377"/>
      <c r="GH377"/>
      <c r="GI377"/>
      <c r="GJ377"/>
      <c r="GK377"/>
      <c r="GL377"/>
      <c r="GM377"/>
      <c r="GN377"/>
      <c r="GO377"/>
      <c r="GP377"/>
      <c r="GQ377"/>
      <c r="GR377"/>
      <c r="GS377"/>
      <c r="GT377"/>
      <c r="GU377"/>
      <c r="GV377"/>
      <c r="GW377"/>
      <c r="GX377"/>
      <c r="GY377"/>
      <c r="GZ377"/>
      <c r="HA377"/>
      <c r="HB377"/>
      <c r="HC377"/>
      <c r="HD377"/>
      <c r="HE377"/>
      <c r="HF377"/>
      <c r="HG377"/>
      <c r="HH377"/>
      <c r="HI377"/>
      <c r="HJ377"/>
      <c r="HK377"/>
      <c r="HL377"/>
      <c r="HM377"/>
      <c r="HN377"/>
      <c r="HO377"/>
      <c r="HP377"/>
      <c r="HQ377"/>
      <c r="HR377"/>
      <c r="HS377"/>
      <c r="HT377"/>
      <c r="HU377"/>
      <c r="HV377"/>
      <c r="HW377"/>
      <c r="HX377"/>
      <c r="HY377"/>
      <c r="HZ377"/>
      <c r="IA377"/>
      <c r="IB377"/>
      <c r="IC377"/>
      <c r="ID377"/>
      <c r="IE377"/>
      <c r="IF377"/>
      <c r="IG377"/>
      <c r="IH377"/>
      <c r="II377"/>
      <c r="IJ377"/>
      <c r="IK377"/>
      <c r="IL377"/>
      <c r="IM377"/>
      <c r="IN377"/>
      <c r="IO377"/>
      <c r="IP377"/>
      <c r="IQ377"/>
      <c r="IR377"/>
      <c r="IS377"/>
      <c r="IT377"/>
      <c r="IU377"/>
      <c r="IV377"/>
    </row>
    <row r="378" spans="1:256" s="5" customFormat="1" hidden="1" outlineLevel="2">
      <c r="A378" s="20"/>
      <c r="B378" s="20"/>
      <c r="C378" s="38"/>
      <c r="D378" s="641"/>
      <c r="E378" s="287">
        <v>2</v>
      </c>
      <c r="F378" s="40"/>
      <c r="G378" s="445"/>
      <c r="H378" s="314"/>
      <c r="I378" s="168">
        <f>IF(A24stdlife="n/a","n/a",IF(I$3&gt;(A24stdlife+$E378),(Input!$H$166*(1+rvanilla)^0.5)-SUM($H378:H378),(Input!$H$166*(1+rvanilla)^0.5)/A24stdlife))</f>
        <v>0</v>
      </c>
      <c r="J378" s="168">
        <f>IF(A24stdlife="n/a","n/a",IF(J$3&gt;(A24stdlife+$E378),(Input!$H$166*(1+rvanilla)^0.5)-SUM($H378:I378),(Input!$H$166*(1+rvanilla)^0.5)/A24stdlife))</f>
        <v>0</v>
      </c>
      <c r="K378" s="168">
        <f>IF(A24stdlife="n/a","n/a",IF(K$3&gt;(A24stdlife+$E378),(Input!$H$166*(1+rvanilla)^0.5)-SUM($H378:J378),(Input!$H$166*(1+rvanilla)^0.5)/A24stdlife))</f>
        <v>0</v>
      </c>
      <c r="L378" s="168">
        <f>IF(A24stdlife="n/a","n/a",IF(L$3&gt;(A24stdlife+$E378),(Input!$H$166*(1+rvanilla)^0.5)-SUM($H378:K378),(Input!$H$166*(1+rvanilla)^0.5)/A24stdlife))</f>
        <v>0</v>
      </c>
      <c r="M378" s="168">
        <f>IF(A24stdlife="n/a","n/a",IF(M$3&gt;(A24stdlife+$E378),(Input!$H$166*(1+rvanilla)^0.5)-SUM($H378:L378),(Input!$H$166*(1+rvanilla)^0.5)/A24stdlife))</f>
        <v>0</v>
      </c>
      <c r="N378" s="168">
        <f>IF(A24stdlife="n/a","n/a",IF(N$3&gt;(A24stdlife+$E378),(Input!$H$166*(1+rvanilla)^0.5)-SUM($H378:M378),(Input!$H$166*(1+rvanilla)^0.5)/A24stdlife))</f>
        <v>0</v>
      </c>
      <c r="O378" s="168">
        <f>IF(A24stdlife="n/a","n/a",IF(O$3&gt;(A24stdlife+$E378),(Input!$H$166*(1+rvanilla)^0.5)-SUM($H378:N378),(Input!$H$166*(1+rvanilla)^0.5)/A24stdlife))</f>
        <v>0</v>
      </c>
      <c r="P378" s="168">
        <f>IF(A24stdlife="n/a","n/a",IF(P$3&gt;(A24stdlife+$E378),(Input!$H$166*(1+rvanilla)^0.5)-SUM($H378:O378),(Input!$H$166*(1+rvanilla)^0.5)/A24stdlife))</f>
        <v>0</v>
      </c>
      <c r="Q378" s="168">
        <f>IF(A24stdlife="n/a","n/a",IF(Q$3&gt;(A24stdlife+$E378),(Input!$H$166*(1+rvanilla)^0.5)-SUM($H378:P378),(Input!$H$166*(1+rvanilla)^0.5)/A24stdlife))</f>
        <v>0</v>
      </c>
      <c r="R378" s="168">
        <f>IF(A24stdlife="n/a","n/a",IF(R$3&gt;(A24stdlife+$E378),(Input!$H$166*(1+rvanilla)^0.5)-SUM($H378:Q378),(Input!$H$166*(1+rvanilla)^0.5)/A24stdlife))</f>
        <v>0</v>
      </c>
      <c r="S378" s="168">
        <f>IF(A24stdlife="n/a","n/a",IF(S$3&gt;(A24stdlife+$E378),(Input!$H$166*(1+rvanilla)^0.5)-SUM($H378:R378),(Input!$H$166*(1+rvanilla)^0.5)/A24stdlife))</f>
        <v>0</v>
      </c>
      <c r="T378" s="168">
        <f>IF(A24stdlife="n/a","n/a",IF(T$3&gt;(A24stdlife+$E378),(Input!$H$166*(1+rvanilla)^0.5)-SUM($H378:S378),(Input!$H$166*(1+rvanilla)^0.5)/A24stdlife))</f>
        <v>0</v>
      </c>
      <c r="U378" s="168">
        <f>IF(A24stdlife="n/a","n/a",IF(U$3&gt;(A24stdlife+$E378),(Input!$H$166*(1+rvanilla)^0.5)-SUM($H378:T378),(Input!$H$166*(1+rvanilla)^0.5)/A24stdlife))</f>
        <v>0</v>
      </c>
      <c r="V378" s="168">
        <f>IF(A24stdlife="n/a","n/a",IF(V$3&gt;(A24stdlife+$E378),(Input!$H$166*(1+rvanilla)^0.5)-SUM($H378:U378),(Input!$H$166*(1+rvanilla)^0.5)/A24stdlife))</f>
        <v>0</v>
      </c>
      <c r="W378" s="168">
        <f>IF(A24stdlife="n/a","n/a",IF(W$3&gt;(A24stdlife+$E378),(Input!$H$166*(1+rvanilla)^0.5)-SUM($H378:V378),(Input!$H$166*(1+rvanilla)^0.5)/A24stdlife))</f>
        <v>0</v>
      </c>
      <c r="X378" s="168">
        <f>IF(A24stdlife="n/a","n/a",IF(X$3&gt;(A24stdlife+$E378),(Input!$H$166*(1+rvanilla)^0.5)-SUM($H378:W378),(Input!$H$166*(1+rvanilla)^0.5)/A24stdlife))</f>
        <v>0</v>
      </c>
      <c r="Y378" s="168">
        <f>IF(A24stdlife="n/a","n/a",IF(Y$3&gt;(A24stdlife+$E378),(Input!$H$166*(1+rvanilla)^0.5)-SUM($H378:X378),(Input!$H$166*(1+rvanilla)^0.5)/A24stdlife))</f>
        <v>0</v>
      </c>
      <c r="Z378" s="168">
        <f>IF(A24stdlife="n/a","n/a",IF(Z$3&gt;(A24stdlife+$E378),(Input!$H$166*(1+rvanilla)^0.5)-SUM($H378:Y378),(Input!$H$166*(1+rvanilla)^0.5)/A24stdlife))</f>
        <v>0</v>
      </c>
      <c r="AA378" s="168">
        <f>IF(A24stdlife="n/a","n/a",IF(AA$3&gt;(A24stdlife+$E378),(Input!$H$166*(1+rvanilla)^0.5)-SUM($H378:Z378),(Input!$H$166*(1+rvanilla)^0.5)/A24stdlife))</f>
        <v>0</v>
      </c>
      <c r="AB378" s="168">
        <f>IF(A24stdlife="n/a","n/a",IF(AB$3&gt;(A24stdlife+$E378),(Input!$H$166*(1+rvanilla)^0.5)-SUM($H378:AA378),(Input!$H$166*(1+rvanilla)^0.5)/A24stdlife))</f>
        <v>0</v>
      </c>
      <c r="AC378" s="168">
        <f>IF(A24stdlife="n/a","n/a",IF(AC$3&gt;(A24stdlife+$E378),(Input!$H$166*(1+rvanilla)^0.5)-SUM($H378:AB378),(Input!$H$166*(1+rvanilla)^0.5)/A24stdlife))</f>
        <v>0</v>
      </c>
      <c r="AD378" s="168">
        <f>IF(A24stdlife="n/a","n/a",IF(AD$3&gt;(A24stdlife+$E378),(Input!$H$166*(1+rvanilla)^0.5)-SUM($H378:AC378),(Input!$H$166*(1+rvanilla)^0.5)/A24stdlife))</f>
        <v>0</v>
      </c>
      <c r="AE378" s="168">
        <f>IF(A24stdlife="n/a","n/a",IF(AE$3&gt;(A24stdlife+$E378),(Input!$H$166*(1+rvanilla)^0.5)-SUM($H378:AD378),(Input!$H$166*(1+rvanilla)^0.5)/A24stdlife))</f>
        <v>0</v>
      </c>
      <c r="AF378" s="168">
        <f>IF(A24stdlife="n/a","n/a",IF(AF$3&gt;(A24stdlife+$E378),(Input!$H$166*(1+rvanilla)^0.5)-SUM($H378:AE378),(Input!$H$166*(1+rvanilla)^0.5)/A24stdlife))</f>
        <v>0</v>
      </c>
      <c r="AG378" s="168">
        <f>IF(A24stdlife="n/a","n/a",IF(AG$3&gt;(A24stdlife+$E378),(Input!$H$166*(1+rvanilla)^0.5)-SUM($H378:AF378),(Input!$H$166*(1+rvanilla)^0.5)/A24stdlife))</f>
        <v>0</v>
      </c>
      <c r="AH378" s="168">
        <f>IF(A24stdlife="n/a","n/a",IF(AH$3&gt;(A24stdlife+$E378),(Input!$H$166*(1+rvanilla)^0.5)-SUM($H378:AG378),(Input!$H$166*(1+rvanilla)^0.5)/A24stdlife))</f>
        <v>0</v>
      </c>
      <c r="AI378" s="168">
        <f>IF(A24stdlife="n/a","n/a",IF(AI$3&gt;(A24stdlife+$E378),(Input!$H$166*(1+rvanilla)^0.5)-SUM($H378:AH378),(Input!$H$166*(1+rvanilla)^0.5)/A24stdlife))</f>
        <v>0</v>
      </c>
      <c r="AJ378" s="168">
        <f>IF(A24stdlife="n/a","n/a",IF(AJ$3&gt;(A24stdlife+$E378),(Input!$H$166*(1+rvanilla)^0.5)-SUM($H378:AI378),(Input!$H$166*(1+rvanilla)^0.5)/A24stdlife))</f>
        <v>0</v>
      </c>
      <c r="AK378" s="168">
        <f>IF(A24stdlife="n/a","n/a",IF(AK$3&gt;(A24stdlife+$E378),(Input!$H$166*(1+rvanilla)^0.5)-SUM($H378:AJ378),(Input!$H$166*(1+rvanilla)^0.5)/A24stdlife))</f>
        <v>0</v>
      </c>
      <c r="AL378" s="168">
        <f>IF(A24stdlife="n/a","n/a",IF(AL$3&gt;(A24stdlife+$E378),(Input!$H$166*(1+rvanilla)^0.5)-SUM($H378:AK378),(Input!$H$166*(1+rvanilla)^0.5)/A24stdlife))</f>
        <v>0</v>
      </c>
      <c r="AM378" s="168">
        <f>IF(A24stdlife="n/a","n/a",IF(AM$3&gt;(A24stdlife+$E378),(Input!$H$166*(1+rvanilla)^0.5)-SUM($H378:AL378),(Input!$H$166*(1+rvanilla)^0.5)/A24stdlife))</f>
        <v>0</v>
      </c>
      <c r="AN378" s="168">
        <f>IF(A24stdlife="n/a","n/a",IF(AN$3&gt;(A24stdlife+$E378),(Input!$H$166*(1+rvanilla)^0.5)-SUM($H378:AM378),(Input!$H$166*(1+rvanilla)^0.5)/A24stdlife))</f>
        <v>0</v>
      </c>
      <c r="AO378" s="168">
        <f>IF(A24stdlife="n/a","n/a",IF(AO$3&gt;(A24stdlife+$E378),(Input!$H$166*(1+rvanilla)^0.5)-SUM($H378:AN378),(Input!$H$166*(1+rvanilla)^0.5)/A24stdlife))</f>
        <v>0</v>
      </c>
      <c r="AP378" s="168">
        <f>IF(A24stdlife="n/a","n/a",IF(AP$3&gt;(A24stdlife+$E378),(Input!$H$166*(1+rvanilla)^0.5)-SUM($H378:AO378),(Input!$H$166*(1+rvanilla)^0.5)/A24stdlife))</f>
        <v>0</v>
      </c>
      <c r="AQ378" s="168">
        <f>IF(A24stdlife="n/a","n/a",IF(AQ$3&gt;(A24stdlife+$E378),(Input!$H$166*(1+rvanilla)^0.5)-SUM($H378:AP378),(Input!$H$166*(1+rvanilla)^0.5)/A24stdlife))</f>
        <v>0</v>
      </c>
      <c r="AR378" s="168">
        <f>IF(A24stdlife="n/a","n/a",IF(AR$3&gt;(A24stdlife+$E378),(Input!$H$166*(1+rvanilla)^0.5)-SUM($H378:AQ378),(Input!$H$166*(1+rvanilla)^0.5)/A24stdlife))</f>
        <v>0</v>
      </c>
      <c r="AS378" s="168">
        <f>IF(A24stdlife="n/a","n/a",IF(AS$3&gt;(A24stdlife+$E378),(Input!$H$166*(1+rvanilla)^0.5)-SUM($H378:AR378),(Input!$H$166*(1+rvanilla)^0.5)/A24stdlife))</f>
        <v>0</v>
      </c>
      <c r="AT378" s="168">
        <f>IF(A24stdlife="n/a","n/a",IF(AT$3&gt;(A24stdlife+$E378),(Input!$H$166*(1+rvanilla)^0.5)-SUM($H378:AS378),(Input!$H$166*(1+rvanilla)^0.5)/A24stdlife))</f>
        <v>0</v>
      </c>
      <c r="AU378" s="168">
        <f>IF(A24stdlife="n/a","n/a",IF(AU$3&gt;(A24stdlife+$E378),(Input!$H$166*(1+rvanilla)^0.5)-SUM($H378:AT378),(Input!$H$166*(1+rvanilla)^0.5)/A24stdlife))</f>
        <v>0</v>
      </c>
      <c r="AV378" s="168">
        <f>IF(A24stdlife="n/a","n/a",IF(AV$3&gt;(A24stdlife+$E378),(Input!$H$166*(1+rvanilla)^0.5)-SUM($H378:AU378),(Input!$H$166*(1+rvanilla)^0.5)/A24stdlife))</f>
        <v>0</v>
      </c>
      <c r="AW378" s="168">
        <f>IF(A24stdlife="n/a","n/a",IF(AW$3&gt;(A24stdlife+$E378),(Input!$H$166*(1+rvanilla)^0.5)-SUM($H378:AV378),(Input!$H$166*(1+rvanilla)^0.5)/A24stdlife))</f>
        <v>0</v>
      </c>
      <c r="AX378" s="168">
        <f>IF(A24stdlife="n/a","n/a",IF(AX$3&gt;(A24stdlife+$E378),(Input!$H$166*(1+rvanilla)^0.5)-SUM($H378:AW378),(Input!$H$166*(1+rvanilla)^0.5)/A24stdlife))</f>
        <v>0</v>
      </c>
      <c r="AY378" s="168">
        <f>IF(A24stdlife="n/a","n/a",IF(AY$3&gt;(A24stdlife+$E378),(Input!$H$166*(1+rvanilla)^0.5)-SUM($H378:AX378),(Input!$H$166*(1+rvanilla)^0.5)/A24stdlife))</f>
        <v>0</v>
      </c>
      <c r="AZ378" s="168">
        <f>IF(A24stdlife="n/a","n/a",IF(AZ$3&gt;(A24stdlife+$E378),(Input!$H$166*(1+rvanilla)^0.5)-SUM($H378:AY378),(Input!$H$166*(1+rvanilla)^0.5)/A24stdlife))</f>
        <v>0</v>
      </c>
      <c r="BA378" s="168">
        <f>IF(A24stdlife="n/a","n/a",IF(BA$3&gt;(A24stdlife+$E378),(Input!$H$166*(1+rvanilla)^0.5)-SUM($H378:AZ378),(Input!$H$166*(1+rvanilla)^0.5)/A24stdlife))</f>
        <v>0</v>
      </c>
      <c r="BB378" s="168">
        <f>IF(A24stdlife="n/a","n/a",IF(BB$3&gt;(A24stdlife+$E378),(Input!$H$166*(1+rvanilla)^0.5)-SUM($H378:BA378),(Input!$H$166*(1+rvanilla)^0.5)/A24stdlife))</f>
        <v>0</v>
      </c>
      <c r="BC378" s="168">
        <f>IF(A24stdlife="n/a","n/a",IF(BC$3&gt;(A24stdlife+$E378),(Input!$H$166*(1+rvanilla)^0.5)-SUM($H378:BB378),(Input!$H$166*(1+rvanilla)^0.5)/A24stdlife))</f>
        <v>0</v>
      </c>
      <c r="BD378" s="168">
        <f>IF(A24stdlife="n/a","n/a",IF(BD$3&gt;(A24stdlife+$E378),(Input!$H$166*(1+rvanilla)^0.5)-SUM($H378:BC378),(Input!$H$166*(1+rvanilla)^0.5)/A24stdlife))</f>
        <v>0</v>
      </c>
      <c r="BE378" s="168">
        <f>IF(A24stdlife="n/a","n/a",IF(BE$3&gt;(A24stdlife+$E378),(Input!$H$166*(1+rvanilla)^0.5)-SUM($H378:BD378),(Input!$H$166*(1+rvanilla)^0.5)/A24stdlife))</f>
        <v>0</v>
      </c>
      <c r="BF378" s="168">
        <f>IF(A24stdlife="n/a","n/a",IF(BF$3&gt;(A24stdlife+$E378),(Input!$H$166*(1+rvanilla)^0.5)-SUM($H378:BE378),(Input!$H$166*(1+rvanilla)^0.5)/A24stdlife))</f>
        <v>0</v>
      </c>
      <c r="BG378" s="168">
        <f>IF(A24stdlife="n/a","n/a",IF(BG$3&gt;(A24stdlife+$E378),(Input!$H$166*(1+rvanilla)^0.5)-SUM($H378:BF378),(Input!$H$166*(1+rvanilla)^0.5)/A24stdlife))</f>
        <v>0</v>
      </c>
      <c r="BH378" s="168">
        <f>IF(A24stdlife="n/a","n/a",IF(BH$3&gt;(A24stdlife+$E378),(Input!$H$166*(1+rvanilla)^0.5)-SUM($H378:BG378),(Input!$H$166*(1+rvanilla)^0.5)/A24stdlife))</f>
        <v>0</v>
      </c>
      <c r="BI378" s="168">
        <f>IF(A24stdlife="n/a","n/a",IF(BI$3&gt;(A24stdlife+$E378),(Input!$H$166*(1+rvanilla)^0.5)-SUM($H378:BH378),(Input!$H$166*(1+rvanilla)^0.5)/A24stdlife))</f>
        <v>0</v>
      </c>
      <c r="BJ378" s="20"/>
      <c r="BK378" s="20"/>
      <c r="BL378"/>
      <c r="BM378"/>
      <c r="BN378"/>
      <c r="BO378"/>
      <c r="BP378"/>
      <c r="BQ378"/>
      <c r="BR378"/>
      <c r="BS378"/>
      <c r="BT378"/>
      <c r="BU378"/>
      <c r="BV378"/>
      <c r="BW378"/>
      <c r="BX378"/>
      <c r="BY378"/>
      <c r="BZ378"/>
      <c r="CA378"/>
      <c r="CB378"/>
      <c r="CC378"/>
      <c r="CD378"/>
      <c r="CE378"/>
      <c r="CF378"/>
      <c r="CG378"/>
      <c r="CH378"/>
      <c r="CI378"/>
      <c r="CJ378"/>
      <c r="CK378"/>
      <c r="CL378"/>
      <c r="CM378"/>
      <c r="CN378"/>
      <c r="CO378"/>
      <c r="CP378"/>
      <c r="CQ378"/>
      <c r="CR378"/>
      <c r="CS378"/>
      <c r="CT378"/>
      <c r="CU378"/>
      <c r="CV378"/>
      <c r="CW378"/>
      <c r="CX378"/>
      <c r="CY378"/>
      <c r="CZ378"/>
      <c r="DA378"/>
      <c r="DB378"/>
      <c r="DC378"/>
      <c r="DD378"/>
      <c r="DE378"/>
      <c r="DF378"/>
      <c r="DG378"/>
      <c r="DH378"/>
      <c r="DI378"/>
      <c r="DJ378"/>
      <c r="DK378"/>
      <c r="DL378"/>
      <c r="DM378"/>
      <c r="DN378"/>
      <c r="DO378"/>
      <c r="DP378"/>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c r="EX378"/>
      <c r="EY378"/>
      <c r="EZ378"/>
      <c r="FA378"/>
      <c r="FB378"/>
      <c r="FC378"/>
      <c r="FD378"/>
      <c r="FE378"/>
      <c r="FF378"/>
      <c r="FG378"/>
      <c r="FH378"/>
      <c r="FI378"/>
      <c r="FJ378"/>
      <c r="FK378"/>
      <c r="FL378"/>
      <c r="FM378"/>
      <c r="FN378"/>
      <c r="FO378"/>
      <c r="FP378"/>
      <c r="FQ378"/>
      <c r="FR378"/>
      <c r="FS378"/>
      <c r="FT378"/>
      <c r="FU378"/>
      <c r="FV378"/>
      <c r="FW378"/>
      <c r="FX378"/>
      <c r="FY378"/>
      <c r="FZ378"/>
      <c r="GA378"/>
      <c r="GB378"/>
      <c r="GC378"/>
      <c r="GD378"/>
      <c r="GE378"/>
      <c r="GF378"/>
      <c r="GG378"/>
      <c r="GH378"/>
      <c r="GI378"/>
      <c r="GJ378"/>
      <c r="GK378"/>
      <c r="GL378"/>
      <c r="GM378"/>
      <c r="GN378"/>
      <c r="GO378"/>
      <c r="GP378"/>
      <c r="GQ378"/>
      <c r="GR378"/>
      <c r="GS378"/>
      <c r="GT378"/>
      <c r="GU378"/>
      <c r="GV378"/>
      <c r="GW378"/>
      <c r="GX378"/>
      <c r="GY378"/>
      <c r="GZ378"/>
      <c r="HA378"/>
      <c r="HB378"/>
      <c r="HC378"/>
      <c r="HD378"/>
      <c r="HE378"/>
      <c r="HF378"/>
      <c r="HG378"/>
      <c r="HH378"/>
      <c r="HI378"/>
      <c r="HJ378"/>
      <c r="HK378"/>
      <c r="HL378"/>
      <c r="HM378"/>
      <c r="HN378"/>
      <c r="HO378"/>
      <c r="HP378"/>
      <c r="HQ378"/>
      <c r="HR378"/>
      <c r="HS378"/>
      <c r="HT378"/>
      <c r="HU378"/>
      <c r="HV378"/>
      <c r="HW378"/>
      <c r="HX378"/>
      <c r="HY378"/>
      <c r="HZ378"/>
      <c r="IA378"/>
      <c r="IB378"/>
      <c r="IC378"/>
      <c r="ID378"/>
      <c r="IE378"/>
      <c r="IF378"/>
      <c r="IG378"/>
      <c r="IH378"/>
      <c r="II378"/>
      <c r="IJ378"/>
      <c r="IK378"/>
      <c r="IL378"/>
      <c r="IM378"/>
      <c r="IN378"/>
      <c r="IO378"/>
      <c r="IP378"/>
      <c r="IQ378"/>
      <c r="IR378"/>
      <c r="IS378"/>
      <c r="IT378"/>
      <c r="IU378"/>
      <c r="IV378"/>
    </row>
    <row r="379" spans="1:256" s="5" customFormat="1" hidden="1" outlineLevel="2">
      <c r="A379" s="20"/>
      <c r="B379" s="20"/>
      <c r="C379" s="38"/>
      <c r="D379" s="641"/>
      <c r="E379" s="287">
        <v>3</v>
      </c>
      <c r="F379" s="40"/>
      <c r="G379" s="445"/>
      <c r="H379" s="315"/>
      <c r="I379" s="314"/>
      <c r="J379" s="168">
        <f>IF(A24stdlife="n/a","n/a",IF(J$3&gt;(A24stdlife+$E379),(Input!$I$166*(1+rvanilla)^0.5)-SUM($I379:I379),(Input!$I$166*(1+rvanilla)^0.5)/A24stdlife))</f>
        <v>0</v>
      </c>
      <c r="K379" s="168">
        <f>IF(A24stdlife="n/a","n/a",IF(K$3&gt;(A24stdlife+$E379),(Input!$I$166*(1+rvanilla)^0.5)-SUM($I379:J379),(Input!$I$166*(1+rvanilla)^0.5)/A24stdlife))</f>
        <v>0</v>
      </c>
      <c r="L379" s="168">
        <f>IF(A24stdlife="n/a","n/a",IF(L$3&gt;(A24stdlife+$E379),(Input!$I$166*(1+rvanilla)^0.5)-SUM($I379:K379),(Input!$I$166*(1+rvanilla)^0.5)/A24stdlife))</f>
        <v>0</v>
      </c>
      <c r="M379" s="168">
        <f>IF(A24stdlife="n/a","n/a",IF(M$3&gt;(A24stdlife+$E379),(Input!$I$166*(1+rvanilla)^0.5)-SUM($I379:L379),(Input!$I$166*(1+rvanilla)^0.5)/A24stdlife))</f>
        <v>0</v>
      </c>
      <c r="N379" s="168">
        <f>IF(A24stdlife="n/a","n/a",IF(N$3&gt;(A24stdlife+$E379),(Input!$I$166*(1+rvanilla)^0.5)-SUM($I379:M379),(Input!$I$166*(1+rvanilla)^0.5)/A24stdlife))</f>
        <v>0</v>
      </c>
      <c r="O379" s="168">
        <f>IF(A24stdlife="n/a","n/a",IF(O$3&gt;(A24stdlife+$E379),(Input!$I$166*(1+rvanilla)^0.5)-SUM($I379:N379),(Input!$I$166*(1+rvanilla)^0.5)/A24stdlife))</f>
        <v>0</v>
      </c>
      <c r="P379" s="168">
        <f>IF(A24stdlife="n/a","n/a",IF(P$3&gt;(A24stdlife+$E379),(Input!$I$166*(1+rvanilla)^0.5)-SUM($I379:O379),(Input!$I$166*(1+rvanilla)^0.5)/A24stdlife))</f>
        <v>0</v>
      </c>
      <c r="Q379" s="168">
        <f>IF(A24stdlife="n/a","n/a",IF(Q$3&gt;(A24stdlife+$E379),(Input!$I$166*(1+rvanilla)^0.5)-SUM($I379:P379),(Input!$I$166*(1+rvanilla)^0.5)/A24stdlife))</f>
        <v>0</v>
      </c>
      <c r="R379" s="168">
        <f>IF(A24stdlife="n/a","n/a",IF(R$3&gt;(A24stdlife+$E379),(Input!$I$166*(1+rvanilla)^0.5)-SUM($I379:Q379),(Input!$I$166*(1+rvanilla)^0.5)/A24stdlife))</f>
        <v>0</v>
      </c>
      <c r="S379" s="168">
        <f>IF(A24stdlife="n/a","n/a",IF(S$3&gt;(A24stdlife+$E379),(Input!$I$166*(1+rvanilla)^0.5)-SUM($I379:R379),(Input!$I$166*(1+rvanilla)^0.5)/A24stdlife))</f>
        <v>0</v>
      </c>
      <c r="T379" s="168">
        <f>IF(A24stdlife="n/a","n/a",IF(T$3&gt;(A24stdlife+$E379),(Input!$I$166*(1+rvanilla)^0.5)-SUM($I379:S379),(Input!$I$166*(1+rvanilla)^0.5)/A24stdlife))</f>
        <v>0</v>
      </c>
      <c r="U379" s="168">
        <f>IF(A24stdlife="n/a","n/a",IF(U$3&gt;(A24stdlife+$E379),(Input!$I$166*(1+rvanilla)^0.5)-SUM($I379:T379),(Input!$I$166*(1+rvanilla)^0.5)/A24stdlife))</f>
        <v>0</v>
      </c>
      <c r="V379" s="168">
        <f>IF(A24stdlife="n/a","n/a",IF(V$3&gt;(A24stdlife+$E379),(Input!$I$166*(1+rvanilla)^0.5)-SUM($I379:U379),(Input!$I$166*(1+rvanilla)^0.5)/A24stdlife))</f>
        <v>0</v>
      </c>
      <c r="W379" s="168">
        <f>IF(A24stdlife="n/a","n/a",IF(W$3&gt;(A24stdlife+$E379),(Input!$I$166*(1+rvanilla)^0.5)-SUM($I379:V379),(Input!$I$166*(1+rvanilla)^0.5)/A24stdlife))</f>
        <v>0</v>
      </c>
      <c r="X379" s="168">
        <f>IF(A24stdlife="n/a","n/a",IF(X$3&gt;(A24stdlife+$E379),(Input!$I$166*(1+rvanilla)^0.5)-SUM($I379:W379),(Input!$I$166*(1+rvanilla)^0.5)/A24stdlife))</f>
        <v>0</v>
      </c>
      <c r="Y379" s="168">
        <f>IF(A24stdlife="n/a","n/a",IF(Y$3&gt;(A24stdlife+$E379),(Input!$I$166*(1+rvanilla)^0.5)-SUM($I379:X379),(Input!$I$166*(1+rvanilla)^0.5)/A24stdlife))</f>
        <v>0</v>
      </c>
      <c r="Z379" s="168">
        <f>IF(A24stdlife="n/a","n/a",IF(Z$3&gt;(A24stdlife+$E379),(Input!$I$166*(1+rvanilla)^0.5)-SUM($I379:Y379),(Input!$I$166*(1+rvanilla)^0.5)/A24stdlife))</f>
        <v>0</v>
      </c>
      <c r="AA379" s="168">
        <f>IF(A24stdlife="n/a","n/a",IF(AA$3&gt;(A24stdlife+$E379),(Input!$I$166*(1+rvanilla)^0.5)-SUM($I379:Z379),(Input!$I$166*(1+rvanilla)^0.5)/A24stdlife))</f>
        <v>0</v>
      </c>
      <c r="AB379" s="168">
        <f>IF(A24stdlife="n/a","n/a",IF(AB$3&gt;(A24stdlife+$E379),(Input!$I$166*(1+rvanilla)^0.5)-SUM($I379:AA379),(Input!$I$166*(1+rvanilla)^0.5)/A24stdlife))</f>
        <v>0</v>
      </c>
      <c r="AC379" s="168">
        <f>IF(A24stdlife="n/a","n/a",IF(AC$3&gt;(A24stdlife+$E379),(Input!$I$166*(1+rvanilla)^0.5)-SUM($I379:AB379),(Input!$I$166*(1+rvanilla)^0.5)/A24stdlife))</f>
        <v>0</v>
      </c>
      <c r="AD379" s="168">
        <f>IF(A24stdlife="n/a","n/a",IF(AD$3&gt;(A24stdlife+$E379),(Input!$I$166*(1+rvanilla)^0.5)-SUM($I379:AC379),(Input!$I$166*(1+rvanilla)^0.5)/A24stdlife))</f>
        <v>0</v>
      </c>
      <c r="AE379" s="168">
        <f>IF(A24stdlife="n/a","n/a",IF(AE$3&gt;(A24stdlife+$E379),(Input!$I$166*(1+rvanilla)^0.5)-SUM($I379:AD379),(Input!$I$166*(1+rvanilla)^0.5)/A24stdlife))</f>
        <v>0</v>
      </c>
      <c r="AF379" s="168">
        <f>IF(A24stdlife="n/a","n/a",IF(AF$3&gt;(A24stdlife+$E379),(Input!$I$166*(1+rvanilla)^0.5)-SUM($I379:AE379),(Input!$I$166*(1+rvanilla)^0.5)/A24stdlife))</f>
        <v>0</v>
      </c>
      <c r="AG379" s="168">
        <f>IF(A24stdlife="n/a","n/a",IF(AG$3&gt;(A24stdlife+$E379),(Input!$I$166*(1+rvanilla)^0.5)-SUM($I379:AF379),(Input!$I$166*(1+rvanilla)^0.5)/A24stdlife))</f>
        <v>0</v>
      </c>
      <c r="AH379" s="168">
        <f>IF(A24stdlife="n/a","n/a",IF(AH$3&gt;(A24stdlife+$E379),(Input!$I$166*(1+rvanilla)^0.5)-SUM($I379:AG379),(Input!$I$166*(1+rvanilla)^0.5)/A24stdlife))</f>
        <v>0</v>
      </c>
      <c r="AI379" s="168">
        <f>IF(A24stdlife="n/a","n/a",IF(AI$3&gt;(A24stdlife+$E379),(Input!$I$166*(1+rvanilla)^0.5)-SUM($I379:AH379),(Input!$I$166*(1+rvanilla)^0.5)/A24stdlife))</f>
        <v>0</v>
      </c>
      <c r="AJ379" s="168">
        <f>IF(A24stdlife="n/a","n/a",IF(AJ$3&gt;(A24stdlife+$E379),(Input!$I$166*(1+rvanilla)^0.5)-SUM($I379:AI379),(Input!$I$166*(1+rvanilla)^0.5)/A24stdlife))</f>
        <v>0</v>
      </c>
      <c r="AK379" s="168">
        <f>IF(A24stdlife="n/a","n/a",IF(AK$3&gt;(A24stdlife+$E379),(Input!$I$166*(1+rvanilla)^0.5)-SUM($I379:AJ379),(Input!$I$166*(1+rvanilla)^0.5)/A24stdlife))</f>
        <v>0</v>
      </c>
      <c r="AL379" s="168">
        <f>IF(A24stdlife="n/a","n/a",IF(AL$3&gt;(A24stdlife+$E379),(Input!$I$166*(1+rvanilla)^0.5)-SUM($I379:AK379),(Input!$I$166*(1+rvanilla)^0.5)/A24stdlife))</f>
        <v>0</v>
      </c>
      <c r="AM379" s="168">
        <f>IF(A24stdlife="n/a","n/a",IF(AM$3&gt;(A24stdlife+$E379),(Input!$I$166*(1+rvanilla)^0.5)-SUM($I379:AL379),(Input!$I$166*(1+rvanilla)^0.5)/A24stdlife))</f>
        <v>0</v>
      </c>
      <c r="AN379" s="168">
        <f>IF(A24stdlife="n/a","n/a",IF(AN$3&gt;(A24stdlife+$E379),(Input!$I$166*(1+rvanilla)^0.5)-SUM($I379:AM379),(Input!$I$166*(1+rvanilla)^0.5)/A24stdlife))</f>
        <v>0</v>
      </c>
      <c r="AO379" s="168">
        <f>IF(A24stdlife="n/a","n/a",IF(AO$3&gt;(A24stdlife+$E379),(Input!$I$166*(1+rvanilla)^0.5)-SUM($I379:AN379),(Input!$I$166*(1+rvanilla)^0.5)/A24stdlife))</f>
        <v>0</v>
      </c>
      <c r="AP379" s="168">
        <f>IF(A24stdlife="n/a","n/a",IF(AP$3&gt;(A24stdlife+$E379),(Input!$I$166*(1+rvanilla)^0.5)-SUM($I379:AO379),(Input!$I$166*(1+rvanilla)^0.5)/A24stdlife))</f>
        <v>0</v>
      </c>
      <c r="AQ379" s="168">
        <f>IF(A24stdlife="n/a","n/a",IF(AQ$3&gt;(A24stdlife+$E379),(Input!$I$166*(1+rvanilla)^0.5)-SUM($I379:AP379),(Input!$I$166*(1+rvanilla)^0.5)/A24stdlife))</f>
        <v>0</v>
      </c>
      <c r="AR379" s="168">
        <f>IF(A24stdlife="n/a","n/a",IF(AR$3&gt;(A24stdlife+$E379),(Input!$I$166*(1+rvanilla)^0.5)-SUM($I379:AQ379),(Input!$I$166*(1+rvanilla)^0.5)/A24stdlife))</f>
        <v>0</v>
      </c>
      <c r="AS379" s="168">
        <f>IF(A24stdlife="n/a","n/a",IF(AS$3&gt;(A24stdlife+$E379),(Input!$I$166*(1+rvanilla)^0.5)-SUM($I379:AR379),(Input!$I$166*(1+rvanilla)^0.5)/A24stdlife))</f>
        <v>0</v>
      </c>
      <c r="AT379" s="168">
        <f>IF(A24stdlife="n/a","n/a",IF(AT$3&gt;(A24stdlife+$E379),(Input!$I$166*(1+rvanilla)^0.5)-SUM($I379:AS379),(Input!$I$166*(1+rvanilla)^0.5)/A24stdlife))</f>
        <v>0</v>
      </c>
      <c r="AU379" s="168">
        <f>IF(A24stdlife="n/a","n/a",IF(AU$3&gt;(A24stdlife+$E379),(Input!$I$166*(1+rvanilla)^0.5)-SUM($I379:AT379),(Input!$I$166*(1+rvanilla)^0.5)/A24stdlife))</f>
        <v>0</v>
      </c>
      <c r="AV379" s="168">
        <f>IF(A24stdlife="n/a","n/a",IF(AV$3&gt;(A24stdlife+$E379),(Input!$I$166*(1+rvanilla)^0.5)-SUM($I379:AU379),(Input!$I$166*(1+rvanilla)^0.5)/A24stdlife))</f>
        <v>0</v>
      </c>
      <c r="AW379" s="168">
        <f>IF(A24stdlife="n/a","n/a",IF(AW$3&gt;(A24stdlife+$E379),(Input!$I$166*(1+rvanilla)^0.5)-SUM($I379:AV379),(Input!$I$166*(1+rvanilla)^0.5)/A24stdlife))</f>
        <v>0</v>
      </c>
      <c r="AX379" s="168">
        <f>IF(A24stdlife="n/a","n/a",IF(AX$3&gt;(A24stdlife+$E379),(Input!$I$166*(1+rvanilla)^0.5)-SUM($I379:AW379),(Input!$I$166*(1+rvanilla)^0.5)/A24stdlife))</f>
        <v>0</v>
      </c>
      <c r="AY379" s="168">
        <f>IF(A24stdlife="n/a","n/a",IF(AY$3&gt;(A24stdlife+$E379),(Input!$I$166*(1+rvanilla)^0.5)-SUM($I379:AX379),(Input!$I$166*(1+rvanilla)^0.5)/A24stdlife))</f>
        <v>0</v>
      </c>
      <c r="AZ379" s="168">
        <f>IF(A24stdlife="n/a","n/a",IF(AZ$3&gt;(A24stdlife+$E379),(Input!$I$166*(1+rvanilla)^0.5)-SUM($I379:AY379),(Input!$I$166*(1+rvanilla)^0.5)/A24stdlife))</f>
        <v>0</v>
      </c>
      <c r="BA379" s="168">
        <f>IF(A24stdlife="n/a","n/a",IF(BA$3&gt;(A24stdlife+$E379),(Input!$I$166*(1+rvanilla)^0.5)-SUM($I379:AZ379),(Input!$I$166*(1+rvanilla)^0.5)/A24stdlife))</f>
        <v>0</v>
      </c>
      <c r="BB379" s="168">
        <f>IF(A24stdlife="n/a","n/a",IF(BB$3&gt;(A24stdlife+$E379),(Input!$I$166*(1+rvanilla)^0.5)-SUM($I379:BA379),(Input!$I$166*(1+rvanilla)^0.5)/A24stdlife))</f>
        <v>0</v>
      </c>
      <c r="BC379" s="168">
        <f>IF(A24stdlife="n/a","n/a",IF(BC$3&gt;(A24stdlife+$E379),(Input!$I$166*(1+rvanilla)^0.5)-SUM($I379:BB379),(Input!$I$166*(1+rvanilla)^0.5)/A24stdlife))</f>
        <v>0</v>
      </c>
      <c r="BD379" s="168">
        <f>IF(A24stdlife="n/a","n/a",IF(BD$3&gt;(A24stdlife+$E379),(Input!$I$166*(1+rvanilla)^0.5)-SUM($I379:BC379),(Input!$I$166*(1+rvanilla)^0.5)/A24stdlife))</f>
        <v>0</v>
      </c>
      <c r="BE379" s="168">
        <f>IF(A24stdlife="n/a","n/a",IF(BE$3&gt;(A24stdlife+$E379),(Input!$I$166*(1+rvanilla)^0.5)-SUM($I379:BD379),(Input!$I$166*(1+rvanilla)^0.5)/A24stdlife))</f>
        <v>0</v>
      </c>
      <c r="BF379" s="168">
        <f>IF(A24stdlife="n/a","n/a",IF(BF$3&gt;(A24stdlife+$E379),(Input!$I$166*(1+rvanilla)^0.5)-SUM($I379:BE379),(Input!$I$166*(1+rvanilla)^0.5)/A24stdlife))</f>
        <v>0</v>
      </c>
      <c r="BG379" s="168">
        <f>IF(A24stdlife="n/a","n/a",IF(BG$3&gt;(A24stdlife+$E379),(Input!$I$166*(1+rvanilla)^0.5)-SUM($I379:BF379),(Input!$I$166*(1+rvanilla)^0.5)/A24stdlife))</f>
        <v>0</v>
      </c>
      <c r="BH379" s="168">
        <f>IF(A24stdlife="n/a","n/a",IF(BH$3&gt;(A24stdlife+$E379),(Input!$I$166*(1+rvanilla)^0.5)-SUM($I379:BG379),(Input!$I$166*(1+rvanilla)^0.5)/A24stdlife))</f>
        <v>0</v>
      </c>
      <c r="BI379" s="168">
        <f>IF(A24stdlife="n/a","n/a",IF(BI$3&gt;(A24stdlife+$E379),(Input!$I$166*(1+rvanilla)^0.5)-SUM($I379:BH379),(Input!$I$166*(1+rvanilla)^0.5)/A24stdlife))</f>
        <v>0</v>
      </c>
      <c r="BJ379" s="20"/>
      <c r="BK379" s="20"/>
      <c r="BL379"/>
      <c r="BM379"/>
      <c r="BN379"/>
      <c r="BO379"/>
      <c r="BP379"/>
      <c r="BQ379"/>
      <c r="BR379"/>
      <c r="BS379"/>
      <c r="BT379"/>
      <c r="BU379"/>
      <c r="BV379"/>
      <c r="BW379"/>
      <c r="BX379"/>
      <c r="BY379"/>
      <c r="BZ379"/>
      <c r="CA379"/>
      <c r="CB379"/>
      <c r="CC379"/>
      <c r="CD379"/>
      <c r="CE379"/>
      <c r="CF379"/>
      <c r="CG379"/>
      <c r="CH379"/>
      <c r="CI379"/>
      <c r="CJ379"/>
      <c r="CK379"/>
      <c r="CL379"/>
      <c r="CM379"/>
      <c r="CN379"/>
      <c r="CO379"/>
      <c r="CP379"/>
      <c r="CQ379"/>
      <c r="CR379"/>
      <c r="CS379"/>
      <c r="CT379"/>
      <c r="CU379"/>
      <c r="CV379"/>
      <c r="CW379"/>
      <c r="CX379"/>
      <c r="CY379"/>
      <c r="CZ379"/>
      <c r="DA379"/>
      <c r="DB379"/>
      <c r="DC379"/>
      <c r="DD379"/>
      <c r="DE379"/>
      <c r="DF379"/>
      <c r="DG379"/>
      <c r="DH379"/>
      <c r="DI379"/>
      <c r="DJ379"/>
      <c r="DK379"/>
      <c r="DL379"/>
      <c r="DM379"/>
      <c r="DN379"/>
      <c r="DO379"/>
      <c r="DP379"/>
      <c r="DQ379"/>
      <c r="DR379"/>
      <c r="DS379"/>
      <c r="DT379"/>
      <c r="DU379"/>
      <c r="DV379"/>
      <c r="DW379"/>
      <c r="DX379"/>
      <c r="DY379"/>
      <c r="DZ379"/>
      <c r="EA379"/>
      <c r="EB379"/>
      <c r="EC379"/>
      <c r="ED379"/>
      <c r="EE379"/>
      <c r="EF379"/>
      <c r="EG379"/>
      <c r="EH379"/>
      <c r="EI379"/>
      <c r="EJ379"/>
      <c r="EK379"/>
      <c r="EL379"/>
      <c r="EM379"/>
      <c r="EN379"/>
      <c r="EO379"/>
      <c r="EP379"/>
      <c r="EQ379"/>
      <c r="ER379"/>
      <c r="ES379"/>
      <c r="ET379"/>
      <c r="EU379"/>
      <c r="EV379"/>
      <c r="EW379"/>
      <c r="EX379"/>
      <c r="EY379"/>
      <c r="EZ379"/>
      <c r="FA379"/>
      <c r="FB379"/>
      <c r="FC379"/>
      <c r="FD379"/>
      <c r="FE379"/>
      <c r="FF379"/>
      <c r="FG379"/>
      <c r="FH379"/>
      <c r="FI379"/>
      <c r="FJ379"/>
      <c r="FK379"/>
      <c r="FL379"/>
      <c r="FM379"/>
      <c r="FN379"/>
      <c r="FO379"/>
      <c r="FP379"/>
      <c r="FQ379"/>
      <c r="FR379"/>
      <c r="FS379"/>
      <c r="FT379"/>
      <c r="FU379"/>
      <c r="FV379"/>
      <c r="FW379"/>
      <c r="FX379"/>
      <c r="FY379"/>
      <c r="FZ379"/>
      <c r="GA379"/>
      <c r="GB379"/>
      <c r="GC379"/>
      <c r="GD379"/>
      <c r="GE379"/>
      <c r="GF379"/>
      <c r="GG379"/>
      <c r="GH379"/>
      <c r="GI379"/>
      <c r="GJ379"/>
      <c r="GK379"/>
      <c r="GL379"/>
      <c r="GM379"/>
      <c r="GN379"/>
      <c r="GO379"/>
      <c r="GP379"/>
      <c r="GQ379"/>
      <c r="GR379"/>
      <c r="GS379"/>
      <c r="GT379"/>
      <c r="GU379"/>
      <c r="GV379"/>
      <c r="GW379"/>
      <c r="GX379"/>
      <c r="GY379"/>
      <c r="GZ379"/>
      <c r="HA379"/>
      <c r="HB379"/>
      <c r="HC379"/>
      <c r="HD379"/>
      <c r="HE379"/>
      <c r="HF379"/>
      <c r="HG379"/>
      <c r="HH379"/>
      <c r="HI379"/>
      <c r="HJ379"/>
      <c r="HK379"/>
      <c r="HL379"/>
      <c r="HM379"/>
      <c r="HN379"/>
      <c r="HO379"/>
      <c r="HP379"/>
      <c r="HQ379"/>
      <c r="HR379"/>
      <c r="HS379"/>
      <c r="HT379"/>
      <c r="HU379"/>
      <c r="HV379"/>
      <c r="HW379"/>
      <c r="HX379"/>
      <c r="HY379"/>
      <c r="HZ379"/>
      <c r="IA379"/>
      <c r="IB379"/>
      <c r="IC379"/>
      <c r="ID379"/>
      <c r="IE379"/>
      <c r="IF379"/>
      <c r="IG379"/>
      <c r="IH379"/>
      <c r="II379"/>
      <c r="IJ379"/>
      <c r="IK379"/>
      <c r="IL379"/>
      <c r="IM379"/>
      <c r="IN379"/>
      <c r="IO379"/>
      <c r="IP379"/>
      <c r="IQ379"/>
      <c r="IR379"/>
      <c r="IS379"/>
      <c r="IT379"/>
      <c r="IU379"/>
      <c r="IV379"/>
    </row>
    <row r="380" spans="1:256" s="5" customFormat="1" hidden="1" outlineLevel="2">
      <c r="A380" s="20"/>
      <c r="B380" s="20"/>
      <c r="C380" s="38"/>
      <c r="D380" s="641"/>
      <c r="E380" s="287">
        <v>4</v>
      </c>
      <c r="F380" s="40"/>
      <c r="G380" s="445"/>
      <c r="H380" s="315"/>
      <c r="I380" s="315"/>
      <c r="J380" s="314"/>
      <c r="K380" s="168">
        <f>IF(A24stdlife="n/a","n/a",IF(K$3&gt;(A24stdlife+$E380),(Input!$J$166*(1+rvanilla)^0.5)-SUM($J380:J380),(Input!$J$166*(1+rvanilla)^0.5)/A24stdlife))</f>
        <v>0</v>
      </c>
      <c r="L380" s="168">
        <f>IF(A24stdlife="n/a","n/a",IF(L$3&gt;(A24stdlife+$E380),(Input!$J$166*(1+rvanilla)^0.5)-SUM($J380:K380),(Input!$J$166*(1+rvanilla)^0.5)/A24stdlife))</f>
        <v>0</v>
      </c>
      <c r="M380" s="168">
        <f>IF(A24stdlife="n/a","n/a",IF(M$3&gt;(A24stdlife+$E380),(Input!$J$166*(1+rvanilla)^0.5)-SUM($J380:L380),(Input!$J$166*(1+rvanilla)^0.5)/A24stdlife))</f>
        <v>0</v>
      </c>
      <c r="N380" s="168">
        <f>IF(A24stdlife="n/a","n/a",IF(N$3&gt;(A24stdlife+$E380),(Input!$J$166*(1+rvanilla)^0.5)-SUM($J380:M380),(Input!$J$166*(1+rvanilla)^0.5)/A24stdlife))</f>
        <v>0</v>
      </c>
      <c r="O380" s="168">
        <f>IF(A24stdlife="n/a","n/a",IF(O$3&gt;(A24stdlife+$E380),(Input!$J$166*(1+rvanilla)^0.5)-SUM($J380:N380),(Input!$J$166*(1+rvanilla)^0.5)/A24stdlife))</f>
        <v>0</v>
      </c>
      <c r="P380" s="168">
        <f>IF(A24stdlife="n/a","n/a",IF(P$3&gt;(A24stdlife+$E380),(Input!$J$166*(1+rvanilla)^0.5)-SUM($J380:O380),(Input!$J$166*(1+rvanilla)^0.5)/A24stdlife))</f>
        <v>0</v>
      </c>
      <c r="Q380" s="168">
        <f>IF(A24stdlife="n/a","n/a",IF(Q$3&gt;(A24stdlife+$E380),(Input!$J$166*(1+rvanilla)^0.5)-SUM($J380:P380),(Input!$J$166*(1+rvanilla)^0.5)/A24stdlife))</f>
        <v>0</v>
      </c>
      <c r="R380" s="168">
        <f>IF(A24stdlife="n/a","n/a",IF(R$3&gt;(A24stdlife+$E380),(Input!$J$166*(1+rvanilla)^0.5)-SUM($J380:Q380),(Input!$J$166*(1+rvanilla)^0.5)/A24stdlife))</f>
        <v>0</v>
      </c>
      <c r="S380" s="168">
        <f>IF(A24stdlife="n/a","n/a",IF(S$3&gt;(A24stdlife+$E380),(Input!$J$166*(1+rvanilla)^0.5)-SUM($J380:R380),(Input!$J$166*(1+rvanilla)^0.5)/A24stdlife))</f>
        <v>0</v>
      </c>
      <c r="T380" s="168">
        <f>IF(A24stdlife="n/a","n/a",IF(T$3&gt;(A24stdlife+$E380),(Input!$J$166*(1+rvanilla)^0.5)-SUM($J380:S380),(Input!$J$166*(1+rvanilla)^0.5)/A24stdlife))</f>
        <v>0</v>
      </c>
      <c r="U380" s="168">
        <f>IF(A24stdlife="n/a","n/a",IF(U$3&gt;(A24stdlife+$E380),(Input!$J$166*(1+rvanilla)^0.5)-SUM($J380:T380),(Input!$J$166*(1+rvanilla)^0.5)/A24stdlife))</f>
        <v>0</v>
      </c>
      <c r="V380" s="168">
        <f>IF(A24stdlife="n/a","n/a",IF(V$3&gt;(A24stdlife+$E380),(Input!$J$166*(1+rvanilla)^0.5)-SUM($J380:U380),(Input!$J$166*(1+rvanilla)^0.5)/A24stdlife))</f>
        <v>0</v>
      </c>
      <c r="W380" s="168">
        <f>IF(A24stdlife="n/a","n/a",IF(W$3&gt;(A24stdlife+$E380),(Input!$J$166*(1+rvanilla)^0.5)-SUM($J380:V380),(Input!$J$166*(1+rvanilla)^0.5)/A24stdlife))</f>
        <v>0</v>
      </c>
      <c r="X380" s="168">
        <f>IF(A24stdlife="n/a","n/a",IF(X$3&gt;(A24stdlife+$E380),(Input!$J$166*(1+rvanilla)^0.5)-SUM($J380:W380),(Input!$J$166*(1+rvanilla)^0.5)/A24stdlife))</f>
        <v>0</v>
      </c>
      <c r="Y380" s="168">
        <f>IF(A24stdlife="n/a","n/a",IF(Y$3&gt;(A24stdlife+$E380),(Input!$J$166*(1+rvanilla)^0.5)-SUM($J380:X380),(Input!$J$166*(1+rvanilla)^0.5)/A24stdlife))</f>
        <v>0</v>
      </c>
      <c r="Z380" s="168">
        <f>IF(A24stdlife="n/a","n/a",IF(Z$3&gt;(A24stdlife+$E380),(Input!$J$166*(1+rvanilla)^0.5)-SUM($J380:Y380),(Input!$J$166*(1+rvanilla)^0.5)/A24stdlife))</f>
        <v>0</v>
      </c>
      <c r="AA380" s="168">
        <f>IF(A24stdlife="n/a","n/a",IF(AA$3&gt;(A24stdlife+$E380),(Input!$J$166*(1+rvanilla)^0.5)-SUM($J380:Z380),(Input!$J$166*(1+rvanilla)^0.5)/A24stdlife))</f>
        <v>0</v>
      </c>
      <c r="AB380" s="168">
        <f>IF(A24stdlife="n/a","n/a",IF(AB$3&gt;(A24stdlife+$E380),(Input!$J$166*(1+rvanilla)^0.5)-SUM($J380:AA380),(Input!$J$166*(1+rvanilla)^0.5)/A24stdlife))</f>
        <v>0</v>
      </c>
      <c r="AC380" s="168">
        <f>IF(A24stdlife="n/a","n/a",IF(AC$3&gt;(A24stdlife+$E380),(Input!$J$166*(1+rvanilla)^0.5)-SUM($J380:AB380),(Input!$J$166*(1+rvanilla)^0.5)/A24stdlife))</f>
        <v>0</v>
      </c>
      <c r="AD380" s="168">
        <f>IF(A24stdlife="n/a","n/a",IF(AD$3&gt;(A24stdlife+$E380),(Input!$J$166*(1+rvanilla)^0.5)-SUM($J380:AC380),(Input!$J$166*(1+rvanilla)^0.5)/A24stdlife))</f>
        <v>0</v>
      </c>
      <c r="AE380" s="168">
        <f>IF(A24stdlife="n/a","n/a",IF(AE$3&gt;(A24stdlife+$E380),(Input!$J$166*(1+rvanilla)^0.5)-SUM($J380:AD380),(Input!$J$166*(1+rvanilla)^0.5)/A24stdlife))</f>
        <v>0</v>
      </c>
      <c r="AF380" s="168">
        <f>IF(A24stdlife="n/a","n/a",IF(AF$3&gt;(A24stdlife+$E380),(Input!$J$166*(1+rvanilla)^0.5)-SUM($J380:AE380),(Input!$J$166*(1+rvanilla)^0.5)/A24stdlife))</f>
        <v>0</v>
      </c>
      <c r="AG380" s="168">
        <f>IF(A24stdlife="n/a","n/a",IF(AG$3&gt;(A24stdlife+$E380),(Input!$J$166*(1+rvanilla)^0.5)-SUM($J380:AF380),(Input!$J$166*(1+rvanilla)^0.5)/A24stdlife))</f>
        <v>0</v>
      </c>
      <c r="AH380" s="168">
        <f>IF(A24stdlife="n/a","n/a",IF(AH$3&gt;(A24stdlife+$E380),(Input!$J$166*(1+rvanilla)^0.5)-SUM($J380:AG380),(Input!$J$166*(1+rvanilla)^0.5)/A24stdlife))</f>
        <v>0</v>
      </c>
      <c r="AI380" s="168">
        <f>IF(A24stdlife="n/a","n/a",IF(AI$3&gt;(A24stdlife+$E380),(Input!$J$166*(1+rvanilla)^0.5)-SUM($J380:AH380),(Input!$J$166*(1+rvanilla)^0.5)/A24stdlife))</f>
        <v>0</v>
      </c>
      <c r="AJ380" s="168">
        <f>IF(A24stdlife="n/a","n/a",IF(AJ$3&gt;(A24stdlife+$E380),(Input!$J$166*(1+rvanilla)^0.5)-SUM($J380:AI380),(Input!$J$166*(1+rvanilla)^0.5)/A24stdlife))</f>
        <v>0</v>
      </c>
      <c r="AK380" s="168">
        <f>IF(A24stdlife="n/a","n/a",IF(AK$3&gt;(A24stdlife+$E380),(Input!$J$166*(1+rvanilla)^0.5)-SUM($J380:AJ380),(Input!$J$166*(1+rvanilla)^0.5)/A24stdlife))</f>
        <v>0</v>
      </c>
      <c r="AL380" s="168">
        <f>IF(A24stdlife="n/a","n/a",IF(AL$3&gt;(A24stdlife+$E380),(Input!$J$166*(1+rvanilla)^0.5)-SUM($J380:AK380),(Input!$J$166*(1+rvanilla)^0.5)/A24stdlife))</f>
        <v>0</v>
      </c>
      <c r="AM380" s="168">
        <f>IF(A24stdlife="n/a","n/a",IF(AM$3&gt;(A24stdlife+$E380),(Input!$J$166*(1+rvanilla)^0.5)-SUM($J380:AL380),(Input!$J$166*(1+rvanilla)^0.5)/A24stdlife))</f>
        <v>0</v>
      </c>
      <c r="AN380" s="168">
        <f>IF(A24stdlife="n/a","n/a",IF(AN$3&gt;(A24stdlife+$E380),(Input!$J$166*(1+rvanilla)^0.5)-SUM($J380:AM380),(Input!$J$166*(1+rvanilla)^0.5)/A24stdlife))</f>
        <v>0</v>
      </c>
      <c r="AO380" s="168">
        <f>IF(A24stdlife="n/a","n/a",IF(AO$3&gt;(A24stdlife+$E380),(Input!$J$166*(1+rvanilla)^0.5)-SUM($J380:AN380),(Input!$J$166*(1+rvanilla)^0.5)/A24stdlife))</f>
        <v>0</v>
      </c>
      <c r="AP380" s="168">
        <f>IF(A24stdlife="n/a","n/a",IF(AP$3&gt;(A24stdlife+$E380),(Input!$J$166*(1+rvanilla)^0.5)-SUM($J380:AO380),(Input!$J$166*(1+rvanilla)^0.5)/A24stdlife))</f>
        <v>0</v>
      </c>
      <c r="AQ380" s="168">
        <f>IF(A24stdlife="n/a","n/a",IF(AQ$3&gt;(A24stdlife+$E380),(Input!$J$166*(1+rvanilla)^0.5)-SUM($J380:AP380),(Input!$J$166*(1+rvanilla)^0.5)/A24stdlife))</f>
        <v>0</v>
      </c>
      <c r="AR380" s="168">
        <f>IF(A24stdlife="n/a","n/a",IF(AR$3&gt;(A24stdlife+$E380),(Input!$J$166*(1+rvanilla)^0.5)-SUM($J380:AQ380),(Input!$J$166*(1+rvanilla)^0.5)/A24stdlife))</f>
        <v>0</v>
      </c>
      <c r="AS380" s="168">
        <f>IF(A24stdlife="n/a","n/a",IF(AS$3&gt;(A24stdlife+$E380),(Input!$J$166*(1+rvanilla)^0.5)-SUM($J380:AR380),(Input!$J$166*(1+rvanilla)^0.5)/A24stdlife))</f>
        <v>0</v>
      </c>
      <c r="AT380" s="168">
        <f>IF(A24stdlife="n/a","n/a",IF(AT$3&gt;(A24stdlife+$E380),(Input!$J$166*(1+rvanilla)^0.5)-SUM($J380:AS380),(Input!$J$166*(1+rvanilla)^0.5)/A24stdlife))</f>
        <v>0</v>
      </c>
      <c r="AU380" s="168">
        <f>IF(A24stdlife="n/a","n/a",IF(AU$3&gt;(A24stdlife+$E380),(Input!$J$166*(1+rvanilla)^0.5)-SUM($J380:AT380),(Input!$J$166*(1+rvanilla)^0.5)/A24stdlife))</f>
        <v>0</v>
      </c>
      <c r="AV380" s="168">
        <f>IF(A24stdlife="n/a","n/a",IF(AV$3&gt;(A24stdlife+$E380),(Input!$J$166*(1+rvanilla)^0.5)-SUM($J380:AU380),(Input!$J$166*(1+rvanilla)^0.5)/A24stdlife))</f>
        <v>0</v>
      </c>
      <c r="AW380" s="168">
        <f>IF(A24stdlife="n/a","n/a",IF(AW$3&gt;(A24stdlife+$E380),(Input!$J$166*(1+rvanilla)^0.5)-SUM($J380:AV380),(Input!$J$166*(1+rvanilla)^0.5)/A24stdlife))</f>
        <v>0</v>
      </c>
      <c r="AX380" s="168">
        <f>IF(A24stdlife="n/a","n/a",IF(AX$3&gt;(A24stdlife+$E380),(Input!$J$166*(1+rvanilla)^0.5)-SUM($J380:AW380),(Input!$J$166*(1+rvanilla)^0.5)/A24stdlife))</f>
        <v>0</v>
      </c>
      <c r="AY380" s="168">
        <f>IF(A24stdlife="n/a","n/a",IF(AY$3&gt;(A24stdlife+$E380),(Input!$J$166*(1+rvanilla)^0.5)-SUM($J380:AX380),(Input!$J$166*(1+rvanilla)^0.5)/A24stdlife))</f>
        <v>0</v>
      </c>
      <c r="AZ380" s="168">
        <f>IF(A24stdlife="n/a","n/a",IF(AZ$3&gt;(A24stdlife+$E380),(Input!$J$166*(1+rvanilla)^0.5)-SUM($J380:AY380),(Input!$J$166*(1+rvanilla)^0.5)/A24stdlife))</f>
        <v>0</v>
      </c>
      <c r="BA380" s="168">
        <f>IF(A24stdlife="n/a","n/a",IF(BA$3&gt;(A24stdlife+$E380),(Input!$J$166*(1+rvanilla)^0.5)-SUM($J380:AZ380),(Input!$J$166*(1+rvanilla)^0.5)/A24stdlife))</f>
        <v>0</v>
      </c>
      <c r="BB380" s="168">
        <f>IF(A24stdlife="n/a","n/a",IF(BB$3&gt;(A24stdlife+$E380),(Input!$J$166*(1+rvanilla)^0.5)-SUM($J380:BA380),(Input!$J$166*(1+rvanilla)^0.5)/A24stdlife))</f>
        <v>0</v>
      </c>
      <c r="BC380" s="168">
        <f>IF(A24stdlife="n/a","n/a",IF(BC$3&gt;(A24stdlife+$E380),(Input!$J$166*(1+rvanilla)^0.5)-SUM($J380:BB380),(Input!$J$166*(1+rvanilla)^0.5)/A24stdlife))</f>
        <v>0</v>
      </c>
      <c r="BD380" s="168">
        <f>IF(A24stdlife="n/a","n/a",IF(BD$3&gt;(A24stdlife+$E380),(Input!$J$166*(1+rvanilla)^0.5)-SUM($J380:BC380),(Input!$J$166*(1+rvanilla)^0.5)/A24stdlife))</f>
        <v>0</v>
      </c>
      <c r="BE380" s="168">
        <f>IF(A24stdlife="n/a","n/a",IF(BE$3&gt;(A24stdlife+$E380),(Input!$J$166*(1+rvanilla)^0.5)-SUM($J380:BD380),(Input!$J$166*(1+rvanilla)^0.5)/A24stdlife))</f>
        <v>0</v>
      </c>
      <c r="BF380" s="168">
        <f>IF(A24stdlife="n/a","n/a",IF(BF$3&gt;(A24stdlife+$E380),(Input!$J$166*(1+rvanilla)^0.5)-SUM($J380:BE380),(Input!$J$166*(1+rvanilla)^0.5)/A24stdlife))</f>
        <v>0</v>
      </c>
      <c r="BG380" s="168">
        <f>IF(A24stdlife="n/a","n/a",IF(BG$3&gt;(A24stdlife+$E380),(Input!$J$166*(1+rvanilla)^0.5)-SUM($J380:BF380),(Input!$J$166*(1+rvanilla)^0.5)/A24stdlife))</f>
        <v>0</v>
      </c>
      <c r="BH380" s="168">
        <f>IF(A24stdlife="n/a","n/a",IF(BH$3&gt;(A24stdlife+$E380),(Input!$J$166*(1+rvanilla)^0.5)-SUM($J380:BG380),(Input!$J$166*(1+rvanilla)^0.5)/A24stdlife))</f>
        <v>0</v>
      </c>
      <c r="BI380" s="168">
        <f>IF(A24stdlife="n/a","n/a",IF(BI$3&gt;(A24stdlife+$E380),(Input!$J$166*(1+rvanilla)^0.5)-SUM($J380:BH380),(Input!$J$166*(1+rvanilla)^0.5)/A24stdlife))</f>
        <v>0</v>
      </c>
      <c r="BJ380" s="20"/>
      <c r="BK380" s="20"/>
      <c r="BL380"/>
      <c r="BM380"/>
      <c r="BN380"/>
      <c r="BO380"/>
      <c r="BP380"/>
      <c r="BQ380"/>
      <c r="BR380"/>
      <c r="BS380"/>
      <c r="BT380"/>
      <c r="BU380"/>
      <c r="BV380"/>
      <c r="BW380"/>
      <c r="BX380"/>
      <c r="BY380"/>
      <c r="BZ380"/>
      <c r="CA380"/>
      <c r="CB380"/>
      <c r="CC380"/>
      <c r="CD380"/>
      <c r="CE380"/>
      <c r="CF380"/>
      <c r="CG380"/>
      <c r="CH380"/>
      <c r="CI380"/>
      <c r="CJ380"/>
      <c r="CK380"/>
      <c r="CL380"/>
      <c r="CM380"/>
      <c r="CN380"/>
      <c r="CO380"/>
      <c r="CP380"/>
      <c r="CQ380"/>
      <c r="CR380"/>
      <c r="CS380"/>
      <c r="CT380"/>
      <c r="CU380"/>
      <c r="CV380"/>
      <c r="CW380"/>
      <c r="CX380"/>
      <c r="CY380"/>
      <c r="CZ380"/>
      <c r="DA380"/>
      <c r="DB380"/>
      <c r="DC380"/>
      <c r="DD380"/>
      <c r="DE380"/>
      <c r="DF380"/>
      <c r="DG380"/>
      <c r="DH380"/>
      <c r="DI380"/>
      <c r="DJ380"/>
      <c r="DK380"/>
      <c r="DL380"/>
      <c r="DM380"/>
      <c r="DN380"/>
      <c r="DO380"/>
      <c r="DP380"/>
      <c r="DQ380"/>
      <c r="DR380"/>
      <c r="DS380"/>
      <c r="DT380"/>
      <c r="DU380"/>
      <c r="DV380"/>
      <c r="DW380"/>
      <c r="DX380"/>
      <c r="DY380"/>
      <c r="DZ380"/>
      <c r="EA380"/>
      <c r="EB380"/>
      <c r="EC380"/>
      <c r="ED380"/>
      <c r="EE380"/>
      <c r="EF380"/>
      <c r="EG380"/>
      <c r="EH380"/>
      <c r="EI380"/>
      <c r="EJ380"/>
      <c r="EK380"/>
      <c r="EL380"/>
      <c r="EM380"/>
      <c r="EN380"/>
      <c r="EO380"/>
      <c r="EP380"/>
      <c r="EQ380"/>
      <c r="ER380"/>
      <c r="ES380"/>
      <c r="ET380"/>
      <c r="EU380"/>
      <c r="EV380"/>
      <c r="EW380"/>
      <c r="EX380"/>
      <c r="EY380"/>
      <c r="EZ380"/>
      <c r="FA380"/>
      <c r="FB380"/>
      <c r="FC380"/>
      <c r="FD380"/>
      <c r="FE380"/>
      <c r="FF380"/>
      <c r="FG380"/>
      <c r="FH380"/>
      <c r="FI380"/>
      <c r="FJ380"/>
      <c r="FK380"/>
      <c r="FL380"/>
      <c r="FM380"/>
      <c r="FN380"/>
      <c r="FO380"/>
      <c r="FP380"/>
      <c r="FQ380"/>
      <c r="FR380"/>
      <c r="FS380"/>
      <c r="FT380"/>
      <c r="FU380"/>
      <c r="FV380"/>
      <c r="FW380"/>
      <c r="FX380"/>
      <c r="FY380"/>
      <c r="FZ380"/>
      <c r="GA380"/>
      <c r="GB380"/>
      <c r="GC380"/>
      <c r="GD380"/>
      <c r="GE380"/>
      <c r="GF380"/>
      <c r="GG380"/>
      <c r="GH380"/>
      <c r="GI380"/>
      <c r="GJ380"/>
      <c r="GK380"/>
      <c r="GL380"/>
      <c r="GM380"/>
      <c r="GN380"/>
      <c r="GO380"/>
      <c r="GP380"/>
      <c r="GQ380"/>
      <c r="GR380"/>
      <c r="GS380"/>
      <c r="GT380"/>
      <c r="GU380"/>
      <c r="GV380"/>
      <c r="GW380"/>
      <c r="GX380"/>
      <c r="GY380"/>
      <c r="GZ380"/>
      <c r="HA380"/>
      <c r="HB380"/>
      <c r="HC380"/>
      <c r="HD380"/>
      <c r="HE380"/>
      <c r="HF380"/>
      <c r="HG380"/>
      <c r="HH380"/>
      <c r="HI380"/>
      <c r="HJ380"/>
      <c r="HK380"/>
      <c r="HL380"/>
      <c r="HM380"/>
      <c r="HN380"/>
      <c r="HO380"/>
      <c r="HP380"/>
      <c r="HQ380"/>
      <c r="HR380"/>
      <c r="HS380"/>
      <c r="HT380"/>
      <c r="HU380"/>
      <c r="HV380"/>
      <c r="HW380"/>
      <c r="HX380"/>
      <c r="HY380"/>
      <c r="HZ380"/>
      <c r="IA380"/>
      <c r="IB380"/>
      <c r="IC380"/>
      <c r="ID380"/>
      <c r="IE380"/>
      <c r="IF380"/>
      <c r="IG380"/>
      <c r="IH380"/>
      <c r="II380"/>
      <c r="IJ380"/>
      <c r="IK380"/>
      <c r="IL380"/>
      <c r="IM380"/>
      <c r="IN380"/>
      <c r="IO380"/>
      <c r="IP380"/>
      <c r="IQ380"/>
      <c r="IR380"/>
      <c r="IS380"/>
      <c r="IT380"/>
      <c r="IU380"/>
      <c r="IV380"/>
    </row>
    <row r="381" spans="1:256" s="5" customFormat="1" hidden="1" outlineLevel="2">
      <c r="A381" s="20"/>
      <c r="B381" s="20"/>
      <c r="C381" s="38"/>
      <c r="D381" s="641"/>
      <c r="E381" s="287">
        <v>5</v>
      </c>
      <c r="F381" s="40"/>
      <c r="G381" s="445"/>
      <c r="H381" s="315"/>
      <c r="I381" s="315"/>
      <c r="J381" s="315"/>
      <c r="K381" s="314"/>
      <c r="L381" s="168">
        <f>IF(A24stdlife="n/a","n/a",IF(L$3&gt;(A24stdlife+$E381),(Input!$K$166*(1+rvanilla)^0.5)-SUM($K381:K381),(Input!$K$166*(1+rvanilla)^0.5)/A24stdlife))</f>
        <v>0</v>
      </c>
      <c r="M381" s="168">
        <f>IF(A24stdlife="n/a","n/a",IF(M$3&gt;(A24stdlife+$E381),(Input!$K$166*(1+rvanilla)^0.5)-SUM($K381:L381),(Input!$K$166*(1+rvanilla)^0.5)/A24stdlife))</f>
        <v>0</v>
      </c>
      <c r="N381" s="168">
        <f>IF(A24stdlife="n/a","n/a",IF(N$3&gt;(A24stdlife+$E381),(Input!$K$166*(1+rvanilla)^0.5)-SUM($K381:M381),(Input!$K$166*(1+rvanilla)^0.5)/A24stdlife))</f>
        <v>0</v>
      </c>
      <c r="O381" s="168">
        <f>IF(A24stdlife="n/a","n/a",IF(O$3&gt;(A24stdlife+$E381),(Input!$K$166*(1+rvanilla)^0.5)-SUM($K381:N381),(Input!$K$166*(1+rvanilla)^0.5)/A24stdlife))</f>
        <v>0</v>
      </c>
      <c r="P381" s="168">
        <f>IF(A24stdlife="n/a","n/a",IF(P$3&gt;(A24stdlife+$E381),(Input!$K$166*(1+rvanilla)^0.5)-SUM($K381:O381),(Input!$K$166*(1+rvanilla)^0.5)/A24stdlife))</f>
        <v>0</v>
      </c>
      <c r="Q381" s="168">
        <f>IF(A24stdlife="n/a","n/a",IF(Q$3&gt;(A24stdlife+$E381),(Input!$K$166*(1+rvanilla)^0.5)-SUM($K381:P381),(Input!$K$166*(1+rvanilla)^0.5)/A24stdlife))</f>
        <v>0</v>
      </c>
      <c r="R381" s="168">
        <f>IF(A24stdlife="n/a","n/a",IF(R$3&gt;(A24stdlife+$E381),(Input!$K$166*(1+rvanilla)^0.5)-SUM($K381:Q381),(Input!$K$166*(1+rvanilla)^0.5)/A24stdlife))</f>
        <v>0</v>
      </c>
      <c r="S381" s="168">
        <f>IF(A24stdlife="n/a","n/a",IF(S$3&gt;(A24stdlife+$E381),(Input!$K$166*(1+rvanilla)^0.5)-SUM($K381:R381),(Input!$K$166*(1+rvanilla)^0.5)/A24stdlife))</f>
        <v>0</v>
      </c>
      <c r="T381" s="168">
        <f>IF(A24stdlife="n/a","n/a",IF(T$3&gt;(A24stdlife+$E381),(Input!$K$166*(1+rvanilla)^0.5)-SUM($K381:S381),(Input!$K$166*(1+rvanilla)^0.5)/A24stdlife))</f>
        <v>0</v>
      </c>
      <c r="U381" s="168">
        <f>IF(A24stdlife="n/a","n/a",IF(U$3&gt;(A24stdlife+$E381),(Input!$K$166*(1+rvanilla)^0.5)-SUM($K381:T381),(Input!$K$166*(1+rvanilla)^0.5)/A24stdlife))</f>
        <v>0</v>
      </c>
      <c r="V381" s="168">
        <f>IF(A24stdlife="n/a","n/a",IF(V$3&gt;(A24stdlife+$E381),(Input!$K$166*(1+rvanilla)^0.5)-SUM($K381:U381),(Input!$K$166*(1+rvanilla)^0.5)/A24stdlife))</f>
        <v>0</v>
      </c>
      <c r="W381" s="168">
        <f>IF(A24stdlife="n/a","n/a",IF(W$3&gt;(A24stdlife+$E381),(Input!$K$166*(1+rvanilla)^0.5)-SUM($K381:V381),(Input!$K$166*(1+rvanilla)^0.5)/A24stdlife))</f>
        <v>0</v>
      </c>
      <c r="X381" s="168">
        <f>IF(A24stdlife="n/a","n/a",IF(X$3&gt;(A24stdlife+$E381),(Input!$K$166*(1+rvanilla)^0.5)-SUM($K381:W381),(Input!$K$166*(1+rvanilla)^0.5)/A24stdlife))</f>
        <v>0</v>
      </c>
      <c r="Y381" s="168">
        <f>IF(A24stdlife="n/a","n/a",IF(Y$3&gt;(A24stdlife+$E381),(Input!$K$166*(1+rvanilla)^0.5)-SUM($K381:X381),(Input!$K$166*(1+rvanilla)^0.5)/A24stdlife))</f>
        <v>0</v>
      </c>
      <c r="Z381" s="168">
        <f>IF(A24stdlife="n/a","n/a",IF(Z$3&gt;(A24stdlife+$E381),(Input!$K$166*(1+rvanilla)^0.5)-SUM($K381:Y381),(Input!$K$166*(1+rvanilla)^0.5)/A24stdlife))</f>
        <v>0</v>
      </c>
      <c r="AA381" s="168">
        <f>IF(A24stdlife="n/a","n/a",IF(AA$3&gt;(A24stdlife+$E381),(Input!$K$166*(1+rvanilla)^0.5)-SUM($K381:Z381),(Input!$K$166*(1+rvanilla)^0.5)/A24stdlife))</f>
        <v>0</v>
      </c>
      <c r="AB381" s="168">
        <f>IF(A24stdlife="n/a","n/a",IF(AB$3&gt;(A24stdlife+$E381),(Input!$K$166*(1+rvanilla)^0.5)-SUM($K381:AA381),(Input!$K$166*(1+rvanilla)^0.5)/A24stdlife))</f>
        <v>0</v>
      </c>
      <c r="AC381" s="168">
        <f>IF(A24stdlife="n/a","n/a",IF(AC$3&gt;(A24stdlife+$E381),(Input!$K$166*(1+rvanilla)^0.5)-SUM($K381:AB381),(Input!$K$166*(1+rvanilla)^0.5)/A24stdlife))</f>
        <v>0</v>
      </c>
      <c r="AD381" s="168">
        <f>IF(A24stdlife="n/a","n/a",IF(AD$3&gt;(A24stdlife+$E381),(Input!$K$166*(1+rvanilla)^0.5)-SUM($K381:AC381),(Input!$K$166*(1+rvanilla)^0.5)/A24stdlife))</f>
        <v>0</v>
      </c>
      <c r="AE381" s="168">
        <f>IF(A24stdlife="n/a","n/a",IF(AE$3&gt;(A24stdlife+$E381),(Input!$K$166*(1+rvanilla)^0.5)-SUM($K381:AD381),(Input!$K$166*(1+rvanilla)^0.5)/A24stdlife))</f>
        <v>0</v>
      </c>
      <c r="AF381" s="168">
        <f>IF(A24stdlife="n/a","n/a",IF(AF$3&gt;(A24stdlife+$E381),(Input!$K$166*(1+rvanilla)^0.5)-SUM($K381:AE381),(Input!$K$166*(1+rvanilla)^0.5)/A24stdlife))</f>
        <v>0</v>
      </c>
      <c r="AG381" s="168">
        <f>IF(A24stdlife="n/a","n/a",IF(AG$3&gt;(A24stdlife+$E381),(Input!$K$166*(1+rvanilla)^0.5)-SUM($K381:AF381),(Input!$K$166*(1+rvanilla)^0.5)/A24stdlife))</f>
        <v>0</v>
      </c>
      <c r="AH381" s="168">
        <f>IF(A24stdlife="n/a","n/a",IF(AH$3&gt;(A24stdlife+$E381),(Input!$K$166*(1+rvanilla)^0.5)-SUM($K381:AG381),(Input!$K$166*(1+rvanilla)^0.5)/A24stdlife))</f>
        <v>0</v>
      </c>
      <c r="AI381" s="168">
        <f>IF(A24stdlife="n/a","n/a",IF(AI$3&gt;(A24stdlife+$E381),(Input!$K$166*(1+rvanilla)^0.5)-SUM($K381:AH381),(Input!$K$166*(1+rvanilla)^0.5)/A24stdlife))</f>
        <v>0</v>
      </c>
      <c r="AJ381" s="168">
        <f>IF(A24stdlife="n/a","n/a",IF(AJ$3&gt;(A24stdlife+$E381),(Input!$K$166*(1+rvanilla)^0.5)-SUM($K381:AI381),(Input!$K$166*(1+rvanilla)^0.5)/A24stdlife))</f>
        <v>0</v>
      </c>
      <c r="AK381" s="168">
        <f>IF(A24stdlife="n/a","n/a",IF(AK$3&gt;(A24stdlife+$E381),(Input!$K$166*(1+rvanilla)^0.5)-SUM($K381:AJ381),(Input!$K$166*(1+rvanilla)^0.5)/A24stdlife))</f>
        <v>0</v>
      </c>
      <c r="AL381" s="168">
        <f>IF(A24stdlife="n/a","n/a",IF(AL$3&gt;(A24stdlife+$E381),(Input!$K$166*(1+rvanilla)^0.5)-SUM($K381:AK381),(Input!$K$166*(1+rvanilla)^0.5)/A24stdlife))</f>
        <v>0</v>
      </c>
      <c r="AM381" s="168">
        <f>IF(A24stdlife="n/a","n/a",IF(AM$3&gt;(A24stdlife+$E381),(Input!$K$166*(1+rvanilla)^0.5)-SUM($K381:AL381),(Input!$K$166*(1+rvanilla)^0.5)/A24stdlife))</f>
        <v>0</v>
      </c>
      <c r="AN381" s="168">
        <f>IF(A24stdlife="n/a","n/a",IF(AN$3&gt;(A24stdlife+$E381),(Input!$K$166*(1+rvanilla)^0.5)-SUM($K381:AM381),(Input!$K$166*(1+rvanilla)^0.5)/A24stdlife))</f>
        <v>0</v>
      </c>
      <c r="AO381" s="168">
        <f>IF(A24stdlife="n/a","n/a",IF(AO$3&gt;(A24stdlife+$E381),(Input!$K$166*(1+rvanilla)^0.5)-SUM($K381:AN381),(Input!$K$166*(1+rvanilla)^0.5)/A24stdlife))</f>
        <v>0</v>
      </c>
      <c r="AP381" s="168">
        <f>IF(A24stdlife="n/a","n/a",IF(AP$3&gt;(A24stdlife+$E381),(Input!$K$166*(1+rvanilla)^0.5)-SUM($K381:AO381),(Input!$K$166*(1+rvanilla)^0.5)/A24stdlife))</f>
        <v>0</v>
      </c>
      <c r="AQ381" s="168">
        <f>IF(A24stdlife="n/a","n/a",IF(AQ$3&gt;(A24stdlife+$E381),(Input!$K$166*(1+rvanilla)^0.5)-SUM($K381:AP381),(Input!$K$166*(1+rvanilla)^0.5)/A24stdlife))</f>
        <v>0</v>
      </c>
      <c r="AR381" s="168">
        <f>IF(A24stdlife="n/a","n/a",IF(AR$3&gt;(A24stdlife+$E381),(Input!$K$166*(1+rvanilla)^0.5)-SUM($K381:AQ381),(Input!$K$166*(1+rvanilla)^0.5)/A24stdlife))</f>
        <v>0</v>
      </c>
      <c r="AS381" s="168">
        <f>IF(A24stdlife="n/a","n/a",IF(AS$3&gt;(A24stdlife+$E381),(Input!$K$166*(1+rvanilla)^0.5)-SUM($K381:AR381),(Input!$K$166*(1+rvanilla)^0.5)/A24stdlife))</f>
        <v>0</v>
      </c>
      <c r="AT381" s="168">
        <f>IF(A24stdlife="n/a","n/a",IF(AT$3&gt;(A24stdlife+$E381),(Input!$K$166*(1+rvanilla)^0.5)-SUM($K381:AS381),(Input!$K$166*(1+rvanilla)^0.5)/A24stdlife))</f>
        <v>0</v>
      </c>
      <c r="AU381" s="168">
        <f>IF(A24stdlife="n/a","n/a",IF(AU$3&gt;(A24stdlife+$E381),(Input!$K$166*(1+rvanilla)^0.5)-SUM($K381:AT381),(Input!$K$166*(1+rvanilla)^0.5)/A24stdlife))</f>
        <v>0</v>
      </c>
      <c r="AV381" s="168">
        <f>IF(A24stdlife="n/a","n/a",IF(AV$3&gt;(A24stdlife+$E381),(Input!$K$166*(1+rvanilla)^0.5)-SUM($K381:AU381),(Input!$K$166*(1+rvanilla)^0.5)/A24stdlife))</f>
        <v>0</v>
      </c>
      <c r="AW381" s="168">
        <f>IF(A24stdlife="n/a","n/a",IF(AW$3&gt;(A24stdlife+$E381),(Input!$K$166*(1+rvanilla)^0.5)-SUM($K381:AV381),(Input!$K$166*(1+rvanilla)^0.5)/A24stdlife))</f>
        <v>0</v>
      </c>
      <c r="AX381" s="168">
        <f>IF(A24stdlife="n/a","n/a",IF(AX$3&gt;(A24stdlife+$E381),(Input!$K$166*(1+rvanilla)^0.5)-SUM($K381:AW381),(Input!$K$166*(1+rvanilla)^0.5)/A24stdlife))</f>
        <v>0</v>
      </c>
      <c r="AY381" s="168">
        <f>IF(A24stdlife="n/a","n/a",IF(AY$3&gt;(A24stdlife+$E381),(Input!$K$166*(1+rvanilla)^0.5)-SUM($K381:AX381),(Input!$K$166*(1+rvanilla)^0.5)/A24stdlife))</f>
        <v>0</v>
      </c>
      <c r="AZ381" s="168">
        <f>IF(A24stdlife="n/a","n/a",IF(AZ$3&gt;(A24stdlife+$E381),(Input!$K$166*(1+rvanilla)^0.5)-SUM($K381:AY381),(Input!$K$166*(1+rvanilla)^0.5)/A24stdlife))</f>
        <v>0</v>
      </c>
      <c r="BA381" s="168">
        <f>IF(A24stdlife="n/a","n/a",IF(BA$3&gt;(A24stdlife+$E381),(Input!$K$166*(1+rvanilla)^0.5)-SUM($K381:AZ381),(Input!$K$166*(1+rvanilla)^0.5)/A24stdlife))</f>
        <v>0</v>
      </c>
      <c r="BB381" s="168">
        <f>IF(A24stdlife="n/a","n/a",IF(BB$3&gt;(A24stdlife+$E381),(Input!$K$166*(1+rvanilla)^0.5)-SUM($K381:BA381),(Input!$K$166*(1+rvanilla)^0.5)/A24stdlife))</f>
        <v>0</v>
      </c>
      <c r="BC381" s="168">
        <f>IF(A24stdlife="n/a","n/a",IF(BC$3&gt;(A24stdlife+$E381),(Input!$K$166*(1+rvanilla)^0.5)-SUM($K381:BB381),(Input!$K$166*(1+rvanilla)^0.5)/A24stdlife))</f>
        <v>0</v>
      </c>
      <c r="BD381" s="168">
        <f>IF(A24stdlife="n/a","n/a",IF(BD$3&gt;(A24stdlife+$E381),(Input!$K$166*(1+rvanilla)^0.5)-SUM($K381:BC381),(Input!$K$166*(1+rvanilla)^0.5)/A24stdlife))</f>
        <v>0</v>
      </c>
      <c r="BE381" s="168">
        <f>IF(A24stdlife="n/a","n/a",IF(BE$3&gt;(A24stdlife+$E381),(Input!$K$166*(1+rvanilla)^0.5)-SUM($K381:BD381),(Input!$K$166*(1+rvanilla)^0.5)/A24stdlife))</f>
        <v>0</v>
      </c>
      <c r="BF381" s="168">
        <f>IF(A24stdlife="n/a","n/a",IF(BF$3&gt;(A24stdlife+$E381),(Input!$K$166*(1+rvanilla)^0.5)-SUM($K381:BE381),(Input!$K$166*(1+rvanilla)^0.5)/A24stdlife))</f>
        <v>0</v>
      </c>
      <c r="BG381" s="168">
        <f>IF(A24stdlife="n/a","n/a",IF(BG$3&gt;(A24stdlife+$E381),(Input!$K$166*(1+rvanilla)^0.5)-SUM($K381:BF381),(Input!$K$166*(1+rvanilla)^0.5)/A24stdlife))</f>
        <v>0</v>
      </c>
      <c r="BH381" s="168">
        <f>IF(A24stdlife="n/a","n/a",IF(BH$3&gt;(A24stdlife+$E381),(Input!$K$166*(1+rvanilla)^0.5)-SUM($K381:BG381),(Input!$K$166*(1+rvanilla)^0.5)/A24stdlife))</f>
        <v>0</v>
      </c>
      <c r="BI381" s="168">
        <f>IF(A24stdlife="n/a","n/a",IF(BI$3&gt;(A24stdlife+$E381),(Input!$K$166*(1+rvanilla)^0.5)-SUM($K381:BH381),(Input!$K$166*(1+rvanilla)^0.5)/A24stdlife))</f>
        <v>0</v>
      </c>
      <c r="BJ381" s="20"/>
      <c r="BK381" s="20"/>
      <c r="BL381"/>
      <c r="BM381"/>
      <c r="BN381"/>
      <c r="BO381"/>
      <c r="BP381"/>
      <c r="BQ381"/>
      <c r="BR381"/>
      <c r="BS381"/>
      <c r="BT381"/>
      <c r="BU381"/>
      <c r="BV381"/>
      <c r="BW381"/>
      <c r="BX381"/>
      <c r="BY381"/>
      <c r="BZ381"/>
      <c r="CA381"/>
      <c r="CB381"/>
      <c r="CC381"/>
      <c r="CD381"/>
      <c r="CE381"/>
      <c r="CF381"/>
      <c r="CG381"/>
      <c r="CH381"/>
      <c r="CI381"/>
      <c r="CJ381"/>
      <c r="CK381"/>
      <c r="CL381"/>
      <c r="CM381"/>
      <c r="CN381"/>
      <c r="CO381"/>
      <c r="CP381"/>
      <c r="CQ381"/>
      <c r="CR381"/>
      <c r="CS381"/>
      <c r="CT381"/>
      <c r="CU381"/>
      <c r="CV381"/>
      <c r="CW381"/>
      <c r="CX381"/>
      <c r="CY381"/>
      <c r="CZ381"/>
      <c r="DA381"/>
      <c r="DB381"/>
      <c r="DC381"/>
      <c r="DD381"/>
      <c r="DE381"/>
      <c r="DF381"/>
      <c r="DG381"/>
      <c r="DH381"/>
      <c r="DI381"/>
      <c r="DJ381"/>
      <c r="DK381"/>
      <c r="DL381"/>
      <c r="DM381"/>
      <c r="DN381"/>
      <c r="DO381"/>
      <c r="DP381"/>
      <c r="DQ381"/>
      <c r="DR381"/>
      <c r="DS381"/>
      <c r="DT381"/>
      <c r="DU381"/>
      <c r="DV381"/>
      <c r="DW381"/>
      <c r="DX381"/>
      <c r="DY381"/>
      <c r="DZ381"/>
      <c r="EA381"/>
      <c r="EB381"/>
      <c r="EC381"/>
      <c r="ED381"/>
      <c r="EE381"/>
      <c r="EF381"/>
      <c r="EG381"/>
      <c r="EH381"/>
      <c r="EI381"/>
      <c r="EJ381"/>
      <c r="EK381"/>
      <c r="EL381"/>
      <c r="EM381"/>
      <c r="EN381"/>
      <c r="EO381"/>
      <c r="EP381"/>
      <c r="EQ381"/>
      <c r="ER381"/>
      <c r="ES381"/>
      <c r="ET381"/>
      <c r="EU381"/>
      <c r="EV381"/>
      <c r="EW381"/>
      <c r="EX381"/>
      <c r="EY381"/>
      <c r="EZ381"/>
      <c r="FA381"/>
      <c r="FB381"/>
      <c r="FC381"/>
      <c r="FD381"/>
      <c r="FE381"/>
      <c r="FF381"/>
      <c r="FG381"/>
      <c r="FH381"/>
      <c r="FI381"/>
      <c r="FJ381"/>
      <c r="FK381"/>
      <c r="FL381"/>
      <c r="FM381"/>
      <c r="FN381"/>
      <c r="FO381"/>
      <c r="FP381"/>
      <c r="FQ381"/>
      <c r="FR381"/>
      <c r="FS381"/>
      <c r="FT381"/>
      <c r="FU381"/>
      <c r="FV381"/>
      <c r="FW381"/>
      <c r="FX381"/>
      <c r="FY381"/>
      <c r="FZ381"/>
      <c r="GA381"/>
      <c r="GB381"/>
      <c r="GC381"/>
      <c r="GD381"/>
      <c r="GE381"/>
      <c r="GF381"/>
      <c r="GG381"/>
      <c r="GH381"/>
      <c r="GI381"/>
      <c r="GJ381"/>
      <c r="GK381"/>
      <c r="GL381"/>
      <c r="GM381"/>
      <c r="GN381"/>
      <c r="GO381"/>
      <c r="GP381"/>
      <c r="GQ381"/>
      <c r="GR381"/>
      <c r="GS381"/>
      <c r="GT381"/>
      <c r="GU381"/>
      <c r="GV381"/>
      <c r="GW381"/>
      <c r="GX381"/>
      <c r="GY381"/>
      <c r="GZ381"/>
      <c r="HA381"/>
      <c r="HB381"/>
      <c r="HC381"/>
      <c r="HD381"/>
      <c r="HE381"/>
      <c r="HF381"/>
      <c r="HG381"/>
      <c r="HH381"/>
      <c r="HI381"/>
      <c r="HJ381"/>
      <c r="HK381"/>
      <c r="HL381"/>
      <c r="HM381"/>
      <c r="HN381"/>
      <c r="HO381"/>
      <c r="HP381"/>
      <c r="HQ381"/>
      <c r="HR381"/>
      <c r="HS381"/>
      <c r="HT381"/>
      <c r="HU381"/>
      <c r="HV381"/>
      <c r="HW381"/>
      <c r="HX381"/>
      <c r="HY381"/>
      <c r="HZ381"/>
      <c r="IA381"/>
      <c r="IB381"/>
      <c r="IC381"/>
      <c r="ID381"/>
      <c r="IE381"/>
      <c r="IF381"/>
      <c r="IG381"/>
      <c r="IH381"/>
      <c r="II381"/>
      <c r="IJ381"/>
      <c r="IK381"/>
      <c r="IL381"/>
      <c r="IM381"/>
      <c r="IN381"/>
      <c r="IO381"/>
      <c r="IP381"/>
      <c r="IQ381"/>
      <c r="IR381"/>
      <c r="IS381"/>
      <c r="IT381"/>
      <c r="IU381"/>
      <c r="IV381"/>
    </row>
    <row r="382" spans="1:256" s="5" customFormat="1" hidden="1" outlineLevel="2">
      <c r="A382" s="20"/>
      <c r="B382" s="20"/>
      <c r="C382" s="38"/>
      <c r="D382" s="641"/>
      <c r="E382" s="287">
        <v>6</v>
      </c>
      <c r="F382" s="40"/>
      <c r="G382" s="445"/>
      <c r="H382" s="315"/>
      <c r="I382" s="315"/>
      <c r="J382" s="315"/>
      <c r="K382" s="315"/>
      <c r="L382" s="314"/>
      <c r="M382" s="168">
        <f>IF(A24stdlife="n/a","n/a",IF(M$3&gt;(A24stdlife+$E382),(Input!$L$166*(1+rvanilla)^0.5)-SUM($L382:L382),(Input!$L$166*(1+rvanilla)^0.5)/A24stdlife))</f>
        <v>0</v>
      </c>
      <c r="N382" s="168">
        <f>IF(A24stdlife="n/a","n/a",IF(N$3&gt;(A24stdlife+$E382),(Input!$L$166*(1+rvanilla)^0.5)-SUM($L382:M382),(Input!$L$166*(1+rvanilla)^0.5)/A24stdlife))</f>
        <v>0</v>
      </c>
      <c r="O382" s="168">
        <f>IF(A24stdlife="n/a","n/a",IF(O$3&gt;(A24stdlife+$E382),(Input!$L$166*(1+rvanilla)^0.5)-SUM($L382:N382),(Input!$L$166*(1+rvanilla)^0.5)/A24stdlife))</f>
        <v>0</v>
      </c>
      <c r="P382" s="168">
        <f>IF(A24stdlife="n/a","n/a",IF(P$3&gt;(A24stdlife+$E382),(Input!$L$166*(1+rvanilla)^0.5)-SUM($L382:O382),(Input!$L$166*(1+rvanilla)^0.5)/A24stdlife))</f>
        <v>0</v>
      </c>
      <c r="Q382" s="168">
        <f>IF(A24stdlife="n/a","n/a",IF(Q$3&gt;(A24stdlife+$E382),(Input!$L$166*(1+rvanilla)^0.5)-SUM($L382:P382),(Input!$L$166*(1+rvanilla)^0.5)/A24stdlife))</f>
        <v>0</v>
      </c>
      <c r="R382" s="168">
        <f>IF(A24stdlife="n/a","n/a",IF(R$3&gt;(A24stdlife+$E382),(Input!$L$166*(1+rvanilla)^0.5)-SUM($L382:Q382),(Input!$L$166*(1+rvanilla)^0.5)/A24stdlife))</f>
        <v>0</v>
      </c>
      <c r="S382" s="168">
        <f>IF(A24stdlife="n/a","n/a",IF(S$3&gt;(A24stdlife+$E382),(Input!$L$166*(1+rvanilla)^0.5)-SUM($L382:R382),(Input!$L$166*(1+rvanilla)^0.5)/A24stdlife))</f>
        <v>0</v>
      </c>
      <c r="T382" s="168">
        <f>IF(A24stdlife="n/a","n/a",IF(T$3&gt;(A24stdlife+$E382),(Input!$L$166*(1+rvanilla)^0.5)-SUM($L382:S382),(Input!$L$166*(1+rvanilla)^0.5)/A24stdlife))</f>
        <v>0</v>
      </c>
      <c r="U382" s="168">
        <f>IF(A24stdlife="n/a","n/a",IF(U$3&gt;(A24stdlife+$E382),(Input!$L$166*(1+rvanilla)^0.5)-SUM($L382:T382),(Input!$L$166*(1+rvanilla)^0.5)/A24stdlife))</f>
        <v>0</v>
      </c>
      <c r="V382" s="168">
        <f>IF(A24stdlife="n/a","n/a",IF(V$3&gt;(A24stdlife+$E382),(Input!$L$166*(1+rvanilla)^0.5)-SUM($L382:U382),(Input!$L$166*(1+rvanilla)^0.5)/A24stdlife))</f>
        <v>0</v>
      </c>
      <c r="W382" s="168">
        <f>IF(A24stdlife="n/a","n/a",IF(W$3&gt;(A24stdlife+$E382),(Input!$L$166*(1+rvanilla)^0.5)-SUM($L382:V382),(Input!$L$166*(1+rvanilla)^0.5)/A24stdlife))</f>
        <v>0</v>
      </c>
      <c r="X382" s="168">
        <f>IF(A24stdlife="n/a","n/a",IF(X$3&gt;(A24stdlife+$E382),(Input!$L$166*(1+rvanilla)^0.5)-SUM($L382:W382),(Input!$L$166*(1+rvanilla)^0.5)/A24stdlife))</f>
        <v>0</v>
      </c>
      <c r="Y382" s="168">
        <f>IF(A24stdlife="n/a","n/a",IF(Y$3&gt;(A24stdlife+$E382),(Input!$L$166*(1+rvanilla)^0.5)-SUM($L382:X382),(Input!$L$166*(1+rvanilla)^0.5)/A24stdlife))</f>
        <v>0</v>
      </c>
      <c r="Z382" s="168">
        <f>IF(A24stdlife="n/a","n/a",IF(Z$3&gt;(A24stdlife+$E382),(Input!$L$166*(1+rvanilla)^0.5)-SUM($L382:Y382),(Input!$L$166*(1+rvanilla)^0.5)/A24stdlife))</f>
        <v>0</v>
      </c>
      <c r="AA382" s="168">
        <f>IF(A24stdlife="n/a","n/a",IF(AA$3&gt;(A24stdlife+$E382),(Input!$L$166*(1+rvanilla)^0.5)-SUM($L382:Z382),(Input!$L$166*(1+rvanilla)^0.5)/A24stdlife))</f>
        <v>0</v>
      </c>
      <c r="AB382" s="168">
        <f>IF(A24stdlife="n/a","n/a",IF(AB$3&gt;(A24stdlife+$E382),(Input!$L$166*(1+rvanilla)^0.5)-SUM($L382:AA382),(Input!$L$166*(1+rvanilla)^0.5)/A24stdlife))</f>
        <v>0</v>
      </c>
      <c r="AC382" s="168">
        <f>IF(A24stdlife="n/a","n/a",IF(AC$3&gt;(A24stdlife+$E382),(Input!$L$166*(1+rvanilla)^0.5)-SUM($L382:AB382),(Input!$L$166*(1+rvanilla)^0.5)/A24stdlife))</f>
        <v>0</v>
      </c>
      <c r="AD382" s="168">
        <f>IF(A24stdlife="n/a","n/a",IF(AD$3&gt;(A24stdlife+$E382),(Input!$L$166*(1+rvanilla)^0.5)-SUM($L382:AC382),(Input!$L$166*(1+rvanilla)^0.5)/A24stdlife))</f>
        <v>0</v>
      </c>
      <c r="AE382" s="168">
        <f>IF(A24stdlife="n/a","n/a",IF(AE$3&gt;(A24stdlife+$E382),(Input!$L$166*(1+rvanilla)^0.5)-SUM($L382:AD382),(Input!$L$166*(1+rvanilla)^0.5)/A24stdlife))</f>
        <v>0</v>
      </c>
      <c r="AF382" s="168">
        <f>IF(A24stdlife="n/a","n/a",IF(AF$3&gt;(A24stdlife+$E382),(Input!$L$166*(1+rvanilla)^0.5)-SUM($L382:AE382),(Input!$L$166*(1+rvanilla)^0.5)/A24stdlife))</f>
        <v>0</v>
      </c>
      <c r="AG382" s="168">
        <f>IF(A24stdlife="n/a","n/a",IF(AG$3&gt;(A24stdlife+$E382),(Input!$L$166*(1+rvanilla)^0.5)-SUM($L382:AF382),(Input!$L$166*(1+rvanilla)^0.5)/A24stdlife))</f>
        <v>0</v>
      </c>
      <c r="AH382" s="168">
        <f>IF(A24stdlife="n/a","n/a",IF(AH$3&gt;(A24stdlife+$E382),(Input!$L$166*(1+rvanilla)^0.5)-SUM($L382:AG382),(Input!$L$166*(1+rvanilla)^0.5)/A24stdlife))</f>
        <v>0</v>
      </c>
      <c r="AI382" s="168">
        <f>IF(A24stdlife="n/a","n/a",IF(AI$3&gt;(A24stdlife+$E382),(Input!$L$166*(1+rvanilla)^0.5)-SUM($L382:AH382),(Input!$L$166*(1+rvanilla)^0.5)/A24stdlife))</f>
        <v>0</v>
      </c>
      <c r="AJ382" s="168">
        <f>IF(A24stdlife="n/a","n/a",IF(AJ$3&gt;(A24stdlife+$E382),(Input!$L$166*(1+rvanilla)^0.5)-SUM($L382:AI382),(Input!$L$166*(1+rvanilla)^0.5)/A24stdlife))</f>
        <v>0</v>
      </c>
      <c r="AK382" s="168">
        <f>IF(A24stdlife="n/a","n/a",IF(AK$3&gt;(A24stdlife+$E382),(Input!$L$166*(1+rvanilla)^0.5)-SUM($L382:AJ382),(Input!$L$166*(1+rvanilla)^0.5)/A24stdlife))</f>
        <v>0</v>
      </c>
      <c r="AL382" s="168">
        <f>IF(A24stdlife="n/a","n/a",IF(AL$3&gt;(A24stdlife+$E382),(Input!$L$166*(1+rvanilla)^0.5)-SUM($L382:AK382),(Input!$L$166*(1+rvanilla)^0.5)/A24stdlife))</f>
        <v>0</v>
      </c>
      <c r="AM382" s="168">
        <f>IF(A24stdlife="n/a","n/a",IF(AM$3&gt;(A24stdlife+$E382),(Input!$L$166*(1+rvanilla)^0.5)-SUM($L382:AL382),(Input!$L$166*(1+rvanilla)^0.5)/A24stdlife))</f>
        <v>0</v>
      </c>
      <c r="AN382" s="168">
        <f>IF(A24stdlife="n/a","n/a",IF(AN$3&gt;(A24stdlife+$E382),(Input!$L$166*(1+rvanilla)^0.5)-SUM($L382:AM382),(Input!$L$166*(1+rvanilla)^0.5)/A24stdlife))</f>
        <v>0</v>
      </c>
      <c r="AO382" s="168">
        <f>IF(A24stdlife="n/a","n/a",IF(AO$3&gt;(A24stdlife+$E382),(Input!$L$166*(1+rvanilla)^0.5)-SUM($L382:AN382),(Input!$L$166*(1+rvanilla)^0.5)/A24stdlife))</f>
        <v>0</v>
      </c>
      <c r="AP382" s="168">
        <f>IF(A24stdlife="n/a","n/a",IF(AP$3&gt;(A24stdlife+$E382),(Input!$L$166*(1+rvanilla)^0.5)-SUM($L382:AO382),(Input!$L$166*(1+rvanilla)^0.5)/A24stdlife))</f>
        <v>0</v>
      </c>
      <c r="AQ382" s="168">
        <f>IF(A24stdlife="n/a","n/a",IF(AQ$3&gt;(A24stdlife+$E382),(Input!$L$166*(1+rvanilla)^0.5)-SUM($L382:AP382),(Input!$L$166*(1+rvanilla)^0.5)/A24stdlife))</f>
        <v>0</v>
      </c>
      <c r="AR382" s="168">
        <f>IF(A24stdlife="n/a","n/a",IF(AR$3&gt;(A24stdlife+$E382),(Input!$L$166*(1+rvanilla)^0.5)-SUM($L382:AQ382),(Input!$L$166*(1+rvanilla)^0.5)/A24stdlife))</f>
        <v>0</v>
      </c>
      <c r="AS382" s="168">
        <f>IF(A24stdlife="n/a","n/a",IF(AS$3&gt;(A24stdlife+$E382),(Input!$L$166*(1+rvanilla)^0.5)-SUM($L382:AR382),(Input!$L$166*(1+rvanilla)^0.5)/A24stdlife))</f>
        <v>0</v>
      </c>
      <c r="AT382" s="168">
        <f>IF(A24stdlife="n/a","n/a",IF(AT$3&gt;(A24stdlife+$E382),(Input!$L$166*(1+rvanilla)^0.5)-SUM($L382:AS382),(Input!$L$166*(1+rvanilla)^0.5)/A24stdlife))</f>
        <v>0</v>
      </c>
      <c r="AU382" s="168">
        <f>IF(A24stdlife="n/a","n/a",IF(AU$3&gt;(A24stdlife+$E382),(Input!$L$166*(1+rvanilla)^0.5)-SUM($L382:AT382),(Input!$L$166*(1+rvanilla)^0.5)/A24stdlife))</f>
        <v>0</v>
      </c>
      <c r="AV382" s="168">
        <f>IF(A24stdlife="n/a","n/a",IF(AV$3&gt;(A24stdlife+$E382),(Input!$L$166*(1+rvanilla)^0.5)-SUM($L382:AU382),(Input!$L$166*(1+rvanilla)^0.5)/A24stdlife))</f>
        <v>0</v>
      </c>
      <c r="AW382" s="168">
        <f>IF(A24stdlife="n/a","n/a",IF(AW$3&gt;(A24stdlife+$E382),(Input!$L$166*(1+rvanilla)^0.5)-SUM($L382:AV382),(Input!$L$166*(1+rvanilla)^0.5)/A24stdlife))</f>
        <v>0</v>
      </c>
      <c r="AX382" s="168">
        <f>IF(A24stdlife="n/a","n/a",IF(AX$3&gt;(A24stdlife+$E382),(Input!$L$166*(1+rvanilla)^0.5)-SUM($L382:AW382),(Input!$L$166*(1+rvanilla)^0.5)/A24stdlife))</f>
        <v>0</v>
      </c>
      <c r="AY382" s="168">
        <f>IF(A24stdlife="n/a","n/a",IF(AY$3&gt;(A24stdlife+$E382),(Input!$L$166*(1+rvanilla)^0.5)-SUM($L382:AX382),(Input!$L$166*(1+rvanilla)^0.5)/A24stdlife))</f>
        <v>0</v>
      </c>
      <c r="AZ382" s="168">
        <f>IF(A24stdlife="n/a","n/a",IF(AZ$3&gt;(A24stdlife+$E382),(Input!$L$166*(1+rvanilla)^0.5)-SUM($L382:AY382),(Input!$L$166*(1+rvanilla)^0.5)/A24stdlife))</f>
        <v>0</v>
      </c>
      <c r="BA382" s="168">
        <f>IF(A24stdlife="n/a","n/a",IF(BA$3&gt;(A24stdlife+$E382),(Input!$L$166*(1+rvanilla)^0.5)-SUM($L382:AZ382),(Input!$L$166*(1+rvanilla)^0.5)/A24stdlife))</f>
        <v>0</v>
      </c>
      <c r="BB382" s="168">
        <f>IF(A24stdlife="n/a","n/a",IF(BB$3&gt;(A24stdlife+$E382),(Input!$L$166*(1+rvanilla)^0.5)-SUM($L382:BA382),(Input!$L$166*(1+rvanilla)^0.5)/A24stdlife))</f>
        <v>0</v>
      </c>
      <c r="BC382" s="168">
        <f>IF(A24stdlife="n/a","n/a",IF(BC$3&gt;(A24stdlife+$E382),(Input!$L$166*(1+rvanilla)^0.5)-SUM($L382:BB382),(Input!$L$166*(1+rvanilla)^0.5)/A24stdlife))</f>
        <v>0</v>
      </c>
      <c r="BD382" s="168">
        <f>IF(A24stdlife="n/a","n/a",IF(BD$3&gt;(A24stdlife+$E382),(Input!$L$166*(1+rvanilla)^0.5)-SUM($L382:BC382),(Input!$L$166*(1+rvanilla)^0.5)/A24stdlife))</f>
        <v>0</v>
      </c>
      <c r="BE382" s="168">
        <f>IF(A24stdlife="n/a","n/a",IF(BE$3&gt;(A24stdlife+$E382),(Input!$L$166*(1+rvanilla)^0.5)-SUM($L382:BD382),(Input!$L$166*(1+rvanilla)^0.5)/A24stdlife))</f>
        <v>0</v>
      </c>
      <c r="BF382" s="168">
        <f>IF(A24stdlife="n/a","n/a",IF(BF$3&gt;(A24stdlife+$E382),(Input!$L$166*(1+rvanilla)^0.5)-SUM($L382:BE382),(Input!$L$166*(1+rvanilla)^0.5)/A24stdlife))</f>
        <v>0</v>
      </c>
      <c r="BG382" s="168">
        <f>IF(A24stdlife="n/a","n/a",IF(BG$3&gt;(A24stdlife+$E382),(Input!$L$166*(1+rvanilla)^0.5)-SUM($L382:BF382),(Input!$L$166*(1+rvanilla)^0.5)/A24stdlife))</f>
        <v>0</v>
      </c>
      <c r="BH382" s="168">
        <f>IF(A24stdlife="n/a","n/a",IF(BH$3&gt;(A24stdlife+$E382),(Input!$L$166*(1+rvanilla)^0.5)-SUM($L382:BG382),(Input!$L$166*(1+rvanilla)^0.5)/A24stdlife))</f>
        <v>0</v>
      </c>
      <c r="BI382" s="168">
        <f>IF(A24stdlife="n/a","n/a",IF(BI$3&gt;(A24stdlife+$E382),(Input!$L$166*(1+rvanilla)^0.5)-SUM($L382:BH382),(Input!$L$166*(1+rvanilla)^0.5)/A24stdlife))</f>
        <v>0</v>
      </c>
      <c r="BJ382" s="20"/>
      <c r="BK382" s="20"/>
      <c r="BL382"/>
      <c r="BM382"/>
      <c r="BN382"/>
      <c r="BO382"/>
      <c r="BP382"/>
      <c r="BQ382"/>
      <c r="BR382"/>
      <c r="BS382"/>
      <c r="BT382"/>
      <c r="BU382"/>
      <c r="BV382"/>
      <c r="BW382"/>
      <c r="BX382"/>
      <c r="BY382"/>
      <c r="BZ382"/>
      <c r="CA382"/>
      <c r="CB382"/>
      <c r="CC382"/>
      <c r="CD382"/>
      <c r="CE382"/>
      <c r="CF382"/>
      <c r="CG382"/>
      <c r="CH382"/>
      <c r="CI382"/>
      <c r="CJ382"/>
      <c r="CK382"/>
      <c r="CL382"/>
      <c r="CM382"/>
      <c r="CN382"/>
      <c r="CO382"/>
      <c r="CP382"/>
      <c r="CQ382"/>
      <c r="CR382"/>
      <c r="CS382"/>
      <c r="CT382"/>
      <c r="CU382"/>
      <c r="CV382"/>
      <c r="CW382"/>
      <c r="CX382"/>
      <c r="CY382"/>
      <c r="CZ382"/>
      <c r="DA382"/>
      <c r="DB382"/>
      <c r="DC382"/>
      <c r="DD382"/>
      <c r="DE382"/>
      <c r="DF382"/>
      <c r="DG382"/>
      <c r="DH382"/>
      <c r="DI382"/>
      <c r="DJ382"/>
      <c r="DK382"/>
      <c r="DL382"/>
      <c r="DM382"/>
      <c r="DN382"/>
      <c r="DO382"/>
      <c r="DP382"/>
      <c r="DQ382"/>
      <c r="DR382"/>
      <c r="DS382"/>
      <c r="DT382"/>
      <c r="DU382"/>
      <c r="DV382"/>
      <c r="DW382"/>
      <c r="DX382"/>
      <c r="DY382"/>
      <c r="DZ382"/>
      <c r="EA382"/>
      <c r="EB382"/>
      <c r="EC382"/>
      <c r="ED382"/>
      <c r="EE382"/>
      <c r="EF382"/>
      <c r="EG382"/>
      <c r="EH382"/>
      <c r="EI382"/>
      <c r="EJ382"/>
      <c r="EK382"/>
      <c r="EL382"/>
      <c r="EM382"/>
      <c r="EN382"/>
      <c r="EO382"/>
      <c r="EP382"/>
      <c r="EQ382"/>
      <c r="ER382"/>
      <c r="ES382"/>
      <c r="ET382"/>
      <c r="EU382"/>
      <c r="EV382"/>
      <c r="EW382"/>
      <c r="EX382"/>
      <c r="EY382"/>
      <c r="EZ382"/>
      <c r="FA382"/>
      <c r="FB382"/>
      <c r="FC382"/>
      <c r="FD382"/>
      <c r="FE382"/>
      <c r="FF382"/>
      <c r="FG382"/>
      <c r="FH382"/>
      <c r="FI382"/>
      <c r="FJ382"/>
      <c r="FK382"/>
      <c r="FL382"/>
      <c r="FM382"/>
      <c r="FN382"/>
      <c r="FO382"/>
      <c r="FP382"/>
      <c r="FQ382"/>
      <c r="FR382"/>
      <c r="FS382"/>
      <c r="FT382"/>
      <c r="FU382"/>
      <c r="FV382"/>
      <c r="FW382"/>
      <c r="FX382"/>
      <c r="FY382"/>
      <c r="FZ382"/>
      <c r="GA382"/>
      <c r="GB382"/>
      <c r="GC382"/>
      <c r="GD382"/>
      <c r="GE382"/>
      <c r="GF382"/>
      <c r="GG382"/>
      <c r="GH382"/>
      <c r="GI382"/>
      <c r="GJ382"/>
      <c r="GK382"/>
      <c r="GL382"/>
      <c r="GM382"/>
      <c r="GN382"/>
      <c r="GO382"/>
      <c r="GP382"/>
      <c r="GQ382"/>
      <c r="GR382"/>
      <c r="GS382"/>
      <c r="GT382"/>
      <c r="GU382"/>
      <c r="GV382"/>
      <c r="GW382"/>
      <c r="GX382"/>
      <c r="GY382"/>
      <c r="GZ382"/>
      <c r="HA382"/>
      <c r="HB382"/>
      <c r="HC382"/>
      <c r="HD382"/>
      <c r="HE382"/>
      <c r="HF382"/>
      <c r="HG382"/>
      <c r="HH382"/>
      <c r="HI382"/>
      <c r="HJ382"/>
      <c r="HK382"/>
      <c r="HL382"/>
      <c r="HM382"/>
      <c r="HN382"/>
      <c r="HO382"/>
      <c r="HP382"/>
      <c r="HQ382"/>
      <c r="HR382"/>
      <c r="HS382"/>
      <c r="HT382"/>
      <c r="HU382"/>
      <c r="HV382"/>
      <c r="HW382"/>
      <c r="HX382"/>
      <c r="HY382"/>
      <c r="HZ382"/>
      <c r="IA382"/>
      <c r="IB382"/>
      <c r="IC382"/>
      <c r="ID382"/>
      <c r="IE382"/>
      <c r="IF382"/>
      <c r="IG382"/>
      <c r="IH382"/>
      <c r="II382"/>
      <c r="IJ382"/>
      <c r="IK382"/>
      <c r="IL382"/>
      <c r="IM382"/>
      <c r="IN382"/>
      <c r="IO382"/>
      <c r="IP382"/>
      <c r="IQ382"/>
      <c r="IR382"/>
      <c r="IS382"/>
      <c r="IT382"/>
      <c r="IU382"/>
      <c r="IV382"/>
    </row>
    <row r="383" spans="1:256" s="5" customFormat="1" hidden="1" outlineLevel="2">
      <c r="A383" s="20"/>
      <c r="B383" s="20"/>
      <c r="C383" s="38"/>
      <c r="D383" s="641"/>
      <c r="E383" s="287">
        <v>7</v>
      </c>
      <c r="F383" s="40"/>
      <c r="G383" s="445"/>
      <c r="H383" s="315"/>
      <c r="I383" s="315"/>
      <c r="J383" s="315"/>
      <c r="K383" s="315"/>
      <c r="L383" s="315"/>
      <c r="M383" s="314"/>
      <c r="N383" s="168">
        <f>IF(A24stdlife="n/a","n/a",IF(N$3&gt;(A24stdlife+$E383),(Input!$M$166*(1+rvanilla)^0.5)-SUM($M383:M383),(Input!$M$166*(1+rvanilla)^0.5)/A24stdlife))</f>
        <v>0</v>
      </c>
      <c r="O383" s="168">
        <f>IF(A24stdlife="n/a","n/a",IF(O$3&gt;(A24stdlife+$E383),(Input!$M$166*(1+rvanilla)^0.5)-SUM($M383:N383),(Input!$M$166*(1+rvanilla)^0.5)/A24stdlife))</f>
        <v>0</v>
      </c>
      <c r="P383" s="168">
        <f>IF(A24stdlife="n/a","n/a",IF(P$3&gt;(A24stdlife+$E383),(Input!$M$166*(1+rvanilla)^0.5)-SUM($M383:O383),(Input!$M$166*(1+rvanilla)^0.5)/A24stdlife))</f>
        <v>0</v>
      </c>
      <c r="Q383" s="168">
        <f>IF(A24stdlife="n/a","n/a",IF(Q$3&gt;(A24stdlife+$E383),(Input!$M$166*(1+rvanilla)^0.5)-SUM($M383:P383),(Input!$M$166*(1+rvanilla)^0.5)/A24stdlife))</f>
        <v>0</v>
      </c>
      <c r="R383" s="168">
        <f>IF(A24stdlife="n/a","n/a",IF(R$3&gt;(A24stdlife+$E383),(Input!$M$166*(1+rvanilla)^0.5)-SUM($M383:Q383),(Input!$M$166*(1+rvanilla)^0.5)/A24stdlife))</f>
        <v>0</v>
      </c>
      <c r="S383" s="168">
        <f>IF(A24stdlife="n/a","n/a",IF(S$3&gt;(A24stdlife+$E383),(Input!$M$166*(1+rvanilla)^0.5)-SUM($M383:R383),(Input!$M$166*(1+rvanilla)^0.5)/A24stdlife))</f>
        <v>0</v>
      </c>
      <c r="T383" s="168">
        <f>IF(A24stdlife="n/a","n/a",IF(T$3&gt;(A24stdlife+$E383),(Input!$M$166*(1+rvanilla)^0.5)-SUM($M383:S383),(Input!$M$166*(1+rvanilla)^0.5)/A24stdlife))</f>
        <v>0</v>
      </c>
      <c r="U383" s="168">
        <f>IF(A24stdlife="n/a","n/a",IF(U$3&gt;(A24stdlife+$E383),(Input!$M$166*(1+rvanilla)^0.5)-SUM($M383:T383),(Input!$M$166*(1+rvanilla)^0.5)/A24stdlife))</f>
        <v>0</v>
      </c>
      <c r="V383" s="168">
        <f>IF(A24stdlife="n/a","n/a",IF(V$3&gt;(A24stdlife+$E383),(Input!$M$166*(1+rvanilla)^0.5)-SUM($M383:U383),(Input!$M$166*(1+rvanilla)^0.5)/A24stdlife))</f>
        <v>0</v>
      </c>
      <c r="W383" s="168">
        <f>IF(A24stdlife="n/a","n/a",IF(W$3&gt;(A24stdlife+$E383),(Input!$M$166*(1+rvanilla)^0.5)-SUM($M383:V383),(Input!$M$166*(1+rvanilla)^0.5)/A24stdlife))</f>
        <v>0</v>
      </c>
      <c r="X383" s="168">
        <f>IF(A24stdlife="n/a","n/a",IF(X$3&gt;(A24stdlife+$E383),(Input!$M$166*(1+rvanilla)^0.5)-SUM($M383:W383),(Input!$M$166*(1+rvanilla)^0.5)/A24stdlife))</f>
        <v>0</v>
      </c>
      <c r="Y383" s="168">
        <f>IF(A24stdlife="n/a","n/a",IF(Y$3&gt;(A24stdlife+$E383),(Input!$M$166*(1+rvanilla)^0.5)-SUM($M383:X383),(Input!$M$166*(1+rvanilla)^0.5)/A24stdlife))</f>
        <v>0</v>
      </c>
      <c r="Z383" s="168">
        <f>IF(A24stdlife="n/a","n/a",IF(Z$3&gt;(A24stdlife+$E383),(Input!$M$166*(1+rvanilla)^0.5)-SUM($M383:Y383),(Input!$M$166*(1+rvanilla)^0.5)/A24stdlife))</f>
        <v>0</v>
      </c>
      <c r="AA383" s="168">
        <f>IF(A24stdlife="n/a","n/a",IF(AA$3&gt;(A24stdlife+$E383),(Input!$M$166*(1+rvanilla)^0.5)-SUM($M383:Z383),(Input!$M$166*(1+rvanilla)^0.5)/A24stdlife))</f>
        <v>0</v>
      </c>
      <c r="AB383" s="168">
        <f>IF(A24stdlife="n/a","n/a",IF(AB$3&gt;(A24stdlife+$E383),(Input!$M$166*(1+rvanilla)^0.5)-SUM($M383:AA383),(Input!$M$166*(1+rvanilla)^0.5)/A24stdlife))</f>
        <v>0</v>
      </c>
      <c r="AC383" s="168">
        <f>IF(A24stdlife="n/a","n/a",IF(AC$3&gt;(A24stdlife+$E383),(Input!$M$166*(1+rvanilla)^0.5)-SUM($M383:AB383),(Input!$M$166*(1+rvanilla)^0.5)/A24stdlife))</f>
        <v>0</v>
      </c>
      <c r="AD383" s="168">
        <f>IF(A24stdlife="n/a","n/a",IF(AD$3&gt;(A24stdlife+$E383),(Input!$M$166*(1+rvanilla)^0.5)-SUM($M383:AC383),(Input!$M$166*(1+rvanilla)^0.5)/A24stdlife))</f>
        <v>0</v>
      </c>
      <c r="AE383" s="168">
        <f>IF(A24stdlife="n/a","n/a",IF(AE$3&gt;(A24stdlife+$E383),(Input!$M$166*(1+rvanilla)^0.5)-SUM($M383:AD383),(Input!$M$166*(1+rvanilla)^0.5)/A24stdlife))</f>
        <v>0</v>
      </c>
      <c r="AF383" s="168">
        <f>IF(A24stdlife="n/a","n/a",IF(AF$3&gt;(A24stdlife+$E383),(Input!$M$166*(1+rvanilla)^0.5)-SUM($M383:AE383),(Input!$M$166*(1+rvanilla)^0.5)/A24stdlife))</f>
        <v>0</v>
      </c>
      <c r="AG383" s="168">
        <f>IF(A24stdlife="n/a","n/a",IF(AG$3&gt;(A24stdlife+$E383),(Input!$M$166*(1+rvanilla)^0.5)-SUM($M383:AF383),(Input!$M$166*(1+rvanilla)^0.5)/A24stdlife))</f>
        <v>0</v>
      </c>
      <c r="AH383" s="168">
        <f>IF(A24stdlife="n/a","n/a",IF(AH$3&gt;(A24stdlife+$E383),(Input!$M$166*(1+rvanilla)^0.5)-SUM($M383:AG383),(Input!$M$166*(1+rvanilla)^0.5)/A24stdlife))</f>
        <v>0</v>
      </c>
      <c r="AI383" s="168">
        <f>IF(A24stdlife="n/a","n/a",IF(AI$3&gt;(A24stdlife+$E383),(Input!$M$166*(1+rvanilla)^0.5)-SUM($M383:AH383),(Input!$M$166*(1+rvanilla)^0.5)/A24stdlife))</f>
        <v>0</v>
      </c>
      <c r="AJ383" s="168">
        <f>IF(A24stdlife="n/a","n/a",IF(AJ$3&gt;(A24stdlife+$E383),(Input!$M$166*(1+rvanilla)^0.5)-SUM($M383:AI383),(Input!$M$166*(1+rvanilla)^0.5)/A24stdlife))</f>
        <v>0</v>
      </c>
      <c r="AK383" s="168">
        <f>IF(A24stdlife="n/a","n/a",IF(AK$3&gt;(A24stdlife+$E383),(Input!$M$166*(1+rvanilla)^0.5)-SUM($M383:AJ383),(Input!$M$166*(1+rvanilla)^0.5)/A24stdlife))</f>
        <v>0</v>
      </c>
      <c r="AL383" s="168">
        <f>IF(A24stdlife="n/a","n/a",IF(AL$3&gt;(A24stdlife+$E383),(Input!$M$166*(1+rvanilla)^0.5)-SUM($M383:AK383),(Input!$M$166*(1+rvanilla)^0.5)/A24stdlife))</f>
        <v>0</v>
      </c>
      <c r="AM383" s="168">
        <f>IF(A24stdlife="n/a","n/a",IF(AM$3&gt;(A24stdlife+$E383),(Input!$M$166*(1+rvanilla)^0.5)-SUM($M383:AL383),(Input!$M$166*(1+rvanilla)^0.5)/A24stdlife))</f>
        <v>0</v>
      </c>
      <c r="AN383" s="168">
        <f>IF(A24stdlife="n/a","n/a",IF(AN$3&gt;(A24stdlife+$E383),(Input!$M$166*(1+rvanilla)^0.5)-SUM($M383:AM383),(Input!$M$166*(1+rvanilla)^0.5)/A24stdlife))</f>
        <v>0</v>
      </c>
      <c r="AO383" s="168">
        <f>IF(A24stdlife="n/a","n/a",IF(AO$3&gt;(A24stdlife+$E383),(Input!$M$166*(1+rvanilla)^0.5)-SUM($M383:AN383),(Input!$M$166*(1+rvanilla)^0.5)/A24stdlife))</f>
        <v>0</v>
      </c>
      <c r="AP383" s="168">
        <f>IF(A24stdlife="n/a","n/a",IF(AP$3&gt;(A24stdlife+$E383),(Input!$M$166*(1+rvanilla)^0.5)-SUM($M383:AO383),(Input!$M$166*(1+rvanilla)^0.5)/A24stdlife))</f>
        <v>0</v>
      </c>
      <c r="AQ383" s="168">
        <f>IF(A24stdlife="n/a","n/a",IF(AQ$3&gt;(A24stdlife+$E383),(Input!$M$166*(1+rvanilla)^0.5)-SUM($M383:AP383),(Input!$M$166*(1+rvanilla)^0.5)/A24stdlife))</f>
        <v>0</v>
      </c>
      <c r="AR383" s="168">
        <f>IF(A24stdlife="n/a","n/a",IF(AR$3&gt;(A24stdlife+$E383),(Input!$M$166*(1+rvanilla)^0.5)-SUM($M383:AQ383),(Input!$M$166*(1+rvanilla)^0.5)/A24stdlife))</f>
        <v>0</v>
      </c>
      <c r="AS383" s="168">
        <f>IF(A24stdlife="n/a","n/a",IF(AS$3&gt;(A24stdlife+$E383),(Input!$M$166*(1+rvanilla)^0.5)-SUM($M383:AR383),(Input!$M$166*(1+rvanilla)^0.5)/A24stdlife))</f>
        <v>0</v>
      </c>
      <c r="AT383" s="168">
        <f>IF(A24stdlife="n/a","n/a",IF(AT$3&gt;(A24stdlife+$E383),(Input!$M$166*(1+rvanilla)^0.5)-SUM($M383:AS383),(Input!$M$166*(1+rvanilla)^0.5)/A24stdlife))</f>
        <v>0</v>
      </c>
      <c r="AU383" s="168">
        <f>IF(A24stdlife="n/a","n/a",IF(AU$3&gt;(A24stdlife+$E383),(Input!$M$166*(1+rvanilla)^0.5)-SUM($M383:AT383),(Input!$M$166*(1+rvanilla)^0.5)/A24stdlife))</f>
        <v>0</v>
      </c>
      <c r="AV383" s="168">
        <f>IF(A24stdlife="n/a","n/a",IF(AV$3&gt;(A24stdlife+$E383),(Input!$M$166*(1+rvanilla)^0.5)-SUM($M383:AU383),(Input!$M$166*(1+rvanilla)^0.5)/A24stdlife))</f>
        <v>0</v>
      </c>
      <c r="AW383" s="168">
        <f>IF(A24stdlife="n/a","n/a",IF(AW$3&gt;(A24stdlife+$E383),(Input!$M$166*(1+rvanilla)^0.5)-SUM($M383:AV383),(Input!$M$166*(1+rvanilla)^0.5)/A24stdlife))</f>
        <v>0</v>
      </c>
      <c r="AX383" s="168">
        <f>IF(A24stdlife="n/a","n/a",IF(AX$3&gt;(A24stdlife+$E383),(Input!$M$166*(1+rvanilla)^0.5)-SUM($M383:AW383),(Input!$M$166*(1+rvanilla)^0.5)/A24stdlife))</f>
        <v>0</v>
      </c>
      <c r="AY383" s="168">
        <f>IF(A24stdlife="n/a","n/a",IF(AY$3&gt;(A24stdlife+$E383),(Input!$M$166*(1+rvanilla)^0.5)-SUM($M383:AX383),(Input!$M$166*(1+rvanilla)^0.5)/A24stdlife))</f>
        <v>0</v>
      </c>
      <c r="AZ383" s="168">
        <f>IF(A24stdlife="n/a","n/a",IF(AZ$3&gt;(A24stdlife+$E383),(Input!$M$166*(1+rvanilla)^0.5)-SUM($M383:AY383),(Input!$M$166*(1+rvanilla)^0.5)/A24stdlife))</f>
        <v>0</v>
      </c>
      <c r="BA383" s="168">
        <f>IF(A24stdlife="n/a","n/a",IF(BA$3&gt;(A24stdlife+$E383),(Input!$M$166*(1+rvanilla)^0.5)-SUM($M383:AZ383),(Input!$M$166*(1+rvanilla)^0.5)/A24stdlife))</f>
        <v>0</v>
      </c>
      <c r="BB383" s="168">
        <f>IF(A24stdlife="n/a","n/a",IF(BB$3&gt;(A24stdlife+$E383),(Input!$M$166*(1+rvanilla)^0.5)-SUM($M383:BA383),(Input!$M$166*(1+rvanilla)^0.5)/A24stdlife))</f>
        <v>0</v>
      </c>
      <c r="BC383" s="168">
        <f>IF(A24stdlife="n/a","n/a",IF(BC$3&gt;(A24stdlife+$E383),(Input!$M$166*(1+rvanilla)^0.5)-SUM($M383:BB383),(Input!$M$166*(1+rvanilla)^0.5)/A24stdlife))</f>
        <v>0</v>
      </c>
      <c r="BD383" s="168">
        <f>IF(A24stdlife="n/a","n/a",IF(BD$3&gt;(A24stdlife+$E383),(Input!$M$166*(1+rvanilla)^0.5)-SUM($M383:BC383),(Input!$M$166*(1+rvanilla)^0.5)/A24stdlife))</f>
        <v>0</v>
      </c>
      <c r="BE383" s="168">
        <f>IF(A24stdlife="n/a","n/a",IF(BE$3&gt;(A24stdlife+$E383),(Input!$M$166*(1+rvanilla)^0.5)-SUM($M383:BD383),(Input!$M$166*(1+rvanilla)^0.5)/A24stdlife))</f>
        <v>0</v>
      </c>
      <c r="BF383" s="168">
        <f>IF(A24stdlife="n/a","n/a",IF(BF$3&gt;(A24stdlife+$E383),(Input!$M$166*(1+rvanilla)^0.5)-SUM($M383:BE383),(Input!$M$166*(1+rvanilla)^0.5)/A24stdlife))</f>
        <v>0</v>
      </c>
      <c r="BG383" s="168">
        <f>IF(A24stdlife="n/a","n/a",IF(BG$3&gt;(A24stdlife+$E383),(Input!$M$166*(1+rvanilla)^0.5)-SUM($M383:BF383),(Input!$M$166*(1+rvanilla)^0.5)/A24stdlife))</f>
        <v>0</v>
      </c>
      <c r="BH383" s="168">
        <f>IF(A24stdlife="n/a","n/a",IF(BH$3&gt;(A24stdlife+$E383),(Input!$M$166*(1+rvanilla)^0.5)-SUM($M383:BG383),(Input!$M$166*(1+rvanilla)^0.5)/A24stdlife))</f>
        <v>0</v>
      </c>
      <c r="BI383" s="168">
        <f>IF(A24stdlife="n/a","n/a",IF(BI$3&gt;(A24stdlife+$E383),(Input!$M$166*(1+rvanilla)^0.5)-SUM($M383:BH383),(Input!$M$166*(1+rvanilla)^0.5)/A24stdlife))</f>
        <v>0</v>
      </c>
      <c r="BJ383" s="20"/>
      <c r="BK383" s="20"/>
      <c r="BL383"/>
      <c r="BM383"/>
      <c r="BN383"/>
      <c r="BO383"/>
      <c r="BP383"/>
      <c r="BQ383"/>
      <c r="BR383"/>
      <c r="BS383"/>
      <c r="BT383"/>
      <c r="BU383"/>
      <c r="BV383"/>
      <c r="BW383"/>
      <c r="BX383"/>
      <c r="BY383"/>
      <c r="BZ383"/>
      <c r="CA383"/>
      <c r="CB383"/>
      <c r="CC383"/>
      <c r="CD383"/>
      <c r="CE383"/>
      <c r="CF383"/>
      <c r="CG383"/>
      <c r="CH383"/>
      <c r="CI383"/>
      <c r="CJ383"/>
      <c r="CK383"/>
      <c r="CL383"/>
      <c r="CM383"/>
      <c r="CN383"/>
      <c r="CO383"/>
      <c r="CP383"/>
      <c r="CQ383"/>
      <c r="CR383"/>
      <c r="CS383"/>
      <c r="CT383"/>
      <c r="CU383"/>
      <c r="CV383"/>
      <c r="CW383"/>
      <c r="CX383"/>
      <c r="CY383"/>
      <c r="CZ383"/>
      <c r="DA383"/>
      <c r="DB383"/>
      <c r="DC383"/>
      <c r="DD383"/>
      <c r="DE383"/>
      <c r="DF383"/>
      <c r="DG383"/>
      <c r="DH383"/>
      <c r="DI383"/>
      <c r="DJ383"/>
      <c r="DK383"/>
      <c r="DL383"/>
      <c r="DM383"/>
      <c r="DN383"/>
      <c r="DO383"/>
      <c r="DP383"/>
      <c r="DQ383"/>
      <c r="DR383"/>
      <c r="DS383"/>
      <c r="DT383"/>
      <c r="DU383"/>
      <c r="DV383"/>
      <c r="DW383"/>
      <c r="DX383"/>
      <c r="DY383"/>
      <c r="DZ383"/>
      <c r="EA383"/>
      <c r="EB383"/>
      <c r="EC383"/>
      <c r="ED383"/>
      <c r="EE383"/>
      <c r="EF383"/>
      <c r="EG383"/>
      <c r="EH383"/>
      <c r="EI383"/>
      <c r="EJ383"/>
      <c r="EK383"/>
      <c r="EL383"/>
      <c r="EM383"/>
      <c r="EN383"/>
      <c r="EO383"/>
      <c r="EP383"/>
      <c r="EQ383"/>
      <c r="ER383"/>
      <c r="ES383"/>
      <c r="ET383"/>
      <c r="EU383"/>
      <c r="EV383"/>
      <c r="EW383"/>
      <c r="EX383"/>
      <c r="EY383"/>
      <c r="EZ383"/>
      <c r="FA383"/>
      <c r="FB383"/>
      <c r="FC383"/>
      <c r="FD383"/>
      <c r="FE383"/>
      <c r="FF383"/>
      <c r="FG383"/>
      <c r="FH383"/>
      <c r="FI383"/>
      <c r="FJ383"/>
      <c r="FK383"/>
      <c r="FL383"/>
      <c r="FM383"/>
      <c r="FN383"/>
      <c r="FO383"/>
      <c r="FP383"/>
      <c r="FQ383"/>
      <c r="FR383"/>
      <c r="FS383"/>
      <c r="FT383"/>
      <c r="FU383"/>
      <c r="FV383"/>
      <c r="FW383"/>
      <c r="FX383"/>
      <c r="FY383"/>
      <c r="FZ383"/>
      <c r="GA383"/>
      <c r="GB383"/>
      <c r="GC383"/>
      <c r="GD383"/>
      <c r="GE383"/>
      <c r="GF383"/>
      <c r="GG383"/>
      <c r="GH383"/>
      <c r="GI383"/>
      <c r="GJ383"/>
      <c r="GK383"/>
      <c r="GL383"/>
      <c r="GM383"/>
      <c r="GN383"/>
      <c r="GO383"/>
      <c r="GP383"/>
      <c r="GQ383"/>
      <c r="GR383"/>
      <c r="GS383"/>
      <c r="GT383"/>
      <c r="GU383"/>
      <c r="GV383"/>
      <c r="GW383"/>
      <c r="GX383"/>
      <c r="GY383"/>
      <c r="GZ383"/>
      <c r="HA383"/>
      <c r="HB383"/>
      <c r="HC383"/>
      <c r="HD383"/>
      <c r="HE383"/>
      <c r="HF383"/>
      <c r="HG383"/>
      <c r="HH383"/>
      <c r="HI383"/>
      <c r="HJ383"/>
      <c r="HK383"/>
      <c r="HL383"/>
      <c r="HM383"/>
      <c r="HN383"/>
      <c r="HO383"/>
      <c r="HP383"/>
      <c r="HQ383"/>
      <c r="HR383"/>
      <c r="HS383"/>
      <c r="HT383"/>
      <c r="HU383"/>
      <c r="HV383"/>
      <c r="HW383"/>
      <c r="HX383"/>
      <c r="HY383"/>
      <c r="HZ383"/>
      <c r="IA383"/>
      <c r="IB383"/>
      <c r="IC383"/>
      <c r="ID383"/>
      <c r="IE383"/>
      <c r="IF383"/>
      <c r="IG383"/>
      <c r="IH383"/>
      <c r="II383"/>
      <c r="IJ383"/>
      <c r="IK383"/>
      <c r="IL383"/>
      <c r="IM383"/>
      <c r="IN383"/>
      <c r="IO383"/>
      <c r="IP383"/>
      <c r="IQ383"/>
      <c r="IR383"/>
      <c r="IS383"/>
      <c r="IT383"/>
      <c r="IU383"/>
      <c r="IV383"/>
    </row>
    <row r="384" spans="1:256" s="5" customFormat="1" hidden="1" outlineLevel="2">
      <c r="A384" s="20"/>
      <c r="B384" s="20"/>
      <c r="C384" s="38"/>
      <c r="D384" s="641"/>
      <c r="E384" s="287">
        <v>8</v>
      </c>
      <c r="F384" s="40"/>
      <c r="G384" s="445"/>
      <c r="H384" s="315"/>
      <c r="I384" s="315"/>
      <c r="J384" s="315"/>
      <c r="K384" s="315"/>
      <c r="L384" s="315"/>
      <c r="M384" s="315"/>
      <c r="N384" s="314"/>
      <c r="O384" s="168">
        <f>IF(A24stdlife="n/a","n/a",IF(O$3&gt;(A24stdlife+$E384),(Input!$N$166*(1+rvanilla)^0.5)-SUM($N384:N384),(Input!$N$166*(1+rvanilla)^0.5)/A24stdlife))</f>
        <v>0</v>
      </c>
      <c r="P384" s="168">
        <f>IF(A24stdlife="n/a","n/a",IF(P$3&gt;(A24stdlife+$E384),(Input!$N$166*(1+rvanilla)^0.5)-SUM($N384:O384),(Input!$N$166*(1+rvanilla)^0.5)/A24stdlife))</f>
        <v>0</v>
      </c>
      <c r="Q384" s="168">
        <f>IF(A24stdlife="n/a","n/a",IF(Q$3&gt;(A24stdlife+$E384),(Input!$N$166*(1+rvanilla)^0.5)-SUM($N384:P384),(Input!$N$166*(1+rvanilla)^0.5)/A24stdlife))</f>
        <v>0</v>
      </c>
      <c r="R384" s="168">
        <f>IF(A24stdlife="n/a","n/a",IF(R$3&gt;(A24stdlife+$E384),(Input!$N$166*(1+rvanilla)^0.5)-SUM($N384:Q384),(Input!$N$166*(1+rvanilla)^0.5)/A24stdlife))</f>
        <v>0</v>
      </c>
      <c r="S384" s="168">
        <f>IF(A24stdlife="n/a","n/a",IF(S$3&gt;(A24stdlife+$E384),(Input!$N$166*(1+rvanilla)^0.5)-SUM($N384:R384),(Input!$N$166*(1+rvanilla)^0.5)/A24stdlife))</f>
        <v>0</v>
      </c>
      <c r="T384" s="168">
        <f>IF(A24stdlife="n/a","n/a",IF(T$3&gt;(A24stdlife+$E384),(Input!$N$166*(1+rvanilla)^0.5)-SUM($N384:S384),(Input!$N$166*(1+rvanilla)^0.5)/A24stdlife))</f>
        <v>0</v>
      </c>
      <c r="U384" s="168">
        <f>IF(A24stdlife="n/a","n/a",IF(U$3&gt;(A24stdlife+$E384),(Input!$N$166*(1+rvanilla)^0.5)-SUM($N384:T384),(Input!$N$166*(1+rvanilla)^0.5)/A24stdlife))</f>
        <v>0</v>
      </c>
      <c r="V384" s="168">
        <f>IF(A24stdlife="n/a","n/a",IF(V$3&gt;(A24stdlife+$E384),(Input!$N$166*(1+rvanilla)^0.5)-SUM($N384:U384),(Input!$N$166*(1+rvanilla)^0.5)/A24stdlife))</f>
        <v>0</v>
      </c>
      <c r="W384" s="168">
        <f>IF(A24stdlife="n/a","n/a",IF(W$3&gt;(A24stdlife+$E384),(Input!$N$166*(1+rvanilla)^0.5)-SUM($N384:V384),(Input!$N$166*(1+rvanilla)^0.5)/A24stdlife))</f>
        <v>0</v>
      </c>
      <c r="X384" s="168">
        <f>IF(A24stdlife="n/a","n/a",IF(X$3&gt;(A24stdlife+$E384),(Input!$N$166*(1+rvanilla)^0.5)-SUM($N384:W384),(Input!$N$166*(1+rvanilla)^0.5)/A24stdlife))</f>
        <v>0</v>
      </c>
      <c r="Y384" s="168">
        <f>IF(A24stdlife="n/a","n/a",IF(Y$3&gt;(A24stdlife+$E384),(Input!$N$166*(1+rvanilla)^0.5)-SUM($N384:X384),(Input!$N$166*(1+rvanilla)^0.5)/A24stdlife))</f>
        <v>0</v>
      </c>
      <c r="Z384" s="168">
        <f>IF(A24stdlife="n/a","n/a",IF(Z$3&gt;(A24stdlife+$E384),(Input!$N$166*(1+rvanilla)^0.5)-SUM($N384:Y384),(Input!$N$166*(1+rvanilla)^0.5)/A24stdlife))</f>
        <v>0</v>
      </c>
      <c r="AA384" s="168">
        <f>IF(A24stdlife="n/a","n/a",IF(AA$3&gt;(A24stdlife+$E384),(Input!$N$166*(1+rvanilla)^0.5)-SUM($N384:Z384),(Input!$N$166*(1+rvanilla)^0.5)/A24stdlife))</f>
        <v>0</v>
      </c>
      <c r="AB384" s="168">
        <f>IF(A24stdlife="n/a","n/a",IF(AB$3&gt;(A24stdlife+$E384),(Input!$N$166*(1+rvanilla)^0.5)-SUM($N384:AA384),(Input!$N$166*(1+rvanilla)^0.5)/A24stdlife))</f>
        <v>0</v>
      </c>
      <c r="AC384" s="168">
        <f>IF(A24stdlife="n/a","n/a",IF(AC$3&gt;(A24stdlife+$E384),(Input!$N$166*(1+rvanilla)^0.5)-SUM($N384:AB384),(Input!$N$166*(1+rvanilla)^0.5)/A24stdlife))</f>
        <v>0</v>
      </c>
      <c r="AD384" s="168">
        <f>IF(A24stdlife="n/a","n/a",IF(AD$3&gt;(A24stdlife+$E384),(Input!$N$166*(1+rvanilla)^0.5)-SUM($N384:AC384),(Input!$N$166*(1+rvanilla)^0.5)/A24stdlife))</f>
        <v>0</v>
      </c>
      <c r="AE384" s="168">
        <f>IF(A24stdlife="n/a","n/a",IF(AE$3&gt;(A24stdlife+$E384),(Input!$N$166*(1+rvanilla)^0.5)-SUM($N384:AD384),(Input!$N$166*(1+rvanilla)^0.5)/A24stdlife))</f>
        <v>0</v>
      </c>
      <c r="AF384" s="168">
        <f>IF(A24stdlife="n/a","n/a",IF(AF$3&gt;(A24stdlife+$E384),(Input!$N$166*(1+rvanilla)^0.5)-SUM($N384:AE384),(Input!$N$166*(1+rvanilla)^0.5)/A24stdlife))</f>
        <v>0</v>
      </c>
      <c r="AG384" s="168">
        <f>IF(A24stdlife="n/a","n/a",IF(AG$3&gt;(A24stdlife+$E384),(Input!$N$166*(1+rvanilla)^0.5)-SUM($N384:AF384),(Input!$N$166*(1+rvanilla)^0.5)/A24stdlife))</f>
        <v>0</v>
      </c>
      <c r="AH384" s="168">
        <f>IF(A24stdlife="n/a","n/a",IF(AH$3&gt;(A24stdlife+$E384),(Input!$N$166*(1+rvanilla)^0.5)-SUM($N384:AG384),(Input!$N$166*(1+rvanilla)^0.5)/A24stdlife))</f>
        <v>0</v>
      </c>
      <c r="AI384" s="168">
        <f>IF(A24stdlife="n/a","n/a",IF(AI$3&gt;(A24stdlife+$E384),(Input!$N$166*(1+rvanilla)^0.5)-SUM($N384:AH384),(Input!$N$166*(1+rvanilla)^0.5)/A24stdlife))</f>
        <v>0</v>
      </c>
      <c r="AJ384" s="168">
        <f>IF(A24stdlife="n/a","n/a",IF(AJ$3&gt;(A24stdlife+$E384),(Input!$N$166*(1+rvanilla)^0.5)-SUM($N384:AI384),(Input!$N$166*(1+rvanilla)^0.5)/A24stdlife))</f>
        <v>0</v>
      </c>
      <c r="AK384" s="168">
        <f>IF(A24stdlife="n/a","n/a",IF(AK$3&gt;(A24stdlife+$E384),(Input!$N$166*(1+rvanilla)^0.5)-SUM($N384:AJ384),(Input!$N$166*(1+rvanilla)^0.5)/A24stdlife))</f>
        <v>0</v>
      </c>
      <c r="AL384" s="168">
        <f>IF(A24stdlife="n/a","n/a",IF(AL$3&gt;(A24stdlife+$E384),(Input!$N$166*(1+rvanilla)^0.5)-SUM($N384:AK384),(Input!$N$166*(1+rvanilla)^0.5)/A24stdlife))</f>
        <v>0</v>
      </c>
      <c r="AM384" s="168">
        <f>IF(A24stdlife="n/a","n/a",IF(AM$3&gt;(A24stdlife+$E384),(Input!$N$166*(1+rvanilla)^0.5)-SUM($N384:AL384),(Input!$N$166*(1+rvanilla)^0.5)/A24stdlife))</f>
        <v>0</v>
      </c>
      <c r="AN384" s="168">
        <f>IF(A24stdlife="n/a","n/a",IF(AN$3&gt;(A24stdlife+$E384),(Input!$N$166*(1+rvanilla)^0.5)-SUM($N384:AM384),(Input!$N$166*(1+rvanilla)^0.5)/A24stdlife))</f>
        <v>0</v>
      </c>
      <c r="AO384" s="168">
        <f>IF(A24stdlife="n/a","n/a",IF(AO$3&gt;(A24stdlife+$E384),(Input!$N$166*(1+rvanilla)^0.5)-SUM($N384:AN384),(Input!$N$166*(1+rvanilla)^0.5)/A24stdlife))</f>
        <v>0</v>
      </c>
      <c r="AP384" s="168">
        <f>IF(A24stdlife="n/a","n/a",IF(AP$3&gt;(A24stdlife+$E384),(Input!$N$166*(1+rvanilla)^0.5)-SUM($N384:AO384),(Input!$N$166*(1+rvanilla)^0.5)/A24stdlife))</f>
        <v>0</v>
      </c>
      <c r="AQ384" s="168">
        <f>IF(A24stdlife="n/a","n/a",IF(AQ$3&gt;(A24stdlife+$E384),(Input!$N$166*(1+rvanilla)^0.5)-SUM($N384:AP384),(Input!$N$166*(1+rvanilla)^0.5)/A24stdlife))</f>
        <v>0</v>
      </c>
      <c r="AR384" s="168">
        <f>IF(A24stdlife="n/a","n/a",IF(AR$3&gt;(A24stdlife+$E384),(Input!$N$166*(1+rvanilla)^0.5)-SUM($N384:AQ384),(Input!$N$166*(1+rvanilla)^0.5)/A24stdlife))</f>
        <v>0</v>
      </c>
      <c r="AS384" s="168">
        <f>IF(A24stdlife="n/a","n/a",IF(AS$3&gt;(A24stdlife+$E384),(Input!$N$166*(1+rvanilla)^0.5)-SUM($N384:AR384),(Input!$N$166*(1+rvanilla)^0.5)/A24stdlife))</f>
        <v>0</v>
      </c>
      <c r="AT384" s="168">
        <f>IF(A24stdlife="n/a","n/a",IF(AT$3&gt;(A24stdlife+$E384),(Input!$N$166*(1+rvanilla)^0.5)-SUM($N384:AS384),(Input!$N$166*(1+rvanilla)^0.5)/A24stdlife))</f>
        <v>0</v>
      </c>
      <c r="AU384" s="168">
        <f>IF(A24stdlife="n/a","n/a",IF(AU$3&gt;(A24stdlife+$E384),(Input!$N$166*(1+rvanilla)^0.5)-SUM($N384:AT384),(Input!$N$166*(1+rvanilla)^0.5)/A24stdlife))</f>
        <v>0</v>
      </c>
      <c r="AV384" s="168">
        <f>IF(A24stdlife="n/a","n/a",IF(AV$3&gt;(A24stdlife+$E384),(Input!$N$166*(1+rvanilla)^0.5)-SUM($N384:AU384),(Input!$N$166*(1+rvanilla)^0.5)/A24stdlife))</f>
        <v>0</v>
      </c>
      <c r="AW384" s="168">
        <f>IF(A24stdlife="n/a","n/a",IF(AW$3&gt;(A24stdlife+$E384),(Input!$N$166*(1+rvanilla)^0.5)-SUM($N384:AV384),(Input!$N$166*(1+rvanilla)^0.5)/A24stdlife))</f>
        <v>0</v>
      </c>
      <c r="AX384" s="168">
        <f>IF(A24stdlife="n/a","n/a",IF(AX$3&gt;(A24stdlife+$E384),(Input!$N$166*(1+rvanilla)^0.5)-SUM($N384:AW384),(Input!$N$166*(1+rvanilla)^0.5)/A24stdlife))</f>
        <v>0</v>
      </c>
      <c r="AY384" s="168">
        <f>IF(A24stdlife="n/a","n/a",IF(AY$3&gt;(A24stdlife+$E384),(Input!$N$166*(1+rvanilla)^0.5)-SUM($N384:AX384),(Input!$N$166*(1+rvanilla)^0.5)/A24stdlife))</f>
        <v>0</v>
      </c>
      <c r="AZ384" s="168">
        <f>IF(A24stdlife="n/a","n/a",IF(AZ$3&gt;(A24stdlife+$E384),(Input!$N$166*(1+rvanilla)^0.5)-SUM($N384:AY384),(Input!$N$166*(1+rvanilla)^0.5)/A24stdlife))</f>
        <v>0</v>
      </c>
      <c r="BA384" s="168">
        <f>IF(A24stdlife="n/a","n/a",IF(BA$3&gt;(A24stdlife+$E384),(Input!$N$166*(1+rvanilla)^0.5)-SUM($N384:AZ384),(Input!$N$166*(1+rvanilla)^0.5)/A24stdlife))</f>
        <v>0</v>
      </c>
      <c r="BB384" s="168">
        <f>IF(A24stdlife="n/a","n/a",IF(BB$3&gt;(A24stdlife+$E384),(Input!$N$166*(1+rvanilla)^0.5)-SUM($N384:BA384),(Input!$N$166*(1+rvanilla)^0.5)/A24stdlife))</f>
        <v>0</v>
      </c>
      <c r="BC384" s="168">
        <f>IF(A24stdlife="n/a","n/a",IF(BC$3&gt;(A24stdlife+$E384),(Input!$N$166*(1+rvanilla)^0.5)-SUM($N384:BB384),(Input!$N$166*(1+rvanilla)^0.5)/A24stdlife))</f>
        <v>0</v>
      </c>
      <c r="BD384" s="168">
        <f>IF(A24stdlife="n/a","n/a",IF(BD$3&gt;(A24stdlife+$E384),(Input!$N$166*(1+rvanilla)^0.5)-SUM($N384:BC384),(Input!$N$166*(1+rvanilla)^0.5)/A24stdlife))</f>
        <v>0</v>
      </c>
      <c r="BE384" s="168">
        <f>IF(A24stdlife="n/a","n/a",IF(BE$3&gt;(A24stdlife+$E384),(Input!$N$166*(1+rvanilla)^0.5)-SUM($N384:BD384),(Input!$N$166*(1+rvanilla)^0.5)/A24stdlife))</f>
        <v>0</v>
      </c>
      <c r="BF384" s="168">
        <f>IF(A24stdlife="n/a","n/a",IF(BF$3&gt;(A24stdlife+$E384),(Input!$N$166*(1+rvanilla)^0.5)-SUM($N384:BE384),(Input!$N$166*(1+rvanilla)^0.5)/A24stdlife))</f>
        <v>0</v>
      </c>
      <c r="BG384" s="168">
        <f>IF(A24stdlife="n/a","n/a",IF(BG$3&gt;(A24stdlife+$E384),(Input!$N$166*(1+rvanilla)^0.5)-SUM($N384:BF384),(Input!$N$166*(1+rvanilla)^0.5)/A24stdlife))</f>
        <v>0</v>
      </c>
      <c r="BH384" s="168">
        <f>IF(A24stdlife="n/a","n/a",IF(BH$3&gt;(A24stdlife+$E384),(Input!$N$166*(1+rvanilla)^0.5)-SUM($N384:BG384),(Input!$N$166*(1+rvanilla)^0.5)/A24stdlife))</f>
        <v>0</v>
      </c>
      <c r="BI384" s="168">
        <f>IF(A24stdlife="n/a","n/a",IF(BI$3&gt;(A24stdlife+$E384),(Input!$N$166*(1+rvanilla)^0.5)-SUM($N384:BH384),(Input!$N$166*(1+rvanilla)^0.5)/A24stdlife))</f>
        <v>0</v>
      </c>
      <c r="BJ384" s="20"/>
      <c r="BK384" s="20"/>
      <c r="BL384"/>
      <c r="BM384"/>
      <c r="BN384"/>
      <c r="BO384"/>
      <c r="BP384"/>
      <c r="BQ384"/>
      <c r="BR384"/>
      <c r="BS384"/>
      <c r="BT384"/>
      <c r="BU384"/>
      <c r="BV384"/>
      <c r="BW384"/>
      <c r="BX384"/>
      <c r="BY384"/>
      <c r="BZ384"/>
      <c r="CA384"/>
      <c r="CB384"/>
      <c r="CC384"/>
      <c r="CD384"/>
      <c r="CE384"/>
      <c r="CF384"/>
      <c r="CG384"/>
      <c r="CH384"/>
      <c r="CI384"/>
      <c r="CJ384"/>
      <c r="CK384"/>
      <c r="CL384"/>
      <c r="CM384"/>
      <c r="CN384"/>
      <c r="CO384"/>
      <c r="CP384"/>
      <c r="CQ384"/>
      <c r="CR384"/>
      <c r="CS384"/>
      <c r="CT384"/>
      <c r="CU384"/>
      <c r="CV384"/>
      <c r="CW384"/>
      <c r="CX384"/>
      <c r="CY384"/>
      <c r="CZ384"/>
      <c r="DA384"/>
      <c r="DB384"/>
      <c r="DC384"/>
      <c r="DD384"/>
      <c r="DE384"/>
      <c r="DF384"/>
      <c r="DG384"/>
      <c r="DH384"/>
      <c r="DI384"/>
      <c r="DJ384"/>
      <c r="DK384"/>
      <c r="DL384"/>
      <c r="DM384"/>
      <c r="DN384"/>
      <c r="DO384"/>
      <c r="DP384"/>
      <c r="DQ384"/>
      <c r="DR384"/>
      <c r="DS384"/>
      <c r="DT384"/>
      <c r="DU384"/>
      <c r="DV384"/>
      <c r="DW384"/>
      <c r="DX384"/>
      <c r="DY384"/>
      <c r="DZ384"/>
      <c r="EA384"/>
      <c r="EB384"/>
      <c r="EC384"/>
      <c r="ED384"/>
      <c r="EE384"/>
      <c r="EF384"/>
      <c r="EG384"/>
      <c r="EH384"/>
      <c r="EI384"/>
      <c r="EJ384"/>
      <c r="EK384"/>
      <c r="EL384"/>
      <c r="EM384"/>
      <c r="EN384"/>
      <c r="EO384"/>
      <c r="EP384"/>
      <c r="EQ384"/>
      <c r="ER384"/>
      <c r="ES384"/>
      <c r="ET384"/>
      <c r="EU384"/>
      <c r="EV384"/>
      <c r="EW384"/>
      <c r="EX384"/>
      <c r="EY384"/>
      <c r="EZ384"/>
      <c r="FA384"/>
      <c r="FB384"/>
      <c r="FC384"/>
      <c r="FD384"/>
      <c r="FE384"/>
      <c r="FF384"/>
      <c r="FG384"/>
      <c r="FH384"/>
      <c r="FI384"/>
      <c r="FJ384"/>
      <c r="FK384"/>
      <c r="FL384"/>
      <c r="FM384"/>
      <c r="FN384"/>
      <c r="FO384"/>
      <c r="FP384"/>
      <c r="FQ384"/>
      <c r="FR384"/>
      <c r="FS384"/>
      <c r="FT384"/>
      <c r="FU384"/>
      <c r="FV384"/>
      <c r="FW384"/>
      <c r="FX384"/>
      <c r="FY384"/>
      <c r="FZ384"/>
      <c r="GA384"/>
      <c r="GB384"/>
      <c r="GC384"/>
      <c r="GD384"/>
      <c r="GE384"/>
      <c r="GF384"/>
      <c r="GG384"/>
      <c r="GH384"/>
      <c r="GI384"/>
      <c r="GJ384"/>
      <c r="GK384"/>
      <c r="GL384"/>
      <c r="GM384"/>
      <c r="GN384"/>
      <c r="GO384"/>
      <c r="GP384"/>
      <c r="GQ384"/>
      <c r="GR384"/>
      <c r="GS384"/>
      <c r="GT384"/>
      <c r="GU384"/>
      <c r="GV384"/>
      <c r="GW384"/>
      <c r="GX384"/>
      <c r="GY384"/>
      <c r="GZ384"/>
      <c r="HA384"/>
      <c r="HB384"/>
      <c r="HC384"/>
      <c r="HD384"/>
      <c r="HE384"/>
      <c r="HF384"/>
      <c r="HG384"/>
      <c r="HH384"/>
      <c r="HI384"/>
      <c r="HJ384"/>
      <c r="HK384"/>
      <c r="HL384"/>
      <c r="HM384"/>
      <c r="HN384"/>
      <c r="HO384"/>
      <c r="HP384"/>
      <c r="HQ384"/>
      <c r="HR384"/>
      <c r="HS384"/>
      <c r="HT384"/>
      <c r="HU384"/>
      <c r="HV384"/>
      <c r="HW384"/>
      <c r="HX384"/>
      <c r="HY384"/>
      <c r="HZ384"/>
      <c r="IA384"/>
      <c r="IB384"/>
      <c r="IC384"/>
      <c r="ID384"/>
      <c r="IE384"/>
      <c r="IF384"/>
      <c r="IG384"/>
      <c r="IH384"/>
      <c r="II384"/>
      <c r="IJ384"/>
      <c r="IK384"/>
      <c r="IL384"/>
      <c r="IM384"/>
      <c r="IN384"/>
      <c r="IO384"/>
      <c r="IP384"/>
      <c r="IQ384"/>
      <c r="IR384"/>
      <c r="IS384"/>
      <c r="IT384"/>
      <c r="IU384"/>
      <c r="IV384"/>
    </row>
    <row r="385" spans="1:256" s="5" customFormat="1" hidden="1" outlineLevel="2">
      <c r="A385" s="20"/>
      <c r="B385" s="20"/>
      <c r="C385" s="38"/>
      <c r="D385" s="641"/>
      <c r="E385" s="287">
        <v>9</v>
      </c>
      <c r="F385" s="40"/>
      <c r="G385" s="445"/>
      <c r="H385" s="315"/>
      <c r="I385" s="315"/>
      <c r="J385" s="315"/>
      <c r="K385" s="315"/>
      <c r="L385" s="315"/>
      <c r="M385" s="315"/>
      <c r="N385" s="315"/>
      <c r="O385" s="314"/>
      <c r="P385" s="168">
        <f>IF(A24stdlife="n/a","n/a",IF(P$3&gt;(A24stdlife+$E385),(Input!$O$166*(1+rvanilla)^0.5)-SUM($O385:O385),(Input!$O$166*(1+rvanilla)^0.5)/A24stdlife))</f>
        <v>0</v>
      </c>
      <c r="Q385" s="168">
        <f>IF(A24stdlife="n/a","n/a",IF(Q$3&gt;(A24stdlife+$E385),(Input!$O$166*(1+rvanilla)^0.5)-SUM($O385:P385),(Input!$O$166*(1+rvanilla)^0.5)/A24stdlife))</f>
        <v>0</v>
      </c>
      <c r="R385" s="168">
        <f>IF(A24stdlife="n/a","n/a",IF(R$3&gt;(A24stdlife+$E385),(Input!$O$166*(1+rvanilla)^0.5)-SUM($O385:Q385),(Input!$O$166*(1+rvanilla)^0.5)/A24stdlife))</f>
        <v>0</v>
      </c>
      <c r="S385" s="168">
        <f>IF(A24stdlife="n/a","n/a",IF(S$3&gt;(A24stdlife+$E385),(Input!$O$166*(1+rvanilla)^0.5)-SUM($O385:R385),(Input!$O$166*(1+rvanilla)^0.5)/A24stdlife))</f>
        <v>0</v>
      </c>
      <c r="T385" s="168">
        <f>IF(A24stdlife="n/a","n/a",IF(T$3&gt;(A24stdlife+$E385),(Input!$O$166*(1+rvanilla)^0.5)-SUM($O385:S385),(Input!$O$166*(1+rvanilla)^0.5)/A24stdlife))</f>
        <v>0</v>
      </c>
      <c r="U385" s="168">
        <f>IF(A24stdlife="n/a","n/a",IF(U$3&gt;(A24stdlife+$E385),(Input!$O$166*(1+rvanilla)^0.5)-SUM($O385:T385),(Input!$O$166*(1+rvanilla)^0.5)/A24stdlife))</f>
        <v>0</v>
      </c>
      <c r="V385" s="168">
        <f>IF(A24stdlife="n/a","n/a",IF(V$3&gt;(A24stdlife+$E385),(Input!$O$166*(1+rvanilla)^0.5)-SUM($O385:U385),(Input!$O$166*(1+rvanilla)^0.5)/A24stdlife))</f>
        <v>0</v>
      </c>
      <c r="W385" s="168">
        <f>IF(A24stdlife="n/a","n/a",IF(W$3&gt;(A24stdlife+$E385),(Input!$O$166*(1+rvanilla)^0.5)-SUM($O385:V385),(Input!$O$166*(1+rvanilla)^0.5)/A24stdlife))</f>
        <v>0</v>
      </c>
      <c r="X385" s="168">
        <f>IF(A24stdlife="n/a","n/a",IF(X$3&gt;(A24stdlife+$E385),(Input!$O$166*(1+rvanilla)^0.5)-SUM($O385:W385),(Input!$O$166*(1+rvanilla)^0.5)/A24stdlife))</f>
        <v>0</v>
      </c>
      <c r="Y385" s="168">
        <f>IF(A24stdlife="n/a","n/a",IF(Y$3&gt;(A24stdlife+$E385),(Input!$O$166*(1+rvanilla)^0.5)-SUM($O385:X385),(Input!$O$166*(1+rvanilla)^0.5)/A24stdlife))</f>
        <v>0</v>
      </c>
      <c r="Z385" s="168">
        <f>IF(A24stdlife="n/a","n/a",IF(Z$3&gt;(A24stdlife+$E385),(Input!$O$166*(1+rvanilla)^0.5)-SUM($O385:Y385),(Input!$O$166*(1+rvanilla)^0.5)/A24stdlife))</f>
        <v>0</v>
      </c>
      <c r="AA385" s="168">
        <f>IF(A24stdlife="n/a","n/a",IF(AA$3&gt;(A24stdlife+$E385),(Input!$O$166*(1+rvanilla)^0.5)-SUM($O385:Z385),(Input!$O$166*(1+rvanilla)^0.5)/A24stdlife))</f>
        <v>0</v>
      </c>
      <c r="AB385" s="168">
        <f>IF(A24stdlife="n/a","n/a",IF(AB$3&gt;(A24stdlife+$E385),(Input!$O$166*(1+rvanilla)^0.5)-SUM($O385:AA385),(Input!$O$166*(1+rvanilla)^0.5)/A24stdlife))</f>
        <v>0</v>
      </c>
      <c r="AC385" s="168">
        <f>IF(A24stdlife="n/a","n/a",IF(AC$3&gt;(A24stdlife+$E385),(Input!$O$166*(1+rvanilla)^0.5)-SUM($O385:AB385),(Input!$O$166*(1+rvanilla)^0.5)/A24stdlife))</f>
        <v>0</v>
      </c>
      <c r="AD385" s="168">
        <f>IF(A24stdlife="n/a","n/a",IF(AD$3&gt;(A24stdlife+$E385),(Input!$O$166*(1+rvanilla)^0.5)-SUM($O385:AC385),(Input!$O$166*(1+rvanilla)^0.5)/A24stdlife))</f>
        <v>0</v>
      </c>
      <c r="AE385" s="168">
        <f>IF(A24stdlife="n/a","n/a",IF(AE$3&gt;(A24stdlife+$E385),(Input!$O$166*(1+rvanilla)^0.5)-SUM($O385:AD385),(Input!$O$166*(1+rvanilla)^0.5)/A24stdlife))</f>
        <v>0</v>
      </c>
      <c r="AF385" s="168">
        <f>IF(A24stdlife="n/a","n/a",IF(AF$3&gt;(A24stdlife+$E385),(Input!$O$166*(1+rvanilla)^0.5)-SUM($O385:AE385),(Input!$O$166*(1+rvanilla)^0.5)/A24stdlife))</f>
        <v>0</v>
      </c>
      <c r="AG385" s="168">
        <f>IF(A24stdlife="n/a","n/a",IF(AG$3&gt;(A24stdlife+$E385),(Input!$O$166*(1+rvanilla)^0.5)-SUM($O385:AF385),(Input!$O$166*(1+rvanilla)^0.5)/A24stdlife))</f>
        <v>0</v>
      </c>
      <c r="AH385" s="168">
        <f>IF(A24stdlife="n/a","n/a",IF(AH$3&gt;(A24stdlife+$E385),(Input!$O$166*(1+rvanilla)^0.5)-SUM($O385:AG385),(Input!$O$166*(1+rvanilla)^0.5)/A24stdlife))</f>
        <v>0</v>
      </c>
      <c r="AI385" s="168">
        <f>IF(A24stdlife="n/a","n/a",IF(AI$3&gt;(A24stdlife+$E385),(Input!$O$166*(1+rvanilla)^0.5)-SUM($O385:AH385),(Input!$O$166*(1+rvanilla)^0.5)/A24stdlife))</f>
        <v>0</v>
      </c>
      <c r="AJ385" s="168">
        <f>IF(A24stdlife="n/a","n/a",IF(AJ$3&gt;(A24stdlife+$E385),(Input!$O$166*(1+rvanilla)^0.5)-SUM($O385:AI385),(Input!$O$166*(1+rvanilla)^0.5)/A24stdlife))</f>
        <v>0</v>
      </c>
      <c r="AK385" s="168">
        <f>IF(A24stdlife="n/a","n/a",IF(AK$3&gt;(A24stdlife+$E385),(Input!$O$166*(1+rvanilla)^0.5)-SUM($O385:AJ385),(Input!$O$166*(1+rvanilla)^0.5)/A24stdlife))</f>
        <v>0</v>
      </c>
      <c r="AL385" s="168">
        <f>IF(A24stdlife="n/a","n/a",IF(AL$3&gt;(A24stdlife+$E385),(Input!$O$166*(1+rvanilla)^0.5)-SUM($O385:AK385),(Input!$O$166*(1+rvanilla)^0.5)/A24stdlife))</f>
        <v>0</v>
      </c>
      <c r="AM385" s="168">
        <f>IF(A24stdlife="n/a","n/a",IF(AM$3&gt;(A24stdlife+$E385),(Input!$O$166*(1+rvanilla)^0.5)-SUM($O385:AL385),(Input!$O$166*(1+rvanilla)^0.5)/A24stdlife))</f>
        <v>0</v>
      </c>
      <c r="AN385" s="168">
        <f>IF(A24stdlife="n/a","n/a",IF(AN$3&gt;(A24stdlife+$E385),(Input!$O$166*(1+rvanilla)^0.5)-SUM($O385:AM385),(Input!$O$166*(1+rvanilla)^0.5)/A24stdlife))</f>
        <v>0</v>
      </c>
      <c r="AO385" s="168">
        <f>IF(A24stdlife="n/a","n/a",IF(AO$3&gt;(A24stdlife+$E385),(Input!$O$166*(1+rvanilla)^0.5)-SUM($O385:AN385),(Input!$O$166*(1+rvanilla)^0.5)/A24stdlife))</f>
        <v>0</v>
      </c>
      <c r="AP385" s="168">
        <f>IF(A24stdlife="n/a","n/a",IF(AP$3&gt;(A24stdlife+$E385),(Input!$O$166*(1+rvanilla)^0.5)-SUM($O385:AO385),(Input!$O$166*(1+rvanilla)^0.5)/A24stdlife))</f>
        <v>0</v>
      </c>
      <c r="AQ385" s="168">
        <f>IF(A24stdlife="n/a","n/a",IF(AQ$3&gt;(A24stdlife+$E385),(Input!$O$166*(1+rvanilla)^0.5)-SUM($O385:AP385),(Input!$O$166*(1+rvanilla)^0.5)/A24stdlife))</f>
        <v>0</v>
      </c>
      <c r="AR385" s="168">
        <f>IF(A24stdlife="n/a","n/a",IF(AR$3&gt;(A24stdlife+$E385),(Input!$O$166*(1+rvanilla)^0.5)-SUM($O385:AQ385),(Input!$O$166*(1+rvanilla)^0.5)/A24stdlife))</f>
        <v>0</v>
      </c>
      <c r="AS385" s="168">
        <f>IF(A24stdlife="n/a","n/a",IF(AS$3&gt;(A24stdlife+$E385),(Input!$O$166*(1+rvanilla)^0.5)-SUM($O385:AR385),(Input!$O$166*(1+rvanilla)^0.5)/A24stdlife))</f>
        <v>0</v>
      </c>
      <c r="AT385" s="168">
        <f>IF(A24stdlife="n/a","n/a",IF(AT$3&gt;(A24stdlife+$E385),(Input!$O$166*(1+rvanilla)^0.5)-SUM($O385:AS385),(Input!$O$166*(1+rvanilla)^0.5)/A24stdlife))</f>
        <v>0</v>
      </c>
      <c r="AU385" s="168">
        <f>IF(A24stdlife="n/a","n/a",IF(AU$3&gt;(A24stdlife+$E385),(Input!$O$166*(1+rvanilla)^0.5)-SUM($O385:AT385),(Input!$O$166*(1+rvanilla)^0.5)/A24stdlife))</f>
        <v>0</v>
      </c>
      <c r="AV385" s="168">
        <f>IF(A24stdlife="n/a","n/a",IF(AV$3&gt;(A24stdlife+$E385),(Input!$O$166*(1+rvanilla)^0.5)-SUM($O385:AU385),(Input!$O$166*(1+rvanilla)^0.5)/A24stdlife))</f>
        <v>0</v>
      </c>
      <c r="AW385" s="168">
        <f>IF(A24stdlife="n/a","n/a",IF(AW$3&gt;(A24stdlife+$E385),(Input!$O$166*(1+rvanilla)^0.5)-SUM($O385:AV385),(Input!$O$166*(1+rvanilla)^0.5)/A24stdlife))</f>
        <v>0</v>
      </c>
      <c r="AX385" s="168">
        <f>IF(A24stdlife="n/a","n/a",IF(AX$3&gt;(A24stdlife+$E385),(Input!$O$166*(1+rvanilla)^0.5)-SUM($O385:AW385),(Input!$O$166*(1+rvanilla)^0.5)/A24stdlife))</f>
        <v>0</v>
      </c>
      <c r="AY385" s="168">
        <f>IF(A24stdlife="n/a","n/a",IF(AY$3&gt;(A24stdlife+$E385),(Input!$O$166*(1+rvanilla)^0.5)-SUM($O385:AX385),(Input!$O$166*(1+rvanilla)^0.5)/A24stdlife))</f>
        <v>0</v>
      </c>
      <c r="AZ385" s="168">
        <f>IF(A24stdlife="n/a","n/a",IF(AZ$3&gt;(A24stdlife+$E385),(Input!$O$166*(1+rvanilla)^0.5)-SUM($O385:AY385),(Input!$O$166*(1+rvanilla)^0.5)/A24stdlife))</f>
        <v>0</v>
      </c>
      <c r="BA385" s="168">
        <f>IF(A24stdlife="n/a","n/a",IF(BA$3&gt;(A24stdlife+$E385),(Input!$O$166*(1+rvanilla)^0.5)-SUM($O385:AZ385),(Input!$O$166*(1+rvanilla)^0.5)/A24stdlife))</f>
        <v>0</v>
      </c>
      <c r="BB385" s="168">
        <f>IF(A24stdlife="n/a","n/a",IF(BB$3&gt;(A24stdlife+$E385),(Input!$O$166*(1+rvanilla)^0.5)-SUM($O385:BA385),(Input!$O$166*(1+rvanilla)^0.5)/A24stdlife))</f>
        <v>0</v>
      </c>
      <c r="BC385" s="168">
        <f>IF(A24stdlife="n/a","n/a",IF(BC$3&gt;(A24stdlife+$E385),(Input!$O$166*(1+rvanilla)^0.5)-SUM($O385:BB385),(Input!$O$166*(1+rvanilla)^0.5)/A24stdlife))</f>
        <v>0</v>
      </c>
      <c r="BD385" s="168">
        <f>IF(A24stdlife="n/a","n/a",IF(BD$3&gt;(A24stdlife+$E385),(Input!$O$166*(1+rvanilla)^0.5)-SUM($O385:BC385),(Input!$O$166*(1+rvanilla)^0.5)/A24stdlife))</f>
        <v>0</v>
      </c>
      <c r="BE385" s="168">
        <f>IF(A24stdlife="n/a","n/a",IF(BE$3&gt;(A24stdlife+$E385),(Input!$O$166*(1+rvanilla)^0.5)-SUM($O385:BD385),(Input!$O$166*(1+rvanilla)^0.5)/A24stdlife))</f>
        <v>0</v>
      </c>
      <c r="BF385" s="168">
        <f>IF(A24stdlife="n/a","n/a",IF(BF$3&gt;(A24stdlife+$E385),(Input!$O$166*(1+rvanilla)^0.5)-SUM($O385:BE385),(Input!$O$166*(1+rvanilla)^0.5)/A24stdlife))</f>
        <v>0</v>
      </c>
      <c r="BG385" s="168">
        <f>IF(A24stdlife="n/a","n/a",IF(BG$3&gt;(A24stdlife+$E385),(Input!$O$166*(1+rvanilla)^0.5)-SUM($O385:BF385),(Input!$O$166*(1+rvanilla)^0.5)/A24stdlife))</f>
        <v>0</v>
      </c>
      <c r="BH385" s="168">
        <f>IF(A24stdlife="n/a","n/a",IF(BH$3&gt;(A24stdlife+$E385),(Input!$O$166*(1+rvanilla)^0.5)-SUM($O385:BG385),(Input!$O$166*(1+rvanilla)^0.5)/A24stdlife))</f>
        <v>0</v>
      </c>
      <c r="BI385" s="168">
        <f>IF(A24stdlife="n/a","n/a",IF(BI$3&gt;(A24stdlife+$E385),(Input!$O$166*(1+rvanilla)^0.5)-SUM($O385:BH385),(Input!$O$166*(1+rvanilla)^0.5)/A24stdlife))</f>
        <v>0</v>
      </c>
      <c r="BJ385" s="20"/>
      <c r="BK385" s="20"/>
      <c r="BL385"/>
      <c r="BM385"/>
      <c r="BN385"/>
      <c r="BO385"/>
      <c r="BP385"/>
      <c r="BQ385"/>
      <c r="BR385"/>
      <c r="BS385"/>
      <c r="BT385"/>
      <c r="BU385"/>
      <c r="BV385"/>
      <c r="BW385"/>
      <c r="BX385"/>
      <c r="BY385"/>
      <c r="BZ385"/>
      <c r="CA385"/>
      <c r="CB385"/>
      <c r="CC385"/>
      <c r="CD385"/>
      <c r="CE385"/>
      <c r="CF385"/>
      <c r="CG385"/>
      <c r="CH385"/>
      <c r="CI385"/>
      <c r="CJ385"/>
      <c r="CK385"/>
      <c r="CL385"/>
      <c r="CM385"/>
      <c r="CN385"/>
      <c r="CO385"/>
      <c r="CP385"/>
      <c r="CQ385"/>
      <c r="CR385"/>
      <c r="CS385"/>
      <c r="CT385"/>
      <c r="CU385"/>
      <c r="CV385"/>
      <c r="CW385"/>
      <c r="CX385"/>
      <c r="CY385"/>
      <c r="CZ385"/>
      <c r="DA385"/>
      <c r="DB385"/>
      <c r="DC385"/>
      <c r="DD385"/>
      <c r="DE385"/>
      <c r="DF385"/>
      <c r="DG385"/>
      <c r="DH385"/>
      <c r="DI385"/>
      <c r="DJ385"/>
      <c r="DK385"/>
      <c r="DL385"/>
      <c r="DM385"/>
      <c r="DN385"/>
      <c r="DO385"/>
      <c r="DP385"/>
      <c r="DQ385"/>
      <c r="DR385"/>
      <c r="DS385"/>
      <c r="DT385"/>
      <c r="DU385"/>
      <c r="DV385"/>
      <c r="DW385"/>
      <c r="DX385"/>
      <c r="DY385"/>
      <c r="DZ385"/>
      <c r="EA385"/>
      <c r="EB385"/>
      <c r="EC385"/>
      <c r="ED385"/>
      <c r="EE385"/>
      <c r="EF385"/>
      <c r="EG385"/>
      <c r="EH385"/>
      <c r="EI385"/>
      <c r="EJ385"/>
      <c r="EK385"/>
      <c r="EL385"/>
      <c r="EM385"/>
      <c r="EN385"/>
      <c r="EO385"/>
      <c r="EP385"/>
      <c r="EQ385"/>
      <c r="ER385"/>
      <c r="ES385"/>
      <c r="ET385"/>
      <c r="EU385"/>
      <c r="EV385"/>
      <c r="EW385"/>
      <c r="EX385"/>
      <c r="EY385"/>
      <c r="EZ385"/>
      <c r="FA385"/>
      <c r="FB385"/>
      <c r="FC385"/>
      <c r="FD385"/>
      <c r="FE385"/>
      <c r="FF385"/>
      <c r="FG385"/>
      <c r="FH385"/>
      <c r="FI385"/>
      <c r="FJ385"/>
      <c r="FK385"/>
      <c r="FL385"/>
      <c r="FM385"/>
      <c r="FN385"/>
      <c r="FO385"/>
      <c r="FP385"/>
      <c r="FQ385"/>
      <c r="FR385"/>
      <c r="FS385"/>
      <c r="FT385"/>
      <c r="FU385"/>
      <c r="FV385"/>
      <c r="FW385"/>
      <c r="FX385"/>
      <c r="FY385"/>
      <c r="FZ385"/>
      <c r="GA385"/>
      <c r="GB385"/>
      <c r="GC385"/>
      <c r="GD385"/>
      <c r="GE385"/>
      <c r="GF385"/>
      <c r="GG385"/>
      <c r="GH385"/>
      <c r="GI385"/>
      <c r="GJ385"/>
      <c r="GK385"/>
      <c r="GL385"/>
      <c r="GM385"/>
      <c r="GN385"/>
      <c r="GO385"/>
      <c r="GP385"/>
      <c r="GQ385"/>
      <c r="GR385"/>
      <c r="GS385"/>
      <c r="GT385"/>
      <c r="GU385"/>
      <c r="GV385"/>
      <c r="GW385"/>
      <c r="GX385"/>
      <c r="GY385"/>
      <c r="GZ385"/>
      <c r="HA385"/>
      <c r="HB385"/>
      <c r="HC385"/>
      <c r="HD385"/>
      <c r="HE385"/>
      <c r="HF385"/>
      <c r="HG385"/>
      <c r="HH385"/>
      <c r="HI385"/>
      <c r="HJ385"/>
      <c r="HK385"/>
      <c r="HL385"/>
      <c r="HM385"/>
      <c r="HN385"/>
      <c r="HO385"/>
      <c r="HP385"/>
      <c r="HQ385"/>
      <c r="HR385"/>
      <c r="HS385"/>
      <c r="HT385"/>
      <c r="HU385"/>
      <c r="HV385"/>
      <c r="HW385"/>
      <c r="HX385"/>
      <c r="HY385"/>
      <c r="HZ385"/>
      <c r="IA385"/>
      <c r="IB385"/>
      <c r="IC385"/>
      <c r="ID385"/>
      <c r="IE385"/>
      <c r="IF385"/>
      <c r="IG385"/>
      <c r="IH385"/>
      <c r="II385"/>
      <c r="IJ385"/>
      <c r="IK385"/>
      <c r="IL385"/>
      <c r="IM385"/>
      <c r="IN385"/>
      <c r="IO385"/>
      <c r="IP385"/>
      <c r="IQ385"/>
      <c r="IR385"/>
      <c r="IS385"/>
      <c r="IT385"/>
      <c r="IU385"/>
      <c r="IV385"/>
    </row>
    <row r="386" spans="1:256" s="5" customFormat="1" hidden="1" outlineLevel="2">
      <c r="A386" s="20"/>
      <c r="B386" s="20"/>
      <c r="C386" s="38"/>
      <c r="D386" s="641"/>
      <c r="E386" s="288">
        <v>10</v>
      </c>
      <c r="F386" s="40"/>
      <c r="G386" s="445"/>
      <c r="H386" s="315"/>
      <c r="I386" s="315"/>
      <c r="J386" s="315"/>
      <c r="K386" s="315"/>
      <c r="L386" s="315"/>
      <c r="M386" s="315"/>
      <c r="N386" s="315"/>
      <c r="O386" s="315"/>
      <c r="P386" s="314"/>
      <c r="Q386" s="168">
        <f>IF(A24stdlife="n/a","n/a",IF(Q$3&gt;(A24stdlife+$E386),(Input!$P$166*(1+rvanilla)^0.5)-SUM($P386:P386),(Input!$P$166*(1+rvanilla)^0.5)/A24stdlife))</f>
        <v>0</v>
      </c>
      <c r="R386" s="168">
        <f>IF(A24stdlife="n/a","n/a",IF(R$3&gt;(A24stdlife+$E386),(Input!$P$166*(1+rvanilla)^0.5)-SUM($P386:Q386),(Input!$P$166*(1+rvanilla)^0.5)/A24stdlife))</f>
        <v>0</v>
      </c>
      <c r="S386" s="168">
        <f>IF(A24stdlife="n/a","n/a",IF(S$3&gt;(A24stdlife+$E386),(Input!$P$166*(1+rvanilla)^0.5)-SUM($P386:R386),(Input!$P$166*(1+rvanilla)^0.5)/A24stdlife))</f>
        <v>0</v>
      </c>
      <c r="T386" s="168">
        <f>IF(A24stdlife="n/a","n/a",IF(T$3&gt;(A24stdlife+$E386),(Input!$P$166*(1+rvanilla)^0.5)-SUM($P386:S386),(Input!$P$166*(1+rvanilla)^0.5)/A24stdlife))</f>
        <v>0</v>
      </c>
      <c r="U386" s="168">
        <f>IF(A24stdlife="n/a","n/a",IF(U$3&gt;(A24stdlife+$E386),(Input!$P$166*(1+rvanilla)^0.5)-SUM($P386:T386),(Input!$P$166*(1+rvanilla)^0.5)/A24stdlife))</f>
        <v>0</v>
      </c>
      <c r="V386" s="168">
        <f>IF(A24stdlife="n/a","n/a",IF(V$3&gt;(A24stdlife+$E386),(Input!$P$166*(1+rvanilla)^0.5)-SUM($P386:U386),(Input!$P$166*(1+rvanilla)^0.5)/A24stdlife))</f>
        <v>0</v>
      </c>
      <c r="W386" s="168">
        <f>IF(A24stdlife="n/a","n/a",IF(W$3&gt;(A24stdlife+$E386),(Input!$P$166*(1+rvanilla)^0.5)-SUM($P386:V386),(Input!$P$166*(1+rvanilla)^0.5)/A24stdlife))</f>
        <v>0</v>
      </c>
      <c r="X386" s="168">
        <f>IF(A24stdlife="n/a","n/a",IF(X$3&gt;(A24stdlife+$E386),(Input!$P$166*(1+rvanilla)^0.5)-SUM($P386:W386),(Input!$P$166*(1+rvanilla)^0.5)/A24stdlife))</f>
        <v>0</v>
      </c>
      <c r="Y386" s="168">
        <f>IF(A24stdlife="n/a","n/a",IF(Y$3&gt;(A24stdlife+$E386),(Input!$P$166*(1+rvanilla)^0.5)-SUM($P386:X386),(Input!$P$166*(1+rvanilla)^0.5)/A24stdlife))</f>
        <v>0</v>
      </c>
      <c r="Z386" s="168">
        <f>IF(A24stdlife="n/a","n/a",IF(Z$3&gt;(A24stdlife+$E386),(Input!$P$166*(1+rvanilla)^0.5)-SUM($P386:Y386),(Input!$P$166*(1+rvanilla)^0.5)/A24stdlife))</f>
        <v>0</v>
      </c>
      <c r="AA386" s="168">
        <f>IF(A24stdlife="n/a","n/a",IF(AA$3&gt;(A24stdlife+$E386),(Input!$P$166*(1+rvanilla)^0.5)-SUM($P386:Z386),(Input!$P$166*(1+rvanilla)^0.5)/A24stdlife))</f>
        <v>0</v>
      </c>
      <c r="AB386" s="168">
        <f>IF(A24stdlife="n/a","n/a",IF(AB$3&gt;(A24stdlife+$E386),(Input!$P$166*(1+rvanilla)^0.5)-SUM($P386:AA386),(Input!$P$166*(1+rvanilla)^0.5)/A24stdlife))</f>
        <v>0</v>
      </c>
      <c r="AC386" s="168">
        <f>IF(A24stdlife="n/a","n/a",IF(AC$3&gt;(A24stdlife+$E386),(Input!$P$166*(1+rvanilla)^0.5)-SUM($P386:AB386),(Input!$P$166*(1+rvanilla)^0.5)/A24stdlife))</f>
        <v>0</v>
      </c>
      <c r="AD386" s="168">
        <f>IF(A24stdlife="n/a","n/a",IF(AD$3&gt;(A24stdlife+$E386),(Input!$P$166*(1+rvanilla)^0.5)-SUM($P386:AC386),(Input!$P$166*(1+rvanilla)^0.5)/A24stdlife))</f>
        <v>0</v>
      </c>
      <c r="AE386" s="168">
        <f>IF(A24stdlife="n/a","n/a",IF(AE$3&gt;(A24stdlife+$E386),(Input!$P$166*(1+rvanilla)^0.5)-SUM($P386:AD386),(Input!$P$166*(1+rvanilla)^0.5)/A24stdlife))</f>
        <v>0</v>
      </c>
      <c r="AF386" s="168">
        <f>IF(A24stdlife="n/a","n/a",IF(AF$3&gt;(A24stdlife+$E386),(Input!$P$166*(1+rvanilla)^0.5)-SUM($P386:AE386),(Input!$P$166*(1+rvanilla)^0.5)/A24stdlife))</f>
        <v>0</v>
      </c>
      <c r="AG386" s="168">
        <f>IF(A24stdlife="n/a","n/a",IF(AG$3&gt;(A24stdlife+$E386),(Input!$P$166*(1+rvanilla)^0.5)-SUM($P386:AF386),(Input!$P$166*(1+rvanilla)^0.5)/A24stdlife))</f>
        <v>0</v>
      </c>
      <c r="AH386" s="168">
        <f>IF(A24stdlife="n/a","n/a",IF(AH$3&gt;(A24stdlife+$E386),(Input!$P$166*(1+rvanilla)^0.5)-SUM($P386:AG386),(Input!$P$166*(1+rvanilla)^0.5)/A24stdlife))</f>
        <v>0</v>
      </c>
      <c r="AI386" s="168">
        <f>IF(A24stdlife="n/a","n/a",IF(AI$3&gt;(A24stdlife+$E386),(Input!$P$166*(1+rvanilla)^0.5)-SUM($P386:AH386),(Input!$P$166*(1+rvanilla)^0.5)/A24stdlife))</f>
        <v>0</v>
      </c>
      <c r="AJ386" s="168">
        <f>IF(A24stdlife="n/a","n/a",IF(AJ$3&gt;(A24stdlife+$E386),(Input!$P$166*(1+rvanilla)^0.5)-SUM($P386:AI386),(Input!$P$166*(1+rvanilla)^0.5)/A24stdlife))</f>
        <v>0</v>
      </c>
      <c r="AK386" s="168">
        <f>IF(A24stdlife="n/a","n/a",IF(AK$3&gt;(A24stdlife+$E386),(Input!$P$166*(1+rvanilla)^0.5)-SUM($P386:AJ386),(Input!$P$166*(1+rvanilla)^0.5)/A24stdlife))</f>
        <v>0</v>
      </c>
      <c r="AL386" s="168">
        <f>IF(A24stdlife="n/a","n/a",IF(AL$3&gt;(A24stdlife+$E386),(Input!$P$166*(1+rvanilla)^0.5)-SUM($P386:AK386),(Input!$P$166*(1+rvanilla)^0.5)/A24stdlife))</f>
        <v>0</v>
      </c>
      <c r="AM386" s="168">
        <f>IF(A24stdlife="n/a","n/a",IF(AM$3&gt;(A24stdlife+$E386),(Input!$P$166*(1+rvanilla)^0.5)-SUM($P386:AL386),(Input!$P$166*(1+rvanilla)^0.5)/A24stdlife))</f>
        <v>0</v>
      </c>
      <c r="AN386" s="168">
        <f>IF(A24stdlife="n/a","n/a",IF(AN$3&gt;(A24stdlife+$E386),(Input!$P$166*(1+rvanilla)^0.5)-SUM($P386:AM386),(Input!$P$166*(1+rvanilla)^0.5)/A24stdlife))</f>
        <v>0</v>
      </c>
      <c r="AO386" s="168">
        <f>IF(A24stdlife="n/a","n/a",IF(AO$3&gt;(A24stdlife+$E386),(Input!$P$166*(1+rvanilla)^0.5)-SUM($P386:AN386),(Input!$P$166*(1+rvanilla)^0.5)/A24stdlife))</f>
        <v>0</v>
      </c>
      <c r="AP386" s="168">
        <f>IF(A24stdlife="n/a","n/a",IF(AP$3&gt;(A24stdlife+$E386),(Input!$P$166*(1+rvanilla)^0.5)-SUM($P386:AO386),(Input!$P$166*(1+rvanilla)^0.5)/A24stdlife))</f>
        <v>0</v>
      </c>
      <c r="AQ386" s="168">
        <f>IF(A24stdlife="n/a","n/a",IF(AQ$3&gt;(A24stdlife+$E386),(Input!$P$166*(1+rvanilla)^0.5)-SUM($P386:AP386),(Input!$P$166*(1+rvanilla)^0.5)/A24stdlife))</f>
        <v>0</v>
      </c>
      <c r="AR386" s="168">
        <f>IF(A24stdlife="n/a","n/a",IF(AR$3&gt;(A24stdlife+$E386),(Input!$P$166*(1+rvanilla)^0.5)-SUM($P386:AQ386),(Input!$P$166*(1+rvanilla)^0.5)/A24stdlife))</f>
        <v>0</v>
      </c>
      <c r="AS386" s="168">
        <f>IF(A24stdlife="n/a","n/a",IF(AS$3&gt;(A24stdlife+$E386),(Input!$P$166*(1+rvanilla)^0.5)-SUM($P386:AR386),(Input!$P$166*(1+rvanilla)^0.5)/A24stdlife))</f>
        <v>0</v>
      </c>
      <c r="AT386" s="168">
        <f>IF(A24stdlife="n/a","n/a",IF(AT$3&gt;(A24stdlife+$E386),(Input!$P$166*(1+rvanilla)^0.5)-SUM($P386:AS386),(Input!$P$166*(1+rvanilla)^0.5)/A24stdlife))</f>
        <v>0</v>
      </c>
      <c r="AU386" s="168">
        <f>IF(A24stdlife="n/a","n/a",IF(AU$3&gt;(A24stdlife+$E386),(Input!$P$166*(1+rvanilla)^0.5)-SUM($P386:AT386),(Input!$P$166*(1+rvanilla)^0.5)/A24stdlife))</f>
        <v>0</v>
      </c>
      <c r="AV386" s="168">
        <f>IF(A24stdlife="n/a","n/a",IF(AV$3&gt;(A24stdlife+$E386),(Input!$P$166*(1+rvanilla)^0.5)-SUM($P386:AU386),(Input!$P$166*(1+rvanilla)^0.5)/A24stdlife))</f>
        <v>0</v>
      </c>
      <c r="AW386" s="168">
        <f>IF(A24stdlife="n/a","n/a",IF(AW$3&gt;(A24stdlife+$E386),(Input!$P$166*(1+rvanilla)^0.5)-SUM($P386:AV386),(Input!$P$166*(1+rvanilla)^0.5)/A24stdlife))</f>
        <v>0</v>
      </c>
      <c r="AX386" s="168">
        <f>IF(A24stdlife="n/a","n/a",IF(AX$3&gt;(A24stdlife+$E386),(Input!$P$166*(1+rvanilla)^0.5)-SUM($P386:AW386),(Input!$P$166*(1+rvanilla)^0.5)/A24stdlife))</f>
        <v>0</v>
      </c>
      <c r="AY386" s="168">
        <f>IF(A24stdlife="n/a","n/a",IF(AY$3&gt;(A24stdlife+$E386),(Input!$P$166*(1+rvanilla)^0.5)-SUM($P386:AX386),(Input!$P$166*(1+rvanilla)^0.5)/A24stdlife))</f>
        <v>0</v>
      </c>
      <c r="AZ386" s="168">
        <f>IF(A24stdlife="n/a","n/a",IF(AZ$3&gt;(A24stdlife+$E386),(Input!$P$166*(1+rvanilla)^0.5)-SUM($P386:AY386),(Input!$P$166*(1+rvanilla)^0.5)/A24stdlife))</f>
        <v>0</v>
      </c>
      <c r="BA386" s="168">
        <f>IF(A24stdlife="n/a","n/a",IF(BA$3&gt;(A24stdlife+$E386),(Input!$P$166*(1+rvanilla)^0.5)-SUM($P386:AZ386),(Input!$P$166*(1+rvanilla)^0.5)/A24stdlife))</f>
        <v>0</v>
      </c>
      <c r="BB386" s="168">
        <f>IF(A24stdlife="n/a","n/a",IF(BB$3&gt;(A24stdlife+$E386),(Input!$P$166*(1+rvanilla)^0.5)-SUM($P386:BA386),(Input!$P$166*(1+rvanilla)^0.5)/A24stdlife))</f>
        <v>0</v>
      </c>
      <c r="BC386" s="168">
        <f>IF(A24stdlife="n/a","n/a",IF(BC$3&gt;(A24stdlife+$E386),(Input!$P$166*(1+rvanilla)^0.5)-SUM($P386:BB386),(Input!$P$166*(1+rvanilla)^0.5)/A24stdlife))</f>
        <v>0</v>
      </c>
      <c r="BD386" s="168">
        <f>IF(A24stdlife="n/a","n/a",IF(BD$3&gt;(A24stdlife+$E386),(Input!$P$166*(1+rvanilla)^0.5)-SUM($P386:BC386),(Input!$P$166*(1+rvanilla)^0.5)/A24stdlife))</f>
        <v>0</v>
      </c>
      <c r="BE386" s="168">
        <f>IF(A24stdlife="n/a","n/a",IF(BE$3&gt;(A24stdlife+$E386),(Input!$P$166*(1+rvanilla)^0.5)-SUM($P386:BD386),(Input!$P$166*(1+rvanilla)^0.5)/A24stdlife))</f>
        <v>0</v>
      </c>
      <c r="BF386" s="168">
        <f>IF(A24stdlife="n/a","n/a",IF(BF$3&gt;(A24stdlife+$E386),(Input!$P$166*(1+rvanilla)^0.5)-SUM($P386:BE386),(Input!$P$166*(1+rvanilla)^0.5)/A24stdlife))</f>
        <v>0</v>
      </c>
      <c r="BG386" s="168">
        <f>IF(A24stdlife="n/a","n/a",IF(BG$3&gt;(A24stdlife+$E386),(Input!$P$166*(1+rvanilla)^0.5)-SUM($P386:BF386),(Input!$P$166*(1+rvanilla)^0.5)/A24stdlife))</f>
        <v>0</v>
      </c>
      <c r="BH386" s="168">
        <f>IF(A24stdlife="n/a","n/a",IF(BH$3&gt;(A24stdlife+$E386),(Input!$P$166*(1+rvanilla)^0.5)-SUM($P386:BG386),(Input!$P$166*(1+rvanilla)^0.5)/A24stdlife))</f>
        <v>0</v>
      </c>
      <c r="BI386" s="168">
        <f>IF(A24stdlife="n/a","n/a",IF(BI$3&gt;(A24stdlife+$E386),(Input!$P$166*(1+rvanilla)^0.5)-SUM($P386:BH386),(Input!$P$166*(1+rvanilla)^0.5)/A24stdlife))</f>
        <v>0</v>
      </c>
      <c r="BJ386" s="20"/>
      <c r="BK386" s="20"/>
      <c r="BL386"/>
      <c r="BM386"/>
      <c r="BN386"/>
      <c r="BO386"/>
      <c r="BP386"/>
      <c r="BQ386"/>
      <c r="BR386"/>
      <c r="BS386"/>
      <c r="BT386"/>
      <c r="BU386"/>
      <c r="BV386"/>
      <c r="BW386"/>
      <c r="BX386"/>
      <c r="BY386"/>
      <c r="BZ386"/>
      <c r="CA386"/>
      <c r="CB386"/>
      <c r="CC386"/>
      <c r="CD386"/>
      <c r="CE386"/>
      <c r="CF386"/>
      <c r="CG386"/>
      <c r="CH386"/>
      <c r="CI386"/>
      <c r="CJ386"/>
      <c r="CK386"/>
      <c r="CL386"/>
      <c r="CM386"/>
      <c r="CN386"/>
      <c r="CO386"/>
      <c r="CP386"/>
      <c r="CQ386"/>
      <c r="CR386"/>
      <c r="CS386"/>
      <c r="CT386"/>
      <c r="CU386"/>
      <c r="CV386"/>
      <c r="CW386"/>
      <c r="CX386"/>
      <c r="CY386"/>
      <c r="CZ386"/>
      <c r="DA386"/>
      <c r="DB386"/>
      <c r="DC386"/>
      <c r="DD386"/>
      <c r="DE386"/>
      <c r="DF386"/>
      <c r="DG386"/>
      <c r="DH386"/>
      <c r="DI386"/>
      <c r="DJ386"/>
      <c r="DK386"/>
      <c r="DL386"/>
      <c r="DM386"/>
      <c r="DN386"/>
      <c r="DO386"/>
      <c r="DP386"/>
      <c r="DQ386"/>
      <c r="DR386"/>
      <c r="DS386"/>
      <c r="DT386"/>
      <c r="DU386"/>
      <c r="DV386"/>
      <c r="DW386"/>
      <c r="DX386"/>
      <c r="DY386"/>
      <c r="DZ386"/>
      <c r="EA386"/>
      <c r="EB386"/>
      <c r="EC386"/>
      <c r="ED386"/>
      <c r="EE386"/>
      <c r="EF386"/>
      <c r="EG386"/>
      <c r="EH386"/>
      <c r="EI386"/>
      <c r="EJ386"/>
      <c r="EK386"/>
      <c r="EL386"/>
      <c r="EM386"/>
      <c r="EN386"/>
      <c r="EO386"/>
      <c r="EP386"/>
      <c r="EQ386"/>
      <c r="ER386"/>
      <c r="ES386"/>
      <c r="ET386"/>
      <c r="EU386"/>
      <c r="EV386"/>
      <c r="EW386"/>
      <c r="EX386"/>
      <c r="EY386"/>
      <c r="EZ386"/>
      <c r="FA386"/>
      <c r="FB386"/>
      <c r="FC386"/>
      <c r="FD386"/>
      <c r="FE386"/>
      <c r="FF386"/>
      <c r="FG386"/>
      <c r="FH386"/>
      <c r="FI386"/>
      <c r="FJ386"/>
      <c r="FK386"/>
      <c r="FL386"/>
      <c r="FM386"/>
      <c r="FN386"/>
      <c r="FO386"/>
      <c r="FP386"/>
      <c r="FQ386"/>
      <c r="FR386"/>
      <c r="FS386"/>
      <c r="FT386"/>
      <c r="FU386"/>
      <c r="FV386"/>
      <c r="FW386"/>
      <c r="FX386"/>
      <c r="FY386"/>
      <c r="FZ386"/>
      <c r="GA386"/>
      <c r="GB386"/>
      <c r="GC386"/>
      <c r="GD386"/>
      <c r="GE386"/>
      <c r="GF386"/>
      <c r="GG386"/>
      <c r="GH386"/>
      <c r="GI386"/>
      <c r="GJ386"/>
      <c r="GK386"/>
      <c r="GL386"/>
      <c r="GM386"/>
      <c r="GN386"/>
      <c r="GO386"/>
      <c r="GP386"/>
      <c r="GQ386"/>
      <c r="GR386"/>
      <c r="GS386"/>
      <c r="GT386"/>
      <c r="GU386"/>
      <c r="GV386"/>
      <c r="GW386"/>
      <c r="GX386"/>
      <c r="GY386"/>
      <c r="GZ386"/>
      <c r="HA386"/>
      <c r="HB386"/>
      <c r="HC386"/>
      <c r="HD386"/>
      <c r="HE386"/>
      <c r="HF386"/>
      <c r="HG386"/>
      <c r="HH386"/>
      <c r="HI386"/>
      <c r="HJ386"/>
      <c r="HK386"/>
      <c r="HL386"/>
      <c r="HM386"/>
      <c r="HN386"/>
      <c r="HO386"/>
      <c r="HP386"/>
      <c r="HQ386"/>
      <c r="HR386"/>
      <c r="HS386"/>
      <c r="HT386"/>
      <c r="HU386"/>
      <c r="HV386"/>
      <c r="HW386"/>
      <c r="HX386"/>
      <c r="HY386"/>
      <c r="HZ386"/>
      <c r="IA386"/>
      <c r="IB386"/>
      <c r="IC386"/>
      <c r="ID386"/>
      <c r="IE386"/>
      <c r="IF386"/>
      <c r="IG386"/>
      <c r="IH386"/>
      <c r="II386"/>
      <c r="IJ386"/>
      <c r="IK386"/>
      <c r="IL386"/>
      <c r="IM386"/>
      <c r="IN386"/>
      <c r="IO386"/>
      <c r="IP386"/>
      <c r="IQ386"/>
      <c r="IR386"/>
      <c r="IS386"/>
      <c r="IT386"/>
      <c r="IU386"/>
      <c r="IV386"/>
    </row>
    <row r="387" spans="1:256" s="5" customFormat="1" outlineLevel="1" collapsed="1">
      <c r="A387" s="20"/>
      <c r="B387" s="20"/>
      <c r="C387" s="38">
        <f>Asset24</f>
        <v>0</v>
      </c>
      <c r="D387" s="20"/>
      <c r="E387" s="20"/>
      <c r="F387" s="35"/>
      <c r="G387" s="165">
        <f t="shared" ref="G387:AL387" si="83">SUM(G375:G386)</f>
        <v>0</v>
      </c>
      <c r="H387" s="165">
        <f t="shared" si="83"/>
        <v>0</v>
      </c>
      <c r="I387" s="165">
        <f t="shared" si="83"/>
        <v>0</v>
      </c>
      <c r="J387" s="165">
        <f t="shared" si="83"/>
        <v>0</v>
      </c>
      <c r="K387" s="165">
        <f t="shared" si="83"/>
        <v>0</v>
      </c>
      <c r="L387" s="165">
        <f t="shared" si="83"/>
        <v>0</v>
      </c>
      <c r="M387" s="165">
        <f t="shared" si="83"/>
        <v>0</v>
      </c>
      <c r="N387" s="165">
        <f t="shared" si="83"/>
        <v>0</v>
      </c>
      <c r="O387" s="165">
        <f t="shared" si="83"/>
        <v>0</v>
      </c>
      <c r="P387" s="165">
        <f t="shared" si="83"/>
        <v>0</v>
      </c>
      <c r="Q387" s="165">
        <f t="shared" si="83"/>
        <v>0</v>
      </c>
      <c r="R387" s="165">
        <f t="shared" si="83"/>
        <v>0</v>
      </c>
      <c r="S387" s="165">
        <f t="shared" si="83"/>
        <v>0</v>
      </c>
      <c r="T387" s="165">
        <f t="shared" si="83"/>
        <v>0</v>
      </c>
      <c r="U387" s="165">
        <f t="shared" si="83"/>
        <v>0</v>
      </c>
      <c r="V387" s="165">
        <f t="shared" si="83"/>
        <v>0</v>
      </c>
      <c r="W387" s="165">
        <f t="shared" si="83"/>
        <v>0</v>
      </c>
      <c r="X387" s="165">
        <f t="shared" si="83"/>
        <v>0</v>
      </c>
      <c r="Y387" s="165">
        <f t="shared" si="83"/>
        <v>0</v>
      </c>
      <c r="Z387" s="165">
        <f t="shared" si="83"/>
        <v>0</v>
      </c>
      <c r="AA387" s="165">
        <f t="shared" si="83"/>
        <v>0</v>
      </c>
      <c r="AB387" s="165">
        <f t="shared" si="83"/>
        <v>0</v>
      </c>
      <c r="AC387" s="165">
        <f t="shared" si="83"/>
        <v>0</v>
      </c>
      <c r="AD387" s="165">
        <f t="shared" si="83"/>
        <v>0</v>
      </c>
      <c r="AE387" s="165">
        <f t="shared" si="83"/>
        <v>0</v>
      </c>
      <c r="AF387" s="165">
        <f t="shared" si="83"/>
        <v>0</v>
      </c>
      <c r="AG387" s="165">
        <f t="shared" si="83"/>
        <v>0</v>
      </c>
      <c r="AH387" s="165">
        <f t="shared" si="83"/>
        <v>0</v>
      </c>
      <c r="AI387" s="165">
        <f t="shared" si="83"/>
        <v>0</v>
      </c>
      <c r="AJ387" s="165">
        <f t="shared" si="83"/>
        <v>0</v>
      </c>
      <c r="AK387" s="165">
        <f t="shared" si="83"/>
        <v>0</v>
      </c>
      <c r="AL387" s="165">
        <f t="shared" si="83"/>
        <v>0</v>
      </c>
      <c r="AM387" s="165">
        <f t="shared" ref="AM387:BI387" si="84">SUM(AM375:AM386)</f>
        <v>0</v>
      </c>
      <c r="AN387" s="165">
        <f t="shared" si="84"/>
        <v>0</v>
      </c>
      <c r="AO387" s="165">
        <f t="shared" si="84"/>
        <v>0</v>
      </c>
      <c r="AP387" s="165">
        <f t="shared" si="84"/>
        <v>0</v>
      </c>
      <c r="AQ387" s="165">
        <f t="shared" si="84"/>
        <v>0</v>
      </c>
      <c r="AR387" s="165">
        <f t="shared" si="84"/>
        <v>0</v>
      </c>
      <c r="AS387" s="165">
        <f t="shared" si="84"/>
        <v>0</v>
      </c>
      <c r="AT387" s="165">
        <f t="shared" si="84"/>
        <v>0</v>
      </c>
      <c r="AU387" s="165">
        <f t="shared" si="84"/>
        <v>0</v>
      </c>
      <c r="AV387" s="165">
        <f t="shared" si="84"/>
        <v>0</v>
      </c>
      <c r="AW387" s="165">
        <f t="shared" si="84"/>
        <v>0</v>
      </c>
      <c r="AX387" s="165">
        <f t="shared" si="84"/>
        <v>0</v>
      </c>
      <c r="AY387" s="165">
        <f t="shared" si="84"/>
        <v>0</v>
      </c>
      <c r="AZ387" s="165">
        <f t="shared" si="84"/>
        <v>0</v>
      </c>
      <c r="BA387" s="165">
        <f t="shared" si="84"/>
        <v>0</v>
      </c>
      <c r="BB387" s="165">
        <f t="shared" si="84"/>
        <v>0</v>
      </c>
      <c r="BC387" s="165">
        <f t="shared" si="84"/>
        <v>0</v>
      </c>
      <c r="BD387" s="165">
        <f t="shared" si="84"/>
        <v>0</v>
      </c>
      <c r="BE387" s="165">
        <f t="shared" si="84"/>
        <v>0</v>
      </c>
      <c r="BF387" s="165">
        <f t="shared" si="84"/>
        <v>0</v>
      </c>
      <c r="BG387" s="165">
        <f t="shared" si="84"/>
        <v>0</v>
      </c>
      <c r="BH387" s="165">
        <f t="shared" si="84"/>
        <v>0</v>
      </c>
      <c r="BI387" s="165">
        <f t="shared" si="84"/>
        <v>0</v>
      </c>
      <c r="BJ387" s="20"/>
      <c r="BK387" s="20"/>
      <c r="BL387"/>
      <c r="BM387"/>
      <c r="BN387"/>
      <c r="BO387"/>
      <c r="BP387"/>
      <c r="BQ387"/>
      <c r="BR387"/>
      <c r="BS387"/>
      <c r="BT387"/>
      <c r="BU387"/>
      <c r="BV387"/>
      <c r="BW387"/>
      <c r="BX387"/>
      <c r="BY387"/>
      <c r="BZ387"/>
      <c r="CA387"/>
      <c r="CB387"/>
      <c r="CC387"/>
      <c r="CD387"/>
      <c r="CE387"/>
      <c r="CF387"/>
      <c r="CG387"/>
      <c r="CH387"/>
      <c r="CI387"/>
      <c r="CJ387"/>
      <c r="CK387"/>
      <c r="CL387"/>
      <c r="CM387"/>
      <c r="CN387"/>
      <c r="CO387"/>
      <c r="CP387"/>
      <c r="CQ387"/>
      <c r="CR387"/>
      <c r="CS387"/>
      <c r="CT387"/>
      <c r="CU387"/>
      <c r="CV387"/>
      <c r="CW387"/>
      <c r="CX387"/>
      <c r="CY387"/>
      <c r="CZ387"/>
      <c r="DA387"/>
      <c r="DB387"/>
      <c r="DC387"/>
      <c r="DD387"/>
      <c r="DE387"/>
      <c r="DF387"/>
      <c r="DG387"/>
      <c r="DH387"/>
      <c r="DI387"/>
      <c r="DJ387"/>
      <c r="DK387"/>
      <c r="DL387"/>
      <c r="DM387"/>
      <c r="DN387"/>
      <c r="DO387"/>
      <c r="DP387"/>
      <c r="DQ387"/>
      <c r="DR387"/>
      <c r="DS387"/>
      <c r="DT387"/>
      <c r="DU387"/>
      <c r="DV387"/>
      <c r="DW387"/>
      <c r="DX387"/>
      <c r="DY387"/>
      <c r="DZ387"/>
      <c r="EA387"/>
      <c r="EB387"/>
      <c r="EC387"/>
      <c r="ED387"/>
      <c r="EE387"/>
      <c r="EF387"/>
      <c r="EG387"/>
      <c r="EH387"/>
      <c r="EI387"/>
      <c r="EJ387"/>
      <c r="EK387"/>
      <c r="EL387"/>
      <c r="EM387"/>
      <c r="EN387"/>
      <c r="EO387"/>
      <c r="EP387"/>
      <c r="EQ387"/>
      <c r="ER387"/>
      <c r="ES387"/>
      <c r="ET387"/>
      <c r="EU387"/>
      <c r="EV387"/>
      <c r="EW387"/>
      <c r="EX387"/>
      <c r="EY387"/>
      <c r="EZ387"/>
      <c r="FA387"/>
      <c r="FB387"/>
      <c r="FC387"/>
      <c r="FD387"/>
      <c r="FE387"/>
      <c r="FF387"/>
      <c r="FG387"/>
      <c r="FH387"/>
      <c r="FI387"/>
      <c r="FJ387"/>
      <c r="FK387"/>
      <c r="FL387"/>
      <c r="FM387"/>
      <c r="FN387"/>
      <c r="FO387"/>
      <c r="FP387"/>
      <c r="FQ387"/>
      <c r="FR387"/>
      <c r="FS387"/>
      <c r="FT387"/>
      <c r="FU387"/>
      <c r="FV387"/>
      <c r="FW387"/>
      <c r="FX387"/>
      <c r="FY387"/>
      <c r="FZ387"/>
      <c r="GA387"/>
      <c r="GB387"/>
      <c r="GC387"/>
      <c r="GD387"/>
      <c r="GE387"/>
      <c r="GF387"/>
      <c r="GG387"/>
      <c r="GH387"/>
      <c r="GI387"/>
      <c r="GJ387"/>
      <c r="GK387"/>
      <c r="GL387"/>
      <c r="GM387"/>
      <c r="GN387"/>
      <c r="GO387"/>
      <c r="GP387"/>
      <c r="GQ387"/>
      <c r="GR387"/>
      <c r="GS387"/>
      <c r="GT387"/>
      <c r="GU387"/>
      <c r="GV387"/>
      <c r="GW387"/>
      <c r="GX387"/>
      <c r="GY387"/>
      <c r="GZ387"/>
      <c r="HA387"/>
      <c r="HB387"/>
      <c r="HC387"/>
      <c r="HD387"/>
      <c r="HE387"/>
      <c r="HF387"/>
      <c r="HG387"/>
      <c r="HH387"/>
      <c r="HI387"/>
      <c r="HJ387"/>
      <c r="HK387"/>
      <c r="HL387"/>
      <c r="HM387"/>
      <c r="HN387"/>
      <c r="HO387"/>
      <c r="HP387"/>
      <c r="HQ387"/>
      <c r="HR387"/>
      <c r="HS387"/>
      <c r="HT387"/>
      <c r="HU387"/>
      <c r="HV387"/>
      <c r="HW387"/>
      <c r="HX387"/>
      <c r="HY387"/>
      <c r="HZ387"/>
      <c r="IA387"/>
      <c r="IB387"/>
      <c r="IC387"/>
      <c r="ID387"/>
      <c r="IE387"/>
      <c r="IF387"/>
      <c r="IG387"/>
      <c r="IH387"/>
      <c r="II387"/>
      <c r="IJ387"/>
      <c r="IK387"/>
      <c r="IL387"/>
      <c r="IM387"/>
      <c r="IN387"/>
      <c r="IO387"/>
      <c r="IP387"/>
      <c r="IQ387"/>
      <c r="IR387"/>
      <c r="IS387"/>
      <c r="IT387"/>
      <c r="IU387"/>
      <c r="IV387"/>
    </row>
    <row r="388" spans="1:256" s="5" customFormat="1" hidden="1" outlineLevel="2">
      <c r="A388" s="20"/>
      <c r="B388" s="45">
        <f>C400</f>
        <v>0</v>
      </c>
      <c r="C388" s="46"/>
      <c r="D388" s="47" t="s">
        <v>72</v>
      </c>
      <c r="E388" s="46"/>
      <c r="F388" s="48"/>
      <c r="G388" s="443">
        <f>IF(G$3&gt;A25remlife,A25value-SUM($F388:F388),IF(A25remlife="N/A","n/a",A25value/A25remlife))</f>
        <v>0</v>
      </c>
      <c r="H388" s="167">
        <f>IF(H$3&gt;A25remlife,A25value-SUM($F388:G388),IF(A25remlife="N/A","n/a",A25value/A25remlife))</f>
        <v>0</v>
      </c>
      <c r="I388" s="167">
        <f>IF(I$3&gt;A25remlife,A25value-SUM($F388:H388),IF(A25remlife="N/A","n/a",A25value/A25remlife))</f>
        <v>0</v>
      </c>
      <c r="J388" s="167">
        <f>IF(J$3&gt;A25remlife,A25value-SUM($F388:I388),IF(A25remlife="N/A","n/a",A25value/A25remlife))</f>
        <v>0</v>
      </c>
      <c r="K388" s="167">
        <f>IF(K$3&gt;A25remlife,A25value-SUM($F388:J388),IF(A25remlife="N/A","n/a",A25value/A25remlife))</f>
        <v>0</v>
      </c>
      <c r="L388" s="167">
        <f>IF(L$3&gt;A25remlife,A25value-SUM($F388:K388),IF(A25remlife="N/A","n/a",A25value/A25remlife))</f>
        <v>0</v>
      </c>
      <c r="M388" s="167">
        <f>IF(M$3&gt;A25remlife,A25value-SUM($F388:L388),IF(A25remlife="N/A","n/a",A25value/A25remlife))</f>
        <v>0</v>
      </c>
      <c r="N388" s="167">
        <f>IF(N$3&gt;A25remlife,A25value-SUM($F388:M388),IF(A25remlife="N/A","n/a",A25value/A25remlife))</f>
        <v>0</v>
      </c>
      <c r="O388" s="167">
        <f>IF(O$3&gt;A25remlife,A25value-SUM($F388:N388),IF(A25remlife="N/A","n/a",A25value/A25remlife))</f>
        <v>0</v>
      </c>
      <c r="P388" s="167">
        <f>IF(P$3&gt;A25remlife,A25value-SUM($F388:O388),IF(A25remlife="N/A","n/a",A25value/A25remlife))</f>
        <v>0</v>
      </c>
      <c r="Q388" s="167">
        <f>IF(Q$3&gt;A25remlife,A25value-SUM($F388:P388),IF(A25remlife="N/A","n/a",A25value/A25remlife))</f>
        <v>0</v>
      </c>
      <c r="R388" s="167">
        <f>IF(R$3&gt;A25remlife,A25value-SUM($F388:Q388),IF(A25remlife="N/A","n/a",A25value/A25remlife))</f>
        <v>0</v>
      </c>
      <c r="S388" s="167">
        <f>IF(S$3&gt;A25remlife,A25value-SUM($F388:R388),IF(A25remlife="N/A","n/a",A25value/A25remlife))</f>
        <v>0</v>
      </c>
      <c r="T388" s="167">
        <f>IF(T$3&gt;A25remlife,A25value-SUM($F388:S388),IF(A25remlife="N/A","n/a",A25value/A25remlife))</f>
        <v>0</v>
      </c>
      <c r="U388" s="167">
        <f>IF(U$3&gt;A25remlife,A25value-SUM($F388:T388),IF(A25remlife="N/A","n/a",A25value/A25remlife))</f>
        <v>0</v>
      </c>
      <c r="V388" s="167">
        <f>IF(V$3&gt;A25remlife,A25value-SUM($F388:U388),IF(A25remlife="N/A","n/a",A25value/A25remlife))</f>
        <v>0</v>
      </c>
      <c r="W388" s="167">
        <f>IF(W$3&gt;A25remlife,A25value-SUM($F388:V388),IF(A25remlife="N/A","n/a",A25value/A25remlife))</f>
        <v>0</v>
      </c>
      <c r="X388" s="167">
        <f>IF(X$3&gt;A25remlife,A25value-SUM($F388:W388),IF(A25remlife="N/A","n/a",A25value/A25remlife))</f>
        <v>0</v>
      </c>
      <c r="Y388" s="167">
        <f>IF(Y$3&gt;A25remlife,A25value-SUM($F388:X388),IF(A25remlife="N/A","n/a",A25value/A25remlife))</f>
        <v>0</v>
      </c>
      <c r="Z388" s="167">
        <f>IF(Z$3&gt;A25remlife,A25value-SUM($F388:Y388),IF(A25remlife="N/A","n/a",A25value/A25remlife))</f>
        <v>0</v>
      </c>
      <c r="AA388" s="167">
        <f>IF(AA$3&gt;A25remlife,A25value-SUM($F388:Z388),IF(A25remlife="N/A","n/a",A25value/A25remlife))</f>
        <v>0</v>
      </c>
      <c r="AB388" s="167">
        <f>IF(AB$3&gt;A25remlife,A25value-SUM($F388:AA388),IF(A25remlife="N/A","n/a",A25value/A25remlife))</f>
        <v>0</v>
      </c>
      <c r="AC388" s="167">
        <f>IF(AC$3&gt;A25remlife,A25value-SUM($F388:AB388),IF(A25remlife="N/A","n/a",A25value/A25remlife))</f>
        <v>0</v>
      </c>
      <c r="AD388" s="167">
        <f>IF(AD$3&gt;A25remlife,A25value-SUM($F388:AC388),IF(A25remlife="N/A","n/a",A25value/A25remlife))</f>
        <v>0</v>
      </c>
      <c r="AE388" s="167">
        <f>IF(AE$3&gt;A25remlife,A25value-SUM($F388:AD388),IF(A25remlife="N/A","n/a",A25value/A25remlife))</f>
        <v>0</v>
      </c>
      <c r="AF388" s="167">
        <f>IF(AF$3&gt;A25remlife,A25value-SUM($F388:AE388),IF(A25remlife="N/A","n/a",A25value/A25remlife))</f>
        <v>0</v>
      </c>
      <c r="AG388" s="167">
        <f>IF(AG$3&gt;A25remlife,A25value-SUM($F388:AF388),IF(A25remlife="N/A","n/a",A25value/A25remlife))</f>
        <v>0</v>
      </c>
      <c r="AH388" s="167">
        <f>IF(AH$3&gt;A25remlife,A25value-SUM($F388:AG388),IF(A25remlife="N/A","n/a",A25value/A25remlife))</f>
        <v>0</v>
      </c>
      <c r="AI388" s="167">
        <f>IF(AI$3&gt;A25remlife,A25value-SUM($F388:AH388),IF(A25remlife="N/A","n/a",A25value/A25remlife))</f>
        <v>0</v>
      </c>
      <c r="AJ388" s="167">
        <f>IF(AJ$3&gt;A25remlife,A25value-SUM($F388:AI388),IF(A25remlife="N/A","n/a",A25value/A25remlife))</f>
        <v>0</v>
      </c>
      <c r="AK388" s="167">
        <f>IF(AK$3&gt;A25remlife,A25value-SUM($F388:AJ388),IF(A25remlife="N/A","n/a",A25value/A25remlife))</f>
        <v>0</v>
      </c>
      <c r="AL388" s="167">
        <f>IF(AL$3&gt;A25remlife,A25value-SUM($F388:AK388),IF(A25remlife="N/A","n/a",A25value/A25remlife))</f>
        <v>0</v>
      </c>
      <c r="AM388" s="167">
        <f>IF(AM$3&gt;A25remlife,A25value-SUM($F388:AL388),IF(A25remlife="N/A","n/a",A25value/A25remlife))</f>
        <v>0</v>
      </c>
      <c r="AN388" s="167">
        <f>IF(AN$3&gt;A25remlife,A25value-SUM($F388:AM388),IF(A25remlife="N/A","n/a",A25value/A25remlife))</f>
        <v>0</v>
      </c>
      <c r="AO388" s="167">
        <f>IF(AO$3&gt;A25remlife,A25value-SUM($F388:AN388),IF(A25remlife="N/A","n/a",A25value/A25remlife))</f>
        <v>0</v>
      </c>
      <c r="AP388" s="167">
        <f>IF(AP$3&gt;A25remlife,A25value-SUM($F388:AO388),IF(A25remlife="N/A","n/a",A25value/A25remlife))</f>
        <v>0</v>
      </c>
      <c r="AQ388" s="167">
        <f>IF(AQ$3&gt;A25remlife,A25value-SUM($F388:AP388),IF(A25remlife="N/A","n/a",A25value/A25remlife))</f>
        <v>0</v>
      </c>
      <c r="AR388" s="167">
        <f>IF(AR$3&gt;A25remlife,A25value-SUM($F388:AQ388),IF(A25remlife="N/A","n/a",A25value/A25remlife))</f>
        <v>0</v>
      </c>
      <c r="AS388" s="167">
        <f>IF(AS$3&gt;A25remlife,A25value-SUM($F388:AR388),IF(A25remlife="N/A","n/a",A25value/A25remlife))</f>
        <v>0</v>
      </c>
      <c r="AT388" s="167">
        <f>IF(AT$3&gt;A25remlife,A25value-SUM($F388:AS388),IF(A25remlife="N/A","n/a",A25value/A25remlife))</f>
        <v>0</v>
      </c>
      <c r="AU388" s="167">
        <f>IF(AU$3&gt;A25remlife,A25value-SUM($F388:AT388),IF(A25remlife="N/A","n/a",A25value/A25remlife))</f>
        <v>0</v>
      </c>
      <c r="AV388" s="167">
        <f>IF(AV$3&gt;A25remlife,A25value-SUM($F388:AU388),IF(A25remlife="N/A","n/a",A25value/A25remlife))</f>
        <v>0</v>
      </c>
      <c r="AW388" s="167">
        <f>IF(AW$3&gt;A25remlife,A25value-SUM($F388:AV388),IF(A25remlife="N/A","n/a",A25value/A25remlife))</f>
        <v>0</v>
      </c>
      <c r="AX388" s="167">
        <f>IF(AX$3&gt;A25remlife,A25value-SUM($F388:AW388),IF(A25remlife="N/A","n/a",A25value/A25remlife))</f>
        <v>0</v>
      </c>
      <c r="AY388" s="167">
        <f>IF(AY$3&gt;A25remlife,A25value-SUM($F388:AX388),IF(A25remlife="N/A","n/a",A25value/A25remlife))</f>
        <v>0</v>
      </c>
      <c r="AZ388" s="167">
        <f>IF(AZ$3&gt;A25remlife,A25value-SUM($F388:AY388),IF(A25remlife="N/A","n/a",A25value/A25remlife))</f>
        <v>0</v>
      </c>
      <c r="BA388" s="167">
        <f>IF(BA$3&gt;A25remlife,A25value-SUM($F388:AZ388),IF(A25remlife="N/A","n/a",A25value/A25remlife))</f>
        <v>0</v>
      </c>
      <c r="BB388" s="167">
        <f>IF(BB$3&gt;A25remlife,A25value-SUM($F388:BA388),IF(A25remlife="N/A","n/a",A25value/A25remlife))</f>
        <v>0</v>
      </c>
      <c r="BC388" s="167">
        <f>IF(BC$3&gt;A25remlife,A25value-SUM($F388:BB388),IF(A25remlife="N/A","n/a",A25value/A25remlife))</f>
        <v>0</v>
      </c>
      <c r="BD388" s="167">
        <f>IF(BD$3&gt;A25remlife,A25value-SUM($F388:BC388),IF(A25remlife="N/A","n/a",A25value/A25remlife))</f>
        <v>0</v>
      </c>
      <c r="BE388" s="167">
        <f>IF(BE$3&gt;A25remlife,A25value-SUM($F388:BD388),IF(A25remlife="N/A","n/a",A25value/A25remlife))</f>
        <v>0</v>
      </c>
      <c r="BF388" s="167">
        <f>IF(BF$3&gt;A25remlife,A25value-SUM($F388:BE388),IF(A25remlife="N/A","n/a",A25value/A25remlife))</f>
        <v>0</v>
      </c>
      <c r="BG388" s="167">
        <f>IF(BG$3&gt;A25remlife,A25value-SUM($F388:BF388),IF(A25remlife="N/A","n/a",A25value/A25remlife))</f>
        <v>0</v>
      </c>
      <c r="BH388" s="167">
        <f>IF(BH$3&gt;A25remlife,A25value-SUM($F388:BG388),IF(A25remlife="N/A","n/a",A25value/A25remlife))</f>
        <v>0</v>
      </c>
      <c r="BI388" s="167">
        <f>IF(BI$3&gt;A25remlife,A25value-SUM($F388:BH388),IF(A25remlife="N/A","n/a",A25value/A25remlife))</f>
        <v>0</v>
      </c>
      <c r="BJ388" s="20"/>
      <c r="BK388" s="20"/>
      <c r="BL388"/>
      <c r="BM388"/>
      <c r="BN388"/>
      <c r="BO388"/>
      <c r="BP388"/>
      <c r="BQ388"/>
      <c r="BR388"/>
      <c r="BS388"/>
      <c r="BT388"/>
      <c r="BU388"/>
      <c r="BV388"/>
      <c r="BW388"/>
      <c r="BX388"/>
      <c r="BY388"/>
      <c r="BZ388"/>
      <c r="CA388"/>
      <c r="CB388"/>
      <c r="CC388"/>
      <c r="CD388"/>
      <c r="CE388"/>
      <c r="CF388"/>
      <c r="CG388"/>
      <c r="CH388"/>
      <c r="CI388"/>
      <c r="CJ388"/>
      <c r="CK388"/>
      <c r="CL388"/>
      <c r="CM388"/>
      <c r="CN388"/>
      <c r="CO388"/>
      <c r="CP388"/>
      <c r="CQ388"/>
      <c r="CR388"/>
      <c r="CS388"/>
      <c r="CT388"/>
      <c r="CU388"/>
      <c r="CV388"/>
      <c r="CW388"/>
      <c r="CX388"/>
      <c r="CY388"/>
      <c r="CZ388"/>
      <c r="DA388"/>
      <c r="DB388"/>
      <c r="DC388"/>
      <c r="DD388"/>
      <c r="DE388"/>
      <c r="DF388"/>
      <c r="DG388"/>
      <c r="DH388"/>
      <c r="DI388"/>
      <c r="DJ388"/>
      <c r="DK388"/>
      <c r="DL388"/>
      <c r="DM388"/>
      <c r="DN388"/>
      <c r="DO388"/>
      <c r="DP388"/>
      <c r="DQ388"/>
      <c r="DR388"/>
      <c r="DS388"/>
      <c r="DT388"/>
      <c r="DU388"/>
      <c r="DV388"/>
      <c r="DW388"/>
      <c r="DX388"/>
      <c r="DY388"/>
      <c r="DZ388"/>
      <c r="EA388"/>
      <c r="EB388"/>
      <c r="EC388"/>
      <c r="ED388"/>
      <c r="EE388"/>
      <c r="EF388"/>
      <c r="EG388"/>
      <c r="EH388"/>
      <c r="EI388"/>
      <c r="EJ388"/>
      <c r="EK388"/>
      <c r="EL388"/>
      <c r="EM388"/>
      <c r="EN388"/>
      <c r="EO388"/>
      <c r="EP388"/>
      <c r="EQ388"/>
      <c r="ER388"/>
      <c r="ES388"/>
      <c r="ET388"/>
      <c r="EU388"/>
      <c r="EV388"/>
      <c r="EW388"/>
      <c r="EX388"/>
      <c r="EY388"/>
      <c r="EZ388"/>
      <c r="FA388"/>
      <c r="FB388"/>
      <c r="FC388"/>
      <c r="FD388"/>
      <c r="FE388"/>
      <c r="FF388"/>
      <c r="FG388"/>
      <c r="FH388"/>
      <c r="FI388"/>
      <c r="FJ388"/>
      <c r="FK388"/>
      <c r="FL388"/>
      <c r="FM388"/>
      <c r="FN388"/>
      <c r="FO388"/>
      <c r="FP388"/>
      <c r="FQ388"/>
      <c r="FR388"/>
      <c r="FS388"/>
      <c r="FT388"/>
      <c r="FU388"/>
      <c r="FV388"/>
      <c r="FW388"/>
      <c r="FX388"/>
      <c r="FY388"/>
      <c r="FZ388"/>
      <c r="GA388"/>
      <c r="GB388"/>
      <c r="GC388"/>
      <c r="GD388"/>
      <c r="GE388"/>
      <c r="GF388"/>
      <c r="GG388"/>
      <c r="GH388"/>
      <c r="GI388"/>
      <c r="GJ388"/>
      <c r="GK388"/>
      <c r="GL388"/>
      <c r="GM388"/>
      <c r="GN388"/>
      <c r="GO388"/>
      <c r="GP388"/>
      <c r="GQ388"/>
      <c r="GR388"/>
      <c r="GS388"/>
      <c r="GT388"/>
      <c r="GU388"/>
      <c r="GV388"/>
      <c r="GW388"/>
      <c r="GX388"/>
      <c r="GY388"/>
      <c r="GZ388"/>
      <c r="HA388"/>
      <c r="HB388"/>
      <c r="HC388"/>
      <c r="HD388"/>
      <c r="HE388"/>
      <c r="HF388"/>
      <c r="HG388"/>
      <c r="HH388"/>
      <c r="HI388"/>
      <c r="HJ388"/>
      <c r="HK388"/>
      <c r="HL388"/>
      <c r="HM388"/>
      <c r="HN388"/>
      <c r="HO388"/>
      <c r="HP388"/>
      <c r="HQ388"/>
      <c r="HR388"/>
      <c r="HS388"/>
      <c r="HT388"/>
      <c r="HU388"/>
      <c r="HV388"/>
      <c r="HW388"/>
      <c r="HX388"/>
      <c r="HY388"/>
      <c r="HZ388"/>
      <c r="IA388"/>
      <c r="IB388"/>
      <c r="IC388"/>
      <c r="ID388"/>
      <c r="IE388"/>
      <c r="IF388"/>
      <c r="IG388"/>
      <c r="IH388"/>
      <c r="II388"/>
      <c r="IJ388"/>
      <c r="IK388"/>
      <c r="IL388"/>
      <c r="IM388"/>
      <c r="IN388"/>
      <c r="IO388"/>
      <c r="IP388"/>
      <c r="IQ388"/>
      <c r="IR388"/>
      <c r="IS388"/>
      <c r="IT388"/>
      <c r="IU388"/>
      <c r="IV388"/>
    </row>
    <row r="389" spans="1:256" s="5" customFormat="1" hidden="1" outlineLevel="2">
      <c r="A389" s="20"/>
      <c r="B389" s="20"/>
      <c r="C389" s="38"/>
      <c r="D389" s="641" t="s">
        <v>71</v>
      </c>
      <c r="E389" s="287">
        <v>0</v>
      </c>
      <c r="F389" s="40"/>
      <c r="G389" s="164"/>
      <c r="H389" s="168"/>
      <c r="I389" s="168"/>
      <c r="J389" s="168"/>
      <c r="K389" s="168"/>
      <c r="L389" s="168"/>
      <c r="M389" s="168"/>
      <c r="N389" s="168"/>
      <c r="O389" s="168"/>
      <c r="P389" s="168"/>
      <c r="Q389" s="168"/>
      <c r="R389" s="168"/>
      <c r="S389" s="168"/>
      <c r="T389" s="168"/>
      <c r="U389" s="168"/>
      <c r="V389" s="168"/>
      <c r="W389" s="168"/>
      <c r="X389" s="168"/>
      <c r="Y389" s="168"/>
      <c r="Z389" s="168"/>
      <c r="AA389" s="168"/>
      <c r="AB389" s="168"/>
      <c r="AC389" s="168"/>
      <c r="AD389" s="168"/>
      <c r="AE389" s="168"/>
      <c r="AF389" s="168"/>
      <c r="AG389" s="168"/>
      <c r="AH389" s="168"/>
      <c r="AI389" s="168"/>
      <c r="AJ389" s="168"/>
      <c r="AK389" s="168"/>
      <c r="AL389" s="168"/>
      <c r="AM389" s="168"/>
      <c r="AN389" s="168"/>
      <c r="AO389" s="168"/>
      <c r="AP389" s="168"/>
      <c r="AQ389" s="168"/>
      <c r="AR389" s="168"/>
      <c r="AS389" s="168"/>
      <c r="AT389" s="168"/>
      <c r="AU389" s="168"/>
      <c r="AV389" s="168"/>
      <c r="AW389" s="168"/>
      <c r="AX389" s="168"/>
      <c r="AY389" s="168"/>
      <c r="AZ389" s="168"/>
      <c r="BA389" s="168"/>
      <c r="BB389" s="168"/>
      <c r="BC389" s="168"/>
      <c r="BD389" s="168"/>
      <c r="BE389" s="168"/>
      <c r="BF389" s="168"/>
      <c r="BG389" s="168"/>
      <c r="BH389" s="168"/>
      <c r="BI389" s="168"/>
      <c r="BJ389" s="20"/>
      <c r="BK389" s="20"/>
      <c r="BL389"/>
      <c r="BM389"/>
      <c r="BN389"/>
      <c r="BO389"/>
      <c r="BP389"/>
      <c r="BQ389"/>
      <c r="BR389"/>
      <c r="BS389"/>
      <c r="BT389"/>
      <c r="BU389"/>
      <c r="BV389"/>
      <c r="BW389"/>
      <c r="BX389"/>
      <c r="BY389"/>
      <c r="BZ389"/>
      <c r="CA389"/>
      <c r="CB389"/>
      <c r="CC389"/>
      <c r="CD389"/>
      <c r="CE389"/>
      <c r="CF389"/>
      <c r="CG389"/>
      <c r="CH389"/>
      <c r="CI389"/>
      <c r="CJ389"/>
      <c r="CK389"/>
      <c r="CL389"/>
      <c r="CM389"/>
      <c r="CN389"/>
      <c r="CO389"/>
      <c r="CP389"/>
      <c r="CQ389"/>
      <c r="CR389"/>
      <c r="CS389"/>
      <c r="CT389"/>
      <c r="CU389"/>
      <c r="CV389"/>
      <c r="CW389"/>
      <c r="CX389"/>
      <c r="CY389"/>
      <c r="CZ389"/>
      <c r="DA389"/>
      <c r="DB389"/>
      <c r="DC389"/>
      <c r="DD389"/>
      <c r="DE389"/>
      <c r="DF389"/>
      <c r="DG389"/>
      <c r="DH389"/>
      <c r="DI389"/>
      <c r="DJ389"/>
      <c r="DK389"/>
      <c r="DL389"/>
      <c r="DM389"/>
      <c r="DN389"/>
      <c r="DO389"/>
      <c r="DP389"/>
      <c r="DQ389"/>
      <c r="DR389"/>
      <c r="DS389"/>
      <c r="DT389"/>
      <c r="DU389"/>
      <c r="DV389"/>
      <c r="DW389"/>
      <c r="DX389"/>
      <c r="DY389"/>
      <c r="DZ389"/>
      <c r="EA389"/>
      <c r="EB389"/>
      <c r="EC389"/>
      <c r="ED389"/>
      <c r="EE389"/>
      <c r="EF389"/>
      <c r="EG389"/>
      <c r="EH389"/>
      <c r="EI389"/>
      <c r="EJ389"/>
      <c r="EK389"/>
      <c r="EL389"/>
      <c r="EM389"/>
      <c r="EN389"/>
      <c r="EO389"/>
      <c r="EP389"/>
      <c r="EQ389"/>
      <c r="ER389"/>
      <c r="ES389"/>
      <c r="ET389"/>
      <c r="EU389"/>
      <c r="EV389"/>
      <c r="EW389"/>
      <c r="EX389"/>
      <c r="EY389"/>
      <c r="EZ389"/>
      <c r="FA389"/>
      <c r="FB389"/>
      <c r="FC389"/>
      <c r="FD389"/>
      <c r="FE389"/>
      <c r="FF389"/>
      <c r="FG389"/>
      <c r="FH389"/>
      <c r="FI389"/>
      <c r="FJ389"/>
      <c r="FK389"/>
      <c r="FL389"/>
      <c r="FM389"/>
      <c r="FN389"/>
      <c r="FO389"/>
      <c r="FP389"/>
      <c r="FQ389"/>
      <c r="FR389"/>
      <c r="FS389"/>
      <c r="FT389"/>
      <c r="FU389"/>
      <c r="FV389"/>
      <c r="FW389"/>
      <c r="FX389"/>
      <c r="FY389"/>
      <c r="FZ389"/>
      <c r="GA389"/>
      <c r="GB389"/>
      <c r="GC389"/>
      <c r="GD389"/>
      <c r="GE389"/>
      <c r="GF389"/>
      <c r="GG389"/>
      <c r="GH389"/>
      <c r="GI389"/>
      <c r="GJ389"/>
      <c r="GK389"/>
      <c r="GL389"/>
      <c r="GM389"/>
      <c r="GN389"/>
      <c r="GO389"/>
      <c r="GP389"/>
      <c r="GQ389"/>
      <c r="GR389"/>
      <c r="GS389"/>
      <c r="GT389"/>
      <c r="GU389"/>
      <c r="GV389"/>
      <c r="GW389"/>
      <c r="GX389"/>
      <c r="GY389"/>
      <c r="GZ389"/>
      <c r="HA389"/>
      <c r="HB389"/>
      <c r="HC389"/>
      <c r="HD389"/>
      <c r="HE389"/>
      <c r="HF389"/>
      <c r="HG389"/>
      <c r="HH389"/>
      <c r="HI389"/>
      <c r="HJ389"/>
      <c r="HK389"/>
      <c r="HL389"/>
      <c r="HM389"/>
      <c r="HN389"/>
      <c r="HO389"/>
      <c r="HP389"/>
      <c r="HQ389"/>
      <c r="HR389"/>
      <c r="HS389"/>
      <c r="HT389"/>
      <c r="HU389"/>
      <c r="HV389"/>
      <c r="HW389"/>
      <c r="HX389"/>
      <c r="HY389"/>
      <c r="HZ389"/>
      <c r="IA389"/>
      <c r="IB389"/>
      <c r="IC389"/>
      <c r="ID389"/>
      <c r="IE389"/>
      <c r="IF389"/>
      <c r="IG389"/>
      <c r="IH389"/>
      <c r="II389"/>
      <c r="IJ389"/>
      <c r="IK389"/>
      <c r="IL389"/>
      <c r="IM389"/>
      <c r="IN389"/>
      <c r="IO389"/>
      <c r="IP389"/>
      <c r="IQ389"/>
      <c r="IR389"/>
      <c r="IS389"/>
      <c r="IT389"/>
      <c r="IU389"/>
      <c r="IV389"/>
    </row>
    <row r="390" spans="1:256" s="5" customFormat="1" hidden="1" outlineLevel="2">
      <c r="A390" s="20"/>
      <c r="B390" s="20"/>
      <c r="C390" s="38"/>
      <c r="D390" s="641"/>
      <c r="E390" s="287">
        <v>1</v>
      </c>
      <c r="F390" s="40"/>
      <c r="G390" s="444"/>
      <c r="H390" s="168">
        <f>IF(A25stdlife="n/a","n/a",IF(H$3&gt;(A25stdlife+$E390),(Input!$G$167*(1+rvanilla)^0.5)-SUM($G390:G390),(Input!$G$167*(1+rvanilla)^0.5)/A25stdlife))</f>
        <v>0</v>
      </c>
      <c r="I390" s="168">
        <f>IF(A25stdlife="n/a","n/a",IF(I$3&gt;(A25stdlife+$E390),(Input!$G$167*(1+rvanilla)^0.5)-SUM($G390:H390),(Input!$G$167*(1+rvanilla)^0.5)/A25stdlife))</f>
        <v>0</v>
      </c>
      <c r="J390" s="168">
        <f>IF(A25stdlife="n/a","n/a",IF(J$3&gt;(A25stdlife+$E390),(Input!$G$167*(1+rvanilla)^0.5)-SUM($G390:I390),(Input!$G$167*(1+rvanilla)^0.5)/A25stdlife))</f>
        <v>0</v>
      </c>
      <c r="K390" s="168">
        <f>IF(A25stdlife="n/a","n/a",IF(K$3&gt;(A25stdlife+$E390),(Input!$G$167*(1+rvanilla)^0.5)-SUM($G390:J390),(Input!$G$167*(1+rvanilla)^0.5)/A25stdlife))</f>
        <v>0</v>
      </c>
      <c r="L390" s="168">
        <f>IF(A25stdlife="n/a","n/a",IF(L$3&gt;(A25stdlife+$E390),(Input!$G$167*(1+rvanilla)^0.5)-SUM($G390:K390),(Input!$G$167*(1+rvanilla)^0.5)/A25stdlife))</f>
        <v>0</v>
      </c>
      <c r="M390" s="168">
        <f>IF(A25stdlife="n/a","n/a",IF(M$3&gt;(A25stdlife+$E390),(Input!$G$167*(1+rvanilla)^0.5)-SUM($G390:L390),(Input!$G$167*(1+rvanilla)^0.5)/A25stdlife))</f>
        <v>0</v>
      </c>
      <c r="N390" s="168">
        <f>IF(A25stdlife="n/a","n/a",IF(N$3&gt;(A25stdlife+$E390),(Input!$G$167*(1+rvanilla)^0.5)-SUM($G390:M390),(Input!$G$167*(1+rvanilla)^0.5)/A25stdlife))</f>
        <v>0</v>
      </c>
      <c r="O390" s="168">
        <f>IF(A25stdlife="n/a","n/a",IF(O$3&gt;(A25stdlife+$E390),(Input!$G$167*(1+rvanilla)^0.5)-SUM($G390:N390),(Input!$G$167*(1+rvanilla)^0.5)/A25stdlife))</f>
        <v>0</v>
      </c>
      <c r="P390" s="168">
        <f>IF(A25stdlife="n/a","n/a",IF(P$3&gt;(A25stdlife+$E390),(Input!$G$167*(1+rvanilla)^0.5)-SUM($G390:O390),(Input!$G$167*(1+rvanilla)^0.5)/A25stdlife))</f>
        <v>0</v>
      </c>
      <c r="Q390" s="168">
        <f>IF(A25stdlife="n/a","n/a",IF(Q$3&gt;(A25stdlife+$E390),(Input!$G$167*(1+rvanilla)^0.5)-SUM($G390:P390),(Input!$G$167*(1+rvanilla)^0.5)/A25stdlife))</f>
        <v>0</v>
      </c>
      <c r="R390" s="168">
        <f>IF(A25stdlife="n/a","n/a",IF(R$3&gt;(A25stdlife+$E390),(Input!$G$167*(1+rvanilla)^0.5)-SUM($G390:Q390),(Input!$G$167*(1+rvanilla)^0.5)/A25stdlife))</f>
        <v>0</v>
      </c>
      <c r="S390" s="168">
        <f>IF(A25stdlife="n/a","n/a",IF(S$3&gt;(A25stdlife+$E390),(Input!$G$167*(1+rvanilla)^0.5)-SUM($G390:R390),(Input!$G$167*(1+rvanilla)^0.5)/A25stdlife))</f>
        <v>0</v>
      </c>
      <c r="T390" s="168">
        <f>IF(A25stdlife="n/a","n/a",IF(T$3&gt;(A25stdlife+$E390),(Input!$G$167*(1+rvanilla)^0.5)-SUM($G390:S390),(Input!$G$167*(1+rvanilla)^0.5)/A25stdlife))</f>
        <v>0</v>
      </c>
      <c r="U390" s="168">
        <f>IF(A25stdlife="n/a","n/a",IF(U$3&gt;(A25stdlife+$E390),(Input!$G$167*(1+rvanilla)^0.5)-SUM($G390:T390),(Input!$G$167*(1+rvanilla)^0.5)/A25stdlife))</f>
        <v>0</v>
      </c>
      <c r="V390" s="168">
        <f>IF(A25stdlife="n/a","n/a",IF(V$3&gt;(A25stdlife+$E390),(Input!$G$167*(1+rvanilla)^0.5)-SUM($G390:U390),(Input!$G$167*(1+rvanilla)^0.5)/A25stdlife))</f>
        <v>0</v>
      </c>
      <c r="W390" s="168">
        <f>IF(A25stdlife="n/a","n/a",IF(W$3&gt;(A25stdlife+$E390),(Input!$G$167*(1+rvanilla)^0.5)-SUM($G390:V390),(Input!$G$167*(1+rvanilla)^0.5)/A25stdlife))</f>
        <v>0</v>
      </c>
      <c r="X390" s="168">
        <f>IF(A25stdlife="n/a","n/a",IF(X$3&gt;(A25stdlife+$E390),(Input!$G$167*(1+rvanilla)^0.5)-SUM($G390:W390),(Input!$G$167*(1+rvanilla)^0.5)/A25stdlife))</f>
        <v>0</v>
      </c>
      <c r="Y390" s="168">
        <f>IF(A25stdlife="n/a","n/a",IF(Y$3&gt;(A25stdlife+$E390),(Input!$G$167*(1+rvanilla)^0.5)-SUM($G390:X390),(Input!$G$167*(1+rvanilla)^0.5)/A25stdlife))</f>
        <v>0</v>
      </c>
      <c r="Z390" s="168">
        <f>IF(A25stdlife="n/a","n/a",IF(Z$3&gt;(A25stdlife+$E390),(Input!$G$167*(1+rvanilla)^0.5)-SUM($G390:Y390),(Input!$G$167*(1+rvanilla)^0.5)/A25stdlife))</f>
        <v>0</v>
      </c>
      <c r="AA390" s="168">
        <f>IF(A25stdlife="n/a","n/a",IF(AA$3&gt;(A25stdlife+$E390),(Input!$G$167*(1+rvanilla)^0.5)-SUM($G390:Z390),(Input!$G$167*(1+rvanilla)^0.5)/A25stdlife))</f>
        <v>0</v>
      </c>
      <c r="AB390" s="168">
        <f>IF(A25stdlife="n/a","n/a",IF(AB$3&gt;(A25stdlife+$E390),(Input!$G$167*(1+rvanilla)^0.5)-SUM($G390:AA390),(Input!$G$167*(1+rvanilla)^0.5)/A25stdlife))</f>
        <v>0</v>
      </c>
      <c r="AC390" s="168">
        <f>IF(A25stdlife="n/a","n/a",IF(AC$3&gt;(A25stdlife+$E390),(Input!$G$167*(1+rvanilla)^0.5)-SUM($G390:AB390),(Input!$G$167*(1+rvanilla)^0.5)/A25stdlife))</f>
        <v>0</v>
      </c>
      <c r="AD390" s="168">
        <f>IF(A25stdlife="n/a","n/a",IF(AD$3&gt;(A25stdlife+$E390),(Input!$G$167*(1+rvanilla)^0.5)-SUM($G390:AC390),(Input!$G$167*(1+rvanilla)^0.5)/A25stdlife))</f>
        <v>0</v>
      </c>
      <c r="AE390" s="168">
        <f>IF(A25stdlife="n/a","n/a",IF(AE$3&gt;(A25stdlife+$E390),(Input!$G$167*(1+rvanilla)^0.5)-SUM($G390:AD390),(Input!$G$167*(1+rvanilla)^0.5)/A25stdlife))</f>
        <v>0</v>
      </c>
      <c r="AF390" s="168">
        <f>IF(A25stdlife="n/a","n/a",IF(AF$3&gt;(A25stdlife+$E390),(Input!$G$167*(1+rvanilla)^0.5)-SUM($G390:AE390),(Input!$G$167*(1+rvanilla)^0.5)/A25stdlife))</f>
        <v>0</v>
      </c>
      <c r="AG390" s="168">
        <f>IF(A25stdlife="n/a","n/a",IF(AG$3&gt;(A25stdlife+$E390),(Input!$G$167*(1+rvanilla)^0.5)-SUM($G390:AF390),(Input!$G$167*(1+rvanilla)^0.5)/A25stdlife))</f>
        <v>0</v>
      </c>
      <c r="AH390" s="168">
        <f>IF(A25stdlife="n/a","n/a",IF(AH$3&gt;(A25stdlife+$E390),(Input!$G$167*(1+rvanilla)^0.5)-SUM($G390:AG390),(Input!$G$167*(1+rvanilla)^0.5)/A25stdlife))</f>
        <v>0</v>
      </c>
      <c r="AI390" s="168">
        <f>IF(A25stdlife="n/a","n/a",IF(AI$3&gt;(A25stdlife+$E390),(Input!$G$167*(1+rvanilla)^0.5)-SUM($G390:AH390),(Input!$G$167*(1+rvanilla)^0.5)/A25stdlife))</f>
        <v>0</v>
      </c>
      <c r="AJ390" s="168">
        <f>IF(A25stdlife="n/a","n/a",IF(AJ$3&gt;(A25stdlife+$E390),(Input!$G$167*(1+rvanilla)^0.5)-SUM($G390:AI390),(Input!$G$167*(1+rvanilla)^0.5)/A25stdlife))</f>
        <v>0</v>
      </c>
      <c r="AK390" s="168">
        <f>IF(A25stdlife="n/a","n/a",IF(AK$3&gt;(A25stdlife+$E390),(Input!$G$167*(1+rvanilla)^0.5)-SUM($G390:AJ390),(Input!$G$167*(1+rvanilla)^0.5)/A25stdlife))</f>
        <v>0</v>
      </c>
      <c r="AL390" s="168">
        <f>IF(A25stdlife="n/a","n/a",IF(AL$3&gt;(A25stdlife+$E390),(Input!$G$167*(1+rvanilla)^0.5)-SUM($G390:AK390),(Input!$G$167*(1+rvanilla)^0.5)/A25stdlife))</f>
        <v>0</v>
      </c>
      <c r="AM390" s="168">
        <f>IF(A25stdlife="n/a","n/a",IF(AM$3&gt;(A25stdlife+$E390),(Input!$G$167*(1+rvanilla)^0.5)-SUM($G390:AL390),(Input!$G$167*(1+rvanilla)^0.5)/A25stdlife))</f>
        <v>0</v>
      </c>
      <c r="AN390" s="168">
        <f>IF(A25stdlife="n/a","n/a",IF(AN$3&gt;(A25stdlife+$E390),(Input!$G$167*(1+rvanilla)^0.5)-SUM($G390:AM390),(Input!$G$167*(1+rvanilla)^0.5)/A25stdlife))</f>
        <v>0</v>
      </c>
      <c r="AO390" s="168">
        <f>IF(A25stdlife="n/a","n/a",IF(AO$3&gt;(A25stdlife+$E390),(Input!$G$167*(1+rvanilla)^0.5)-SUM($G390:AN390),(Input!$G$167*(1+rvanilla)^0.5)/A25stdlife))</f>
        <v>0</v>
      </c>
      <c r="AP390" s="168">
        <f>IF(A25stdlife="n/a","n/a",IF(AP$3&gt;(A25stdlife+$E390),(Input!$G$167*(1+rvanilla)^0.5)-SUM($G390:AO390),(Input!$G$167*(1+rvanilla)^0.5)/A25stdlife))</f>
        <v>0</v>
      </c>
      <c r="AQ390" s="168">
        <f>IF(A25stdlife="n/a","n/a",IF(AQ$3&gt;(A25stdlife+$E390),(Input!$G$167*(1+rvanilla)^0.5)-SUM($G390:AP390),(Input!$G$167*(1+rvanilla)^0.5)/A25stdlife))</f>
        <v>0</v>
      </c>
      <c r="AR390" s="168">
        <f>IF(A25stdlife="n/a","n/a",IF(AR$3&gt;(A25stdlife+$E390),(Input!$G$167*(1+rvanilla)^0.5)-SUM($G390:AQ390),(Input!$G$167*(1+rvanilla)^0.5)/A25stdlife))</f>
        <v>0</v>
      </c>
      <c r="AS390" s="168">
        <f>IF(A25stdlife="n/a","n/a",IF(AS$3&gt;(A25stdlife+$E390),(Input!$G$167*(1+rvanilla)^0.5)-SUM($G390:AR390),(Input!$G$167*(1+rvanilla)^0.5)/A25stdlife))</f>
        <v>0</v>
      </c>
      <c r="AT390" s="168">
        <f>IF(A25stdlife="n/a","n/a",IF(AT$3&gt;(A25stdlife+$E390),(Input!$G$167*(1+rvanilla)^0.5)-SUM($G390:AS390),(Input!$G$167*(1+rvanilla)^0.5)/A25stdlife))</f>
        <v>0</v>
      </c>
      <c r="AU390" s="168">
        <f>IF(A25stdlife="n/a","n/a",IF(AU$3&gt;(A25stdlife+$E390),(Input!$G$167*(1+rvanilla)^0.5)-SUM($G390:AT390),(Input!$G$167*(1+rvanilla)^0.5)/A25stdlife))</f>
        <v>0</v>
      </c>
      <c r="AV390" s="168">
        <f>IF(A25stdlife="n/a","n/a",IF(AV$3&gt;(A25stdlife+$E390),(Input!$G$167*(1+rvanilla)^0.5)-SUM($G390:AU390),(Input!$G$167*(1+rvanilla)^0.5)/A25stdlife))</f>
        <v>0</v>
      </c>
      <c r="AW390" s="168">
        <f>IF(A25stdlife="n/a","n/a",IF(AW$3&gt;(A25stdlife+$E390),(Input!$G$167*(1+rvanilla)^0.5)-SUM($G390:AV390),(Input!$G$167*(1+rvanilla)^0.5)/A25stdlife))</f>
        <v>0</v>
      </c>
      <c r="AX390" s="168">
        <f>IF(A25stdlife="n/a","n/a",IF(AX$3&gt;(A25stdlife+$E390),(Input!$G$167*(1+rvanilla)^0.5)-SUM($G390:AW390),(Input!$G$167*(1+rvanilla)^0.5)/A25stdlife))</f>
        <v>0</v>
      </c>
      <c r="AY390" s="168">
        <f>IF(A25stdlife="n/a","n/a",IF(AY$3&gt;(A25stdlife+$E390),(Input!$G$167*(1+rvanilla)^0.5)-SUM($G390:AX390),(Input!$G$167*(1+rvanilla)^0.5)/A25stdlife))</f>
        <v>0</v>
      </c>
      <c r="AZ390" s="168">
        <f>IF(A25stdlife="n/a","n/a",IF(AZ$3&gt;(A25stdlife+$E390),(Input!$G$167*(1+rvanilla)^0.5)-SUM($G390:AY390),(Input!$G$167*(1+rvanilla)^0.5)/A25stdlife))</f>
        <v>0</v>
      </c>
      <c r="BA390" s="168">
        <f>IF(A25stdlife="n/a","n/a",IF(BA$3&gt;(A25stdlife+$E390),(Input!$G$167*(1+rvanilla)^0.5)-SUM($G390:AZ390),(Input!$G$167*(1+rvanilla)^0.5)/A25stdlife))</f>
        <v>0</v>
      </c>
      <c r="BB390" s="168">
        <f>IF(A25stdlife="n/a","n/a",IF(BB$3&gt;(A25stdlife+$E390),(Input!$G$167*(1+rvanilla)^0.5)-SUM($G390:BA390),(Input!$G$167*(1+rvanilla)^0.5)/A25stdlife))</f>
        <v>0</v>
      </c>
      <c r="BC390" s="168">
        <f>IF(A25stdlife="n/a","n/a",IF(BC$3&gt;(A25stdlife+$E390),(Input!$G$167*(1+rvanilla)^0.5)-SUM($G390:BB390),(Input!$G$167*(1+rvanilla)^0.5)/A25stdlife))</f>
        <v>0</v>
      </c>
      <c r="BD390" s="168">
        <f>IF(A25stdlife="n/a","n/a",IF(BD$3&gt;(A25stdlife+$E390),(Input!$G$167*(1+rvanilla)^0.5)-SUM($G390:BC390),(Input!$G$167*(1+rvanilla)^0.5)/A25stdlife))</f>
        <v>0</v>
      </c>
      <c r="BE390" s="168">
        <f>IF(A25stdlife="n/a","n/a",IF(BE$3&gt;(A25stdlife+$E390),(Input!$G$167*(1+rvanilla)^0.5)-SUM($G390:BD390),(Input!$G$167*(1+rvanilla)^0.5)/A25stdlife))</f>
        <v>0</v>
      </c>
      <c r="BF390" s="168">
        <f>IF(A25stdlife="n/a","n/a",IF(BF$3&gt;(A25stdlife+$E390),(Input!$G$167*(1+rvanilla)^0.5)-SUM($G390:BE390),(Input!$G$167*(1+rvanilla)^0.5)/A25stdlife))</f>
        <v>0</v>
      </c>
      <c r="BG390" s="168">
        <f>IF(A25stdlife="n/a","n/a",IF(BG$3&gt;(A25stdlife+$E390),(Input!$G$167*(1+rvanilla)^0.5)-SUM($G390:BF390),(Input!$G$167*(1+rvanilla)^0.5)/A25stdlife))</f>
        <v>0</v>
      </c>
      <c r="BH390" s="168">
        <f>IF(A25stdlife="n/a","n/a",IF(BH$3&gt;(A25stdlife+$E390),(Input!$G$167*(1+rvanilla)^0.5)-SUM($G390:BG390),(Input!$G$167*(1+rvanilla)^0.5)/A25stdlife))</f>
        <v>0</v>
      </c>
      <c r="BI390" s="168">
        <f>IF(A25stdlife="n/a","n/a",IF(BI$3&gt;(A25stdlife+$E390),(Input!$G$167*(1+rvanilla)^0.5)-SUM($G390:BH390),(Input!$G$167*(1+rvanilla)^0.5)/A25stdlife))</f>
        <v>0</v>
      </c>
      <c r="BJ390" s="20"/>
      <c r="BK390" s="20"/>
      <c r="BL390"/>
      <c r="BM390"/>
      <c r="BN390"/>
      <c r="BO390"/>
      <c r="BP390"/>
      <c r="BQ390"/>
      <c r="BR390"/>
      <c r="BS390"/>
      <c r="BT390"/>
      <c r="BU390"/>
      <c r="BV390"/>
      <c r="BW390"/>
      <c r="BX390"/>
      <c r="BY390"/>
      <c r="BZ390"/>
      <c r="CA390"/>
      <c r="CB390"/>
      <c r="CC390"/>
      <c r="CD390"/>
      <c r="CE390"/>
      <c r="CF390"/>
      <c r="CG390"/>
      <c r="CH390"/>
      <c r="CI390"/>
      <c r="CJ390"/>
      <c r="CK390"/>
      <c r="CL390"/>
      <c r="CM390"/>
      <c r="CN390"/>
      <c r="CO390"/>
      <c r="CP390"/>
      <c r="CQ390"/>
      <c r="CR390"/>
      <c r="CS390"/>
      <c r="CT390"/>
      <c r="CU390"/>
      <c r="CV390"/>
      <c r="CW390"/>
      <c r="CX390"/>
      <c r="CY390"/>
      <c r="CZ390"/>
      <c r="DA390"/>
      <c r="DB390"/>
      <c r="DC390"/>
      <c r="DD390"/>
      <c r="DE390"/>
      <c r="DF390"/>
      <c r="DG390"/>
      <c r="DH390"/>
      <c r="DI390"/>
      <c r="DJ390"/>
      <c r="DK390"/>
      <c r="DL390"/>
      <c r="DM390"/>
      <c r="DN390"/>
      <c r="DO390"/>
      <c r="DP390"/>
      <c r="DQ390"/>
      <c r="DR390"/>
      <c r="DS390"/>
      <c r="DT390"/>
      <c r="DU390"/>
      <c r="DV390"/>
      <c r="DW390"/>
      <c r="DX390"/>
      <c r="DY390"/>
      <c r="DZ390"/>
      <c r="EA390"/>
      <c r="EB390"/>
      <c r="EC390"/>
      <c r="ED390"/>
      <c r="EE390"/>
      <c r="EF390"/>
      <c r="EG390"/>
      <c r="EH390"/>
      <c r="EI390"/>
      <c r="EJ390"/>
      <c r="EK390"/>
      <c r="EL390"/>
      <c r="EM390"/>
      <c r="EN390"/>
      <c r="EO390"/>
      <c r="EP390"/>
      <c r="EQ390"/>
      <c r="ER390"/>
      <c r="ES390"/>
      <c r="ET390"/>
      <c r="EU390"/>
      <c r="EV390"/>
      <c r="EW390"/>
      <c r="EX390"/>
      <c r="EY390"/>
      <c r="EZ390"/>
      <c r="FA390"/>
      <c r="FB390"/>
      <c r="FC390"/>
      <c r="FD390"/>
      <c r="FE390"/>
      <c r="FF390"/>
      <c r="FG390"/>
      <c r="FH390"/>
      <c r="FI390"/>
      <c r="FJ390"/>
      <c r="FK390"/>
      <c r="FL390"/>
      <c r="FM390"/>
      <c r="FN390"/>
      <c r="FO390"/>
      <c r="FP390"/>
      <c r="FQ390"/>
      <c r="FR390"/>
      <c r="FS390"/>
      <c r="FT390"/>
      <c r="FU390"/>
      <c r="FV390"/>
      <c r="FW390"/>
      <c r="FX390"/>
      <c r="FY390"/>
      <c r="FZ390"/>
      <c r="GA390"/>
      <c r="GB390"/>
      <c r="GC390"/>
      <c r="GD390"/>
      <c r="GE390"/>
      <c r="GF390"/>
      <c r="GG390"/>
      <c r="GH390"/>
      <c r="GI390"/>
      <c r="GJ390"/>
      <c r="GK390"/>
      <c r="GL390"/>
      <c r="GM390"/>
      <c r="GN390"/>
      <c r="GO390"/>
      <c r="GP390"/>
      <c r="GQ390"/>
      <c r="GR390"/>
      <c r="GS390"/>
      <c r="GT390"/>
      <c r="GU390"/>
      <c r="GV390"/>
      <c r="GW390"/>
      <c r="GX390"/>
      <c r="GY390"/>
      <c r="GZ390"/>
      <c r="HA390"/>
      <c r="HB390"/>
      <c r="HC390"/>
      <c r="HD390"/>
      <c r="HE390"/>
      <c r="HF390"/>
      <c r="HG390"/>
      <c r="HH390"/>
      <c r="HI390"/>
      <c r="HJ390"/>
      <c r="HK390"/>
      <c r="HL390"/>
      <c r="HM390"/>
      <c r="HN390"/>
      <c r="HO390"/>
      <c r="HP390"/>
      <c r="HQ390"/>
      <c r="HR390"/>
      <c r="HS390"/>
      <c r="HT390"/>
      <c r="HU390"/>
      <c r="HV390"/>
      <c r="HW390"/>
      <c r="HX390"/>
      <c r="HY390"/>
      <c r="HZ390"/>
      <c r="IA390"/>
      <c r="IB390"/>
      <c r="IC390"/>
      <c r="ID390"/>
      <c r="IE390"/>
      <c r="IF390"/>
      <c r="IG390"/>
      <c r="IH390"/>
      <c r="II390"/>
      <c r="IJ390"/>
      <c r="IK390"/>
      <c r="IL390"/>
      <c r="IM390"/>
      <c r="IN390"/>
      <c r="IO390"/>
      <c r="IP390"/>
      <c r="IQ390"/>
      <c r="IR390"/>
      <c r="IS390"/>
      <c r="IT390"/>
      <c r="IU390"/>
      <c r="IV390"/>
    </row>
    <row r="391" spans="1:256" s="5" customFormat="1" hidden="1" outlineLevel="2">
      <c r="A391" s="20"/>
      <c r="B391" s="20"/>
      <c r="C391" s="38"/>
      <c r="D391" s="641"/>
      <c r="E391" s="287">
        <v>2</v>
      </c>
      <c r="F391" s="40"/>
      <c r="G391" s="445"/>
      <c r="H391" s="314"/>
      <c r="I391" s="168">
        <f>IF(A25stdlife="n/a","n/a",IF(I$3&gt;(A25stdlife+$E391),(Input!$H$167*(1+rvanilla)^0.5)-SUM($H391:H391),(Input!$H$167*(1+rvanilla)^0.5)/A25stdlife))</f>
        <v>0</v>
      </c>
      <c r="J391" s="168">
        <f>IF(A25stdlife="n/a","n/a",IF(J$3&gt;(A25stdlife+$E391),(Input!$H$167*(1+rvanilla)^0.5)-SUM($H391:I391),(Input!$H$167*(1+rvanilla)^0.5)/A25stdlife))</f>
        <v>0</v>
      </c>
      <c r="K391" s="168">
        <f>IF(A25stdlife="n/a","n/a",IF(K$3&gt;(A25stdlife+$E391),(Input!$H$167*(1+rvanilla)^0.5)-SUM($H391:J391),(Input!$H$167*(1+rvanilla)^0.5)/A25stdlife))</f>
        <v>0</v>
      </c>
      <c r="L391" s="168">
        <f>IF(A25stdlife="n/a","n/a",IF(L$3&gt;(A25stdlife+$E391),(Input!$H$167*(1+rvanilla)^0.5)-SUM($H391:K391),(Input!$H$167*(1+rvanilla)^0.5)/A25stdlife))</f>
        <v>0</v>
      </c>
      <c r="M391" s="168">
        <f>IF(A25stdlife="n/a","n/a",IF(M$3&gt;(A25stdlife+$E391),(Input!$H$167*(1+rvanilla)^0.5)-SUM($H391:L391),(Input!$H$167*(1+rvanilla)^0.5)/A25stdlife))</f>
        <v>0</v>
      </c>
      <c r="N391" s="168">
        <f>IF(A25stdlife="n/a","n/a",IF(N$3&gt;(A25stdlife+$E391),(Input!$H$167*(1+rvanilla)^0.5)-SUM($H391:M391),(Input!$H$167*(1+rvanilla)^0.5)/A25stdlife))</f>
        <v>0</v>
      </c>
      <c r="O391" s="168">
        <f>IF(A25stdlife="n/a","n/a",IF(O$3&gt;(A25stdlife+$E391),(Input!$H$167*(1+rvanilla)^0.5)-SUM($H391:N391),(Input!$H$167*(1+rvanilla)^0.5)/A25stdlife))</f>
        <v>0</v>
      </c>
      <c r="P391" s="168">
        <f>IF(A25stdlife="n/a","n/a",IF(P$3&gt;(A25stdlife+$E391),(Input!$H$167*(1+rvanilla)^0.5)-SUM($H391:O391),(Input!$H$167*(1+rvanilla)^0.5)/A25stdlife))</f>
        <v>0</v>
      </c>
      <c r="Q391" s="168">
        <f>IF(A25stdlife="n/a","n/a",IF(Q$3&gt;(A25stdlife+$E391),(Input!$H$167*(1+rvanilla)^0.5)-SUM($H391:P391),(Input!$H$167*(1+rvanilla)^0.5)/A25stdlife))</f>
        <v>0</v>
      </c>
      <c r="R391" s="168">
        <f>IF(A25stdlife="n/a","n/a",IF(R$3&gt;(A25stdlife+$E391),(Input!$H$167*(1+rvanilla)^0.5)-SUM($H391:Q391),(Input!$H$167*(1+rvanilla)^0.5)/A25stdlife))</f>
        <v>0</v>
      </c>
      <c r="S391" s="168">
        <f>IF(A25stdlife="n/a","n/a",IF(S$3&gt;(A25stdlife+$E391),(Input!$H$167*(1+rvanilla)^0.5)-SUM($H391:R391),(Input!$H$167*(1+rvanilla)^0.5)/A25stdlife))</f>
        <v>0</v>
      </c>
      <c r="T391" s="168">
        <f>IF(A25stdlife="n/a","n/a",IF(T$3&gt;(A25stdlife+$E391),(Input!$H$167*(1+rvanilla)^0.5)-SUM($H391:S391),(Input!$H$167*(1+rvanilla)^0.5)/A25stdlife))</f>
        <v>0</v>
      </c>
      <c r="U391" s="168">
        <f>IF(A25stdlife="n/a","n/a",IF(U$3&gt;(A25stdlife+$E391),(Input!$H$167*(1+rvanilla)^0.5)-SUM($H391:T391),(Input!$H$167*(1+rvanilla)^0.5)/A25stdlife))</f>
        <v>0</v>
      </c>
      <c r="V391" s="168">
        <f>IF(A25stdlife="n/a","n/a",IF(V$3&gt;(A25stdlife+$E391),(Input!$H$167*(1+rvanilla)^0.5)-SUM($H391:U391),(Input!$H$167*(1+rvanilla)^0.5)/A25stdlife))</f>
        <v>0</v>
      </c>
      <c r="W391" s="168">
        <f>IF(A25stdlife="n/a","n/a",IF(W$3&gt;(A25stdlife+$E391),(Input!$H$167*(1+rvanilla)^0.5)-SUM($H391:V391),(Input!$H$167*(1+rvanilla)^0.5)/A25stdlife))</f>
        <v>0</v>
      </c>
      <c r="X391" s="168">
        <f>IF(A25stdlife="n/a","n/a",IF(X$3&gt;(A25stdlife+$E391),(Input!$H$167*(1+rvanilla)^0.5)-SUM($H391:W391),(Input!$H$167*(1+rvanilla)^0.5)/A25stdlife))</f>
        <v>0</v>
      </c>
      <c r="Y391" s="168">
        <f>IF(A25stdlife="n/a","n/a",IF(Y$3&gt;(A25stdlife+$E391),(Input!$H$167*(1+rvanilla)^0.5)-SUM($H391:X391),(Input!$H$167*(1+rvanilla)^0.5)/A25stdlife))</f>
        <v>0</v>
      </c>
      <c r="Z391" s="168">
        <f>IF(A25stdlife="n/a","n/a",IF(Z$3&gt;(A25stdlife+$E391),(Input!$H$167*(1+rvanilla)^0.5)-SUM($H391:Y391),(Input!$H$167*(1+rvanilla)^0.5)/A25stdlife))</f>
        <v>0</v>
      </c>
      <c r="AA391" s="168">
        <f>IF(A25stdlife="n/a","n/a",IF(AA$3&gt;(A25stdlife+$E391),(Input!$H$167*(1+rvanilla)^0.5)-SUM($H391:Z391),(Input!$H$167*(1+rvanilla)^0.5)/A25stdlife))</f>
        <v>0</v>
      </c>
      <c r="AB391" s="168">
        <f>IF(A25stdlife="n/a","n/a",IF(AB$3&gt;(A25stdlife+$E391),(Input!$H$167*(1+rvanilla)^0.5)-SUM($H391:AA391),(Input!$H$167*(1+rvanilla)^0.5)/A25stdlife))</f>
        <v>0</v>
      </c>
      <c r="AC391" s="168">
        <f>IF(A25stdlife="n/a","n/a",IF(AC$3&gt;(A25stdlife+$E391),(Input!$H$167*(1+rvanilla)^0.5)-SUM($H391:AB391),(Input!$H$167*(1+rvanilla)^0.5)/A25stdlife))</f>
        <v>0</v>
      </c>
      <c r="AD391" s="168">
        <f>IF(A25stdlife="n/a","n/a",IF(AD$3&gt;(A25stdlife+$E391),(Input!$H$167*(1+rvanilla)^0.5)-SUM($H391:AC391),(Input!$H$167*(1+rvanilla)^0.5)/A25stdlife))</f>
        <v>0</v>
      </c>
      <c r="AE391" s="168">
        <f>IF(A25stdlife="n/a","n/a",IF(AE$3&gt;(A25stdlife+$E391),(Input!$H$167*(1+rvanilla)^0.5)-SUM($H391:AD391),(Input!$H$167*(1+rvanilla)^0.5)/A25stdlife))</f>
        <v>0</v>
      </c>
      <c r="AF391" s="168">
        <f>IF(A25stdlife="n/a","n/a",IF(AF$3&gt;(A25stdlife+$E391),(Input!$H$167*(1+rvanilla)^0.5)-SUM($H391:AE391),(Input!$H$167*(1+rvanilla)^0.5)/A25stdlife))</f>
        <v>0</v>
      </c>
      <c r="AG391" s="168">
        <f>IF(A25stdlife="n/a","n/a",IF(AG$3&gt;(A25stdlife+$E391),(Input!$H$167*(1+rvanilla)^0.5)-SUM($H391:AF391),(Input!$H$167*(1+rvanilla)^0.5)/A25stdlife))</f>
        <v>0</v>
      </c>
      <c r="AH391" s="168">
        <f>IF(A25stdlife="n/a","n/a",IF(AH$3&gt;(A25stdlife+$E391),(Input!$H$167*(1+rvanilla)^0.5)-SUM($H391:AG391),(Input!$H$167*(1+rvanilla)^0.5)/A25stdlife))</f>
        <v>0</v>
      </c>
      <c r="AI391" s="168">
        <f>IF(A25stdlife="n/a","n/a",IF(AI$3&gt;(A25stdlife+$E391),(Input!$H$167*(1+rvanilla)^0.5)-SUM($H391:AH391),(Input!$H$167*(1+rvanilla)^0.5)/A25stdlife))</f>
        <v>0</v>
      </c>
      <c r="AJ391" s="168">
        <f>IF(A25stdlife="n/a","n/a",IF(AJ$3&gt;(A25stdlife+$E391),(Input!$H$167*(1+rvanilla)^0.5)-SUM($H391:AI391),(Input!$H$167*(1+rvanilla)^0.5)/A25stdlife))</f>
        <v>0</v>
      </c>
      <c r="AK391" s="168">
        <f>IF(A25stdlife="n/a","n/a",IF(AK$3&gt;(A25stdlife+$E391),(Input!$H$167*(1+rvanilla)^0.5)-SUM($H391:AJ391),(Input!$H$167*(1+rvanilla)^0.5)/A25stdlife))</f>
        <v>0</v>
      </c>
      <c r="AL391" s="168">
        <f>IF(A25stdlife="n/a","n/a",IF(AL$3&gt;(A25stdlife+$E391),(Input!$H$167*(1+rvanilla)^0.5)-SUM($H391:AK391),(Input!$H$167*(1+rvanilla)^0.5)/A25stdlife))</f>
        <v>0</v>
      </c>
      <c r="AM391" s="168">
        <f>IF(A25stdlife="n/a","n/a",IF(AM$3&gt;(A25stdlife+$E391),(Input!$H$167*(1+rvanilla)^0.5)-SUM($H391:AL391),(Input!$H$167*(1+rvanilla)^0.5)/A25stdlife))</f>
        <v>0</v>
      </c>
      <c r="AN391" s="168">
        <f>IF(A25stdlife="n/a","n/a",IF(AN$3&gt;(A25stdlife+$E391),(Input!$H$167*(1+rvanilla)^0.5)-SUM($H391:AM391),(Input!$H$167*(1+rvanilla)^0.5)/A25stdlife))</f>
        <v>0</v>
      </c>
      <c r="AO391" s="168">
        <f>IF(A25stdlife="n/a","n/a",IF(AO$3&gt;(A25stdlife+$E391),(Input!$H$167*(1+rvanilla)^0.5)-SUM($H391:AN391),(Input!$H$167*(1+rvanilla)^0.5)/A25stdlife))</f>
        <v>0</v>
      </c>
      <c r="AP391" s="168">
        <f>IF(A25stdlife="n/a","n/a",IF(AP$3&gt;(A25stdlife+$E391),(Input!$H$167*(1+rvanilla)^0.5)-SUM($H391:AO391),(Input!$H$167*(1+rvanilla)^0.5)/A25stdlife))</f>
        <v>0</v>
      </c>
      <c r="AQ391" s="168">
        <f>IF(A25stdlife="n/a","n/a",IF(AQ$3&gt;(A25stdlife+$E391),(Input!$H$167*(1+rvanilla)^0.5)-SUM($H391:AP391),(Input!$H$167*(1+rvanilla)^0.5)/A25stdlife))</f>
        <v>0</v>
      </c>
      <c r="AR391" s="168">
        <f>IF(A25stdlife="n/a","n/a",IF(AR$3&gt;(A25stdlife+$E391),(Input!$H$167*(1+rvanilla)^0.5)-SUM($H391:AQ391),(Input!$H$167*(1+rvanilla)^0.5)/A25stdlife))</f>
        <v>0</v>
      </c>
      <c r="AS391" s="168">
        <f>IF(A25stdlife="n/a","n/a",IF(AS$3&gt;(A25stdlife+$E391),(Input!$H$167*(1+rvanilla)^0.5)-SUM($H391:AR391),(Input!$H$167*(1+rvanilla)^0.5)/A25stdlife))</f>
        <v>0</v>
      </c>
      <c r="AT391" s="168">
        <f>IF(A25stdlife="n/a","n/a",IF(AT$3&gt;(A25stdlife+$E391),(Input!$H$167*(1+rvanilla)^0.5)-SUM($H391:AS391),(Input!$H$167*(1+rvanilla)^0.5)/A25stdlife))</f>
        <v>0</v>
      </c>
      <c r="AU391" s="168">
        <f>IF(A25stdlife="n/a","n/a",IF(AU$3&gt;(A25stdlife+$E391),(Input!$H$167*(1+rvanilla)^0.5)-SUM($H391:AT391),(Input!$H$167*(1+rvanilla)^0.5)/A25stdlife))</f>
        <v>0</v>
      </c>
      <c r="AV391" s="168">
        <f>IF(A25stdlife="n/a","n/a",IF(AV$3&gt;(A25stdlife+$E391),(Input!$H$167*(1+rvanilla)^0.5)-SUM($H391:AU391),(Input!$H$167*(1+rvanilla)^0.5)/A25stdlife))</f>
        <v>0</v>
      </c>
      <c r="AW391" s="168">
        <f>IF(A25stdlife="n/a","n/a",IF(AW$3&gt;(A25stdlife+$E391),(Input!$H$167*(1+rvanilla)^0.5)-SUM($H391:AV391),(Input!$H$167*(1+rvanilla)^0.5)/A25stdlife))</f>
        <v>0</v>
      </c>
      <c r="AX391" s="168">
        <f>IF(A25stdlife="n/a","n/a",IF(AX$3&gt;(A25stdlife+$E391),(Input!$H$167*(1+rvanilla)^0.5)-SUM($H391:AW391),(Input!$H$167*(1+rvanilla)^0.5)/A25stdlife))</f>
        <v>0</v>
      </c>
      <c r="AY391" s="168">
        <f>IF(A25stdlife="n/a","n/a",IF(AY$3&gt;(A25stdlife+$E391),(Input!$H$167*(1+rvanilla)^0.5)-SUM($H391:AX391),(Input!$H$167*(1+rvanilla)^0.5)/A25stdlife))</f>
        <v>0</v>
      </c>
      <c r="AZ391" s="168">
        <f>IF(A25stdlife="n/a","n/a",IF(AZ$3&gt;(A25stdlife+$E391),(Input!$H$167*(1+rvanilla)^0.5)-SUM($H391:AY391),(Input!$H$167*(1+rvanilla)^0.5)/A25stdlife))</f>
        <v>0</v>
      </c>
      <c r="BA391" s="168">
        <f>IF(A25stdlife="n/a","n/a",IF(BA$3&gt;(A25stdlife+$E391),(Input!$H$167*(1+rvanilla)^0.5)-SUM($H391:AZ391),(Input!$H$167*(1+rvanilla)^0.5)/A25stdlife))</f>
        <v>0</v>
      </c>
      <c r="BB391" s="168">
        <f>IF(A25stdlife="n/a","n/a",IF(BB$3&gt;(A25stdlife+$E391),(Input!$H$167*(1+rvanilla)^0.5)-SUM($H391:BA391),(Input!$H$167*(1+rvanilla)^0.5)/A25stdlife))</f>
        <v>0</v>
      </c>
      <c r="BC391" s="168">
        <f>IF(A25stdlife="n/a","n/a",IF(BC$3&gt;(A25stdlife+$E391),(Input!$H$167*(1+rvanilla)^0.5)-SUM($H391:BB391),(Input!$H$167*(1+rvanilla)^0.5)/A25stdlife))</f>
        <v>0</v>
      </c>
      <c r="BD391" s="168">
        <f>IF(A25stdlife="n/a","n/a",IF(BD$3&gt;(A25stdlife+$E391),(Input!$H$167*(1+rvanilla)^0.5)-SUM($H391:BC391),(Input!$H$167*(1+rvanilla)^0.5)/A25stdlife))</f>
        <v>0</v>
      </c>
      <c r="BE391" s="168">
        <f>IF(A25stdlife="n/a","n/a",IF(BE$3&gt;(A25stdlife+$E391),(Input!$H$167*(1+rvanilla)^0.5)-SUM($H391:BD391),(Input!$H$167*(1+rvanilla)^0.5)/A25stdlife))</f>
        <v>0</v>
      </c>
      <c r="BF391" s="168">
        <f>IF(A25stdlife="n/a","n/a",IF(BF$3&gt;(A25stdlife+$E391),(Input!$H$167*(1+rvanilla)^0.5)-SUM($H391:BE391),(Input!$H$167*(1+rvanilla)^0.5)/A25stdlife))</f>
        <v>0</v>
      </c>
      <c r="BG391" s="168">
        <f>IF(A25stdlife="n/a","n/a",IF(BG$3&gt;(A25stdlife+$E391),(Input!$H$167*(1+rvanilla)^0.5)-SUM($H391:BF391),(Input!$H$167*(1+rvanilla)^0.5)/A25stdlife))</f>
        <v>0</v>
      </c>
      <c r="BH391" s="168">
        <f>IF(A25stdlife="n/a","n/a",IF(BH$3&gt;(A25stdlife+$E391),(Input!$H$167*(1+rvanilla)^0.5)-SUM($H391:BG391),(Input!$H$167*(1+rvanilla)^0.5)/A25stdlife))</f>
        <v>0</v>
      </c>
      <c r="BI391" s="168">
        <f>IF(A25stdlife="n/a","n/a",IF(BI$3&gt;(A25stdlife+$E391),(Input!$H$167*(1+rvanilla)^0.5)-SUM($H391:BH391),(Input!$H$167*(1+rvanilla)^0.5)/A25stdlife))</f>
        <v>0</v>
      </c>
      <c r="BJ391" s="20"/>
      <c r="BK391" s="20"/>
      <c r="BL391"/>
      <c r="BM391"/>
      <c r="BN391"/>
      <c r="BO391"/>
      <c r="BP391"/>
      <c r="BQ391"/>
      <c r="BR391"/>
      <c r="BS391"/>
      <c r="BT391"/>
      <c r="BU391"/>
      <c r="BV391"/>
      <c r="BW391"/>
      <c r="BX391"/>
      <c r="BY391"/>
      <c r="BZ391"/>
      <c r="CA391"/>
      <c r="CB391"/>
      <c r="CC391"/>
      <c r="CD391"/>
      <c r="CE391"/>
      <c r="CF391"/>
      <c r="CG391"/>
      <c r="CH391"/>
      <c r="CI391"/>
      <c r="CJ391"/>
      <c r="CK391"/>
      <c r="CL391"/>
      <c r="CM391"/>
      <c r="CN391"/>
      <c r="CO391"/>
      <c r="CP391"/>
      <c r="CQ391"/>
      <c r="CR391"/>
      <c r="CS391"/>
      <c r="CT391"/>
      <c r="CU391"/>
      <c r="CV391"/>
      <c r="CW391"/>
      <c r="CX391"/>
      <c r="CY391"/>
      <c r="CZ391"/>
      <c r="DA391"/>
      <c r="DB391"/>
      <c r="DC391"/>
      <c r="DD391"/>
      <c r="DE391"/>
      <c r="DF391"/>
      <c r="DG391"/>
      <c r="DH391"/>
      <c r="DI391"/>
      <c r="DJ391"/>
      <c r="DK391"/>
      <c r="DL391"/>
      <c r="DM391"/>
      <c r="DN391"/>
      <c r="DO391"/>
      <c r="DP391"/>
      <c r="DQ391"/>
      <c r="DR391"/>
      <c r="DS391"/>
      <c r="DT391"/>
      <c r="DU391"/>
      <c r="DV391"/>
      <c r="DW391"/>
      <c r="DX391"/>
      <c r="DY391"/>
      <c r="DZ391"/>
      <c r="EA391"/>
      <c r="EB391"/>
      <c r="EC391"/>
      <c r="ED391"/>
      <c r="EE391"/>
      <c r="EF391"/>
      <c r="EG391"/>
      <c r="EH391"/>
      <c r="EI391"/>
      <c r="EJ391"/>
      <c r="EK391"/>
      <c r="EL391"/>
      <c r="EM391"/>
      <c r="EN391"/>
      <c r="EO391"/>
      <c r="EP391"/>
      <c r="EQ391"/>
      <c r="ER391"/>
      <c r="ES391"/>
      <c r="ET391"/>
      <c r="EU391"/>
      <c r="EV391"/>
      <c r="EW391"/>
      <c r="EX391"/>
      <c r="EY391"/>
      <c r="EZ391"/>
      <c r="FA391"/>
      <c r="FB391"/>
      <c r="FC391"/>
      <c r="FD391"/>
      <c r="FE391"/>
      <c r="FF391"/>
      <c r="FG391"/>
      <c r="FH391"/>
      <c r="FI391"/>
      <c r="FJ391"/>
      <c r="FK391"/>
      <c r="FL391"/>
      <c r="FM391"/>
      <c r="FN391"/>
      <c r="FO391"/>
      <c r="FP391"/>
      <c r="FQ391"/>
      <c r="FR391"/>
      <c r="FS391"/>
      <c r="FT391"/>
      <c r="FU391"/>
      <c r="FV391"/>
      <c r="FW391"/>
      <c r="FX391"/>
      <c r="FY391"/>
      <c r="FZ391"/>
      <c r="GA391"/>
      <c r="GB391"/>
      <c r="GC391"/>
      <c r="GD391"/>
      <c r="GE391"/>
      <c r="GF391"/>
      <c r="GG391"/>
      <c r="GH391"/>
      <c r="GI391"/>
      <c r="GJ391"/>
      <c r="GK391"/>
      <c r="GL391"/>
      <c r="GM391"/>
      <c r="GN391"/>
      <c r="GO391"/>
      <c r="GP391"/>
      <c r="GQ391"/>
      <c r="GR391"/>
      <c r="GS391"/>
      <c r="GT391"/>
      <c r="GU391"/>
      <c r="GV391"/>
      <c r="GW391"/>
      <c r="GX391"/>
      <c r="GY391"/>
      <c r="GZ391"/>
      <c r="HA391"/>
      <c r="HB391"/>
      <c r="HC391"/>
      <c r="HD391"/>
      <c r="HE391"/>
      <c r="HF391"/>
      <c r="HG391"/>
      <c r="HH391"/>
      <c r="HI391"/>
      <c r="HJ391"/>
      <c r="HK391"/>
      <c r="HL391"/>
      <c r="HM391"/>
      <c r="HN391"/>
      <c r="HO391"/>
      <c r="HP391"/>
      <c r="HQ391"/>
      <c r="HR391"/>
      <c r="HS391"/>
      <c r="HT391"/>
      <c r="HU391"/>
      <c r="HV391"/>
      <c r="HW391"/>
      <c r="HX391"/>
      <c r="HY391"/>
      <c r="HZ391"/>
      <c r="IA391"/>
      <c r="IB391"/>
      <c r="IC391"/>
      <c r="ID391"/>
      <c r="IE391"/>
      <c r="IF391"/>
      <c r="IG391"/>
      <c r="IH391"/>
      <c r="II391"/>
      <c r="IJ391"/>
      <c r="IK391"/>
      <c r="IL391"/>
      <c r="IM391"/>
      <c r="IN391"/>
      <c r="IO391"/>
      <c r="IP391"/>
      <c r="IQ391"/>
      <c r="IR391"/>
      <c r="IS391"/>
      <c r="IT391"/>
      <c r="IU391"/>
      <c r="IV391"/>
    </row>
    <row r="392" spans="1:256" s="5" customFormat="1" hidden="1" outlineLevel="2">
      <c r="A392" s="20"/>
      <c r="B392" s="20"/>
      <c r="C392" s="38"/>
      <c r="D392" s="641"/>
      <c r="E392" s="287">
        <v>3</v>
      </c>
      <c r="F392" s="40"/>
      <c r="G392" s="445"/>
      <c r="H392" s="315"/>
      <c r="I392" s="314"/>
      <c r="J392" s="168">
        <f>IF(A25stdlife="n/a","n/a",IF(J$3&gt;(A25stdlife+$E392),(Input!$I$167*(1+rvanilla)^0.5)-SUM($I392:I392),(Input!$I$167*(1+rvanilla)^0.5)/A25stdlife))</f>
        <v>0</v>
      </c>
      <c r="K392" s="168">
        <f>IF(A25stdlife="n/a","n/a",IF(K$3&gt;(A25stdlife+$E392),(Input!$I$167*(1+rvanilla)^0.5)-SUM($I392:J392),(Input!$I$167*(1+rvanilla)^0.5)/A25stdlife))</f>
        <v>0</v>
      </c>
      <c r="L392" s="168">
        <f>IF(A25stdlife="n/a","n/a",IF(L$3&gt;(A25stdlife+$E392),(Input!$I$167*(1+rvanilla)^0.5)-SUM($I392:K392),(Input!$I$167*(1+rvanilla)^0.5)/A25stdlife))</f>
        <v>0</v>
      </c>
      <c r="M392" s="168">
        <f>IF(A25stdlife="n/a","n/a",IF(M$3&gt;(A25stdlife+$E392),(Input!$I$167*(1+rvanilla)^0.5)-SUM($I392:L392),(Input!$I$167*(1+rvanilla)^0.5)/A25stdlife))</f>
        <v>0</v>
      </c>
      <c r="N392" s="168">
        <f>IF(A25stdlife="n/a","n/a",IF(N$3&gt;(A25stdlife+$E392),(Input!$I$167*(1+rvanilla)^0.5)-SUM($I392:M392),(Input!$I$167*(1+rvanilla)^0.5)/A25stdlife))</f>
        <v>0</v>
      </c>
      <c r="O392" s="168">
        <f>IF(A25stdlife="n/a","n/a",IF(O$3&gt;(A25stdlife+$E392),(Input!$I$167*(1+rvanilla)^0.5)-SUM($I392:N392),(Input!$I$167*(1+rvanilla)^0.5)/A25stdlife))</f>
        <v>0</v>
      </c>
      <c r="P392" s="168">
        <f>IF(A25stdlife="n/a","n/a",IF(P$3&gt;(A25stdlife+$E392),(Input!$I$167*(1+rvanilla)^0.5)-SUM($I392:O392),(Input!$I$167*(1+rvanilla)^0.5)/A25stdlife))</f>
        <v>0</v>
      </c>
      <c r="Q392" s="168">
        <f>IF(A25stdlife="n/a","n/a",IF(Q$3&gt;(A25stdlife+$E392),(Input!$I$167*(1+rvanilla)^0.5)-SUM($I392:P392),(Input!$I$167*(1+rvanilla)^0.5)/A25stdlife))</f>
        <v>0</v>
      </c>
      <c r="R392" s="168">
        <f>IF(A25stdlife="n/a","n/a",IF(R$3&gt;(A25stdlife+$E392),(Input!$I$167*(1+rvanilla)^0.5)-SUM($I392:Q392),(Input!$I$167*(1+rvanilla)^0.5)/A25stdlife))</f>
        <v>0</v>
      </c>
      <c r="S392" s="168">
        <f>IF(A25stdlife="n/a","n/a",IF(S$3&gt;(A25stdlife+$E392),(Input!$I$167*(1+rvanilla)^0.5)-SUM($I392:R392),(Input!$I$167*(1+rvanilla)^0.5)/A25stdlife))</f>
        <v>0</v>
      </c>
      <c r="T392" s="168">
        <f>IF(A25stdlife="n/a","n/a",IF(T$3&gt;(A25stdlife+$E392),(Input!$I$167*(1+rvanilla)^0.5)-SUM($I392:S392),(Input!$I$167*(1+rvanilla)^0.5)/A25stdlife))</f>
        <v>0</v>
      </c>
      <c r="U392" s="168">
        <f>IF(A25stdlife="n/a","n/a",IF(U$3&gt;(A25stdlife+$E392),(Input!$I$167*(1+rvanilla)^0.5)-SUM($I392:T392),(Input!$I$167*(1+rvanilla)^0.5)/A25stdlife))</f>
        <v>0</v>
      </c>
      <c r="V392" s="168">
        <f>IF(A25stdlife="n/a","n/a",IF(V$3&gt;(A25stdlife+$E392),(Input!$I$167*(1+rvanilla)^0.5)-SUM($I392:U392),(Input!$I$167*(1+rvanilla)^0.5)/A25stdlife))</f>
        <v>0</v>
      </c>
      <c r="W392" s="168">
        <f>IF(A25stdlife="n/a","n/a",IF(W$3&gt;(A25stdlife+$E392),(Input!$I$167*(1+rvanilla)^0.5)-SUM($I392:V392),(Input!$I$167*(1+rvanilla)^0.5)/A25stdlife))</f>
        <v>0</v>
      </c>
      <c r="X392" s="168">
        <f>IF(A25stdlife="n/a","n/a",IF(X$3&gt;(A25stdlife+$E392),(Input!$I$167*(1+rvanilla)^0.5)-SUM($I392:W392),(Input!$I$167*(1+rvanilla)^0.5)/A25stdlife))</f>
        <v>0</v>
      </c>
      <c r="Y392" s="168">
        <f>IF(A25stdlife="n/a","n/a",IF(Y$3&gt;(A25stdlife+$E392),(Input!$I$167*(1+rvanilla)^0.5)-SUM($I392:X392),(Input!$I$167*(1+rvanilla)^0.5)/A25stdlife))</f>
        <v>0</v>
      </c>
      <c r="Z392" s="168">
        <f>IF(A25stdlife="n/a","n/a",IF(Z$3&gt;(A25stdlife+$E392),(Input!$I$167*(1+rvanilla)^0.5)-SUM($I392:Y392),(Input!$I$167*(1+rvanilla)^0.5)/A25stdlife))</f>
        <v>0</v>
      </c>
      <c r="AA392" s="168">
        <f>IF(A25stdlife="n/a","n/a",IF(AA$3&gt;(A25stdlife+$E392),(Input!$I$167*(1+rvanilla)^0.5)-SUM($I392:Z392),(Input!$I$167*(1+rvanilla)^0.5)/A25stdlife))</f>
        <v>0</v>
      </c>
      <c r="AB392" s="168">
        <f>IF(A25stdlife="n/a","n/a",IF(AB$3&gt;(A25stdlife+$E392),(Input!$I$167*(1+rvanilla)^0.5)-SUM($I392:AA392),(Input!$I$167*(1+rvanilla)^0.5)/A25stdlife))</f>
        <v>0</v>
      </c>
      <c r="AC392" s="168">
        <f>IF(A25stdlife="n/a","n/a",IF(AC$3&gt;(A25stdlife+$E392),(Input!$I$167*(1+rvanilla)^0.5)-SUM($I392:AB392),(Input!$I$167*(1+rvanilla)^0.5)/A25stdlife))</f>
        <v>0</v>
      </c>
      <c r="AD392" s="168">
        <f>IF(A25stdlife="n/a","n/a",IF(AD$3&gt;(A25stdlife+$E392),(Input!$I$167*(1+rvanilla)^0.5)-SUM($I392:AC392),(Input!$I$167*(1+rvanilla)^0.5)/A25stdlife))</f>
        <v>0</v>
      </c>
      <c r="AE392" s="168">
        <f>IF(A25stdlife="n/a","n/a",IF(AE$3&gt;(A25stdlife+$E392),(Input!$I$167*(1+rvanilla)^0.5)-SUM($I392:AD392),(Input!$I$167*(1+rvanilla)^0.5)/A25stdlife))</f>
        <v>0</v>
      </c>
      <c r="AF392" s="168">
        <f>IF(A25stdlife="n/a","n/a",IF(AF$3&gt;(A25stdlife+$E392),(Input!$I$167*(1+rvanilla)^0.5)-SUM($I392:AE392),(Input!$I$167*(1+rvanilla)^0.5)/A25stdlife))</f>
        <v>0</v>
      </c>
      <c r="AG392" s="168">
        <f>IF(A25stdlife="n/a","n/a",IF(AG$3&gt;(A25stdlife+$E392),(Input!$I$167*(1+rvanilla)^0.5)-SUM($I392:AF392),(Input!$I$167*(1+rvanilla)^0.5)/A25stdlife))</f>
        <v>0</v>
      </c>
      <c r="AH392" s="168">
        <f>IF(A25stdlife="n/a","n/a",IF(AH$3&gt;(A25stdlife+$E392),(Input!$I$167*(1+rvanilla)^0.5)-SUM($I392:AG392),(Input!$I$167*(1+rvanilla)^0.5)/A25stdlife))</f>
        <v>0</v>
      </c>
      <c r="AI392" s="168">
        <f>IF(A25stdlife="n/a","n/a",IF(AI$3&gt;(A25stdlife+$E392),(Input!$I$167*(1+rvanilla)^0.5)-SUM($I392:AH392),(Input!$I$167*(1+rvanilla)^0.5)/A25stdlife))</f>
        <v>0</v>
      </c>
      <c r="AJ392" s="168">
        <f>IF(A25stdlife="n/a","n/a",IF(AJ$3&gt;(A25stdlife+$E392),(Input!$I$167*(1+rvanilla)^0.5)-SUM($I392:AI392),(Input!$I$167*(1+rvanilla)^0.5)/A25stdlife))</f>
        <v>0</v>
      </c>
      <c r="AK392" s="168">
        <f>IF(A25stdlife="n/a","n/a",IF(AK$3&gt;(A25stdlife+$E392),(Input!$I$167*(1+rvanilla)^0.5)-SUM($I392:AJ392),(Input!$I$167*(1+rvanilla)^0.5)/A25stdlife))</f>
        <v>0</v>
      </c>
      <c r="AL392" s="168">
        <f>IF(A25stdlife="n/a","n/a",IF(AL$3&gt;(A25stdlife+$E392),(Input!$I$167*(1+rvanilla)^0.5)-SUM($I392:AK392),(Input!$I$167*(1+rvanilla)^0.5)/A25stdlife))</f>
        <v>0</v>
      </c>
      <c r="AM392" s="168">
        <f>IF(A25stdlife="n/a","n/a",IF(AM$3&gt;(A25stdlife+$E392),(Input!$I$167*(1+rvanilla)^0.5)-SUM($I392:AL392),(Input!$I$167*(1+rvanilla)^0.5)/A25stdlife))</f>
        <v>0</v>
      </c>
      <c r="AN392" s="168">
        <f>IF(A25stdlife="n/a","n/a",IF(AN$3&gt;(A25stdlife+$E392),(Input!$I$167*(1+rvanilla)^0.5)-SUM($I392:AM392),(Input!$I$167*(1+rvanilla)^0.5)/A25stdlife))</f>
        <v>0</v>
      </c>
      <c r="AO392" s="168">
        <f>IF(A25stdlife="n/a","n/a",IF(AO$3&gt;(A25stdlife+$E392),(Input!$I$167*(1+rvanilla)^0.5)-SUM($I392:AN392),(Input!$I$167*(1+rvanilla)^0.5)/A25stdlife))</f>
        <v>0</v>
      </c>
      <c r="AP392" s="168">
        <f>IF(A25stdlife="n/a","n/a",IF(AP$3&gt;(A25stdlife+$E392),(Input!$I$167*(1+rvanilla)^0.5)-SUM($I392:AO392),(Input!$I$167*(1+rvanilla)^0.5)/A25stdlife))</f>
        <v>0</v>
      </c>
      <c r="AQ392" s="168">
        <f>IF(A25stdlife="n/a","n/a",IF(AQ$3&gt;(A25stdlife+$E392),(Input!$I$167*(1+rvanilla)^0.5)-SUM($I392:AP392),(Input!$I$167*(1+rvanilla)^0.5)/A25stdlife))</f>
        <v>0</v>
      </c>
      <c r="AR392" s="168">
        <f>IF(A25stdlife="n/a","n/a",IF(AR$3&gt;(A25stdlife+$E392),(Input!$I$167*(1+rvanilla)^0.5)-SUM($I392:AQ392),(Input!$I$167*(1+rvanilla)^0.5)/A25stdlife))</f>
        <v>0</v>
      </c>
      <c r="AS392" s="168">
        <f>IF(A25stdlife="n/a","n/a",IF(AS$3&gt;(A25stdlife+$E392),(Input!$I$167*(1+rvanilla)^0.5)-SUM($I392:AR392),(Input!$I$167*(1+rvanilla)^0.5)/A25stdlife))</f>
        <v>0</v>
      </c>
      <c r="AT392" s="168">
        <f>IF(A25stdlife="n/a","n/a",IF(AT$3&gt;(A25stdlife+$E392),(Input!$I$167*(1+rvanilla)^0.5)-SUM($I392:AS392),(Input!$I$167*(1+rvanilla)^0.5)/A25stdlife))</f>
        <v>0</v>
      </c>
      <c r="AU392" s="168">
        <f>IF(A25stdlife="n/a","n/a",IF(AU$3&gt;(A25stdlife+$E392),(Input!$I$167*(1+rvanilla)^0.5)-SUM($I392:AT392),(Input!$I$167*(1+rvanilla)^0.5)/A25stdlife))</f>
        <v>0</v>
      </c>
      <c r="AV392" s="168">
        <f>IF(A25stdlife="n/a","n/a",IF(AV$3&gt;(A25stdlife+$E392),(Input!$I$167*(1+rvanilla)^0.5)-SUM($I392:AU392),(Input!$I$167*(1+rvanilla)^0.5)/A25stdlife))</f>
        <v>0</v>
      </c>
      <c r="AW392" s="168">
        <f>IF(A25stdlife="n/a","n/a",IF(AW$3&gt;(A25stdlife+$E392),(Input!$I$167*(1+rvanilla)^0.5)-SUM($I392:AV392),(Input!$I$167*(1+rvanilla)^0.5)/A25stdlife))</f>
        <v>0</v>
      </c>
      <c r="AX392" s="168">
        <f>IF(A25stdlife="n/a","n/a",IF(AX$3&gt;(A25stdlife+$E392),(Input!$I$167*(1+rvanilla)^0.5)-SUM($I392:AW392),(Input!$I$167*(1+rvanilla)^0.5)/A25stdlife))</f>
        <v>0</v>
      </c>
      <c r="AY392" s="168">
        <f>IF(A25stdlife="n/a","n/a",IF(AY$3&gt;(A25stdlife+$E392),(Input!$I$167*(1+rvanilla)^0.5)-SUM($I392:AX392),(Input!$I$167*(1+rvanilla)^0.5)/A25stdlife))</f>
        <v>0</v>
      </c>
      <c r="AZ392" s="168">
        <f>IF(A25stdlife="n/a","n/a",IF(AZ$3&gt;(A25stdlife+$E392),(Input!$I$167*(1+rvanilla)^0.5)-SUM($I392:AY392),(Input!$I$167*(1+rvanilla)^0.5)/A25stdlife))</f>
        <v>0</v>
      </c>
      <c r="BA392" s="168">
        <f>IF(A25stdlife="n/a","n/a",IF(BA$3&gt;(A25stdlife+$E392),(Input!$I$167*(1+rvanilla)^0.5)-SUM($I392:AZ392),(Input!$I$167*(1+rvanilla)^0.5)/A25stdlife))</f>
        <v>0</v>
      </c>
      <c r="BB392" s="168">
        <f>IF(A25stdlife="n/a","n/a",IF(BB$3&gt;(A25stdlife+$E392),(Input!$I$167*(1+rvanilla)^0.5)-SUM($I392:BA392),(Input!$I$167*(1+rvanilla)^0.5)/A25stdlife))</f>
        <v>0</v>
      </c>
      <c r="BC392" s="168">
        <f>IF(A25stdlife="n/a","n/a",IF(BC$3&gt;(A25stdlife+$E392),(Input!$I$167*(1+rvanilla)^0.5)-SUM($I392:BB392),(Input!$I$167*(1+rvanilla)^0.5)/A25stdlife))</f>
        <v>0</v>
      </c>
      <c r="BD392" s="168">
        <f>IF(A25stdlife="n/a","n/a",IF(BD$3&gt;(A25stdlife+$E392),(Input!$I$167*(1+rvanilla)^0.5)-SUM($I392:BC392),(Input!$I$167*(1+rvanilla)^0.5)/A25stdlife))</f>
        <v>0</v>
      </c>
      <c r="BE392" s="168">
        <f>IF(A25stdlife="n/a","n/a",IF(BE$3&gt;(A25stdlife+$E392),(Input!$I$167*(1+rvanilla)^0.5)-SUM($I392:BD392),(Input!$I$167*(1+rvanilla)^0.5)/A25stdlife))</f>
        <v>0</v>
      </c>
      <c r="BF392" s="168">
        <f>IF(A25stdlife="n/a","n/a",IF(BF$3&gt;(A25stdlife+$E392),(Input!$I$167*(1+rvanilla)^0.5)-SUM($I392:BE392),(Input!$I$167*(1+rvanilla)^0.5)/A25stdlife))</f>
        <v>0</v>
      </c>
      <c r="BG392" s="168">
        <f>IF(A25stdlife="n/a","n/a",IF(BG$3&gt;(A25stdlife+$E392),(Input!$I$167*(1+rvanilla)^0.5)-SUM($I392:BF392),(Input!$I$167*(1+rvanilla)^0.5)/A25stdlife))</f>
        <v>0</v>
      </c>
      <c r="BH392" s="168">
        <f>IF(A25stdlife="n/a","n/a",IF(BH$3&gt;(A25stdlife+$E392),(Input!$I$167*(1+rvanilla)^0.5)-SUM($I392:BG392),(Input!$I$167*(1+rvanilla)^0.5)/A25stdlife))</f>
        <v>0</v>
      </c>
      <c r="BI392" s="168">
        <f>IF(A25stdlife="n/a","n/a",IF(BI$3&gt;(A25stdlife+$E392),(Input!$I$167*(1+rvanilla)^0.5)-SUM($I392:BH392),(Input!$I$167*(1+rvanilla)^0.5)/A25stdlife))</f>
        <v>0</v>
      </c>
      <c r="BJ392" s="20"/>
      <c r="BK392" s="20"/>
      <c r="BL392"/>
      <c r="BM392"/>
      <c r="BN392"/>
      <c r="BO392"/>
      <c r="BP392"/>
      <c r="BQ392"/>
      <c r="BR392"/>
      <c r="BS392"/>
      <c r="BT392"/>
      <c r="BU392"/>
      <c r="BV392"/>
      <c r="BW392"/>
      <c r="BX392"/>
      <c r="BY392"/>
      <c r="BZ392"/>
      <c r="CA392"/>
      <c r="CB392"/>
      <c r="CC392"/>
      <c r="CD392"/>
      <c r="CE392"/>
      <c r="CF392"/>
      <c r="CG392"/>
      <c r="CH392"/>
      <c r="CI392"/>
      <c r="CJ392"/>
      <c r="CK392"/>
      <c r="CL392"/>
      <c r="CM392"/>
      <c r="CN392"/>
      <c r="CO392"/>
      <c r="CP392"/>
      <c r="CQ392"/>
      <c r="CR392"/>
      <c r="CS392"/>
      <c r="CT392"/>
      <c r="CU392"/>
      <c r="CV392"/>
      <c r="CW392"/>
      <c r="CX392"/>
      <c r="CY392"/>
      <c r="CZ392"/>
      <c r="DA392"/>
      <c r="DB392"/>
      <c r="DC392"/>
      <c r="DD392"/>
      <c r="DE392"/>
      <c r="DF392"/>
      <c r="DG392"/>
      <c r="DH392"/>
      <c r="DI392"/>
      <c r="DJ392"/>
      <c r="DK392"/>
      <c r="DL392"/>
      <c r="DM392"/>
      <c r="DN392"/>
      <c r="DO392"/>
      <c r="DP392"/>
      <c r="DQ392"/>
      <c r="DR392"/>
      <c r="DS392"/>
      <c r="DT392"/>
      <c r="DU392"/>
      <c r="DV392"/>
      <c r="DW392"/>
      <c r="DX392"/>
      <c r="DY392"/>
      <c r="DZ392"/>
      <c r="EA392"/>
      <c r="EB392"/>
      <c r="EC392"/>
      <c r="ED392"/>
      <c r="EE392"/>
      <c r="EF392"/>
      <c r="EG392"/>
      <c r="EH392"/>
      <c r="EI392"/>
      <c r="EJ392"/>
      <c r="EK392"/>
      <c r="EL392"/>
      <c r="EM392"/>
      <c r="EN392"/>
      <c r="EO392"/>
      <c r="EP392"/>
      <c r="EQ392"/>
      <c r="ER392"/>
      <c r="ES392"/>
      <c r="ET392"/>
      <c r="EU392"/>
      <c r="EV392"/>
      <c r="EW392"/>
      <c r="EX392"/>
      <c r="EY392"/>
      <c r="EZ392"/>
      <c r="FA392"/>
      <c r="FB392"/>
      <c r="FC392"/>
      <c r="FD392"/>
      <c r="FE392"/>
      <c r="FF392"/>
      <c r="FG392"/>
      <c r="FH392"/>
      <c r="FI392"/>
      <c r="FJ392"/>
      <c r="FK392"/>
      <c r="FL392"/>
      <c r="FM392"/>
      <c r="FN392"/>
      <c r="FO392"/>
      <c r="FP392"/>
      <c r="FQ392"/>
      <c r="FR392"/>
      <c r="FS392"/>
      <c r="FT392"/>
      <c r="FU392"/>
      <c r="FV392"/>
      <c r="FW392"/>
      <c r="FX392"/>
      <c r="FY392"/>
      <c r="FZ392"/>
      <c r="GA392"/>
      <c r="GB392"/>
      <c r="GC392"/>
      <c r="GD392"/>
      <c r="GE392"/>
      <c r="GF392"/>
      <c r="GG392"/>
      <c r="GH392"/>
      <c r="GI392"/>
      <c r="GJ392"/>
      <c r="GK392"/>
      <c r="GL392"/>
      <c r="GM392"/>
      <c r="GN392"/>
      <c r="GO392"/>
      <c r="GP392"/>
      <c r="GQ392"/>
      <c r="GR392"/>
      <c r="GS392"/>
      <c r="GT392"/>
      <c r="GU392"/>
      <c r="GV392"/>
      <c r="GW392"/>
      <c r="GX392"/>
      <c r="GY392"/>
      <c r="GZ392"/>
      <c r="HA392"/>
      <c r="HB392"/>
      <c r="HC392"/>
      <c r="HD392"/>
      <c r="HE392"/>
      <c r="HF392"/>
      <c r="HG392"/>
      <c r="HH392"/>
      <c r="HI392"/>
      <c r="HJ392"/>
      <c r="HK392"/>
      <c r="HL392"/>
      <c r="HM392"/>
      <c r="HN392"/>
      <c r="HO392"/>
      <c r="HP392"/>
      <c r="HQ392"/>
      <c r="HR392"/>
      <c r="HS392"/>
      <c r="HT392"/>
      <c r="HU392"/>
      <c r="HV392"/>
      <c r="HW392"/>
      <c r="HX392"/>
      <c r="HY392"/>
      <c r="HZ392"/>
      <c r="IA392"/>
      <c r="IB392"/>
      <c r="IC392"/>
      <c r="ID392"/>
      <c r="IE392"/>
      <c r="IF392"/>
      <c r="IG392"/>
      <c r="IH392"/>
      <c r="II392"/>
      <c r="IJ392"/>
      <c r="IK392"/>
      <c r="IL392"/>
      <c r="IM392"/>
      <c r="IN392"/>
      <c r="IO392"/>
      <c r="IP392"/>
      <c r="IQ392"/>
      <c r="IR392"/>
      <c r="IS392"/>
      <c r="IT392"/>
      <c r="IU392"/>
      <c r="IV392"/>
    </row>
    <row r="393" spans="1:256" s="5" customFormat="1" hidden="1" outlineLevel="2">
      <c r="A393" s="20"/>
      <c r="B393" s="20"/>
      <c r="C393" s="38"/>
      <c r="D393" s="641"/>
      <c r="E393" s="287">
        <v>4</v>
      </c>
      <c r="F393" s="40"/>
      <c r="G393" s="445"/>
      <c r="H393" s="315"/>
      <c r="I393" s="315"/>
      <c r="J393" s="314"/>
      <c r="K393" s="168">
        <f>IF(A25stdlife="n/a","n/a",IF(K$3&gt;(A25stdlife+$E393),(Input!$J$167*(1+rvanilla)^0.5)-SUM($J393:J393),(Input!$J$167*(1+rvanilla)^0.5)/A25stdlife))</f>
        <v>0</v>
      </c>
      <c r="L393" s="168">
        <f>IF(A25stdlife="n/a","n/a",IF(L$3&gt;(A25stdlife+$E393),(Input!$J$167*(1+rvanilla)^0.5)-SUM($J393:K393),(Input!$J$167*(1+rvanilla)^0.5)/A25stdlife))</f>
        <v>0</v>
      </c>
      <c r="M393" s="168">
        <f>IF(A25stdlife="n/a","n/a",IF(M$3&gt;(A25stdlife+$E393),(Input!$J$167*(1+rvanilla)^0.5)-SUM($J393:L393),(Input!$J$167*(1+rvanilla)^0.5)/A25stdlife))</f>
        <v>0</v>
      </c>
      <c r="N393" s="168">
        <f>IF(A25stdlife="n/a","n/a",IF(N$3&gt;(A25stdlife+$E393),(Input!$J$167*(1+rvanilla)^0.5)-SUM($J393:M393),(Input!$J$167*(1+rvanilla)^0.5)/A25stdlife))</f>
        <v>0</v>
      </c>
      <c r="O393" s="168">
        <f>IF(A25stdlife="n/a","n/a",IF(O$3&gt;(A25stdlife+$E393),(Input!$J$167*(1+rvanilla)^0.5)-SUM($J393:N393),(Input!$J$167*(1+rvanilla)^0.5)/A25stdlife))</f>
        <v>0</v>
      </c>
      <c r="P393" s="168">
        <f>IF(A25stdlife="n/a","n/a",IF(P$3&gt;(A25stdlife+$E393),(Input!$J$167*(1+rvanilla)^0.5)-SUM($J393:O393),(Input!$J$167*(1+rvanilla)^0.5)/A25stdlife))</f>
        <v>0</v>
      </c>
      <c r="Q393" s="168">
        <f>IF(A25stdlife="n/a","n/a",IF(Q$3&gt;(A25stdlife+$E393),(Input!$J$167*(1+rvanilla)^0.5)-SUM($J393:P393),(Input!$J$167*(1+rvanilla)^0.5)/A25stdlife))</f>
        <v>0</v>
      </c>
      <c r="R393" s="168">
        <f>IF(A25stdlife="n/a","n/a",IF(R$3&gt;(A25stdlife+$E393),(Input!$J$167*(1+rvanilla)^0.5)-SUM($J393:Q393),(Input!$J$167*(1+rvanilla)^0.5)/A25stdlife))</f>
        <v>0</v>
      </c>
      <c r="S393" s="168">
        <f>IF(A25stdlife="n/a","n/a",IF(S$3&gt;(A25stdlife+$E393),(Input!$J$167*(1+rvanilla)^0.5)-SUM($J393:R393),(Input!$J$167*(1+rvanilla)^0.5)/A25stdlife))</f>
        <v>0</v>
      </c>
      <c r="T393" s="168">
        <f>IF(A25stdlife="n/a","n/a",IF(T$3&gt;(A25stdlife+$E393),(Input!$J$167*(1+rvanilla)^0.5)-SUM($J393:S393),(Input!$J$167*(1+rvanilla)^0.5)/A25stdlife))</f>
        <v>0</v>
      </c>
      <c r="U393" s="168">
        <f>IF(A25stdlife="n/a","n/a",IF(U$3&gt;(A25stdlife+$E393),(Input!$J$167*(1+rvanilla)^0.5)-SUM($J393:T393),(Input!$J$167*(1+rvanilla)^0.5)/A25stdlife))</f>
        <v>0</v>
      </c>
      <c r="V393" s="168">
        <f>IF(A25stdlife="n/a","n/a",IF(V$3&gt;(A25stdlife+$E393),(Input!$J$167*(1+rvanilla)^0.5)-SUM($J393:U393),(Input!$J$167*(1+rvanilla)^0.5)/A25stdlife))</f>
        <v>0</v>
      </c>
      <c r="W393" s="168">
        <f>IF(A25stdlife="n/a","n/a",IF(W$3&gt;(A25stdlife+$E393),(Input!$J$167*(1+rvanilla)^0.5)-SUM($J393:V393),(Input!$J$167*(1+rvanilla)^0.5)/A25stdlife))</f>
        <v>0</v>
      </c>
      <c r="X393" s="168">
        <f>IF(A25stdlife="n/a","n/a",IF(X$3&gt;(A25stdlife+$E393),(Input!$J$167*(1+rvanilla)^0.5)-SUM($J393:W393),(Input!$J$167*(1+rvanilla)^0.5)/A25stdlife))</f>
        <v>0</v>
      </c>
      <c r="Y393" s="168">
        <f>IF(A25stdlife="n/a","n/a",IF(Y$3&gt;(A25stdlife+$E393),(Input!$J$167*(1+rvanilla)^0.5)-SUM($J393:X393),(Input!$J$167*(1+rvanilla)^0.5)/A25stdlife))</f>
        <v>0</v>
      </c>
      <c r="Z393" s="168">
        <f>IF(A25stdlife="n/a","n/a",IF(Z$3&gt;(A25stdlife+$E393),(Input!$J$167*(1+rvanilla)^0.5)-SUM($J393:Y393),(Input!$J$167*(1+rvanilla)^0.5)/A25stdlife))</f>
        <v>0</v>
      </c>
      <c r="AA393" s="168">
        <f>IF(A25stdlife="n/a","n/a",IF(AA$3&gt;(A25stdlife+$E393),(Input!$J$167*(1+rvanilla)^0.5)-SUM($J393:Z393),(Input!$J$167*(1+rvanilla)^0.5)/A25stdlife))</f>
        <v>0</v>
      </c>
      <c r="AB393" s="168">
        <f>IF(A25stdlife="n/a","n/a",IF(AB$3&gt;(A25stdlife+$E393),(Input!$J$167*(1+rvanilla)^0.5)-SUM($J393:AA393),(Input!$J$167*(1+rvanilla)^0.5)/A25stdlife))</f>
        <v>0</v>
      </c>
      <c r="AC393" s="168">
        <f>IF(A25stdlife="n/a","n/a",IF(AC$3&gt;(A25stdlife+$E393),(Input!$J$167*(1+rvanilla)^0.5)-SUM($J393:AB393),(Input!$J$167*(1+rvanilla)^0.5)/A25stdlife))</f>
        <v>0</v>
      </c>
      <c r="AD393" s="168">
        <f>IF(A25stdlife="n/a","n/a",IF(AD$3&gt;(A25stdlife+$E393),(Input!$J$167*(1+rvanilla)^0.5)-SUM($J393:AC393),(Input!$J$167*(1+rvanilla)^0.5)/A25stdlife))</f>
        <v>0</v>
      </c>
      <c r="AE393" s="168">
        <f>IF(A25stdlife="n/a","n/a",IF(AE$3&gt;(A25stdlife+$E393),(Input!$J$167*(1+rvanilla)^0.5)-SUM($J393:AD393),(Input!$J$167*(1+rvanilla)^0.5)/A25stdlife))</f>
        <v>0</v>
      </c>
      <c r="AF393" s="168">
        <f>IF(A25stdlife="n/a","n/a",IF(AF$3&gt;(A25stdlife+$E393),(Input!$J$167*(1+rvanilla)^0.5)-SUM($J393:AE393),(Input!$J$167*(1+rvanilla)^0.5)/A25stdlife))</f>
        <v>0</v>
      </c>
      <c r="AG393" s="168">
        <f>IF(A25stdlife="n/a","n/a",IF(AG$3&gt;(A25stdlife+$E393),(Input!$J$167*(1+rvanilla)^0.5)-SUM($J393:AF393),(Input!$J$167*(1+rvanilla)^0.5)/A25stdlife))</f>
        <v>0</v>
      </c>
      <c r="AH393" s="168">
        <f>IF(A25stdlife="n/a","n/a",IF(AH$3&gt;(A25stdlife+$E393),(Input!$J$167*(1+rvanilla)^0.5)-SUM($J393:AG393),(Input!$J$167*(1+rvanilla)^0.5)/A25stdlife))</f>
        <v>0</v>
      </c>
      <c r="AI393" s="168">
        <f>IF(A25stdlife="n/a","n/a",IF(AI$3&gt;(A25stdlife+$E393),(Input!$J$167*(1+rvanilla)^0.5)-SUM($J393:AH393),(Input!$J$167*(1+rvanilla)^0.5)/A25stdlife))</f>
        <v>0</v>
      </c>
      <c r="AJ393" s="168">
        <f>IF(A25stdlife="n/a","n/a",IF(AJ$3&gt;(A25stdlife+$E393),(Input!$J$167*(1+rvanilla)^0.5)-SUM($J393:AI393),(Input!$J$167*(1+rvanilla)^0.5)/A25stdlife))</f>
        <v>0</v>
      </c>
      <c r="AK393" s="168">
        <f>IF(A25stdlife="n/a","n/a",IF(AK$3&gt;(A25stdlife+$E393),(Input!$J$167*(1+rvanilla)^0.5)-SUM($J393:AJ393),(Input!$J$167*(1+rvanilla)^0.5)/A25stdlife))</f>
        <v>0</v>
      </c>
      <c r="AL393" s="168">
        <f>IF(A25stdlife="n/a","n/a",IF(AL$3&gt;(A25stdlife+$E393),(Input!$J$167*(1+rvanilla)^0.5)-SUM($J393:AK393),(Input!$J$167*(1+rvanilla)^0.5)/A25stdlife))</f>
        <v>0</v>
      </c>
      <c r="AM393" s="168">
        <f>IF(A25stdlife="n/a","n/a",IF(AM$3&gt;(A25stdlife+$E393),(Input!$J$167*(1+rvanilla)^0.5)-SUM($J393:AL393),(Input!$J$167*(1+rvanilla)^0.5)/A25stdlife))</f>
        <v>0</v>
      </c>
      <c r="AN393" s="168">
        <f>IF(A25stdlife="n/a","n/a",IF(AN$3&gt;(A25stdlife+$E393),(Input!$J$167*(1+rvanilla)^0.5)-SUM($J393:AM393),(Input!$J$167*(1+rvanilla)^0.5)/A25stdlife))</f>
        <v>0</v>
      </c>
      <c r="AO393" s="168">
        <f>IF(A25stdlife="n/a","n/a",IF(AO$3&gt;(A25stdlife+$E393),(Input!$J$167*(1+rvanilla)^0.5)-SUM($J393:AN393),(Input!$J$167*(1+rvanilla)^0.5)/A25stdlife))</f>
        <v>0</v>
      </c>
      <c r="AP393" s="168">
        <f>IF(A25stdlife="n/a","n/a",IF(AP$3&gt;(A25stdlife+$E393),(Input!$J$167*(1+rvanilla)^0.5)-SUM($J393:AO393),(Input!$J$167*(1+rvanilla)^0.5)/A25stdlife))</f>
        <v>0</v>
      </c>
      <c r="AQ393" s="168">
        <f>IF(A25stdlife="n/a","n/a",IF(AQ$3&gt;(A25stdlife+$E393),(Input!$J$167*(1+rvanilla)^0.5)-SUM($J393:AP393),(Input!$J$167*(1+rvanilla)^0.5)/A25stdlife))</f>
        <v>0</v>
      </c>
      <c r="AR393" s="168">
        <f>IF(A25stdlife="n/a","n/a",IF(AR$3&gt;(A25stdlife+$E393),(Input!$J$167*(1+rvanilla)^0.5)-SUM($J393:AQ393),(Input!$J$167*(1+rvanilla)^0.5)/A25stdlife))</f>
        <v>0</v>
      </c>
      <c r="AS393" s="168">
        <f>IF(A25stdlife="n/a","n/a",IF(AS$3&gt;(A25stdlife+$E393),(Input!$J$167*(1+rvanilla)^0.5)-SUM($J393:AR393),(Input!$J$167*(1+rvanilla)^0.5)/A25stdlife))</f>
        <v>0</v>
      </c>
      <c r="AT393" s="168">
        <f>IF(A25stdlife="n/a","n/a",IF(AT$3&gt;(A25stdlife+$E393),(Input!$J$167*(1+rvanilla)^0.5)-SUM($J393:AS393),(Input!$J$167*(1+rvanilla)^0.5)/A25stdlife))</f>
        <v>0</v>
      </c>
      <c r="AU393" s="168">
        <f>IF(A25stdlife="n/a","n/a",IF(AU$3&gt;(A25stdlife+$E393),(Input!$J$167*(1+rvanilla)^0.5)-SUM($J393:AT393),(Input!$J$167*(1+rvanilla)^0.5)/A25stdlife))</f>
        <v>0</v>
      </c>
      <c r="AV393" s="168">
        <f>IF(A25stdlife="n/a","n/a",IF(AV$3&gt;(A25stdlife+$E393),(Input!$J$167*(1+rvanilla)^0.5)-SUM($J393:AU393),(Input!$J$167*(1+rvanilla)^0.5)/A25stdlife))</f>
        <v>0</v>
      </c>
      <c r="AW393" s="168">
        <f>IF(A25stdlife="n/a","n/a",IF(AW$3&gt;(A25stdlife+$E393),(Input!$J$167*(1+rvanilla)^0.5)-SUM($J393:AV393),(Input!$J$167*(1+rvanilla)^0.5)/A25stdlife))</f>
        <v>0</v>
      </c>
      <c r="AX393" s="168">
        <f>IF(A25stdlife="n/a","n/a",IF(AX$3&gt;(A25stdlife+$E393),(Input!$J$167*(1+rvanilla)^0.5)-SUM($J393:AW393),(Input!$J$167*(1+rvanilla)^0.5)/A25stdlife))</f>
        <v>0</v>
      </c>
      <c r="AY393" s="168">
        <f>IF(A25stdlife="n/a","n/a",IF(AY$3&gt;(A25stdlife+$E393),(Input!$J$167*(1+rvanilla)^0.5)-SUM($J393:AX393),(Input!$J$167*(1+rvanilla)^0.5)/A25stdlife))</f>
        <v>0</v>
      </c>
      <c r="AZ393" s="168">
        <f>IF(A25stdlife="n/a","n/a",IF(AZ$3&gt;(A25stdlife+$E393),(Input!$J$167*(1+rvanilla)^0.5)-SUM($J393:AY393),(Input!$J$167*(1+rvanilla)^0.5)/A25stdlife))</f>
        <v>0</v>
      </c>
      <c r="BA393" s="168">
        <f>IF(A25stdlife="n/a","n/a",IF(BA$3&gt;(A25stdlife+$E393),(Input!$J$167*(1+rvanilla)^0.5)-SUM($J393:AZ393),(Input!$J$167*(1+rvanilla)^0.5)/A25stdlife))</f>
        <v>0</v>
      </c>
      <c r="BB393" s="168">
        <f>IF(A25stdlife="n/a","n/a",IF(BB$3&gt;(A25stdlife+$E393),(Input!$J$167*(1+rvanilla)^0.5)-SUM($J393:BA393),(Input!$J$167*(1+rvanilla)^0.5)/A25stdlife))</f>
        <v>0</v>
      </c>
      <c r="BC393" s="168">
        <f>IF(A25stdlife="n/a","n/a",IF(BC$3&gt;(A25stdlife+$E393),(Input!$J$167*(1+rvanilla)^0.5)-SUM($J393:BB393),(Input!$J$167*(1+rvanilla)^0.5)/A25stdlife))</f>
        <v>0</v>
      </c>
      <c r="BD393" s="168">
        <f>IF(A25stdlife="n/a","n/a",IF(BD$3&gt;(A25stdlife+$E393),(Input!$J$167*(1+rvanilla)^0.5)-SUM($J393:BC393),(Input!$J$167*(1+rvanilla)^0.5)/A25stdlife))</f>
        <v>0</v>
      </c>
      <c r="BE393" s="168">
        <f>IF(A25stdlife="n/a","n/a",IF(BE$3&gt;(A25stdlife+$E393),(Input!$J$167*(1+rvanilla)^0.5)-SUM($J393:BD393),(Input!$J$167*(1+rvanilla)^0.5)/A25stdlife))</f>
        <v>0</v>
      </c>
      <c r="BF393" s="168">
        <f>IF(A25stdlife="n/a","n/a",IF(BF$3&gt;(A25stdlife+$E393),(Input!$J$167*(1+rvanilla)^0.5)-SUM($J393:BE393),(Input!$J$167*(1+rvanilla)^0.5)/A25stdlife))</f>
        <v>0</v>
      </c>
      <c r="BG393" s="168">
        <f>IF(A25stdlife="n/a","n/a",IF(BG$3&gt;(A25stdlife+$E393),(Input!$J$167*(1+rvanilla)^0.5)-SUM($J393:BF393),(Input!$J$167*(1+rvanilla)^0.5)/A25stdlife))</f>
        <v>0</v>
      </c>
      <c r="BH393" s="168">
        <f>IF(A25stdlife="n/a","n/a",IF(BH$3&gt;(A25stdlife+$E393),(Input!$J$167*(1+rvanilla)^0.5)-SUM($J393:BG393),(Input!$J$167*(1+rvanilla)^0.5)/A25stdlife))</f>
        <v>0</v>
      </c>
      <c r="BI393" s="168">
        <f>IF(A25stdlife="n/a","n/a",IF(BI$3&gt;(A25stdlife+$E393),(Input!$J$167*(1+rvanilla)^0.5)-SUM($J393:BH393),(Input!$J$167*(1+rvanilla)^0.5)/A25stdlife))</f>
        <v>0</v>
      </c>
      <c r="BJ393" s="20"/>
      <c r="BK393" s="20"/>
      <c r="BL393"/>
      <c r="BM393"/>
      <c r="BN393"/>
      <c r="BO393"/>
      <c r="BP393"/>
      <c r="BQ393"/>
      <c r="BR393"/>
      <c r="BS393"/>
      <c r="BT393"/>
      <c r="BU393"/>
      <c r="BV393"/>
      <c r="BW393"/>
      <c r="BX393"/>
      <c r="BY393"/>
      <c r="BZ393"/>
      <c r="CA393"/>
      <c r="CB393"/>
      <c r="CC393"/>
      <c r="CD393"/>
      <c r="CE393"/>
      <c r="CF393"/>
      <c r="CG393"/>
      <c r="CH393"/>
      <c r="CI393"/>
      <c r="CJ393"/>
      <c r="CK393"/>
      <c r="CL393"/>
      <c r="CM393"/>
      <c r="CN393"/>
      <c r="CO393"/>
      <c r="CP393"/>
      <c r="CQ393"/>
      <c r="CR393"/>
      <c r="CS393"/>
      <c r="CT393"/>
      <c r="CU393"/>
      <c r="CV393"/>
      <c r="CW393"/>
      <c r="CX393"/>
      <c r="CY393"/>
      <c r="CZ393"/>
      <c r="DA393"/>
      <c r="DB393"/>
      <c r="DC393"/>
      <c r="DD393"/>
      <c r="DE393"/>
      <c r="DF393"/>
      <c r="DG393"/>
      <c r="DH393"/>
      <c r="DI393"/>
      <c r="DJ393"/>
      <c r="DK393"/>
      <c r="DL393"/>
      <c r="DM393"/>
      <c r="DN393"/>
      <c r="DO393"/>
      <c r="DP393"/>
      <c r="DQ393"/>
      <c r="DR393"/>
      <c r="DS393"/>
      <c r="DT393"/>
      <c r="DU393"/>
      <c r="DV393"/>
      <c r="DW393"/>
      <c r="DX393"/>
      <c r="DY393"/>
      <c r="DZ393"/>
      <c r="EA393"/>
      <c r="EB393"/>
      <c r="EC393"/>
      <c r="ED393"/>
      <c r="EE393"/>
      <c r="EF393"/>
      <c r="EG393"/>
      <c r="EH393"/>
      <c r="EI393"/>
      <c r="EJ393"/>
      <c r="EK393"/>
      <c r="EL393"/>
      <c r="EM393"/>
      <c r="EN393"/>
      <c r="EO393"/>
      <c r="EP393"/>
      <c r="EQ393"/>
      <c r="ER393"/>
      <c r="ES393"/>
      <c r="ET393"/>
      <c r="EU393"/>
      <c r="EV393"/>
      <c r="EW393"/>
      <c r="EX393"/>
      <c r="EY393"/>
      <c r="EZ393"/>
      <c r="FA393"/>
      <c r="FB393"/>
      <c r="FC393"/>
      <c r="FD393"/>
      <c r="FE393"/>
      <c r="FF393"/>
      <c r="FG393"/>
      <c r="FH393"/>
      <c r="FI393"/>
      <c r="FJ393"/>
      <c r="FK393"/>
      <c r="FL393"/>
      <c r="FM393"/>
      <c r="FN393"/>
      <c r="FO393"/>
      <c r="FP393"/>
      <c r="FQ393"/>
      <c r="FR393"/>
      <c r="FS393"/>
      <c r="FT393"/>
      <c r="FU393"/>
      <c r="FV393"/>
      <c r="FW393"/>
      <c r="FX393"/>
      <c r="FY393"/>
      <c r="FZ393"/>
      <c r="GA393"/>
      <c r="GB393"/>
      <c r="GC393"/>
      <c r="GD393"/>
      <c r="GE393"/>
      <c r="GF393"/>
      <c r="GG393"/>
      <c r="GH393"/>
      <c r="GI393"/>
      <c r="GJ393"/>
      <c r="GK393"/>
      <c r="GL393"/>
      <c r="GM393"/>
      <c r="GN393"/>
      <c r="GO393"/>
      <c r="GP393"/>
      <c r="GQ393"/>
      <c r="GR393"/>
      <c r="GS393"/>
      <c r="GT393"/>
      <c r="GU393"/>
      <c r="GV393"/>
      <c r="GW393"/>
      <c r="GX393"/>
      <c r="GY393"/>
      <c r="GZ393"/>
      <c r="HA393"/>
      <c r="HB393"/>
      <c r="HC393"/>
      <c r="HD393"/>
      <c r="HE393"/>
      <c r="HF393"/>
      <c r="HG393"/>
      <c r="HH393"/>
      <c r="HI393"/>
      <c r="HJ393"/>
      <c r="HK393"/>
      <c r="HL393"/>
      <c r="HM393"/>
      <c r="HN393"/>
      <c r="HO393"/>
      <c r="HP393"/>
      <c r="HQ393"/>
      <c r="HR393"/>
      <c r="HS393"/>
      <c r="HT393"/>
      <c r="HU393"/>
      <c r="HV393"/>
      <c r="HW393"/>
      <c r="HX393"/>
      <c r="HY393"/>
      <c r="HZ393"/>
      <c r="IA393"/>
      <c r="IB393"/>
      <c r="IC393"/>
      <c r="ID393"/>
      <c r="IE393"/>
      <c r="IF393"/>
      <c r="IG393"/>
      <c r="IH393"/>
      <c r="II393"/>
      <c r="IJ393"/>
      <c r="IK393"/>
      <c r="IL393"/>
      <c r="IM393"/>
      <c r="IN393"/>
      <c r="IO393"/>
      <c r="IP393"/>
      <c r="IQ393"/>
      <c r="IR393"/>
      <c r="IS393"/>
      <c r="IT393"/>
      <c r="IU393"/>
      <c r="IV393"/>
    </row>
    <row r="394" spans="1:256" s="5" customFormat="1" hidden="1" outlineLevel="2">
      <c r="A394" s="20"/>
      <c r="B394" s="20"/>
      <c r="C394" s="38"/>
      <c r="D394" s="641"/>
      <c r="E394" s="287">
        <v>5</v>
      </c>
      <c r="F394" s="40"/>
      <c r="G394" s="445"/>
      <c r="H394" s="315"/>
      <c r="I394" s="315"/>
      <c r="J394" s="315"/>
      <c r="K394" s="314"/>
      <c r="L394" s="168">
        <f>IF(A25stdlife="n/a","n/a",IF(L$3&gt;(A25stdlife+$E394),(Input!$K$167*(1+rvanilla)^0.5)-SUM($K394:K394),(Input!$K$167*(1+rvanilla)^0.5)/A25stdlife))</f>
        <v>0</v>
      </c>
      <c r="M394" s="168">
        <f>IF(A25stdlife="n/a","n/a",IF(M$3&gt;(A25stdlife+$E394),(Input!$K$167*(1+rvanilla)^0.5)-SUM($K394:L394),(Input!$K$167*(1+rvanilla)^0.5)/A25stdlife))</f>
        <v>0</v>
      </c>
      <c r="N394" s="168">
        <f>IF(A25stdlife="n/a","n/a",IF(N$3&gt;(A25stdlife+$E394),(Input!$K$167*(1+rvanilla)^0.5)-SUM($K394:M394),(Input!$K$167*(1+rvanilla)^0.5)/A25stdlife))</f>
        <v>0</v>
      </c>
      <c r="O394" s="168">
        <f>IF(A25stdlife="n/a","n/a",IF(O$3&gt;(A25stdlife+$E394),(Input!$K$167*(1+rvanilla)^0.5)-SUM($K394:N394),(Input!$K$167*(1+rvanilla)^0.5)/A25stdlife))</f>
        <v>0</v>
      </c>
      <c r="P394" s="168">
        <f>IF(A25stdlife="n/a","n/a",IF(P$3&gt;(A25stdlife+$E394),(Input!$K$167*(1+rvanilla)^0.5)-SUM($K394:O394),(Input!$K$167*(1+rvanilla)^0.5)/A25stdlife))</f>
        <v>0</v>
      </c>
      <c r="Q394" s="168">
        <f>IF(A25stdlife="n/a","n/a",IF(Q$3&gt;(A25stdlife+$E394),(Input!$K$167*(1+rvanilla)^0.5)-SUM($K394:P394),(Input!$K$167*(1+rvanilla)^0.5)/A25stdlife))</f>
        <v>0</v>
      </c>
      <c r="R394" s="168">
        <f>IF(A25stdlife="n/a","n/a",IF(R$3&gt;(A25stdlife+$E394),(Input!$K$167*(1+rvanilla)^0.5)-SUM($K394:Q394),(Input!$K$167*(1+rvanilla)^0.5)/A25stdlife))</f>
        <v>0</v>
      </c>
      <c r="S394" s="168">
        <f>IF(A25stdlife="n/a","n/a",IF(S$3&gt;(A25stdlife+$E394),(Input!$K$167*(1+rvanilla)^0.5)-SUM($K394:R394),(Input!$K$167*(1+rvanilla)^0.5)/A25stdlife))</f>
        <v>0</v>
      </c>
      <c r="T394" s="168">
        <f>IF(A25stdlife="n/a","n/a",IF(T$3&gt;(A25stdlife+$E394),(Input!$K$167*(1+rvanilla)^0.5)-SUM($K394:S394),(Input!$K$167*(1+rvanilla)^0.5)/A25stdlife))</f>
        <v>0</v>
      </c>
      <c r="U394" s="168">
        <f>IF(A25stdlife="n/a","n/a",IF(U$3&gt;(A25stdlife+$E394),(Input!$K$167*(1+rvanilla)^0.5)-SUM($K394:T394),(Input!$K$167*(1+rvanilla)^0.5)/A25stdlife))</f>
        <v>0</v>
      </c>
      <c r="V394" s="168">
        <f>IF(A25stdlife="n/a","n/a",IF(V$3&gt;(A25stdlife+$E394),(Input!$K$167*(1+rvanilla)^0.5)-SUM($K394:U394),(Input!$K$167*(1+rvanilla)^0.5)/A25stdlife))</f>
        <v>0</v>
      </c>
      <c r="W394" s="168">
        <f>IF(A25stdlife="n/a","n/a",IF(W$3&gt;(A25stdlife+$E394),(Input!$K$167*(1+rvanilla)^0.5)-SUM($K394:V394),(Input!$K$167*(1+rvanilla)^0.5)/A25stdlife))</f>
        <v>0</v>
      </c>
      <c r="X394" s="168">
        <f>IF(A25stdlife="n/a","n/a",IF(X$3&gt;(A25stdlife+$E394),(Input!$K$167*(1+rvanilla)^0.5)-SUM($K394:W394),(Input!$K$167*(1+rvanilla)^0.5)/A25stdlife))</f>
        <v>0</v>
      </c>
      <c r="Y394" s="168">
        <f>IF(A25stdlife="n/a","n/a",IF(Y$3&gt;(A25stdlife+$E394),(Input!$K$167*(1+rvanilla)^0.5)-SUM($K394:X394),(Input!$K$167*(1+rvanilla)^0.5)/A25stdlife))</f>
        <v>0</v>
      </c>
      <c r="Z394" s="168">
        <f>IF(A25stdlife="n/a","n/a",IF(Z$3&gt;(A25stdlife+$E394),(Input!$K$167*(1+rvanilla)^0.5)-SUM($K394:Y394),(Input!$K$167*(1+rvanilla)^0.5)/A25stdlife))</f>
        <v>0</v>
      </c>
      <c r="AA394" s="168">
        <f>IF(A25stdlife="n/a","n/a",IF(AA$3&gt;(A25stdlife+$E394),(Input!$K$167*(1+rvanilla)^0.5)-SUM($K394:Z394),(Input!$K$167*(1+rvanilla)^0.5)/A25stdlife))</f>
        <v>0</v>
      </c>
      <c r="AB394" s="168">
        <f>IF(A25stdlife="n/a","n/a",IF(AB$3&gt;(A25stdlife+$E394),(Input!$K$167*(1+rvanilla)^0.5)-SUM($K394:AA394),(Input!$K$167*(1+rvanilla)^0.5)/A25stdlife))</f>
        <v>0</v>
      </c>
      <c r="AC394" s="168">
        <f>IF(A25stdlife="n/a","n/a",IF(AC$3&gt;(A25stdlife+$E394),(Input!$K$167*(1+rvanilla)^0.5)-SUM($K394:AB394),(Input!$K$167*(1+rvanilla)^0.5)/A25stdlife))</f>
        <v>0</v>
      </c>
      <c r="AD394" s="168">
        <f>IF(A25stdlife="n/a","n/a",IF(AD$3&gt;(A25stdlife+$E394),(Input!$K$167*(1+rvanilla)^0.5)-SUM($K394:AC394),(Input!$K$167*(1+rvanilla)^0.5)/A25stdlife))</f>
        <v>0</v>
      </c>
      <c r="AE394" s="168">
        <f>IF(A25stdlife="n/a","n/a",IF(AE$3&gt;(A25stdlife+$E394),(Input!$K$167*(1+rvanilla)^0.5)-SUM($K394:AD394),(Input!$K$167*(1+rvanilla)^0.5)/A25stdlife))</f>
        <v>0</v>
      </c>
      <c r="AF394" s="168">
        <f>IF(A25stdlife="n/a","n/a",IF(AF$3&gt;(A25stdlife+$E394),(Input!$K$167*(1+rvanilla)^0.5)-SUM($K394:AE394),(Input!$K$167*(1+rvanilla)^0.5)/A25stdlife))</f>
        <v>0</v>
      </c>
      <c r="AG394" s="168">
        <f>IF(A25stdlife="n/a","n/a",IF(AG$3&gt;(A25stdlife+$E394),(Input!$K$167*(1+rvanilla)^0.5)-SUM($K394:AF394),(Input!$K$167*(1+rvanilla)^0.5)/A25stdlife))</f>
        <v>0</v>
      </c>
      <c r="AH394" s="168">
        <f>IF(A25stdlife="n/a","n/a",IF(AH$3&gt;(A25stdlife+$E394),(Input!$K$167*(1+rvanilla)^0.5)-SUM($K394:AG394),(Input!$K$167*(1+rvanilla)^0.5)/A25stdlife))</f>
        <v>0</v>
      </c>
      <c r="AI394" s="168">
        <f>IF(A25stdlife="n/a","n/a",IF(AI$3&gt;(A25stdlife+$E394),(Input!$K$167*(1+rvanilla)^0.5)-SUM($K394:AH394),(Input!$K$167*(1+rvanilla)^0.5)/A25stdlife))</f>
        <v>0</v>
      </c>
      <c r="AJ394" s="168">
        <f>IF(A25stdlife="n/a","n/a",IF(AJ$3&gt;(A25stdlife+$E394),(Input!$K$167*(1+rvanilla)^0.5)-SUM($K394:AI394),(Input!$K$167*(1+rvanilla)^0.5)/A25stdlife))</f>
        <v>0</v>
      </c>
      <c r="AK394" s="168">
        <f>IF(A25stdlife="n/a","n/a",IF(AK$3&gt;(A25stdlife+$E394),(Input!$K$167*(1+rvanilla)^0.5)-SUM($K394:AJ394),(Input!$K$167*(1+rvanilla)^0.5)/A25stdlife))</f>
        <v>0</v>
      </c>
      <c r="AL394" s="168">
        <f>IF(A25stdlife="n/a","n/a",IF(AL$3&gt;(A25stdlife+$E394),(Input!$K$167*(1+rvanilla)^0.5)-SUM($K394:AK394),(Input!$K$167*(1+rvanilla)^0.5)/A25stdlife))</f>
        <v>0</v>
      </c>
      <c r="AM394" s="168">
        <f>IF(A25stdlife="n/a","n/a",IF(AM$3&gt;(A25stdlife+$E394),(Input!$K$167*(1+rvanilla)^0.5)-SUM($K394:AL394),(Input!$K$167*(1+rvanilla)^0.5)/A25stdlife))</f>
        <v>0</v>
      </c>
      <c r="AN394" s="168">
        <f>IF(A25stdlife="n/a","n/a",IF(AN$3&gt;(A25stdlife+$E394),(Input!$K$167*(1+rvanilla)^0.5)-SUM($K394:AM394),(Input!$K$167*(1+rvanilla)^0.5)/A25stdlife))</f>
        <v>0</v>
      </c>
      <c r="AO394" s="168">
        <f>IF(A25stdlife="n/a","n/a",IF(AO$3&gt;(A25stdlife+$E394),(Input!$K$167*(1+rvanilla)^0.5)-SUM($K394:AN394),(Input!$K$167*(1+rvanilla)^0.5)/A25stdlife))</f>
        <v>0</v>
      </c>
      <c r="AP394" s="168">
        <f>IF(A25stdlife="n/a","n/a",IF(AP$3&gt;(A25stdlife+$E394),(Input!$K$167*(1+rvanilla)^0.5)-SUM($K394:AO394),(Input!$K$167*(1+rvanilla)^0.5)/A25stdlife))</f>
        <v>0</v>
      </c>
      <c r="AQ394" s="168">
        <f>IF(A25stdlife="n/a","n/a",IF(AQ$3&gt;(A25stdlife+$E394),(Input!$K$167*(1+rvanilla)^0.5)-SUM($K394:AP394),(Input!$K$167*(1+rvanilla)^0.5)/A25stdlife))</f>
        <v>0</v>
      </c>
      <c r="AR394" s="168">
        <f>IF(A25stdlife="n/a","n/a",IF(AR$3&gt;(A25stdlife+$E394),(Input!$K$167*(1+rvanilla)^0.5)-SUM($K394:AQ394),(Input!$K$167*(1+rvanilla)^0.5)/A25stdlife))</f>
        <v>0</v>
      </c>
      <c r="AS394" s="168">
        <f>IF(A25stdlife="n/a","n/a",IF(AS$3&gt;(A25stdlife+$E394),(Input!$K$167*(1+rvanilla)^0.5)-SUM($K394:AR394),(Input!$K$167*(1+rvanilla)^0.5)/A25stdlife))</f>
        <v>0</v>
      </c>
      <c r="AT394" s="168">
        <f>IF(A25stdlife="n/a","n/a",IF(AT$3&gt;(A25stdlife+$E394),(Input!$K$167*(1+rvanilla)^0.5)-SUM($K394:AS394),(Input!$K$167*(1+rvanilla)^0.5)/A25stdlife))</f>
        <v>0</v>
      </c>
      <c r="AU394" s="168">
        <f>IF(A25stdlife="n/a","n/a",IF(AU$3&gt;(A25stdlife+$E394),(Input!$K$167*(1+rvanilla)^0.5)-SUM($K394:AT394),(Input!$K$167*(1+rvanilla)^0.5)/A25stdlife))</f>
        <v>0</v>
      </c>
      <c r="AV394" s="168">
        <f>IF(A25stdlife="n/a","n/a",IF(AV$3&gt;(A25stdlife+$E394),(Input!$K$167*(1+rvanilla)^0.5)-SUM($K394:AU394),(Input!$K$167*(1+rvanilla)^0.5)/A25stdlife))</f>
        <v>0</v>
      </c>
      <c r="AW394" s="168">
        <f>IF(A25stdlife="n/a","n/a",IF(AW$3&gt;(A25stdlife+$E394),(Input!$K$167*(1+rvanilla)^0.5)-SUM($K394:AV394),(Input!$K$167*(1+rvanilla)^0.5)/A25stdlife))</f>
        <v>0</v>
      </c>
      <c r="AX394" s="168">
        <f>IF(A25stdlife="n/a","n/a",IF(AX$3&gt;(A25stdlife+$E394),(Input!$K$167*(1+rvanilla)^0.5)-SUM($K394:AW394),(Input!$K$167*(1+rvanilla)^0.5)/A25stdlife))</f>
        <v>0</v>
      </c>
      <c r="AY394" s="168">
        <f>IF(A25stdlife="n/a","n/a",IF(AY$3&gt;(A25stdlife+$E394),(Input!$K$167*(1+rvanilla)^0.5)-SUM($K394:AX394),(Input!$K$167*(1+rvanilla)^0.5)/A25stdlife))</f>
        <v>0</v>
      </c>
      <c r="AZ394" s="168">
        <f>IF(A25stdlife="n/a","n/a",IF(AZ$3&gt;(A25stdlife+$E394),(Input!$K$167*(1+rvanilla)^0.5)-SUM($K394:AY394),(Input!$K$167*(1+rvanilla)^0.5)/A25stdlife))</f>
        <v>0</v>
      </c>
      <c r="BA394" s="168">
        <f>IF(A25stdlife="n/a","n/a",IF(BA$3&gt;(A25stdlife+$E394),(Input!$K$167*(1+rvanilla)^0.5)-SUM($K394:AZ394),(Input!$K$167*(1+rvanilla)^0.5)/A25stdlife))</f>
        <v>0</v>
      </c>
      <c r="BB394" s="168">
        <f>IF(A25stdlife="n/a","n/a",IF(BB$3&gt;(A25stdlife+$E394),(Input!$K$167*(1+rvanilla)^0.5)-SUM($K394:BA394),(Input!$K$167*(1+rvanilla)^0.5)/A25stdlife))</f>
        <v>0</v>
      </c>
      <c r="BC394" s="168">
        <f>IF(A25stdlife="n/a","n/a",IF(BC$3&gt;(A25stdlife+$E394),(Input!$K$167*(1+rvanilla)^0.5)-SUM($K394:BB394),(Input!$K$167*(1+rvanilla)^0.5)/A25stdlife))</f>
        <v>0</v>
      </c>
      <c r="BD394" s="168">
        <f>IF(A25stdlife="n/a","n/a",IF(BD$3&gt;(A25stdlife+$E394),(Input!$K$167*(1+rvanilla)^0.5)-SUM($K394:BC394),(Input!$K$167*(1+rvanilla)^0.5)/A25stdlife))</f>
        <v>0</v>
      </c>
      <c r="BE394" s="168">
        <f>IF(A25stdlife="n/a","n/a",IF(BE$3&gt;(A25stdlife+$E394),(Input!$K$167*(1+rvanilla)^0.5)-SUM($K394:BD394),(Input!$K$167*(1+rvanilla)^0.5)/A25stdlife))</f>
        <v>0</v>
      </c>
      <c r="BF394" s="168">
        <f>IF(A25stdlife="n/a","n/a",IF(BF$3&gt;(A25stdlife+$E394),(Input!$K$167*(1+rvanilla)^0.5)-SUM($K394:BE394),(Input!$K$167*(1+rvanilla)^0.5)/A25stdlife))</f>
        <v>0</v>
      </c>
      <c r="BG394" s="168">
        <f>IF(A25stdlife="n/a","n/a",IF(BG$3&gt;(A25stdlife+$E394),(Input!$K$167*(1+rvanilla)^0.5)-SUM($K394:BF394),(Input!$K$167*(1+rvanilla)^0.5)/A25stdlife))</f>
        <v>0</v>
      </c>
      <c r="BH394" s="168">
        <f>IF(A25stdlife="n/a","n/a",IF(BH$3&gt;(A25stdlife+$E394),(Input!$K$167*(1+rvanilla)^0.5)-SUM($K394:BG394),(Input!$K$167*(1+rvanilla)^0.5)/A25stdlife))</f>
        <v>0</v>
      </c>
      <c r="BI394" s="168">
        <f>IF(A25stdlife="n/a","n/a",IF(BI$3&gt;(A25stdlife+$E394),(Input!$K$167*(1+rvanilla)^0.5)-SUM($K394:BH394),(Input!$K$167*(1+rvanilla)^0.5)/A25stdlife))</f>
        <v>0</v>
      </c>
      <c r="BJ394" s="20"/>
      <c r="BK394" s="20"/>
      <c r="BL394"/>
      <c r="BM394"/>
      <c r="BN394"/>
      <c r="BO394"/>
      <c r="BP394"/>
      <c r="BQ394"/>
      <c r="BR394"/>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DG394"/>
      <c r="DH394"/>
      <c r="DI394"/>
      <c r="DJ394"/>
      <c r="DK394"/>
      <c r="DL394"/>
      <c r="DM394"/>
      <c r="DN394"/>
      <c r="DO394"/>
      <c r="DP394"/>
      <c r="DQ394"/>
      <c r="DR394"/>
      <c r="DS394"/>
      <c r="DT394"/>
      <c r="DU394"/>
      <c r="DV394"/>
      <c r="DW394"/>
      <c r="DX394"/>
      <c r="DY394"/>
      <c r="DZ394"/>
      <c r="EA394"/>
      <c r="EB394"/>
      <c r="EC394"/>
      <c r="ED394"/>
      <c r="EE394"/>
      <c r="EF394"/>
      <c r="EG394"/>
      <c r="EH394"/>
      <c r="EI394"/>
      <c r="EJ394"/>
      <c r="EK394"/>
      <c r="EL394"/>
      <c r="EM394"/>
      <c r="EN394"/>
      <c r="EO394"/>
      <c r="EP394"/>
      <c r="EQ394"/>
      <c r="ER394"/>
      <c r="ES394"/>
      <c r="ET394"/>
      <c r="EU394"/>
      <c r="EV394"/>
      <c r="EW394"/>
      <c r="EX394"/>
      <c r="EY394"/>
      <c r="EZ394"/>
      <c r="FA394"/>
      <c r="FB394"/>
      <c r="FC394"/>
      <c r="FD394"/>
      <c r="FE394"/>
      <c r="FF394"/>
      <c r="FG394"/>
      <c r="FH394"/>
      <c r="FI394"/>
      <c r="FJ394"/>
      <c r="FK394"/>
      <c r="FL394"/>
      <c r="FM394"/>
      <c r="FN394"/>
      <c r="FO394"/>
      <c r="FP394"/>
      <c r="FQ394"/>
      <c r="FR394"/>
      <c r="FS394"/>
      <c r="FT394"/>
      <c r="FU394"/>
      <c r="FV394"/>
      <c r="FW394"/>
      <c r="FX394"/>
      <c r="FY394"/>
      <c r="FZ394"/>
      <c r="GA394"/>
      <c r="GB394"/>
      <c r="GC394"/>
      <c r="GD394"/>
      <c r="GE394"/>
      <c r="GF394"/>
      <c r="GG394"/>
      <c r="GH394"/>
      <c r="GI394"/>
      <c r="GJ394"/>
      <c r="GK394"/>
      <c r="GL394"/>
      <c r="GM394"/>
      <c r="GN394"/>
      <c r="GO394"/>
      <c r="GP394"/>
      <c r="GQ394"/>
      <c r="GR394"/>
      <c r="GS394"/>
      <c r="GT394"/>
      <c r="GU394"/>
      <c r="GV394"/>
      <c r="GW394"/>
      <c r="GX394"/>
      <c r="GY394"/>
      <c r="GZ394"/>
      <c r="HA394"/>
      <c r="HB394"/>
      <c r="HC394"/>
      <c r="HD394"/>
      <c r="HE394"/>
      <c r="HF394"/>
      <c r="HG394"/>
      <c r="HH394"/>
      <c r="HI394"/>
      <c r="HJ394"/>
      <c r="HK394"/>
      <c r="HL394"/>
      <c r="HM394"/>
      <c r="HN394"/>
      <c r="HO394"/>
      <c r="HP394"/>
      <c r="HQ394"/>
      <c r="HR394"/>
      <c r="HS394"/>
      <c r="HT394"/>
      <c r="HU394"/>
      <c r="HV394"/>
      <c r="HW394"/>
      <c r="HX394"/>
      <c r="HY394"/>
      <c r="HZ394"/>
      <c r="IA394"/>
      <c r="IB394"/>
      <c r="IC394"/>
      <c r="ID394"/>
      <c r="IE394"/>
      <c r="IF394"/>
      <c r="IG394"/>
      <c r="IH394"/>
      <c r="II394"/>
      <c r="IJ394"/>
      <c r="IK394"/>
      <c r="IL394"/>
      <c r="IM394"/>
      <c r="IN394"/>
      <c r="IO394"/>
      <c r="IP394"/>
      <c r="IQ394"/>
      <c r="IR394"/>
      <c r="IS394"/>
      <c r="IT394"/>
      <c r="IU394"/>
      <c r="IV394"/>
    </row>
    <row r="395" spans="1:256" s="5" customFormat="1" hidden="1" outlineLevel="2">
      <c r="A395" s="20"/>
      <c r="B395" s="20"/>
      <c r="C395" s="38"/>
      <c r="D395" s="641"/>
      <c r="E395" s="287">
        <v>6</v>
      </c>
      <c r="F395" s="40"/>
      <c r="G395" s="445"/>
      <c r="H395" s="315"/>
      <c r="I395" s="315"/>
      <c r="J395" s="315"/>
      <c r="K395" s="315"/>
      <c r="L395" s="314"/>
      <c r="M395" s="168">
        <f>IF(A25stdlife="n/a","n/a",IF(M$3&gt;(A25stdlife+$E395),(Input!$L$167*(1+rvanilla)^0.5)-SUM($L395:L395),(Input!$L$167*(1+rvanilla)^0.5)/A25stdlife))</f>
        <v>0</v>
      </c>
      <c r="N395" s="168">
        <f>IF(A25stdlife="n/a","n/a",IF(N$3&gt;(A25stdlife+$E395),(Input!$L$167*(1+rvanilla)^0.5)-SUM($L395:M395),(Input!$L$167*(1+rvanilla)^0.5)/A25stdlife))</f>
        <v>0</v>
      </c>
      <c r="O395" s="168">
        <f>IF(A25stdlife="n/a","n/a",IF(O$3&gt;(A25stdlife+$E395),(Input!$L$167*(1+rvanilla)^0.5)-SUM($L395:N395),(Input!$L$167*(1+rvanilla)^0.5)/A25stdlife))</f>
        <v>0</v>
      </c>
      <c r="P395" s="168">
        <f>IF(A25stdlife="n/a","n/a",IF(P$3&gt;(A25stdlife+$E395),(Input!$L$167*(1+rvanilla)^0.5)-SUM($L395:O395),(Input!$L$167*(1+rvanilla)^0.5)/A25stdlife))</f>
        <v>0</v>
      </c>
      <c r="Q395" s="168">
        <f>IF(A25stdlife="n/a","n/a",IF(Q$3&gt;(A25stdlife+$E395),(Input!$L$167*(1+rvanilla)^0.5)-SUM($L395:P395),(Input!$L$167*(1+rvanilla)^0.5)/A25stdlife))</f>
        <v>0</v>
      </c>
      <c r="R395" s="168">
        <f>IF(A25stdlife="n/a","n/a",IF(R$3&gt;(A25stdlife+$E395),(Input!$L$167*(1+rvanilla)^0.5)-SUM($L395:Q395),(Input!$L$167*(1+rvanilla)^0.5)/A25stdlife))</f>
        <v>0</v>
      </c>
      <c r="S395" s="168">
        <f>IF(A25stdlife="n/a","n/a",IF(S$3&gt;(A25stdlife+$E395),(Input!$L$167*(1+rvanilla)^0.5)-SUM($L395:R395),(Input!$L$167*(1+rvanilla)^0.5)/A25stdlife))</f>
        <v>0</v>
      </c>
      <c r="T395" s="168">
        <f>IF(A25stdlife="n/a","n/a",IF(T$3&gt;(A25stdlife+$E395),(Input!$L$167*(1+rvanilla)^0.5)-SUM($L395:S395),(Input!$L$167*(1+rvanilla)^0.5)/A25stdlife))</f>
        <v>0</v>
      </c>
      <c r="U395" s="168">
        <f>IF(A25stdlife="n/a","n/a",IF(U$3&gt;(A25stdlife+$E395),(Input!$L$167*(1+rvanilla)^0.5)-SUM($L395:T395),(Input!$L$167*(1+rvanilla)^0.5)/A25stdlife))</f>
        <v>0</v>
      </c>
      <c r="V395" s="168">
        <f>IF(A25stdlife="n/a","n/a",IF(V$3&gt;(A25stdlife+$E395),(Input!$L$167*(1+rvanilla)^0.5)-SUM($L395:U395),(Input!$L$167*(1+rvanilla)^0.5)/A25stdlife))</f>
        <v>0</v>
      </c>
      <c r="W395" s="168">
        <f>IF(A25stdlife="n/a","n/a",IF(W$3&gt;(A25stdlife+$E395),(Input!$L$167*(1+rvanilla)^0.5)-SUM($L395:V395),(Input!$L$167*(1+rvanilla)^0.5)/A25stdlife))</f>
        <v>0</v>
      </c>
      <c r="X395" s="168">
        <f>IF(A25stdlife="n/a","n/a",IF(X$3&gt;(A25stdlife+$E395),(Input!$L$167*(1+rvanilla)^0.5)-SUM($L395:W395),(Input!$L$167*(1+rvanilla)^0.5)/A25stdlife))</f>
        <v>0</v>
      </c>
      <c r="Y395" s="168">
        <f>IF(A25stdlife="n/a","n/a",IF(Y$3&gt;(A25stdlife+$E395),(Input!$L$167*(1+rvanilla)^0.5)-SUM($L395:X395),(Input!$L$167*(1+rvanilla)^0.5)/A25stdlife))</f>
        <v>0</v>
      </c>
      <c r="Z395" s="168">
        <f>IF(A25stdlife="n/a","n/a",IF(Z$3&gt;(A25stdlife+$E395),(Input!$L$167*(1+rvanilla)^0.5)-SUM($L395:Y395),(Input!$L$167*(1+rvanilla)^0.5)/A25stdlife))</f>
        <v>0</v>
      </c>
      <c r="AA395" s="168">
        <f>IF(A25stdlife="n/a","n/a",IF(AA$3&gt;(A25stdlife+$E395),(Input!$L$167*(1+rvanilla)^0.5)-SUM($L395:Z395),(Input!$L$167*(1+rvanilla)^0.5)/A25stdlife))</f>
        <v>0</v>
      </c>
      <c r="AB395" s="168">
        <f>IF(A25stdlife="n/a","n/a",IF(AB$3&gt;(A25stdlife+$E395),(Input!$L$167*(1+rvanilla)^0.5)-SUM($L395:AA395),(Input!$L$167*(1+rvanilla)^0.5)/A25stdlife))</f>
        <v>0</v>
      </c>
      <c r="AC395" s="168">
        <f>IF(A25stdlife="n/a","n/a",IF(AC$3&gt;(A25stdlife+$E395),(Input!$L$167*(1+rvanilla)^0.5)-SUM($L395:AB395),(Input!$L$167*(1+rvanilla)^0.5)/A25stdlife))</f>
        <v>0</v>
      </c>
      <c r="AD395" s="168">
        <f>IF(A25stdlife="n/a","n/a",IF(AD$3&gt;(A25stdlife+$E395),(Input!$L$167*(1+rvanilla)^0.5)-SUM($L395:AC395),(Input!$L$167*(1+rvanilla)^0.5)/A25stdlife))</f>
        <v>0</v>
      </c>
      <c r="AE395" s="168">
        <f>IF(A25stdlife="n/a","n/a",IF(AE$3&gt;(A25stdlife+$E395),(Input!$L$167*(1+rvanilla)^0.5)-SUM($L395:AD395),(Input!$L$167*(1+rvanilla)^0.5)/A25stdlife))</f>
        <v>0</v>
      </c>
      <c r="AF395" s="168">
        <f>IF(A25stdlife="n/a","n/a",IF(AF$3&gt;(A25stdlife+$E395),(Input!$L$167*(1+rvanilla)^0.5)-SUM($L395:AE395),(Input!$L$167*(1+rvanilla)^0.5)/A25stdlife))</f>
        <v>0</v>
      </c>
      <c r="AG395" s="168">
        <f>IF(A25stdlife="n/a","n/a",IF(AG$3&gt;(A25stdlife+$E395),(Input!$L$167*(1+rvanilla)^0.5)-SUM($L395:AF395),(Input!$L$167*(1+rvanilla)^0.5)/A25stdlife))</f>
        <v>0</v>
      </c>
      <c r="AH395" s="168">
        <f>IF(A25stdlife="n/a","n/a",IF(AH$3&gt;(A25stdlife+$E395),(Input!$L$167*(1+rvanilla)^0.5)-SUM($L395:AG395),(Input!$L$167*(1+rvanilla)^0.5)/A25stdlife))</f>
        <v>0</v>
      </c>
      <c r="AI395" s="168">
        <f>IF(A25stdlife="n/a","n/a",IF(AI$3&gt;(A25stdlife+$E395),(Input!$L$167*(1+rvanilla)^0.5)-SUM($L395:AH395),(Input!$L$167*(1+rvanilla)^0.5)/A25stdlife))</f>
        <v>0</v>
      </c>
      <c r="AJ395" s="168">
        <f>IF(A25stdlife="n/a","n/a",IF(AJ$3&gt;(A25stdlife+$E395),(Input!$L$167*(1+rvanilla)^0.5)-SUM($L395:AI395),(Input!$L$167*(1+rvanilla)^0.5)/A25stdlife))</f>
        <v>0</v>
      </c>
      <c r="AK395" s="168">
        <f>IF(A25stdlife="n/a","n/a",IF(AK$3&gt;(A25stdlife+$E395),(Input!$L$167*(1+rvanilla)^0.5)-SUM($L395:AJ395),(Input!$L$167*(1+rvanilla)^0.5)/A25stdlife))</f>
        <v>0</v>
      </c>
      <c r="AL395" s="168">
        <f>IF(A25stdlife="n/a","n/a",IF(AL$3&gt;(A25stdlife+$E395),(Input!$L$167*(1+rvanilla)^0.5)-SUM($L395:AK395),(Input!$L$167*(1+rvanilla)^0.5)/A25stdlife))</f>
        <v>0</v>
      </c>
      <c r="AM395" s="168">
        <f>IF(A25stdlife="n/a","n/a",IF(AM$3&gt;(A25stdlife+$E395),(Input!$L$167*(1+rvanilla)^0.5)-SUM($L395:AL395),(Input!$L$167*(1+rvanilla)^0.5)/A25stdlife))</f>
        <v>0</v>
      </c>
      <c r="AN395" s="168">
        <f>IF(A25stdlife="n/a","n/a",IF(AN$3&gt;(A25stdlife+$E395),(Input!$L$167*(1+rvanilla)^0.5)-SUM($L395:AM395),(Input!$L$167*(1+rvanilla)^0.5)/A25stdlife))</f>
        <v>0</v>
      </c>
      <c r="AO395" s="168">
        <f>IF(A25stdlife="n/a","n/a",IF(AO$3&gt;(A25stdlife+$E395),(Input!$L$167*(1+rvanilla)^0.5)-SUM($L395:AN395),(Input!$L$167*(1+rvanilla)^0.5)/A25stdlife))</f>
        <v>0</v>
      </c>
      <c r="AP395" s="168">
        <f>IF(A25stdlife="n/a","n/a",IF(AP$3&gt;(A25stdlife+$E395),(Input!$L$167*(1+rvanilla)^0.5)-SUM($L395:AO395),(Input!$L$167*(1+rvanilla)^0.5)/A25stdlife))</f>
        <v>0</v>
      </c>
      <c r="AQ395" s="168">
        <f>IF(A25stdlife="n/a","n/a",IF(AQ$3&gt;(A25stdlife+$E395),(Input!$L$167*(1+rvanilla)^0.5)-SUM($L395:AP395),(Input!$L$167*(1+rvanilla)^0.5)/A25stdlife))</f>
        <v>0</v>
      </c>
      <c r="AR395" s="168">
        <f>IF(A25stdlife="n/a","n/a",IF(AR$3&gt;(A25stdlife+$E395),(Input!$L$167*(1+rvanilla)^0.5)-SUM($L395:AQ395),(Input!$L$167*(1+rvanilla)^0.5)/A25stdlife))</f>
        <v>0</v>
      </c>
      <c r="AS395" s="168">
        <f>IF(A25stdlife="n/a","n/a",IF(AS$3&gt;(A25stdlife+$E395),(Input!$L$167*(1+rvanilla)^0.5)-SUM($L395:AR395),(Input!$L$167*(1+rvanilla)^0.5)/A25stdlife))</f>
        <v>0</v>
      </c>
      <c r="AT395" s="168">
        <f>IF(A25stdlife="n/a","n/a",IF(AT$3&gt;(A25stdlife+$E395),(Input!$L$167*(1+rvanilla)^0.5)-SUM($L395:AS395),(Input!$L$167*(1+rvanilla)^0.5)/A25stdlife))</f>
        <v>0</v>
      </c>
      <c r="AU395" s="168">
        <f>IF(A25stdlife="n/a","n/a",IF(AU$3&gt;(A25stdlife+$E395),(Input!$L$167*(1+rvanilla)^0.5)-SUM($L395:AT395),(Input!$L$167*(1+rvanilla)^0.5)/A25stdlife))</f>
        <v>0</v>
      </c>
      <c r="AV395" s="168">
        <f>IF(A25stdlife="n/a","n/a",IF(AV$3&gt;(A25stdlife+$E395),(Input!$L$167*(1+rvanilla)^0.5)-SUM($L395:AU395),(Input!$L$167*(1+rvanilla)^0.5)/A25stdlife))</f>
        <v>0</v>
      </c>
      <c r="AW395" s="168">
        <f>IF(A25stdlife="n/a","n/a",IF(AW$3&gt;(A25stdlife+$E395),(Input!$L$167*(1+rvanilla)^0.5)-SUM($L395:AV395),(Input!$L$167*(1+rvanilla)^0.5)/A25stdlife))</f>
        <v>0</v>
      </c>
      <c r="AX395" s="168">
        <f>IF(A25stdlife="n/a","n/a",IF(AX$3&gt;(A25stdlife+$E395),(Input!$L$167*(1+rvanilla)^0.5)-SUM($L395:AW395),(Input!$L$167*(1+rvanilla)^0.5)/A25stdlife))</f>
        <v>0</v>
      </c>
      <c r="AY395" s="168">
        <f>IF(A25stdlife="n/a","n/a",IF(AY$3&gt;(A25stdlife+$E395),(Input!$L$167*(1+rvanilla)^0.5)-SUM($L395:AX395),(Input!$L$167*(1+rvanilla)^0.5)/A25stdlife))</f>
        <v>0</v>
      </c>
      <c r="AZ395" s="168">
        <f>IF(A25stdlife="n/a","n/a",IF(AZ$3&gt;(A25stdlife+$E395),(Input!$L$167*(1+rvanilla)^0.5)-SUM($L395:AY395),(Input!$L$167*(1+rvanilla)^0.5)/A25stdlife))</f>
        <v>0</v>
      </c>
      <c r="BA395" s="168">
        <f>IF(A25stdlife="n/a","n/a",IF(BA$3&gt;(A25stdlife+$E395),(Input!$L$167*(1+rvanilla)^0.5)-SUM($L395:AZ395),(Input!$L$167*(1+rvanilla)^0.5)/A25stdlife))</f>
        <v>0</v>
      </c>
      <c r="BB395" s="168">
        <f>IF(A25stdlife="n/a","n/a",IF(BB$3&gt;(A25stdlife+$E395),(Input!$L$167*(1+rvanilla)^0.5)-SUM($L395:BA395),(Input!$L$167*(1+rvanilla)^0.5)/A25stdlife))</f>
        <v>0</v>
      </c>
      <c r="BC395" s="168">
        <f>IF(A25stdlife="n/a","n/a",IF(BC$3&gt;(A25stdlife+$E395),(Input!$L$167*(1+rvanilla)^0.5)-SUM($L395:BB395),(Input!$L$167*(1+rvanilla)^0.5)/A25stdlife))</f>
        <v>0</v>
      </c>
      <c r="BD395" s="168">
        <f>IF(A25stdlife="n/a","n/a",IF(BD$3&gt;(A25stdlife+$E395),(Input!$L$167*(1+rvanilla)^0.5)-SUM($L395:BC395),(Input!$L$167*(1+rvanilla)^0.5)/A25stdlife))</f>
        <v>0</v>
      </c>
      <c r="BE395" s="168">
        <f>IF(A25stdlife="n/a","n/a",IF(BE$3&gt;(A25stdlife+$E395),(Input!$L$167*(1+rvanilla)^0.5)-SUM($L395:BD395),(Input!$L$167*(1+rvanilla)^0.5)/A25stdlife))</f>
        <v>0</v>
      </c>
      <c r="BF395" s="168">
        <f>IF(A25stdlife="n/a","n/a",IF(BF$3&gt;(A25stdlife+$E395),(Input!$L$167*(1+rvanilla)^0.5)-SUM($L395:BE395),(Input!$L$167*(1+rvanilla)^0.5)/A25stdlife))</f>
        <v>0</v>
      </c>
      <c r="BG395" s="168">
        <f>IF(A25stdlife="n/a","n/a",IF(BG$3&gt;(A25stdlife+$E395),(Input!$L$167*(1+rvanilla)^0.5)-SUM($L395:BF395),(Input!$L$167*(1+rvanilla)^0.5)/A25stdlife))</f>
        <v>0</v>
      </c>
      <c r="BH395" s="168">
        <f>IF(A25stdlife="n/a","n/a",IF(BH$3&gt;(A25stdlife+$E395),(Input!$L$167*(1+rvanilla)^0.5)-SUM($L395:BG395),(Input!$L$167*(1+rvanilla)^0.5)/A25stdlife))</f>
        <v>0</v>
      </c>
      <c r="BI395" s="168">
        <f>IF(A25stdlife="n/a","n/a",IF(BI$3&gt;(A25stdlife+$E395),(Input!$L$167*(1+rvanilla)^0.5)-SUM($L395:BH395),(Input!$L$167*(1+rvanilla)^0.5)/A25stdlife))</f>
        <v>0</v>
      </c>
      <c r="BJ395" s="20"/>
      <c r="BK395" s="20"/>
      <c r="BL395"/>
      <c r="BM395"/>
      <c r="BN395"/>
      <c r="BO395"/>
      <c r="BP395"/>
      <c r="BQ395"/>
      <c r="BR395"/>
      <c r="BS395"/>
      <c r="BT395"/>
      <c r="BU395"/>
      <c r="BV395"/>
      <c r="BW395"/>
      <c r="BX395"/>
      <c r="BY395"/>
      <c r="BZ395"/>
      <c r="CA395"/>
      <c r="CB395"/>
      <c r="CC395"/>
      <c r="CD395"/>
      <c r="CE395"/>
      <c r="CF395"/>
      <c r="CG395"/>
      <c r="CH395"/>
      <c r="CI395"/>
      <c r="CJ395"/>
      <c r="CK395"/>
      <c r="CL395"/>
      <c r="CM395"/>
      <c r="CN395"/>
      <c r="CO395"/>
      <c r="CP395"/>
      <c r="CQ395"/>
      <c r="CR395"/>
      <c r="CS395"/>
      <c r="CT395"/>
      <c r="CU395"/>
      <c r="CV395"/>
      <c r="CW395"/>
      <c r="CX395"/>
      <c r="CY395"/>
      <c r="CZ395"/>
      <c r="DA395"/>
      <c r="DB395"/>
      <c r="DC395"/>
      <c r="DD395"/>
      <c r="DE395"/>
      <c r="DF395"/>
      <c r="DG395"/>
      <c r="DH395"/>
      <c r="DI395"/>
      <c r="DJ395"/>
      <c r="DK395"/>
      <c r="DL395"/>
      <c r="DM395"/>
      <c r="DN395"/>
      <c r="DO395"/>
      <c r="DP395"/>
      <c r="DQ395"/>
      <c r="DR395"/>
      <c r="DS395"/>
      <c r="DT395"/>
      <c r="DU395"/>
      <c r="DV395"/>
      <c r="DW395"/>
      <c r="DX395"/>
      <c r="DY395"/>
      <c r="DZ395"/>
      <c r="EA395"/>
      <c r="EB395"/>
      <c r="EC395"/>
      <c r="ED395"/>
      <c r="EE395"/>
      <c r="EF395"/>
      <c r="EG395"/>
      <c r="EH395"/>
      <c r="EI395"/>
      <c r="EJ395"/>
      <c r="EK395"/>
      <c r="EL395"/>
      <c r="EM395"/>
      <c r="EN395"/>
      <c r="EO395"/>
      <c r="EP395"/>
      <c r="EQ395"/>
      <c r="ER395"/>
      <c r="ES395"/>
      <c r="ET395"/>
      <c r="EU395"/>
      <c r="EV395"/>
      <c r="EW395"/>
      <c r="EX395"/>
      <c r="EY395"/>
      <c r="EZ395"/>
      <c r="FA395"/>
      <c r="FB395"/>
      <c r="FC395"/>
      <c r="FD395"/>
      <c r="FE395"/>
      <c r="FF395"/>
      <c r="FG395"/>
      <c r="FH395"/>
      <c r="FI395"/>
      <c r="FJ395"/>
      <c r="FK395"/>
      <c r="FL395"/>
      <c r="FM395"/>
      <c r="FN395"/>
      <c r="FO395"/>
      <c r="FP395"/>
      <c r="FQ395"/>
      <c r="FR395"/>
      <c r="FS395"/>
      <c r="FT395"/>
      <c r="FU395"/>
      <c r="FV395"/>
      <c r="FW395"/>
      <c r="FX395"/>
      <c r="FY395"/>
      <c r="FZ395"/>
      <c r="GA395"/>
      <c r="GB395"/>
      <c r="GC395"/>
      <c r="GD395"/>
      <c r="GE395"/>
      <c r="GF395"/>
      <c r="GG395"/>
      <c r="GH395"/>
      <c r="GI395"/>
      <c r="GJ395"/>
      <c r="GK395"/>
      <c r="GL395"/>
      <c r="GM395"/>
      <c r="GN395"/>
      <c r="GO395"/>
      <c r="GP395"/>
      <c r="GQ395"/>
      <c r="GR395"/>
      <c r="GS395"/>
      <c r="GT395"/>
      <c r="GU395"/>
      <c r="GV395"/>
      <c r="GW395"/>
      <c r="GX395"/>
      <c r="GY395"/>
      <c r="GZ395"/>
      <c r="HA395"/>
      <c r="HB395"/>
      <c r="HC395"/>
      <c r="HD395"/>
      <c r="HE395"/>
      <c r="HF395"/>
      <c r="HG395"/>
      <c r="HH395"/>
      <c r="HI395"/>
      <c r="HJ395"/>
      <c r="HK395"/>
      <c r="HL395"/>
      <c r="HM395"/>
      <c r="HN395"/>
      <c r="HO395"/>
      <c r="HP395"/>
      <c r="HQ395"/>
      <c r="HR395"/>
      <c r="HS395"/>
      <c r="HT395"/>
      <c r="HU395"/>
      <c r="HV395"/>
      <c r="HW395"/>
      <c r="HX395"/>
      <c r="HY395"/>
      <c r="HZ395"/>
      <c r="IA395"/>
      <c r="IB395"/>
      <c r="IC395"/>
      <c r="ID395"/>
      <c r="IE395"/>
      <c r="IF395"/>
      <c r="IG395"/>
      <c r="IH395"/>
      <c r="II395"/>
      <c r="IJ395"/>
      <c r="IK395"/>
      <c r="IL395"/>
      <c r="IM395"/>
      <c r="IN395"/>
      <c r="IO395"/>
      <c r="IP395"/>
      <c r="IQ395"/>
      <c r="IR395"/>
      <c r="IS395"/>
      <c r="IT395"/>
      <c r="IU395"/>
      <c r="IV395"/>
    </row>
    <row r="396" spans="1:256" s="5" customFormat="1" hidden="1" outlineLevel="2">
      <c r="A396" s="20"/>
      <c r="B396" s="20"/>
      <c r="C396" s="38"/>
      <c r="D396" s="641"/>
      <c r="E396" s="287">
        <v>7</v>
      </c>
      <c r="F396" s="40"/>
      <c r="G396" s="445"/>
      <c r="H396" s="315"/>
      <c r="I396" s="315"/>
      <c r="J396" s="315"/>
      <c r="K396" s="315"/>
      <c r="L396" s="315"/>
      <c r="M396" s="314"/>
      <c r="N396" s="168">
        <f>IF(A25stdlife="n/a","n/a",IF(N$3&gt;(A25stdlife+$E396),(Input!$M$167*(1+rvanilla)^0.5)-SUM($M396:M396),(Input!$M$167*(1+rvanilla)^0.5)/A25stdlife))</f>
        <v>0</v>
      </c>
      <c r="O396" s="168">
        <f>IF(A25stdlife="n/a","n/a",IF(O$3&gt;(A25stdlife+$E396),(Input!$M$167*(1+rvanilla)^0.5)-SUM($M396:N396),(Input!$M$167*(1+rvanilla)^0.5)/A25stdlife))</f>
        <v>0</v>
      </c>
      <c r="P396" s="168">
        <f>IF(A25stdlife="n/a","n/a",IF(P$3&gt;(A25stdlife+$E396),(Input!$M$167*(1+rvanilla)^0.5)-SUM($M396:O396),(Input!$M$167*(1+rvanilla)^0.5)/A25stdlife))</f>
        <v>0</v>
      </c>
      <c r="Q396" s="168">
        <f>IF(A25stdlife="n/a","n/a",IF(Q$3&gt;(A25stdlife+$E396),(Input!$M$167*(1+rvanilla)^0.5)-SUM($M396:P396),(Input!$M$167*(1+rvanilla)^0.5)/A25stdlife))</f>
        <v>0</v>
      </c>
      <c r="R396" s="168">
        <f>IF(A25stdlife="n/a","n/a",IF(R$3&gt;(A25stdlife+$E396),(Input!$M$167*(1+rvanilla)^0.5)-SUM($M396:Q396),(Input!$M$167*(1+rvanilla)^0.5)/A25stdlife))</f>
        <v>0</v>
      </c>
      <c r="S396" s="168">
        <f>IF(A25stdlife="n/a","n/a",IF(S$3&gt;(A25stdlife+$E396),(Input!$M$167*(1+rvanilla)^0.5)-SUM($M396:R396),(Input!$M$167*(1+rvanilla)^0.5)/A25stdlife))</f>
        <v>0</v>
      </c>
      <c r="T396" s="168">
        <f>IF(A25stdlife="n/a","n/a",IF(T$3&gt;(A25stdlife+$E396),(Input!$M$167*(1+rvanilla)^0.5)-SUM($M396:S396),(Input!$M$167*(1+rvanilla)^0.5)/A25stdlife))</f>
        <v>0</v>
      </c>
      <c r="U396" s="168">
        <f>IF(A25stdlife="n/a","n/a",IF(U$3&gt;(A25stdlife+$E396),(Input!$M$167*(1+rvanilla)^0.5)-SUM($M396:T396),(Input!$M$167*(1+rvanilla)^0.5)/A25stdlife))</f>
        <v>0</v>
      </c>
      <c r="V396" s="168">
        <f>IF(A25stdlife="n/a","n/a",IF(V$3&gt;(A25stdlife+$E396),(Input!$M$167*(1+rvanilla)^0.5)-SUM($M396:U396),(Input!$M$167*(1+rvanilla)^0.5)/A25stdlife))</f>
        <v>0</v>
      </c>
      <c r="W396" s="168">
        <f>IF(A25stdlife="n/a","n/a",IF(W$3&gt;(A25stdlife+$E396),(Input!$M$167*(1+rvanilla)^0.5)-SUM($M396:V396),(Input!$M$167*(1+rvanilla)^0.5)/A25stdlife))</f>
        <v>0</v>
      </c>
      <c r="X396" s="168">
        <f>IF(A25stdlife="n/a","n/a",IF(X$3&gt;(A25stdlife+$E396),(Input!$M$167*(1+rvanilla)^0.5)-SUM($M396:W396),(Input!$M$167*(1+rvanilla)^0.5)/A25stdlife))</f>
        <v>0</v>
      </c>
      <c r="Y396" s="168">
        <f>IF(A25stdlife="n/a","n/a",IF(Y$3&gt;(A25stdlife+$E396),(Input!$M$167*(1+rvanilla)^0.5)-SUM($M396:X396),(Input!$M$167*(1+rvanilla)^0.5)/A25stdlife))</f>
        <v>0</v>
      </c>
      <c r="Z396" s="168">
        <f>IF(A25stdlife="n/a","n/a",IF(Z$3&gt;(A25stdlife+$E396),(Input!$M$167*(1+rvanilla)^0.5)-SUM($M396:Y396),(Input!$M$167*(1+rvanilla)^0.5)/A25stdlife))</f>
        <v>0</v>
      </c>
      <c r="AA396" s="168">
        <f>IF(A25stdlife="n/a","n/a",IF(AA$3&gt;(A25stdlife+$E396),(Input!$M$167*(1+rvanilla)^0.5)-SUM($M396:Z396),(Input!$M$167*(1+rvanilla)^0.5)/A25stdlife))</f>
        <v>0</v>
      </c>
      <c r="AB396" s="168">
        <f>IF(A25stdlife="n/a","n/a",IF(AB$3&gt;(A25stdlife+$E396),(Input!$M$167*(1+rvanilla)^0.5)-SUM($M396:AA396),(Input!$M$167*(1+rvanilla)^0.5)/A25stdlife))</f>
        <v>0</v>
      </c>
      <c r="AC396" s="168">
        <f>IF(A25stdlife="n/a","n/a",IF(AC$3&gt;(A25stdlife+$E396),(Input!$M$167*(1+rvanilla)^0.5)-SUM($M396:AB396),(Input!$M$167*(1+rvanilla)^0.5)/A25stdlife))</f>
        <v>0</v>
      </c>
      <c r="AD396" s="168">
        <f>IF(A25stdlife="n/a","n/a",IF(AD$3&gt;(A25stdlife+$E396),(Input!$M$167*(1+rvanilla)^0.5)-SUM($M396:AC396),(Input!$M$167*(1+rvanilla)^0.5)/A25stdlife))</f>
        <v>0</v>
      </c>
      <c r="AE396" s="168">
        <f>IF(A25stdlife="n/a","n/a",IF(AE$3&gt;(A25stdlife+$E396),(Input!$M$167*(1+rvanilla)^0.5)-SUM($M396:AD396),(Input!$M$167*(1+rvanilla)^0.5)/A25stdlife))</f>
        <v>0</v>
      </c>
      <c r="AF396" s="168">
        <f>IF(A25stdlife="n/a","n/a",IF(AF$3&gt;(A25stdlife+$E396),(Input!$M$167*(1+rvanilla)^0.5)-SUM($M396:AE396),(Input!$M$167*(1+rvanilla)^0.5)/A25stdlife))</f>
        <v>0</v>
      </c>
      <c r="AG396" s="168">
        <f>IF(A25stdlife="n/a","n/a",IF(AG$3&gt;(A25stdlife+$E396),(Input!$M$167*(1+rvanilla)^0.5)-SUM($M396:AF396),(Input!$M$167*(1+rvanilla)^0.5)/A25stdlife))</f>
        <v>0</v>
      </c>
      <c r="AH396" s="168">
        <f>IF(A25stdlife="n/a","n/a",IF(AH$3&gt;(A25stdlife+$E396),(Input!$M$167*(1+rvanilla)^0.5)-SUM($M396:AG396),(Input!$M$167*(1+rvanilla)^0.5)/A25stdlife))</f>
        <v>0</v>
      </c>
      <c r="AI396" s="168">
        <f>IF(A25stdlife="n/a","n/a",IF(AI$3&gt;(A25stdlife+$E396),(Input!$M$167*(1+rvanilla)^0.5)-SUM($M396:AH396),(Input!$M$167*(1+rvanilla)^0.5)/A25stdlife))</f>
        <v>0</v>
      </c>
      <c r="AJ396" s="168">
        <f>IF(A25stdlife="n/a","n/a",IF(AJ$3&gt;(A25stdlife+$E396),(Input!$M$167*(1+rvanilla)^0.5)-SUM($M396:AI396),(Input!$M$167*(1+rvanilla)^0.5)/A25stdlife))</f>
        <v>0</v>
      </c>
      <c r="AK396" s="168">
        <f>IF(A25stdlife="n/a","n/a",IF(AK$3&gt;(A25stdlife+$E396),(Input!$M$167*(1+rvanilla)^0.5)-SUM($M396:AJ396),(Input!$M$167*(1+rvanilla)^0.5)/A25stdlife))</f>
        <v>0</v>
      </c>
      <c r="AL396" s="168">
        <f>IF(A25stdlife="n/a","n/a",IF(AL$3&gt;(A25stdlife+$E396),(Input!$M$167*(1+rvanilla)^0.5)-SUM($M396:AK396),(Input!$M$167*(1+rvanilla)^0.5)/A25stdlife))</f>
        <v>0</v>
      </c>
      <c r="AM396" s="168">
        <f>IF(A25stdlife="n/a","n/a",IF(AM$3&gt;(A25stdlife+$E396),(Input!$M$167*(1+rvanilla)^0.5)-SUM($M396:AL396),(Input!$M$167*(1+rvanilla)^0.5)/A25stdlife))</f>
        <v>0</v>
      </c>
      <c r="AN396" s="168">
        <f>IF(A25stdlife="n/a","n/a",IF(AN$3&gt;(A25stdlife+$E396),(Input!$M$167*(1+rvanilla)^0.5)-SUM($M396:AM396),(Input!$M$167*(1+rvanilla)^0.5)/A25stdlife))</f>
        <v>0</v>
      </c>
      <c r="AO396" s="168">
        <f>IF(A25stdlife="n/a","n/a",IF(AO$3&gt;(A25stdlife+$E396),(Input!$M$167*(1+rvanilla)^0.5)-SUM($M396:AN396),(Input!$M$167*(1+rvanilla)^0.5)/A25stdlife))</f>
        <v>0</v>
      </c>
      <c r="AP396" s="168">
        <f>IF(A25stdlife="n/a","n/a",IF(AP$3&gt;(A25stdlife+$E396),(Input!$M$167*(1+rvanilla)^0.5)-SUM($M396:AO396),(Input!$M$167*(1+rvanilla)^0.5)/A25stdlife))</f>
        <v>0</v>
      </c>
      <c r="AQ396" s="168">
        <f>IF(A25stdlife="n/a","n/a",IF(AQ$3&gt;(A25stdlife+$E396),(Input!$M$167*(1+rvanilla)^0.5)-SUM($M396:AP396),(Input!$M$167*(1+rvanilla)^0.5)/A25stdlife))</f>
        <v>0</v>
      </c>
      <c r="AR396" s="168">
        <f>IF(A25stdlife="n/a","n/a",IF(AR$3&gt;(A25stdlife+$E396),(Input!$M$167*(1+rvanilla)^0.5)-SUM($M396:AQ396),(Input!$M$167*(1+rvanilla)^0.5)/A25stdlife))</f>
        <v>0</v>
      </c>
      <c r="AS396" s="168">
        <f>IF(A25stdlife="n/a","n/a",IF(AS$3&gt;(A25stdlife+$E396),(Input!$M$167*(1+rvanilla)^0.5)-SUM($M396:AR396),(Input!$M$167*(1+rvanilla)^0.5)/A25stdlife))</f>
        <v>0</v>
      </c>
      <c r="AT396" s="168">
        <f>IF(A25stdlife="n/a","n/a",IF(AT$3&gt;(A25stdlife+$E396),(Input!$M$167*(1+rvanilla)^0.5)-SUM($M396:AS396),(Input!$M$167*(1+rvanilla)^0.5)/A25stdlife))</f>
        <v>0</v>
      </c>
      <c r="AU396" s="168">
        <f>IF(A25stdlife="n/a","n/a",IF(AU$3&gt;(A25stdlife+$E396),(Input!$M$167*(1+rvanilla)^0.5)-SUM($M396:AT396),(Input!$M$167*(1+rvanilla)^0.5)/A25stdlife))</f>
        <v>0</v>
      </c>
      <c r="AV396" s="168">
        <f>IF(A25stdlife="n/a","n/a",IF(AV$3&gt;(A25stdlife+$E396),(Input!$M$167*(1+rvanilla)^0.5)-SUM($M396:AU396),(Input!$M$167*(1+rvanilla)^0.5)/A25stdlife))</f>
        <v>0</v>
      </c>
      <c r="AW396" s="168">
        <f>IF(A25stdlife="n/a","n/a",IF(AW$3&gt;(A25stdlife+$E396),(Input!$M$167*(1+rvanilla)^0.5)-SUM($M396:AV396),(Input!$M$167*(1+rvanilla)^0.5)/A25stdlife))</f>
        <v>0</v>
      </c>
      <c r="AX396" s="168">
        <f>IF(A25stdlife="n/a","n/a",IF(AX$3&gt;(A25stdlife+$E396),(Input!$M$167*(1+rvanilla)^0.5)-SUM($M396:AW396),(Input!$M$167*(1+rvanilla)^0.5)/A25stdlife))</f>
        <v>0</v>
      </c>
      <c r="AY396" s="168">
        <f>IF(A25stdlife="n/a","n/a",IF(AY$3&gt;(A25stdlife+$E396),(Input!$M$167*(1+rvanilla)^0.5)-SUM($M396:AX396),(Input!$M$167*(1+rvanilla)^0.5)/A25stdlife))</f>
        <v>0</v>
      </c>
      <c r="AZ396" s="168">
        <f>IF(A25stdlife="n/a","n/a",IF(AZ$3&gt;(A25stdlife+$E396),(Input!$M$167*(1+rvanilla)^0.5)-SUM($M396:AY396),(Input!$M$167*(1+rvanilla)^0.5)/A25stdlife))</f>
        <v>0</v>
      </c>
      <c r="BA396" s="168">
        <f>IF(A25stdlife="n/a","n/a",IF(BA$3&gt;(A25stdlife+$E396),(Input!$M$167*(1+rvanilla)^0.5)-SUM($M396:AZ396),(Input!$M$167*(1+rvanilla)^0.5)/A25stdlife))</f>
        <v>0</v>
      </c>
      <c r="BB396" s="168">
        <f>IF(A25stdlife="n/a","n/a",IF(BB$3&gt;(A25stdlife+$E396),(Input!$M$167*(1+rvanilla)^0.5)-SUM($M396:BA396),(Input!$M$167*(1+rvanilla)^0.5)/A25stdlife))</f>
        <v>0</v>
      </c>
      <c r="BC396" s="168">
        <f>IF(A25stdlife="n/a","n/a",IF(BC$3&gt;(A25stdlife+$E396),(Input!$M$167*(1+rvanilla)^0.5)-SUM($M396:BB396),(Input!$M$167*(1+rvanilla)^0.5)/A25stdlife))</f>
        <v>0</v>
      </c>
      <c r="BD396" s="168">
        <f>IF(A25stdlife="n/a","n/a",IF(BD$3&gt;(A25stdlife+$E396),(Input!$M$167*(1+rvanilla)^0.5)-SUM($M396:BC396),(Input!$M$167*(1+rvanilla)^0.5)/A25stdlife))</f>
        <v>0</v>
      </c>
      <c r="BE396" s="168">
        <f>IF(A25stdlife="n/a","n/a",IF(BE$3&gt;(A25stdlife+$E396),(Input!$M$167*(1+rvanilla)^0.5)-SUM($M396:BD396),(Input!$M$167*(1+rvanilla)^0.5)/A25stdlife))</f>
        <v>0</v>
      </c>
      <c r="BF396" s="168">
        <f>IF(A25stdlife="n/a","n/a",IF(BF$3&gt;(A25stdlife+$E396),(Input!$M$167*(1+rvanilla)^0.5)-SUM($M396:BE396),(Input!$M$167*(1+rvanilla)^0.5)/A25stdlife))</f>
        <v>0</v>
      </c>
      <c r="BG396" s="168">
        <f>IF(A25stdlife="n/a","n/a",IF(BG$3&gt;(A25stdlife+$E396),(Input!$M$167*(1+rvanilla)^0.5)-SUM($M396:BF396),(Input!$M$167*(1+rvanilla)^0.5)/A25stdlife))</f>
        <v>0</v>
      </c>
      <c r="BH396" s="168">
        <f>IF(A25stdlife="n/a","n/a",IF(BH$3&gt;(A25stdlife+$E396),(Input!$M$167*(1+rvanilla)^0.5)-SUM($M396:BG396),(Input!$M$167*(1+rvanilla)^0.5)/A25stdlife))</f>
        <v>0</v>
      </c>
      <c r="BI396" s="168">
        <f>IF(A25stdlife="n/a","n/a",IF(BI$3&gt;(A25stdlife+$E396),(Input!$M$167*(1+rvanilla)^0.5)-SUM($M396:BH396),(Input!$M$167*(1+rvanilla)^0.5)/A25stdlife))</f>
        <v>0</v>
      </c>
      <c r="BJ396" s="20"/>
      <c r="BK396" s="20"/>
      <c r="BL396"/>
      <c r="BM396"/>
      <c r="BN396"/>
      <c r="BO396"/>
      <c r="BP396"/>
      <c r="BQ396"/>
      <c r="BR396"/>
      <c r="BS396"/>
      <c r="BT396"/>
      <c r="BU396"/>
      <c r="BV396"/>
      <c r="BW396"/>
      <c r="BX396"/>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DG396"/>
      <c r="DH396"/>
      <c r="DI396"/>
      <c r="DJ396"/>
      <c r="DK396"/>
      <c r="DL396"/>
      <c r="DM396"/>
      <c r="DN396"/>
      <c r="DO396"/>
      <c r="DP396"/>
      <c r="DQ396"/>
      <c r="DR396"/>
      <c r="DS396"/>
      <c r="DT396"/>
      <c r="DU396"/>
      <c r="DV396"/>
      <c r="DW396"/>
      <c r="DX396"/>
      <c r="DY396"/>
      <c r="DZ396"/>
      <c r="EA396"/>
      <c r="EB396"/>
      <c r="EC396"/>
      <c r="ED396"/>
      <c r="EE396"/>
      <c r="EF396"/>
      <c r="EG396"/>
      <c r="EH396"/>
      <c r="EI396"/>
      <c r="EJ396"/>
      <c r="EK396"/>
      <c r="EL396"/>
      <c r="EM396"/>
      <c r="EN396"/>
      <c r="EO396"/>
      <c r="EP396"/>
      <c r="EQ396"/>
      <c r="ER396"/>
      <c r="ES396"/>
      <c r="ET396"/>
      <c r="EU396"/>
      <c r="EV396"/>
      <c r="EW396"/>
      <c r="EX396"/>
      <c r="EY396"/>
      <c r="EZ396"/>
      <c r="FA396"/>
      <c r="FB396"/>
      <c r="FC396"/>
      <c r="FD396"/>
      <c r="FE396"/>
      <c r="FF396"/>
      <c r="FG396"/>
      <c r="FH396"/>
      <c r="FI396"/>
      <c r="FJ396"/>
      <c r="FK396"/>
      <c r="FL396"/>
      <c r="FM396"/>
      <c r="FN396"/>
      <c r="FO396"/>
      <c r="FP396"/>
      <c r="FQ396"/>
      <c r="FR396"/>
      <c r="FS396"/>
      <c r="FT396"/>
      <c r="FU396"/>
      <c r="FV396"/>
      <c r="FW396"/>
      <c r="FX396"/>
      <c r="FY396"/>
      <c r="FZ396"/>
      <c r="GA396"/>
      <c r="GB396"/>
      <c r="GC396"/>
      <c r="GD396"/>
      <c r="GE396"/>
      <c r="GF396"/>
      <c r="GG396"/>
      <c r="GH396"/>
      <c r="GI396"/>
      <c r="GJ396"/>
      <c r="GK396"/>
      <c r="GL396"/>
      <c r="GM396"/>
      <c r="GN396"/>
      <c r="GO396"/>
      <c r="GP396"/>
      <c r="GQ396"/>
      <c r="GR396"/>
      <c r="GS396"/>
      <c r="GT396"/>
      <c r="GU396"/>
      <c r="GV396"/>
      <c r="GW396"/>
      <c r="GX396"/>
      <c r="GY396"/>
      <c r="GZ396"/>
      <c r="HA396"/>
      <c r="HB396"/>
      <c r="HC396"/>
      <c r="HD396"/>
      <c r="HE396"/>
      <c r="HF396"/>
      <c r="HG396"/>
      <c r="HH396"/>
      <c r="HI396"/>
      <c r="HJ396"/>
      <c r="HK396"/>
      <c r="HL396"/>
      <c r="HM396"/>
      <c r="HN396"/>
      <c r="HO396"/>
      <c r="HP396"/>
      <c r="HQ396"/>
      <c r="HR396"/>
      <c r="HS396"/>
      <c r="HT396"/>
      <c r="HU396"/>
      <c r="HV396"/>
      <c r="HW396"/>
      <c r="HX396"/>
      <c r="HY396"/>
      <c r="HZ396"/>
      <c r="IA396"/>
      <c r="IB396"/>
      <c r="IC396"/>
      <c r="ID396"/>
      <c r="IE396"/>
      <c r="IF396"/>
      <c r="IG396"/>
      <c r="IH396"/>
      <c r="II396"/>
      <c r="IJ396"/>
      <c r="IK396"/>
      <c r="IL396"/>
      <c r="IM396"/>
      <c r="IN396"/>
      <c r="IO396"/>
      <c r="IP396"/>
      <c r="IQ396"/>
      <c r="IR396"/>
      <c r="IS396"/>
      <c r="IT396"/>
      <c r="IU396"/>
      <c r="IV396"/>
    </row>
    <row r="397" spans="1:256" s="5" customFormat="1" hidden="1" outlineLevel="2">
      <c r="A397" s="20"/>
      <c r="B397" s="20"/>
      <c r="C397" s="38"/>
      <c r="D397" s="641"/>
      <c r="E397" s="287">
        <v>8</v>
      </c>
      <c r="F397" s="40"/>
      <c r="G397" s="445"/>
      <c r="H397" s="315"/>
      <c r="I397" s="315"/>
      <c r="J397" s="315"/>
      <c r="K397" s="315"/>
      <c r="L397" s="315"/>
      <c r="M397" s="315"/>
      <c r="N397" s="314"/>
      <c r="O397" s="168">
        <f>IF(A25stdlife="n/a","n/a",IF(O$3&gt;(A25stdlife+$E397),(Input!$N$167*(1+rvanilla)^0.5)-SUM($N397:N397),(Input!$N$167*(1+rvanilla)^0.5)/A25stdlife))</f>
        <v>0</v>
      </c>
      <c r="P397" s="168">
        <f>IF(A25stdlife="n/a","n/a",IF(P$3&gt;(A25stdlife+$E397),(Input!$N$167*(1+rvanilla)^0.5)-SUM($N397:O397),(Input!$N$167*(1+rvanilla)^0.5)/A25stdlife))</f>
        <v>0</v>
      </c>
      <c r="Q397" s="168">
        <f>IF(A25stdlife="n/a","n/a",IF(Q$3&gt;(A25stdlife+$E397),(Input!$N$167*(1+rvanilla)^0.5)-SUM($N397:P397),(Input!$N$167*(1+rvanilla)^0.5)/A25stdlife))</f>
        <v>0</v>
      </c>
      <c r="R397" s="168">
        <f>IF(A25stdlife="n/a","n/a",IF(R$3&gt;(A25stdlife+$E397),(Input!$N$167*(1+rvanilla)^0.5)-SUM($N397:Q397),(Input!$N$167*(1+rvanilla)^0.5)/A25stdlife))</f>
        <v>0</v>
      </c>
      <c r="S397" s="168">
        <f>IF(A25stdlife="n/a","n/a",IF(S$3&gt;(A25stdlife+$E397),(Input!$N$167*(1+rvanilla)^0.5)-SUM($N397:R397),(Input!$N$167*(1+rvanilla)^0.5)/A25stdlife))</f>
        <v>0</v>
      </c>
      <c r="T397" s="168">
        <f>IF(A25stdlife="n/a","n/a",IF(T$3&gt;(A25stdlife+$E397),(Input!$N$167*(1+rvanilla)^0.5)-SUM($N397:S397),(Input!$N$167*(1+rvanilla)^0.5)/A25stdlife))</f>
        <v>0</v>
      </c>
      <c r="U397" s="168">
        <f>IF(A25stdlife="n/a","n/a",IF(U$3&gt;(A25stdlife+$E397),(Input!$N$167*(1+rvanilla)^0.5)-SUM($N397:T397),(Input!$N$167*(1+rvanilla)^0.5)/A25stdlife))</f>
        <v>0</v>
      </c>
      <c r="V397" s="168">
        <f>IF(A25stdlife="n/a","n/a",IF(V$3&gt;(A25stdlife+$E397),(Input!$N$167*(1+rvanilla)^0.5)-SUM($N397:U397),(Input!$N$167*(1+rvanilla)^0.5)/A25stdlife))</f>
        <v>0</v>
      </c>
      <c r="W397" s="168">
        <f>IF(A25stdlife="n/a","n/a",IF(W$3&gt;(A25stdlife+$E397),(Input!$N$167*(1+rvanilla)^0.5)-SUM($N397:V397),(Input!$N$167*(1+rvanilla)^0.5)/A25stdlife))</f>
        <v>0</v>
      </c>
      <c r="X397" s="168">
        <f>IF(A25stdlife="n/a","n/a",IF(X$3&gt;(A25stdlife+$E397),(Input!$N$167*(1+rvanilla)^0.5)-SUM($N397:W397),(Input!$N$167*(1+rvanilla)^0.5)/A25stdlife))</f>
        <v>0</v>
      </c>
      <c r="Y397" s="168">
        <f>IF(A25stdlife="n/a","n/a",IF(Y$3&gt;(A25stdlife+$E397),(Input!$N$167*(1+rvanilla)^0.5)-SUM($N397:X397),(Input!$N$167*(1+rvanilla)^0.5)/A25stdlife))</f>
        <v>0</v>
      </c>
      <c r="Z397" s="168">
        <f>IF(A25stdlife="n/a","n/a",IF(Z$3&gt;(A25stdlife+$E397),(Input!$N$167*(1+rvanilla)^0.5)-SUM($N397:Y397),(Input!$N$167*(1+rvanilla)^0.5)/A25stdlife))</f>
        <v>0</v>
      </c>
      <c r="AA397" s="168">
        <f>IF(A25stdlife="n/a","n/a",IF(AA$3&gt;(A25stdlife+$E397),(Input!$N$167*(1+rvanilla)^0.5)-SUM($N397:Z397),(Input!$N$167*(1+rvanilla)^0.5)/A25stdlife))</f>
        <v>0</v>
      </c>
      <c r="AB397" s="168">
        <f>IF(A25stdlife="n/a","n/a",IF(AB$3&gt;(A25stdlife+$E397),(Input!$N$167*(1+rvanilla)^0.5)-SUM($N397:AA397),(Input!$N$167*(1+rvanilla)^0.5)/A25stdlife))</f>
        <v>0</v>
      </c>
      <c r="AC397" s="168">
        <f>IF(A25stdlife="n/a","n/a",IF(AC$3&gt;(A25stdlife+$E397),(Input!$N$167*(1+rvanilla)^0.5)-SUM($N397:AB397),(Input!$N$167*(1+rvanilla)^0.5)/A25stdlife))</f>
        <v>0</v>
      </c>
      <c r="AD397" s="168">
        <f>IF(A25stdlife="n/a","n/a",IF(AD$3&gt;(A25stdlife+$E397),(Input!$N$167*(1+rvanilla)^0.5)-SUM($N397:AC397),(Input!$N$167*(1+rvanilla)^0.5)/A25stdlife))</f>
        <v>0</v>
      </c>
      <c r="AE397" s="168">
        <f>IF(A25stdlife="n/a","n/a",IF(AE$3&gt;(A25stdlife+$E397),(Input!$N$167*(1+rvanilla)^0.5)-SUM($N397:AD397),(Input!$N$167*(1+rvanilla)^0.5)/A25stdlife))</f>
        <v>0</v>
      </c>
      <c r="AF397" s="168">
        <f>IF(A25stdlife="n/a","n/a",IF(AF$3&gt;(A25stdlife+$E397),(Input!$N$167*(1+rvanilla)^0.5)-SUM($N397:AE397),(Input!$N$167*(1+rvanilla)^0.5)/A25stdlife))</f>
        <v>0</v>
      </c>
      <c r="AG397" s="168">
        <f>IF(A25stdlife="n/a","n/a",IF(AG$3&gt;(A25stdlife+$E397),(Input!$N$167*(1+rvanilla)^0.5)-SUM($N397:AF397),(Input!$N$167*(1+rvanilla)^0.5)/A25stdlife))</f>
        <v>0</v>
      </c>
      <c r="AH397" s="168">
        <f>IF(A25stdlife="n/a","n/a",IF(AH$3&gt;(A25stdlife+$E397),(Input!$N$167*(1+rvanilla)^0.5)-SUM($N397:AG397),(Input!$N$167*(1+rvanilla)^0.5)/A25stdlife))</f>
        <v>0</v>
      </c>
      <c r="AI397" s="168">
        <f>IF(A25stdlife="n/a","n/a",IF(AI$3&gt;(A25stdlife+$E397),(Input!$N$167*(1+rvanilla)^0.5)-SUM($N397:AH397),(Input!$N$167*(1+rvanilla)^0.5)/A25stdlife))</f>
        <v>0</v>
      </c>
      <c r="AJ397" s="168">
        <f>IF(A25stdlife="n/a","n/a",IF(AJ$3&gt;(A25stdlife+$E397),(Input!$N$167*(1+rvanilla)^0.5)-SUM($N397:AI397),(Input!$N$167*(1+rvanilla)^0.5)/A25stdlife))</f>
        <v>0</v>
      </c>
      <c r="AK397" s="168">
        <f>IF(A25stdlife="n/a","n/a",IF(AK$3&gt;(A25stdlife+$E397),(Input!$N$167*(1+rvanilla)^0.5)-SUM($N397:AJ397),(Input!$N$167*(1+rvanilla)^0.5)/A25stdlife))</f>
        <v>0</v>
      </c>
      <c r="AL397" s="168">
        <f>IF(A25stdlife="n/a","n/a",IF(AL$3&gt;(A25stdlife+$E397),(Input!$N$167*(1+rvanilla)^0.5)-SUM($N397:AK397),(Input!$N$167*(1+rvanilla)^0.5)/A25stdlife))</f>
        <v>0</v>
      </c>
      <c r="AM397" s="168">
        <f>IF(A25stdlife="n/a","n/a",IF(AM$3&gt;(A25stdlife+$E397),(Input!$N$167*(1+rvanilla)^0.5)-SUM($N397:AL397),(Input!$N$167*(1+rvanilla)^0.5)/A25stdlife))</f>
        <v>0</v>
      </c>
      <c r="AN397" s="168">
        <f>IF(A25stdlife="n/a","n/a",IF(AN$3&gt;(A25stdlife+$E397),(Input!$N$167*(1+rvanilla)^0.5)-SUM($N397:AM397),(Input!$N$167*(1+rvanilla)^0.5)/A25stdlife))</f>
        <v>0</v>
      </c>
      <c r="AO397" s="168">
        <f>IF(A25stdlife="n/a","n/a",IF(AO$3&gt;(A25stdlife+$E397),(Input!$N$167*(1+rvanilla)^0.5)-SUM($N397:AN397),(Input!$N$167*(1+rvanilla)^0.5)/A25stdlife))</f>
        <v>0</v>
      </c>
      <c r="AP397" s="168">
        <f>IF(A25stdlife="n/a","n/a",IF(AP$3&gt;(A25stdlife+$E397),(Input!$N$167*(1+rvanilla)^0.5)-SUM($N397:AO397),(Input!$N$167*(1+rvanilla)^0.5)/A25stdlife))</f>
        <v>0</v>
      </c>
      <c r="AQ397" s="168">
        <f>IF(A25stdlife="n/a","n/a",IF(AQ$3&gt;(A25stdlife+$E397),(Input!$N$167*(1+rvanilla)^0.5)-SUM($N397:AP397),(Input!$N$167*(1+rvanilla)^0.5)/A25stdlife))</f>
        <v>0</v>
      </c>
      <c r="AR397" s="168">
        <f>IF(A25stdlife="n/a","n/a",IF(AR$3&gt;(A25stdlife+$E397),(Input!$N$167*(1+rvanilla)^0.5)-SUM($N397:AQ397),(Input!$N$167*(1+rvanilla)^0.5)/A25stdlife))</f>
        <v>0</v>
      </c>
      <c r="AS397" s="168">
        <f>IF(A25stdlife="n/a","n/a",IF(AS$3&gt;(A25stdlife+$E397),(Input!$N$167*(1+rvanilla)^0.5)-SUM($N397:AR397),(Input!$N$167*(1+rvanilla)^0.5)/A25stdlife))</f>
        <v>0</v>
      </c>
      <c r="AT397" s="168">
        <f>IF(A25stdlife="n/a","n/a",IF(AT$3&gt;(A25stdlife+$E397),(Input!$N$167*(1+rvanilla)^0.5)-SUM($N397:AS397),(Input!$N$167*(1+rvanilla)^0.5)/A25stdlife))</f>
        <v>0</v>
      </c>
      <c r="AU397" s="168">
        <f>IF(A25stdlife="n/a","n/a",IF(AU$3&gt;(A25stdlife+$E397),(Input!$N$167*(1+rvanilla)^0.5)-SUM($N397:AT397),(Input!$N$167*(1+rvanilla)^0.5)/A25stdlife))</f>
        <v>0</v>
      </c>
      <c r="AV397" s="168">
        <f>IF(A25stdlife="n/a","n/a",IF(AV$3&gt;(A25stdlife+$E397),(Input!$N$167*(1+rvanilla)^0.5)-SUM($N397:AU397),(Input!$N$167*(1+rvanilla)^0.5)/A25stdlife))</f>
        <v>0</v>
      </c>
      <c r="AW397" s="168">
        <f>IF(A25stdlife="n/a","n/a",IF(AW$3&gt;(A25stdlife+$E397),(Input!$N$167*(1+rvanilla)^0.5)-SUM($N397:AV397),(Input!$N$167*(1+rvanilla)^0.5)/A25stdlife))</f>
        <v>0</v>
      </c>
      <c r="AX397" s="168">
        <f>IF(A25stdlife="n/a","n/a",IF(AX$3&gt;(A25stdlife+$E397),(Input!$N$167*(1+rvanilla)^0.5)-SUM($N397:AW397),(Input!$N$167*(1+rvanilla)^0.5)/A25stdlife))</f>
        <v>0</v>
      </c>
      <c r="AY397" s="168">
        <f>IF(A25stdlife="n/a","n/a",IF(AY$3&gt;(A25stdlife+$E397),(Input!$N$167*(1+rvanilla)^0.5)-SUM($N397:AX397),(Input!$N$167*(1+rvanilla)^0.5)/A25stdlife))</f>
        <v>0</v>
      </c>
      <c r="AZ397" s="168">
        <f>IF(A25stdlife="n/a","n/a",IF(AZ$3&gt;(A25stdlife+$E397),(Input!$N$167*(1+rvanilla)^0.5)-SUM($N397:AY397),(Input!$N$167*(1+rvanilla)^0.5)/A25stdlife))</f>
        <v>0</v>
      </c>
      <c r="BA397" s="168">
        <f>IF(A25stdlife="n/a","n/a",IF(BA$3&gt;(A25stdlife+$E397),(Input!$N$167*(1+rvanilla)^0.5)-SUM($N397:AZ397),(Input!$N$167*(1+rvanilla)^0.5)/A25stdlife))</f>
        <v>0</v>
      </c>
      <c r="BB397" s="168">
        <f>IF(A25stdlife="n/a","n/a",IF(BB$3&gt;(A25stdlife+$E397),(Input!$N$167*(1+rvanilla)^0.5)-SUM($N397:BA397),(Input!$N$167*(1+rvanilla)^0.5)/A25stdlife))</f>
        <v>0</v>
      </c>
      <c r="BC397" s="168">
        <f>IF(A25stdlife="n/a","n/a",IF(BC$3&gt;(A25stdlife+$E397),(Input!$N$167*(1+rvanilla)^0.5)-SUM($N397:BB397),(Input!$N$167*(1+rvanilla)^0.5)/A25stdlife))</f>
        <v>0</v>
      </c>
      <c r="BD397" s="168">
        <f>IF(A25stdlife="n/a","n/a",IF(BD$3&gt;(A25stdlife+$E397),(Input!$N$167*(1+rvanilla)^0.5)-SUM($N397:BC397),(Input!$N$167*(1+rvanilla)^0.5)/A25stdlife))</f>
        <v>0</v>
      </c>
      <c r="BE397" s="168">
        <f>IF(A25stdlife="n/a","n/a",IF(BE$3&gt;(A25stdlife+$E397),(Input!$N$167*(1+rvanilla)^0.5)-SUM($N397:BD397),(Input!$N$167*(1+rvanilla)^0.5)/A25stdlife))</f>
        <v>0</v>
      </c>
      <c r="BF397" s="168">
        <f>IF(A25stdlife="n/a","n/a",IF(BF$3&gt;(A25stdlife+$E397),(Input!$N$167*(1+rvanilla)^0.5)-SUM($N397:BE397),(Input!$N$167*(1+rvanilla)^0.5)/A25stdlife))</f>
        <v>0</v>
      </c>
      <c r="BG397" s="168">
        <f>IF(A25stdlife="n/a","n/a",IF(BG$3&gt;(A25stdlife+$E397),(Input!$N$167*(1+rvanilla)^0.5)-SUM($N397:BF397),(Input!$N$167*(1+rvanilla)^0.5)/A25stdlife))</f>
        <v>0</v>
      </c>
      <c r="BH397" s="168">
        <f>IF(A25stdlife="n/a","n/a",IF(BH$3&gt;(A25stdlife+$E397),(Input!$N$167*(1+rvanilla)^0.5)-SUM($N397:BG397),(Input!$N$167*(1+rvanilla)^0.5)/A25stdlife))</f>
        <v>0</v>
      </c>
      <c r="BI397" s="168">
        <f>IF(A25stdlife="n/a","n/a",IF(BI$3&gt;(A25stdlife+$E397),(Input!$N$167*(1+rvanilla)^0.5)-SUM($N397:BH397),(Input!$N$167*(1+rvanilla)^0.5)/A25stdlife))</f>
        <v>0</v>
      </c>
      <c r="BJ397" s="20"/>
      <c r="BK397" s="20"/>
      <c r="BL397"/>
      <c r="BM397"/>
      <c r="BN397"/>
      <c r="BO397"/>
      <c r="BP397"/>
      <c r="BQ397"/>
      <c r="BR397"/>
      <c r="BS397"/>
      <c r="BT397"/>
      <c r="BU397"/>
      <c r="BV397"/>
      <c r="BW397"/>
      <c r="BX397"/>
      <c r="BY397"/>
      <c r="BZ397"/>
      <c r="CA397"/>
      <c r="CB397"/>
      <c r="CC397"/>
      <c r="CD397"/>
      <c r="CE397"/>
      <c r="CF397"/>
      <c r="CG397"/>
      <c r="CH397"/>
      <c r="CI397"/>
      <c r="CJ397"/>
      <c r="CK397"/>
      <c r="CL397"/>
      <c r="CM397"/>
      <c r="CN397"/>
      <c r="CO397"/>
      <c r="CP397"/>
      <c r="CQ397"/>
      <c r="CR397"/>
      <c r="CS397"/>
      <c r="CT397"/>
      <c r="CU397"/>
      <c r="CV397"/>
      <c r="CW397"/>
      <c r="CX397"/>
      <c r="CY397"/>
      <c r="CZ397"/>
      <c r="DA397"/>
      <c r="DB397"/>
      <c r="DC397"/>
      <c r="DD397"/>
      <c r="DE397"/>
      <c r="DF397"/>
      <c r="DG397"/>
      <c r="DH397"/>
      <c r="DI397"/>
      <c r="DJ397"/>
      <c r="DK397"/>
      <c r="DL397"/>
      <c r="DM397"/>
      <c r="DN397"/>
      <c r="DO397"/>
      <c r="DP397"/>
      <c r="DQ397"/>
      <c r="DR397"/>
      <c r="DS397"/>
      <c r="DT397"/>
      <c r="DU397"/>
      <c r="DV397"/>
      <c r="DW397"/>
      <c r="DX397"/>
      <c r="DY397"/>
      <c r="DZ397"/>
      <c r="EA397"/>
      <c r="EB397"/>
      <c r="EC397"/>
      <c r="ED397"/>
      <c r="EE397"/>
      <c r="EF397"/>
      <c r="EG397"/>
      <c r="EH397"/>
      <c r="EI397"/>
      <c r="EJ397"/>
      <c r="EK397"/>
      <c r="EL397"/>
      <c r="EM397"/>
      <c r="EN397"/>
      <c r="EO397"/>
      <c r="EP397"/>
      <c r="EQ397"/>
      <c r="ER397"/>
      <c r="ES397"/>
      <c r="ET397"/>
      <c r="EU397"/>
      <c r="EV397"/>
      <c r="EW397"/>
      <c r="EX397"/>
      <c r="EY397"/>
      <c r="EZ397"/>
      <c r="FA397"/>
      <c r="FB397"/>
      <c r="FC397"/>
      <c r="FD397"/>
      <c r="FE397"/>
      <c r="FF397"/>
      <c r="FG397"/>
      <c r="FH397"/>
      <c r="FI397"/>
      <c r="FJ397"/>
      <c r="FK397"/>
      <c r="FL397"/>
      <c r="FM397"/>
      <c r="FN397"/>
      <c r="FO397"/>
      <c r="FP397"/>
      <c r="FQ397"/>
      <c r="FR397"/>
      <c r="FS397"/>
      <c r="FT397"/>
      <c r="FU397"/>
      <c r="FV397"/>
      <c r="FW397"/>
      <c r="FX397"/>
      <c r="FY397"/>
      <c r="FZ397"/>
      <c r="GA397"/>
      <c r="GB397"/>
      <c r="GC397"/>
      <c r="GD397"/>
      <c r="GE397"/>
      <c r="GF397"/>
      <c r="GG397"/>
      <c r="GH397"/>
      <c r="GI397"/>
      <c r="GJ397"/>
      <c r="GK397"/>
      <c r="GL397"/>
      <c r="GM397"/>
      <c r="GN397"/>
      <c r="GO397"/>
      <c r="GP397"/>
      <c r="GQ397"/>
      <c r="GR397"/>
      <c r="GS397"/>
      <c r="GT397"/>
      <c r="GU397"/>
      <c r="GV397"/>
      <c r="GW397"/>
      <c r="GX397"/>
      <c r="GY397"/>
      <c r="GZ397"/>
      <c r="HA397"/>
      <c r="HB397"/>
      <c r="HC397"/>
      <c r="HD397"/>
      <c r="HE397"/>
      <c r="HF397"/>
      <c r="HG397"/>
      <c r="HH397"/>
      <c r="HI397"/>
      <c r="HJ397"/>
      <c r="HK397"/>
      <c r="HL397"/>
      <c r="HM397"/>
      <c r="HN397"/>
      <c r="HO397"/>
      <c r="HP397"/>
      <c r="HQ397"/>
      <c r="HR397"/>
      <c r="HS397"/>
      <c r="HT397"/>
      <c r="HU397"/>
      <c r="HV397"/>
      <c r="HW397"/>
      <c r="HX397"/>
      <c r="HY397"/>
      <c r="HZ397"/>
      <c r="IA397"/>
      <c r="IB397"/>
      <c r="IC397"/>
      <c r="ID397"/>
      <c r="IE397"/>
      <c r="IF397"/>
      <c r="IG397"/>
      <c r="IH397"/>
      <c r="II397"/>
      <c r="IJ397"/>
      <c r="IK397"/>
      <c r="IL397"/>
      <c r="IM397"/>
      <c r="IN397"/>
      <c r="IO397"/>
      <c r="IP397"/>
      <c r="IQ397"/>
      <c r="IR397"/>
      <c r="IS397"/>
      <c r="IT397"/>
      <c r="IU397"/>
      <c r="IV397"/>
    </row>
    <row r="398" spans="1:256" s="5" customFormat="1" hidden="1" outlineLevel="2">
      <c r="A398" s="20"/>
      <c r="B398" s="20"/>
      <c r="C398" s="38"/>
      <c r="D398" s="641"/>
      <c r="E398" s="287">
        <v>9</v>
      </c>
      <c r="F398" s="40"/>
      <c r="G398" s="445"/>
      <c r="H398" s="315"/>
      <c r="I398" s="315"/>
      <c r="J398" s="315"/>
      <c r="K398" s="315"/>
      <c r="L398" s="315"/>
      <c r="M398" s="315"/>
      <c r="N398" s="315"/>
      <c r="O398" s="314"/>
      <c r="P398" s="168">
        <f>IF(A25stdlife="n/a","n/a",IF(P$3&gt;(A25stdlife+$E398),(Input!$O$167*(1+rvanilla)^0.5)-SUM($O398:O398),(Input!$O$167*(1+rvanilla)^0.5)/A25stdlife))</f>
        <v>0</v>
      </c>
      <c r="Q398" s="168">
        <f>IF(A25stdlife="n/a","n/a",IF(Q$3&gt;(A25stdlife+$E398),(Input!$O$167*(1+rvanilla)^0.5)-SUM($O398:P398),(Input!$O$167*(1+rvanilla)^0.5)/A25stdlife))</f>
        <v>0</v>
      </c>
      <c r="R398" s="168">
        <f>IF(A25stdlife="n/a","n/a",IF(R$3&gt;(A25stdlife+$E398),(Input!$O$167*(1+rvanilla)^0.5)-SUM($O398:Q398),(Input!$O$167*(1+rvanilla)^0.5)/A25stdlife))</f>
        <v>0</v>
      </c>
      <c r="S398" s="168">
        <f>IF(A25stdlife="n/a","n/a",IF(S$3&gt;(A25stdlife+$E398),(Input!$O$167*(1+rvanilla)^0.5)-SUM($O398:R398),(Input!$O$167*(1+rvanilla)^0.5)/A25stdlife))</f>
        <v>0</v>
      </c>
      <c r="T398" s="168">
        <f>IF(A25stdlife="n/a","n/a",IF(T$3&gt;(A25stdlife+$E398),(Input!$O$167*(1+rvanilla)^0.5)-SUM($O398:S398),(Input!$O$167*(1+rvanilla)^0.5)/A25stdlife))</f>
        <v>0</v>
      </c>
      <c r="U398" s="168">
        <f>IF(A25stdlife="n/a","n/a",IF(U$3&gt;(A25stdlife+$E398),(Input!$O$167*(1+rvanilla)^0.5)-SUM($O398:T398),(Input!$O$167*(1+rvanilla)^0.5)/A25stdlife))</f>
        <v>0</v>
      </c>
      <c r="V398" s="168">
        <f>IF(A25stdlife="n/a","n/a",IF(V$3&gt;(A25stdlife+$E398),(Input!$O$167*(1+rvanilla)^0.5)-SUM($O398:U398),(Input!$O$167*(1+rvanilla)^0.5)/A25stdlife))</f>
        <v>0</v>
      </c>
      <c r="W398" s="168">
        <f>IF(A25stdlife="n/a","n/a",IF(W$3&gt;(A25stdlife+$E398),(Input!$O$167*(1+rvanilla)^0.5)-SUM($O398:V398),(Input!$O$167*(1+rvanilla)^0.5)/A25stdlife))</f>
        <v>0</v>
      </c>
      <c r="X398" s="168">
        <f>IF(A25stdlife="n/a","n/a",IF(X$3&gt;(A25stdlife+$E398),(Input!$O$167*(1+rvanilla)^0.5)-SUM($O398:W398),(Input!$O$167*(1+rvanilla)^0.5)/A25stdlife))</f>
        <v>0</v>
      </c>
      <c r="Y398" s="168">
        <f>IF(A25stdlife="n/a","n/a",IF(Y$3&gt;(A25stdlife+$E398),(Input!$O$167*(1+rvanilla)^0.5)-SUM($O398:X398),(Input!$O$167*(1+rvanilla)^0.5)/A25stdlife))</f>
        <v>0</v>
      </c>
      <c r="Z398" s="168">
        <f>IF(A25stdlife="n/a","n/a",IF(Z$3&gt;(A25stdlife+$E398),(Input!$O$167*(1+rvanilla)^0.5)-SUM($O398:Y398),(Input!$O$167*(1+rvanilla)^0.5)/A25stdlife))</f>
        <v>0</v>
      </c>
      <c r="AA398" s="168">
        <f>IF(A25stdlife="n/a","n/a",IF(AA$3&gt;(A25stdlife+$E398),(Input!$O$167*(1+rvanilla)^0.5)-SUM($O398:Z398),(Input!$O$167*(1+rvanilla)^0.5)/A25stdlife))</f>
        <v>0</v>
      </c>
      <c r="AB398" s="168">
        <f>IF(A25stdlife="n/a","n/a",IF(AB$3&gt;(A25stdlife+$E398),(Input!$O$167*(1+rvanilla)^0.5)-SUM($O398:AA398),(Input!$O$167*(1+rvanilla)^0.5)/A25stdlife))</f>
        <v>0</v>
      </c>
      <c r="AC398" s="168">
        <f>IF(A25stdlife="n/a","n/a",IF(AC$3&gt;(A25stdlife+$E398),(Input!$O$167*(1+rvanilla)^0.5)-SUM($O398:AB398),(Input!$O$167*(1+rvanilla)^0.5)/A25stdlife))</f>
        <v>0</v>
      </c>
      <c r="AD398" s="168">
        <f>IF(A25stdlife="n/a","n/a",IF(AD$3&gt;(A25stdlife+$E398),(Input!$O$167*(1+rvanilla)^0.5)-SUM($O398:AC398),(Input!$O$167*(1+rvanilla)^0.5)/A25stdlife))</f>
        <v>0</v>
      </c>
      <c r="AE398" s="168">
        <f>IF(A25stdlife="n/a","n/a",IF(AE$3&gt;(A25stdlife+$E398),(Input!$O$167*(1+rvanilla)^0.5)-SUM($O398:AD398),(Input!$O$167*(1+rvanilla)^0.5)/A25stdlife))</f>
        <v>0</v>
      </c>
      <c r="AF398" s="168">
        <f>IF(A25stdlife="n/a","n/a",IF(AF$3&gt;(A25stdlife+$E398),(Input!$O$167*(1+rvanilla)^0.5)-SUM($O398:AE398),(Input!$O$167*(1+rvanilla)^0.5)/A25stdlife))</f>
        <v>0</v>
      </c>
      <c r="AG398" s="168">
        <f>IF(A25stdlife="n/a","n/a",IF(AG$3&gt;(A25stdlife+$E398),(Input!$O$167*(1+rvanilla)^0.5)-SUM($O398:AF398),(Input!$O$167*(1+rvanilla)^0.5)/A25stdlife))</f>
        <v>0</v>
      </c>
      <c r="AH398" s="168">
        <f>IF(A25stdlife="n/a","n/a",IF(AH$3&gt;(A25stdlife+$E398),(Input!$O$167*(1+rvanilla)^0.5)-SUM($O398:AG398),(Input!$O$167*(1+rvanilla)^0.5)/A25stdlife))</f>
        <v>0</v>
      </c>
      <c r="AI398" s="168">
        <f>IF(A25stdlife="n/a","n/a",IF(AI$3&gt;(A25stdlife+$E398),(Input!$O$167*(1+rvanilla)^0.5)-SUM($O398:AH398),(Input!$O$167*(1+rvanilla)^0.5)/A25stdlife))</f>
        <v>0</v>
      </c>
      <c r="AJ398" s="168">
        <f>IF(A25stdlife="n/a","n/a",IF(AJ$3&gt;(A25stdlife+$E398),(Input!$O$167*(1+rvanilla)^0.5)-SUM($O398:AI398),(Input!$O$167*(1+rvanilla)^0.5)/A25stdlife))</f>
        <v>0</v>
      </c>
      <c r="AK398" s="168">
        <f>IF(A25stdlife="n/a","n/a",IF(AK$3&gt;(A25stdlife+$E398),(Input!$O$167*(1+rvanilla)^0.5)-SUM($O398:AJ398),(Input!$O$167*(1+rvanilla)^0.5)/A25stdlife))</f>
        <v>0</v>
      </c>
      <c r="AL398" s="168">
        <f>IF(A25stdlife="n/a","n/a",IF(AL$3&gt;(A25stdlife+$E398),(Input!$O$167*(1+rvanilla)^0.5)-SUM($O398:AK398),(Input!$O$167*(1+rvanilla)^0.5)/A25stdlife))</f>
        <v>0</v>
      </c>
      <c r="AM398" s="168">
        <f>IF(A25stdlife="n/a","n/a",IF(AM$3&gt;(A25stdlife+$E398),(Input!$O$167*(1+rvanilla)^0.5)-SUM($O398:AL398),(Input!$O$167*(1+rvanilla)^0.5)/A25stdlife))</f>
        <v>0</v>
      </c>
      <c r="AN398" s="168">
        <f>IF(A25stdlife="n/a","n/a",IF(AN$3&gt;(A25stdlife+$E398),(Input!$O$167*(1+rvanilla)^0.5)-SUM($O398:AM398),(Input!$O$167*(1+rvanilla)^0.5)/A25stdlife))</f>
        <v>0</v>
      </c>
      <c r="AO398" s="168">
        <f>IF(A25stdlife="n/a","n/a",IF(AO$3&gt;(A25stdlife+$E398),(Input!$O$167*(1+rvanilla)^0.5)-SUM($O398:AN398),(Input!$O$167*(1+rvanilla)^0.5)/A25stdlife))</f>
        <v>0</v>
      </c>
      <c r="AP398" s="168">
        <f>IF(A25stdlife="n/a","n/a",IF(AP$3&gt;(A25stdlife+$E398),(Input!$O$167*(1+rvanilla)^0.5)-SUM($O398:AO398),(Input!$O$167*(1+rvanilla)^0.5)/A25stdlife))</f>
        <v>0</v>
      </c>
      <c r="AQ398" s="168">
        <f>IF(A25stdlife="n/a","n/a",IF(AQ$3&gt;(A25stdlife+$E398),(Input!$O$167*(1+rvanilla)^0.5)-SUM($O398:AP398),(Input!$O$167*(1+rvanilla)^0.5)/A25stdlife))</f>
        <v>0</v>
      </c>
      <c r="AR398" s="168">
        <f>IF(A25stdlife="n/a","n/a",IF(AR$3&gt;(A25stdlife+$E398),(Input!$O$167*(1+rvanilla)^0.5)-SUM($O398:AQ398),(Input!$O$167*(1+rvanilla)^0.5)/A25stdlife))</f>
        <v>0</v>
      </c>
      <c r="AS398" s="168">
        <f>IF(A25stdlife="n/a","n/a",IF(AS$3&gt;(A25stdlife+$E398),(Input!$O$167*(1+rvanilla)^0.5)-SUM($O398:AR398),(Input!$O$167*(1+rvanilla)^0.5)/A25stdlife))</f>
        <v>0</v>
      </c>
      <c r="AT398" s="168">
        <f>IF(A25stdlife="n/a","n/a",IF(AT$3&gt;(A25stdlife+$E398),(Input!$O$167*(1+rvanilla)^0.5)-SUM($O398:AS398),(Input!$O$167*(1+rvanilla)^0.5)/A25stdlife))</f>
        <v>0</v>
      </c>
      <c r="AU398" s="168">
        <f>IF(A25stdlife="n/a","n/a",IF(AU$3&gt;(A25stdlife+$E398),(Input!$O$167*(1+rvanilla)^0.5)-SUM($O398:AT398),(Input!$O$167*(1+rvanilla)^0.5)/A25stdlife))</f>
        <v>0</v>
      </c>
      <c r="AV398" s="168">
        <f>IF(A25stdlife="n/a","n/a",IF(AV$3&gt;(A25stdlife+$E398),(Input!$O$167*(1+rvanilla)^0.5)-SUM($O398:AU398),(Input!$O$167*(1+rvanilla)^0.5)/A25stdlife))</f>
        <v>0</v>
      </c>
      <c r="AW398" s="168">
        <f>IF(A25stdlife="n/a","n/a",IF(AW$3&gt;(A25stdlife+$E398),(Input!$O$167*(1+rvanilla)^0.5)-SUM($O398:AV398),(Input!$O$167*(1+rvanilla)^0.5)/A25stdlife))</f>
        <v>0</v>
      </c>
      <c r="AX398" s="168">
        <f>IF(A25stdlife="n/a","n/a",IF(AX$3&gt;(A25stdlife+$E398),(Input!$O$167*(1+rvanilla)^0.5)-SUM($O398:AW398),(Input!$O$167*(1+rvanilla)^0.5)/A25stdlife))</f>
        <v>0</v>
      </c>
      <c r="AY398" s="168">
        <f>IF(A25stdlife="n/a","n/a",IF(AY$3&gt;(A25stdlife+$E398),(Input!$O$167*(1+rvanilla)^0.5)-SUM($O398:AX398),(Input!$O$167*(1+rvanilla)^0.5)/A25stdlife))</f>
        <v>0</v>
      </c>
      <c r="AZ398" s="168">
        <f>IF(A25stdlife="n/a","n/a",IF(AZ$3&gt;(A25stdlife+$E398),(Input!$O$167*(1+rvanilla)^0.5)-SUM($O398:AY398),(Input!$O$167*(1+rvanilla)^0.5)/A25stdlife))</f>
        <v>0</v>
      </c>
      <c r="BA398" s="168">
        <f>IF(A25stdlife="n/a","n/a",IF(BA$3&gt;(A25stdlife+$E398),(Input!$O$167*(1+rvanilla)^0.5)-SUM($O398:AZ398),(Input!$O$167*(1+rvanilla)^0.5)/A25stdlife))</f>
        <v>0</v>
      </c>
      <c r="BB398" s="168">
        <f>IF(A25stdlife="n/a","n/a",IF(BB$3&gt;(A25stdlife+$E398),(Input!$O$167*(1+rvanilla)^0.5)-SUM($O398:BA398),(Input!$O$167*(1+rvanilla)^0.5)/A25stdlife))</f>
        <v>0</v>
      </c>
      <c r="BC398" s="168">
        <f>IF(A25stdlife="n/a","n/a",IF(BC$3&gt;(A25stdlife+$E398),(Input!$O$167*(1+rvanilla)^0.5)-SUM($O398:BB398),(Input!$O$167*(1+rvanilla)^0.5)/A25stdlife))</f>
        <v>0</v>
      </c>
      <c r="BD398" s="168">
        <f>IF(A25stdlife="n/a","n/a",IF(BD$3&gt;(A25stdlife+$E398),(Input!$O$167*(1+rvanilla)^0.5)-SUM($O398:BC398),(Input!$O$167*(1+rvanilla)^0.5)/A25stdlife))</f>
        <v>0</v>
      </c>
      <c r="BE398" s="168">
        <f>IF(A25stdlife="n/a","n/a",IF(BE$3&gt;(A25stdlife+$E398),(Input!$O$167*(1+rvanilla)^0.5)-SUM($O398:BD398),(Input!$O$167*(1+rvanilla)^0.5)/A25stdlife))</f>
        <v>0</v>
      </c>
      <c r="BF398" s="168">
        <f>IF(A25stdlife="n/a","n/a",IF(BF$3&gt;(A25stdlife+$E398),(Input!$O$167*(1+rvanilla)^0.5)-SUM($O398:BE398),(Input!$O$167*(1+rvanilla)^0.5)/A25stdlife))</f>
        <v>0</v>
      </c>
      <c r="BG398" s="168">
        <f>IF(A25stdlife="n/a","n/a",IF(BG$3&gt;(A25stdlife+$E398),(Input!$O$167*(1+rvanilla)^0.5)-SUM($O398:BF398),(Input!$O$167*(1+rvanilla)^0.5)/A25stdlife))</f>
        <v>0</v>
      </c>
      <c r="BH398" s="168">
        <f>IF(A25stdlife="n/a","n/a",IF(BH$3&gt;(A25stdlife+$E398),(Input!$O$167*(1+rvanilla)^0.5)-SUM($O398:BG398),(Input!$O$167*(1+rvanilla)^0.5)/A25stdlife))</f>
        <v>0</v>
      </c>
      <c r="BI398" s="168">
        <f>IF(A25stdlife="n/a","n/a",IF(BI$3&gt;(A25stdlife+$E398),(Input!$O$167*(1+rvanilla)^0.5)-SUM($O398:BH398),(Input!$O$167*(1+rvanilla)^0.5)/A25stdlife))</f>
        <v>0</v>
      </c>
      <c r="BJ398" s="20"/>
      <c r="BK398" s="20"/>
      <c r="BL398"/>
      <c r="BM398"/>
      <c r="BN398"/>
      <c r="BO398"/>
      <c r="BP398"/>
      <c r="BQ398"/>
      <c r="BR398"/>
      <c r="BS398"/>
      <c r="BT398"/>
      <c r="BU398"/>
      <c r="BV398"/>
      <c r="BW398"/>
      <c r="BX398"/>
      <c r="BY398"/>
      <c r="BZ398"/>
      <c r="CA398"/>
      <c r="CB398"/>
      <c r="CC398"/>
      <c r="CD398"/>
      <c r="CE398"/>
      <c r="CF398"/>
      <c r="CG398"/>
      <c r="CH398"/>
      <c r="CI398"/>
      <c r="CJ398"/>
      <c r="CK398"/>
      <c r="CL398"/>
      <c r="CM398"/>
      <c r="CN398"/>
      <c r="CO398"/>
      <c r="CP398"/>
      <c r="CQ398"/>
      <c r="CR398"/>
      <c r="CS398"/>
      <c r="CT398"/>
      <c r="CU398"/>
      <c r="CV398"/>
      <c r="CW398"/>
      <c r="CX398"/>
      <c r="CY398"/>
      <c r="CZ398"/>
      <c r="DA398"/>
      <c r="DB398"/>
      <c r="DC398"/>
      <c r="DD398"/>
      <c r="DE398"/>
      <c r="DF398"/>
      <c r="DG398"/>
      <c r="DH398"/>
      <c r="DI398"/>
      <c r="DJ398"/>
      <c r="DK398"/>
      <c r="DL398"/>
      <c r="DM398"/>
      <c r="DN398"/>
      <c r="DO398"/>
      <c r="DP398"/>
      <c r="DQ398"/>
      <c r="DR398"/>
      <c r="DS398"/>
      <c r="DT398"/>
      <c r="DU398"/>
      <c r="DV398"/>
      <c r="DW398"/>
      <c r="DX398"/>
      <c r="DY398"/>
      <c r="DZ398"/>
      <c r="EA398"/>
      <c r="EB398"/>
      <c r="EC398"/>
      <c r="ED398"/>
      <c r="EE398"/>
      <c r="EF398"/>
      <c r="EG398"/>
      <c r="EH398"/>
      <c r="EI398"/>
      <c r="EJ398"/>
      <c r="EK398"/>
      <c r="EL398"/>
      <c r="EM398"/>
      <c r="EN398"/>
      <c r="EO398"/>
      <c r="EP398"/>
      <c r="EQ398"/>
      <c r="ER398"/>
      <c r="ES398"/>
      <c r="ET398"/>
      <c r="EU398"/>
      <c r="EV398"/>
      <c r="EW398"/>
      <c r="EX398"/>
      <c r="EY398"/>
      <c r="EZ398"/>
      <c r="FA398"/>
      <c r="FB398"/>
      <c r="FC398"/>
      <c r="FD398"/>
      <c r="FE398"/>
      <c r="FF398"/>
      <c r="FG398"/>
      <c r="FH398"/>
      <c r="FI398"/>
      <c r="FJ398"/>
      <c r="FK398"/>
      <c r="FL398"/>
      <c r="FM398"/>
      <c r="FN398"/>
      <c r="FO398"/>
      <c r="FP398"/>
      <c r="FQ398"/>
      <c r="FR398"/>
      <c r="FS398"/>
      <c r="FT398"/>
      <c r="FU398"/>
      <c r="FV398"/>
      <c r="FW398"/>
      <c r="FX398"/>
      <c r="FY398"/>
      <c r="FZ398"/>
      <c r="GA398"/>
      <c r="GB398"/>
      <c r="GC398"/>
      <c r="GD398"/>
      <c r="GE398"/>
      <c r="GF398"/>
      <c r="GG398"/>
      <c r="GH398"/>
      <c r="GI398"/>
      <c r="GJ398"/>
      <c r="GK398"/>
      <c r="GL398"/>
      <c r="GM398"/>
      <c r="GN398"/>
      <c r="GO398"/>
      <c r="GP398"/>
      <c r="GQ398"/>
      <c r="GR398"/>
      <c r="GS398"/>
      <c r="GT398"/>
      <c r="GU398"/>
      <c r="GV398"/>
      <c r="GW398"/>
      <c r="GX398"/>
      <c r="GY398"/>
      <c r="GZ398"/>
      <c r="HA398"/>
      <c r="HB398"/>
      <c r="HC398"/>
      <c r="HD398"/>
      <c r="HE398"/>
      <c r="HF398"/>
      <c r="HG398"/>
      <c r="HH398"/>
      <c r="HI398"/>
      <c r="HJ398"/>
      <c r="HK398"/>
      <c r="HL398"/>
      <c r="HM398"/>
      <c r="HN398"/>
      <c r="HO398"/>
      <c r="HP398"/>
      <c r="HQ398"/>
      <c r="HR398"/>
      <c r="HS398"/>
      <c r="HT398"/>
      <c r="HU398"/>
      <c r="HV398"/>
      <c r="HW398"/>
      <c r="HX398"/>
      <c r="HY398"/>
      <c r="HZ398"/>
      <c r="IA398"/>
      <c r="IB398"/>
      <c r="IC398"/>
      <c r="ID398"/>
      <c r="IE398"/>
      <c r="IF398"/>
      <c r="IG398"/>
      <c r="IH398"/>
      <c r="II398"/>
      <c r="IJ398"/>
      <c r="IK398"/>
      <c r="IL398"/>
      <c r="IM398"/>
      <c r="IN398"/>
      <c r="IO398"/>
      <c r="IP398"/>
      <c r="IQ398"/>
      <c r="IR398"/>
      <c r="IS398"/>
      <c r="IT398"/>
      <c r="IU398"/>
      <c r="IV398"/>
    </row>
    <row r="399" spans="1:256" s="5" customFormat="1" hidden="1" outlineLevel="2">
      <c r="A399" s="20"/>
      <c r="B399" s="20"/>
      <c r="C399" s="38"/>
      <c r="D399" s="641"/>
      <c r="E399" s="288">
        <v>10</v>
      </c>
      <c r="F399" s="40"/>
      <c r="G399" s="445"/>
      <c r="H399" s="315"/>
      <c r="I399" s="315"/>
      <c r="J399" s="315"/>
      <c r="K399" s="315"/>
      <c r="L399" s="315"/>
      <c r="M399" s="315"/>
      <c r="N399" s="315"/>
      <c r="O399" s="315"/>
      <c r="P399" s="314"/>
      <c r="Q399" s="168">
        <f>IF(A25stdlife="n/a","n/a",IF(Q$3&gt;(A25stdlife+$E399),(Input!$P$167*(1+rvanilla)^0.5)-SUM($P399:P399),(Input!$P$167*(1+rvanilla)^0.5)/A25stdlife))</f>
        <v>0</v>
      </c>
      <c r="R399" s="168">
        <f>IF(A25stdlife="n/a","n/a",IF(R$3&gt;(A25stdlife+$E399),(Input!$P$167*(1+rvanilla)^0.5)-SUM($P399:Q399),(Input!$P$167*(1+rvanilla)^0.5)/A25stdlife))</f>
        <v>0</v>
      </c>
      <c r="S399" s="168">
        <f>IF(A25stdlife="n/a","n/a",IF(S$3&gt;(A25stdlife+$E399),(Input!$P$167*(1+rvanilla)^0.5)-SUM($P399:R399),(Input!$P$167*(1+rvanilla)^0.5)/A25stdlife))</f>
        <v>0</v>
      </c>
      <c r="T399" s="168">
        <f>IF(A25stdlife="n/a","n/a",IF(T$3&gt;(A25stdlife+$E399),(Input!$P$167*(1+rvanilla)^0.5)-SUM($P399:S399),(Input!$P$167*(1+rvanilla)^0.5)/A25stdlife))</f>
        <v>0</v>
      </c>
      <c r="U399" s="168">
        <f>IF(A25stdlife="n/a","n/a",IF(U$3&gt;(A25stdlife+$E399),(Input!$P$167*(1+rvanilla)^0.5)-SUM($P399:T399),(Input!$P$167*(1+rvanilla)^0.5)/A25stdlife))</f>
        <v>0</v>
      </c>
      <c r="V399" s="168">
        <f>IF(A25stdlife="n/a","n/a",IF(V$3&gt;(A25stdlife+$E399),(Input!$P$167*(1+rvanilla)^0.5)-SUM($P399:U399),(Input!$P$167*(1+rvanilla)^0.5)/A25stdlife))</f>
        <v>0</v>
      </c>
      <c r="W399" s="168">
        <f>IF(A25stdlife="n/a","n/a",IF(W$3&gt;(A25stdlife+$E399),(Input!$P$167*(1+rvanilla)^0.5)-SUM($P399:V399),(Input!$P$167*(1+rvanilla)^0.5)/A25stdlife))</f>
        <v>0</v>
      </c>
      <c r="X399" s="168">
        <f>IF(A25stdlife="n/a","n/a",IF(X$3&gt;(A25stdlife+$E399),(Input!$P$167*(1+rvanilla)^0.5)-SUM($P399:W399),(Input!$P$167*(1+rvanilla)^0.5)/A25stdlife))</f>
        <v>0</v>
      </c>
      <c r="Y399" s="168">
        <f>IF(A25stdlife="n/a","n/a",IF(Y$3&gt;(A25stdlife+$E399),(Input!$P$167*(1+rvanilla)^0.5)-SUM($P399:X399),(Input!$P$167*(1+rvanilla)^0.5)/A25stdlife))</f>
        <v>0</v>
      </c>
      <c r="Z399" s="168">
        <f>IF(A25stdlife="n/a","n/a",IF(Z$3&gt;(A25stdlife+$E399),(Input!$P$167*(1+rvanilla)^0.5)-SUM($P399:Y399),(Input!$P$167*(1+rvanilla)^0.5)/A25stdlife))</f>
        <v>0</v>
      </c>
      <c r="AA399" s="168">
        <f>IF(A25stdlife="n/a","n/a",IF(AA$3&gt;(A25stdlife+$E399),(Input!$P$167*(1+rvanilla)^0.5)-SUM($P399:Z399),(Input!$P$167*(1+rvanilla)^0.5)/A25stdlife))</f>
        <v>0</v>
      </c>
      <c r="AB399" s="168">
        <f>IF(A25stdlife="n/a","n/a",IF(AB$3&gt;(A25stdlife+$E399),(Input!$P$167*(1+rvanilla)^0.5)-SUM($P399:AA399),(Input!$P$167*(1+rvanilla)^0.5)/A25stdlife))</f>
        <v>0</v>
      </c>
      <c r="AC399" s="168">
        <f>IF(A25stdlife="n/a","n/a",IF(AC$3&gt;(A25stdlife+$E399),(Input!$P$167*(1+rvanilla)^0.5)-SUM($P399:AB399),(Input!$P$167*(1+rvanilla)^0.5)/A25stdlife))</f>
        <v>0</v>
      </c>
      <c r="AD399" s="168">
        <f>IF(A25stdlife="n/a","n/a",IF(AD$3&gt;(A25stdlife+$E399),(Input!$P$167*(1+rvanilla)^0.5)-SUM($P399:AC399),(Input!$P$167*(1+rvanilla)^0.5)/A25stdlife))</f>
        <v>0</v>
      </c>
      <c r="AE399" s="168">
        <f>IF(A25stdlife="n/a","n/a",IF(AE$3&gt;(A25stdlife+$E399),(Input!$P$167*(1+rvanilla)^0.5)-SUM($P399:AD399),(Input!$P$167*(1+rvanilla)^0.5)/A25stdlife))</f>
        <v>0</v>
      </c>
      <c r="AF399" s="168">
        <f>IF(A25stdlife="n/a","n/a",IF(AF$3&gt;(A25stdlife+$E399),(Input!$P$167*(1+rvanilla)^0.5)-SUM($P399:AE399),(Input!$P$167*(1+rvanilla)^0.5)/A25stdlife))</f>
        <v>0</v>
      </c>
      <c r="AG399" s="168">
        <f>IF(A25stdlife="n/a","n/a",IF(AG$3&gt;(A25stdlife+$E399),(Input!$P$167*(1+rvanilla)^0.5)-SUM($P399:AF399),(Input!$P$167*(1+rvanilla)^0.5)/A25stdlife))</f>
        <v>0</v>
      </c>
      <c r="AH399" s="168">
        <f>IF(A25stdlife="n/a","n/a",IF(AH$3&gt;(A25stdlife+$E399),(Input!$P$167*(1+rvanilla)^0.5)-SUM($P399:AG399),(Input!$P$167*(1+rvanilla)^0.5)/A25stdlife))</f>
        <v>0</v>
      </c>
      <c r="AI399" s="168">
        <f>IF(A25stdlife="n/a","n/a",IF(AI$3&gt;(A25stdlife+$E399),(Input!$P$167*(1+rvanilla)^0.5)-SUM($P399:AH399),(Input!$P$167*(1+rvanilla)^0.5)/A25stdlife))</f>
        <v>0</v>
      </c>
      <c r="AJ399" s="168">
        <f>IF(A25stdlife="n/a","n/a",IF(AJ$3&gt;(A25stdlife+$E399),(Input!$P$167*(1+rvanilla)^0.5)-SUM($P399:AI399),(Input!$P$167*(1+rvanilla)^0.5)/A25stdlife))</f>
        <v>0</v>
      </c>
      <c r="AK399" s="168">
        <f>IF(A25stdlife="n/a","n/a",IF(AK$3&gt;(A25stdlife+$E399),(Input!$P$167*(1+rvanilla)^0.5)-SUM($P399:AJ399),(Input!$P$167*(1+rvanilla)^0.5)/A25stdlife))</f>
        <v>0</v>
      </c>
      <c r="AL399" s="168">
        <f>IF(A25stdlife="n/a","n/a",IF(AL$3&gt;(A25stdlife+$E399),(Input!$P$167*(1+rvanilla)^0.5)-SUM($P399:AK399),(Input!$P$167*(1+rvanilla)^0.5)/A25stdlife))</f>
        <v>0</v>
      </c>
      <c r="AM399" s="168">
        <f>IF(A25stdlife="n/a","n/a",IF(AM$3&gt;(A25stdlife+$E399),(Input!$P$167*(1+rvanilla)^0.5)-SUM($P399:AL399),(Input!$P$167*(1+rvanilla)^0.5)/A25stdlife))</f>
        <v>0</v>
      </c>
      <c r="AN399" s="168">
        <f>IF(A25stdlife="n/a","n/a",IF(AN$3&gt;(A25stdlife+$E399),(Input!$P$167*(1+rvanilla)^0.5)-SUM($P399:AM399),(Input!$P$167*(1+rvanilla)^0.5)/A25stdlife))</f>
        <v>0</v>
      </c>
      <c r="AO399" s="168">
        <f>IF(A25stdlife="n/a","n/a",IF(AO$3&gt;(A25stdlife+$E399),(Input!$P$167*(1+rvanilla)^0.5)-SUM($P399:AN399),(Input!$P$167*(1+rvanilla)^0.5)/A25stdlife))</f>
        <v>0</v>
      </c>
      <c r="AP399" s="168">
        <f>IF(A25stdlife="n/a","n/a",IF(AP$3&gt;(A25stdlife+$E399),(Input!$P$167*(1+rvanilla)^0.5)-SUM($P399:AO399),(Input!$P$167*(1+rvanilla)^0.5)/A25stdlife))</f>
        <v>0</v>
      </c>
      <c r="AQ399" s="168">
        <f>IF(A25stdlife="n/a","n/a",IF(AQ$3&gt;(A25stdlife+$E399),(Input!$P$167*(1+rvanilla)^0.5)-SUM($P399:AP399),(Input!$P$167*(1+rvanilla)^0.5)/A25stdlife))</f>
        <v>0</v>
      </c>
      <c r="AR399" s="168">
        <f>IF(A25stdlife="n/a","n/a",IF(AR$3&gt;(A25stdlife+$E399),(Input!$P$167*(1+rvanilla)^0.5)-SUM($P399:AQ399),(Input!$P$167*(1+rvanilla)^0.5)/A25stdlife))</f>
        <v>0</v>
      </c>
      <c r="AS399" s="168">
        <f>IF(A25stdlife="n/a","n/a",IF(AS$3&gt;(A25stdlife+$E399),(Input!$P$167*(1+rvanilla)^0.5)-SUM($P399:AR399),(Input!$P$167*(1+rvanilla)^0.5)/A25stdlife))</f>
        <v>0</v>
      </c>
      <c r="AT399" s="168">
        <f>IF(A25stdlife="n/a","n/a",IF(AT$3&gt;(A25stdlife+$E399),(Input!$P$167*(1+rvanilla)^0.5)-SUM($P399:AS399),(Input!$P$167*(1+rvanilla)^0.5)/A25stdlife))</f>
        <v>0</v>
      </c>
      <c r="AU399" s="168">
        <f>IF(A25stdlife="n/a","n/a",IF(AU$3&gt;(A25stdlife+$E399),(Input!$P$167*(1+rvanilla)^0.5)-SUM($P399:AT399),(Input!$P$167*(1+rvanilla)^0.5)/A25stdlife))</f>
        <v>0</v>
      </c>
      <c r="AV399" s="168">
        <f>IF(A25stdlife="n/a","n/a",IF(AV$3&gt;(A25stdlife+$E399),(Input!$P$167*(1+rvanilla)^0.5)-SUM($P399:AU399),(Input!$P$167*(1+rvanilla)^0.5)/A25stdlife))</f>
        <v>0</v>
      </c>
      <c r="AW399" s="168">
        <f>IF(A25stdlife="n/a","n/a",IF(AW$3&gt;(A25stdlife+$E399),(Input!$P$167*(1+rvanilla)^0.5)-SUM($P399:AV399),(Input!$P$167*(1+rvanilla)^0.5)/A25stdlife))</f>
        <v>0</v>
      </c>
      <c r="AX399" s="168">
        <f>IF(A25stdlife="n/a","n/a",IF(AX$3&gt;(A25stdlife+$E399),(Input!$P$167*(1+rvanilla)^0.5)-SUM($P399:AW399),(Input!$P$167*(1+rvanilla)^0.5)/A25stdlife))</f>
        <v>0</v>
      </c>
      <c r="AY399" s="168">
        <f>IF(A25stdlife="n/a","n/a",IF(AY$3&gt;(A25stdlife+$E399),(Input!$P$167*(1+rvanilla)^0.5)-SUM($P399:AX399),(Input!$P$167*(1+rvanilla)^0.5)/A25stdlife))</f>
        <v>0</v>
      </c>
      <c r="AZ399" s="168">
        <f>IF(A25stdlife="n/a","n/a",IF(AZ$3&gt;(A25stdlife+$E399),(Input!$P$167*(1+rvanilla)^0.5)-SUM($P399:AY399),(Input!$P$167*(1+rvanilla)^0.5)/A25stdlife))</f>
        <v>0</v>
      </c>
      <c r="BA399" s="168">
        <f>IF(A25stdlife="n/a","n/a",IF(BA$3&gt;(A25stdlife+$E399),(Input!$P$167*(1+rvanilla)^0.5)-SUM($P399:AZ399),(Input!$P$167*(1+rvanilla)^0.5)/A25stdlife))</f>
        <v>0</v>
      </c>
      <c r="BB399" s="168">
        <f>IF(A25stdlife="n/a","n/a",IF(BB$3&gt;(A25stdlife+$E399),(Input!$P$167*(1+rvanilla)^0.5)-SUM($P399:BA399),(Input!$P$167*(1+rvanilla)^0.5)/A25stdlife))</f>
        <v>0</v>
      </c>
      <c r="BC399" s="168">
        <f>IF(A25stdlife="n/a","n/a",IF(BC$3&gt;(A25stdlife+$E399),(Input!$P$167*(1+rvanilla)^0.5)-SUM($P399:BB399),(Input!$P$167*(1+rvanilla)^0.5)/A25stdlife))</f>
        <v>0</v>
      </c>
      <c r="BD399" s="168">
        <f>IF(A25stdlife="n/a","n/a",IF(BD$3&gt;(A25stdlife+$E399),(Input!$P$167*(1+rvanilla)^0.5)-SUM($P399:BC399),(Input!$P$167*(1+rvanilla)^0.5)/A25stdlife))</f>
        <v>0</v>
      </c>
      <c r="BE399" s="168">
        <f>IF(A25stdlife="n/a","n/a",IF(BE$3&gt;(A25stdlife+$E399),(Input!$P$167*(1+rvanilla)^0.5)-SUM($P399:BD399),(Input!$P$167*(1+rvanilla)^0.5)/A25stdlife))</f>
        <v>0</v>
      </c>
      <c r="BF399" s="168">
        <f>IF(A25stdlife="n/a","n/a",IF(BF$3&gt;(A25stdlife+$E399),(Input!$P$167*(1+rvanilla)^0.5)-SUM($P399:BE399),(Input!$P$167*(1+rvanilla)^0.5)/A25stdlife))</f>
        <v>0</v>
      </c>
      <c r="BG399" s="168">
        <f>IF(A25stdlife="n/a","n/a",IF(BG$3&gt;(A25stdlife+$E399),(Input!$P$167*(1+rvanilla)^0.5)-SUM($P399:BF399),(Input!$P$167*(1+rvanilla)^0.5)/A25stdlife))</f>
        <v>0</v>
      </c>
      <c r="BH399" s="168">
        <f>IF(A25stdlife="n/a","n/a",IF(BH$3&gt;(A25stdlife+$E399),(Input!$P$167*(1+rvanilla)^0.5)-SUM($P399:BG399),(Input!$P$167*(1+rvanilla)^0.5)/A25stdlife))</f>
        <v>0</v>
      </c>
      <c r="BI399" s="168">
        <f>IF(A25stdlife="n/a","n/a",IF(BI$3&gt;(A25stdlife+$E399),(Input!$P$167*(1+rvanilla)^0.5)-SUM($P399:BH399),(Input!$P$167*(1+rvanilla)^0.5)/A25stdlife))</f>
        <v>0</v>
      </c>
      <c r="BJ399" s="20"/>
      <c r="BK399" s="20"/>
      <c r="BL399"/>
      <c r="BM399"/>
      <c r="BN399"/>
      <c r="BO399"/>
      <c r="BP399"/>
      <c r="BQ399"/>
      <c r="BR399"/>
      <c r="BS399"/>
      <c r="BT399"/>
      <c r="BU399"/>
      <c r="BV399"/>
      <c r="BW399"/>
      <c r="BX399"/>
      <c r="BY399"/>
      <c r="BZ399"/>
      <c r="CA399"/>
      <c r="CB399"/>
      <c r="CC399"/>
      <c r="CD399"/>
      <c r="CE399"/>
      <c r="CF399"/>
      <c r="CG399"/>
      <c r="CH399"/>
      <c r="CI399"/>
      <c r="CJ399"/>
      <c r="CK399"/>
      <c r="CL399"/>
      <c r="CM399"/>
      <c r="CN399"/>
      <c r="CO399"/>
      <c r="CP399"/>
      <c r="CQ399"/>
      <c r="CR399"/>
      <c r="CS399"/>
      <c r="CT399"/>
      <c r="CU399"/>
      <c r="CV399"/>
      <c r="CW399"/>
      <c r="CX399"/>
      <c r="CY399"/>
      <c r="CZ399"/>
      <c r="DA399"/>
      <c r="DB399"/>
      <c r="DC399"/>
      <c r="DD399"/>
      <c r="DE399"/>
      <c r="DF399"/>
      <c r="DG399"/>
      <c r="DH399"/>
      <c r="DI399"/>
      <c r="DJ399"/>
      <c r="DK399"/>
      <c r="DL399"/>
      <c r="DM399"/>
      <c r="DN399"/>
      <c r="DO399"/>
      <c r="DP399"/>
      <c r="DQ399"/>
      <c r="DR399"/>
      <c r="DS399"/>
      <c r="DT399"/>
      <c r="DU399"/>
      <c r="DV399"/>
      <c r="DW399"/>
      <c r="DX399"/>
      <c r="DY399"/>
      <c r="DZ399"/>
      <c r="EA399"/>
      <c r="EB399"/>
      <c r="EC399"/>
      <c r="ED399"/>
      <c r="EE399"/>
      <c r="EF399"/>
      <c r="EG399"/>
      <c r="EH399"/>
      <c r="EI399"/>
      <c r="EJ399"/>
      <c r="EK399"/>
      <c r="EL399"/>
      <c r="EM399"/>
      <c r="EN399"/>
      <c r="EO399"/>
      <c r="EP399"/>
      <c r="EQ399"/>
      <c r="ER399"/>
      <c r="ES399"/>
      <c r="ET399"/>
      <c r="EU399"/>
      <c r="EV399"/>
      <c r="EW399"/>
      <c r="EX399"/>
      <c r="EY399"/>
      <c r="EZ399"/>
      <c r="FA399"/>
      <c r="FB399"/>
      <c r="FC399"/>
      <c r="FD399"/>
      <c r="FE399"/>
      <c r="FF399"/>
      <c r="FG399"/>
      <c r="FH399"/>
      <c r="FI399"/>
      <c r="FJ399"/>
      <c r="FK399"/>
      <c r="FL399"/>
      <c r="FM399"/>
      <c r="FN399"/>
      <c r="FO399"/>
      <c r="FP399"/>
      <c r="FQ399"/>
      <c r="FR399"/>
      <c r="FS399"/>
      <c r="FT399"/>
      <c r="FU399"/>
      <c r="FV399"/>
      <c r="FW399"/>
      <c r="FX399"/>
      <c r="FY399"/>
      <c r="FZ399"/>
      <c r="GA399"/>
      <c r="GB399"/>
      <c r="GC399"/>
      <c r="GD399"/>
      <c r="GE399"/>
      <c r="GF399"/>
      <c r="GG399"/>
      <c r="GH399"/>
      <c r="GI399"/>
      <c r="GJ399"/>
      <c r="GK399"/>
      <c r="GL399"/>
      <c r="GM399"/>
      <c r="GN399"/>
      <c r="GO399"/>
      <c r="GP399"/>
      <c r="GQ399"/>
      <c r="GR399"/>
      <c r="GS399"/>
      <c r="GT399"/>
      <c r="GU399"/>
      <c r="GV399"/>
      <c r="GW399"/>
      <c r="GX399"/>
      <c r="GY399"/>
      <c r="GZ399"/>
      <c r="HA399"/>
      <c r="HB399"/>
      <c r="HC399"/>
      <c r="HD399"/>
      <c r="HE399"/>
      <c r="HF399"/>
      <c r="HG399"/>
      <c r="HH399"/>
      <c r="HI399"/>
      <c r="HJ399"/>
      <c r="HK399"/>
      <c r="HL399"/>
      <c r="HM399"/>
      <c r="HN399"/>
      <c r="HO399"/>
      <c r="HP399"/>
      <c r="HQ399"/>
      <c r="HR399"/>
      <c r="HS399"/>
      <c r="HT399"/>
      <c r="HU399"/>
      <c r="HV399"/>
      <c r="HW399"/>
      <c r="HX399"/>
      <c r="HY399"/>
      <c r="HZ399"/>
      <c r="IA399"/>
      <c r="IB399"/>
      <c r="IC399"/>
      <c r="ID399"/>
      <c r="IE399"/>
      <c r="IF399"/>
      <c r="IG399"/>
      <c r="IH399"/>
      <c r="II399"/>
      <c r="IJ399"/>
      <c r="IK399"/>
      <c r="IL399"/>
      <c r="IM399"/>
      <c r="IN399"/>
      <c r="IO399"/>
      <c r="IP399"/>
      <c r="IQ399"/>
      <c r="IR399"/>
      <c r="IS399"/>
      <c r="IT399"/>
      <c r="IU399"/>
      <c r="IV399"/>
    </row>
    <row r="400" spans="1:256" s="5" customFormat="1" outlineLevel="1" collapsed="1">
      <c r="A400" s="20"/>
      <c r="B400" s="20"/>
      <c r="C400" s="38">
        <f>Asset25</f>
        <v>0</v>
      </c>
      <c r="D400" s="20"/>
      <c r="E400" s="20"/>
      <c r="F400" s="35"/>
      <c r="G400" s="165">
        <f t="shared" ref="G400:AL400" si="85">SUM(G388:G399)</f>
        <v>0</v>
      </c>
      <c r="H400" s="165">
        <f t="shared" si="85"/>
        <v>0</v>
      </c>
      <c r="I400" s="165">
        <f t="shared" si="85"/>
        <v>0</v>
      </c>
      <c r="J400" s="165">
        <f t="shared" si="85"/>
        <v>0</v>
      </c>
      <c r="K400" s="165">
        <f t="shared" si="85"/>
        <v>0</v>
      </c>
      <c r="L400" s="165">
        <f t="shared" si="85"/>
        <v>0</v>
      </c>
      <c r="M400" s="165">
        <f t="shared" si="85"/>
        <v>0</v>
      </c>
      <c r="N400" s="165">
        <f t="shared" si="85"/>
        <v>0</v>
      </c>
      <c r="O400" s="165">
        <f t="shared" si="85"/>
        <v>0</v>
      </c>
      <c r="P400" s="165">
        <f t="shared" si="85"/>
        <v>0</v>
      </c>
      <c r="Q400" s="165">
        <f t="shared" si="85"/>
        <v>0</v>
      </c>
      <c r="R400" s="165">
        <f t="shared" si="85"/>
        <v>0</v>
      </c>
      <c r="S400" s="165">
        <f t="shared" si="85"/>
        <v>0</v>
      </c>
      <c r="T400" s="165">
        <f t="shared" si="85"/>
        <v>0</v>
      </c>
      <c r="U400" s="165">
        <f t="shared" si="85"/>
        <v>0</v>
      </c>
      <c r="V400" s="165">
        <f t="shared" si="85"/>
        <v>0</v>
      </c>
      <c r="W400" s="165">
        <f t="shared" si="85"/>
        <v>0</v>
      </c>
      <c r="X400" s="165">
        <f t="shared" si="85"/>
        <v>0</v>
      </c>
      <c r="Y400" s="165">
        <f t="shared" si="85"/>
        <v>0</v>
      </c>
      <c r="Z400" s="165">
        <f t="shared" si="85"/>
        <v>0</v>
      </c>
      <c r="AA400" s="165">
        <f t="shared" si="85"/>
        <v>0</v>
      </c>
      <c r="AB400" s="165">
        <f t="shared" si="85"/>
        <v>0</v>
      </c>
      <c r="AC400" s="165">
        <f t="shared" si="85"/>
        <v>0</v>
      </c>
      <c r="AD400" s="165">
        <f t="shared" si="85"/>
        <v>0</v>
      </c>
      <c r="AE400" s="165">
        <f t="shared" si="85"/>
        <v>0</v>
      </c>
      <c r="AF400" s="165">
        <f t="shared" si="85"/>
        <v>0</v>
      </c>
      <c r="AG400" s="165">
        <f t="shared" si="85"/>
        <v>0</v>
      </c>
      <c r="AH400" s="165">
        <f t="shared" si="85"/>
        <v>0</v>
      </c>
      <c r="AI400" s="165">
        <f t="shared" si="85"/>
        <v>0</v>
      </c>
      <c r="AJ400" s="165">
        <f t="shared" si="85"/>
        <v>0</v>
      </c>
      <c r="AK400" s="165">
        <f t="shared" si="85"/>
        <v>0</v>
      </c>
      <c r="AL400" s="165">
        <f t="shared" si="85"/>
        <v>0</v>
      </c>
      <c r="AM400" s="165">
        <f t="shared" ref="AM400:BI400" si="86">SUM(AM388:AM399)</f>
        <v>0</v>
      </c>
      <c r="AN400" s="165">
        <f t="shared" si="86"/>
        <v>0</v>
      </c>
      <c r="AO400" s="165">
        <f t="shared" si="86"/>
        <v>0</v>
      </c>
      <c r="AP400" s="165">
        <f t="shared" si="86"/>
        <v>0</v>
      </c>
      <c r="AQ400" s="165">
        <f t="shared" si="86"/>
        <v>0</v>
      </c>
      <c r="AR400" s="165">
        <f t="shared" si="86"/>
        <v>0</v>
      </c>
      <c r="AS400" s="165">
        <f t="shared" si="86"/>
        <v>0</v>
      </c>
      <c r="AT400" s="165">
        <f t="shared" si="86"/>
        <v>0</v>
      </c>
      <c r="AU400" s="165">
        <f t="shared" si="86"/>
        <v>0</v>
      </c>
      <c r="AV400" s="165">
        <f t="shared" si="86"/>
        <v>0</v>
      </c>
      <c r="AW400" s="165">
        <f t="shared" si="86"/>
        <v>0</v>
      </c>
      <c r="AX400" s="165">
        <f t="shared" si="86"/>
        <v>0</v>
      </c>
      <c r="AY400" s="165">
        <f t="shared" si="86"/>
        <v>0</v>
      </c>
      <c r="AZ400" s="165">
        <f t="shared" si="86"/>
        <v>0</v>
      </c>
      <c r="BA400" s="165">
        <f t="shared" si="86"/>
        <v>0</v>
      </c>
      <c r="BB400" s="165">
        <f t="shared" si="86"/>
        <v>0</v>
      </c>
      <c r="BC400" s="165">
        <f t="shared" si="86"/>
        <v>0</v>
      </c>
      <c r="BD400" s="165">
        <f t="shared" si="86"/>
        <v>0</v>
      </c>
      <c r="BE400" s="165">
        <f t="shared" si="86"/>
        <v>0</v>
      </c>
      <c r="BF400" s="165">
        <f t="shared" si="86"/>
        <v>0</v>
      </c>
      <c r="BG400" s="165">
        <f t="shared" si="86"/>
        <v>0</v>
      </c>
      <c r="BH400" s="165">
        <f t="shared" si="86"/>
        <v>0</v>
      </c>
      <c r="BI400" s="165">
        <f t="shared" si="86"/>
        <v>0</v>
      </c>
      <c r="BJ400" s="20"/>
      <c r="BK400" s="20"/>
      <c r="BL400"/>
      <c r="BM400"/>
      <c r="BN400"/>
      <c r="BO400"/>
      <c r="BP400"/>
      <c r="BQ400"/>
      <c r="BR400"/>
      <c r="BS400"/>
      <c r="BT400"/>
      <c r="BU400"/>
      <c r="BV400"/>
      <c r="BW400"/>
      <c r="BX400"/>
      <c r="BY400"/>
      <c r="BZ400"/>
      <c r="CA400"/>
      <c r="CB400"/>
      <c r="CC400"/>
      <c r="CD400"/>
      <c r="CE400"/>
      <c r="CF400"/>
      <c r="CG400"/>
      <c r="CH400"/>
      <c r="CI400"/>
      <c r="CJ400"/>
      <c r="CK400"/>
      <c r="CL400"/>
      <c r="CM400"/>
      <c r="CN400"/>
      <c r="CO400"/>
      <c r="CP400"/>
      <c r="CQ400"/>
      <c r="CR400"/>
      <c r="CS400"/>
      <c r="CT400"/>
      <c r="CU400"/>
      <c r="CV400"/>
      <c r="CW400"/>
      <c r="CX400"/>
      <c r="CY400"/>
      <c r="CZ400"/>
      <c r="DA400"/>
      <c r="DB400"/>
      <c r="DC400"/>
      <c r="DD400"/>
      <c r="DE400"/>
      <c r="DF400"/>
      <c r="DG400"/>
      <c r="DH400"/>
      <c r="DI400"/>
      <c r="DJ400"/>
      <c r="DK400"/>
      <c r="DL400"/>
      <c r="DM400"/>
      <c r="DN400"/>
      <c r="DO400"/>
      <c r="DP400"/>
      <c r="DQ400"/>
      <c r="DR400"/>
      <c r="DS400"/>
      <c r="DT400"/>
      <c r="DU400"/>
      <c r="DV400"/>
      <c r="DW400"/>
      <c r="DX400"/>
      <c r="DY400"/>
      <c r="DZ400"/>
      <c r="EA400"/>
      <c r="EB400"/>
      <c r="EC400"/>
      <c r="ED400"/>
      <c r="EE400"/>
      <c r="EF400"/>
      <c r="EG400"/>
      <c r="EH400"/>
      <c r="EI400"/>
      <c r="EJ400"/>
      <c r="EK400"/>
      <c r="EL400"/>
      <c r="EM400"/>
      <c r="EN400"/>
      <c r="EO400"/>
      <c r="EP400"/>
      <c r="EQ400"/>
      <c r="ER400"/>
      <c r="ES400"/>
      <c r="ET400"/>
      <c r="EU400"/>
      <c r="EV400"/>
      <c r="EW400"/>
      <c r="EX400"/>
      <c r="EY400"/>
      <c r="EZ400"/>
      <c r="FA400"/>
      <c r="FB400"/>
      <c r="FC400"/>
      <c r="FD400"/>
      <c r="FE400"/>
      <c r="FF400"/>
      <c r="FG400"/>
      <c r="FH400"/>
      <c r="FI400"/>
      <c r="FJ400"/>
      <c r="FK400"/>
      <c r="FL400"/>
      <c r="FM400"/>
      <c r="FN400"/>
      <c r="FO400"/>
      <c r="FP400"/>
      <c r="FQ400"/>
      <c r="FR400"/>
      <c r="FS400"/>
      <c r="FT400"/>
      <c r="FU400"/>
      <c r="FV400"/>
      <c r="FW400"/>
      <c r="FX400"/>
      <c r="FY400"/>
      <c r="FZ400"/>
      <c r="GA400"/>
      <c r="GB400"/>
      <c r="GC400"/>
      <c r="GD400"/>
      <c r="GE400"/>
      <c r="GF400"/>
      <c r="GG400"/>
      <c r="GH400"/>
      <c r="GI400"/>
      <c r="GJ400"/>
      <c r="GK400"/>
      <c r="GL400"/>
      <c r="GM400"/>
      <c r="GN400"/>
      <c r="GO400"/>
      <c r="GP400"/>
      <c r="GQ400"/>
      <c r="GR400"/>
      <c r="GS400"/>
      <c r="GT400"/>
      <c r="GU400"/>
      <c r="GV400"/>
      <c r="GW400"/>
      <c r="GX400"/>
      <c r="GY400"/>
      <c r="GZ400"/>
      <c r="HA400"/>
      <c r="HB400"/>
      <c r="HC400"/>
      <c r="HD400"/>
      <c r="HE400"/>
      <c r="HF400"/>
      <c r="HG400"/>
      <c r="HH400"/>
      <c r="HI400"/>
      <c r="HJ400"/>
      <c r="HK400"/>
      <c r="HL400"/>
      <c r="HM400"/>
      <c r="HN400"/>
      <c r="HO400"/>
      <c r="HP400"/>
      <c r="HQ400"/>
      <c r="HR400"/>
      <c r="HS400"/>
      <c r="HT400"/>
      <c r="HU400"/>
      <c r="HV400"/>
      <c r="HW400"/>
      <c r="HX400"/>
      <c r="HY400"/>
      <c r="HZ400"/>
      <c r="IA400"/>
      <c r="IB400"/>
      <c r="IC400"/>
      <c r="ID400"/>
      <c r="IE400"/>
      <c r="IF400"/>
      <c r="IG400"/>
      <c r="IH400"/>
      <c r="II400"/>
      <c r="IJ400"/>
      <c r="IK400"/>
      <c r="IL400"/>
      <c r="IM400"/>
      <c r="IN400"/>
      <c r="IO400"/>
      <c r="IP400"/>
      <c r="IQ400"/>
      <c r="IR400"/>
      <c r="IS400"/>
      <c r="IT400"/>
      <c r="IU400"/>
      <c r="IV400"/>
    </row>
    <row r="401" spans="1:256" s="5" customFormat="1" hidden="1" outlineLevel="2">
      <c r="A401" s="20"/>
      <c r="B401" s="45">
        <f>C413</f>
        <v>0</v>
      </c>
      <c r="C401" s="46"/>
      <c r="D401" s="47" t="s">
        <v>72</v>
      </c>
      <c r="E401" s="46"/>
      <c r="F401" s="48"/>
      <c r="G401" s="443">
        <f>IF(G$3&gt;A26remlife,A26value-SUM($F401:F401),IF(A26remlife="N/A","n/a",A26value/A26remlife))</f>
        <v>0</v>
      </c>
      <c r="H401" s="167">
        <f>IF(H$3&gt;A26remlife,A26value-SUM($F401:G401),IF(A26remlife="N/A","n/a",A26value/A26remlife))</f>
        <v>0</v>
      </c>
      <c r="I401" s="167">
        <f>IF(I$3&gt;A26remlife,A26value-SUM($F401:H401),IF(A26remlife="N/A","n/a",A26value/A26remlife))</f>
        <v>0</v>
      </c>
      <c r="J401" s="167">
        <f>IF(J$3&gt;A26remlife,A26value-SUM($F401:I401),IF(A26remlife="N/A","n/a",A26value/A26remlife))</f>
        <v>0</v>
      </c>
      <c r="K401" s="167">
        <f>IF(K$3&gt;A26remlife,A26value-SUM($F401:J401),IF(A26remlife="N/A","n/a",A26value/A26remlife))</f>
        <v>0</v>
      </c>
      <c r="L401" s="167">
        <f>IF(L$3&gt;A26remlife,A26value-SUM($F401:K401),IF(A26remlife="N/A","n/a",A26value/A26remlife))</f>
        <v>0</v>
      </c>
      <c r="M401" s="167">
        <f>IF(M$3&gt;A26remlife,A26value-SUM($F401:L401),IF(A26remlife="N/A","n/a",A26value/A26remlife))</f>
        <v>0</v>
      </c>
      <c r="N401" s="167">
        <f>IF(N$3&gt;A26remlife,A26value-SUM($F401:M401),IF(A26remlife="N/A","n/a",A26value/A26remlife))</f>
        <v>0</v>
      </c>
      <c r="O401" s="167">
        <f>IF(O$3&gt;A26remlife,A26value-SUM($F401:N401),IF(A26remlife="N/A","n/a",A26value/A26remlife))</f>
        <v>0</v>
      </c>
      <c r="P401" s="167">
        <f>IF(P$3&gt;A26remlife,A26value-SUM($F401:O401),IF(A26remlife="N/A","n/a",A26value/A26remlife))</f>
        <v>0</v>
      </c>
      <c r="Q401" s="167">
        <f>IF(Q$3&gt;A26remlife,A26value-SUM($F401:P401),IF(A26remlife="N/A","n/a",A26value/A26remlife))</f>
        <v>0</v>
      </c>
      <c r="R401" s="167">
        <f>IF(R$3&gt;A26remlife,A26value-SUM($F401:Q401),IF(A26remlife="N/A","n/a",A26value/A26remlife))</f>
        <v>0</v>
      </c>
      <c r="S401" s="167">
        <f>IF(S$3&gt;A26remlife,A26value-SUM($F401:R401),IF(A26remlife="N/A","n/a",A26value/A26remlife))</f>
        <v>0</v>
      </c>
      <c r="T401" s="167">
        <f>IF(T$3&gt;A26remlife,A26value-SUM($F401:S401),IF(A26remlife="N/A","n/a",A26value/A26remlife))</f>
        <v>0</v>
      </c>
      <c r="U401" s="167">
        <f>IF(U$3&gt;A26remlife,A26value-SUM($F401:T401),IF(A26remlife="N/A","n/a",A26value/A26remlife))</f>
        <v>0</v>
      </c>
      <c r="V401" s="167">
        <f>IF(V$3&gt;A26remlife,A26value-SUM($F401:U401),IF(A26remlife="N/A","n/a",A26value/A26remlife))</f>
        <v>0</v>
      </c>
      <c r="W401" s="167">
        <f>IF(W$3&gt;A26remlife,A26value-SUM($F401:V401),IF(A26remlife="N/A","n/a",A26value/A26remlife))</f>
        <v>0</v>
      </c>
      <c r="X401" s="167">
        <f>IF(X$3&gt;A26remlife,A26value-SUM($F401:W401),IF(A26remlife="N/A","n/a",A26value/A26remlife))</f>
        <v>0</v>
      </c>
      <c r="Y401" s="167">
        <f>IF(Y$3&gt;A26remlife,A26value-SUM($F401:X401),IF(A26remlife="N/A","n/a",A26value/A26remlife))</f>
        <v>0</v>
      </c>
      <c r="Z401" s="167">
        <f>IF(Z$3&gt;A26remlife,A26value-SUM($F401:Y401),IF(A26remlife="N/A","n/a",A26value/A26remlife))</f>
        <v>0</v>
      </c>
      <c r="AA401" s="167">
        <f>IF(AA$3&gt;A26remlife,A26value-SUM($F401:Z401),IF(A26remlife="N/A","n/a",A26value/A26remlife))</f>
        <v>0</v>
      </c>
      <c r="AB401" s="167">
        <f>IF(AB$3&gt;A26remlife,A26value-SUM($F401:AA401),IF(A26remlife="N/A","n/a",A26value/A26remlife))</f>
        <v>0</v>
      </c>
      <c r="AC401" s="167">
        <f>IF(AC$3&gt;A26remlife,A26value-SUM($F401:AB401),IF(A26remlife="N/A","n/a",A26value/A26remlife))</f>
        <v>0</v>
      </c>
      <c r="AD401" s="167">
        <f>IF(AD$3&gt;A26remlife,A26value-SUM($F401:AC401),IF(A26remlife="N/A","n/a",A26value/A26remlife))</f>
        <v>0</v>
      </c>
      <c r="AE401" s="167">
        <f>IF(AE$3&gt;A26remlife,A26value-SUM($F401:AD401),IF(A26remlife="N/A","n/a",A26value/A26remlife))</f>
        <v>0</v>
      </c>
      <c r="AF401" s="167">
        <f>IF(AF$3&gt;A26remlife,A26value-SUM($F401:AE401),IF(A26remlife="N/A","n/a",A26value/A26remlife))</f>
        <v>0</v>
      </c>
      <c r="AG401" s="167">
        <f>IF(AG$3&gt;A26remlife,A26value-SUM($F401:AF401),IF(A26remlife="N/A","n/a",A26value/A26remlife))</f>
        <v>0</v>
      </c>
      <c r="AH401" s="167">
        <f>IF(AH$3&gt;A26remlife,A26value-SUM($F401:AG401),IF(A26remlife="N/A","n/a",A26value/A26remlife))</f>
        <v>0</v>
      </c>
      <c r="AI401" s="167">
        <f>IF(AI$3&gt;A26remlife,A26value-SUM($F401:AH401),IF(A26remlife="N/A","n/a",A26value/A26remlife))</f>
        <v>0</v>
      </c>
      <c r="AJ401" s="167">
        <f>IF(AJ$3&gt;A26remlife,A26value-SUM($F401:AI401),IF(A26remlife="N/A","n/a",A26value/A26remlife))</f>
        <v>0</v>
      </c>
      <c r="AK401" s="167">
        <f>IF(AK$3&gt;A26remlife,A26value-SUM($F401:AJ401),IF(A26remlife="N/A","n/a",A26value/A26remlife))</f>
        <v>0</v>
      </c>
      <c r="AL401" s="167">
        <f>IF(AL$3&gt;A26remlife,A26value-SUM($F401:AK401),IF(A26remlife="N/A","n/a",A26value/A26remlife))</f>
        <v>0</v>
      </c>
      <c r="AM401" s="167">
        <f>IF(AM$3&gt;A26remlife,A26value-SUM($F401:AL401),IF(A26remlife="N/A","n/a",A26value/A26remlife))</f>
        <v>0</v>
      </c>
      <c r="AN401" s="167">
        <f>IF(AN$3&gt;A26remlife,A26value-SUM($F401:AM401),IF(A26remlife="N/A","n/a",A26value/A26remlife))</f>
        <v>0</v>
      </c>
      <c r="AO401" s="167">
        <f>IF(AO$3&gt;A26remlife,A26value-SUM($F401:AN401),IF(A26remlife="N/A","n/a",A26value/A26remlife))</f>
        <v>0</v>
      </c>
      <c r="AP401" s="167">
        <f>IF(AP$3&gt;A26remlife,A26value-SUM($F401:AO401),IF(A26remlife="N/A","n/a",A26value/A26remlife))</f>
        <v>0</v>
      </c>
      <c r="AQ401" s="167">
        <f>IF(AQ$3&gt;A26remlife,A26value-SUM($F401:AP401),IF(A26remlife="N/A","n/a",A26value/A26remlife))</f>
        <v>0</v>
      </c>
      <c r="AR401" s="167">
        <f>IF(AR$3&gt;A26remlife,A26value-SUM($F401:AQ401),IF(A26remlife="N/A","n/a",A26value/A26remlife))</f>
        <v>0</v>
      </c>
      <c r="AS401" s="167">
        <f>IF(AS$3&gt;A26remlife,A26value-SUM($F401:AR401),IF(A26remlife="N/A","n/a",A26value/A26remlife))</f>
        <v>0</v>
      </c>
      <c r="AT401" s="167">
        <f>IF(AT$3&gt;A26remlife,A26value-SUM($F401:AS401),IF(A26remlife="N/A","n/a",A26value/A26remlife))</f>
        <v>0</v>
      </c>
      <c r="AU401" s="167">
        <f>IF(AU$3&gt;A26remlife,A26value-SUM($F401:AT401),IF(A26remlife="N/A","n/a",A26value/A26remlife))</f>
        <v>0</v>
      </c>
      <c r="AV401" s="167">
        <f>IF(AV$3&gt;A26remlife,A26value-SUM($F401:AU401),IF(A26remlife="N/A","n/a",A26value/A26remlife))</f>
        <v>0</v>
      </c>
      <c r="AW401" s="167">
        <f>IF(AW$3&gt;A26remlife,A26value-SUM($F401:AV401),IF(A26remlife="N/A","n/a",A26value/A26remlife))</f>
        <v>0</v>
      </c>
      <c r="AX401" s="167">
        <f>IF(AX$3&gt;A26remlife,A26value-SUM($F401:AW401),IF(A26remlife="N/A","n/a",A26value/A26remlife))</f>
        <v>0</v>
      </c>
      <c r="AY401" s="167">
        <f>IF(AY$3&gt;A26remlife,A26value-SUM($F401:AX401),IF(A26remlife="N/A","n/a",A26value/A26remlife))</f>
        <v>0</v>
      </c>
      <c r="AZ401" s="167">
        <f>IF(AZ$3&gt;A26remlife,A26value-SUM($F401:AY401),IF(A26remlife="N/A","n/a",A26value/A26remlife))</f>
        <v>0</v>
      </c>
      <c r="BA401" s="167">
        <f>IF(BA$3&gt;A26remlife,A26value-SUM($F401:AZ401),IF(A26remlife="N/A","n/a",A26value/A26remlife))</f>
        <v>0</v>
      </c>
      <c r="BB401" s="167">
        <f>IF(BB$3&gt;A26remlife,A26value-SUM($F401:BA401),IF(A26remlife="N/A","n/a",A26value/A26remlife))</f>
        <v>0</v>
      </c>
      <c r="BC401" s="167">
        <f>IF(BC$3&gt;A26remlife,A26value-SUM($F401:BB401),IF(A26remlife="N/A","n/a",A26value/A26remlife))</f>
        <v>0</v>
      </c>
      <c r="BD401" s="167">
        <f>IF(BD$3&gt;A26remlife,A26value-SUM($F401:BC401),IF(A26remlife="N/A","n/a",A26value/A26remlife))</f>
        <v>0</v>
      </c>
      <c r="BE401" s="167">
        <f>IF(BE$3&gt;A26remlife,A26value-SUM($F401:BD401),IF(A26remlife="N/A","n/a",A26value/A26remlife))</f>
        <v>0</v>
      </c>
      <c r="BF401" s="167">
        <f>IF(BF$3&gt;A26remlife,A26value-SUM($F401:BE401),IF(A26remlife="N/A","n/a",A26value/A26remlife))</f>
        <v>0</v>
      </c>
      <c r="BG401" s="167">
        <f>IF(BG$3&gt;A26remlife,A26value-SUM($F401:BF401),IF(A26remlife="N/A","n/a",A26value/A26remlife))</f>
        <v>0</v>
      </c>
      <c r="BH401" s="167">
        <f>IF(BH$3&gt;A26remlife,A26value-SUM($F401:BG401),IF(A26remlife="N/A","n/a",A26value/A26remlife))</f>
        <v>0</v>
      </c>
      <c r="BI401" s="167">
        <f>IF(BI$3&gt;A26remlife,A26value-SUM($F401:BH401),IF(A26remlife="N/A","n/a",A26value/A26remlife))</f>
        <v>0</v>
      </c>
      <c r="BJ401" s="20"/>
      <c r="BK401" s="20"/>
      <c r="BL401"/>
      <c r="BM401"/>
      <c r="BN401"/>
      <c r="BO401"/>
      <c r="BP401"/>
      <c r="BQ401"/>
      <c r="BR401"/>
      <c r="BS401"/>
      <c r="BT401"/>
      <c r="BU401"/>
      <c r="BV401"/>
      <c r="BW401"/>
      <c r="BX401"/>
      <c r="BY401"/>
      <c r="BZ401"/>
      <c r="CA401"/>
      <c r="CB401"/>
      <c r="CC401"/>
      <c r="CD401"/>
      <c r="CE401"/>
      <c r="CF401"/>
      <c r="CG401"/>
      <c r="CH401"/>
      <c r="CI401"/>
      <c r="CJ401"/>
      <c r="CK401"/>
      <c r="CL401"/>
      <c r="CM401"/>
      <c r="CN401"/>
      <c r="CO401"/>
      <c r="CP401"/>
      <c r="CQ401"/>
      <c r="CR401"/>
      <c r="CS401"/>
      <c r="CT401"/>
      <c r="CU401"/>
      <c r="CV401"/>
      <c r="CW401"/>
      <c r="CX401"/>
      <c r="CY401"/>
      <c r="CZ401"/>
      <c r="DA401"/>
      <c r="DB401"/>
      <c r="DC401"/>
      <c r="DD401"/>
      <c r="DE401"/>
      <c r="DF401"/>
      <c r="DG401"/>
      <c r="DH401"/>
      <c r="DI401"/>
      <c r="DJ401"/>
      <c r="DK401"/>
      <c r="DL401"/>
      <c r="DM401"/>
      <c r="DN401"/>
      <c r="DO401"/>
      <c r="DP401"/>
      <c r="DQ401"/>
      <c r="DR401"/>
      <c r="DS401"/>
      <c r="DT401"/>
      <c r="DU401"/>
      <c r="DV401"/>
      <c r="DW401"/>
      <c r="DX401"/>
      <c r="DY401"/>
      <c r="DZ401"/>
      <c r="EA401"/>
      <c r="EB401"/>
      <c r="EC401"/>
      <c r="ED401"/>
      <c r="EE401"/>
      <c r="EF401"/>
      <c r="EG401"/>
      <c r="EH401"/>
      <c r="EI401"/>
      <c r="EJ401"/>
      <c r="EK401"/>
      <c r="EL401"/>
      <c r="EM401"/>
      <c r="EN401"/>
      <c r="EO401"/>
      <c r="EP401"/>
      <c r="EQ401"/>
      <c r="ER401"/>
      <c r="ES401"/>
      <c r="ET401"/>
      <c r="EU401"/>
      <c r="EV401"/>
      <c r="EW401"/>
      <c r="EX401"/>
      <c r="EY401"/>
      <c r="EZ401"/>
      <c r="FA401"/>
      <c r="FB401"/>
      <c r="FC401"/>
      <c r="FD401"/>
      <c r="FE401"/>
      <c r="FF401"/>
      <c r="FG401"/>
      <c r="FH401"/>
      <c r="FI401"/>
      <c r="FJ401"/>
      <c r="FK401"/>
      <c r="FL401"/>
      <c r="FM401"/>
      <c r="FN401"/>
      <c r="FO401"/>
      <c r="FP401"/>
      <c r="FQ401"/>
      <c r="FR401"/>
      <c r="FS401"/>
      <c r="FT401"/>
      <c r="FU401"/>
      <c r="FV401"/>
      <c r="FW401"/>
      <c r="FX401"/>
      <c r="FY401"/>
      <c r="FZ401"/>
      <c r="GA401"/>
      <c r="GB401"/>
      <c r="GC401"/>
      <c r="GD401"/>
      <c r="GE401"/>
      <c r="GF401"/>
      <c r="GG401"/>
      <c r="GH401"/>
      <c r="GI401"/>
      <c r="GJ401"/>
      <c r="GK401"/>
      <c r="GL401"/>
      <c r="GM401"/>
      <c r="GN401"/>
      <c r="GO401"/>
      <c r="GP401"/>
      <c r="GQ401"/>
      <c r="GR401"/>
      <c r="GS401"/>
      <c r="GT401"/>
      <c r="GU401"/>
      <c r="GV401"/>
      <c r="GW401"/>
      <c r="GX401"/>
      <c r="GY401"/>
      <c r="GZ401"/>
      <c r="HA401"/>
      <c r="HB401"/>
      <c r="HC401"/>
      <c r="HD401"/>
      <c r="HE401"/>
      <c r="HF401"/>
      <c r="HG401"/>
      <c r="HH401"/>
      <c r="HI401"/>
      <c r="HJ401"/>
      <c r="HK401"/>
      <c r="HL401"/>
      <c r="HM401"/>
      <c r="HN401"/>
      <c r="HO401"/>
      <c r="HP401"/>
      <c r="HQ401"/>
      <c r="HR401"/>
      <c r="HS401"/>
      <c r="HT401"/>
      <c r="HU401"/>
      <c r="HV401"/>
      <c r="HW401"/>
      <c r="HX401"/>
      <c r="HY401"/>
      <c r="HZ401"/>
      <c r="IA401"/>
      <c r="IB401"/>
      <c r="IC401"/>
      <c r="ID401"/>
      <c r="IE401"/>
      <c r="IF401"/>
      <c r="IG401"/>
      <c r="IH401"/>
      <c r="II401"/>
      <c r="IJ401"/>
      <c r="IK401"/>
      <c r="IL401"/>
      <c r="IM401"/>
      <c r="IN401"/>
      <c r="IO401"/>
      <c r="IP401"/>
      <c r="IQ401"/>
      <c r="IR401"/>
      <c r="IS401"/>
      <c r="IT401"/>
      <c r="IU401"/>
      <c r="IV401"/>
    </row>
    <row r="402" spans="1:256" s="5" customFormat="1" hidden="1" outlineLevel="2">
      <c r="A402" s="20"/>
      <c r="B402" s="20"/>
      <c r="C402" s="38"/>
      <c r="D402" s="641" t="s">
        <v>71</v>
      </c>
      <c r="E402" s="287">
        <v>0</v>
      </c>
      <c r="F402" s="40"/>
      <c r="G402" s="164"/>
      <c r="H402" s="168"/>
      <c r="I402" s="168"/>
      <c r="J402" s="168"/>
      <c r="K402" s="168"/>
      <c r="L402" s="168"/>
      <c r="M402" s="168"/>
      <c r="N402" s="168"/>
      <c r="O402" s="168"/>
      <c r="P402" s="168"/>
      <c r="Q402" s="168"/>
      <c r="R402" s="168"/>
      <c r="S402" s="168"/>
      <c r="T402" s="168"/>
      <c r="U402" s="168"/>
      <c r="V402" s="168"/>
      <c r="W402" s="168"/>
      <c r="X402" s="168"/>
      <c r="Y402" s="168"/>
      <c r="Z402" s="168"/>
      <c r="AA402" s="168"/>
      <c r="AB402" s="168"/>
      <c r="AC402" s="168"/>
      <c r="AD402" s="168"/>
      <c r="AE402" s="168"/>
      <c r="AF402" s="168"/>
      <c r="AG402" s="168"/>
      <c r="AH402" s="168"/>
      <c r="AI402" s="168"/>
      <c r="AJ402" s="168"/>
      <c r="AK402" s="168"/>
      <c r="AL402" s="168"/>
      <c r="AM402" s="168"/>
      <c r="AN402" s="168"/>
      <c r="AO402" s="168"/>
      <c r="AP402" s="168"/>
      <c r="AQ402" s="168"/>
      <c r="AR402" s="168"/>
      <c r="AS402" s="168"/>
      <c r="AT402" s="168"/>
      <c r="AU402" s="168"/>
      <c r="AV402" s="168"/>
      <c r="AW402" s="168"/>
      <c r="AX402" s="168"/>
      <c r="AY402" s="168"/>
      <c r="AZ402" s="168"/>
      <c r="BA402" s="168"/>
      <c r="BB402" s="168"/>
      <c r="BC402" s="168"/>
      <c r="BD402" s="168"/>
      <c r="BE402" s="168"/>
      <c r="BF402" s="168"/>
      <c r="BG402" s="168"/>
      <c r="BH402" s="168"/>
      <c r="BI402" s="168"/>
      <c r="BJ402" s="20"/>
      <c r="BK402" s="20"/>
      <c r="BL402"/>
      <c r="BM402"/>
      <c r="BN402"/>
      <c r="BO402"/>
      <c r="BP402"/>
      <c r="BQ402"/>
      <c r="BR402"/>
      <c r="BS402"/>
      <c r="BT402"/>
      <c r="BU402"/>
      <c r="BV402"/>
      <c r="BW402"/>
      <c r="BX402"/>
      <c r="BY402"/>
      <c r="BZ402"/>
      <c r="CA402"/>
      <c r="CB402"/>
      <c r="CC402"/>
      <c r="CD402"/>
      <c r="CE402"/>
      <c r="CF402"/>
      <c r="CG402"/>
      <c r="CH402"/>
      <c r="CI402"/>
      <c r="CJ402"/>
      <c r="CK402"/>
      <c r="CL402"/>
      <c r="CM402"/>
      <c r="CN402"/>
      <c r="CO402"/>
      <c r="CP402"/>
      <c r="CQ402"/>
      <c r="CR402"/>
      <c r="CS402"/>
      <c r="CT402"/>
      <c r="CU402"/>
      <c r="CV402"/>
      <c r="CW402"/>
      <c r="CX402"/>
      <c r="CY402"/>
      <c r="CZ402"/>
      <c r="DA402"/>
      <c r="DB402"/>
      <c r="DC402"/>
      <c r="DD402"/>
      <c r="DE402"/>
      <c r="DF402"/>
      <c r="DG402"/>
      <c r="DH402"/>
      <c r="DI402"/>
      <c r="DJ402"/>
      <c r="DK402"/>
      <c r="DL402"/>
      <c r="DM402"/>
      <c r="DN402"/>
      <c r="DO402"/>
      <c r="DP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c r="EX402"/>
      <c r="EY402"/>
      <c r="EZ402"/>
      <c r="FA402"/>
      <c r="FB402"/>
      <c r="FC402"/>
      <c r="FD402"/>
      <c r="FE402"/>
      <c r="FF402"/>
      <c r="FG402"/>
      <c r="FH402"/>
      <c r="FI402"/>
      <c r="FJ402"/>
      <c r="FK402"/>
      <c r="FL402"/>
      <c r="FM402"/>
      <c r="FN402"/>
      <c r="FO402"/>
      <c r="FP402"/>
      <c r="FQ402"/>
      <c r="FR402"/>
      <c r="FS402"/>
      <c r="FT402"/>
      <c r="FU402"/>
      <c r="FV402"/>
      <c r="FW402"/>
      <c r="FX402"/>
      <c r="FY402"/>
      <c r="FZ402"/>
      <c r="GA402"/>
      <c r="GB402"/>
      <c r="GC402"/>
      <c r="GD402"/>
      <c r="GE402"/>
      <c r="GF402"/>
      <c r="GG402"/>
      <c r="GH402"/>
      <c r="GI402"/>
      <c r="GJ402"/>
      <c r="GK402"/>
      <c r="GL402"/>
      <c r="GM402"/>
      <c r="GN402"/>
      <c r="GO402"/>
      <c r="GP402"/>
      <c r="GQ402"/>
      <c r="GR402"/>
      <c r="GS402"/>
      <c r="GT402"/>
      <c r="GU402"/>
      <c r="GV402"/>
      <c r="GW402"/>
      <c r="GX402"/>
      <c r="GY402"/>
      <c r="GZ402"/>
      <c r="HA402"/>
      <c r="HB402"/>
      <c r="HC402"/>
      <c r="HD402"/>
      <c r="HE402"/>
      <c r="HF402"/>
      <c r="HG402"/>
      <c r="HH402"/>
      <c r="HI402"/>
      <c r="HJ402"/>
      <c r="HK402"/>
      <c r="HL402"/>
      <c r="HM402"/>
      <c r="HN402"/>
      <c r="HO402"/>
      <c r="HP402"/>
      <c r="HQ402"/>
      <c r="HR402"/>
      <c r="HS402"/>
      <c r="HT402"/>
      <c r="HU402"/>
      <c r="HV402"/>
      <c r="HW402"/>
      <c r="HX402"/>
      <c r="HY402"/>
      <c r="HZ402"/>
      <c r="IA402"/>
      <c r="IB402"/>
      <c r="IC402"/>
      <c r="ID402"/>
      <c r="IE402"/>
      <c r="IF402"/>
      <c r="IG402"/>
      <c r="IH402"/>
      <c r="II402"/>
      <c r="IJ402"/>
      <c r="IK402"/>
      <c r="IL402"/>
      <c r="IM402"/>
      <c r="IN402"/>
      <c r="IO402"/>
      <c r="IP402"/>
      <c r="IQ402"/>
      <c r="IR402"/>
      <c r="IS402"/>
      <c r="IT402"/>
      <c r="IU402"/>
      <c r="IV402"/>
    </row>
    <row r="403" spans="1:256" s="5" customFormat="1" hidden="1" outlineLevel="2">
      <c r="A403" s="20"/>
      <c r="B403" s="20"/>
      <c r="C403" s="38"/>
      <c r="D403" s="641"/>
      <c r="E403" s="287">
        <v>1</v>
      </c>
      <c r="F403" s="40"/>
      <c r="G403" s="444"/>
      <c r="H403" s="168">
        <f>IF(A26stdlife="n/a","n/a",IF(H$3&gt;(A26stdlife+$E403),(Input!$G$168*(1+rvanilla)^0.5)-SUM($G403:G403),(Input!$G$168*(1+rvanilla)^0.5)/A26stdlife))</f>
        <v>0</v>
      </c>
      <c r="I403" s="168">
        <f>IF(A26stdlife="n/a","n/a",IF(I$3&gt;(A26stdlife+$E403),(Input!$G$168*(1+rvanilla)^0.5)-SUM($G403:H403),(Input!$G$168*(1+rvanilla)^0.5)/A26stdlife))</f>
        <v>0</v>
      </c>
      <c r="J403" s="168">
        <f>IF(A26stdlife="n/a","n/a",IF(J$3&gt;(A26stdlife+$E403),(Input!$G$168*(1+rvanilla)^0.5)-SUM($G403:I403),(Input!$G$168*(1+rvanilla)^0.5)/A26stdlife))</f>
        <v>0</v>
      </c>
      <c r="K403" s="168">
        <f>IF(A26stdlife="n/a","n/a",IF(K$3&gt;(A26stdlife+$E403),(Input!$G$168*(1+rvanilla)^0.5)-SUM($G403:J403),(Input!$G$168*(1+rvanilla)^0.5)/A26stdlife))</f>
        <v>0</v>
      </c>
      <c r="L403" s="168">
        <f>IF(A26stdlife="n/a","n/a",IF(L$3&gt;(A26stdlife+$E403),(Input!$G$168*(1+rvanilla)^0.5)-SUM($G403:K403),(Input!$G$168*(1+rvanilla)^0.5)/A26stdlife))</f>
        <v>0</v>
      </c>
      <c r="M403" s="168">
        <f>IF(A26stdlife="n/a","n/a",IF(M$3&gt;(A26stdlife+$E403),(Input!$G$168*(1+rvanilla)^0.5)-SUM($G403:L403),(Input!$G$168*(1+rvanilla)^0.5)/A26stdlife))</f>
        <v>0</v>
      </c>
      <c r="N403" s="168">
        <f>IF(A26stdlife="n/a","n/a",IF(N$3&gt;(A26stdlife+$E403),(Input!$G$168*(1+rvanilla)^0.5)-SUM($G403:M403),(Input!$G$168*(1+rvanilla)^0.5)/A26stdlife))</f>
        <v>0</v>
      </c>
      <c r="O403" s="168">
        <f>IF(A26stdlife="n/a","n/a",IF(O$3&gt;(A26stdlife+$E403),(Input!$G$168*(1+rvanilla)^0.5)-SUM($G403:N403),(Input!$G$168*(1+rvanilla)^0.5)/A26stdlife))</f>
        <v>0</v>
      </c>
      <c r="P403" s="168">
        <f>IF(A26stdlife="n/a","n/a",IF(P$3&gt;(A26stdlife+$E403),(Input!$G$168*(1+rvanilla)^0.5)-SUM($G403:O403),(Input!$G$168*(1+rvanilla)^0.5)/A26stdlife))</f>
        <v>0</v>
      </c>
      <c r="Q403" s="168">
        <f>IF(A26stdlife="n/a","n/a",IF(Q$3&gt;(A26stdlife+$E403),(Input!$G$168*(1+rvanilla)^0.5)-SUM($G403:P403),(Input!$G$168*(1+rvanilla)^0.5)/A26stdlife))</f>
        <v>0</v>
      </c>
      <c r="R403" s="168">
        <f>IF(A26stdlife="n/a","n/a",IF(R$3&gt;(A26stdlife+$E403),(Input!$G$168*(1+rvanilla)^0.5)-SUM($G403:Q403),(Input!$G$168*(1+rvanilla)^0.5)/A26stdlife))</f>
        <v>0</v>
      </c>
      <c r="S403" s="168">
        <f>IF(A26stdlife="n/a","n/a",IF(S$3&gt;(A26stdlife+$E403),(Input!$G$168*(1+rvanilla)^0.5)-SUM($G403:R403),(Input!$G$168*(1+rvanilla)^0.5)/A26stdlife))</f>
        <v>0</v>
      </c>
      <c r="T403" s="168">
        <f>IF(A26stdlife="n/a","n/a",IF(T$3&gt;(A26stdlife+$E403),(Input!$G$168*(1+rvanilla)^0.5)-SUM($G403:S403),(Input!$G$168*(1+rvanilla)^0.5)/A26stdlife))</f>
        <v>0</v>
      </c>
      <c r="U403" s="168">
        <f>IF(A26stdlife="n/a","n/a",IF(U$3&gt;(A26stdlife+$E403),(Input!$G$168*(1+rvanilla)^0.5)-SUM($G403:T403),(Input!$G$168*(1+rvanilla)^0.5)/A26stdlife))</f>
        <v>0</v>
      </c>
      <c r="V403" s="168">
        <f>IF(A26stdlife="n/a","n/a",IF(V$3&gt;(A26stdlife+$E403),(Input!$G$168*(1+rvanilla)^0.5)-SUM($G403:U403),(Input!$G$168*(1+rvanilla)^0.5)/A26stdlife))</f>
        <v>0</v>
      </c>
      <c r="W403" s="168">
        <f>IF(A26stdlife="n/a","n/a",IF(W$3&gt;(A26stdlife+$E403),(Input!$G$168*(1+rvanilla)^0.5)-SUM($G403:V403),(Input!$G$168*(1+rvanilla)^0.5)/A26stdlife))</f>
        <v>0</v>
      </c>
      <c r="X403" s="168">
        <f>IF(A26stdlife="n/a","n/a",IF(X$3&gt;(A26stdlife+$E403),(Input!$G$168*(1+rvanilla)^0.5)-SUM($G403:W403),(Input!$G$168*(1+rvanilla)^0.5)/A26stdlife))</f>
        <v>0</v>
      </c>
      <c r="Y403" s="168">
        <f>IF(A26stdlife="n/a","n/a",IF(Y$3&gt;(A26stdlife+$E403),(Input!$G$168*(1+rvanilla)^0.5)-SUM($G403:X403),(Input!$G$168*(1+rvanilla)^0.5)/A26stdlife))</f>
        <v>0</v>
      </c>
      <c r="Z403" s="168">
        <f>IF(A26stdlife="n/a","n/a",IF(Z$3&gt;(A26stdlife+$E403),(Input!$G$168*(1+rvanilla)^0.5)-SUM($G403:Y403),(Input!$G$168*(1+rvanilla)^0.5)/A26stdlife))</f>
        <v>0</v>
      </c>
      <c r="AA403" s="168">
        <f>IF(A26stdlife="n/a","n/a",IF(AA$3&gt;(A26stdlife+$E403),(Input!$G$168*(1+rvanilla)^0.5)-SUM($G403:Z403),(Input!$G$168*(1+rvanilla)^0.5)/A26stdlife))</f>
        <v>0</v>
      </c>
      <c r="AB403" s="168">
        <f>IF(A26stdlife="n/a","n/a",IF(AB$3&gt;(A26stdlife+$E403),(Input!$G$168*(1+rvanilla)^0.5)-SUM($G403:AA403),(Input!$G$168*(1+rvanilla)^0.5)/A26stdlife))</f>
        <v>0</v>
      </c>
      <c r="AC403" s="168">
        <f>IF(A26stdlife="n/a","n/a",IF(AC$3&gt;(A26stdlife+$E403),(Input!$G$168*(1+rvanilla)^0.5)-SUM($G403:AB403),(Input!$G$168*(1+rvanilla)^0.5)/A26stdlife))</f>
        <v>0</v>
      </c>
      <c r="AD403" s="168">
        <f>IF(A26stdlife="n/a","n/a",IF(AD$3&gt;(A26stdlife+$E403),(Input!$G$168*(1+rvanilla)^0.5)-SUM($G403:AC403),(Input!$G$168*(1+rvanilla)^0.5)/A26stdlife))</f>
        <v>0</v>
      </c>
      <c r="AE403" s="168">
        <f>IF(A26stdlife="n/a","n/a",IF(AE$3&gt;(A26stdlife+$E403),(Input!$G$168*(1+rvanilla)^0.5)-SUM($G403:AD403),(Input!$G$168*(1+rvanilla)^0.5)/A26stdlife))</f>
        <v>0</v>
      </c>
      <c r="AF403" s="168">
        <f>IF(A26stdlife="n/a","n/a",IF(AF$3&gt;(A26stdlife+$E403),(Input!$G$168*(1+rvanilla)^0.5)-SUM($G403:AE403),(Input!$G$168*(1+rvanilla)^0.5)/A26stdlife))</f>
        <v>0</v>
      </c>
      <c r="AG403" s="168">
        <f>IF(A26stdlife="n/a","n/a",IF(AG$3&gt;(A26stdlife+$E403),(Input!$G$168*(1+rvanilla)^0.5)-SUM($G403:AF403),(Input!$G$168*(1+rvanilla)^0.5)/A26stdlife))</f>
        <v>0</v>
      </c>
      <c r="AH403" s="168">
        <f>IF(A26stdlife="n/a","n/a",IF(AH$3&gt;(A26stdlife+$E403),(Input!$G$168*(1+rvanilla)^0.5)-SUM($G403:AG403),(Input!$G$168*(1+rvanilla)^0.5)/A26stdlife))</f>
        <v>0</v>
      </c>
      <c r="AI403" s="168">
        <f>IF(A26stdlife="n/a","n/a",IF(AI$3&gt;(A26stdlife+$E403),(Input!$G$168*(1+rvanilla)^0.5)-SUM($G403:AH403),(Input!$G$168*(1+rvanilla)^0.5)/A26stdlife))</f>
        <v>0</v>
      </c>
      <c r="AJ403" s="168">
        <f>IF(A26stdlife="n/a","n/a",IF(AJ$3&gt;(A26stdlife+$E403),(Input!$G$168*(1+rvanilla)^0.5)-SUM($G403:AI403),(Input!$G$168*(1+rvanilla)^0.5)/A26stdlife))</f>
        <v>0</v>
      </c>
      <c r="AK403" s="168">
        <f>IF(A26stdlife="n/a","n/a",IF(AK$3&gt;(A26stdlife+$E403),(Input!$G$168*(1+rvanilla)^0.5)-SUM($G403:AJ403),(Input!$G$168*(1+rvanilla)^0.5)/A26stdlife))</f>
        <v>0</v>
      </c>
      <c r="AL403" s="168">
        <f>IF(A26stdlife="n/a","n/a",IF(AL$3&gt;(A26stdlife+$E403),(Input!$G$168*(1+rvanilla)^0.5)-SUM($G403:AK403),(Input!$G$168*(1+rvanilla)^0.5)/A26stdlife))</f>
        <v>0</v>
      </c>
      <c r="AM403" s="168">
        <f>IF(A26stdlife="n/a","n/a",IF(AM$3&gt;(A26stdlife+$E403),(Input!$G$168*(1+rvanilla)^0.5)-SUM($G403:AL403),(Input!$G$168*(1+rvanilla)^0.5)/A26stdlife))</f>
        <v>0</v>
      </c>
      <c r="AN403" s="168">
        <f>IF(A26stdlife="n/a","n/a",IF(AN$3&gt;(A26stdlife+$E403),(Input!$G$168*(1+rvanilla)^0.5)-SUM($G403:AM403),(Input!$G$168*(1+rvanilla)^0.5)/A26stdlife))</f>
        <v>0</v>
      </c>
      <c r="AO403" s="168">
        <f>IF(A26stdlife="n/a","n/a",IF(AO$3&gt;(A26stdlife+$E403),(Input!$G$168*(1+rvanilla)^0.5)-SUM($G403:AN403),(Input!$G$168*(1+rvanilla)^0.5)/A26stdlife))</f>
        <v>0</v>
      </c>
      <c r="AP403" s="168">
        <f>IF(A26stdlife="n/a","n/a",IF(AP$3&gt;(A26stdlife+$E403),(Input!$G$168*(1+rvanilla)^0.5)-SUM($G403:AO403),(Input!$G$168*(1+rvanilla)^0.5)/A26stdlife))</f>
        <v>0</v>
      </c>
      <c r="AQ403" s="168">
        <f>IF(A26stdlife="n/a","n/a",IF(AQ$3&gt;(A26stdlife+$E403),(Input!$G$168*(1+rvanilla)^0.5)-SUM($G403:AP403),(Input!$G$168*(1+rvanilla)^0.5)/A26stdlife))</f>
        <v>0</v>
      </c>
      <c r="AR403" s="168">
        <f>IF(A26stdlife="n/a","n/a",IF(AR$3&gt;(A26stdlife+$E403),(Input!$G$168*(1+rvanilla)^0.5)-SUM($G403:AQ403),(Input!$G$168*(1+rvanilla)^0.5)/A26stdlife))</f>
        <v>0</v>
      </c>
      <c r="AS403" s="168">
        <f>IF(A26stdlife="n/a","n/a",IF(AS$3&gt;(A26stdlife+$E403),(Input!$G$168*(1+rvanilla)^0.5)-SUM($G403:AR403),(Input!$G$168*(1+rvanilla)^0.5)/A26stdlife))</f>
        <v>0</v>
      </c>
      <c r="AT403" s="168">
        <f>IF(A26stdlife="n/a","n/a",IF(AT$3&gt;(A26stdlife+$E403),(Input!$G$168*(1+rvanilla)^0.5)-SUM($G403:AS403),(Input!$G$168*(1+rvanilla)^0.5)/A26stdlife))</f>
        <v>0</v>
      </c>
      <c r="AU403" s="168">
        <f>IF(A26stdlife="n/a","n/a",IF(AU$3&gt;(A26stdlife+$E403),(Input!$G$168*(1+rvanilla)^0.5)-SUM($G403:AT403),(Input!$G$168*(1+rvanilla)^0.5)/A26stdlife))</f>
        <v>0</v>
      </c>
      <c r="AV403" s="168">
        <f>IF(A26stdlife="n/a","n/a",IF(AV$3&gt;(A26stdlife+$E403),(Input!$G$168*(1+rvanilla)^0.5)-SUM($G403:AU403),(Input!$G$168*(1+rvanilla)^0.5)/A26stdlife))</f>
        <v>0</v>
      </c>
      <c r="AW403" s="168">
        <f>IF(A26stdlife="n/a","n/a",IF(AW$3&gt;(A26stdlife+$E403),(Input!$G$168*(1+rvanilla)^0.5)-SUM($G403:AV403),(Input!$G$168*(1+rvanilla)^0.5)/A26stdlife))</f>
        <v>0</v>
      </c>
      <c r="AX403" s="168">
        <f>IF(A26stdlife="n/a","n/a",IF(AX$3&gt;(A26stdlife+$E403),(Input!$G$168*(1+rvanilla)^0.5)-SUM($G403:AW403),(Input!$G$168*(1+rvanilla)^0.5)/A26stdlife))</f>
        <v>0</v>
      </c>
      <c r="AY403" s="168">
        <f>IF(A26stdlife="n/a","n/a",IF(AY$3&gt;(A26stdlife+$E403),(Input!$G$168*(1+rvanilla)^0.5)-SUM($G403:AX403),(Input!$G$168*(1+rvanilla)^0.5)/A26stdlife))</f>
        <v>0</v>
      </c>
      <c r="AZ403" s="168">
        <f>IF(A26stdlife="n/a","n/a",IF(AZ$3&gt;(A26stdlife+$E403),(Input!$G$168*(1+rvanilla)^0.5)-SUM($G403:AY403),(Input!$G$168*(1+rvanilla)^0.5)/A26stdlife))</f>
        <v>0</v>
      </c>
      <c r="BA403" s="168">
        <f>IF(A26stdlife="n/a","n/a",IF(BA$3&gt;(A26stdlife+$E403),(Input!$G$168*(1+rvanilla)^0.5)-SUM($G403:AZ403),(Input!$G$168*(1+rvanilla)^0.5)/A26stdlife))</f>
        <v>0</v>
      </c>
      <c r="BB403" s="168">
        <f>IF(A26stdlife="n/a","n/a",IF(BB$3&gt;(A26stdlife+$E403),(Input!$G$168*(1+rvanilla)^0.5)-SUM($G403:BA403),(Input!$G$168*(1+rvanilla)^0.5)/A26stdlife))</f>
        <v>0</v>
      </c>
      <c r="BC403" s="168">
        <f>IF(A26stdlife="n/a","n/a",IF(BC$3&gt;(A26stdlife+$E403),(Input!$G$168*(1+rvanilla)^0.5)-SUM($G403:BB403),(Input!$G$168*(1+rvanilla)^0.5)/A26stdlife))</f>
        <v>0</v>
      </c>
      <c r="BD403" s="168">
        <f>IF(A26stdlife="n/a","n/a",IF(BD$3&gt;(A26stdlife+$E403),(Input!$G$168*(1+rvanilla)^0.5)-SUM($G403:BC403),(Input!$G$168*(1+rvanilla)^0.5)/A26stdlife))</f>
        <v>0</v>
      </c>
      <c r="BE403" s="168">
        <f>IF(A26stdlife="n/a","n/a",IF(BE$3&gt;(A26stdlife+$E403),(Input!$G$168*(1+rvanilla)^0.5)-SUM($G403:BD403),(Input!$G$168*(1+rvanilla)^0.5)/A26stdlife))</f>
        <v>0</v>
      </c>
      <c r="BF403" s="168">
        <f>IF(A26stdlife="n/a","n/a",IF(BF$3&gt;(A26stdlife+$E403),(Input!$G$168*(1+rvanilla)^0.5)-SUM($G403:BE403),(Input!$G$168*(1+rvanilla)^0.5)/A26stdlife))</f>
        <v>0</v>
      </c>
      <c r="BG403" s="168">
        <f>IF(A26stdlife="n/a","n/a",IF(BG$3&gt;(A26stdlife+$E403),(Input!$G$168*(1+rvanilla)^0.5)-SUM($G403:BF403),(Input!$G$168*(1+rvanilla)^0.5)/A26stdlife))</f>
        <v>0</v>
      </c>
      <c r="BH403" s="168">
        <f>IF(A26stdlife="n/a","n/a",IF(BH$3&gt;(A26stdlife+$E403),(Input!$G$168*(1+rvanilla)^0.5)-SUM($G403:BG403),(Input!$G$168*(1+rvanilla)^0.5)/A26stdlife))</f>
        <v>0</v>
      </c>
      <c r="BI403" s="168">
        <f>IF(A26stdlife="n/a","n/a",IF(BI$3&gt;(A26stdlife+$E403),(Input!$G$168*(1+rvanilla)^0.5)-SUM($G403:BH403),(Input!$G$168*(1+rvanilla)^0.5)/A26stdlife))</f>
        <v>0</v>
      </c>
      <c r="BJ403" s="20"/>
      <c r="BK403" s="20"/>
      <c r="BL403"/>
      <c r="BM403"/>
      <c r="BN403"/>
      <c r="BO403"/>
      <c r="BP403"/>
      <c r="BQ403"/>
      <c r="BR403"/>
      <c r="BS403"/>
      <c r="BT403"/>
      <c r="BU403"/>
      <c r="BV403"/>
      <c r="BW403"/>
      <c r="BX403"/>
      <c r="BY403"/>
      <c r="BZ403"/>
      <c r="CA403"/>
      <c r="CB403"/>
      <c r="CC403"/>
      <c r="CD403"/>
      <c r="CE403"/>
      <c r="CF403"/>
      <c r="CG403"/>
      <c r="CH403"/>
      <c r="CI403"/>
      <c r="CJ403"/>
      <c r="CK403"/>
      <c r="CL403"/>
      <c r="CM403"/>
      <c r="CN403"/>
      <c r="CO403"/>
      <c r="CP403"/>
      <c r="CQ403"/>
      <c r="CR403"/>
      <c r="CS403"/>
      <c r="CT403"/>
      <c r="CU403"/>
      <c r="CV403"/>
      <c r="CW403"/>
      <c r="CX403"/>
      <c r="CY403"/>
      <c r="CZ403"/>
      <c r="DA403"/>
      <c r="DB403"/>
      <c r="DC403"/>
      <c r="DD403"/>
      <c r="DE403"/>
      <c r="DF403"/>
      <c r="DG403"/>
      <c r="DH403"/>
      <c r="DI403"/>
      <c r="DJ403"/>
      <c r="DK403"/>
      <c r="DL403"/>
      <c r="DM403"/>
      <c r="DN403"/>
      <c r="DO403"/>
      <c r="DP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c r="EX403"/>
      <c r="EY403"/>
      <c r="EZ403"/>
      <c r="FA403"/>
      <c r="FB403"/>
      <c r="FC403"/>
      <c r="FD403"/>
      <c r="FE403"/>
      <c r="FF403"/>
      <c r="FG403"/>
      <c r="FH403"/>
      <c r="FI403"/>
      <c r="FJ403"/>
      <c r="FK403"/>
      <c r="FL403"/>
      <c r="FM403"/>
      <c r="FN403"/>
      <c r="FO403"/>
      <c r="FP403"/>
      <c r="FQ403"/>
      <c r="FR403"/>
      <c r="FS403"/>
      <c r="FT403"/>
      <c r="FU403"/>
      <c r="FV403"/>
      <c r="FW403"/>
      <c r="FX403"/>
      <c r="FY403"/>
      <c r="FZ403"/>
      <c r="GA403"/>
      <c r="GB403"/>
      <c r="GC403"/>
      <c r="GD403"/>
      <c r="GE403"/>
      <c r="GF403"/>
      <c r="GG403"/>
      <c r="GH403"/>
      <c r="GI403"/>
      <c r="GJ403"/>
      <c r="GK403"/>
      <c r="GL403"/>
      <c r="GM403"/>
      <c r="GN403"/>
      <c r="GO403"/>
      <c r="GP403"/>
      <c r="GQ403"/>
      <c r="GR403"/>
      <c r="GS403"/>
      <c r="GT403"/>
      <c r="GU403"/>
      <c r="GV403"/>
      <c r="GW403"/>
      <c r="GX403"/>
      <c r="GY403"/>
      <c r="GZ403"/>
      <c r="HA403"/>
      <c r="HB403"/>
      <c r="HC403"/>
      <c r="HD403"/>
      <c r="HE403"/>
      <c r="HF403"/>
      <c r="HG403"/>
      <c r="HH403"/>
      <c r="HI403"/>
      <c r="HJ403"/>
      <c r="HK403"/>
      <c r="HL403"/>
      <c r="HM403"/>
      <c r="HN403"/>
      <c r="HO403"/>
      <c r="HP403"/>
      <c r="HQ403"/>
      <c r="HR403"/>
      <c r="HS403"/>
      <c r="HT403"/>
      <c r="HU403"/>
      <c r="HV403"/>
      <c r="HW403"/>
      <c r="HX403"/>
      <c r="HY403"/>
      <c r="HZ403"/>
      <c r="IA403"/>
      <c r="IB403"/>
      <c r="IC403"/>
      <c r="ID403"/>
      <c r="IE403"/>
      <c r="IF403"/>
      <c r="IG403"/>
      <c r="IH403"/>
      <c r="II403"/>
      <c r="IJ403"/>
      <c r="IK403"/>
      <c r="IL403"/>
      <c r="IM403"/>
      <c r="IN403"/>
      <c r="IO403"/>
      <c r="IP403"/>
      <c r="IQ403"/>
      <c r="IR403"/>
      <c r="IS403"/>
      <c r="IT403"/>
      <c r="IU403"/>
      <c r="IV403"/>
    </row>
    <row r="404" spans="1:256" s="5" customFormat="1" hidden="1" outlineLevel="2">
      <c r="A404" s="20"/>
      <c r="B404" s="20"/>
      <c r="C404" s="38"/>
      <c r="D404" s="641"/>
      <c r="E404" s="287">
        <v>2</v>
      </c>
      <c r="F404" s="40"/>
      <c r="G404" s="445"/>
      <c r="H404" s="314"/>
      <c r="I404" s="168">
        <f>IF(A26stdlife="n/a","n/a",IF(I$3&gt;(A26stdlife+$E404),(Input!$H$168*(1+rvanilla)^0.5)-SUM($H404:H404),(Input!$H$168*(1+rvanilla)^0.5)/A26stdlife))</f>
        <v>0</v>
      </c>
      <c r="J404" s="168">
        <f>IF(A26stdlife="n/a","n/a",IF(J$3&gt;(A26stdlife+$E404),(Input!$H$168*(1+rvanilla)^0.5)-SUM($H404:I404),(Input!$H$168*(1+rvanilla)^0.5)/A26stdlife))</f>
        <v>0</v>
      </c>
      <c r="K404" s="168">
        <f>IF(A26stdlife="n/a","n/a",IF(K$3&gt;(A26stdlife+$E404),(Input!$H$168*(1+rvanilla)^0.5)-SUM($H404:J404),(Input!$H$168*(1+rvanilla)^0.5)/A26stdlife))</f>
        <v>0</v>
      </c>
      <c r="L404" s="168">
        <f>IF(A26stdlife="n/a","n/a",IF(L$3&gt;(A26stdlife+$E404),(Input!$H$168*(1+rvanilla)^0.5)-SUM($H404:K404),(Input!$H$168*(1+rvanilla)^0.5)/A26stdlife))</f>
        <v>0</v>
      </c>
      <c r="M404" s="168">
        <f>IF(A26stdlife="n/a","n/a",IF(M$3&gt;(A26stdlife+$E404),(Input!$H$168*(1+rvanilla)^0.5)-SUM($H404:L404),(Input!$H$168*(1+rvanilla)^0.5)/A26stdlife))</f>
        <v>0</v>
      </c>
      <c r="N404" s="168">
        <f>IF(A26stdlife="n/a","n/a",IF(N$3&gt;(A26stdlife+$E404),(Input!$H$168*(1+rvanilla)^0.5)-SUM($H404:M404),(Input!$H$168*(1+rvanilla)^0.5)/A26stdlife))</f>
        <v>0</v>
      </c>
      <c r="O404" s="168">
        <f>IF(A26stdlife="n/a","n/a",IF(O$3&gt;(A26stdlife+$E404),(Input!$H$168*(1+rvanilla)^0.5)-SUM($H404:N404),(Input!$H$168*(1+rvanilla)^0.5)/A26stdlife))</f>
        <v>0</v>
      </c>
      <c r="P404" s="168">
        <f>IF(A26stdlife="n/a","n/a",IF(P$3&gt;(A26stdlife+$E404),(Input!$H$168*(1+rvanilla)^0.5)-SUM($H404:O404),(Input!$H$168*(1+rvanilla)^0.5)/A26stdlife))</f>
        <v>0</v>
      </c>
      <c r="Q404" s="168">
        <f>IF(A26stdlife="n/a","n/a",IF(Q$3&gt;(A26stdlife+$E404),(Input!$H$168*(1+rvanilla)^0.5)-SUM($H404:P404),(Input!$H$168*(1+rvanilla)^0.5)/A26stdlife))</f>
        <v>0</v>
      </c>
      <c r="R404" s="168">
        <f>IF(A26stdlife="n/a","n/a",IF(R$3&gt;(A26stdlife+$E404),(Input!$H$168*(1+rvanilla)^0.5)-SUM($H404:Q404),(Input!$H$168*(1+rvanilla)^0.5)/A26stdlife))</f>
        <v>0</v>
      </c>
      <c r="S404" s="168">
        <f>IF(A26stdlife="n/a","n/a",IF(S$3&gt;(A26stdlife+$E404),(Input!$H$168*(1+rvanilla)^0.5)-SUM($H404:R404),(Input!$H$168*(1+rvanilla)^0.5)/A26stdlife))</f>
        <v>0</v>
      </c>
      <c r="T404" s="168">
        <f>IF(A26stdlife="n/a","n/a",IF(T$3&gt;(A26stdlife+$E404),(Input!$H$168*(1+rvanilla)^0.5)-SUM($H404:S404),(Input!$H$168*(1+rvanilla)^0.5)/A26stdlife))</f>
        <v>0</v>
      </c>
      <c r="U404" s="168">
        <f>IF(A26stdlife="n/a","n/a",IF(U$3&gt;(A26stdlife+$E404),(Input!$H$168*(1+rvanilla)^0.5)-SUM($H404:T404),(Input!$H$168*(1+rvanilla)^0.5)/A26stdlife))</f>
        <v>0</v>
      </c>
      <c r="V404" s="168">
        <f>IF(A26stdlife="n/a","n/a",IF(V$3&gt;(A26stdlife+$E404),(Input!$H$168*(1+rvanilla)^0.5)-SUM($H404:U404),(Input!$H$168*(1+rvanilla)^0.5)/A26stdlife))</f>
        <v>0</v>
      </c>
      <c r="W404" s="168">
        <f>IF(A26stdlife="n/a","n/a",IF(W$3&gt;(A26stdlife+$E404),(Input!$H$168*(1+rvanilla)^0.5)-SUM($H404:V404),(Input!$H$168*(1+rvanilla)^0.5)/A26stdlife))</f>
        <v>0</v>
      </c>
      <c r="X404" s="168">
        <f>IF(A26stdlife="n/a","n/a",IF(X$3&gt;(A26stdlife+$E404),(Input!$H$168*(1+rvanilla)^0.5)-SUM($H404:W404),(Input!$H$168*(1+rvanilla)^0.5)/A26stdlife))</f>
        <v>0</v>
      </c>
      <c r="Y404" s="168">
        <f>IF(A26stdlife="n/a","n/a",IF(Y$3&gt;(A26stdlife+$E404),(Input!$H$168*(1+rvanilla)^0.5)-SUM($H404:X404),(Input!$H$168*(1+rvanilla)^0.5)/A26stdlife))</f>
        <v>0</v>
      </c>
      <c r="Z404" s="168">
        <f>IF(A26stdlife="n/a","n/a",IF(Z$3&gt;(A26stdlife+$E404),(Input!$H$168*(1+rvanilla)^0.5)-SUM($H404:Y404),(Input!$H$168*(1+rvanilla)^0.5)/A26stdlife))</f>
        <v>0</v>
      </c>
      <c r="AA404" s="168">
        <f>IF(A26stdlife="n/a","n/a",IF(AA$3&gt;(A26stdlife+$E404),(Input!$H$168*(1+rvanilla)^0.5)-SUM($H404:Z404),(Input!$H$168*(1+rvanilla)^0.5)/A26stdlife))</f>
        <v>0</v>
      </c>
      <c r="AB404" s="168">
        <f>IF(A26stdlife="n/a","n/a",IF(AB$3&gt;(A26stdlife+$E404),(Input!$H$168*(1+rvanilla)^0.5)-SUM($H404:AA404),(Input!$H$168*(1+rvanilla)^0.5)/A26stdlife))</f>
        <v>0</v>
      </c>
      <c r="AC404" s="168">
        <f>IF(A26stdlife="n/a","n/a",IF(AC$3&gt;(A26stdlife+$E404),(Input!$H$168*(1+rvanilla)^0.5)-SUM($H404:AB404),(Input!$H$168*(1+rvanilla)^0.5)/A26stdlife))</f>
        <v>0</v>
      </c>
      <c r="AD404" s="168">
        <f>IF(A26stdlife="n/a","n/a",IF(AD$3&gt;(A26stdlife+$E404),(Input!$H$168*(1+rvanilla)^0.5)-SUM($H404:AC404),(Input!$H$168*(1+rvanilla)^0.5)/A26stdlife))</f>
        <v>0</v>
      </c>
      <c r="AE404" s="168">
        <f>IF(A26stdlife="n/a","n/a",IF(AE$3&gt;(A26stdlife+$E404),(Input!$H$168*(1+rvanilla)^0.5)-SUM($H404:AD404),(Input!$H$168*(1+rvanilla)^0.5)/A26stdlife))</f>
        <v>0</v>
      </c>
      <c r="AF404" s="168">
        <f>IF(A26stdlife="n/a","n/a",IF(AF$3&gt;(A26stdlife+$E404),(Input!$H$168*(1+rvanilla)^0.5)-SUM($H404:AE404),(Input!$H$168*(1+rvanilla)^0.5)/A26stdlife))</f>
        <v>0</v>
      </c>
      <c r="AG404" s="168">
        <f>IF(A26stdlife="n/a","n/a",IF(AG$3&gt;(A26stdlife+$E404),(Input!$H$168*(1+rvanilla)^0.5)-SUM($H404:AF404),(Input!$H$168*(1+rvanilla)^0.5)/A26stdlife))</f>
        <v>0</v>
      </c>
      <c r="AH404" s="168">
        <f>IF(A26stdlife="n/a","n/a",IF(AH$3&gt;(A26stdlife+$E404),(Input!$H$168*(1+rvanilla)^0.5)-SUM($H404:AG404),(Input!$H$168*(1+rvanilla)^0.5)/A26stdlife))</f>
        <v>0</v>
      </c>
      <c r="AI404" s="168">
        <f>IF(A26stdlife="n/a","n/a",IF(AI$3&gt;(A26stdlife+$E404),(Input!$H$168*(1+rvanilla)^0.5)-SUM($H404:AH404),(Input!$H$168*(1+rvanilla)^0.5)/A26stdlife))</f>
        <v>0</v>
      </c>
      <c r="AJ404" s="168">
        <f>IF(A26stdlife="n/a","n/a",IF(AJ$3&gt;(A26stdlife+$E404),(Input!$H$168*(1+rvanilla)^0.5)-SUM($H404:AI404),(Input!$H$168*(1+rvanilla)^0.5)/A26stdlife))</f>
        <v>0</v>
      </c>
      <c r="AK404" s="168">
        <f>IF(A26stdlife="n/a","n/a",IF(AK$3&gt;(A26stdlife+$E404),(Input!$H$168*(1+rvanilla)^0.5)-SUM($H404:AJ404),(Input!$H$168*(1+rvanilla)^0.5)/A26stdlife))</f>
        <v>0</v>
      </c>
      <c r="AL404" s="168">
        <f>IF(A26stdlife="n/a","n/a",IF(AL$3&gt;(A26stdlife+$E404),(Input!$H$168*(1+rvanilla)^0.5)-SUM($H404:AK404),(Input!$H$168*(1+rvanilla)^0.5)/A26stdlife))</f>
        <v>0</v>
      </c>
      <c r="AM404" s="168">
        <f>IF(A26stdlife="n/a","n/a",IF(AM$3&gt;(A26stdlife+$E404),(Input!$H$168*(1+rvanilla)^0.5)-SUM($H404:AL404),(Input!$H$168*(1+rvanilla)^0.5)/A26stdlife))</f>
        <v>0</v>
      </c>
      <c r="AN404" s="168">
        <f>IF(A26stdlife="n/a","n/a",IF(AN$3&gt;(A26stdlife+$E404),(Input!$H$168*(1+rvanilla)^0.5)-SUM($H404:AM404),(Input!$H$168*(1+rvanilla)^0.5)/A26stdlife))</f>
        <v>0</v>
      </c>
      <c r="AO404" s="168">
        <f>IF(A26stdlife="n/a","n/a",IF(AO$3&gt;(A26stdlife+$E404),(Input!$H$168*(1+rvanilla)^0.5)-SUM($H404:AN404),(Input!$H$168*(1+rvanilla)^0.5)/A26stdlife))</f>
        <v>0</v>
      </c>
      <c r="AP404" s="168">
        <f>IF(A26stdlife="n/a","n/a",IF(AP$3&gt;(A26stdlife+$E404),(Input!$H$168*(1+rvanilla)^0.5)-SUM($H404:AO404),(Input!$H$168*(1+rvanilla)^0.5)/A26stdlife))</f>
        <v>0</v>
      </c>
      <c r="AQ404" s="168">
        <f>IF(A26stdlife="n/a","n/a",IF(AQ$3&gt;(A26stdlife+$E404),(Input!$H$168*(1+rvanilla)^0.5)-SUM($H404:AP404),(Input!$H$168*(1+rvanilla)^0.5)/A26stdlife))</f>
        <v>0</v>
      </c>
      <c r="AR404" s="168">
        <f>IF(A26stdlife="n/a","n/a",IF(AR$3&gt;(A26stdlife+$E404),(Input!$H$168*(1+rvanilla)^0.5)-SUM($H404:AQ404),(Input!$H$168*(1+rvanilla)^0.5)/A26stdlife))</f>
        <v>0</v>
      </c>
      <c r="AS404" s="168">
        <f>IF(A26stdlife="n/a","n/a",IF(AS$3&gt;(A26stdlife+$E404),(Input!$H$168*(1+rvanilla)^0.5)-SUM($H404:AR404),(Input!$H$168*(1+rvanilla)^0.5)/A26stdlife))</f>
        <v>0</v>
      </c>
      <c r="AT404" s="168">
        <f>IF(A26stdlife="n/a","n/a",IF(AT$3&gt;(A26stdlife+$E404),(Input!$H$168*(1+rvanilla)^0.5)-SUM($H404:AS404),(Input!$H$168*(1+rvanilla)^0.5)/A26stdlife))</f>
        <v>0</v>
      </c>
      <c r="AU404" s="168">
        <f>IF(A26stdlife="n/a","n/a",IF(AU$3&gt;(A26stdlife+$E404),(Input!$H$168*(1+rvanilla)^0.5)-SUM($H404:AT404),(Input!$H$168*(1+rvanilla)^0.5)/A26stdlife))</f>
        <v>0</v>
      </c>
      <c r="AV404" s="168">
        <f>IF(A26stdlife="n/a","n/a",IF(AV$3&gt;(A26stdlife+$E404),(Input!$H$168*(1+rvanilla)^0.5)-SUM($H404:AU404),(Input!$H$168*(1+rvanilla)^0.5)/A26stdlife))</f>
        <v>0</v>
      </c>
      <c r="AW404" s="168">
        <f>IF(A26stdlife="n/a","n/a",IF(AW$3&gt;(A26stdlife+$E404),(Input!$H$168*(1+rvanilla)^0.5)-SUM($H404:AV404),(Input!$H$168*(1+rvanilla)^0.5)/A26stdlife))</f>
        <v>0</v>
      </c>
      <c r="AX404" s="168">
        <f>IF(A26stdlife="n/a","n/a",IF(AX$3&gt;(A26stdlife+$E404),(Input!$H$168*(1+rvanilla)^0.5)-SUM($H404:AW404),(Input!$H$168*(1+rvanilla)^0.5)/A26stdlife))</f>
        <v>0</v>
      </c>
      <c r="AY404" s="168">
        <f>IF(A26stdlife="n/a","n/a",IF(AY$3&gt;(A26stdlife+$E404),(Input!$H$168*(1+rvanilla)^0.5)-SUM($H404:AX404),(Input!$H$168*(1+rvanilla)^0.5)/A26stdlife))</f>
        <v>0</v>
      </c>
      <c r="AZ404" s="168">
        <f>IF(A26stdlife="n/a","n/a",IF(AZ$3&gt;(A26stdlife+$E404),(Input!$H$168*(1+rvanilla)^0.5)-SUM($H404:AY404),(Input!$H$168*(1+rvanilla)^0.5)/A26stdlife))</f>
        <v>0</v>
      </c>
      <c r="BA404" s="168">
        <f>IF(A26stdlife="n/a","n/a",IF(BA$3&gt;(A26stdlife+$E404),(Input!$H$168*(1+rvanilla)^0.5)-SUM($H404:AZ404),(Input!$H$168*(1+rvanilla)^0.5)/A26stdlife))</f>
        <v>0</v>
      </c>
      <c r="BB404" s="168">
        <f>IF(A26stdlife="n/a","n/a",IF(BB$3&gt;(A26stdlife+$E404),(Input!$H$168*(1+rvanilla)^0.5)-SUM($H404:BA404),(Input!$H$168*(1+rvanilla)^0.5)/A26stdlife))</f>
        <v>0</v>
      </c>
      <c r="BC404" s="168">
        <f>IF(A26stdlife="n/a","n/a",IF(BC$3&gt;(A26stdlife+$E404),(Input!$H$168*(1+rvanilla)^0.5)-SUM($H404:BB404),(Input!$H$168*(1+rvanilla)^0.5)/A26stdlife))</f>
        <v>0</v>
      </c>
      <c r="BD404" s="168">
        <f>IF(A26stdlife="n/a","n/a",IF(BD$3&gt;(A26stdlife+$E404),(Input!$H$168*(1+rvanilla)^0.5)-SUM($H404:BC404),(Input!$H$168*(1+rvanilla)^0.5)/A26stdlife))</f>
        <v>0</v>
      </c>
      <c r="BE404" s="168">
        <f>IF(A26stdlife="n/a","n/a",IF(BE$3&gt;(A26stdlife+$E404),(Input!$H$168*(1+rvanilla)^0.5)-SUM($H404:BD404),(Input!$H$168*(1+rvanilla)^0.5)/A26stdlife))</f>
        <v>0</v>
      </c>
      <c r="BF404" s="168">
        <f>IF(A26stdlife="n/a","n/a",IF(BF$3&gt;(A26stdlife+$E404),(Input!$H$168*(1+rvanilla)^0.5)-SUM($H404:BE404),(Input!$H$168*(1+rvanilla)^0.5)/A26stdlife))</f>
        <v>0</v>
      </c>
      <c r="BG404" s="168">
        <f>IF(A26stdlife="n/a","n/a",IF(BG$3&gt;(A26stdlife+$E404),(Input!$H$168*(1+rvanilla)^0.5)-SUM($H404:BF404),(Input!$H$168*(1+rvanilla)^0.5)/A26stdlife))</f>
        <v>0</v>
      </c>
      <c r="BH404" s="168">
        <f>IF(A26stdlife="n/a","n/a",IF(BH$3&gt;(A26stdlife+$E404),(Input!$H$168*(1+rvanilla)^0.5)-SUM($H404:BG404),(Input!$H$168*(1+rvanilla)^0.5)/A26stdlife))</f>
        <v>0</v>
      </c>
      <c r="BI404" s="168">
        <f>IF(A26stdlife="n/a","n/a",IF(BI$3&gt;(A26stdlife+$E404),(Input!$H$168*(1+rvanilla)^0.5)-SUM($H404:BH404),(Input!$H$168*(1+rvanilla)^0.5)/A26stdlife))</f>
        <v>0</v>
      </c>
      <c r="BJ404" s="20"/>
      <c r="BK404" s="20"/>
      <c r="BL404"/>
      <c r="BM404"/>
      <c r="BN404"/>
      <c r="BO404"/>
      <c r="BP404"/>
      <c r="BQ404"/>
      <c r="BR404"/>
      <c r="BS404"/>
      <c r="BT404"/>
      <c r="BU404"/>
      <c r="BV404"/>
      <c r="BW404"/>
      <c r="BX404"/>
      <c r="BY404"/>
      <c r="BZ404"/>
      <c r="CA404"/>
      <c r="CB404"/>
      <c r="CC404"/>
      <c r="CD404"/>
      <c r="CE404"/>
      <c r="CF404"/>
      <c r="CG404"/>
      <c r="CH404"/>
      <c r="CI404"/>
      <c r="CJ404"/>
      <c r="CK404"/>
      <c r="CL404"/>
      <c r="CM404"/>
      <c r="CN404"/>
      <c r="CO404"/>
      <c r="CP404"/>
      <c r="CQ404"/>
      <c r="CR404"/>
      <c r="CS404"/>
      <c r="CT404"/>
      <c r="CU404"/>
      <c r="CV404"/>
      <c r="CW404"/>
      <c r="CX404"/>
      <c r="CY404"/>
      <c r="CZ404"/>
      <c r="DA404"/>
      <c r="DB404"/>
      <c r="DC404"/>
      <c r="DD404"/>
      <c r="DE404"/>
      <c r="DF404"/>
      <c r="DG404"/>
      <c r="DH404"/>
      <c r="DI404"/>
      <c r="DJ404"/>
      <c r="DK404"/>
      <c r="DL404"/>
      <c r="DM404"/>
      <c r="DN404"/>
      <c r="DO404"/>
      <c r="DP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c r="EX404"/>
      <c r="EY404"/>
      <c r="EZ404"/>
      <c r="FA404"/>
      <c r="FB404"/>
      <c r="FC404"/>
      <c r="FD404"/>
      <c r="FE404"/>
      <c r="FF404"/>
      <c r="FG404"/>
      <c r="FH404"/>
      <c r="FI404"/>
      <c r="FJ404"/>
      <c r="FK404"/>
      <c r="FL404"/>
      <c r="FM404"/>
      <c r="FN404"/>
      <c r="FO404"/>
      <c r="FP404"/>
      <c r="FQ404"/>
      <c r="FR404"/>
      <c r="FS404"/>
      <c r="FT404"/>
      <c r="FU404"/>
      <c r="FV404"/>
      <c r="FW404"/>
      <c r="FX404"/>
      <c r="FY404"/>
      <c r="FZ404"/>
      <c r="GA404"/>
      <c r="GB404"/>
      <c r="GC404"/>
      <c r="GD404"/>
      <c r="GE404"/>
      <c r="GF404"/>
      <c r="GG404"/>
      <c r="GH404"/>
      <c r="GI404"/>
      <c r="GJ404"/>
      <c r="GK404"/>
      <c r="GL404"/>
      <c r="GM404"/>
      <c r="GN404"/>
      <c r="GO404"/>
      <c r="GP404"/>
      <c r="GQ404"/>
      <c r="GR404"/>
      <c r="GS404"/>
      <c r="GT404"/>
      <c r="GU404"/>
      <c r="GV404"/>
      <c r="GW404"/>
      <c r="GX404"/>
      <c r="GY404"/>
      <c r="GZ404"/>
      <c r="HA404"/>
      <c r="HB404"/>
      <c r="HC404"/>
      <c r="HD404"/>
      <c r="HE404"/>
      <c r="HF404"/>
      <c r="HG404"/>
      <c r="HH404"/>
      <c r="HI404"/>
      <c r="HJ404"/>
      <c r="HK404"/>
      <c r="HL404"/>
      <c r="HM404"/>
      <c r="HN404"/>
      <c r="HO404"/>
      <c r="HP404"/>
      <c r="HQ404"/>
      <c r="HR404"/>
      <c r="HS404"/>
      <c r="HT404"/>
      <c r="HU404"/>
      <c r="HV404"/>
      <c r="HW404"/>
      <c r="HX404"/>
      <c r="HY404"/>
      <c r="HZ404"/>
      <c r="IA404"/>
      <c r="IB404"/>
      <c r="IC404"/>
      <c r="ID404"/>
      <c r="IE404"/>
      <c r="IF404"/>
      <c r="IG404"/>
      <c r="IH404"/>
      <c r="II404"/>
      <c r="IJ404"/>
      <c r="IK404"/>
      <c r="IL404"/>
      <c r="IM404"/>
      <c r="IN404"/>
      <c r="IO404"/>
      <c r="IP404"/>
      <c r="IQ404"/>
      <c r="IR404"/>
      <c r="IS404"/>
      <c r="IT404"/>
      <c r="IU404"/>
      <c r="IV404"/>
    </row>
    <row r="405" spans="1:256" s="5" customFormat="1" hidden="1" outlineLevel="2">
      <c r="A405" s="20"/>
      <c r="B405" s="20"/>
      <c r="C405" s="38"/>
      <c r="D405" s="641"/>
      <c r="E405" s="287">
        <v>3</v>
      </c>
      <c r="F405" s="40"/>
      <c r="G405" s="445"/>
      <c r="H405" s="315"/>
      <c r="I405" s="314"/>
      <c r="J405" s="168">
        <f>IF(A26stdlife="n/a","n/a",IF(J$3&gt;(A26stdlife+$E405),(Input!$I$168*(1+rvanilla)^0.5)-SUM($I405:I405),(Input!$I$168*(1+rvanilla)^0.5)/A26stdlife))</f>
        <v>0</v>
      </c>
      <c r="K405" s="168">
        <f>IF(A26stdlife="n/a","n/a",IF(K$3&gt;(A26stdlife+$E405),(Input!$I$168*(1+rvanilla)^0.5)-SUM($I405:J405),(Input!$I$168*(1+rvanilla)^0.5)/A26stdlife))</f>
        <v>0</v>
      </c>
      <c r="L405" s="168">
        <f>IF(A26stdlife="n/a","n/a",IF(L$3&gt;(A26stdlife+$E405),(Input!$I$168*(1+rvanilla)^0.5)-SUM($I405:K405),(Input!$I$168*(1+rvanilla)^0.5)/A26stdlife))</f>
        <v>0</v>
      </c>
      <c r="M405" s="168">
        <f>IF(A26stdlife="n/a","n/a",IF(M$3&gt;(A26stdlife+$E405),(Input!$I$168*(1+rvanilla)^0.5)-SUM($I405:L405),(Input!$I$168*(1+rvanilla)^0.5)/A26stdlife))</f>
        <v>0</v>
      </c>
      <c r="N405" s="168">
        <f>IF(A26stdlife="n/a","n/a",IF(N$3&gt;(A26stdlife+$E405),(Input!$I$168*(1+rvanilla)^0.5)-SUM($I405:M405),(Input!$I$168*(1+rvanilla)^0.5)/A26stdlife))</f>
        <v>0</v>
      </c>
      <c r="O405" s="168">
        <f>IF(A26stdlife="n/a","n/a",IF(O$3&gt;(A26stdlife+$E405),(Input!$I$168*(1+rvanilla)^0.5)-SUM($I405:N405),(Input!$I$168*(1+rvanilla)^0.5)/A26stdlife))</f>
        <v>0</v>
      </c>
      <c r="P405" s="168">
        <f>IF(A26stdlife="n/a","n/a",IF(P$3&gt;(A26stdlife+$E405),(Input!$I$168*(1+rvanilla)^0.5)-SUM($I405:O405),(Input!$I$168*(1+rvanilla)^0.5)/A26stdlife))</f>
        <v>0</v>
      </c>
      <c r="Q405" s="168">
        <f>IF(A26stdlife="n/a","n/a",IF(Q$3&gt;(A26stdlife+$E405),(Input!$I$168*(1+rvanilla)^0.5)-SUM($I405:P405),(Input!$I$168*(1+rvanilla)^0.5)/A26stdlife))</f>
        <v>0</v>
      </c>
      <c r="R405" s="168">
        <f>IF(A26stdlife="n/a","n/a",IF(R$3&gt;(A26stdlife+$E405),(Input!$I$168*(1+rvanilla)^0.5)-SUM($I405:Q405),(Input!$I$168*(1+rvanilla)^0.5)/A26stdlife))</f>
        <v>0</v>
      </c>
      <c r="S405" s="168">
        <f>IF(A26stdlife="n/a","n/a",IF(S$3&gt;(A26stdlife+$E405),(Input!$I$168*(1+rvanilla)^0.5)-SUM($I405:R405),(Input!$I$168*(1+rvanilla)^0.5)/A26stdlife))</f>
        <v>0</v>
      </c>
      <c r="T405" s="168">
        <f>IF(A26stdlife="n/a","n/a",IF(T$3&gt;(A26stdlife+$E405),(Input!$I$168*(1+rvanilla)^0.5)-SUM($I405:S405),(Input!$I$168*(1+rvanilla)^0.5)/A26stdlife))</f>
        <v>0</v>
      </c>
      <c r="U405" s="168">
        <f>IF(A26stdlife="n/a","n/a",IF(U$3&gt;(A26stdlife+$E405),(Input!$I$168*(1+rvanilla)^0.5)-SUM($I405:T405),(Input!$I$168*(1+rvanilla)^0.5)/A26stdlife))</f>
        <v>0</v>
      </c>
      <c r="V405" s="168">
        <f>IF(A26stdlife="n/a","n/a",IF(V$3&gt;(A26stdlife+$E405),(Input!$I$168*(1+rvanilla)^0.5)-SUM($I405:U405),(Input!$I$168*(1+rvanilla)^0.5)/A26stdlife))</f>
        <v>0</v>
      </c>
      <c r="W405" s="168">
        <f>IF(A26stdlife="n/a","n/a",IF(W$3&gt;(A26stdlife+$E405),(Input!$I$168*(1+rvanilla)^0.5)-SUM($I405:V405),(Input!$I$168*(1+rvanilla)^0.5)/A26stdlife))</f>
        <v>0</v>
      </c>
      <c r="X405" s="168">
        <f>IF(A26stdlife="n/a","n/a",IF(X$3&gt;(A26stdlife+$E405),(Input!$I$168*(1+rvanilla)^0.5)-SUM($I405:W405),(Input!$I$168*(1+rvanilla)^0.5)/A26stdlife))</f>
        <v>0</v>
      </c>
      <c r="Y405" s="168">
        <f>IF(A26stdlife="n/a","n/a",IF(Y$3&gt;(A26stdlife+$E405),(Input!$I$168*(1+rvanilla)^0.5)-SUM($I405:X405),(Input!$I$168*(1+rvanilla)^0.5)/A26stdlife))</f>
        <v>0</v>
      </c>
      <c r="Z405" s="168">
        <f>IF(A26stdlife="n/a","n/a",IF(Z$3&gt;(A26stdlife+$E405),(Input!$I$168*(1+rvanilla)^0.5)-SUM($I405:Y405),(Input!$I$168*(1+rvanilla)^0.5)/A26stdlife))</f>
        <v>0</v>
      </c>
      <c r="AA405" s="168">
        <f>IF(A26stdlife="n/a","n/a",IF(AA$3&gt;(A26stdlife+$E405),(Input!$I$168*(1+rvanilla)^0.5)-SUM($I405:Z405),(Input!$I$168*(1+rvanilla)^0.5)/A26stdlife))</f>
        <v>0</v>
      </c>
      <c r="AB405" s="168">
        <f>IF(A26stdlife="n/a","n/a",IF(AB$3&gt;(A26stdlife+$E405),(Input!$I$168*(1+rvanilla)^0.5)-SUM($I405:AA405),(Input!$I$168*(1+rvanilla)^0.5)/A26stdlife))</f>
        <v>0</v>
      </c>
      <c r="AC405" s="168">
        <f>IF(A26stdlife="n/a","n/a",IF(AC$3&gt;(A26stdlife+$E405),(Input!$I$168*(1+rvanilla)^0.5)-SUM($I405:AB405),(Input!$I$168*(1+rvanilla)^0.5)/A26stdlife))</f>
        <v>0</v>
      </c>
      <c r="AD405" s="168">
        <f>IF(A26stdlife="n/a","n/a",IF(AD$3&gt;(A26stdlife+$E405),(Input!$I$168*(1+rvanilla)^0.5)-SUM($I405:AC405),(Input!$I$168*(1+rvanilla)^0.5)/A26stdlife))</f>
        <v>0</v>
      </c>
      <c r="AE405" s="168">
        <f>IF(A26stdlife="n/a","n/a",IF(AE$3&gt;(A26stdlife+$E405),(Input!$I$168*(1+rvanilla)^0.5)-SUM($I405:AD405),(Input!$I$168*(1+rvanilla)^0.5)/A26stdlife))</f>
        <v>0</v>
      </c>
      <c r="AF405" s="168">
        <f>IF(A26stdlife="n/a","n/a",IF(AF$3&gt;(A26stdlife+$E405),(Input!$I$168*(1+rvanilla)^0.5)-SUM($I405:AE405),(Input!$I$168*(1+rvanilla)^0.5)/A26stdlife))</f>
        <v>0</v>
      </c>
      <c r="AG405" s="168">
        <f>IF(A26stdlife="n/a","n/a",IF(AG$3&gt;(A26stdlife+$E405),(Input!$I$168*(1+rvanilla)^0.5)-SUM($I405:AF405),(Input!$I$168*(1+rvanilla)^0.5)/A26stdlife))</f>
        <v>0</v>
      </c>
      <c r="AH405" s="168">
        <f>IF(A26stdlife="n/a","n/a",IF(AH$3&gt;(A26stdlife+$E405),(Input!$I$168*(1+rvanilla)^0.5)-SUM($I405:AG405),(Input!$I$168*(1+rvanilla)^0.5)/A26stdlife))</f>
        <v>0</v>
      </c>
      <c r="AI405" s="168">
        <f>IF(A26stdlife="n/a","n/a",IF(AI$3&gt;(A26stdlife+$E405),(Input!$I$168*(1+rvanilla)^0.5)-SUM($I405:AH405),(Input!$I$168*(1+rvanilla)^0.5)/A26stdlife))</f>
        <v>0</v>
      </c>
      <c r="AJ405" s="168">
        <f>IF(A26stdlife="n/a","n/a",IF(AJ$3&gt;(A26stdlife+$E405),(Input!$I$168*(1+rvanilla)^0.5)-SUM($I405:AI405),(Input!$I$168*(1+rvanilla)^0.5)/A26stdlife))</f>
        <v>0</v>
      </c>
      <c r="AK405" s="168">
        <f>IF(A26stdlife="n/a","n/a",IF(AK$3&gt;(A26stdlife+$E405),(Input!$I$168*(1+rvanilla)^0.5)-SUM($I405:AJ405),(Input!$I$168*(1+rvanilla)^0.5)/A26stdlife))</f>
        <v>0</v>
      </c>
      <c r="AL405" s="168">
        <f>IF(A26stdlife="n/a","n/a",IF(AL$3&gt;(A26stdlife+$E405),(Input!$I$168*(1+rvanilla)^0.5)-SUM($I405:AK405),(Input!$I$168*(1+rvanilla)^0.5)/A26stdlife))</f>
        <v>0</v>
      </c>
      <c r="AM405" s="168">
        <f>IF(A26stdlife="n/a","n/a",IF(AM$3&gt;(A26stdlife+$E405),(Input!$I$168*(1+rvanilla)^0.5)-SUM($I405:AL405),(Input!$I$168*(1+rvanilla)^0.5)/A26stdlife))</f>
        <v>0</v>
      </c>
      <c r="AN405" s="168">
        <f>IF(A26stdlife="n/a","n/a",IF(AN$3&gt;(A26stdlife+$E405),(Input!$I$168*(1+rvanilla)^0.5)-SUM($I405:AM405),(Input!$I$168*(1+rvanilla)^0.5)/A26stdlife))</f>
        <v>0</v>
      </c>
      <c r="AO405" s="168">
        <f>IF(A26stdlife="n/a","n/a",IF(AO$3&gt;(A26stdlife+$E405),(Input!$I$168*(1+rvanilla)^0.5)-SUM($I405:AN405),(Input!$I$168*(1+rvanilla)^0.5)/A26stdlife))</f>
        <v>0</v>
      </c>
      <c r="AP405" s="168">
        <f>IF(A26stdlife="n/a","n/a",IF(AP$3&gt;(A26stdlife+$E405),(Input!$I$168*(1+rvanilla)^0.5)-SUM($I405:AO405),(Input!$I$168*(1+rvanilla)^0.5)/A26stdlife))</f>
        <v>0</v>
      </c>
      <c r="AQ405" s="168">
        <f>IF(A26stdlife="n/a","n/a",IF(AQ$3&gt;(A26stdlife+$E405),(Input!$I$168*(1+rvanilla)^0.5)-SUM($I405:AP405),(Input!$I$168*(1+rvanilla)^0.5)/A26stdlife))</f>
        <v>0</v>
      </c>
      <c r="AR405" s="168">
        <f>IF(A26stdlife="n/a","n/a",IF(AR$3&gt;(A26stdlife+$E405),(Input!$I$168*(1+rvanilla)^0.5)-SUM($I405:AQ405),(Input!$I$168*(1+rvanilla)^0.5)/A26stdlife))</f>
        <v>0</v>
      </c>
      <c r="AS405" s="168">
        <f>IF(A26stdlife="n/a","n/a",IF(AS$3&gt;(A26stdlife+$E405),(Input!$I$168*(1+rvanilla)^0.5)-SUM($I405:AR405),(Input!$I$168*(1+rvanilla)^0.5)/A26stdlife))</f>
        <v>0</v>
      </c>
      <c r="AT405" s="168">
        <f>IF(A26stdlife="n/a","n/a",IF(AT$3&gt;(A26stdlife+$E405),(Input!$I$168*(1+rvanilla)^0.5)-SUM($I405:AS405),(Input!$I$168*(1+rvanilla)^0.5)/A26stdlife))</f>
        <v>0</v>
      </c>
      <c r="AU405" s="168">
        <f>IF(A26stdlife="n/a","n/a",IF(AU$3&gt;(A26stdlife+$E405),(Input!$I$168*(1+rvanilla)^0.5)-SUM($I405:AT405),(Input!$I$168*(1+rvanilla)^0.5)/A26stdlife))</f>
        <v>0</v>
      </c>
      <c r="AV405" s="168">
        <f>IF(A26stdlife="n/a","n/a",IF(AV$3&gt;(A26stdlife+$E405),(Input!$I$168*(1+rvanilla)^0.5)-SUM($I405:AU405),(Input!$I$168*(1+rvanilla)^0.5)/A26stdlife))</f>
        <v>0</v>
      </c>
      <c r="AW405" s="168">
        <f>IF(A26stdlife="n/a","n/a",IF(AW$3&gt;(A26stdlife+$E405),(Input!$I$168*(1+rvanilla)^0.5)-SUM($I405:AV405),(Input!$I$168*(1+rvanilla)^0.5)/A26stdlife))</f>
        <v>0</v>
      </c>
      <c r="AX405" s="168">
        <f>IF(A26stdlife="n/a","n/a",IF(AX$3&gt;(A26stdlife+$E405),(Input!$I$168*(1+rvanilla)^0.5)-SUM($I405:AW405),(Input!$I$168*(1+rvanilla)^0.5)/A26stdlife))</f>
        <v>0</v>
      </c>
      <c r="AY405" s="168">
        <f>IF(A26stdlife="n/a","n/a",IF(AY$3&gt;(A26stdlife+$E405),(Input!$I$168*(1+rvanilla)^0.5)-SUM($I405:AX405),(Input!$I$168*(1+rvanilla)^0.5)/A26stdlife))</f>
        <v>0</v>
      </c>
      <c r="AZ405" s="168">
        <f>IF(A26stdlife="n/a","n/a",IF(AZ$3&gt;(A26stdlife+$E405),(Input!$I$168*(1+rvanilla)^0.5)-SUM($I405:AY405),(Input!$I$168*(1+rvanilla)^0.5)/A26stdlife))</f>
        <v>0</v>
      </c>
      <c r="BA405" s="168">
        <f>IF(A26stdlife="n/a","n/a",IF(BA$3&gt;(A26stdlife+$E405),(Input!$I$168*(1+rvanilla)^0.5)-SUM($I405:AZ405),(Input!$I$168*(1+rvanilla)^0.5)/A26stdlife))</f>
        <v>0</v>
      </c>
      <c r="BB405" s="168">
        <f>IF(A26stdlife="n/a","n/a",IF(BB$3&gt;(A26stdlife+$E405),(Input!$I$168*(1+rvanilla)^0.5)-SUM($I405:BA405),(Input!$I$168*(1+rvanilla)^0.5)/A26stdlife))</f>
        <v>0</v>
      </c>
      <c r="BC405" s="168">
        <f>IF(A26stdlife="n/a","n/a",IF(BC$3&gt;(A26stdlife+$E405),(Input!$I$168*(1+rvanilla)^0.5)-SUM($I405:BB405),(Input!$I$168*(1+rvanilla)^0.5)/A26stdlife))</f>
        <v>0</v>
      </c>
      <c r="BD405" s="168">
        <f>IF(A26stdlife="n/a","n/a",IF(BD$3&gt;(A26stdlife+$E405),(Input!$I$168*(1+rvanilla)^0.5)-SUM($I405:BC405),(Input!$I$168*(1+rvanilla)^0.5)/A26stdlife))</f>
        <v>0</v>
      </c>
      <c r="BE405" s="168">
        <f>IF(A26stdlife="n/a","n/a",IF(BE$3&gt;(A26stdlife+$E405),(Input!$I$168*(1+rvanilla)^0.5)-SUM($I405:BD405),(Input!$I$168*(1+rvanilla)^0.5)/A26stdlife))</f>
        <v>0</v>
      </c>
      <c r="BF405" s="168">
        <f>IF(A26stdlife="n/a","n/a",IF(BF$3&gt;(A26stdlife+$E405),(Input!$I$168*(1+rvanilla)^0.5)-SUM($I405:BE405),(Input!$I$168*(1+rvanilla)^0.5)/A26stdlife))</f>
        <v>0</v>
      </c>
      <c r="BG405" s="168">
        <f>IF(A26stdlife="n/a","n/a",IF(BG$3&gt;(A26stdlife+$E405),(Input!$I$168*(1+rvanilla)^0.5)-SUM($I405:BF405),(Input!$I$168*(1+rvanilla)^0.5)/A26stdlife))</f>
        <v>0</v>
      </c>
      <c r="BH405" s="168">
        <f>IF(A26stdlife="n/a","n/a",IF(BH$3&gt;(A26stdlife+$E405),(Input!$I$168*(1+rvanilla)^0.5)-SUM($I405:BG405),(Input!$I$168*(1+rvanilla)^0.5)/A26stdlife))</f>
        <v>0</v>
      </c>
      <c r="BI405" s="168">
        <f>IF(A26stdlife="n/a","n/a",IF(BI$3&gt;(A26stdlife+$E405),(Input!$I$168*(1+rvanilla)^0.5)-SUM($I405:BH405),(Input!$I$168*(1+rvanilla)^0.5)/A26stdlife))</f>
        <v>0</v>
      </c>
      <c r="BJ405" s="20"/>
      <c r="BK405" s="20"/>
      <c r="BL405"/>
      <c r="BM405"/>
      <c r="BN405"/>
      <c r="BO405"/>
      <c r="BP405"/>
      <c r="BQ405"/>
      <c r="BR405"/>
      <c r="BS405"/>
      <c r="BT405"/>
      <c r="BU405"/>
      <c r="BV405"/>
      <c r="BW405"/>
      <c r="BX405"/>
      <c r="BY405"/>
      <c r="BZ405"/>
      <c r="CA405"/>
      <c r="CB405"/>
      <c r="CC405"/>
      <c r="CD405"/>
      <c r="CE405"/>
      <c r="CF405"/>
      <c r="CG405"/>
      <c r="CH405"/>
      <c r="CI405"/>
      <c r="CJ405"/>
      <c r="CK405"/>
      <c r="CL405"/>
      <c r="CM405"/>
      <c r="CN405"/>
      <c r="CO405"/>
      <c r="CP405"/>
      <c r="CQ405"/>
      <c r="CR405"/>
      <c r="CS405"/>
      <c r="CT405"/>
      <c r="CU405"/>
      <c r="CV405"/>
      <c r="CW405"/>
      <c r="CX405"/>
      <c r="CY405"/>
      <c r="CZ405"/>
      <c r="DA405"/>
      <c r="DB405"/>
      <c r="DC405"/>
      <c r="DD405"/>
      <c r="DE405"/>
      <c r="DF405"/>
      <c r="DG405"/>
      <c r="DH405"/>
      <c r="DI405"/>
      <c r="DJ405"/>
      <c r="DK405"/>
      <c r="DL405"/>
      <c r="DM405"/>
      <c r="DN405"/>
      <c r="DO405"/>
      <c r="DP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c r="EX405"/>
      <c r="EY405"/>
      <c r="EZ405"/>
      <c r="FA405"/>
      <c r="FB405"/>
      <c r="FC405"/>
      <c r="FD405"/>
      <c r="FE405"/>
      <c r="FF405"/>
      <c r="FG405"/>
      <c r="FH405"/>
      <c r="FI405"/>
      <c r="FJ405"/>
      <c r="FK405"/>
      <c r="FL405"/>
      <c r="FM405"/>
      <c r="FN405"/>
      <c r="FO405"/>
      <c r="FP405"/>
      <c r="FQ405"/>
      <c r="FR405"/>
      <c r="FS405"/>
      <c r="FT405"/>
      <c r="FU405"/>
      <c r="FV405"/>
      <c r="FW405"/>
      <c r="FX405"/>
      <c r="FY405"/>
      <c r="FZ405"/>
      <c r="GA405"/>
      <c r="GB405"/>
      <c r="GC405"/>
      <c r="GD405"/>
      <c r="GE405"/>
      <c r="GF405"/>
      <c r="GG405"/>
      <c r="GH405"/>
      <c r="GI405"/>
      <c r="GJ405"/>
      <c r="GK405"/>
      <c r="GL405"/>
      <c r="GM405"/>
      <c r="GN405"/>
      <c r="GO405"/>
      <c r="GP405"/>
      <c r="GQ405"/>
      <c r="GR405"/>
      <c r="GS405"/>
      <c r="GT405"/>
      <c r="GU405"/>
      <c r="GV405"/>
      <c r="GW405"/>
      <c r="GX405"/>
      <c r="GY405"/>
      <c r="GZ405"/>
      <c r="HA405"/>
      <c r="HB405"/>
      <c r="HC405"/>
      <c r="HD405"/>
      <c r="HE405"/>
      <c r="HF405"/>
      <c r="HG405"/>
      <c r="HH405"/>
      <c r="HI405"/>
      <c r="HJ405"/>
      <c r="HK405"/>
      <c r="HL405"/>
      <c r="HM405"/>
      <c r="HN405"/>
      <c r="HO405"/>
      <c r="HP405"/>
      <c r="HQ405"/>
      <c r="HR405"/>
      <c r="HS405"/>
      <c r="HT405"/>
      <c r="HU405"/>
      <c r="HV405"/>
      <c r="HW405"/>
      <c r="HX405"/>
      <c r="HY405"/>
      <c r="HZ405"/>
      <c r="IA405"/>
      <c r="IB405"/>
      <c r="IC405"/>
      <c r="ID405"/>
      <c r="IE405"/>
      <c r="IF405"/>
      <c r="IG405"/>
      <c r="IH405"/>
      <c r="II405"/>
      <c r="IJ405"/>
      <c r="IK405"/>
      <c r="IL405"/>
      <c r="IM405"/>
      <c r="IN405"/>
      <c r="IO405"/>
      <c r="IP405"/>
      <c r="IQ405"/>
      <c r="IR405"/>
      <c r="IS405"/>
      <c r="IT405"/>
      <c r="IU405"/>
      <c r="IV405"/>
    </row>
    <row r="406" spans="1:256" s="5" customFormat="1" hidden="1" outlineLevel="2">
      <c r="A406" s="20"/>
      <c r="B406" s="20"/>
      <c r="C406" s="38"/>
      <c r="D406" s="641"/>
      <c r="E406" s="287">
        <v>4</v>
      </c>
      <c r="F406" s="40"/>
      <c r="G406" s="445"/>
      <c r="H406" s="315"/>
      <c r="I406" s="315"/>
      <c r="J406" s="314"/>
      <c r="K406" s="168">
        <f>IF(A26stdlife="n/a","n/a",IF(K$3&gt;(A26stdlife+$E406),(Input!$J$168*(1+rvanilla)^0.5)-SUM($J406:J406),(Input!$J$168*(1+rvanilla)^0.5)/A26stdlife))</f>
        <v>0</v>
      </c>
      <c r="L406" s="168">
        <f>IF(A26stdlife="n/a","n/a",IF(L$3&gt;(A26stdlife+$E406),(Input!$J$168*(1+rvanilla)^0.5)-SUM($J406:K406),(Input!$J$168*(1+rvanilla)^0.5)/A26stdlife))</f>
        <v>0</v>
      </c>
      <c r="M406" s="168">
        <f>IF(A26stdlife="n/a","n/a",IF(M$3&gt;(A26stdlife+$E406),(Input!$J$168*(1+rvanilla)^0.5)-SUM($J406:L406),(Input!$J$168*(1+rvanilla)^0.5)/A26stdlife))</f>
        <v>0</v>
      </c>
      <c r="N406" s="168">
        <f>IF(A26stdlife="n/a","n/a",IF(N$3&gt;(A26stdlife+$E406),(Input!$J$168*(1+rvanilla)^0.5)-SUM($J406:M406),(Input!$J$168*(1+rvanilla)^0.5)/A26stdlife))</f>
        <v>0</v>
      </c>
      <c r="O406" s="168">
        <f>IF(A26stdlife="n/a","n/a",IF(O$3&gt;(A26stdlife+$E406),(Input!$J$168*(1+rvanilla)^0.5)-SUM($J406:N406),(Input!$J$168*(1+rvanilla)^0.5)/A26stdlife))</f>
        <v>0</v>
      </c>
      <c r="P406" s="168">
        <f>IF(A26stdlife="n/a","n/a",IF(P$3&gt;(A26stdlife+$E406),(Input!$J$168*(1+rvanilla)^0.5)-SUM($J406:O406),(Input!$J$168*(1+rvanilla)^0.5)/A26stdlife))</f>
        <v>0</v>
      </c>
      <c r="Q406" s="168">
        <f>IF(A26stdlife="n/a","n/a",IF(Q$3&gt;(A26stdlife+$E406),(Input!$J$168*(1+rvanilla)^0.5)-SUM($J406:P406),(Input!$J$168*(1+rvanilla)^0.5)/A26stdlife))</f>
        <v>0</v>
      </c>
      <c r="R406" s="168">
        <f>IF(A26stdlife="n/a","n/a",IF(R$3&gt;(A26stdlife+$E406),(Input!$J$168*(1+rvanilla)^0.5)-SUM($J406:Q406),(Input!$J$168*(1+rvanilla)^0.5)/A26stdlife))</f>
        <v>0</v>
      </c>
      <c r="S406" s="168">
        <f>IF(A26stdlife="n/a","n/a",IF(S$3&gt;(A26stdlife+$E406),(Input!$J$168*(1+rvanilla)^0.5)-SUM($J406:R406),(Input!$J$168*(1+rvanilla)^0.5)/A26stdlife))</f>
        <v>0</v>
      </c>
      <c r="T406" s="168">
        <f>IF(A26stdlife="n/a","n/a",IF(T$3&gt;(A26stdlife+$E406),(Input!$J$168*(1+rvanilla)^0.5)-SUM($J406:S406),(Input!$J$168*(1+rvanilla)^0.5)/A26stdlife))</f>
        <v>0</v>
      </c>
      <c r="U406" s="168">
        <f>IF(A26stdlife="n/a","n/a",IF(U$3&gt;(A26stdlife+$E406),(Input!$J$168*(1+rvanilla)^0.5)-SUM($J406:T406),(Input!$J$168*(1+rvanilla)^0.5)/A26stdlife))</f>
        <v>0</v>
      </c>
      <c r="V406" s="168">
        <f>IF(A26stdlife="n/a","n/a",IF(V$3&gt;(A26stdlife+$E406),(Input!$J$168*(1+rvanilla)^0.5)-SUM($J406:U406),(Input!$J$168*(1+rvanilla)^0.5)/A26stdlife))</f>
        <v>0</v>
      </c>
      <c r="W406" s="168">
        <f>IF(A26stdlife="n/a","n/a",IF(W$3&gt;(A26stdlife+$E406),(Input!$J$168*(1+rvanilla)^0.5)-SUM($J406:V406),(Input!$J$168*(1+rvanilla)^0.5)/A26stdlife))</f>
        <v>0</v>
      </c>
      <c r="X406" s="168">
        <f>IF(A26stdlife="n/a","n/a",IF(X$3&gt;(A26stdlife+$E406),(Input!$J$168*(1+rvanilla)^0.5)-SUM($J406:W406),(Input!$J$168*(1+rvanilla)^0.5)/A26stdlife))</f>
        <v>0</v>
      </c>
      <c r="Y406" s="168">
        <f>IF(A26stdlife="n/a","n/a",IF(Y$3&gt;(A26stdlife+$E406),(Input!$J$168*(1+rvanilla)^0.5)-SUM($J406:X406),(Input!$J$168*(1+rvanilla)^0.5)/A26stdlife))</f>
        <v>0</v>
      </c>
      <c r="Z406" s="168">
        <f>IF(A26stdlife="n/a","n/a",IF(Z$3&gt;(A26stdlife+$E406),(Input!$J$168*(1+rvanilla)^0.5)-SUM($J406:Y406),(Input!$J$168*(1+rvanilla)^0.5)/A26stdlife))</f>
        <v>0</v>
      </c>
      <c r="AA406" s="168">
        <f>IF(A26stdlife="n/a","n/a",IF(AA$3&gt;(A26stdlife+$E406),(Input!$J$168*(1+rvanilla)^0.5)-SUM($J406:Z406),(Input!$J$168*(1+rvanilla)^0.5)/A26stdlife))</f>
        <v>0</v>
      </c>
      <c r="AB406" s="168">
        <f>IF(A26stdlife="n/a","n/a",IF(AB$3&gt;(A26stdlife+$E406),(Input!$J$168*(1+rvanilla)^0.5)-SUM($J406:AA406),(Input!$J$168*(1+rvanilla)^0.5)/A26stdlife))</f>
        <v>0</v>
      </c>
      <c r="AC406" s="168">
        <f>IF(A26stdlife="n/a","n/a",IF(AC$3&gt;(A26stdlife+$E406),(Input!$J$168*(1+rvanilla)^0.5)-SUM($J406:AB406),(Input!$J$168*(1+rvanilla)^0.5)/A26stdlife))</f>
        <v>0</v>
      </c>
      <c r="AD406" s="168">
        <f>IF(A26stdlife="n/a","n/a",IF(AD$3&gt;(A26stdlife+$E406),(Input!$J$168*(1+rvanilla)^0.5)-SUM($J406:AC406),(Input!$J$168*(1+rvanilla)^0.5)/A26stdlife))</f>
        <v>0</v>
      </c>
      <c r="AE406" s="168">
        <f>IF(A26stdlife="n/a","n/a",IF(AE$3&gt;(A26stdlife+$E406),(Input!$J$168*(1+rvanilla)^0.5)-SUM($J406:AD406),(Input!$J$168*(1+rvanilla)^0.5)/A26stdlife))</f>
        <v>0</v>
      </c>
      <c r="AF406" s="168">
        <f>IF(A26stdlife="n/a","n/a",IF(AF$3&gt;(A26stdlife+$E406),(Input!$J$168*(1+rvanilla)^0.5)-SUM($J406:AE406),(Input!$J$168*(1+rvanilla)^0.5)/A26stdlife))</f>
        <v>0</v>
      </c>
      <c r="AG406" s="168">
        <f>IF(A26stdlife="n/a","n/a",IF(AG$3&gt;(A26stdlife+$E406),(Input!$J$168*(1+rvanilla)^0.5)-SUM($J406:AF406),(Input!$J$168*(1+rvanilla)^0.5)/A26stdlife))</f>
        <v>0</v>
      </c>
      <c r="AH406" s="168">
        <f>IF(A26stdlife="n/a","n/a",IF(AH$3&gt;(A26stdlife+$E406),(Input!$J$168*(1+rvanilla)^0.5)-SUM($J406:AG406),(Input!$J$168*(1+rvanilla)^0.5)/A26stdlife))</f>
        <v>0</v>
      </c>
      <c r="AI406" s="168">
        <f>IF(A26stdlife="n/a","n/a",IF(AI$3&gt;(A26stdlife+$E406),(Input!$J$168*(1+rvanilla)^0.5)-SUM($J406:AH406),(Input!$J$168*(1+rvanilla)^0.5)/A26stdlife))</f>
        <v>0</v>
      </c>
      <c r="AJ406" s="168">
        <f>IF(A26stdlife="n/a","n/a",IF(AJ$3&gt;(A26stdlife+$E406),(Input!$J$168*(1+rvanilla)^0.5)-SUM($J406:AI406),(Input!$J$168*(1+rvanilla)^0.5)/A26stdlife))</f>
        <v>0</v>
      </c>
      <c r="AK406" s="168">
        <f>IF(A26stdlife="n/a","n/a",IF(AK$3&gt;(A26stdlife+$E406),(Input!$J$168*(1+rvanilla)^0.5)-SUM($J406:AJ406),(Input!$J$168*(1+rvanilla)^0.5)/A26stdlife))</f>
        <v>0</v>
      </c>
      <c r="AL406" s="168">
        <f>IF(A26stdlife="n/a","n/a",IF(AL$3&gt;(A26stdlife+$E406),(Input!$J$168*(1+rvanilla)^0.5)-SUM($J406:AK406),(Input!$J$168*(1+rvanilla)^0.5)/A26stdlife))</f>
        <v>0</v>
      </c>
      <c r="AM406" s="168">
        <f>IF(A26stdlife="n/a","n/a",IF(AM$3&gt;(A26stdlife+$E406),(Input!$J$168*(1+rvanilla)^0.5)-SUM($J406:AL406),(Input!$J$168*(1+rvanilla)^0.5)/A26stdlife))</f>
        <v>0</v>
      </c>
      <c r="AN406" s="168">
        <f>IF(A26stdlife="n/a","n/a",IF(AN$3&gt;(A26stdlife+$E406),(Input!$J$168*(1+rvanilla)^0.5)-SUM($J406:AM406),(Input!$J$168*(1+rvanilla)^0.5)/A26stdlife))</f>
        <v>0</v>
      </c>
      <c r="AO406" s="168">
        <f>IF(A26stdlife="n/a","n/a",IF(AO$3&gt;(A26stdlife+$E406),(Input!$J$168*(1+rvanilla)^0.5)-SUM($J406:AN406),(Input!$J$168*(1+rvanilla)^0.5)/A26stdlife))</f>
        <v>0</v>
      </c>
      <c r="AP406" s="168">
        <f>IF(A26stdlife="n/a","n/a",IF(AP$3&gt;(A26stdlife+$E406),(Input!$J$168*(1+rvanilla)^0.5)-SUM($J406:AO406),(Input!$J$168*(1+rvanilla)^0.5)/A26stdlife))</f>
        <v>0</v>
      </c>
      <c r="AQ406" s="168">
        <f>IF(A26stdlife="n/a","n/a",IF(AQ$3&gt;(A26stdlife+$E406),(Input!$J$168*(1+rvanilla)^0.5)-SUM($J406:AP406),(Input!$J$168*(1+rvanilla)^0.5)/A26stdlife))</f>
        <v>0</v>
      </c>
      <c r="AR406" s="168">
        <f>IF(A26stdlife="n/a","n/a",IF(AR$3&gt;(A26stdlife+$E406),(Input!$J$168*(1+rvanilla)^0.5)-SUM($J406:AQ406),(Input!$J$168*(1+rvanilla)^0.5)/A26stdlife))</f>
        <v>0</v>
      </c>
      <c r="AS406" s="168">
        <f>IF(A26stdlife="n/a","n/a",IF(AS$3&gt;(A26stdlife+$E406),(Input!$J$168*(1+rvanilla)^0.5)-SUM($J406:AR406),(Input!$J$168*(1+rvanilla)^0.5)/A26stdlife))</f>
        <v>0</v>
      </c>
      <c r="AT406" s="168">
        <f>IF(A26stdlife="n/a","n/a",IF(AT$3&gt;(A26stdlife+$E406),(Input!$J$168*(1+rvanilla)^0.5)-SUM($J406:AS406),(Input!$J$168*(1+rvanilla)^0.5)/A26stdlife))</f>
        <v>0</v>
      </c>
      <c r="AU406" s="168">
        <f>IF(A26stdlife="n/a","n/a",IF(AU$3&gt;(A26stdlife+$E406),(Input!$J$168*(1+rvanilla)^0.5)-SUM($J406:AT406),(Input!$J$168*(1+rvanilla)^0.5)/A26stdlife))</f>
        <v>0</v>
      </c>
      <c r="AV406" s="168">
        <f>IF(A26stdlife="n/a","n/a",IF(AV$3&gt;(A26stdlife+$E406),(Input!$J$168*(1+rvanilla)^0.5)-SUM($J406:AU406),(Input!$J$168*(1+rvanilla)^0.5)/A26stdlife))</f>
        <v>0</v>
      </c>
      <c r="AW406" s="168">
        <f>IF(A26stdlife="n/a","n/a",IF(AW$3&gt;(A26stdlife+$E406),(Input!$J$168*(1+rvanilla)^0.5)-SUM($J406:AV406),(Input!$J$168*(1+rvanilla)^0.5)/A26stdlife))</f>
        <v>0</v>
      </c>
      <c r="AX406" s="168">
        <f>IF(A26stdlife="n/a","n/a",IF(AX$3&gt;(A26stdlife+$E406),(Input!$J$168*(1+rvanilla)^0.5)-SUM($J406:AW406),(Input!$J$168*(1+rvanilla)^0.5)/A26stdlife))</f>
        <v>0</v>
      </c>
      <c r="AY406" s="168">
        <f>IF(A26stdlife="n/a","n/a",IF(AY$3&gt;(A26stdlife+$E406),(Input!$J$168*(1+rvanilla)^0.5)-SUM($J406:AX406),(Input!$J$168*(1+rvanilla)^0.5)/A26stdlife))</f>
        <v>0</v>
      </c>
      <c r="AZ406" s="168">
        <f>IF(A26stdlife="n/a","n/a",IF(AZ$3&gt;(A26stdlife+$E406),(Input!$J$168*(1+rvanilla)^0.5)-SUM($J406:AY406),(Input!$J$168*(1+rvanilla)^0.5)/A26stdlife))</f>
        <v>0</v>
      </c>
      <c r="BA406" s="168">
        <f>IF(A26stdlife="n/a","n/a",IF(BA$3&gt;(A26stdlife+$E406),(Input!$J$168*(1+rvanilla)^0.5)-SUM($J406:AZ406),(Input!$J$168*(1+rvanilla)^0.5)/A26stdlife))</f>
        <v>0</v>
      </c>
      <c r="BB406" s="168">
        <f>IF(A26stdlife="n/a","n/a",IF(BB$3&gt;(A26stdlife+$E406),(Input!$J$168*(1+rvanilla)^0.5)-SUM($J406:BA406),(Input!$J$168*(1+rvanilla)^0.5)/A26stdlife))</f>
        <v>0</v>
      </c>
      <c r="BC406" s="168">
        <f>IF(A26stdlife="n/a","n/a",IF(BC$3&gt;(A26stdlife+$E406),(Input!$J$168*(1+rvanilla)^0.5)-SUM($J406:BB406),(Input!$J$168*(1+rvanilla)^0.5)/A26stdlife))</f>
        <v>0</v>
      </c>
      <c r="BD406" s="168">
        <f>IF(A26stdlife="n/a","n/a",IF(BD$3&gt;(A26stdlife+$E406),(Input!$J$168*(1+rvanilla)^0.5)-SUM($J406:BC406),(Input!$J$168*(1+rvanilla)^0.5)/A26stdlife))</f>
        <v>0</v>
      </c>
      <c r="BE406" s="168">
        <f>IF(A26stdlife="n/a","n/a",IF(BE$3&gt;(A26stdlife+$E406),(Input!$J$168*(1+rvanilla)^0.5)-SUM($J406:BD406),(Input!$J$168*(1+rvanilla)^0.5)/A26stdlife))</f>
        <v>0</v>
      </c>
      <c r="BF406" s="168">
        <f>IF(A26stdlife="n/a","n/a",IF(BF$3&gt;(A26stdlife+$E406),(Input!$J$168*(1+rvanilla)^0.5)-SUM($J406:BE406),(Input!$J$168*(1+rvanilla)^0.5)/A26stdlife))</f>
        <v>0</v>
      </c>
      <c r="BG406" s="168">
        <f>IF(A26stdlife="n/a","n/a",IF(BG$3&gt;(A26stdlife+$E406),(Input!$J$168*(1+rvanilla)^0.5)-SUM($J406:BF406),(Input!$J$168*(1+rvanilla)^0.5)/A26stdlife))</f>
        <v>0</v>
      </c>
      <c r="BH406" s="168">
        <f>IF(A26stdlife="n/a","n/a",IF(BH$3&gt;(A26stdlife+$E406),(Input!$J$168*(1+rvanilla)^0.5)-SUM($J406:BG406),(Input!$J$168*(1+rvanilla)^0.5)/A26stdlife))</f>
        <v>0</v>
      </c>
      <c r="BI406" s="168">
        <f>IF(A26stdlife="n/a","n/a",IF(BI$3&gt;(A26stdlife+$E406),(Input!$J$168*(1+rvanilla)^0.5)-SUM($J406:BH406),(Input!$J$168*(1+rvanilla)^0.5)/A26stdlife))</f>
        <v>0</v>
      </c>
      <c r="BJ406" s="20"/>
      <c r="BK406" s="20"/>
      <c r="BL406"/>
      <c r="BM406"/>
      <c r="BN406"/>
      <c r="BO406"/>
      <c r="BP406"/>
      <c r="BQ406"/>
      <c r="BR406"/>
      <c r="BS406"/>
      <c r="BT406"/>
      <c r="BU406"/>
      <c r="BV406"/>
      <c r="BW406"/>
      <c r="BX406"/>
      <c r="BY406"/>
      <c r="BZ406"/>
      <c r="CA406"/>
      <c r="CB406"/>
      <c r="CC406"/>
      <c r="CD406"/>
      <c r="CE406"/>
      <c r="CF406"/>
      <c r="CG406"/>
      <c r="CH406"/>
      <c r="CI406"/>
      <c r="CJ406"/>
      <c r="CK406"/>
      <c r="CL406"/>
      <c r="CM406"/>
      <c r="CN406"/>
      <c r="CO406"/>
      <c r="CP406"/>
      <c r="CQ406"/>
      <c r="CR406"/>
      <c r="CS406"/>
      <c r="CT406"/>
      <c r="CU406"/>
      <c r="CV406"/>
      <c r="CW406"/>
      <c r="CX406"/>
      <c r="CY406"/>
      <c r="CZ406"/>
      <c r="DA406"/>
      <c r="DB406"/>
      <c r="DC406"/>
      <c r="DD406"/>
      <c r="DE406"/>
      <c r="DF406"/>
      <c r="DG406"/>
      <c r="DH406"/>
      <c r="DI406"/>
      <c r="DJ406"/>
      <c r="DK406"/>
      <c r="DL406"/>
      <c r="DM406"/>
      <c r="DN406"/>
      <c r="DO406"/>
      <c r="DP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c r="EX406"/>
      <c r="EY406"/>
      <c r="EZ406"/>
      <c r="FA406"/>
      <c r="FB406"/>
      <c r="FC406"/>
      <c r="FD406"/>
      <c r="FE406"/>
      <c r="FF406"/>
      <c r="FG406"/>
      <c r="FH406"/>
      <c r="FI406"/>
      <c r="FJ406"/>
      <c r="FK406"/>
      <c r="FL406"/>
      <c r="FM406"/>
      <c r="FN406"/>
      <c r="FO406"/>
      <c r="FP406"/>
      <c r="FQ406"/>
      <c r="FR406"/>
      <c r="FS406"/>
      <c r="FT406"/>
      <c r="FU406"/>
      <c r="FV406"/>
      <c r="FW406"/>
      <c r="FX406"/>
      <c r="FY406"/>
      <c r="FZ406"/>
      <c r="GA406"/>
      <c r="GB406"/>
      <c r="GC406"/>
      <c r="GD406"/>
      <c r="GE406"/>
      <c r="GF406"/>
      <c r="GG406"/>
      <c r="GH406"/>
      <c r="GI406"/>
      <c r="GJ406"/>
      <c r="GK406"/>
      <c r="GL406"/>
      <c r="GM406"/>
      <c r="GN406"/>
      <c r="GO406"/>
      <c r="GP406"/>
      <c r="GQ406"/>
      <c r="GR406"/>
      <c r="GS406"/>
      <c r="GT406"/>
      <c r="GU406"/>
      <c r="GV406"/>
      <c r="GW406"/>
      <c r="GX406"/>
      <c r="GY406"/>
      <c r="GZ406"/>
      <c r="HA406"/>
      <c r="HB406"/>
      <c r="HC406"/>
      <c r="HD406"/>
      <c r="HE406"/>
      <c r="HF406"/>
      <c r="HG406"/>
      <c r="HH406"/>
      <c r="HI406"/>
      <c r="HJ406"/>
      <c r="HK406"/>
      <c r="HL406"/>
      <c r="HM406"/>
      <c r="HN406"/>
      <c r="HO406"/>
      <c r="HP406"/>
      <c r="HQ406"/>
      <c r="HR406"/>
      <c r="HS406"/>
      <c r="HT406"/>
      <c r="HU406"/>
      <c r="HV406"/>
      <c r="HW406"/>
      <c r="HX406"/>
      <c r="HY406"/>
      <c r="HZ406"/>
      <c r="IA406"/>
      <c r="IB406"/>
      <c r="IC406"/>
      <c r="ID406"/>
      <c r="IE406"/>
      <c r="IF406"/>
      <c r="IG406"/>
      <c r="IH406"/>
      <c r="II406"/>
      <c r="IJ406"/>
      <c r="IK406"/>
      <c r="IL406"/>
      <c r="IM406"/>
      <c r="IN406"/>
      <c r="IO406"/>
      <c r="IP406"/>
      <c r="IQ406"/>
      <c r="IR406"/>
      <c r="IS406"/>
      <c r="IT406"/>
      <c r="IU406"/>
      <c r="IV406"/>
    </row>
    <row r="407" spans="1:256" s="5" customFormat="1" hidden="1" outlineLevel="2">
      <c r="A407" s="20"/>
      <c r="B407" s="20"/>
      <c r="C407" s="38"/>
      <c r="D407" s="641"/>
      <c r="E407" s="287">
        <v>5</v>
      </c>
      <c r="F407" s="40"/>
      <c r="G407" s="445"/>
      <c r="H407" s="315"/>
      <c r="I407" s="315"/>
      <c r="J407" s="315"/>
      <c r="K407" s="314"/>
      <c r="L407" s="168">
        <f>IF(A26stdlife="n/a","n/a",IF(L$3&gt;(A26stdlife+$E407),(Input!$K$168*(1+rvanilla)^0.5)-SUM($K407:K407),(Input!$K$168*(1+rvanilla)^0.5)/A26stdlife))</f>
        <v>0</v>
      </c>
      <c r="M407" s="168">
        <f>IF(A26stdlife="n/a","n/a",IF(M$3&gt;(A26stdlife+$E407),(Input!$K$168*(1+rvanilla)^0.5)-SUM($K407:L407),(Input!$K$168*(1+rvanilla)^0.5)/A26stdlife))</f>
        <v>0</v>
      </c>
      <c r="N407" s="168">
        <f>IF(A26stdlife="n/a","n/a",IF(N$3&gt;(A26stdlife+$E407),(Input!$K$168*(1+rvanilla)^0.5)-SUM($K407:M407),(Input!$K$168*(1+rvanilla)^0.5)/A26stdlife))</f>
        <v>0</v>
      </c>
      <c r="O407" s="168">
        <f>IF(A26stdlife="n/a","n/a",IF(O$3&gt;(A26stdlife+$E407),(Input!$K$168*(1+rvanilla)^0.5)-SUM($K407:N407),(Input!$K$168*(1+rvanilla)^0.5)/A26stdlife))</f>
        <v>0</v>
      </c>
      <c r="P407" s="168">
        <f>IF(A26stdlife="n/a","n/a",IF(P$3&gt;(A26stdlife+$E407),(Input!$K$168*(1+rvanilla)^0.5)-SUM($K407:O407),(Input!$K$168*(1+rvanilla)^0.5)/A26stdlife))</f>
        <v>0</v>
      </c>
      <c r="Q407" s="168">
        <f>IF(A26stdlife="n/a","n/a",IF(Q$3&gt;(A26stdlife+$E407),(Input!$K$168*(1+rvanilla)^0.5)-SUM($K407:P407),(Input!$K$168*(1+rvanilla)^0.5)/A26stdlife))</f>
        <v>0</v>
      </c>
      <c r="R407" s="168">
        <f>IF(A26stdlife="n/a","n/a",IF(R$3&gt;(A26stdlife+$E407),(Input!$K$168*(1+rvanilla)^0.5)-SUM($K407:Q407),(Input!$K$168*(1+rvanilla)^0.5)/A26stdlife))</f>
        <v>0</v>
      </c>
      <c r="S407" s="168">
        <f>IF(A26stdlife="n/a","n/a",IF(S$3&gt;(A26stdlife+$E407),(Input!$K$168*(1+rvanilla)^0.5)-SUM($K407:R407),(Input!$K$168*(1+rvanilla)^0.5)/A26stdlife))</f>
        <v>0</v>
      </c>
      <c r="T407" s="168">
        <f>IF(A26stdlife="n/a","n/a",IF(T$3&gt;(A26stdlife+$E407),(Input!$K$168*(1+rvanilla)^0.5)-SUM($K407:S407),(Input!$K$168*(1+rvanilla)^0.5)/A26stdlife))</f>
        <v>0</v>
      </c>
      <c r="U407" s="168">
        <f>IF(A26stdlife="n/a","n/a",IF(U$3&gt;(A26stdlife+$E407),(Input!$K$168*(1+rvanilla)^0.5)-SUM($K407:T407),(Input!$K$168*(1+rvanilla)^0.5)/A26stdlife))</f>
        <v>0</v>
      </c>
      <c r="V407" s="168">
        <f>IF(A26stdlife="n/a","n/a",IF(V$3&gt;(A26stdlife+$E407),(Input!$K$168*(1+rvanilla)^0.5)-SUM($K407:U407),(Input!$K$168*(1+rvanilla)^0.5)/A26stdlife))</f>
        <v>0</v>
      </c>
      <c r="W407" s="168">
        <f>IF(A26stdlife="n/a","n/a",IF(W$3&gt;(A26stdlife+$E407),(Input!$K$168*(1+rvanilla)^0.5)-SUM($K407:V407),(Input!$K$168*(1+rvanilla)^0.5)/A26stdlife))</f>
        <v>0</v>
      </c>
      <c r="X407" s="168">
        <f>IF(A26stdlife="n/a","n/a",IF(X$3&gt;(A26stdlife+$E407),(Input!$K$168*(1+rvanilla)^0.5)-SUM($K407:W407),(Input!$K$168*(1+rvanilla)^0.5)/A26stdlife))</f>
        <v>0</v>
      </c>
      <c r="Y407" s="168">
        <f>IF(A26stdlife="n/a","n/a",IF(Y$3&gt;(A26stdlife+$E407),(Input!$K$168*(1+rvanilla)^0.5)-SUM($K407:X407),(Input!$K$168*(1+rvanilla)^0.5)/A26stdlife))</f>
        <v>0</v>
      </c>
      <c r="Z407" s="168">
        <f>IF(A26stdlife="n/a","n/a",IF(Z$3&gt;(A26stdlife+$E407),(Input!$K$168*(1+rvanilla)^0.5)-SUM($K407:Y407),(Input!$K$168*(1+rvanilla)^0.5)/A26stdlife))</f>
        <v>0</v>
      </c>
      <c r="AA407" s="168">
        <f>IF(A26stdlife="n/a","n/a",IF(AA$3&gt;(A26stdlife+$E407),(Input!$K$168*(1+rvanilla)^0.5)-SUM($K407:Z407),(Input!$K$168*(1+rvanilla)^0.5)/A26stdlife))</f>
        <v>0</v>
      </c>
      <c r="AB407" s="168">
        <f>IF(A26stdlife="n/a","n/a",IF(AB$3&gt;(A26stdlife+$E407),(Input!$K$168*(1+rvanilla)^0.5)-SUM($K407:AA407),(Input!$K$168*(1+rvanilla)^0.5)/A26stdlife))</f>
        <v>0</v>
      </c>
      <c r="AC407" s="168">
        <f>IF(A26stdlife="n/a","n/a",IF(AC$3&gt;(A26stdlife+$E407),(Input!$K$168*(1+rvanilla)^0.5)-SUM($K407:AB407),(Input!$K$168*(1+rvanilla)^0.5)/A26stdlife))</f>
        <v>0</v>
      </c>
      <c r="AD407" s="168">
        <f>IF(A26stdlife="n/a","n/a",IF(AD$3&gt;(A26stdlife+$E407),(Input!$K$168*(1+rvanilla)^0.5)-SUM($K407:AC407),(Input!$K$168*(1+rvanilla)^0.5)/A26stdlife))</f>
        <v>0</v>
      </c>
      <c r="AE407" s="168">
        <f>IF(A26stdlife="n/a","n/a",IF(AE$3&gt;(A26stdlife+$E407),(Input!$K$168*(1+rvanilla)^0.5)-SUM($K407:AD407),(Input!$K$168*(1+rvanilla)^0.5)/A26stdlife))</f>
        <v>0</v>
      </c>
      <c r="AF407" s="168">
        <f>IF(A26stdlife="n/a","n/a",IF(AF$3&gt;(A26stdlife+$E407),(Input!$K$168*(1+rvanilla)^0.5)-SUM($K407:AE407),(Input!$K$168*(1+rvanilla)^0.5)/A26stdlife))</f>
        <v>0</v>
      </c>
      <c r="AG407" s="168">
        <f>IF(A26stdlife="n/a","n/a",IF(AG$3&gt;(A26stdlife+$E407),(Input!$K$168*(1+rvanilla)^0.5)-SUM($K407:AF407),(Input!$K$168*(1+rvanilla)^0.5)/A26stdlife))</f>
        <v>0</v>
      </c>
      <c r="AH407" s="168">
        <f>IF(A26stdlife="n/a","n/a",IF(AH$3&gt;(A26stdlife+$E407),(Input!$K$168*(1+rvanilla)^0.5)-SUM($K407:AG407),(Input!$K$168*(1+rvanilla)^0.5)/A26stdlife))</f>
        <v>0</v>
      </c>
      <c r="AI407" s="168">
        <f>IF(A26stdlife="n/a","n/a",IF(AI$3&gt;(A26stdlife+$E407),(Input!$K$168*(1+rvanilla)^0.5)-SUM($K407:AH407),(Input!$K$168*(1+rvanilla)^0.5)/A26stdlife))</f>
        <v>0</v>
      </c>
      <c r="AJ407" s="168">
        <f>IF(A26stdlife="n/a","n/a",IF(AJ$3&gt;(A26stdlife+$E407),(Input!$K$168*(1+rvanilla)^0.5)-SUM($K407:AI407),(Input!$K$168*(1+rvanilla)^0.5)/A26stdlife))</f>
        <v>0</v>
      </c>
      <c r="AK407" s="168">
        <f>IF(A26stdlife="n/a","n/a",IF(AK$3&gt;(A26stdlife+$E407),(Input!$K$168*(1+rvanilla)^0.5)-SUM($K407:AJ407),(Input!$K$168*(1+rvanilla)^0.5)/A26stdlife))</f>
        <v>0</v>
      </c>
      <c r="AL407" s="168">
        <f>IF(A26stdlife="n/a","n/a",IF(AL$3&gt;(A26stdlife+$E407),(Input!$K$168*(1+rvanilla)^0.5)-SUM($K407:AK407),(Input!$K$168*(1+rvanilla)^0.5)/A26stdlife))</f>
        <v>0</v>
      </c>
      <c r="AM407" s="168">
        <f>IF(A26stdlife="n/a","n/a",IF(AM$3&gt;(A26stdlife+$E407),(Input!$K$168*(1+rvanilla)^0.5)-SUM($K407:AL407),(Input!$K$168*(1+rvanilla)^0.5)/A26stdlife))</f>
        <v>0</v>
      </c>
      <c r="AN407" s="168">
        <f>IF(A26stdlife="n/a","n/a",IF(AN$3&gt;(A26stdlife+$E407),(Input!$K$168*(1+rvanilla)^0.5)-SUM($K407:AM407),(Input!$K$168*(1+rvanilla)^0.5)/A26stdlife))</f>
        <v>0</v>
      </c>
      <c r="AO407" s="168">
        <f>IF(A26stdlife="n/a","n/a",IF(AO$3&gt;(A26stdlife+$E407),(Input!$K$168*(1+rvanilla)^0.5)-SUM($K407:AN407),(Input!$K$168*(1+rvanilla)^0.5)/A26stdlife))</f>
        <v>0</v>
      </c>
      <c r="AP407" s="168">
        <f>IF(A26stdlife="n/a","n/a",IF(AP$3&gt;(A26stdlife+$E407),(Input!$K$168*(1+rvanilla)^0.5)-SUM($K407:AO407),(Input!$K$168*(1+rvanilla)^0.5)/A26stdlife))</f>
        <v>0</v>
      </c>
      <c r="AQ407" s="168">
        <f>IF(A26stdlife="n/a","n/a",IF(AQ$3&gt;(A26stdlife+$E407),(Input!$K$168*(1+rvanilla)^0.5)-SUM($K407:AP407),(Input!$K$168*(1+rvanilla)^0.5)/A26stdlife))</f>
        <v>0</v>
      </c>
      <c r="AR407" s="168">
        <f>IF(A26stdlife="n/a","n/a",IF(AR$3&gt;(A26stdlife+$E407),(Input!$K$168*(1+rvanilla)^0.5)-SUM($K407:AQ407),(Input!$K$168*(1+rvanilla)^0.5)/A26stdlife))</f>
        <v>0</v>
      </c>
      <c r="AS407" s="168">
        <f>IF(A26stdlife="n/a","n/a",IF(AS$3&gt;(A26stdlife+$E407),(Input!$K$168*(1+rvanilla)^0.5)-SUM($K407:AR407),(Input!$K$168*(1+rvanilla)^0.5)/A26stdlife))</f>
        <v>0</v>
      </c>
      <c r="AT407" s="168">
        <f>IF(A26stdlife="n/a","n/a",IF(AT$3&gt;(A26stdlife+$E407),(Input!$K$168*(1+rvanilla)^0.5)-SUM($K407:AS407),(Input!$K$168*(1+rvanilla)^0.5)/A26stdlife))</f>
        <v>0</v>
      </c>
      <c r="AU407" s="168">
        <f>IF(A26stdlife="n/a","n/a",IF(AU$3&gt;(A26stdlife+$E407),(Input!$K$168*(1+rvanilla)^0.5)-SUM($K407:AT407),(Input!$K$168*(1+rvanilla)^0.5)/A26stdlife))</f>
        <v>0</v>
      </c>
      <c r="AV407" s="168">
        <f>IF(A26stdlife="n/a","n/a",IF(AV$3&gt;(A26stdlife+$E407),(Input!$K$168*(1+rvanilla)^0.5)-SUM($K407:AU407),(Input!$K$168*(1+rvanilla)^0.5)/A26stdlife))</f>
        <v>0</v>
      </c>
      <c r="AW407" s="168">
        <f>IF(A26stdlife="n/a","n/a",IF(AW$3&gt;(A26stdlife+$E407),(Input!$K$168*(1+rvanilla)^0.5)-SUM($K407:AV407),(Input!$K$168*(1+rvanilla)^0.5)/A26stdlife))</f>
        <v>0</v>
      </c>
      <c r="AX407" s="168">
        <f>IF(A26stdlife="n/a","n/a",IF(AX$3&gt;(A26stdlife+$E407),(Input!$K$168*(1+rvanilla)^0.5)-SUM($K407:AW407),(Input!$K$168*(1+rvanilla)^0.5)/A26stdlife))</f>
        <v>0</v>
      </c>
      <c r="AY407" s="168">
        <f>IF(A26stdlife="n/a","n/a",IF(AY$3&gt;(A26stdlife+$E407),(Input!$K$168*(1+rvanilla)^0.5)-SUM($K407:AX407),(Input!$K$168*(1+rvanilla)^0.5)/A26stdlife))</f>
        <v>0</v>
      </c>
      <c r="AZ407" s="168">
        <f>IF(A26stdlife="n/a","n/a",IF(AZ$3&gt;(A26stdlife+$E407),(Input!$K$168*(1+rvanilla)^0.5)-SUM($K407:AY407),(Input!$K$168*(1+rvanilla)^0.5)/A26stdlife))</f>
        <v>0</v>
      </c>
      <c r="BA407" s="168">
        <f>IF(A26stdlife="n/a","n/a",IF(BA$3&gt;(A26stdlife+$E407),(Input!$K$168*(1+rvanilla)^0.5)-SUM($K407:AZ407),(Input!$K$168*(1+rvanilla)^0.5)/A26stdlife))</f>
        <v>0</v>
      </c>
      <c r="BB407" s="168">
        <f>IF(A26stdlife="n/a","n/a",IF(BB$3&gt;(A26stdlife+$E407),(Input!$K$168*(1+rvanilla)^0.5)-SUM($K407:BA407),(Input!$K$168*(1+rvanilla)^0.5)/A26stdlife))</f>
        <v>0</v>
      </c>
      <c r="BC407" s="168">
        <f>IF(A26stdlife="n/a","n/a",IF(BC$3&gt;(A26stdlife+$E407),(Input!$K$168*(1+rvanilla)^0.5)-SUM($K407:BB407),(Input!$K$168*(1+rvanilla)^0.5)/A26stdlife))</f>
        <v>0</v>
      </c>
      <c r="BD407" s="168">
        <f>IF(A26stdlife="n/a","n/a",IF(BD$3&gt;(A26stdlife+$E407),(Input!$K$168*(1+rvanilla)^0.5)-SUM($K407:BC407),(Input!$K$168*(1+rvanilla)^0.5)/A26stdlife))</f>
        <v>0</v>
      </c>
      <c r="BE407" s="168">
        <f>IF(A26stdlife="n/a","n/a",IF(BE$3&gt;(A26stdlife+$E407),(Input!$K$168*(1+rvanilla)^0.5)-SUM($K407:BD407),(Input!$K$168*(1+rvanilla)^0.5)/A26stdlife))</f>
        <v>0</v>
      </c>
      <c r="BF407" s="168">
        <f>IF(A26stdlife="n/a","n/a",IF(BF$3&gt;(A26stdlife+$E407),(Input!$K$168*(1+rvanilla)^0.5)-SUM($K407:BE407),(Input!$K$168*(1+rvanilla)^0.5)/A26stdlife))</f>
        <v>0</v>
      </c>
      <c r="BG407" s="168">
        <f>IF(A26stdlife="n/a","n/a",IF(BG$3&gt;(A26stdlife+$E407),(Input!$K$168*(1+rvanilla)^0.5)-SUM($K407:BF407),(Input!$K$168*(1+rvanilla)^0.5)/A26stdlife))</f>
        <v>0</v>
      </c>
      <c r="BH407" s="168">
        <f>IF(A26stdlife="n/a","n/a",IF(BH$3&gt;(A26stdlife+$E407),(Input!$K$168*(1+rvanilla)^0.5)-SUM($K407:BG407),(Input!$K$168*(1+rvanilla)^0.5)/A26stdlife))</f>
        <v>0</v>
      </c>
      <c r="BI407" s="168">
        <f>IF(A26stdlife="n/a","n/a",IF(BI$3&gt;(A26stdlife+$E407),(Input!$K$168*(1+rvanilla)^0.5)-SUM($K407:BH407),(Input!$K$168*(1+rvanilla)^0.5)/A26stdlife))</f>
        <v>0</v>
      </c>
      <c r="BJ407" s="20"/>
      <c r="BK407" s="20"/>
      <c r="BL407"/>
      <c r="BM407"/>
      <c r="BN407"/>
      <c r="BO407"/>
      <c r="BP407"/>
      <c r="BQ407"/>
      <c r="BR407"/>
      <c r="BS407"/>
      <c r="BT407"/>
      <c r="BU407"/>
      <c r="BV407"/>
      <c r="BW407"/>
      <c r="BX407"/>
      <c r="BY407"/>
      <c r="BZ407"/>
      <c r="CA407"/>
      <c r="CB407"/>
      <c r="CC407"/>
      <c r="CD407"/>
      <c r="CE407"/>
      <c r="CF407"/>
      <c r="CG407"/>
      <c r="CH407"/>
      <c r="CI407"/>
      <c r="CJ407"/>
      <c r="CK407"/>
      <c r="CL407"/>
      <c r="CM407"/>
      <c r="CN407"/>
      <c r="CO407"/>
      <c r="CP407"/>
      <c r="CQ407"/>
      <c r="CR407"/>
      <c r="CS407"/>
      <c r="CT407"/>
      <c r="CU407"/>
      <c r="CV407"/>
      <c r="CW407"/>
      <c r="CX407"/>
      <c r="CY407"/>
      <c r="CZ407"/>
      <c r="DA407"/>
      <c r="DB407"/>
      <c r="DC407"/>
      <c r="DD407"/>
      <c r="DE407"/>
      <c r="DF407"/>
      <c r="DG407"/>
      <c r="DH407"/>
      <c r="DI407"/>
      <c r="DJ407"/>
      <c r="DK407"/>
      <c r="DL407"/>
      <c r="DM407"/>
      <c r="DN407"/>
      <c r="DO407"/>
      <c r="DP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c r="EX407"/>
      <c r="EY407"/>
      <c r="EZ407"/>
      <c r="FA407"/>
      <c r="FB407"/>
      <c r="FC407"/>
      <c r="FD407"/>
      <c r="FE407"/>
      <c r="FF407"/>
      <c r="FG407"/>
      <c r="FH407"/>
      <c r="FI407"/>
      <c r="FJ407"/>
      <c r="FK407"/>
      <c r="FL407"/>
      <c r="FM407"/>
      <c r="FN407"/>
      <c r="FO407"/>
      <c r="FP407"/>
      <c r="FQ407"/>
      <c r="FR407"/>
      <c r="FS407"/>
      <c r="FT407"/>
      <c r="FU407"/>
      <c r="FV407"/>
      <c r="FW407"/>
      <c r="FX407"/>
      <c r="FY407"/>
      <c r="FZ407"/>
      <c r="GA407"/>
      <c r="GB407"/>
      <c r="GC407"/>
      <c r="GD407"/>
      <c r="GE407"/>
      <c r="GF407"/>
      <c r="GG407"/>
      <c r="GH407"/>
      <c r="GI407"/>
      <c r="GJ407"/>
      <c r="GK407"/>
      <c r="GL407"/>
      <c r="GM407"/>
      <c r="GN407"/>
      <c r="GO407"/>
      <c r="GP407"/>
      <c r="GQ407"/>
      <c r="GR407"/>
      <c r="GS407"/>
      <c r="GT407"/>
      <c r="GU407"/>
      <c r="GV407"/>
      <c r="GW407"/>
      <c r="GX407"/>
      <c r="GY407"/>
      <c r="GZ407"/>
      <c r="HA407"/>
      <c r="HB407"/>
      <c r="HC407"/>
      <c r="HD407"/>
      <c r="HE407"/>
      <c r="HF407"/>
      <c r="HG407"/>
      <c r="HH407"/>
      <c r="HI407"/>
      <c r="HJ407"/>
      <c r="HK407"/>
      <c r="HL407"/>
      <c r="HM407"/>
      <c r="HN407"/>
      <c r="HO407"/>
      <c r="HP407"/>
      <c r="HQ407"/>
      <c r="HR407"/>
      <c r="HS407"/>
      <c r="HT407"/>
      <c r="HU407"/>
      <c r="HV407"/>
      <c r="HW407"/>
      <c r="HX407"/>
      <c r="HY407"/>
      <c r="HZ407"/>
      <c r="IA407"/>
      <c r="IB407"/>
      <c r="IC407"/>
      <c r="ID407"/>
      <c r="IE407"/>
      <c r="IF407"/>
      <c r="IG407"/>
      <c r="IH407"/>
      <c r="II407"/>
      <c r="IJ407"/>
      <c r="IK407"/>
      <c r="IL407"/>
      <c r="IM407"/>
      <c r="IN407"/>
      <c r="IO407"/>
      <c r="IP407"/>
      <c r="IQ407"/>
      <c r="IR407"/>
      <c r="IS407"/>
      <c r="IT407"/>
      <c r="IU407"/>
      <c r="IV407"/>
    </row>
    <row r="408" spans="1:256" s="5" customFormat="1" hidden="1" outlineLevel="2">
      <c r="A408" s="20"/>
      <c r="B408" s="20"/>
      <c r="C408" s="38"/>
      <c r="D408" s="641"/>
      <c r="E408" s="287">
        <v>6</v>
      </c>
      <c r="F408" s="40"/>
      <c r="G408" s="445"/>
      <c r="H408" s="315"/>
      <c r="I408" s="315"/>
      <c r="J408" s="315"/>
      <c r="K408" s="315"/>
      <c r="L408" s="314"/>
      <c r="M408" s="168">
        <f>IF(A26stdlife="n/a","n/a",IF(M$3&gt;(A26stdlife+$E408),(Input!$L$168*(1+rvanilla)^0.5)-SUM($L408:L408),(Input!$L$168*(1+rvanilla)^0.5)/A26stdlife))</f>
        <v>0</v>
      </c>
      <c r="N408" s="168">
        <f>IF(A26stdlife="n/a","n/a",IF(N$3&gt;(A26stdlife+$E408),(Input!$L$168*(1+rvanilla)^0.5)-SUM($L408:M408),(Input!$L$168*(1+rvanilla)^0.5)/A26stdlife))</f>
        <v>0</v>
      </c>
      <c r="O408" s="168">
        <f>IF(A26stdlife="n/a","n/a",IF(O$3&gt;(A26stdlife+$E408),(Input!$L$168*(1+rvanilla)^0.5)-SUM($L408:N408),(Input!$L$168*(1+rvanilla)^0.5)/A26stdlife))</f>
        <v>0</v>
      </c>
      <c r="P408" s="168">
        <f>IF(A26stdlife="n/a","n/a",IF(P$3&gt;(A26stdlife+$E408),(Input!$L$168*(1+rvanilla)^0.5)-SUM($L408:O408),(Input!$L$168*(1+rvanilla)^0.5)/A26stdlife))</f>
        <v>0</v>
      </c>
      <c r="Q408" s="168">
        <f>IF(A26stdlife="n/a","n/a",IF(Q$3&gt;(A26stdlife+$E408),(Input!$L$168*(1+rvanilla)^0.5)-SUM($L408:P408),(Input!$L$168*(1+rvanilla)^0.5)/A26stdlife))</f>
        <v>0</v>
      </c>
      <c r="R408" s="168">
        <f>IF(A26stdlife="n/a","n/a",IF(R$3&gt;(A26stdlife+$E408),(Input!$L$168*(1+rvanilla)^0.5)-SUM($L408:Q408),(Input!$L$168*(1+rvanilla)^0.5)/A26stdlife))</f>
        <v>0</v>
      </c>
      <c r="S408" s="168">
        <f>IF(A26stdlife="n/a","n/a",IF(S$3&gt;(A26stdlife+$E408),(Input!$L$168*(1+rvanilla)^0.5)-SUM($L408:R408),(Input!$L$168*(1+rvanilla)^0.5)/A26stdlife))</f>
        <v>0</v>
      </c>
      <c r="T408" s="168">
        <f>IF(A26stdlife="n/a","n/a",IF(T$3&gt;(A26stdlife+$E408),(Input!$L$168*(1+rvanilla)^0.5)-SUM($L408:S408),(Input!$L$168*(1+rvanilla)^0.5)/A26stdlife))</f>
        <v>0</v>
      </c>
      <c r="U408" s="168">
        <f>IF(A26stdlife="n/a","n/a",IF(U$3&gt;(A26stdlife+$E408),(Input!$L$168*(1+rvanilla)^0.5)-SUM($L408:T408),(Input!$L$168*(1+rvanilla)^0.5)/A26stdlife))</f>
        <v>0</v>
      </c>
      <c r="V408" s="168">
        <f>IF(A26stdlife="n/a","n/a",IF(V$3&gt;(A26stdlife+$E408),(Input!$L$168*(1+rvanilla)^0.5)-SUM($L408:U408),(Input!$L$168*(1+rvanilla)^0.5)/A26stdlife))</f>
        <v>0</v>
      </c>
      <c r="W408" s="168">
        <f>IF(A26stdlife="n/a","n/a",IF(W$3&gt;(A26stdlife+$E408),(Input!$L$168*(1+rvanilla)^0.5)-SUM($L408:V408),(Input!$L$168*(1+rvanilla)^0.5)/A26stdlife))</f>
        <v>0</v>
      </c>
      <c r="X408" s="168">
        <f>IF(A26stdlife="n/a","n/a",IF(X$3&gt;(A26stdlife+$E408),(Input!$L$168*(1+rvanilla)^0.5)-SUM($L408:W408),(Input!$L$168*(1+rvanilla)^0.5)/A26stdlife))</f>
        <v>0</v>
      </c>
      <c r="Y408" s="168">
        <f>IF(A26stdlife="n/a","n/a",IF(Y$3&gt;(A26stdlife+$E408),(Input!$L$168*(1+rvanilla)^0.5)-SUM($L408:X408),(Input!$L$168*(1+rvanilla)^0.5)/A26stdlife))</f>
        <v>0</v>
      </c>
      <c r="Z408" s="168">
        <f>IF(A26stdlife="n/a","n/a",IF(Z$3&gt;(A26stdlife+$E408),(Input!$L$168*(1+rvanilla)^0.5)-SUM($L408:Y408),(Input!$L$168*(1+rvanilla)^0.5)/A26stdlife))</f>
        <v>0</v>
      </c>
      <c r="AA408" s="168">
        <f>IF(A26stdlife="n/a","n/a",IF(AA$3&gt;(A26stdlife+$E408),(Input!$L$168*(1+rvanilla)^0.5)-SUM($L408:Z408),(Input!$L$168*(1+rvanilla)^0.5)/A26stdlife))</f>
        <v>0</v>
      </c>
      <c r="AB408" s="168">
        <f>IF(A26stdlife="n/a","n/a",IF(AB$3&gt;(A26stdlife+$E408),(Input!$L$168*(1+rvanilla)^0.5)-SUM($L408:AA408),(Input!$L$168*(1+rvanilla)^0.5)/A26stdlife))</f>
        <v>0</v>
      </c>
      <c r="AC408" s="168">
        <f>IF(A26stdlife="n/a","n/a",IF(AC$3&gt;(A26stdlife+$E408),(Input!$L$168*(1+rvanilla)^0.5)-SUM($L408:AB408),(Input!$L$168*(1+rvanilla)^0.5)/A26stdlife))</f>
        <v>0</v>
      </c>
      <c r="AD408" s="168">
        <f>IF(A26stdlife="n/a","n/a",IF(AD$3&gt;(A26stdlife+$E408),(Input!$L$168*(1+rvanilla)^0.5)-SUM($L408:AC408),(Input!$L$168*(1+rvanilla)^0.5)/A26stdlife))</f>
        <v>0</v>
      </c>
      <c r="AE408" s="168">
        <f>IF(A26stdlife="n/a","n/a",IF(AE$3&gt;(A26stdlife+$E408),(Input!$L$168*(1+rvanilla)^0.5)-SUM($L408:AD408),(Input!$L$168*(1+rvanilla)^0.5)/A26stdlife))</f>
        <v>0</v>
      </c>
      <c r="AF408" s="168">
        <f>IF(A26stdlife="n/a","n/a",IF(AF$3&gt;(A26stdlife+$E408),(Input!$L$168*(1+rvanilla)^0.5)-SUM($L408:AE408),(Input!$L$168*(1+rvanilla)^0.5)/A26stdlife))</f>
        <v>0</v>
      </c>
      <c r="AG408" s="168">
        <f>IF(A26stdlife="n/a","n/a",IF(AG$3&gt;(A26stdlife+$E408),(Input!$L$168*(1+rvanilla)^0.5)-SUM($L408:AF408),(Input!$L$168*(1+rvanilla)^0.5)/A26stdlife))</f>
        <v>0</v>
      </c>
      <c r="AH408" s="168">
        <f>IF(A26stdlife="n/a","n/a",IF(AH$3&gt;(A26stdlife+$E408),(Input!$L$168*(1+rvanilla)^0.5)-SUM($L408:AG408),(Input!$L$168*(1+rvanilla)^0.5)/A26stdlife))</f>
        <v>0</v>
      </c>
      <c r="AI408" s="168">
        <f>IF(A26stdlife="n/a","n/a",IF(AI$3&gt;(A26stdlife+$E408),(Input!$L$168*(1+rvanilla)^0.5)-SUM($L408:AH408),(Input!$L$168*(1+rvanilla)^0.5)/A26stdlife))</f>
        <v>0</v>
      </c>
      <c r="AJ408" s="168">
        <f>IF(A26stdlife="n/a","n/a",IF(AJ$3&gt;(A26stdlife+$E408),(Input!$L$168*(1+rvanilla)^0.5)-SUM($L408:AI408),(Input!$L$168*(1+rvanilla)^0.5)/A26stdlife))</f>
        <v>0</v>
      </c>
      <c r="AK408" s="168">
        <f>IF(A26stdlife="n/a","n/a",IF(AK$3&gt;(A26stdlife+$E408),(Input!$L$168*(1+rvanilla)^0.5)-SUM($L408:AJ408),(Input!$L$168*(1+rvanilla)^0.5)/A26stdlife))</f>
        <v>0</v>
      </c>
      <c r="AL408" s="168">
        <f>IF(A26stdlife="n/a","n/a",IF(AL$3&gt;(A26stdlife+$E408),(Input!$L$168*(1+rvanilla)^0.5)-SUM($L408:AK408),(Input!$L$168*(1+rvanilla)^0.5)/A26stdlife))</f>
        <v>0</v>
      </c>
      <c r="AM408" s="168">
        <f>IF(A26stdlife="n/a","n/a",IF(AM$3&gt;(A26stdlife+$E408),(Input!$L$168*(1+rvanilla)^0.5)-SUM($L408:AL408),(Input!$L$168*(1+rvanilla)^0.5)/A26stdlife))</f>
        <v>0</v>
      </c>
      <c r="AN408" s="168">
        <f>IF(A26stdlife="n/a","n/a",IF(AN$3&gt;(A26stdlife+$E408),(Input!$L$168*(1+rvanilla)^0.5)-SUM($L408:AM408),(Input!$L$168*(1+rvanilla)^0.5)/A26stdlife))</f>
        <v>0</v>
      </c>
      <c r="AO408" s="168">
        <f>IF(A26stdlife="n/a","n/a",IF(AO$3&gt;(A26stdlife+$E408),(Input!$L$168*(1+rvanilla)^0.5)-SUM($L408:AN408),(Input!$L$168*(1+rvanilla)^0.5)/A26stdlife))</f>
        <v>0</v>
      </c>
      <c r="AP408" s="168">
        <f>IF(A26stdlife="n/a","n/a",IF(AP$3&gt;(A26stdlife+$E408),(Input!$L$168*(1+rvanilla)^0.5)-SUM($L408:AO408),(Input!$L$168*(1+rvanilla)^0.5)/A26stdlife))</f>
        <v>0</v>
      </c>
      <c r="AQ408" s="168">
        <f>IF(A26stdlife="n/a","n/a",IF(AQ$3&gt;(A26stdlife+$E408),(Input!$L$168*(1+rvanilla)^0.5)-SUM($L408:AP408),(Input!$L$168*(1+rvanilla)^0.5)/A26stdlife))</f>
        <v>0</v>
      </c>
      <c r="AR408" s="168">
        <f>IF(A26stdlife="n/a","n/a",IF(AR$3&gt;(A26stdlife+$E408),(Input!$L$168*(1+rvanilla)^0.5)-SUM($L408:AQ408),(Input!$L$168*(1+rvanilla)^0.5)/A26stdlife))</f>
        <v>0</v>
      </c>
      <c r="AS408" s="168">
        <f>IF(A26stdlife="n/a","n/a",IF(AS$3&gt;(A26stdlife+$E408),(Input!$L$168*(1+rvanilla)^0.5)-SUM($L408:AR408),(Input!$L$168*(1+rvanilla)^0.5)/A26stdlife))</f>
        <v>0</v>
      </c>
      <c r="AT408" s="168">
        <f>IF(A26stdlife="n/a","n/a",IF(AT$3&gt;(A26stdlife+$E408),(Input!$L$168*(1+rvanilla)^0.5)-SUM($L408:AS408),(Input!$L$168*(1+rvanilla)^0.5)/A26stdlife))</f>
        <v>0</v>
      </c>
      <c r="AU408" s="168">
        <f>IF(A26stdlife="n/a","n/a",IF(AU$3&gt;(A26stdlife+$E408),(Input!$L$168*(1+rvanilla)^0.5)-SUM($L408:AT408),(Input!$L$168*(1+rvanilla)^0.5)/A26stdlife))</f>
        <v>0</v>
      </c>
      <c r="AV408" s="168">
        <f>IF(A26stdlife="n/a","n/a",IF(AV$3&gt;(A26stdlife+$E408),(Input!$L$168*(1+rvanilla)^0.5)-SUM($L408:AU408),(Input!$L$168*(1+rvanilla)^0.5)/A26stdlife))</f>
        <v>0</v>
      </c>
      <c r="AW408" s="168">
        <f>IF(A26stdlife="n/a","n/a",IF(AW$3&gt;(A26stdlife+$E408),(Input!$L$168*(1+rvanilla)^0.5)-SUM($L408:AV408),(Input!$L$168*(1+rvanilla)^0.5)/A26stdlife))</f>
        <v>0</v>
      </c>
      <c r="AX408" s="168">
        <f>IF(A26stdlife="n/a","n/a",IF(AX$3&gt;(A26stdlife+$E408),(Input!$L$168*(1+rvanilla)^0.5)-SUM($L408:AW408),(Input!$L$168*(1+rvanilla)^0.5)/A26stdlife))</f>
        <v>0</v>
      </c>
      <c r="AY408" s="168">
        <f>IF(A26stdlife="n/a","n/a",IF(AY$3&gt;(A26stdlife+$E408),(Input!$L$168*(1+rvanilla)^0.5)-SUM($L408:AX408),(Input!$L$168*(1+rvanilla)^0.5)/A26stdlife))</f>
        <v>0</v>
      </c>
      <c r="AZ408" s="168">
        <f>IF(A26stdlife="n/a","n/a",IF(AZ$3&gt;(A26stdlife+$E408),(Input!$L$168*(1+rvanilla)^0.5)-SUM($L408:AY408),(Input!$L$168*(1+rvanilla)^0.5)/A26stdlife))</f>
        <v>0</v>
      </c>
      <c r="BA408" s="168">
        <f>IF(A26stdlife="n/a","n/a",IF(BA$3&gt;(A26stdlife+$E408),(Input!$L$168*(1+rvanilla)^0.5)-SUM($L408:AZ408),(Input!$L$168*(1+rvanilla)^0.5)/A26stdlife))</f>
        <v>0</v>
      </c>
      <c r="BB408" s="168">
        <f>IF(A26stdlife="n/a","n/a",IF(BB$3&gt;(A26stdlife+$E408),(Input!$L$168*(1+rvanilla)^0.5)-SUM($L408:BA408),(Input!$L$168*(1+rvanilla)^0.5)/A26stdlife))</f>
        <v>0</v>
      </c>
      <c r="BC408" s="168">
        <f>IF(A26stdlife="n/a","n/a",IF(BC$3&gt;(A26stdlife+$E408),(Input!$L$168*(1+rvanilla)^0.5)-SUM($L408:BB408),(Input!$L$168*(1+rvanilla)^0.5)/A26stdlife))</f>
        <v>0</v>
      </c>
      <c r="BD408" s="168">
        <f>IF(A26stdlife="n/a","n/a",IF(BD$3&gt;(A26stdlife+$E408),(Input!$L$168*(1+rvanilla)^0.5)-SUM($L408:BC408),(Input!$L$168*(1+rvanilla)^0.5)/A26stdlife))</f>
        <v>0</v>
      </c>
      <c r="BE408" s="168">
        <f>IF(A26stdlife="n/a","n/a",IF(BE$3&gt;(A26stdlife+$E408),(Input!$L$168*(1+rvanilla)^0.5)-SUM($L408:BD408),(Input!$L$168*(1+rvanilla)^0.5)/A26stdlife))</f>
        <v>0</v>
      </c>
      <c r="BF408" s="168">
        <f>IF(A26stdlife="n/a","n/a",IF(BF$3&gt;(A26stdlife+$E408),(Input!$L$168*(1+rvanilla)^0.5)-SUM($L408:BE408),(Input!$L$168*(1+rvanilla)^0.5)/A26stdlife))</f>
        <v>0</v>
      </c>
      <c r="BG408" s="168">
        <f>IF(A26stdlife="n/a","n/a",IF(BG$3&gt;(A26stdlife+$E408),(Input!$L$168*(1+rvanilla)^0.5)-SUM($L408:BF408),(Input!$L$168*(1+rvanilla)^0.5)/A26stdlife))</f>
        <v>0</v>
      </c>
      <c r="BH408" s="168">
        <f>IF(A26stdlife="n/a","n/a",IF(BH$3&gt;(A26stdlife+$E408),(Input!$L$168*(1+rvanilla)^0.5)-SUM($L408:BG408),(Input!$L$168*(1+rvanilla)^0.5)/A26stdlife))</f>
        <v>0</v>
      </c>
      <c r="BI408" s="168">
        <f>IF(A26stdlife="n/a","n/a",IF(BI$3&gt;(A26stdlife+$E408),(Input!$L$168*(1+rvanilla)^0.5)-SUM($L408:BH408),(Input!$L$168*(1+rvanilla)^0.5)/A26stdlife))</f>
        <v>0</v>
      </c>
      <c r="BJ408" s="20"/>
      <c r="BK408" s="20"/>
      <c r="BL408"/>
      <c r="BM408"/>
      <c r="BN408"/>
      <c r="BO408"/>
      <c r="BP408"/>
      <c r="BQ408"/>
      <c r="BR408"/>
      <c r="BS408"/>
      <c r="BT408"/>
      <c r="BU408"/>
      <c r="BV408"/>
      <c r="BW408"/>
      <c r="BX408"/>
      <c r="BY408"/>
      <c r="BZ408"/>
      <c r="CA408"/>
      <c r="CB408"/>
      <c r="CC408"/>
      <c r="CD408"/>
      <c r="CE408"/>
      <c r="CF408"/>
      <c r="CG408"/>
      <c r="CH408"/>
      <c r="CI408"/>
      <c r="CJ408"/>
      <c r="CK408"/>
      <c r="CL408"/>
      <c r="CM408"/>
      <c r="CN408"/>
      <c r="CO408"/>
      <c r="CP408"/>
      <c r="CQ408"/>
      <c r="CR408"/>
      <c r="CS408"/>
      <c r="CT408"/>
      <c r="CU408"/>
      <c r="CV408"/>
      <c r="CW408"/>
      <c r="CX408"/>
      <c r="CY408"/>
      <c r="CZ408"/>
      <c r="DA408"/>
      <c r="DB408"/>
      <c r="DC408"/>
      <c r="DD408"/>
      <c r="DE408"/>
      <c r="DF408"/>
      <c r="DG408"/>
      <c r="DH408"/>
      <c r="DI408"/>
      <c r="DJ408"/>
      <c r="DK408"/>
      <c r="DL408"/>
      <c r="DM408"/>
      <c r="DN408"/>
      <c r="DO408"/>
      <c r="DP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c r="EX408"/>
      <c r="EY408"/>
      <c r="EZ408"/>
      <c r="FA408"/>
      <c r="FB408"/>
      <c r="FC408"/>
      <c r="FD408"/>
      <c r="FE408"/>
      <c r="FF408"/>
      <c r="FG408"/>
      <c r="FH408"/>
      <c r="FI408"/>
      <c r="FJ408"/>
      <c r="FK408"/>
      <c r="FL408"/>
      <c r="FM408"/>
      <c r="FN408"/>
      <c r="FO408"/>
      <c r="FP408"/>
      <c r="FQ408"/>
      <c r="FR408"/>
      <c r="FS408"/>
      <c r="FT408"/>
      <c r="FU408"/>
      <c r="FV408"/>
      <c r="FW408"/>
      <c r="FX408"/>
      <c r="FY408"/>
      <c r="FZ408"/>
      <c r="GA408"/>
      <c r="GB408"/>
      <c r="GC408"/>
      <c r="GD408"/>
      <c r="GE408"/>
      <c r="GF408"/>
      <c r="GG408"/>
      <c r="GH408"/>
      <c r="GI408"/>
      <c r="GJ408"/>
      <c r="GK408"/>
      <c r="GL408"/>
      <c r="GM408"/>
      <c r="GN408"/>
      <c r="GO408"/>
      <c r="GP408"/>
      <c r="GQ408"/>
      <c r="GR408"/>
      <c r="GS408"/>
      <c r="GT408"/>
      <c r="GU408"/>
      <c r="GV408"/>
      <c r="GW408"/>
      <c r="GX408"/>
      <c r="GY408"/>
      <c r="GZ408"/>
      <c r="HA408"/>
      <c r="HB408"/>
      <c r="HC408"/>
      <c r="HD408"/>
      <c r="HE408"/>
      <c r="HF408"/>
      <c r="HG408"/>
      <c r="HH408"/>
      <c r="HI408"/>
      <c r="HJ408"/>
      <c r="HK408"/>
      <c r="HL408"/>
      <c r="HM408"/>
      <c r="HN408"/>
      <c r="HO408"/>
      <c r="HP408"/>
      <c r="HQ408"/>
      <c r="HR408"/>
      <c r="HS408"/>
      <c r="HT408"/>
      <c r="HU408"/>
      <c r="HV408"/>
      <c r="HW408"/>
      <c r="HX408"/>
      <c r="HY408"/>
      <c r="HZ408"/>
      <c r="IA408"/>
      <c r="IB408"/>
      <c r="IC408"/>
      <c r="ID408"/>
      <c r="IE408"/>
      <c r="IF408"/>
      <c r="IG408"/>
      <c r="IH408"/>
      <c r="II408"/>
      <c r="IJ408"/>
      <c r="IK408"/>
      <c r="IL408"/>
      <c r="IM408"/>
      <c r="IN408"/>
      <c r="IO408"/>
      <c r="IP408"/>
      <c r="IQ408"/>
      <c r="IR408"/>
      <c r="IS408"/>
      <c r="IT408"/>
      <c r="IU408"/>
      <c r="IV408"/>
    </row>
    <row r="409" spans="1:256" s="5" customFormat="1" hidden="1" outlineLevel="2">
      <c r="A409" s="20"/>
      <c r="B409" s="20"/>
      <c r="C409" s="38"/>
      <c r="D409" s="641"/>
      <c r="E409" s="287">
        <v>7</v>
      </c>
      <c r="F409" s="40"/>
      <c r="G409" s="445"/>
      <c r="H409" s="315"/>
      <c r="I409" s="315"/>
      <c r="J409" s="315"/>
      <c r="K409" s="315"/>
      <c r="L409" s="315"/>
      <c r="M409" s="314"/>
      <c r="N409" s="168">
        <f>IF(A26stdlife="n/a","n/a",IF(N$3&gt;(A26stdlife+$E409),(Input!$M$168*(1+rvanilla)^0.5)-SUM($M409:M409),(Input!$M$168*(1+rvanilla)^0.5)/A26stdlife))</f>
        <v>0</v>
      </c>
      <c r="O409" s="168">
        <f>IF(A26stdlife="n/a","n/a",IF(O$3&gt;(A26stdlife+$E409),(Input!$M$168*(1+rvanilla)^0.5)-SUM($M409:N409),(Input!$M$168*(1+rvanilla)^0.5)/A26stdlife))</f>
        <v>0</v>
      </c>
      <c r="P409" s="168">
        <f>IF(A26stdlife="n/a","n/a",IF(P$3&gt;(A26stdlife+$E409),(Input!$M$168*(1+rvanilla)^0.5)-SUM($M409:O409),(Input!$M$168*(1+rvanilla)^0.5)/A26stdlife))</f>
        <v>0</v>
      </c>
      <c r="Q409" s="168">
        <f>IF(A26stdlife="n/a","n/a",IF(Q$3&gt;(A26stdlife+$E409),(Input!$M$168*(1+rvanilla)^0.5)-SUM($M409:P409),(Input!$M$168*(1+rvanilla)^0.5)/A26stdlife))</f>
        <v>0</v>
      </c>
      <c r="R409" s="168">
        <f>IF(A26stdlife="n/a","n/a",IF(R$3&gt;(A26stdlife+$E409),(Input!$M$168*(1+rvanilla)^0.5)-SUM($M409:Q409),(Input!$M$168*(1+rvanilla)^0.5)/A26stdlife))</f>
        <v>0</v>
      </c>
      <c r="S409" s="168">
        <f>IF(A26stdlife="n/a","n/a",IF(S$3&gt;(A26stdlife+$E409),(Input!$M$168*(1+rvanilla)^0.5)-SUM($M409:R409),(Input!$M$168*(1+rvanilla)^0.5)/A26stdlife))</f>
        <v>0</v>
      </c>
      <c r="T409" s="168">
        <f>IF(A26stdlife="n/a","n/a",IF(T$3&gt;(A26stdlife+$E409),(Input!$M$168*(1+rvanilla)^0.5)-SUM($M409:S409),(Input!$M$168*(1+rvanilla)^0.5)/A26stdlife))</f>
        <v>0</v>
      </c>
      <c r="U409" s="168">
        <f>IF(A26stdlife="n/a","n/a",IF(U$3&gt;(A26stdlife+$E409),(Input!$M$168*(1+rvanilla)^0.5)-SUM($M409:T409),(Input!$M$168*(1+rvanilla)^0.5)/A26stdlife))</f>
        <v>0</v>
      </c>
      <c r="V409" s="168">
        <f>IF(A26stdlife="n/a","n/a",IF(V$3&gt;(A26stdlife+$E409),(Input!$M$168*(1+rvanilla)^0.5)-SUM($M409:U409),(Input!$M$168*(1+rvanilla)^0.5)/A26stdlife))</f>
        <v>0</v>
      </c>
      <c r="W409" s="168">
        <f>IF(A26stdlife="n/a","n/a",IF(W$3&gt;(A26stdlife+$E409),(Input!$M$168*(1+rvanilla)^0.5)-SUM($M409:V409),(Input!$M$168*(1+rvanilla)^0.5)/A26stdlife))</f>
        <v>0</v>
      </c>
      <c r="X409" s="168">
        <f>IF(A26stdlife="n/a","n/a",IF(X$3&gt;(A26stdlife+$E409),(Input!$M$168*(1+rvanilla)^0.5)-SUM($M409:W409),(Input!$M$168*(1+rvanilla)^0.5)/A26stdlife))</f>
        <v>0</v>
      </c>
      <c r="Y409" s="168">
        <f>IF(A26stdlife="n/a","n/a",IF(Y$3&gt;(A26stdlife+$E409),(Input!$M$168*(1+rvanilla)^0.5)-SUM($M409:X409),(Input!$M$168*(1+rvanilla)^0.5)/A26stdlife))</f>
        <v>0</v>
      </c>
      <c r="Z409" s="168">
        <f>IF(A26stdlife="n/a","n/a",IF(Z$3&gt;(A26stdlife+$E409),(Input!$M$168*(1+rvanilla)^0.5)-SUM($M409:Y409),(Input!$M$168*(1+rvanilla)^0.5)/A26stdlife))</f>
        <v>0</v>
      </c>
      <c r="AA409" s="168">
        <f>IF(A26stdlife="n/a","n/a",IF(AA$3&gt;(A26stdlife+$E409),(Input!$M$168*(1+rvanilla)^0.5)-SUM($M409:Z409),(Input!$M$168*(1+rvanilla)^0.5)/A26stdlife))</f>
        <v>0</v>
      </c>
      <c r="AB409" s="168">
        <f>IF(A26stdlife="n/a","n/a",IF(AB$3&gt;(A26stdlife+$E409),(Input!$M$168*(1+rvanilla)^0.5)-SUM($M409:AA409),(Input!$M$168*(1+rvanilla)^0.5)/A26stdlife))</f>
        <v>0</v>
      </c>
      <c r="AC409" s="168">
        <f>IF(A26stdlife="n/a","n/a",IF(AC$3&gt;(A26stdlife+$E409),(Input!$M$168*(1+rvanilla)^0.5)-SUM($M409:AB409),(Input!$M$168*(1+rvanilla)^0.5)/A26stdlife))</f>
        <v>0</v>
      </c>
      <c r="AD409" s="168">
        <f>IF(A26stdlife="n/a","n/a",IF(AD$3&gt;(A26stdlife+$E409),(Input!$M$168*(1+rvanilla)^0.5)-SUM($M409:AC409),(Input!$M$168*(1+rvanilla)^0.5)/A26stdlife))</f>
        <v>0</v>
      </c>
      <c r="AE409" s="168">
        <f>IF(A26stdlife="n/a","n/a",IF(AE$3&gt;(A26stdlife+$E409),(Input!$M$168*(1+rvanilla)^0.5)-SUM($M409:AD409),(Input!$M$168*(1+rvanilla)^0.5)/A26stdlife))</f>
        <v>0</v>
      </c>
      <c r="AF409" s="168">
        <f>IF(A26stdlife="n/a","n/a",IF(AF$3&gt;(A26stdlife+$E409),(Input!$M$168*(1+rvanilla)^0.5)-SUM($M409:AE409),(Input!$M$168*(1+rvanilla)^0.5)/A26stdlife))</f>
        <v>0</v>
      </c>
      <c r="AG409" s="168">
        <f>IF(A26stdlife="n/a","n/a",IF(AG$3&gt;(A26stdlife+$E409),(Input!$M$168*(1+rvanilla)^0.5)-SUM($M409:AF409),(Input!$M$168*(1+rvanilla)^0.5)/A26stdlife))</f>
        <v>0</v>
      </c>
      <c r="AH409" s="168">
        <f>IF(A26stdlife="n/a","n/a",IF(AH$3&gt;(A26stdlife+$E409),(Input!$M$168*(1+rvanilla)^0.5)-SUM($M409:AG409),(Input!$M$168*(1+rvanilla)^0.5)/A26stdlife))</f>
        <v>0</v>
      </c>
      <c r="AI409" s="168">
        <f>IF(A26stdlife="n/a","n/a",IF(AI$3&gt;(A26stdlife+$E409),(Input!$M$168*(1+rvanilla)^0.5)-SUM($M409:AH409),(Input!$M$168*(1+rvanilla)^0.5)/A26stdlife))</f>
        <v>0</v>
      </c>
      <c r="AJ409" s="168">
        <f>IF(A26stdlife="n/a","n/a",IF(AJ$3&gt;(A26stdlife+$E409),(Input!$M$168*(1+rvanilla)^0.5)-SUM($M409:AI409),(Input!$M$168*(1+rvanilla)^0.5)/A26stdlife))</f>
        <v>0</v>
      </c>
      <c r="AK409" s="168">
        <f>IF(A26stdlife="n/a","n/a",IF(AK$3&gt;(A26stdlife+$E409),(Input!$M$168*(1+rvanilla)^0.5)-SUM($M409:AJ409),(Input!$M$168*(1+rvanilla)^0.5)/A26stdlife))</f>
        <v>0</v>
      </c>
      <c r="AL409" s="168">
        <f>IF(A26stdlife="n/a","n/a",IF(AL$3&gt;(A26stdlife+$E409),(Input!$M$168*(1+rvanilla)^0.5)-SUM($M409:AK409),(Input!$M$168*(1+rvanilla)^0.5)/A26stdlife))</f>
        <v>0</v>
      </c>
      <c r="AM409" s="168">
        <f>IF(A26stdlife="n/a","n/a",IF(AM$3&gt;(A26stdlife+$E409),(Input!$M$168*(1+rvanilla)^0.5)-SUM($M409:AL409),(Input!$M$168*(1+rvanilla)^0.5)/A26stdlife))</f>
        <v>0</v>
      </c>
      <c r="AN409" s="168">
        <f>IF(A26stdlife="n/a","n/a",IF(AN$3&gt;(A26stdlife+$E409),(Input!$M$168*(1+rvanilla)^0.5)-SUM($M409:AM409),(Input!$M$168*(1+rvanilla)^0.5)/A26stdlife))</f>
        <v>0</v>
      </c>
      <c r="AO409" s="168">
        <f>IF(A26stdlife="n/a","n/a",IF(AO$3&gt;(A26stdlife+$E409),(Input!$M$168*(1+rvanilla)^0.5)-SUM($M409:AN409),(Input!$M$168*(1+rvanilla)^0.5)/A26stdlife))</f>
        <v>0</v>
      </c>
      <c r="AP409" s="168">
        <f>IF(A26stdlife="n/a","n/a",IF(AP$3&gt;(A26stdlife+$E409),(Input!$M$168*(1+rvanilla)^0.5)-SUM($M409:AO409),(Input!$M$168*(1+rvanilla)^0.5)/A26stdlife))</f>
        <v>0</v>
      </c>
      <c r="AQ409" s="168">
        <f>IF(A26stdlife="n/a","n/a",IF(AQ$3&gt;(A26stdlife+$E409),(Input!$M$168*(1+rvanilla)^0.5)-SUM($M409:AP409),(Input!$M$168*(1+rvanilla)^0.5)/A26stdlife))</f>
        <v>0</v>
      </c>
      <c r="AR409" s="168">
        <f>IF(A26stdlife="n/a","n/a",IF(AR$3&gt;(A26stdlife+$E409),(Input!$M$168*(1+rvanilla)^0.5)-SUM($M409:AQ409),(Input!$M$168*(1+rvanilla)^0.5)/A26stdlife))</f>
        <v>0</v>
      </c>
      <c r="AS409" s="168">
        <f>IF(A26stdlife="n/a","n/a",IF(AS$3&gt;(A26stdlife+$E409),(Input!$M$168*(1+rvanilla)^0.5)-SUM($M409:AR409),(Input!$M$168*(1+rvanilla)^0.5)/A26stdlife))</f>
        <v>0</v>
      </c>
      <c r="AT409" s="168">
        <f>IF(A26stdlife="n/a","n/a",IF(AT$3&gt;(A26stdlife+$E409),(Input!$M$168*(1+rvanilla)^0.5)-SUM($M409:AS409),(Input!$M$168*(1+rvanilla)^0.5)/A26stdlife))</f>
        <v>0</v>
      </c>
      <c r="AU409" s="168">
        <f>IF(A26stdlife="n/a","n/a",IF(AU$3&gt;(A26stdlife+$E409),(Input!$M$168*(1+rvanilla)^0.5)-SUM($M409:AT409),(Input!$M$168*(1+rvanilla)^0.5)/A26stdlife))</f>
        <v>0</v>
      </c>
      <c r="AV409" s="168">
        <f>IF(A26stdlife="n/a","n/a",IF(AV$3&gt;(A26stdlife+$E409),(Input!$M$168*(1+rvanilla)^0.5)-SUM($M409:AU409),(Input!$M$168*(1+rvanilla)^0.5)/A26stdlife))</f>
        <v>0</v>
      </c>
      <c r="AW409" s="168">
        <f>IF(A26stdlife="n/a","n/a",IF(AW$3&gt;(A26stdlife+$E409),(Input!$M$168*(1+rvanilla)^0.5)-SUM($M409:AV409),(Input!$M$168*(1+rvanilla)^0.5)/A26stdlife))</f>
        <v>0</v>
      </c>
      <c r="AX409" s="168">
        <f>IF(A26stdlife="n/a","n/a",IF(AX$3&gt;(A26stdlife+$E409),(Input!$M$168*(1+rvanilla)^0.5)-SUM($M409:AW409),(Input!$M$168*(1+rvanilla)^0.5)/A26stdlife))</f>
        <v>0</v>
      </c>
      <c r="AY409" s="168">
        <f>IF(A26stdlife="n/a","n/a",IF(AY$3&gt;(A26stdlife+$E409),(Input!$M$168*(1+rvanilla)^0.5)-SUM($M409:AX409),(Input!$M$168*(1+rvanilla)^0.5)/A26stdlife))</f>
        <v>0</v>
      </c>
      <c r="AZ409" s="168">
        <f>IF(A26stdlife="n/a","n/a",IF(AZ$3&gt;(A26stdlife+$E409),(Input!$M$168*(1+rvanilla)^0.5)-SUM($M409:AY409),(Input!$M$168*(1+rvanilla)^0.5)/A26stdlife))</f>
        <v>0</v>
      </c>
      <c r="BA409" s="168">
        <f>IF(A26stdlife="n/a","n/a",IF(BA$3&gt;(A26stdlife+$E409),(Input!$M$168*(1+rvanilla)^0.5)-SUM($M409:AZ409),(Input!$M$168*(1+rvanilla)^0.5)/A26stdlife))</f>
        <v>0</v>
      </c>
      <c r="BB409" s="168">
        <f>IF(A26stdlife="n/a","n/a",IF(BB$3&gt;(A26stdlife+$E409),(Input!$M$168*(1+rvanilla)^0.5)-SUM($M409:BA409),(Input!$M$168*(1+rvanilla)^0.5)/A26stdlife))</f>
        <v>0</v>
      </c>
      <c r="BC409" s="168">
        <f>IF(A26stdlife="n/a","n/a",IF(BC$3&gt;(A26stdlife+$E409),(Input!$M$168*(1+rvanilla)^0.5)-SUM($M409:BB409),(Input!$M$168*(1+rvanilla)^0.5)/A26stdlife))</f>
        <v>0</v>
      </c>
      <c r="BD409" s="168">
        <f>IF(A26stdlife="n/a","n/a",IF(BD$3&gt;(A26stdlife+$E409),(Input!$M$168*(1+rvanilla)^0.5)-SUM($M409:BC409),(Input!$M$168*(1+rvanilla)^0.5)/A26stdlife))</f>
        <v>0</v>
      </c>
      <c r="BE409" s="168">
        <f>IF(A26stdlife="n/a","n/a",IF(BE$3&gt;(A26stdlife+$E409),(Input!$M$168*(1+rvanilla)^0.5)-SUM($M409:BD409),(Input!$M$168*(1+rvanilla)^0.5)/A26stdlife))</f>
        <v>0</v>
      </c>
      <c r="BF409" s="168">
        <f>IF(A26stdlife="n/a","n/a",IF(BF$3&gt;(A26stdlife+$E409),(Input!$M$168*(1+rvanilla)^0.5)-SUM($M409:BE409),(Input!$M$168*(1+rvanilla)^0.5)/A26stdlife))</f>
        <v>0</v>
      </c>
      <c r="BG409" s="168">
        <f>IF(A26stdlife="n/a","n/a",IF(BG$3&gt;(A26stdlife+$E409),(Input!$M$168*(1+rvanilla)^0.5)-SUM($M409:BF409),(Input!$M$168*(1+rvanilla)^0.5)/A26stdlife))</f>
        <v>0</v>
      </c>
      <c r="BH409" s="168">
        <f>IF(A26stdlife="n/a","n/a",IF(BH$3&gt;(A26stdlife+$E409),(Input!$M$168*(1+rvanilla)^0.5)-SUM($M409:BG409),(Input!$M$168*(1+rvanilla)^0.5)/A26stdlife))</f>
        <v>0</v>
      </c>
      <c r="BI409" s="168">
        <f>IF(A26stdlife="n/a","n/a",IF(BI$3&gt;(A26stdlife+$E409),(Input!$M$168*(1+rvanilla)^0.5)-SUM($M409:BH409),(Input!$M$168*(1+rvanilla)^0.5)/A26stdlife))</f>
        <v>0</v>
      </c>
      <c r="BJ409" s="20"/>
      <c r="BK409" s="20"/>
      <c r="BL409"/>
      <c r="BM409"/>
      <c r="BN409"/>
      <c r="BO409"/>
      <c r="BP409"/>
      <c r="BQ409"/>
      <c r="BR409"/>
      <c r="BS409"/>
      <c r="BT409"/>
      <c r="BU409"/>
      <c r="BV409"/>
      <c r="BW409"/>
      <c r="BX409"/>
      <c r="BY409"/>
      <c r="BZ409"/>
      <c r="CA409"/>
      <c r="CB409"/>
      <c r="CC409"/>
      <c r="CD409"/>
      <c r="CE409"/>
      <c r="CF409"/>
      <c r="CG409"/>
      <c r="CH409"/>
      <c r="CI409"/>
      <c r="CJ409"/>
      <c r="CK409"/>
      <c r="CL409"/>
      <c r="CM409"/>
      <c r="CN409"/>
      <c r="CO409"/>
      <c r="CP409"/>
      <c r="CQ409"/>
      <c r="CR409"/>
      <c r="CS409"/>
      <c r="CT409"/>
      <c r="CU409"/>
      <c r="CV409"/>
      <c r="CW409"/>
      <c r="CX409"/>
      <c r="CY409"/>
      <c r="CZ409"/>
      <c r="DA409"/>
      <c r="DB409"/>
      <c r="DC409"/>
      <c r="DD409"/>
      <c r="DE409"/>
      <c r="DF409"/>
      <c r="DG409"/>
      <c r="DH409"/>
      <c r="DI409"/>
      <c r="DJ409"/>
      <c r="DK409"/>
      <c r="DL409"/>
      <c r="DM409"/>
      <c r="DN409"/>
      <c r="DO409"/>
      <c r="DP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c r="EX409"/>
      <c r="EY409"/>
      <c r="EZ409"/>
      <c r="FA409"/>
      <c r="FB409"/>
      <c r="FC409"/>
      <c r="FD409"/>
      <c r="FE409"/>
      <c r="FF409"/>
      <c r="FG409"/>
      <c r="FH409"/>
      <c r="FI409"/>
      <c r="FJ409"/>
      <c r="FK409"/>
      <c r="FL409"/>
      <c r="FM409"/>
      <c r="FN409"/>
      <c r="FO409"/>
      <c r="FP409"/>
      <c r="FQ409"/>
      <c r="FR409"/>
      <c r="FS409"/>
      <c r="FT409"/>
      <c r="FU409"/>
      <c r="FV409"/>
      <c r="FW409"/>
      <c r="FX409"/>
      <c r="FY409"/>
      <c r="FZ409"/>
      <c r="GA409"/>
      <c r="GB409"/>
      <c r="GC409"/>
      <c r="GD409"/>
      <c r="GE409"/>
      <c r="GF409"/>
      <c r="GG409"/>
      <c r="GH409"/>
      <c r="GI409"/>
      <c r="GJ409"/>
      <c r="GK409"/>
      <c r="GL409"/>
      <c r="GM409"/>
      <c r="GN409"/>
      <c r="GO409"/>
      <c r="GP409"/>
      <c r="GQ409"/>
      <c r="GR409"/>
      <c r="GS409"/>
      <c r="GT409"/>
      <c r="GU409"/>
      <c r="GV409"/>
      <c r="GW409"/>
      <c r="GX409"/>
      <c r="GY409"/>
      <c r="GZ409"/>
      <c r="HA409"/>
      <c r="HB409"/>
      <c r="HC409"/>
      <c r="HD409"/>
      <c r="HE409"/>
      <c r="HF409"/>
      <c r="HG409"/>
      <c r="HH409"/>
      <c r="HI409"/>
      <c r="HJ409"/>
      <c r="HK409"/>
      <c r="HL409"/>
      <c r="HM409"/>
      <c r="HN409"/>
      <c r="HO409"/>
      <c r="HP409"/>
      <c r="HQ409"/>
      <c r="HR409"/>
      <c r="HS409"/>
      <c r="HT409"/>
      <c r="HU409"/>
      <c r="HV409"/>
      <c r="HW409"/>
      <c r="HX409"/>
      <c r="HY409"/>
      <c r="HZ409"/>
      <c r="IA409"/>
      <c r="IB409"/>
      <c r="IC409"/>
      <c r="ID409"/>
      <c r="IE409"/>
      <c r="IF409"/>
      <c r="IG409"/>
      <c r="IH409"/>
      <c r="II409"/>
      <c r="IJ409"/>
      <c r="IK409"/>
      <c r="IL409"/>
      <c r="IM409"/>
      <c r="IN409"/>
      <c r="IO409"/>
      <c r="IP409"/>
      <c r="IQ409"/>
      <c r="IR409"/>
      <c r="IS409"/>
      <c r="IT409"/>
      <c r="IU409"/>
      <c r="IV409"/>
    </row>
    <row r="410" spans="1:256" s="5" customFormat="1" hidden="1" outlineLevel="2">
      <c r="A410" s="20"/>
      <c r="B410" s="20"/>
      <c r="C410" s="38"/>
      <c r="D410" s="641"/>
      <c r="E410" s="287">
        <v>8</v>
      </c>
      <c r="F410" s="40"/>
      <c r="G410" s="445"/>
      <c r="H410" s="315"/>
      <c r="I410" s="315"/>
      <c r="J410" s="315"/>
      <c r="K410" s="315"/>
      <c r="L410" s="315"/>
      <c r="M410" s="315"/>
      <c r="N410" s="314"/>
      <c r="O410" s="168">
        <f>IF(A26stdlife="n/a","n/a",IF(O$3&gt;(A26stdlife+$E410),(Input!$N$168*(1+rvanilla)^0.5)-SUM($N410:N410),(Input!$N$168*(1+rvanilla)^0.5)/A26stdlife))</f>
        <v>0</v>
      </c>
      <c r="P410" s="168">
        <f>IF(A26stdlife="n/a","n/a",IF(P$3&gt;(A26stdlife+$E410),(Input!$N$168*(1+rvanilla)^0.5)-SUM($N410:O410),(Input!$N$168*(1+rvanilla)^0.5)/A26stdlife))</f>
        <v>0</v>
      </c>
      <c r="Q410" s="168">
        <f>IF(A26stdlife="n/a","n/a",IF(Q$3&gt;(A26stdlife+$E410),(Input!$N$168*(1+rvanilla)^0.5)-SUM($N410:P410),(Input!$N$168*(1+rvanilla)^0.5)/A26stdlife))</f>
        <v>0</v>
      </c>
      <c r="R410" s="168">
        <f>IF(A26stdlife="n/a","n/a",IF(R$3&gt;(A26stdlife+$E410),(Input!$N$168*(1+rvanilla)^0.5)-SUM($N410:Q410),(Input!$N$168*(1+rvanilla)^0.5)/A26stdlife))</f>
        <v>0</v>
      </c>
      <c r="S410" s="168">
        <f>IF(A26stdlife="n/a","n/a",IF(S$3&gt;(A26stdlife+$E410),(Input!$N$168*(1+rvanilla)^0.5)-SUM($N410:R410),(Input!$N$168*(1+rvanilla)^0.5)/A26stdlife))</f>
        <v>0</v>
      </c>
      <c r="T410" s="168">
        <f>IF(A26stdlife="n/a","n/a",IF(T$3&gt;(A26stdlife+$E410),(Input!$N$168*(1+rvanilla)^0.5)-SUM($N410:S410),(Input!$N$168*(1+rvanilla)^0.5)/A26stdlife))</f>
        <v>0</v>
      </c>
      <c r="U410" s="168">
        <f>IF(A26stdlife="n/a","n/a",IF(U$3&gt;(A26stdlife+$E410),(Input!$N$168*(1+rvanilla)^0.5)-SUM($N410:T410),(Input!$N$168*(1+rvanilla)^0.5)/A26stdlife))</f>
        <v>0</v>
      </c>
      <c r="V410" s="168">
        <f>IF(A26stdlife="n/a","n/a",IF(V$3&gt;(A26stdlife+$E410),(Input!$N$168*(1+rvanilla)^0.5)-SUM($N410:U410),(Input!$N$168*(1+rvanilla)^0.5)/A26stdlife))</f>
        <v>0</v>
      </c>
      <c r="W410" s="168">
        <f>IF(A26stdlife="n/a","n/a",IF(W$3&gt;(A26stdlife+$E410),(Input!$N$168*(1+rvanilla)^0.5)-SUM($N410:V410),(Input!$N$168*(1+rvanilla)^0.5)/A26stdlife))</f>
        <v>0</v>
      </c>
      <c r="X410" s="168">
        <f>IF(A26stdlife="n/a","n/a",IF(X$3&gt;(A26stdlife+$E410),(Input!$N$168*(1+rvanilla)^0.5)-SUM($N410:W410),(Input!$N$168*(1+rvanilla)^0.5)/A26stdlife))</f>
        <v>0</v>
      </c>
      <c r="Y410" s="168">
        <f>IF(A26stdlife="n/a","n/a",IF(Y$3&gt;(A26stdlife+$E410),(Input!$N$168*(1+rvanilla)^0.5)-SUM($N410:X410),(Input!$N$168*(1+rvanilla)^0.5)/A26stdlife))</f>
        <v>0</v>
      </c>
      <c r="Z410" s="168">
        <f>IF(A26stdlife="n/a","n/a",IF(Z$3&gt;(A26stdlife+$E410),(Input!$N$168*(1+rvanilla)^0.5)-SUM($N410:Y410),(Input!$N$168*(1+rvanilla)^0.5)/A26stdlife))</f>
        <v>0</v>
      </c>
      <c r="AA410" s="168">
        <f>IF(A26stdlife="n/a","n/a",IF(AA$3&gt;(A26stdlife+$E410),(Input!$N$168*(1+rvanilla)^0.5)-SUM($N410:Z410),(Input!$N$168*(1+rvanilla)^0.5)/A26stdlife))</f>
        <v>0</v>
      </c>
      <c r="AB410" s="168">
        <f>IF(A26stdlife="n/a","n/a",IF(AB$3&gt;(A26stdlife+$E410),(Input!$N$168*(1+rvanilla)^0.5)-SUM($N410:AA410),(Input!$N$168*(1+rvanilla)^0.5)/A26stdlife))</f>
        <v>0</v>
      </c>
      <c r="AC410" s="168">
        <f>IF(A26stdlife="n/a","n/a",IF(AC$3&gt;(A26stdlife+$E410),(Input!$N$168*(1+rvanilla)^0.5)-SUM($N410:AB410),(Input!$N$168*(1+rvanilla)^0.5)/A26stdlife))</f>
        <v>0</v>
      </c>
      <c r="AD410" s="168">
        <f>IF(A26stdlife="n/a","n/a",IF(AD$3&gt;(A26stdlife+$E410),(Input!$N$168*(1+rvanilla)^0.5)-SUM($N410:AC410),(Input!$N$168*(1+rvanilla)^0.5)/A26stdlife))</f>
        <v>0</v>
      </c>
      <c r="AE410" s="168">
        <f>IF(A26stdlife="n/a","n/a",IF(AE$3&gt;(A26stdlife+$E410),(Input!$N$168*(1+rvanilla)^0.5)-SUM($N410:AD410),(Input!$N$168*(1+rvanilla)^0.5)/A26stdlife))</f>
        <v>0</v>
      </c>
      <c r="AF410" s="168">
        <f>IF(A26stdlife="n/a","n/a",IF(AF$3&gt;(A26stdlife+$E410),(Input!$N$168*(1+rvanilla)^0.5)-SUM($N410:AE410),(Input!$N$168*(1+rvanilla)^0.5)/A26stdlife))</f>
        <v>0</v>
      </c>
      <c r="AG410" s="168">
        <f>IF(A26stdlife="n/a","n/a",IF(AG$3&gt;(A26stdlife+$E410),(Input!$N$168*(1+rvanilla)^0.5)-SUM($N410:AF410),(Input!$N$168*(1+rvanilla)^0.5)/A26stdlife))</f>
        <v>0</v>
      </c>
      <c r="AH410" s="168">
        <f>IF(A26stdlife="n/a","n/a",IF(AH$3&gt;(A26stdlife+$E410),(Input!$N$168*(1+rvanilla)^0.5)-SUM($N410:AG410),(Input!$N$168*(1+rvanilla)^0.5)/A26stdlife))</f>
        <v>0</v>
      </c>
      <c r="AI410" s="168">
        <f>IF(A26stdlife="n/a","n/a",IF(AI$3&gt;(A26stdlife+$E410),(Input!$N$168*(1+rvanilla)^0.5)-SUM($N410:AH410),(Input!$N$168*(1+rvanilla)^0.5)/A26stdlife))</f>
        <v>0</v>
      </c>
      <c r="AJ410" s="168">
        <f>IF(A26stdlife="n/a","n/a",IF(AJ$3&gt;(A26stdlife+$E410),(Input!$N$168*(1+rvanilla)^0.5)-SUM($N410:AI410),(Input!$N$168*(1+rvanilla)^0.5)/A26stdlife))</f>
        <v>0</v>
      </c>
      <c r="AK410" s="168">
        <f>IF(A26stdlife="n/a","n/a",IF(AK$3&gt;(A26stdlife+$E410),(Input!$N$168*(1+rvanilla)^0.5)-SUM($N410:AJ410),(Input!$N$168*(1+rvanilla)^0.5)/A26stdlife))</f>
        <v>0</v>
      </c>
      <c r="AL410" s="168">
        <f>IF(A26stdlife="n/a","n/a",IF(AL$3&gt;(A26stdlife+$E410),(Input!$N$168*(1+rvanilla)^0.5)-SUM($N410:AK410),(Input!$N$168*(1+rvanilla)^0.5)/A26stdlife))</f>
        <v>0</v>
      </c>
      <c r="AM410" s="168">
        <f>IF(A26stdlife="n/a","n/a",IF(AM$3&gt;(A26stdlife+$E410),(Input!$N$168*(1+rvanilla)^0.5)-SUM($N410:AL410),(Input!$N$168*(1+rvanilla)^0.5)/A26stdlife))</f>
        <v>0</v>
      </c>
      <c r="AN410" s="168">
        <f>IF(A26stdlife="n/a","n/a",IF(AN$3&gt;(A26stdlife+$E410),(Input!$N$168*(1+rvanilla)^0.5)-SUM($N410:AM410),(Input!$N$168*(1+rvanilla)^0.5)/A26stdlife))</f>
        <v>0</v>
      </c>
      <c r="AO410" s="168">
        <f>IF(A26stdlife="n/a","n/a",IF(AO$3&gt;(A26stdlife+$E410),(Input!$N$168*(1+rvanilla)^0.5)-SUM($N410:AN410),(Input!$N$168*(1+rvanilla)^0.5)/A26stdlife))</f>
        <v>0</v>
      </c>
      <c r="AP410" s="168">
        <f>IF(A26stdlife="n/a","n/a",IF(AP$3&gt;(A26stdlife+$E410),(Input!$N$168*(1+rvanilla)^0.5)-SUM($N410:AO410),(Input!$N$168*(1+rvanilla)^0.5)/A26stdlife))</f>
        <v>0</v>
      </c>
      <c r="AQ410" s="168">
        <f>IF(A26stdlife="n/a","n/a",IF(AQ$3&gt;(A26stdlife+$E410),(Input!$N$168*(1+rvanilla)^0.5)-SUM($N410:AP410),(Input!$N$168*(1+rvanilla)^0.5)/A26stdlife))</f>
        <v>0</v>
      </c>
      <c r="AR410" s="168">
        <f>IF(A26stdlife="n/a","n/a",IF(AR$3&gt;(A26stdlife+$E410),(Input!$N$168*(1+rvanilla)^0.5)-SUM($N410:AQ410),(Input!$N$168*(1+rvanilla)^0.5)/A26stdlife))</f>
        <v>0</v>
      </c>
      <c r="AS410" s="168">
        <f>IF(A26stdlife="n/a","n/a",IF(AS$3&gt;(A26stdlife+$E410),(Input!$N$168*(1+rvanilla)^0.5)-SUM($N410:AR410),(Input!$N$168*(1+rvanilla)^0.5)/A26stdlife))</f>
        <v>0</v>
      </c>
      <c r="AT410" s="168">
        <f>IF(A26stdlife="n/a","n/a",IF(AT$3&gt;(A26stdlife+$E410),(Input!$N$168*(1+rvanilla)^0.5)-SUM($N410:AS410),(Input!$N$168*(1+rvanilla)^0.5)/A26stdlife))</f>
        <v>0</v>
      </c>
      <c r="AU410" s="168">
        <f>IF(A26stdlife="n/a","n/a",IF(AU$3&gt;(A26stdlife+$E410),(Input!$N$168*(1+rvanilla)^0.5)-SUM($N410:AT410),(Input!$N$168*(1+rvanilla)^0.5)/A26stdlife))</f>
        <v>0</v>
      </c>
      <c r="AV410" s="168">
        <f>IF(A26stdlife="n/a","n/a",IF(AV$3&gt;(A26stdlife+$E410),(Input!$N$168*(1+rvanilla)^0.5)-SUM($N410:AU410),(Input!$N$168*(1+rvanilla)^0.5)/A26stdlife))</f>
        <v>0</v>
      </c>
      <c r="AW410" s="168">
        <f>IF(A26stdlife="n/a","n/a",IF(AW$3&gt;(A26stdlife+$E410),(Input!$N$168*(1+rvanilla)^0.5)-SUM($N410:AV410),(Input!$N$168*(1+rvanilla)^0.5)/A26stdlife))</f>
        <v>0</v>
      </c>
      <c r="AX410" s="168">
        <f>IF(A26stdlife="n/a","n/a",IF(AX$3&gt;(A26stdlife+$E410),(Input!$N$168*(1+rvanilla)^0.5)-SUM($N410:AW410),(Input!$N$168*(1+rvanilla)^0.5)/A26stdlife))</f>
        <v>0</v>
      </c>
      <c r="AY410" s="168">
        <f>IF(A26stdlife="n/a","n/a",IF(AY$3&gt;(A26stdlife+$E410),(Input!$N$168*(1+rvanilla)^0.5)-SUM($N410:AX410),(Input!$N$168*(1+rvanilla)^0.5)/A26stdlife))</f>
        <v>0</v>
      </c>
      <c r="AZ410" s="168">
        <f>IF(A26stdlife="n/a","n/a",IF(AZ$3&gt;(A26stdlife+$E410),(Input!$N$168*(1+rvanilla)^0.5)-SUM($N410:AY410),(Input!$N$168*(1+rvanilla)^0.5)/A26stdlife))</f>
        <v>0</v>
      </c>
      <c r="BA410" s="168">
        <f>IF(A26stdlife="n/a","n/a",IF(BA$3&gt;(A26stdlife+$E410),(Input!$N$168*(1+rvanilla)^0.5)-SUM($N410:AZ410),(Input!$N$168*(1+rvanilla)^0.5)/A26stdlife))</f>
        <v>0</v>
      </c>
      <c r="BB410" s="168">
        <f>IF(A26stdlife="n/a","n/a",IF(BB$3&gt;(A26stdlife+$E410),(Input!$N$168*(1+rvanilla)^0.5)-SUM($N410:BA410),(Input!$N$168*(1+rvanilla)^0.5)/A26stdlife))</f>
        <v>0</v>
      </c>
      <c r="BC410" s="168">
        <f>IF(A26stdlife="n/a","n/a",IF(BC$3&gt;(A26stdlife+$E410),(Input!$N$168*(1+rvanilla)^0.5)-SUM($N410:BB410),(Input!$N$168*(1+rvanilla)^0.5)/A26stdlife))</f>
        <v>0</v>
      </c>
      <c r="BD410" s="168">
        <f>IF(A26stdlife="n/a","n/a",IF(BD$3&gt;(A26stdlife+$E410),(Input!$N$168*(1+rvanilla)^0.5)-SUM($N410:BC410),(Input!$N$168*(1+rvanilla)^0.5)/A26stdlife))</f>
        <v>0</v>
      </c>
      <c r="BE410" s="168">
        <f>IF(A26stdlife="n/a","n/a",IF(BE$3&gt;(A26stdlife+$E410),(Input!$N$168*(1+rvanilla)^0.5)-SUM($N410:BD410),(Input!$N$168*(1+rvanilla)^0.5)/A26stdlife))</f>
        <v>0</v>
      </c>
      <c r="BF410" s="168">
        <f>IF(A26stdlife="n/a","n/a",IF(BF$3&gt;(A26stdlife+$E410),(Input!$N$168*(1+rvanilla)^0.5)-SUM($N410:BE410),(Input!$N$168*(1+rvanilla)^0.5)/A26stdlife))</f>
        <v>0</v>
      </c>
      <c r="BG410" s="168">
        <f>IF(A26stdlife="n/a","n/a",IF(BG$3&gt;(A26stdlife+$E410),(Input!$N$168*(1+rvanilla)^0.5)-SUM($N410:BF410),(Input!$N$168*(1+rvanilla)^0.5)/A26stdlife))</f>
        <v>0</v>
      </c>
      <c r="BH410" s="168">
        <f>IF(A26stdlife="n/a","n/a",IF(BH$3&gt;(A26stdlife+$E410),(Input!$N$168*(1+rvanilla)^0.5)-SUM($N410:BG410),(Input!$N$168*(1+rvanilla)^0.5)/A26stdlife))</f>
        <v>0</v>
      </c>
      <c r="BI410" s="168">
        <f>IF(A26stdlife="n/a","n/a",IF(BI$3&gt;(A26stdlife+$E410),(Input!$N$168*(1+rvanilla)^0.5)-SUM($N410:BH410),(Input!$N$168*(1+rvanilla)^0.5)/A26stdlife))</f>
        <v>0</v>
      </c>
      <c r="BJ410" s="20"/>
      <c r="BK410" s="20"/>
      <c r="BL410"/>
      <c r="BM410"/>
      <c r="BN410"/>
      <c r="BO410"/>
      <c r="BP410"/>
      <c r="BQ410"/>
      <c r="BR410"/>
      <c r="BS410"/>
      <c r="BT410"/>
      <c r="BU410"/>
      <c r="BV410"/>
      <c r="BW410"/>
      <c r="BX410"/>
      <c r="BY410"/>
      <c r="BZ410"/>
      <c r="CA410"/>
      <c r="CB410"/>
      <c r="CC410"/>
      <c r="CD410"/>
      <c r="CE410"/>
      <c r="CF410"/>
      <c r="CG410"/>
      <c r="CH410"/>
      <c r="CI410"/>
      <c r="CJ410"/>
      <c r="CK410"/>
      <c r="CL410"/>
      <c r="CM410"/>
      <c r="CN410"/>
      <c r="CO410"/>
      <c r="CP410"/>
      <c r="CQ410"/>
      <c r="CR410"/>
      <c r="CS410"/>
      <c r="CT410"/>
      <c r="CU410"/>
      <c r="CV410"/>
      <c r="CW410"/>
      <c r="CX410"/>
      <c r="CY410"/>
      <c r="CZ410"/>
      <c r="DA410"/>
      <c r="DB410"/>
      <c r="DC410"/>
      <c r="DD410"/>
      <c r="DE410"/>
      <c r="DF410"/>
      <c r="DG410"/>
      <c r="DH410"/>
      <c r="DI410"/>
      <c r="DJ410"/>
      <c r="DK410"/>
      <c r="DL410"/>
      <c r="DM410"/>
      <c r="DN410"/>
      <c r="DO410"/>
      <c r="DP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c r="EX410"/>
      <c r="EY410"/>
      <c r="EZ410"/>
      <c r="FA410"/>
      <c r="FB410"/>
      <c r="FC410"/>
      <c r="FD410"/>
      <c r="FE410"/>
      <c r="FF410"/>
      <c r="FG410"/>
      <c r="FH410"/>
      <c r="FI410"/>
      <c r="FJ410"/>
      <c r="FK410"/>
      <c r="FL410"/>
      <c r="FM410"/>
      <c r="FN410"/>
      <c r="FO410"/>
      <c r="FP410"/>
      <c r="FQ410"/>
      <c r="FR410"/>
      <c r="FS410"/>
      <c r="FT410"/>
      <c r="FU410"/>
      <c r="FV410"/>
      <c r="FW410"/>
      <c r="FX410"/>
      <c r="FY410"/>
      <c r="FZ410"/>
      <c r="GA410"/>
      <c r="GB410"/>
      <c r="GC410"/>
      <c r="GD410"/>
      <c r="GE410"/>
      <c r="GF410"/>
      <c r="GG410"/>
      <c r="GH410"/>
      <c r="GI410"/>
      <c r="GJ410"/>
      <c r="GK410"/>
      <c r="GL410"/>
      <c r="GM410"/>
      <c r="GN410"/>
      <c r="GO410"/>
      <c r="GP410"/>
      <c r="GQ410"/>
      <c r="GR410"/>
      <c r="GS410"/>
      <c r="GT410"/>
      <c r="GU410"/>
      <c r="GV410"/>
      <c r="GW410"/>
      <c r="GX410"/>
      <c r="GY410"/>
      <c r="GZ410"/>
      <c r="HA410"/>
      <c r="HB410"/>
      <c r="HC410"/>
      <c r="HD410"/>
      <c r="HE410"/>
      <c r="HF410"/>
      <c r="HG410"/>
      <c r="HH410"/>
      <c r="HI410"/>
      <c r="HJ410"/>
      <c r="HK410"/>
      <c r="HL410"/>
      <c r="HM410"/>
      <c r="HN410"/>
      <c r="HO410"/>
      <c r="HP410"/>
      <c r="HQ410"/>
      <c r="HR410"/>
      <c r="HS410"/>
      <c r="HT410"/>
      <c r="HU410"/>
      <c r="HV410"/>
      <c r="HW410"/>
      <c r="HX410"/>
      <c r="HY410"/>
      <c r="HZ410"/>
      <c r="IA410"/>
      <c r="IB410"/>
      <c r="IC410"/>
      <c r="ID410"/>
      <c r="IE410"/>
      <c r="IF410"/>
      <c r="IG410"/>
      <c r="IH410"/>
      <c r="II410"/>
      <c r="IJ410"/>
      <c r="IK410"/>
      <c r="IL410"/>
      <c r="IM410"/>
      <c r="IN410"/>
      <c r="IO410"/>
      <c r="IP410"/>
      <c r="IQ410"/>
      <c r="IR410"/>
      <c r="IS410"/>
      <c r="IT410"/>
      <c r="IU410"/>
      <c r="IV410"/>
    </row>
    <row r="411" spans="1:256" s="5" customFormat="1" hidden="1" outlineLevel="2">
      <c r="A411" s="20"/>
      <c r="B411" s="20"/>
      <c r="C411" s="38"/>
      <c r="D411" s="641"/>
      <c r="E411" s="287">
        <v>9</v>
      </c>
      <c r="F411" s="40"/>
      <c r="G411" s="445"/>
      <c r="H411" s="315"/>
      <c r="I411" s="315"/>
      <c r="J411" s="315"/>
      <c r="K411" s="315"/>
      <c r="L411" s="315"/>
      <c r="M411" s="315"/>
      <c r="N411" s="315"/>
      <c r="O411" s="314"/>
      <c r="P411" s="168">
        <f>IF(A26stdlife="n/a","n/a",IF(P$3&gt;(A26stdlife+$E411),(Input!$O$168*(1+rvanilla)^0.5)-SUM($O411:O411),(Input!$O$168*(1+rvanilla)^0.5)/A26stdlife))</f>
        <v>0</v>
      </c>
      <c r="Q411" s="168">
        <f>IF(A26stdlife="n/a","n/a",IF(Q$3&gt;(A26stdlife+$E411),(Input!$O$168*(1+rvanilla)^0.5)-SUM($O411:P411),(Input!$O$168*(1+rvanilla)^0.5)/A26stdlife))</f>
        <v>0</v>
      </c>
      <c r="R411" s="168">
        <f>IF(A26stdlife="n/a","n/a",IF(R$3&gt;(A26stdlife+$E411),(Input!$O$168*(1+rvanilla)^0.5)-SUM($O411:Q411),(Input!$O$168*(1+rvanilla)^0.5)/A26stdlife))</f>
        <v>0</v>
      </c>
      <c r="S411" s="168">
        <f>IF(A26stdlife="n/a","n/a",IF(S$3&gt;(A26stdlife+$E411),(Input!$O$168*(1+rvanilla)^0.5)-SUM($O411:R411),(Input!$O$168*(1+rvanilla)^0.5)/A26stdlife))</f>
        <v>0</v>
      </c>
      <c r="T411" s="168">
        <f>IF(A26stdlife="n/a","n/a",IF(T$3&gt;(A26stdlife+$E411),(Input!$O$168*(1+rvanilla)^0.5)-SUM($O411:S411),(Input!$O$168*(1+rvanilla)^0.5)/A26stdlife))</f>
        <v>0</v>
      </c>
      <c r="U411" s="168">
        <f>IF(A26stdlife="n/a","n/a",IF(U$3&gt;(A26stdlife+$E411),(Input!$O$168*(1+rvanilla)^0.5)-SUM($O411:T411),(Input!$O$168*(1+rvanilla)^0.5)/A26stdlife))</f>
        <v>0</v>
      </c>
      <c r="V411" s="168">
        <f>IF(A26stdlife="n/a","n/a",IF(V$3&gt;(A26stdlife+$E411),(Input!$O$168*(1+rvanilla)^0.5)-SUM($O411:U411),(Input!$O$168*(1+rvanilla)^0.5)/A26stdlife))</f>
        <v>0</v>
      </c>
      <c r="W411" s="168">
        <f>IF(A26stdlife="n/a","n/a",IF(W$3&gt;(A26stdlife+$E411),(Input!$O$168*(1+rvanilla)^0.5)-SUM($O411:V411),(Input!$O$168*(1+rvanilla)^0.5)/A26stdlife))</f>
        <v>0</v>
      </c>
      <c r="X411" s="168">
        <f>IF(A26stdlife="n/a","n/a",IF(X$3&gt;(A26stdlife+$E411),(Input!$O$168*(1+rvanilla)^0.5)-SUM($O411:W411),(Input!$O$168*(1+rvanilla)^0.5)/A26stdlife))</f>
        <v>0</v>
      </c>
      <c r="Y411" s="168">
        <f>IF(A26stdlife="n/a","n/a",IF(Y$3&gt;(A26stdlife+$E411),(Input!$O$168*(1+rvanilla)^0.5)-SUM($O411:X411),(Input!$O$168*(1+rvanilla)^0.5)/A26stdlife))</f>
        <v>0</v>
      </c>
      <c r="Z411" s="168">
        <f>IF(A26stdlife="n/a","n/a",IF(Z$3&gt;(A26stdlife+$E411),(Input!$O$168*(1+rvanilla)^0.5)-SUM($O411:Y411),(Input!$O$168*(1+rvanilla)^0.5)/A26stdlife))</f>
        <v>0</v>
      </c>
      <c r="AA411" s="168">
        <f>IF(A26stdlife="n/a","n/a",IF(AA$3&gt;(A26stdlife+$E411),(Input!$O$168*(1+rvanilla)^0.5)-SUM($O411:Z411),(Input!$O$168*(1+rvanilla)^0.5)/A26stdlife))</f>
        <v>0</v>
      </c>
      <c r="AB411" s="168">
        <f>IF(A26stdlife="n/a","n/a",IF(AB$3&gt;(A26stdlife+$E411),(Input!$O$168*(1+rvanilla)^0.5)-SUM($O411:AA411),(Input!$O$168*(1+rvanilla)^0.5)/A26stdlife))</f>
        <v>0</v>
      </c>
      <c r="AC411" s="168">
        <f>IF(A26stdlife="n/a","n/a",IF(AC$3&gt;(A26stdlife+$E411),(Input!$O$168*(1+rvanilla)^0.5)-SUM($O411:AB411),(Input!$O$168*(1+rvanilla)^0.5)/A26stdlife))</f>
        <v>0</v>
      </c>
      <c r="AD411" s="168">
        <f>IF(A26stdlife="n/a","n/a",IF(AD$3&gt;(A26stdlife+$E411),(Input!$O$168*(1+rvanilla)^0.5)-SUM($O411:AC411),(Input!$O$168*(1+rvanilla)^0.5)/A26stdlife))</f>
        <v>0</v>
      </c>
      <c r="AE411" s="168">
        <f>IF(A26stdlife="n/a","n/a",IF(AE$3&gt;(A26stdlife+$E411),(Input!$O$168*(1+rvanilla)^0.5)-SUM($O411:AD411),(Input!$O$168*(1+rvanilla)^0.5)/A26stdlife))</f>
        <v>0</v>
      </c>
      <c r="AF411" s="168">
        <f>IF(A26stdlife="n/a","n/a",IF(AF$3&gt;(A26stdlife+$E411),(Input!$O$168*(1+rvanilla)^0.5)-SUM($O411:AE411),(Input!$O$168*(1+rvanilla)^0.5)/A26stdlife))</f>
        <v>0</v>
      </c>
      <c r="AG411" s="168">
        <f>IF(A26stdlife="n/a","n/a",IF(AG$3&gt;(A26stdlife+$E411),(Input!$O$168*(1+rvanilla)^0.5)-SUM($O411:AF411),(Input!$O$168*(1+rvanilla)^0.5)/A26stdlife))</f>
        <v>0</v>
      </c>
      <c r="AH411" s="168">
        <f>IF(A26stdlife="n/a","n/a",IF(AH$3&gt;(A26stdlife+$E411),(Input!$O$168*(1+rvanilla)^0.5)-SUM($O411:AG411),(Input!$O$168*(1+rvanilla)^0.5)/A26stdlife))</f>
        <v>0</v>
      </c>
      <c r="AI411" s="168">
        <f>IF(A26stdlife="n/a","n/a",IF(AI$3&gt;(A26stdlife+$E411),(Input!$O$168*(1+rvanilla)^0.5)-SUM($O411:AH411),(Input!$O$168*(1+rvanilla)^0.5)/A26stdlife))</f>
        <v>0</v>
      </c>
      <c r="AJ411" s="168">
        <f>IF(A26stdlife="n/a","n/a",IF(AJ$3&gt;(A26stdlife+$E411),(Input!$O$168*(1+rvanilla)^0.5)-SUM($O411:AI411),(Input!$O$168*(1+rvanilla)^0.5)/A26stdlife))</f>
        <v>0</v>
      </c>
      <c r="AK411" s="168">
        <f>IF(A26stdlife="n/a","n/a",IF(AK$3&gt;(A26stdlife+$E411),(Input!$O$168*(1+rvanilla)^0.5)-SUM($O411:AJ411),(Input!$O$168*(1+rvanilla)^0.5)/A26stdlife))</f>
        <v>0</v>
      </c>
      <c r="AL411" s="168">
        <f>IF(A26stdlife="n/a","n/a",IF(AL$3&gt;(A26stdlife+$E411),(Input!$O$168*(1+rvanilla)^0.5)-SUM($O411:AK411),(Input!$O$168*(1+rvanilla)^0.5)/A26stdlife))</f>
        <v>0</v>
      </c>
      <c r="AM411" s="168">
        <f>IF(A26stdlife="n/a","n/a",IF(AM$3&gt;(A26stdlife+$E411),(Input!$O$168*(1+rvanilla)^0.5)-SUM($O411:AL411),(Input!$O$168*(1+rvanilla)^0.5)/A26stdlife))</f>
        <v>0</v>
      </c>
      <c r="AN411" s="168">
        <f>IF(A26stdlife="n/a","n/a",IF(AN$3&gt;(A26stdlife+$E411),(Input!$O$168*(1+rvanilla)^0.5)-SUM($O411:AM411),(Input!$O$168*(1+rvanilla)^0.5)/A26stdlife))</f>
        <v>0</v>
      </c>
      <c r="AO411" s="168">
        <f>IF(A26stdlife="n/a","n/a",IF(AO$3&gt;(A26stdlife+$E411),(Input!$O$168*(1+rvanilla)^0.5)-SUM($O411:AN411),(Input!$O$168*(1+rvanilla)^0.5)/A26stdlife))</f>
        <v>0</v>
      </c>
      <c r="AP411" s="168">
        <f>IF(A26stdlife="n/a","n/a",IF(AP$3&gt;(A26stdlife+$E411),(Input!$O$168*(1+rvanilla)^0.5)-SUM($O411:AO411),(Input!$O$168*(1+rvanilla)^0.5)/A26stdlife))</f>
        <v>0</v>
      </c>
      <c r="AQ411" s="168">
        <f>IF(A26stdlife="n/a","n/a",IF(AQ$3&gt;(A26stdlife+$E411),(Input!$O$168*(1+rvanilla)^0.5)-SUM($O411:AP411),(Input!$O$168*(1+rvanilla)^0.5)/A26stdlife))</f>
        <v>0</v>
      </c>
      <c r="AR411" s="168">
        <f>IF(A26stdlife="n/a","n/a",IF(AR$3&gt;(A26stdlife+$E411),(Input!$O$168*(1+rvanilla)^0.5)-SUM($O411:AQ411),(Input!$O$168*(1+rvanilla)^0.5)/A26stdlife))</f>
        <v>0</v>
      </c>
      <c r="AS411" s="168">
        <f>IF(A26stdlife="n/a","n/a",IF(AS$3&gt;(A26stdlife+$E411),(Input!$O$168*(1+rvanilla)^0.5)-SUM($O411:AR411),(Input!$O$168*(1+rvanilla)^0.5)/A26stdlife))</f>
        <v>0</v>
      </c>
      <c r="AT411" s="168">
        <f>IF(A26stdlife="n/a","n/a",IF(AT$3&gt;(A26stdlife+$E411),(Input!$O$168*(1+rvanilla)^0.5)-SUM($O411:AS411),(Input!$O$168*(1+rvanilla)^0.5)/A26stdlife))</f>
        <v>0</v>
      </c>
      <c r="AU411" s="168">
        <f>IF(A26stdlife="n/a","n/a",IF(AU$3&gt;(A26stdlife+$E411),(Input!$O$168*(1+rvanilla)^0.5)-SUM($O411:AT411),(Input!$O$168*(1+rvanilla)^0.5)/A26stdlife))</f>
        <v>0</v>
      </c>
      <c r="AV411" s="168">
        <f>IF(A26stdlife="n/a","n/a",IF(AV$3&gt;(A26stdlife+$E411),(Input!$O$168*(1+rvanilla)^0.5)-SUM($O411:AU411),(Input!$O$168*(1+rvanilla)^0.5)/A26stdlife))</f>
        <v>0</v>
      </c>
      <c r="AW411" s="168">
        <f>IF(A26stdlife="n/a","n/a",IF(AW$3&gt;(A26stdlife+$E411),(Input!$O$168*(1+rvanilla)^0.5)-SUM($O411:AV411),(Input!$O$168*(1+rvanilla)^0.5)/A26stdlife))</f>
        <v>0</v>
      </c>
      <c r="AX411" s="168">
        <f>IF(A26stdlife="n/a","n/a",IF(AX$3&gt;(A26stdlife+$E411),(Input!$O$168*(1+rvanilla)^0.5)-SUM($O411:AW411),(Input!$O$168*(1+rvanilla)^0.5)/A26stdlife))</f>
        <v>0</v>
      </c>
      <c r="AY411" s="168">
        <f>IF(A26stdlife="n/a","n/a",IF(AY$3&gt;(A26stdlife+$E411),(Input!$O$168*(1+rvanilla)^0.5)-SUM($O411:AX411),(Input!$O$168*(1+rvanilla)^0.5)/A26stdlife))</f>
        <v>0</v>
      </c>
      <c r="AZ411" s="168">
        <f>IF(A26stdlife="n/a","n/a",IF(AZ$3&gt;(A26stdlife+$E411),(Input!$O$168*(1+rvanilla)^0.5)-SUM($O411:AY411),(Input!$O$168*(1+rvanilla)^0.5)/A26stdlife))</f>
        <v>0</v>
      </c>
      <c r="BA411" s="168">
        <f>IF(A26stdlife="n/a","n/a",IF(BA$3&gt;(A26stdlife+$E411),(Input!$O$168*(1+rvanilla)^0.5)-SUM($O411:AZ411),(Input!$O$168*(1+rvanilla)^0.5)/A26stdlife))</f>
        <v>0</v>
      </c>
      <c r="BB411" s="168">
        <f>IF(A26stdlife="n/a","n/a",IF(BB$3&gt;(A26stdlife+$E411),(Input!$O$168*(1+rvanilla)^0.5)-SUM($O411:BA411),(Input!$O$168*(1+rvanilla)^0.5)/A26stdlife))</f>
        <v>0</v>
      </c>
      <c r="BC411" s="168">
        <f>IF(A26stdlife="n/a","n/a",IF(BC$3&gt;(A26stdlife+$E411),(Input!$O$168*(1+rvanilla)^0.5)-SUM($O411:BB411),(Input!$O$168*(1+rvanilla)^0.5)/A26stdlife))</f>
        <v>0</v>
      </c>
      <c r="BD411" s="168">
        <f>IF(A26stdlife="n/a","n/a",IF(BD$3&gt;(A26stdlife+$E411),(Input!$O$168*(1+rvanilla)^0.5)-SUM($O411:BC411),(Input!$O$168*(1+rvanilla)^0.5)/A26stdlife))</f>
        <v>0</v>
      </c>
      <c r="BE411" s="168">
        <f>IF(A26stdlife="n/a","n/a",IF(BE$3&gt;(A26stdlife+$E411),(Input!$O$168*(1+rvanilla)^0.5)-SUM($O411:BD411),(Input!$O$168*(1+rvanilla)^0.5)/A26stdlife))</f>
        <v>0</v>
      </c>
      <c r="BF411" s="168">
        <f>IF(A26stdlife="n/a","n/a",IF(BF$3&gt;(A26stdlife+$E411),(Input!$O$168*(1+rvanilla)^0.5)-SUM($O411:BE411),(Input!$O$168*(1+rvanilla)^0.5)/A26stdlife))</f>
        <v>0</v>
      </c>
      <c r="BG411" s="168">
        <f>IF(A26stdlife="n/a","n/a",IF(BG$3&gt;(A26stdlife+$E411),(Input!$O$168*(1+rvanilla)^0.5)-SUM($O411:BF411),(Input!$O$168*(1+rvanilla)^0.5)/A26stdlife))</f>
        <v>0</v>
      </c>
      <c r="BH411" s="168">
        <f>IF(A26stdlife="n/a","n/a",IF(BH$3&gt;(A26stdlife+$E411),(Input!$O$168*(1+rvanilla)^0.5)-SUM($O411:BG411),(Input!$O$168*(1+rvanilla)^0.5)/A26stdlife))</f>
        <v>0</v>
      </c>
      <c r="BI411" s="168">
        <f>IF(A26stdlife="n/a","n/a",IF(BI$3&gt;(A26stdlife+$E411),(Input!$O$168*(1+rvanilla)^0.5)-SUM($O411:BH411),(Input!$O$168*(1+rvanilla)^0.5)/A26stdlife))</f>
        <v>0</v>
      </c>
      <c r="BJ411" s="20"/>
      <c r="BK411" s="20"/>
      <c r="BL411"/>
      <c r="BM411"/>
      <c r="BN411"/>
      <c r="BO411"/>
      <c r="BP411"/>
      <c r="BQ411"/>
      <c r="BR411"/>
      <c r="BS411"/>
      <c r="BT411"/>
      <c r="BU411"/>
      <c r="BV411"/>
      <c r="BW411"/>
      <c r="BX411"/>
      <c r="BY411"/>
      <c r="BZ411"/>
      <c r="CA411"/>
      <c r="CB411"/>
      <c r="CC411"/>
      <c r="CD411"/>
      <c r="CE411"/>
      <c r="CF411"/>
      <c r="CG411"/>
      <c r="CH411"/>
      <c r="CI411"/>
      <c r="CJ411"/>
      <c r="CK411"/>
      <c r="CL411"/>
      <c r="CM411"/>
      <c r="CN411"/>
      <c r="CO411"/>
      <c r="CP411"/>
      <c r="CQ411"/>
      <c r="CR411"/>
      <c r="CS411"/>
      <c r="CT411"/>
      <c r="CU411"/>
      <c r="CV411"/>
      <c r="CW411"/>
      <c r="CX411"/>
      <c r="CY411"/>
      <c r="CZ411"/>
      <c r="DA411"/>
      <c r="DB411"/>
      <c r="DC411"/>
      <c r="DD411"/>
      <c r="DE411"/>
      <c r="DF411"/>
      <c r="DG411"/>
      <c r="DH411"/>
      <c r="DI411"/>
      <c r="DJ411"/>
      <c r="DK411"/>
      <c r="DL411"/>
      <c r="DM411"/>
      <c r="DN411"/>
      <c r="DO411"/>
      <c r="DP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c r="EX411"/>
      <c r="EY411"/>
      <c r="EZ411"/>
      <c r="FA411"/>
      <c r="FB411"/>
      <c r="FC411"/>
      <c r="FD411"/>
      <c r="FE411"/>
      <c r="FF411"/>
      <c r="FG411"/>
      <c r="FH411"/>
      <c r="FI411"/>
      <c r="FJ411"/>
      <c r="FK411"/>
      <c r="FL411"/>
      <c r="FM411"/>
      <c r="FN411"/>
      <c r="FO411"/>
      <c r="FP411"/>
      <c r="FQ411"/>
      <c r="FR411"/>
      <c r="FS411"/>
      <c r="FT411"/>
      <c r="FU411"/>
      <c r="FV411"/>
      <c r="FW411"/>
      <c r="FX411"/>
      <c r="FY411"/>
      <c r="FZ411"/>
      <c r="GA411"/>
      <c r="GB411"/>
      <c r="GC411"/>
      <c r="GD411"/>
      <c r="GE411"/>
      <c r="GF411"/>
      <c r="GG411"/>
      <c r="GH411"/>
      <c r="GI411"/>
      <c r="GJ411"/>
      <c r="GK411"/>
      <c r="GL411"/>
      <c r="GM411"/>
      <c r="GN411"/>
      <c r="GO411"/>
      <c r="GP411"/>
      <c r="GQ411"/>
      <c r="GR411"/>
      <c r="GS411"/>
      <c r="GT411"/>
      <c r="GU411"/>
      <c r="GV411"/>
      <c r="GW411"/>
      <c r="GX411"/>
      <c r="GY411"/>
      <c r="GZ411"/>
      <c r="HA411"/>
      <c r="HB411"/>
      <c r="HC411"/>
      <c r="HD411"/>
      <c r="HE411"/>
      <c r="HF411"/>
      <c r="HG411"/>
      <c r="HH411"/>
      <c r="HI411"/>
      <c r="HJ411"/>
      <c r="HK411"/>
      <c r="HL411"/>
      <c r="HM411"/>
      <c r="HN411"/>
      <c r="HO411"/>
      <c r="HP411"/>
      <c r="HQ411"/>
      <c r="HR411"/>
      <c r="HS411"/>
      <c r="HT411"/>
      <c r="HU411"/>
      <c r="HV411"/>
      <c r="HW411"/>
      <c r="HX411"/>
      <c r="HY411"/>
      <c r="HZ411"/>
      <c r="IA411"/>
      <c r="IB411"/>
      <c r="IC411"/>
      <c r="ID411"/>
      <c r="IE411"/>
      <c r="IF411"/>
      <c r="IG411"/>
      <c r="IH411"/>
      <c r="II411"/>
      <c r="IJ411"/>
      <c r="IK411"/>
      <c r="IL411"/>
      <c r="IM411"/>
      <c r="IN411"/>
      <c r="IO411"/>
      <c r="IP411"/>
      <c r="IQ411"/>
      <c r="IR411"/>
      <c r="IS411"/>
      <c r="IT411"/>
      <c r="IU411"/>
      <c r="IV411"/>
    </row>
    <row r="412" spans="1:256" s="5" customFormat="1" hidden="1" outlineLevel="2">
      <c r="A412" s="20"/>
      <c r="B412" s="20"/>
      <c r="C412" s="38"/>
      <c r="D412" s="641"/>
      <c r="E412" s="288">
        <v>10</v>
      </c>
      <c r="F412" s="40"/>
      <c r="G412" s="445"/>
      <c r="H412" s="315"/>
      <c r="I412" s="315"/>
      <c r="J412" s="315"/>
      <c r="K412" s="315"/>
      <c r="L412" s="315"/>
      <c r="M412" s="315"/>
      <c r="N412" s="315"/>
      <c r="O412" s="315"/>
      <c r="P412" s="314"/>
      <c r="Q412" s="168">
        <f>IF(A26stdlife="n/a","n/a",IF(Q$3&gt;(A26stdlife+$E412),(Input!$P$168*(1+rvanilla)^0.5)-SUM($P412:P412),(Input!$P$168*(1+rvanilla)^0.5)/A26stdlife))</f>
        <v>0</v>
      </c>
      <c r="R412" s="168">
        <f>IF(A26stdlife="n/a","n/a",IF(R$3&gt;(A26stdlife+$E412),(Input!$P$168*(1+rvanilla)^0.5)-SUM($P412:Q412),(Input!$P$168*(1+rvanilla)^0.5)/A26stdlife))</f>
        <v>0</v>
      </c>
      <c r="S412" s="168">
        <f>IF(A26stdlife="n/a","n/a",IF(S$3&gt;(A26stdlife+$E412),(Input!$P$168*(1+rvanilla)^0.5)-SUM($P412:R412),(Input!$P$168*(1+rvanilla)^0.5)/A26stdlife))</f>
        <v>0</v>
      </c>
      <c r="T412" s="168">
        <f>IF(A26stdlife="n/a","n/a",IF(T$3&gt;(A26stdlife+$E412),(Input!$P$168*(1+rvanilla)^0.5)-SUM($P412:S412),(Input!$P$168*(1+rvanilla)^0.5)/A26stdlife))</f>
        <v>0</v>
      </c>
      <c r="U412" s="168">
        <f>IF(A26stdlife="n/a","n/a",IF(U$3&gt;(A26stdlife+$E412),(Input!$P$168*(1+rvanilla)^0.5)-SUM($P412:T412),(Input!$P$168*(1+rvanilla)^0.5)/A26stdlife))</f>
        <v>0</v>
      </c>
      <c r="V412" s="168">
        <f>IF(A26stdlife="n/a","n/a",IF(V$3&gt;(A26stdlife+$E412),(Input!$P$168*(1+rvanilla)^0.5)-SUM($P412:U412),(Input!$P$168*(1+rvanilla)^0.5)/A26stdlife))</f>
        <v>0</v>
      </c>
      <c r="W412" s="168">
        <f>IF(A26stdlife="n/a","n/a",IF(W$3&gt;(A26stdlife+$E412),(Input!$P$168*(1+rvanilla)^0.5)-SUM($P412:V412),(Input!$P$168*(1+rvanilla)^0.5)/A26stdlife))</f>
        <v>0</v>
      </c>
      <c r="X412" s="168">
        <f>IF(A26stdlife="n/a","n/a",IF(X$3&gt;(A26stdlife+$E412),(Input!$P$168*(1+rvanilla)^0.5)-SUM($P412:W412),(Input!$P$168*(1+rvanilla)^0.5)/A26stdlife))</f>
        <v>0</v>
      </c>
      <c r="Y412" s="168">
        <f>IF(A26stdlife="n/a","n/a",IF(Y$3&gt;(A26stdlife+$E412),(Input!$P$168*(1+rvanilla)^0.5)-SUM($P412:X412),(Input!$P$168*(1+rvanilla)^0.5)/A26stdlife))</f>
        <v>0</v>
      </c>
      <c r="Z412" s="168">
        <f>IF(A26stdlife="n/a","n/a",IF(Z$3&gt;(A26stdlife+$E412),(Input!$P$168*(1+rvanilla)^0.5)-SUM($P412:Y412),(Input!$P$168*(1+rvanilla)^0.5)/A26stdlife))</f>
        <v>0</v>
      </c>
      <c r="AA412" s="168">
        <f>IF(A26stdlife="n/a","n/a",IF(AA$3&gt;(A26stdlife+$E412),(Input!$P$168*(1+rvanilla)^0.5)-SUM($P412:Z412),(Input!$P$168*(1+rvanilla)^0.5)/A26stdlife))</f>
        <v>0</v>
      </c>
      <c r="AB412" s="168">
        <f>IF(A26stdlife="n/a","n/a",IF(AB$3&gt;(A26stdlife+$E412),(Input!$P$168*(1+rvanilla)^0.5)-SUM($P412:AA412),(Input!$P$168*(1+rvanilla)^0.5)/A26stdlife))</f>
        <v>0</v>
      </c>
      <c r="AC412" s="168">
        <f>IF(A26stdlife="n/a","n/a",IF(AC$3&gt;(A26stdlife+$E412),(Input!$P$168*(1+rvanilla)^0.5)-SUM($P412:AB412),(Input!$P$168*(1+rvanilla)^0.5)/A26stdlife))</f>
        <v>0</v>
      </c>
      <c r="AD412" s="168">
        <f>IF(A26stdlife="n/a","n/a",IF(AD$3&gt;(A26stdlife+$E412),(Input!$P$168*(1+rvanilla)^0.5)-SUM($P412:AC412),(Input!$P$168*(1+rvanilla)^0.5)/A26stdlife))</f>
        <v>0</v>
      </c>
      <c r="AE412" s="168">
        <f>IF(A26stdlife="n/a","n/a",IF(AE$3&gt;(A26stdlife+$E412),(Input!$P$168*(1+rvanilla)^0.5)-SUM($P412:AD412),(Input!$P$168*(1+rvanilla)^0.5)/A26stdlife))</f>
        <v>0</v>
      </c>
      <c r="AF412" s="168">
        <f>IF(A26stdlife="n/a","n/a",IF(AF$3&gt;(A26stdlife+$E412),(Input!$P$168*(1+rvanilla)^0.5)-SUM($P412:AE412),(Input!$P$168*(1+rvanilla)^0.5)/A26stdlife))</f>
        <v>0</v>
      </c>
      <c r="AG412" s="168">
        <f>IF(A26stdlife="n/a","n/a",IF(AG$3&gt;(A26stdlife+$E412),(Input!$P$168*(1+rvanilla)^0.5)-SUM($P412:AF412),(Input!$P$168*(1+rvanilla)^0.5)/A26stdlife))</f>
        <v>0</v>
      </c>
      <c r="AH412" s="168">
        <f>IF(A26stdlife="n/a","n/a",IF(AH$3&gt;(A26stdlife+$E412),(Input!$P$168*(1+rvanilla)^0.5)-SUM($P412:AG412),(Input!$P$168*(1+rvanilla)^0.5)/A26stdlife))</f>
        <v>0</v>
      </c>
      <c r="AI412" s="168">
        <f>IF(A26stdlife="n/a","n/a",IF(AI$3&gt;(A26stdlife+$E412),(Input!$P$168*(1+rvanilla)^0.5)-SUM($P412:AH412),(Input!$P$168*(1+rvanilla)^0.5)/A26stdlife))</f>
        <v>0</v>
      </c>
      <c r="AJ412" s="168">
        <f>IF(A26stdlife="n/a","n/a",IF(AJ$3&gt;(A26stdlife+$E412),(Input!$P$168*(1+rvanilla)^0.5)-SUM($P412:AI412),(Input!$P$168*(1+rvanilla)^0.5)/A26stdlife))</f>
        <v>0</v>
      </c>
      <c r="AK412" s="168">
        <f>IF(A26stdlife="n/a","n/a",IF(AK$3&gt;(A26stdlife+$E412),(Input!$P$168*(1+rvanilla)^0.5)-SUM($P412:AJ412),(Input!$P$168*(1+rvanilla)^0.5)/A26stdlife))</f>
        <v>0</v>
      </c>
      <c r="AL412" s="168">
        <f>IF(A26stdlife="n/a","n/a",IF(AL$3&gt;(A26stdlife+$E412),(Input!$P$168*(1+rvanilla)^0.5)-SUM($P412:AK412),(Input!$P$168*(1+rvanilla)^0.5)/A26stdlife))</f>
        <v>0</v>
      </c>
      <c r="AM412" s="168">
        <f>IF(A26stdlife="n/a","n/a",IF(AM$3&gt;(A26stdlife+$E412),(Input!$P$168*(1+rvanilla)^0.5)-SUM($P412:AL412),(Input!$P$168*(1+rvanilla)^0.5)/A26stdlife))</f>
        <v>0</v>
      </c>
      <c r="AN412" s="168">
        <f>IF(A26stdlife="n/a","n/a",IF(AN$3&gt;(A26stdlife+$E412),(Input!$P$168*(1+rvanilla)^0.5)-SUM($P412:AM412),(Input!$P$168*(1+rvanilla)^0.5)/A26stdlife))</f>
        <v>0</v>
      </c>
      <c r="AO412" s="168">
        <f>IF(A26stdlife="n/a","n/a",IF(AO$3&gt;(A26stdlife+$E412),(Input!$P$168*(1+rvanilla)^0.5)-SUM($P412:AN412),(Input!$P$168*(1+rvanilla)^0.5)/A26stdlife))</f>
        <v>0</v>
      </c>
      <c r="AP412" s="168">
        <f>IF(A26stdlife="n/a","n/a",IF(AP$3&gt;(A26stdlife+$E412),(Input!$P$168*(1+rvanilla)^0.5)-SUM($P412:AO412),(Input!$P$168*(1+rvanilla)^0.5)/A26stdlife))</f>
        <v>0</v>
      </c>
      <c r="AQ412" s="168">
        <f>IF(A26stdlife="n/a","n/a",IF(AQ$3&gt;(A26stdlife+$E412),(Input!$P$168*(1+rvanilla)^0.5)-SUM($P412:AP412),(Input!$P$168*(1+rvanilla)^0.5)/A26stdlife))</f>
        <v>0</v>
      </c>
      <c r="AR412" s="168">
        <f>IF(A26stdlife="n/a","n/a",IF(AR$3&gt;(A26stdlife+$E412),(Input!$P$168*(1+rvanilla)^0.5)-SUM($P412:AQ412),(Input!$P$168*(1+rvanilla)^0.5)/A26stdlife))</f>
        <v>0</v>
      </c>
      <c r="AS412" s="168">
        <f>IF(A26stdlife="n/a","n/a",IF(AS$3&gt;(A26stdlife+$E412),(Input!$P$168*(1+rvanilla)^0.5)-SUM($P412:AR412),(Input!$P$168*(1+rvanilla)^0.5)/A26stdlife))</f>
        <v>0</v>
      </c>
      <c r="AT412" s="168">
        <f>IF(A26stdlife="n/a","n/a",IF(AT$3&gt;(A26stdlife+$E412),(Input!$P$168*(1+rvanilla)^0.5)-SUM($P412:AS412),(Input!$P$168*(1+rvanilla)^0.5)/A26stdlife))</f>
        <v>0</v>
      </c>
      <c r="AU412" s="168">
        <f>IF(A26stdlife="n/a","n/a",IF(AU$3&gt;(A26stdlife+$E412),(Input!$P$168*(1+rvanilla)^0.5)-SUM($P412:AT412),(Input!$P$168*(1+rvanilla)^0.5)/A26stdlife))</f>
        <v>0</v>
      </c>
      <c r="AV412" s="168">
        <f>IF(A26stdlife="n/a","n/a",IF(AV$3&gt;(A26stdlife+$E412),(Input!$P$168*(1+rvanilla)^0.5)-SUM($P412:AU412),(Input!$P$168*(1+rvanilla)^0.5)/A26stdlife))</f>
        <v>0</v>
      </c>
      <c r="AW412" s="168">
        <f>IF(A26stdlife="n/a","n/a",IF(AW$3&gt;(A26stdlife+$E412),(Input!$P$168*(1+rvanilla)^0.5)-SUM($P412:AV412),(Input!$P$168*(1+rvanilla)^0.5)/A26stdlife))</f>
        <v>0</v>
      </c>
      <c r="AX412" s="168">
        <f>IF(A26stdlife="n/a","n/a",IF(AX$3&gt;(A26stdlife+$E412),(Input!$P$168*(1+rvanilla)^0.5)-SUM($P412:AW412),(Input!$P$168*(1+rvanilla)^0.5)/A26stdlife))</f>
        <v>0</v>
      </c>
      <c r="AY412" s="168">
        <f>IF(A26stdlife="n/a","n/a",IF(AY$3&gt;(A26stdlife+$E412),(Input!$P$168*(1+rvanilla)^0.5)-SUM($P412:AX412),(Input!$P$168*(1+rvanilla)^0.5)/A26stdlife))</f>
        <v>0</v>
      </c>
      <c r="AZ412" s="168">
        <f>IF(A26stdlife="n/a","n/a",IF(AZ$3&gt;(A26stdlife+$E412),(Input!$P$168*(1+rvanilla)^0.5)-SUM($P412:AY412),(Input!$P$168*(1+rvanilla)^0.5)/A26stdlife))</f>
        <v>0</v>
      </c>
      <c r="BA412" s="168">
        <f>IF(A26stdlife="n/a","n/a",IF(BA$3&gt;(A26stdlife+$E412),(Input!$P$168*(1+rvanilla)^0.5)-SUM($P412:AZ412),(Input!$P$168*(1+rvanilla)^0.5)/A26stdlife))</f>
        <v>0</v>
      </c>
      <c r="BB412" s="168">
        <f>IF(A26stdlife="n/a","n/a",IF(BB$3&gt;(A26stdlife+$E412),(Input!$P$168*(1+rvanilla)^0.5)-SUM($P412:BA412),(Input!$P$168*(1+rvanilla)^0.5)/A26stdlife))</f>
        <v>0</v>
      </c>
      <c r="BC412" s="168">
        <f>IF(A26stdlife="n/a","n/a",IF(BC$3&gt;(A26stdlife+$E412),(Input!$P$168*(1+rvanilla)^0.5)-SUM($P412:BB412),(Input!$P$168*(1+rvanilla)^0.5)/A26stdlife))</f>
        <v>0</v>
      </c>
      <c r="BD412" s="168">
        <f>IF(A26stdlife="n/a","n/a",IF(BD$3&gt;(A26stdlife+$E412),(Input!$P$168*(1+rvanilla)^0.5)-SUM($P412:BC412),(Input!$P$168*(1+rvanilla)^0.5)/A26stdlife))</f>
        <v>0</v>
      </c>
      <c r="BE412" s="168">
        <f>IF(A26stdlife="n/a","n/a",IF(BE$3&gt;(A26stdlife+$E412),(Input!$P$168*(1+rvanilla)^0.5)-SUM($P412:BD412),(Input!$P$168*(1+rvanilla)^0.5)/A26stdlife))</f>
        <v>0</v>
      </c>
      <c r="BF412" s="168">
        <f>IF(A26stdlife="n/a","n/a",IF(BF$3&gt;(A26stdlife+$E412),(Input!$P$168*(1+rvanilla)^0.5)-SUM($P412:BE412),(Input!$P$168*(1+rvanilla)^0.5)/A26stdlife))</f>
        <v>0</v>
      </c>
      <c r="BG412" s="168">
        <f>IF(A26stdlife="n/a","n/a",IF(BG$3&gt;(A26stdlife+$E412),(Input!$P$168*(1+rvanilla)^0.5)-SUM($P412:BF412),(Input!$P$168*(1+rvanilla)^0.5)/A26stdlife))</f>
        <v>0</v>
      </c>
      <c r="BH412" s="168">
        <f>IF(A26stdlife="n/a","n/a",IF(BH$3&gt;(A26stdlife+$E412),(Input!$P$168*(1+rvanilla)^0.5)-SUM($P412:BG412),(Input!$P$168*(1+rvanilla)^0.5)/A26stdlife))</f>
        <v>0</v>
      </c>
      <c r="BI412" s="168">
        <f>IF(A26stdlife="n/a","n/a",IF(BI$3&gt;(A26stdlife+$E412),(Input!$P$168*(1+rvanilla)^0.5)-SUM($P412:BH412),(Input!$P$168*(1+rvanilla)^0.5)/A26stdlife))</f>
        <v>0</v>
      </c>
      <c r="BJ412" s="20"/>
      <c r="BK412" s="20"/>
      <c r="BL412"/>
      <c r="BM412"/>
      <c r="BN412"/>
      <c r="BO412"/>
      <c r="BP412"/>
      <c r="BQ412"/>
      <c r="BR412"/>
      <c r="BS412"/>
      <c r="BT412"/>
      <c r="BU412"/>
      <c r="BV412"/>
      <c r="BW412"/>
      <c r="BX412"/>
      <c r="BY412"/>
      <c r="BZ412"/>
      <c r="CA412"/>
      <c r="CB412"/>
      <c r="CC412"/>
      <c r="CD412"/>
      <c r="CE412"/>
      <c r="CF412"/>
      <c r="CG412"/>
      <c r="CH412"/>
      <c r="CI412"/>
      <c r="CJ412"/>
      <c r="CK412"/>
      <c r="CL412"/>
      <c r="CM412"/>
      <c r="CN412"/>
      <c r="CO412"/>
      <c r="CP412"/>
      <c r="CQ412"/>
      <c r="CR412"/>
      <c r="CS412"/>
      <c r="CT412"/>
      <c r="CU412"/>
      <c r="CV412"/>
      <c r="CW412"/>
      <c r="CX412"/>
      <c r="CY412"/>
      <c r="CZ412"/>
      <c r="DA412"/>
      <c r="DB412"/>
      <c r="DC412"/>
      <c r="DD412"/>
      <c r="DE412"/>
      <c r="DF412"/>
      <c r="DG412"/>
      <c r="DH412"/>
      <c r="DI412"/>
      <c r="DJ412"/>
      <c r="DK412"/>
      <c r="DL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c r="EX412"/>
      <c r="EY412"/>
      <c r="EZ412"/>
      <c r="FA412"/>
      <c r="FB412"/>
      <c r="FC412"/>
      <c r="FD412"/>
      <c r="FE412"/>
      <c r="FF412"/>
      <c r="FG412"/>
      <c r="FH412"/>
      <c r="FI412"/>
      <c r="FJ412"/>
      <c r="FK412"/>
      <c r="FL412"/>
      <c r="FM412"/>
      <c r="FN412"/>
      <c r="FO412"/>
      <c r="FP412"/>
      <c r="FQ412"/>
      <c r="FR412"/>
      <c r="FS412"/>
      <c r="FT412"/>
      <c r="FU412"/>
      <c r="FV412"/>
      <c r="FW412"/>
      <c r="FX412"/>
      <c r="FY412"/>
      <c r="FZ412"/>
      <c r="GA412"/>
      <c r="GB412"/>
      <c r="GC412"/>
      <c r="GD412"/>
      <c r="GE412"/>
      <c r="GF412"/>
      <c r="GG412"/>
      <c r="GH412"/>
      <c r="GI412"/>
      <c r="GJ412"/>
      <c r="GK412"/>
      <c r="GL412"/>
      <c r="GM412"/>
      <c r="GN412"/>
      <c r="GO412"/>
      <c r="GP412"/>
      <c r="GQ412"/>
      <c r="GR412"/>
      <c r="GS412"/>
      <c r="GT412"/>
      <c r="GU412"/>
      <c r="GV412"/>
      <c r="GW412"/>
      <c r="GX412"/>
      <c r="GY412"/>
      <c r="GZ412"/>
      <c r="HA412"/>
      <c r="HB412"/>
      <c r="HC412"/>
      <c r="HD412"/>
      <c r="HE412"/>
      <c r="HF412"/>
      <c r="HG412"/>
      <c r="HH412"/>
      <c r="HI412"/>
      <c r="HJ412"/>
      <c r="HK412"/>
      <c r="HL412"/>
      <c r="HM412"/>
      <c r="HN412"/>
      <c r="HO412"/>
      <c r="HP412"/>
      <c r="HQ412"/>
      <c r="HR412"/>
      <c r="HS412"/>
      <c r="HT412"/>
      <c r="HU412"/>
      <c r="HV412"/>
      <c r="HW412"/>
      <c r="HX412"/>
      <c r="HY412"/>
      <c r="HZ412"/>
      <c r="IA412"/>
      <c r="IB412"/>
      <c r="IC412"/>
      <c r="ID412"/>
      <c r="IE412"/>
      <c r="IF412"/>
      <c r="IG412"/>
      <c r="IH412"/>
      <c r="II412"/>
      <c r="IJ412"/>
      <c r="IK412"/>
      <c r="IL412"/>
      <c r="IM412"/>
      <c r="IN412"/>
      <c r="IO412"/>
      <c r="IP412"/>
      <c r="IQ412"/>
      <c r="IR412"/>
      <c r="IS412"/>
      <c r="IT412"/>
      <c r="IU412"/>
      <c r="IV412"/>
    </row>
    <row r="413" spans="1:256" s="5" customFormat="1" outlineLevel="1" collapsed="1">
      <c r="A413" s="20"/>
      <c r="B413" s="20"/>
      <c r="C413" s="38">
        <f>Asset26</f>
        <v>0</v>
      </c>
      <c r="D413" s="20"/>
      <c r="E413" s="20"/>
      <c r="F413" s="35"/>
      <c r="G413" s="165">
        <f t="shared" ref="G413:AL413" si="87">SUM(G401:G412)</f>
        <v>0</v>
      </c>
      <c r="H413" s="165">
        <f t="shared" si="87"/>
        <v>0</v>
      </c>
      <c r="I413" s="165">
        <f t="shared" si="87"/>
        <v>0</v>
      </c>
      <c r="J413" s="165">
        <f t="shared" si="87"/>
        <v>0</v>
      </c>
      <c r="K413" s="165">
        <f t="shared" si="87"/>
        <v>0</v>
      </c>
      <c r="L413" s="165">
        <f t="shared" si="87"/>
        <v>0</v>
      </c>
      <c r="M413" s="165">
        <f t="shared" si="87"/>
        <v>0</v>
      </c>
      <c r="N413" s="165">
        <f t="shared" si="87"/>
        <v>0</v>
      </c>
      <c r="O413" s="165">
        <f t="shared" si="87"/>
        <v>0</v>
      </c>
      <c r="P413" s="165">
        <f t="shared" si="87"/>
        <v>0</v>
      </c>
      <c r="Q413" s="165">
        <f t="shared" si="87"/>
        <v>0</v>
      </c>
      <c r="R413" s="165">
        <f t="shared" si="87"/>
        <v>0</v>
      </c>
      <c r="S413" s="165">
        <f t="shared" si="87"/>
        <v>0</v>
      </c>
      <c r="T413" s="165">
        <f t="shared" si="87"/>
        <v>0</v>
      </c>
      <c r="U413" s="165">
        <f t="shared" si="87"/>
        <v>0</v>
      </c>
      <c r="V413" s="165">
        <f t="shared" si="87"/>
        <v>0</v>
      </c>
      <c r="W413" s="165">
        <f t="shared" si="87"/>
        <v>0</v>
      </c>
      <c r="X413" s="165">
        <f t="shared" si="87"/>
        <v>0</v>
      </c>
      <c r="Y413" s="165">
        <f t="shared" si="87"/>
        <v>0</v>
      </c>
      <c r="Z413" s="165">
        <f t="shared" si="87"/>
        <v>0</v>
      </c>
      <c r="AA413" s="165">
        <f t="shared" si="87"/>
        <v>0</v>
      </c>
      <c r="AB413" s="165">
        <f t="shared" si="87"/>
        <v>0</v>
      </c>
      <c r="AC413" s="165">
        <f t="shared" si="87"/>
        <v>0</v>
      </c>
      <c r="AD413" s="165">
        <f t="shared" si="87"/>
        <v>0</v>
      </c>
      <c r="AE413" s="165">
        <f t="shared" si="87"/>
        <v>0</v>
      </c>
      <c r="AF413" s="165">
        <f t="shared" si="87"/>
        <v>0</v>
      </c>
      <c r="AG413" s="165">
        <f t="shared" si="87"/>
        <v>0</v>
      </c>
      <c r="AH413" s="165">
        <f t="shared" si="87"/>
        <v>0</v>
      </c>
      <c r="AI413" s="165">
        <f t="shared" si="87"/>
        <v>0</v>
      </c>
      <c r="AJ413" s="165">
        <f t="shared" si="87"/>
        <v>0</v>
      </c>
      <c r="AK413" s="165">
        <f t="shared" si="87"/>
        <v>0</v>
      </c>
      <c r="AL413" s="165">
        <f t="shared" si="87"/>
        <v>0</v>
      </c>
      <c r="AM413" s="165">
        <f t="shared" ref="AM413:BI413" si="88">SUM(AM401:AM412)</f>
        <v>0</v>
      </c>
      <c r="AN413" s="165">
        <f t="shared" si="88"/>
        <v>0</v>
      </c>
      <c r="AO413" s="165">
        <f t="shared" si="88"/>
        <v>0</v>
      </c>
      <c r="AP413" s="165">
        <f t="shared" si="88"/>
        <v>0</v>
      </c>
      <c r="AQ413" s="165">
        <f t="shared" si="88"/>
        <v>0</v>
      </c>
      <c r="AR413" s="165">
        <f t="shared" si="88"/>
        <v>0</v>
      </c>
      <c r="AS413" s="165">
        <f t="shared" si="88"/>
        <v>0</v>
      </c>
      <c r="AT413" s="165">
        <f t="shared" si="88"/>
        <v>0</v>
      </c>
      <c r="AU413" s="165">
        <f t="shared" si="88"/>
        <v>0</v>
      </c>
      <c r="AV413" s="165">
        <f t="shared" si="88"/>
        <v>0</v>
      </c>
      <c r="AW413" s="165">
        <f t="shared" si="88"/>
        <v>0</v>
      </c>
      <c r="AX413" s="165">
        <f t="shared" si="88"/>
        <v>0</v>
      </c>
      <c r="AY413" s="165">
        <f t="shared" si="88"/>
        <v>0</v>
      </c>
      <c r="AZ413" s="165">
        <f t="shared" si="88"/>
        <v>0</v>
      </c>
      <c r="BA413" s="165">
        <f t="shared" si="88"/>
        <v>0</v>
      </c>
      <c r="BB413" s="165">
        <f t="shared" si="88"/>
        <v>0</v>
      </c>
      <c r="BC413" s="165">
        <f t="shared" si="88"/>
        <v>0</v>
      </c>
      <c r="BD413" s="165">
        <f t="shared" si="88"/>
        <v>0</v>
      </c>
      <c r="BE413" s="165">
        <f t="shared" si="88"/>
        <v>0</v>
      </c>
      <c r="BF413" s="165">
        <f t="shared" si="88"/>
        <v>0</v>
      </c>
      <c r="BG413" s="165">
        <f t="shared" si="88"/>
        <v>0</v>
      </c>
      <c r="BH413" s="165">
        <f t="shared" si="88"/>
        <v>0</v>
      </c>
      <c r="BI413" s="165">
        <f t="shared" si="88"/>
        <v>0</v>
      </c>
      <c r="BJ413" s="20"/>
      <c r="BK413" s="20"/>
      <c r="BL413"/>
      <c r="BM413"/>
      <c r="BN413"/>
      <c r="BO413"/>
      <c r="BP413"/>
      <c r="BQ413"/>
      <c r="BR413"/>
      <c r="BS413"/>
      <c r="BT413"/>
      <c r="BU413"/>
      <c r="BV413"/>
      <c r="BW413"/>
      <c r="BX413"/>
      <c r="BY413"/>
      <c r="BZ413"/>
      <c r="CA413"/>
      <c r="CB413"/>
      <c r="CC413"/>
      <c r="CD413"/>
      <c r="CE413"/>
      <c r="CF413"/>
      <c r="CG413"/>
      <c r="CH413"/>
      <c r="CI413"/>
      <c r="CJ413"/>
      <c r="CK413"/>
      <c r="CL413"/>
      <c r="CM413"/>
      <c r="CN413"/>
      <c r="CO413"/>
      <c r="CP413"/>
      <c r="CQ413"/>
      <c r="CR413"/>
      <c r="CS413"/>
      <c r="CT413"/>
      <c r="CU413"/>
      <c r="CV413"/>
      <c r="CW413"/>
      <c r="CX413"/>
      <c r="CY413"/>
      <c r="CZ413"/>
      <c r="DA413"/>
      <c r="DB413"/>
      <c r="DC413"/>
      <c r="DD413"/>
      <c r="DE413"/>
      <c r="DF413"/>
      <c r="DG413"/>
      <c r="DH413"/>
      <c r="DI413"/>
      <c r="DJ413"/>
      <c r="DK413"/>
      <c r="DL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c r="EX413"/>
      <c r="EY413"/>
      <c r="EZ413"/>
      <c r="FA413"/>
      <c r="FB413"/>
      <c r="FC413"/>
      <c r="FD413"/>
      <c r="FE413"/>
      <c r="FF413"/>
      <c r="FG413"/>
      <c r="FH413"/>
      <c r="FI413"/>
      <c r="FJ413"/>
      <c r="FK413"/>
      <c r="FL413"/>
      <c r="FM413"/>
      <c r="FN413"/>
      <c r="FO413"/>
      <c r="FP413"/>
      <c r="FQ413"/>
      <c r="FR413"/>
      <c r="FS413"/>
      <c r="FT413"/>
      <c r="FU413"/>
      <c r="FV413"/>
      <c r="FW413"/>
      <c r="FX413"/>
      <c r="FY413"/>
      <c r="FZ413"/>
      <c r="GA413"/>
      <c r="GB413"/>
      <c r="GC413"/>
      <c r="GD413"/>
      <c r="GE413"/>
      <c r="GF413"/>
      <c r="GG413"/>
      <c r="GH413"/>
      <c r="GI413"/>
      <c r="GJ413"/>
      <c r="GK413"/>
      <c r="GL413"/>
      <c r="GM413"/>
      <c r="GN413"/>
      <c r="GO413"/>
      <c r="GP413"/>
      <c r="GQ413"/>
      <c r="GR413"/>
      <c r="GS413"/>
      <c r="GT413"/>
      <c r="GU413"/>
      <c r="GV413"/>
      <c r="GW413"/>
      <c r="GX413"/>
      <c r="GY413"/>
      <c r="GZ413"/>
      <c r="HA413"/>
      <c r="HB413"/>
      <c r="HC413"/>
      <c r="HD413"/>
      <c r="HE413"/>
      <c r="HF413"/>
      <c r="HG413"/>
      <c r="HH413"/>
      <c r="HI413"/>
      <c r="HJ413"/>
      <c r="HK413"/>
      <c r="HL413"/>
      <c r="HM413"/>
      <c r="HN413"/>
      <c r="HO413"/>
      <c r="HP413"/>
      <c r="HQ413"/>
      <c r="HR413"/>
      <c r="HS413"/>
      <c r="HT413"/>
      <c r="HU413"/>
      <c r="HV413"/>
      <c r="HW413"/>
      <c r="HX413"/>
      <c r="HY413"/>
      <c r="HZ413"/>
      <c r="IA413"/>
      <c r="IB413"/>
      <c r="IC413"/>
      <c r="ID413"/>
      <c r="IE413"/>
      <c r="IF413"/>
      <c r="IG413"/>
      <c r="IH413"/>
      <c r="II413"/>
      <c r="IJ413"/>
      <c r="IK413"/>
      <c r="IL413"/>
      <c r="IM413"/>
      <c r="IN413"/>
      <c r="IO413"/>
      <c r="IP413"/>
      <c r="IQ413"/>
      <c r="IR413"/>
      <c r="IS413"/>
      <c r="IT413"/>
      <c r="IU413"/>
      <c r="IV413"/>
    </row>
    <row r="414" spans="1:256" s="5" customFormat="1" hidden="1" outlineLevel="2">
      <c r="A414" s="20"/>
      <c r="B414" s="45">
        <f>C426</f>
        <v>0</v>
      </c>
      <c r="C414" s="46"/>
      <c r="D414" s="47" t="s">
        <v>72</v>
      </c>
      <c r="E414" s="46"/>
      <c r="F414" s="48"/>
      <c r="G414" s="443">
        <f>IF(G$3&gt;A27remlife,A27value-SUM($F414:F414),IF(A27remlife="N/A","n/a",A27value/A27remlife))</f>
        <v>0</v>
      </c>
      <c r="H414" s="167">
        <f>IF(H$3&gt;A27remlife,A27value-SUM($F414:G414),IF(A27remlife="N/A","n/a",A27value/A27remlife))</f>
        <v>0</v>
      </c>
      <c r="I414" s="167">
        <f>IF(I$3&gt;A27remlife,A27value-SUM($F414:H414),IF(A27remlife="N/A","n/a",A27value/A27remlife))</f>
        <v>0</v>
      </c>
      <c r="J414" s="167">
        <f>IF(J$3&gt;A27remlife,A27value-SUM($F414:I414),IF(A27remlife="N/A","n/a",A27value/A27remlife))</f>
        <v>0</v>
      </c>
      <c r="K414" s="167">
        <f>IF(K$3&gt;A27remlife,A27value-SUM($F414:J414),IF(A27remlife="N/A","n/a",A27value/A27remlife))</f>
        <v>0</v>
      </c>
      <c r="L414" s="167">
        <f>IF(L$3&gt;A27remlife,A27value-SUM($F414:K414),IF(A27remlife="N/A","n/a",A27value/A27remlife))</f>
        <v>0</v>
      </c>
      <c r="M414" s="167">
        <f>IF(M$3&gt;A27remlife,A27value-SUM($F414:L414),IF(A27remlife="N/A","n/a",A27value/A27remlife))</f>
        <v>0</v>
      </c>
      <c r="N414" s="167">
        <f>IF(N$3&gt;A27remlife,A27value-SUM($F414:M414),IF(A27remlife="N/A","n/a",A27value/A27remlife))</f>
        <v>0</v>
      </c>
      <c r="O414" s="167">
        <f>IF(O$3&gt;A27remlife,A27value-SUM($F414:N414),IF(A27remlife="N/A","n/a",A27value/A27remlife))</f>
        <v>0</v>
      </c>
      <c r="P414" s="167">
        <f>IF(P$3&gt;A27remlife,A27value-SUM($F414:O414),IF(A27remlife="N/A","n/a",A27value/A27remlife))</f>
        <v>0</v>
      </c>
      <c r="Q414" s="167">
        <f>IF(Q$3&gt;A27remlife,A27value-SUM($F414:P414),IF(A27remlife="N/A","n/a",A27value/A27remlife))</f>
        <v>0</v>
      </c>
      <c r="R414" s="167">
        <f>IF(R$3&gt;A27remlife,A27value-SUM($F414:Q414),IF(A27remlife="N/A","n/a",A27value/A27remlife))</f>
        <v>0</v>
      </c>
      <c r="S414" s="167">
        <f>IF(S$3&gt;A27remlife,A27value-SUM($F414:R414),IF(A27remlife="N/A","n/a",A27value/A27remlife))</f>
        <v>0</v>
      </c>
      <c r="T414" s="167">
        <f>IF(T$3&gt;A27remlife,A27value-SUM($F414:S414),IF(A27remlife="N/A","n/a",A27value/A27remlife))</f>
        <v>0</v>
      </c>
      <c r="U414" s="167">
        <f>IF(U$3&gt;A27remlife,A27value-SUM($F414:T414),IF(A27remlife="N/A","n/a",A27value/A27remlife))</f>
        <v>0</v>
      </c>
      <c r="V414" s="167">
        <f>IF(V$3&gt;A27remlife,A27value-SUM($F414:U414),IF(A27remlife="N/A","n/a",A27value/A27remlife))</f>
        <v>0</v>
      </c>
      <c r="W414" s="167">
        <f>IF(W$3&gt;A27remlife,A27value-SUM($F414:V414),IF(A27remlife="N/A","n/a",A27value/A27remlife))</f>
        <v>0</v>
      </c>
      <c r="X414" s="167">
        <f>IF(X$3&gt;A27remlife,A27value-SUM($F414:W414),IF(A27remlife="N/A","n/a",A27value/A27remlife))</f>
        <v>0</v>
      </c>
      <c r="Y414" s="167">
        <f>IF(Y$3&gt;A27remlife,A27value-SUM($F414:X414),IF(A27remlife="N/A","n/a",A27value/A27remlife))</f>
        <v>0</v>
      </c>
      <c r="Z414" s="167">
        <f>IF(Z$3&gt;A27remlife,A27value-SUM($F414:Y414),IF(A27remlife="N/A","n/a",A27value/A27remlife))</f>
        <v>0</v>
      </c>
      <c r="AA414" s="167">
        <f>IF(AA$3&gt;A27remlife,A27value-SUM($F414:Z414),IF(A27remlife="N/A","n/a",A27value/A27remlife))</f>
        <v>0</v>
      </c>
      <c r="AB414" s="167">
        <f>IF(AB$3&gt;A27remlife,A27value-SUM($F414:AA414),IF(A27remlife="N/A","n/a",A27value/A27remlife))</f>
        <v>0</v>
      </c>
      <c r="AC414" s="167">
        <f>IF(AC$3&gt;A27remlife,A27value-SUM($F414:AB414),IF(A27remlife="N/A","n/a",A27value/A27remlife))</f>
        <v>0</v>
      </c>
      <c r="AD414" s="167">
        <f>IF(AD$3&gt;A27remlife,A27value-SUM($F414:AC414),IF(A27remlife="N/A","n/a",A27value/A27remlife))</f>
        <v>0</v>
      </c>
      <c r="AE414" s="167">
        <f>IF(AE$3&gt;A27remlife,A27value-SUM($F414:AD414),IF(A27remlife="N/A","n/a",A27value/A27remlife))</f>
        <v>0</v>
      </c>
      <c r="AF414" s="167">
        <f>IF(AF$3&gt;A27remlife,A27value-SUM($F414:AE414),IF(A27remlife="N/A","n/a",A27value/A27remlife))</f>
        <v>0</v>
      </c>
      <c r="AG414" s="167">
        <f>IF(AG$3&gt;A27remlife,A27value-SUM($F414:AF414),IF(A27remlife="N/A","n/a",A27value/A27remlife))</f>
        <v>0</v>
      </c>
      <c r="AH414" s="167">
        <f>IF(AH$3&gt;A27remlife,A27value-SUM($F414:AG414),IF(A27remlife="N/A","n/a",A27value/A27remlife))</f>
        <v>0</v>
      </c>
      <c r="AI414" s="167">
        <f>IF(AI$3&gt;A27remlife,A27value-SUM($F414:AH414),IF(A27remlife="N/A","n/a",A27value/A27remlife))</f>
        <v>0</v>
      </c>
      <c r="AJ414" s="167">
        <f>IF(AJ$3&gt;A27remlife,A27value-SUM($F414:AI414),IF(A27remlife="N/A","n/a",A27value/A27remlife))</f>
        <v>0</v>
      </c>
      <c r="AK414" s="167">
        <f>IF(AK$3&gt;A27remlife,A27value-SUM($F414:AJ414),IF(A27remlife="N/A","n/a",A27value/A27remlife))</f>
        <v>0</v>
      </c>
      <c r="AL414" s="167">
        <f>IF(AL$3&gt;A27remlife,A27value-SUM($F414:AK414),IF(A27remlife="N/A","n/a",A27value/A27remlife))</f>
        <v>0</v>
      </c>
      <c r="AM414" s="167">
        <f>IF(AM$3&gt;A27remlife,A27value-SUM($F414:AL414),IF(A27remlife="N/A","n/a",A27value/A27remlife))</f>
        <v>0</v>
      </c>
      <c r="AN414" s="167">
        <f>IF(AN$3&gt;A27remlife,A27value-SUM($F414:AM414),IF(A27remlife="N/A","n/a",A27value/A27remlife))</f>
        <v>0</v>
      </c>
      <c r="AO414" s="167">
        <f>IF(AO$3&gt;A27remlife,A27value-SUM($F414:AN414),IF(A27remlife="N/A","n/a",A27value/A27remlife))</f>
        <v>0</v>
      </c>
      <c r="AP414" s="167">
        <f>IF(AP$3&gt;A27remlife,A27value-SUM($F414:AO414),IF(A27remlife="N/A","n/a",A27value/A27remlife))</f>
        <v>0</v>
      </c>
      <c r="AQ414" s="167">
        <f>IF(AQ$3&gt;A27remlife,A27value-SUM($F414:AP414),IF(A27remlife="N/A","n/a",A27value/A27remlife))</f>
        <v>0</v>
      </c>
      <c r="AR414" s="167">
        <f>IF(AR$3&gt;A27remlife,A27value-SUM($F414:AQ414),IF(A27remlife="N/A","n/a",A27value/A27remlife))</f>
        <v>0</v>
      </c>
      <c r="AS414" s="167">
        <f>IF(AS$3&gt;A27remlife,A27value-SUM($F414:AR414),IF(A27remlife="N/A","n/a",A27value/A27remlife))</f>
        <v>0</v>
      </c>
      <c r="AT414" s="167">
        <f>IF(AT$3&gt;A27remlife,A27value-SUM($F414:AS414),IF(A27remlife="N/A","n/a",A27value/A27remlife))</f>
        <v>0</v>
      </c>
      <c r="AU414" s="167">
        <f>IF(AU$3&gt;A27remlife,A27value-SUM($F414:AT414),IF(A27remlife="N/A","n/a",A27value/A27remlife))</f>
        <v>0</v>
      </c>
      <c r="AV414" s="167">
        <f>IF(AV$3&gt;A27remlife,A27value-SUM($F414:AU414),IF(A27remlife="N/A","n/a",A27value/A27remlife))</f>
        <v>0</v>
      </c>
      <c r="AW414" s="167">
        <f>IF(AW$3&gt;A27remlife,A27value-SUM($F414:AV414),IF(A27remlife="N/A","n/a",A27value/A27remlife))</f>
        <v>0</v>
      </c>
      <c r="AX414" s="167">
        <f>IF(AX$3&gt;A27remlife,A27value-SUM($F414:AW414),IF(A27remlife="N/A","n/a",A27value/A27remlife))</f>
        <v>0</v>
      </c>
      <c r="AY414" s="167">
        <f>IF(AY$3&gt;A27remlife,A27value-SUM($F414:AX414),IF(A27remlife="N/A","n/a",A27value/A27remlife))</f>
        <v>0</v>
      </c>
      <c r="AZ414" s="167">
        <f>IF(AZ$3&gt;A27remlife,A27value-SUM($F414:AY414),IF(A27remlife="N/A","n/a",A27value/A27remlife))</f>
        <v>0</v>
      </c>
      <c r="BA414" s="167">
        <f>IF(BA$3&gt;A27remlife,A27value-SUM($F414:AZ414),IF(A27remlife="N/A","n/a",A27value/A27remlife))</f>
        <v>0</v>
      </c>
      <c r="BB414" s="167">
        <f>IF(BB$3&gt;A27remlife,A27value-SUM($F414:BA414),IF(A27remlife="N/A","n/a",A27value/A27remlife))</f>
        <v>0</v>
      </c>
      <c r="BC414" s="167">
        <f>IF(BC$3&gt;A27remlife,A27value-SUM($F414:BB414),IF(A27remlife="N/A","n/a",A27value/A27remlife))</f>
        <v>0</v>
      </c>
      <c r="BD414" s="167">
        <f>IF(BD$3&gt;A27remlife,A27value-SUM($F414:BC414),IF(A27remlife="N/A","n/a",A27value/A27remlife))</f>
        <v>0</v>
      </c>
      <c r="BE414" s="167">
        <f>IF(BE$3&gt;A27remlife,A27value-SUM($F414:BD414),IF(A27remlife="N/A","n/a",A27value/A27remlife))</f>
        <v>0</v>
      </c>
      <c r="BF414" s="167">
        <f>IF(BF$3&gt;A27remlife,A27value-SUM($F414:BE414),IF(A27remlife="N/A","n/a",A27value/A27remlife))</f>
        <v>0</v>
      </c>
      <c r="BG414" s="167">
        <f>IF(BG$3&gt;A27remlife,A27value-SUM($F414:BF414),IF(A27remlife="N/A","n/a",A27value/A27remlife))</f>
        <v>0</v>
      </c>
      <c r="BH414" s="167">
        <f>IF(BH$3&gt;A27remlife,A27value-SUM($F414:BG414),IF(A27remlife="N/A","n/a",A27value/A27remlife))</f>
        <v>0</v>
      </c>
      <c r="BI414" s="167">
        <f>IF(BI$3&gt;A27remlife,A27value-SUM($F414:BH414),IF(A27remlife="N/A","n/a",A27value/A27remlife))</f>
        <v>0</v>
      </c>
      <c r="BJ414" s="20"/>
      <c r="BK414" s="20"/>
      <c r="BL414"/>
      <c r="BM414"/>
      <c r="BN414"/>
      <c r="BO414"/>
      <c r="BP414"/>
      <c r="BQ414"/>
      <c r="BR414"/>
      <c r="BS414"/>
      <c r="BT414"/>
      <c r="BU414"/>
      <c r="BV414"/>
      <c r="BW414"/>
      <c r="BX414"/>
      <c r="BY414"/>
      <c r="BZ414"/>
      <c r="CA414"/>
      <c r="CB414"/>
      <c r="CC414"/>
      <c r="CD414"/>
      <c r="CE414"/>
      <c r="CF414"/>
      <c r="CG414"/>
      <c r="CH414"/>
      <c r="CI414"/>
      <c r="CJ414"/>
      <c r="CK414"/>
      <c r="CL414"/>
      <c r="CM414"/>
      <c r="CN414"/>
      <c r="CO414"/>
      <c r="CP414"/>
      <c r="CQ414"/>
      <c r="CR414"/>
      <c r="CS414"/>
      <c r="CT414"/>
      <c r="CU414"/>
      <c r="CV414"/>
      <c r="CW414"/>
      <c r="CX414"/>
      <c r="CY414"/>
      <c r="CZ414"/>
      <c r="DA414"/>
      <c r="DB414"/>
      <c r="DC414"/>
      <c r="DD414"/>
      <c r="DE414"/>
      <c r="DF414"/>
      <c r="DG414"/>
      <c r="DH414"/>
      <c r="DI414"/>
      <c r="DJ414"/>
      <c r="DK414"/>
      <c r="DL414"/>
      <c r="DM414"/>
      <c r="DN414"/>
      <c r="DO414"/>
      <c r="DP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c r="EX414"/>
      <c r="EY414"/>
      <c r="EZ414"/>
      <c r="FA414"/>
      <c r="FB414"/>
      <c r="FC414"/>
      <c r="FD414"/>
      <c r="FE414"/>
      <c r="FF414"/>
      <c r="FG414"/>
      <c r="FH414"/>
      <c r="FI414"/>
      <c r="FJ414"/>
      <c r="FK414"/>
      <c r="FL414"/>
      <c r="FM414"/>
      <c r="FN414"/>
      <c r="FO414"/>
      <c r="FP414"/>
      <c r="FQ414"/>
      <c r="FR414"/>
      <c r="FS414"/>
      <c r="FT414"/>
      <c r="FU414"/>
      <c r="FV414"/>
      <c r="FW414"/>
      <c r="FX414"/>
      <c r="FY414"/>
      <c r="FZ414"/>
      <c r="GA414"/>
      <c r="GB414"/>
      <c r="GC414"/>
      <c r="GD414"/>
      <c r="GE414"/>
      <c r="GF414"/>
      <c r="GG414"/>
      <c r="GH414"/>
      <c r="GI414"/>
      <c r="GJ414"/>
      <c r="GK414"/>
      <c r="GL414"/>
      <c r="GM414"/>
      <c r="GN414"/>
      <c r="GO414"/>
      <c r="GP414"/>
      <c r="GQ414"/>
      <c r="GR414"/>
      <c r="GS414"/>
      <c r="GT414"/>
      <c r="GU414"/>
      <c r="GV414"/>
      <c r="GW414"/>
      <c r="GX414"/>
      <c r="GY414"/>
      <c r="GZ414"/>
      <c r="HA414"/>
      <c r="HB414"/>
      <c r="HC414"/>
      <c r="HD414"/>
      <c r="HE414"/>
      <c r="HF414"/>
      <c r="HG414"/>
      <c r="HH414"/>
      <c r="HI414"/>
      <c r="HJ414"/>
      <c r="HK414"/>
      <c r="HL414"/>
      <c r="HM414"/>
      <c r="HN414"/>
      <c r="HO414"/>
      <c r="HP414"/>
      <c r="HQ414"/>
      <c r="HR414"/>
      <c r="HS414"/>
      <c r="HT414"/>
      <c r="HU414"/>
      <c r="HV414"/>
      <c r="HW414"/>
      <c r="HX414"/>
      <c r="HY414"/>
      <c r="HZ414"/>
      <c r="IA414"/>
      <c r="IB414"/>
      <c r="IC414"/>
      <c r="ID414"/>
      <c r="IE414"/>
      <c r="IF414"/>
      <c r="IG414"/>
      <c r="IH414"/>
      <c r="II414"/>
      <c r="IJ414"/>
      <c r="IK414"/>
      <c r="IL414"/>
      <c r="IM414"/>
      <c r="IN414"/>
      <c r="IO414"/>
      <c r="IP414"/>
      <c r="IQ414"/>
      <c r="IR414"/>
      <c r="IS414"/>
      <c r="IT414"/>
      <c r="IU414"/>
      <c r="IV414"/>
    </row>
    <row r="415" spans="1:256" s="5" customFormat="1" hidden="1" outlineLevel="2">
      <c r="A415" s="20"/>
      <c r="B415" s="20"/>
      <c r="C415" s="38"/>
      <c r="D415" s="641" t="s">
        <v>71</v>
      </c>
      <c r="E415" s="287">
        <v>0</v>
      </c>
      <c r="F415" s="40"/>
      <c r="G415" s="164"/>
      <c r="H415" s="168"/>
      <c r="I415" s="168"/>
      <c r="J415" s="168"/>
      <c r="K415" s="168"/>
      <c r="L415" s="168"/>
      <c r="M415" s="168"/>
      <c r="N415" s="168"/>
      <c r="O415" s="168"/>
      <c r="P415" s="168"/>
      <c r="Q415" s="168"/>
      <c r="R415" s="168"/>
      <c r="S415" s="168"/>
      <c r="T415" s="168"/>
      <c r="U415" s="168"/>
      <c r="V415" s="168"/>
      <c r="W415" s="168"/>
      <c r="X415" s="168"/>
      <c r="Y415" s="168"/>
      <c r="Z415" s="168"/>
      <c r="AA415" s="168"/>
      <c r="AB415" s="168"/>
      <c r="AC415" s="168"/>
      <c r="AD415" s="168"/>
      <c r="AE415" s="168"/>
      <c r="AF415" s="168"/>
      <c r="AG415" s="168"/>
      <c r="AH415" s="168"/>
      <c r="AI415" s="168"/>
      <c r="AJ415" s="168"/>
      <c r="AK415" s="168"/>
      <c r="AL415" s="168"/>
      <c r="AM415" s="168"/>
      <c r="AN415" s="168"/>
      <c r="AO415" s="168"/>
      <c r="AP415" s="168"/>
      <c r="AQ415" s="168"/>
      <c r="AR415" s="168"/>
      <c r="AS415" s="168"/>
      <c r="AT415" s="168"/>
      <c r="AU415" s="168"/>
      <c r="AV415" s="168"/>
      <c r="AW415" s="168"/>
      <c r="AX415" s="168"/>
      <c r="AY415" s="168"/>
      <c r="AZ415" s="168"/>
      <c r="BA415" s="168"/>
      <c r="BB415" s="168"/>
      <c r="BC415" s="168"/>
      <c r="BD415" s="168"/>
      <c r="BE415" s="168"/>
      <c r="BF415" s="168"/>
      <c r="BG415" s="168"/>
      <c r="BH415" s="168"/>
      <c r="BI415" s="168"/>
      <c r="BJ415" s="20"/>
      <c r="BK415" s="20"/>
      <c r="BL415"/>
      <c r="BM415"/>
      <c r="BN415"/>
      <c r="BO415"/>
      <c r="BP415"/>
      <c r="BQ415"/>
      <c r="BR415"/>
      <c r="BS415"/>
      <c r="BT415"/>
      <c r="BU415"/>
      <c r="BV415"/>
      <c r="BW415"/>
      <c r="BX415"/>
      <c r="BY415"/>
      <c r="BZ415"/>
      <c r="CA415"/>
      <c r="CB415"/>
      <c r="CC415"/>
      <c r="CD415"/>
      <c r="CE415"/>
      <c r="CF415"/>
      <c r="CG415"/>
      <c r="CH415"/>
      <c r="CI415"/>
      <c r="CJ415"/>
      <c r="CK415"/>
      <c r="CL415"/>
      <c r="CM415"/>
      <c r="CN415"/>
      <c r="CO415"/>
      <c r="CP415"/>
      <c r="CQ415"/>
      <c r="CR415"/>
      <c r="CS415"/>
      <c r="CT415"/>
      <c r="CU415"/>
      <c r="CV415"/>
      <c r="CW415"/>
      <c r="CX415"/>
      <c r="CY415"/>
      <c r="CZ415"/>
      <c r="DA415"/>
      <c r="DB415"/>
      <c r="DC415"/>
      <c r="DD415"/>
      <c r="DE415"/>
      <c r="DF415"/>
      <c r="DG415"/>
      <c r="DH415"/>
      <c r="DI415"/>
      <c r="DJ415"/>
      <c r="DK415"/>
      <c r="DL415"/>
      <c r="DM415"/>
      <c r="DN415"/>
      <c r="DO415"/>
      <c r="DP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c r="EX415"/>
      <c r="EY415"/>
      <c r="EZ415"/>
      <c r="FA415"/>
      <c r="FB415"/>
      <c r="FC415"/>
      <c r="FD415"/>
      <c r="FE415"/>
      <c r="FF415"/>
      <c r="FG415"/>
      <c r="FH415"/>
      <c r="FI415"/>
      <c r="FJ415"/>
      <c r="FK415"/>
      <c r="FL415"/>
      <c r="FM415"/>
      <c r="FN415"/>
      <c r="FO415"/>
      <c r="FP415"/>
      <c r="FQ415"/>
      <c r="FR415"/>
      <c r="FS415"/>
      <c r="FT415"/>
      <c r="FU415"/>
      <c r="FV415"/>
      <c r="FW415"/>
      <c r="FX415"/>
      <c r="FY415"/>
      <c r="FZ415"/>
      <c r="GA415"/>
      <c r="GB415"/>
      <c r="GC415"/>
      <c r="GD415"/>
      <c r="GE415"/>
      <c r="GF415"/>
      <c r="GG415"/>
      <c r="GH415"/>
      <c r="GI415"/>
      <c r="GJ415"/>
      <c r="GK415"/>
      <c r="GL415"/>
      <c r="GM415"/>
      <c r="GN415"/>
      <c r="GO415"/>
      <c r="GP415"/>
      <c r="GQ415"/>
      <c r="GR415"/>
      <c r="GS415"/>
      <c r="GT415"/>
      <c r="GU415"/>
      <c r="GV415"/>
      <c r="GW415"/>
      <c r="GX415"/>
      <c r="GY415"/>
      <c r="GZ415"/>
      <c r="HA415"/>
      <c r="HB415"/>
      <c r="HC415"/>
      <c r="HD415"/>
      <c r="HE415"/>
      <c r="HF415"/>
      <c r="HG415"/>
      <c r="HH415"/>
      <c r="HI415"/>
      <c r="HJ415"/>
      <c r="HK415"/>
      <c r="HL415"/>
      <c r="HM415"/>
      <c r="HN415"/>
      <c r="HO415"/>
      <c r="HP415"/>
      <c r="HQ415"/>
      <c r="HR415"/>
      <c r="HS415"/>
      <c r="HT415"/>
      <c r="HU415"/>
      <c r="HV415"/>
      <c r="HW415"/>
      <c r="HX415"/>
      <c r="HY415"/>
      <c r="HZ415"/>
      <c r="IA415"/>
      <c r="IB415"/>
      <c r="IC415"/>
      <c r="ID415"/>
      <c r="IE415"/>
      <c r="IF415"/>
      <c r="IG415"/>
      <c r="IH415"/>
      <c r="II415"/>
      <c r="IJ415"/>
      <c r="IK415"/>
      <c r="IL415"/>
      <c r="IM415"/>
      <c r="IN415"/>
      <c r="IO415"/>
      <c r="IP415"/>
      <c r="IQ415"/>
      <c r="IR415"/>
      <c r="IS415"/>
      <c r="IT415"/>
      <c r="IU415"/>
      <c r="IV415"/>
    </row>
    <row r="416" spans="1:256" s="5" customFormat="1" hidden="1" outlineLevel="2">
      <c r="A416" s="20"/>
      <c r="B416" s="20"/>
      <c r="C416" s="38"/>
      <c r="D416" s="641"/>
      <c r="E416" s="287">
        <v>1</v>
      </c>
      <c r="F416" s="40"/>
      <c r="G416" s="444"/>
      <c r="H416" s="168">
        <f>IF(A27stdlife="n/a","n/a",IF(H$3&gt;(A27stdlife+$E416),(Input!$G$169*(1+rvanilla)^0.5)-SUM($G416:G416),(Input!$G$169*(1+rvanilla)^0.5)/A27stdlife))</f>
        <v>0</v>
      </c>
      <c r="I416" s="168">
        <f>IF(A27stdlife="n/a","n/a",IF(I$3&gt;(A27stdlife+$E416),(Input!$G$169*(1+rvanilla)^0.5)-SUM($G416:H416),(Input!$G$169*(1+rvanilla)^0.5)/A27stdlife))</f>
        <v>0</v>
      </c>
      <c r="J416" s="168">
        <f>IF(A27stdlife="n/a","n/a",IF(J$3&gt;(A27stdlife+$E416),(Input!$G$169*(1+rvanilla)^0.5)-SUM($G416:I416),(Input!$G$169*(1+rvanilla)^0.5)/A27stdlife))</f>
        <v>0</v>
      </c>
      <c r="K416" s="168">
        <f>IF(A27stdlife="n/a","n/a",IF(K$3&gt;(A27stdlife+$E416),(Input!$G$169*(1+rvanilla)^0.5)-SUM($G416:J416),(Input!$G$169*(1+rvanilla)^0.5)/A27stdlife))</f>
        <v>0</v>
      </c>
      <c r="L416" s="168">
        <f>IF(A27stdlife="n/a","n/a",IF(L$3&gt;(A27stdlife+$E416),(Input!$G$169*(1+rvanilla)^0.5)-SUM($G416:K416),(Input!$G$169*(1+rvanilla)^0.5)/A27stdlife))</f>
        <v>0</v>
      </c>
      <c r="M416" s="168">
        <f>IF(A27stdlife="n/a","n/a",IF(M$3&gt;(A27stdlife+$E416),(Input!$G$169*(1+rvanilla)^0.5)-SUM($G416:L416),(Input!$G$169*(1+rvanilla)^0.5)/A27stdlife))</f>
        <v>0</v>
      </c>
      <c r="N416" s="168">
        <f>IF(A27stdlife="n/a","n/a",IF(N$3&gt;(A27stdlife+$E416),(Input!$G$169*(1+rvanilla)^0.5)-SUM($G416:M416),(Input!$G$169*(1+rvanilla)^0.5)/A27stdlife))</f>
        <v>0</v>
      </c>
      <c r="O416" s="168">
        <f>IF(A27stdlife="n/a","n/a",IF(O$3&gt;(A27stdlife+$E416),(Input!$G$169*(1+rvanilla)^0.5)-SUM($G416:N416),(Input!$G$169*(1+rvanilla)^0.5)/A27stdlife))</f>
        <v>0</v>
      </c>
      <c r="P416" s="168">
        <f>IF(A27stdlife="n/a","n/a",IF(P$3&gt;(A27stdlife+$E416),(Input!$G$169*(1+rvanilla)^0.5)-SUM($G416:O416),(Input!$G$169*(1+rvanilla)^0.5)/A27stdlife))</f>
        <v>0</v>
      </c>
      <c r="Q416" s="168">
        <f>IF(A27stdlife="n/a","n/a",IF(Q$3&gt;(A27stdlife+$E416),(Input!$G$169*(1+rvanilla)^0.5)-SUM($G416:P416),(Input!$G$169*(1+rvanilla)^0.5)/A27stdlife))</f>
        <v>0</v>
      </c>
      <c r="R416" s="168">
        <f>IF(A27stdlife="n/a","n/a",IF(R$3&gt;(A27stdlife+$E416),(Input!$G$169*(1+rvanilla)^0.5)-SUM($G416:Q416),(Input!$G$169*(1+rvanilla)^0.5)/A27stdlife))</f>
        <v>0</v>
      </c>
      <c r="S416" s="168">
        <f>IF(A27stdlife="n/a","n/a",IF(S$3&gt;(A27stdlife+$E416),(Input!$G$169*(1+rvanilla)^0.5)-SUM($G416:R416),(Input!$G$169*(1+rvanilla)^0.5)/A27stdlife))</f>
        <v>0</v>
      </c>
      <c r="T416" s="168">
        <f>IF(A27stdlife="n/a","n/a",IF(T$3&gt;(A27stdlife+$E416),(Input!$G$169*(1+rvanilla)^0.5)-SUM($G416:S416),(Input!$G$169*(1+rvanilla)^0.5)/A27stdlife))</f>
        <v>0</v>
      </c>
      <c r="U416" s="168">
        <f>IF(A27stdlife="n/a","n/a",IF(U$3&gt;(A27stdlife+$E416),(Input!$G$169*(1+rvanilla)^0.5)-SUM($G416:T416),(Input!$G$169*(1+rvanilla)^0.5)/A27stdlife))</f>
        <v>0</v>
      </c>
      <c r="V416" s="168">
        <f>IF(A27stdlife="n/a","n/a",IF(V$3&gt;(A27stdlife+$E416),(Input!$G$169*(1+rvanilla)^0.5)-SUM($G416:U416),(Input!$G$169*(1+rvanilla)^0.5)/A27stdlife))</f>
        <v>0</v>
      </c>
      <c r="W416" s="168">
        <f>IF(A27stdlife="n/a","n/a",IF(W$3&gt;(A27stdlife+$E416),(Input!$G$169*(1+rvanilla)^0.5)-SUM($G416:V416),(Input!$G$169*(1+rvanilla)^0.5)/A27stdlife))</f>
        <v>0</v>
      </c>
      <c r="X416" s="168">
        <f>IF(A27stdlife="n/a","n/a",IF(X$3&gt;(A27stdlife+$E416),(Input!$G$169*(1+rvanilla)^0.5)-SUM($G416:W416),(Input!$G$169*(1+rvanilla)^0.5)/A27stdlife))</f>
        <v>0</v>
      </c>
      <c r="Y416" s="168">
        <f>IF(A27stdlife="n/a","n/a",IF(Y$3&gt;(A27stdlife+$E416),(Input!$G$169*(1+rvanilla)^0.5)-SUM($G416:X416),(Input!$G$169*(1+rvanilla)^0.5)/A27stdlife))</f>
        <v>0</v>
      </c>
      <c r="Z416" s="168">
        <f>IF(A27stdlife="n/a","n/a",IF(Z$3&gt;(A27stdlife+$E416),(Input!$G$169*(1+rvanilla)^0.5)-SUM($G416:Y416),(Input!$G$169*(1+rvanilla)^0.5)/A27stdlife))</f>
        <v>0</v>
      </c>
      <c r="AA416" s="168">
        <f>IF(A27stdlife="n/a","n/a",IF(AA$3&gt;(A27stdlife+$E416),(Input!$G$169*(1+rvanilla)^0.5)-SUM($G416:Z416),(Input!$G$169*(1+rvanilla)^0.5)/A27stdlife))</f>
        <v>0</v>
      </c>
      <c r="AB416" s="168">
        <f>IF(A27stdlife="n/a","n/a",IF(AB$3&gt;(A27stdlife+$E416),(Input!$G$169*(1+rvanilla)^0.5)-SUM($G416:AA416),(Input!$G$169*(1+rvanilla)^0.5)/A27stdlife))</f>
        <v>0</v>
      </c>
      <c r="AC416" s="168">
        <f>IF(A27stdlife="n/a","n/a",IF(AC$3&gt;(A27stdlife+$E416),(Input!$G$169*(1+rvanilla)^0.5)-SUM($G416:AB416),(Input!$G$169*(1+rvanilla)^0.5)/A27stdlife))</f>
        <v>0</v>
      </c>
      <c r="AD416" s="168">
        <f>IF(A27stdlife="n/a","n/a",IF(AD$3&gt;(A27stdlife+$E416),(Input!$G$169*(1+rvanilla)^0.5)-SUM($G416:AC416),(Input!$G$169*(1+rvanilla)^0.5)/A27stdlife))</f>
        <v>0</v>
      </c>
      <c r="AE416" s="168">
        <f>IF(A27stdlife="n/a","n/a",IF(AE$3&gt;(A27stdlife+$E416),(Input!$G$169*(1+rvanilla)^0.5)-SUM($G416:AD416),(Input!$G$169*(1+rvanilla)^0.5)/A27stdlife))</f>
        <v>0</v>
      </c>
      <c r="AF416" s="168">
        <f>IF(A27stdlife="n/a","n/a",IF(AF$3&gt;(A27stdlife+$E416),(Input!$G$169*(1+rvanilla)^0.5)-SUM($G416:AE416),(Input!$G$169*(1+rvanilla)^0.5)/A27stdlife))</f>
        <v>0</v>
      </c>
      <c r="AG416" s="168">
        <f>IF(A27stdlife="n/a","n/a",IF(AG$3&gt;(A27stdlife+$E416),(Input!$G$169*(1+rvanilla)^0.5)-SUM($G416:AF416),(Input!$G$169*(1+rvanilla)^0.5)/A27stdlife))</f>
        <v>0</v>
      </c>
      <c r="AH416" s="168">
        <f>IF(A27stdlife="n/a","n/a",IF(AH$3&gt;(A27stdlife+$E416),(Input!$G$169*(1+rvanilla)^0.5)-SUM($G416:AG416),(Input!$G$169*(1+rvanilla)^0.5)/A27stdlife))</f>
        <v>0</v>
      </c>
      <c r="AI416" s="168">
        <f>IF(A27stdlife="n/a","n/a",IF(AI$3&gt;(A27stdlife+$E416),(Input!$G$169*(1+rvanilla)^0.5)-SUM($G416:AH416),(Input!$G$169*(1+rvanilla)^0.5)/A27stdlife))</f>
        <v>0</v>
      </c>
      <c r="AJ416" s="168">
        <f>IF(A27stdlife="n/a","n/a",IF(AJ$3&gt;(A27stdlife+$E416),(Input!$G$169*(1+rvanilla)^0.5)-SUM($G416:AI416),(Input!$G$169*(1+rvanilla)^0.5)/A27stdlife))</f>
        <v>0</v>
      </c>
      <c r="AK416" s="168">
        <f>IF(A27stdlife="n/a","n/a",IF(AK$3&gt;(A27stdlife+$E416),(Input!$G$169*(1+rvanilla)^0.5)-SUM($G416:AJ416),(Input!$G$169*(1+rvanilla)^0.5)/A27stdlife))</f>
        <v>0</v>
      </c>
      <c r="AL416" s="168">
        <f>IF(A27stdlife="n/a","n/a",IF(AL$3&gt;(A27stdlife+$E416),(Input!$G$169*(1+rvanilla)^0.5)-SUM($G416:AK416),(Input!$G$169*(1+rvanilla)^0.5)/A27stdlife))</f>
        <v>0</v>
      </c>
      <c r="AM416" s="168">
        <f>IF(A27stdlife="n/a","n/a",IF(AM$3&gt;(A27stdlife+$E416),(Input!$G$169*(1+rvanilla)^0.5)-SUM($G416:AL416),(Input!$G$169*(1+rvanilla)^0.5)/A27stdlife))</f>
        <v>0</v>
      </c>
      <c r="AN416" s="168">
        <f>IF(A27stdlife="n/a","n/a",IF(AN$3&gt;(A27stdlife+$E416),(Input!$G$169*(1+rvanilla)^0.5)-SUM($G416:AM416),(Input!$G$169*(1+rvanilla)^0.5)/A27stdlife))</f>
        <v>0</v>
      </c>
      <c r="AO416" s="168">
        <f>IF(A27stdlife="n/a","n/a",IF(AO$3&gt;(A27stdlife+$E416),(Input!$G$169*(1+rvanilla)^0.5)-SUM($G416:AN416),(Input!$G$169*(1+rvanilla)^0.5)/A27stdlife))</f>
        <v>0</v>
      </c>
      <c r="AP416" s="168">
        <f>IF(A27stdlife="n/a","n/a",IF(AP$3&gt;(A27stdlife+$E416),(Input!$G$169*(1+rvanilla)^0.5)-SUM($G416:AO416),(Input!$G$169*(1+rvanilla)^0.5)/A27stdlife))</f>
        <v>0</v>
      </c>
      <c r="AQ416" s="168">
        <f>IF(A27stdlife="n/a","n/a",IF(AQ$3&gt;(A27stdlife+$E416),(Input!$G$169*(1+rvanilla)^0.5)-SUM($G416:AP416),(Input!$G$169*(1+rvanilla)^0.5)/A27stdlife))</f>
        <v>0</v>
      </c>
      <c r="AR416" s="168">
        <f>IF(A27stdlife="n/a","n/a",IF(AR$3&gt;(A27stdlife+$E416),(Input!$G$169*(1+rvanilla)^0.5)-SUM($G416:AQ416),(Input!$G$169*(1+rvanilla)^0.5)/A27stdlife))</f>
        <v>0</v>
      </c>
      <c r="AS416" s="168">
        <f>IF(A27stdlife="n/a","n/a",IF(AS$3&gt;(A27stdlife+$E416),(Input!$G$169*(1+rvanilla)^0.5)-SUM($G416:AR416),(Input!$G$169*(1+rvanilla)^0.5)/A27stdlife))</f>
        <v>0</v>
      </c>
      <c r="AT416" s="168">
        <f>IF(A27stdlife="n/a","n/a",IF(AT$3&gt;(A27stdlife+$E416),(Input!$G$169*(1+rvanilla)^0.5)-SUM($G416:AS416),(Input!$G$169*(1+rvanilla)^0.5)/A27stdlife))</f>
        <v>0</v>
      </c>
      <c r="AU416" s="168">
        <f>IF(A27stdlife="n/a","n/a",IF(AU$3&gt;(A27stdlife+$E416),(Input!$G$169*(1+rvanilla)^0.5)-SUM($G416:AT416),(Input!$G$169*(1+rvanilla)^0.5)/A27stdlife))</f>
        <v>0</v>
      </c>
      <c r="AV416" s="168">
        <f>IF(A27stdlife="n/a","n/a",IF(AV$3&gt;(A27stdlife+$E416),(Input!$G$169*(1+rvanilla)^0.5)-SUM($G416:AU416),(Input!$G$169*(1+rvanilla)^0.5)/A27stdlife))</f>
        <v>0</v>
      </c>
      <c r="AW416" s="168">
        <f>IF(A27stdlife="n/a","n/a",IF(AW$3&gt;(A27stdlife+$E416),(Input!$G$169*(1+rvanilla)^0.5)-SUM($G416:AV416),(Input!$G$169*(1+rvanilla)^0.5)/A27stdlife))</f>
        <v>0</v>
      </c>
      <c r="AX416" s="168">
        <f>IF(A27stdlife="n/a","n/a",IF(AX$3&gt;(A27stdlife+$E416),(Input!$G$169*(1+rvanilla)^0.5)-SUM($G416:AW416),(Input!$G$169*(1+rvanilla)^0.5)/A27stdlife))</f>
        <v>0</v>
      </c>
      <c r="AY416" s="168">
        <f>IF(A27stdlife="n/a","n/a",IF(AY$3&gt;(A27stdlife+$E416),(Input!$G$169*(1+rvanilla)^0.5)-SUM($G416:AX416),(Input!$G$169*(1+rvanilla)^0.5)/A27stdlife))</f>
        <v>0</v>
      </c>
      <c r="AZ416" s="168">
        <f>IF(A27stdlife="n/a","n/a",IF(AZ$3&gt;(A27stdlife+$E416),(Input!$G$169*(1+rvanilla)^0.5)-SUM($G416:AY416),(Input!$G$169*(1+rvanilla)^0.5)/A27stdlife))</f>
        <v>0</v>
      </c>
      <c r="BA416" s="168">
        <f>IF(A27stdlife="n/a","n/a",IF(BA$3&gt;(A27stdlife+$E416),(Input!$G$169*(1+rvanilla)^0.5)-SUM($G416:AZ416),(Input!$G$169*(1+rvanilla)^0.5)/A27stdlife))</f>
        <v>0</v>
      </c>
      <c r="BB416" s="168">
        <f>IF(A27stdlife="n/a","n/a",IF(BB$3&gt;(A27stdlife+$E416),(Input!$G$169*(1+rvanilla)^0.5)-SUM($G416:BA416),(Input!$G$169*(1+rvanilla)^0.5)/A27stdlife))</f>
        <v>0</v>
      </c>
      <c r="BC416" s="168">
        <f>IF(A27stdlife="n/a","n/a",IF(BC$3&gt;(A27stdlife+$E416),(Input!$G$169*(1+rvanilla)^0.5)-SUM($G416:BB416),(Input!$G$169*(1+rvanilla)^0.5)/A27stdlife))</f>
        <v>0</v>
      </c>
      <c r="BD416" s="168">
        <f>IF(A27stdlife="n/a","n/a",IF(BD$3&gt;(A27stdlife+$E416),(Input!$G$169*(1+rvanilla)^0.5)-SUM($G416:BC416),(Input!$G$169*(1+rvanilla)^0.5)/A27stdlife))</f>
        <v>0</v>
      </c>
      <c r="BE416" s="168">
        <f>IF(A27stdlife="n/a","n/a",IF(BE$3&gt;(A27stdlife+$E416),(Input!$G$169*(1+rvanilla)^0.5)-SUM($G416:BD416),(Input!$G$169*(1+rvanilla)^0.5)/A27stdlife))</f>
        <v>0</v>
      </c>
      <c r="BF416" s="168">
        <f>IF(A27stdlife="n/a","n/a",IF(BF$3&gt;(A27stdlife+$E416),(Input!$G$169*(1+rvanilla)^0.5)-SUM($G416:BE416),(Input!$G$169*(1+rvanilla)^0.5)/A27stdlife))</f>
        <v>0</v>
      </c>
      <c r="BG416" s="168">
        <f>IF(A27stdlife="n/a","n/a",IF(BG$3&gt;(A27stdlife+$E416),(Input!$G$169*(1+rvanilla)^0.5)-SUM($G416:BF416),(Input!$G$169*(1+rvanilla)^0.5)/A27stdlife))</f>
        <v>0</v>
      </c>
      <c r="BH416" s="168">
        <f>IF(A27stdlife="n/a","n/a",IF(BH$3&gt;(A27stdlife+$E416),(Input!$G$169*(1+rvanilla)^0.5)-SUM($G416:BG416),(Input!$G$169*(1+rvanilla)^0.5)/A27stdlife))</f>
        <v>0</v>
      </c>
      <c r="BI416" s="168">
        <f>IF(A27stdlife="n/a","n/a",IF(BI$3&gt;(A27stdlife+$E416),(Input!$G$169*(1+rvanilla)^0.5)-SUM($G416:BH416),(Input!$G$169*(1+rvanilla)^0.5)/A27stdlife))</f>
        <v>0</v>
      </c>
      <c r="BJ416" s="20"/>
      <c r="BK416" s="20"/>
      <c r="BL416"/>
      <c r="BM416"/>
      <c r="BN416"/>
      <c r="BO416"/>
      <c r="BP416"/>
      <c r="BQ416"/>
      <c r="BR416"/>
      <c r="BS416"/>
      <c r="BT416"/>
      <c r="BU416"/>
      <c r="BV416"/>
      <c r="BW416"/>
      <c r="BX416"/>
      <c r="BY416"/>
      <c r="BZ416"/>
      <c r="CA416"/>
      <c r="CB416"/>
      <c r="CC416"/>
      <c r="CD416"/>
      <c r="CE416"/>
      <c r="CF416"/>
      <c r="CG416"/>
      <c r="CH416"/>
      <c r="CI416"/>
      <c r="CJ416"/>
      <c r="CK416"/>
      <c r="CL416"/>
      <c r="CM416"/>
      <c r="CN416"/>
      <c r="CO416"/>
      <c r="CP416"/>
      <c r="CQ416"/>
      <c r="CR416"/>
      <c r="CS416"/>
      <c r="CT416"/>
      <c r="CU416"/>
      <c r="CV416"/>
      <c r="CW416"/>
      <c r="CX416"/>
      <c r="CY416"/>
      <c r="CZ416"/>
      <c r="DA416"/>
      <c r="DB416"/>
      <c r="DC416"/>
      <c r="DD416"/>
      <c r="DE416"/>
      <c r="DF416"/>
      <c r="DG416"/>
      <c r="DH416"/>
      <c r="DI416"/>
      <c r="DJ416"/>
      <c r="DK416"/>
      <c r="DL416"/>
      <c r="DM416"/>
      <c r="DN416"/>
      <c r="DO416"/>
      <c r="DP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c r="EX416"/>
      <c r="EY416"/>
      <c r="EZ416"/>
      <c r="FA416"/>
      <c r="FB416"/>
      <c r="FC416"/>
      <c r="FD416"/>
      <c r="FE416"/>
      <c r="FF416"/>
      <c r="FG416"/>
      <c r="FH416"/>
      <c r="FI416"/>
      <c r="FJ416"/>
      <c r="FK416"/>
      <c r="FL416"/>
      <c r="FM416"/>
      <c r="FN416"/>
      <c r="FO416"/>
      <c r="FP416"/>
      <c r="FQ416"/>
      <c r="FR416"/>
      <c r="FS416"/>
      <c r="FT416"/>
      <c r="FU416"/>
      <c r="FV416"/>
      <c r="FW416"/>
      <c r="FX416"/>
      <c r="FY416"/>
      <c r="FZ416"/>
      <c r="GA416"/>
      <c r="GB416"/>
      <c r="GC416"/>
      <c r="GD416"/>
      <c r="GE416"/>
      <c r="GF416"/>
      <c r="GG416"/>
      <c r="GH416"/>
      <c r="GI416"/>
      <c r="GJ416"/>
      <c r="GK416"/>
      <c r="GL416"/>
      <c r="GM416"/>
      <c r="GN416"/>
      <c r="GO416"/>
      <c r="GP416"/>
      <c r="GQ416"/>
      <c r="GR416"/>
      <c r="GS416"/>
      <c r="GT416"/>
      <c r="GU416"/>
      <c r="GV416"/>
      <c r="GW416"/>
      <c r="GX416"/>
      <c r="GY416"/>
      <c r="GZ416"/>
      <c r="HA416"/>
      <c r="HB416"/>
      <c r="HC416"/>
      <c r="HD416"/>
      <c r="HE416"/>
      <c r="HF416"/>
      <c r="HG416"/>
      <c r="HH416"/>
      <c r="HI416"/>
      <c r="HJ416"/>
      <c r="HK416"/>
      <c r="HL416"/>
      <c r="HM416"/>
      <c r="HN416"/>
      <c r="HO416"/>
      <c r="HP416"/>
      <c r="HQ416"/>
      <c r="HR416"/>
      <c r="HS416"/>
      <c r="HT416"/>
      <c r="HU416"/>
      <c r="HV416"/>
      <c r="HW416"/>
      <c r="HX416"/>
      <c r="HY416"/>
      <c r="HZ416"/>
      <c r="IA416"/>
      <c r="IB416"/>
      <c r="IC416"/>
      <c r="ID416"/>
      <c r="IE416"/>
      <c r="IF416"/>
      <c r="IG416"/>
      <c r="IH416"/>
      <c r="II416"/>
      <c r="IJ416"/>
      <c r="IK416"/>
      <c r="IL416"/>
      <c r="IM416"/>
      <c r="IN416"/>
      <c r="IO416"/>
      <c r="IP416"/>
      <c r="IQ416"/>
      <c r="IR416"/>
      <c r="IS416"/>
      <c r="IT416"/>
      <c r="IU416"/>
      <c r="IV416"/>
    </row>
    <row r="417" spans="1:256" s="5" customFormat="1" hidden="1" outlineLevel="2">
      <c r="A417" s="20"/>
      <c r="B417" s="20"/>
      <c r="C417" s="38"/>
      <c r="D417" s="641"/>
      <c r="E417" s="287">
        <v>2</v>
      </c>
      <c r="F417" s="40"/>
      <c r="G417" s="445"/>
      <c r="H417" s="314"/>
      <c r="I417" s="168">
        <f>IF(A27stdlife="n/a","n/a",IF(I$3&gt;(A27stdlife+$E417),(Input!$H$169*(1+rvanilla)^0.5)-SUM($H417:H417),(Input!$H$169*(1+rvanilla)^0.5)/A27stdlife))</f>
        <v>0</v>
      </c>
      <c r="J417" s="168">
        <f>IF(A27stdlife="n/a","n/a",IF(J$3&gt;(A27stdlife+$E417),(Input!$H$169*(1+rvanilla)^0.5)-SUM($H417:I417),(Input!$H$169*(1+rvanilla)^0.5)/A27stdlife))</f>
        <v>0</v>
      </c>
      <c r="K417" s="168">
        <f>IF(A27stdlife="n/a","n/a",IF(K$3&gt;(A27stdlife+$E417),(Input!$H$169*(1+rvanilla)^0.5)-SUM($H417:J417),(Input!$H$169*(1+rvanilla)^0.5)/A27stdlife))</f>
        <v>0</v>
      </c>
      <c r="L417" s="168">
        <f>IF(A27stdlife="n/a","n/a",IF(L$3&gt;(A27stdlife+$E417),(Input!$H$169*(1+rvanilla)^0.5)-SUM($H417:K417),(Input!$H$169*(1+rvanilla)^0.5)/A27stdlife))</f>
        <v>0</v>
      </c>
      <c r="M417" s="168">
        <f>IF(A27stdlife="n/a","n/a",IF(M$3&gt;(A27stdlife+$E417),(Input!$H$169*(1+rvanilla)^0.5)-SUM($H417:L417),(Input!$H$169*(1+rvanilla)^0.5)/A27stdlife))</f>
        <v>0</v>
      </c>
      <c r="N417" s="168">
        <f>IF(A27stdlife="n/a","n/a",IF(N$3&gt;(A27stdlife+$E417),(Input!$H$169*(1+rvanilla)^0.5)-SUM($H417:M417),(Input!$H$169*(1+rvanilla)^0.5)/A27stdlife))</f>
        <v>0</v>
      </c>
      <c r="O417" s="168">
        <f>IF(A27stdlife="n/a","n/a",IF(O$3&gt;(A27stdlife+$E417),(Input!$H$169*(1+rvanilla)^0.5)-SUM($H417:N417),(Input!$H$169*(1+rvanilla)^0.5)/A27stdlife))</f>
        <v>0</v>
      </c>
      <c r="P417" s="168">
        <f>IF(A27stdlife="n/a","n/a",IF(P$3&gt;(A27stdlife+$E417),(Input!$H$169*(1+rvanilla)^0.5)-SUM($H417:O417),(Input!$H$169*(1+rvanilla)^0.5)/A27stdlife))</f>
        <v>0</v>
      </c>
      <c r="Q417" s="168">
        <f>IF(A27stdlife="n/a","n/a",IF(Q$3&gt;(A27stdlife+$E417),(Input!$H$169*(1+rvanilla)^0.5)-SUM($H417:P417),(Input!$H$169*(1+rvanilla)^0.5)/A27stdlife))</f>
        <v>0</v>
      </c>
      <c r="R417" s="168">
        <f>IF(A27stdlife="n/a","n/a",IF(R$3&gt;(A27stdlife+$E417),(Input!$H$169*(1+rvanilla)^0.5)-SUM($H417:Q417),(Input!$H$169*(1+rvanilla)^0.5)/A27stdlife))</f>
        <v>0</v>
      </c>
      <c r="S417" s="168">
        <f>IF(A27stdlife="n/a","n/a",IF(S$3&gt;(A27stdlife+$E417),(Input!$H$169*(1+rvanilla)^0.5)-SUM($H417:R417),(Input!$H$169*(1+rvanilla)^0.5)/A27stdlife))</f>
        <v>0</v>
      </c>
      <c r="T417" s="168">
        <f>IF(A27stdlife="n/a","n/a",IF(T$3&gt;(A27stdlife+$E417),(Input!$H$169*(1+rvanilla)^0.5)-SUM($H417:S417),(Input!$H$169*(1+rvanilla)^0.5)/A27stdlife))</f>
        <v>0</v>
      </c>
      <c r="U417" s="168">
        <f>IF(A27stdlife="n/a","n/a",IF(U$3&gt;(A27stdlife+$E417),(Input!$H$169*(1+rvanilla)^0.5)-SUM($H417:T417),(Input!$H$169*(1+rvanilla)^0.5)/A27stdlife))</f>
        <v>0</v>
      </c>
      <c r="V417" s="168">
        <f>IF(A27stdlife="n/a","n/a",IF(V$3&gt;(A27stdlife+$E417),(Input!$H$169*(1+rvanilla)^0.5)-SUM($H417:U417),(Input!$H$169*(1+rvanilla)^0.5)/A27stdlife))</f>
        <v>0</v>
      </c>
      <c r="W417" s="168">
        <f>IF(A27stdlife="n/a","n/a",IF(W$3&gt;(A27stdlife+$E417),(Input!$H$169*(1+rvanilla)^0.5)-SUM($H417:V417),(Input!$H$169*(1+rvanilla)^0.5)/A27stdlife))</f>
        <v>0</v>
      </c>
      <c r="X417" s="168">
        <f>IF(A27stdlife="n/a","n/a",IF(X$3&gt;(A27stdlife+$E417),(Input!$H$169*(1+rvanilla)^0.5)-SUM($H417:W417),(Input!$H$169*(1+rvanilla)^0.5)/A27stdlife))</f>
        <v>0</v>
      </c>
      <c r="Y417" s="168">
        <f>IF(A27stdlife="n/a","n/a",IF(Y$3&gt;(A27stdlife+$E417),(Input!$H$169*(1+rvanilla)^0.5)-SUM($H417:X417),(Input!$H$169*(1+rvanilla)^0.5)/A27stdlife))</f>
        <v>0</v>
      </c>
      <c r="Z417" s="168">
        <f>IF(A27stdlife="n/a","n/a",IF(Z$3&gt;(A27stdlife+$E417),(Input!$H$169*(1+rvanilla)^0.5)-SUM($H417:Y417),(Input!$H$169*(1+rvanilla)^0.5)/A27stdlife))</f>
        <v>0</v>
      </c>
      <c r="AA417" s="168">
        <f>IF(A27stdlife="n/a","n/a",IF(AA$3&gt;(A27stdlife+$E417),(Input!$H$169*(1+rvanilla)^0.5)-SUM($H417:Z417),(Input!$H$169*(1+rvanilla)^0.5)/A27stdlife))</f>
        <v>0</v>
      </c>
      <c r="AB417" s="168">
        <f>IF(A27stdlife="n/a","n/a",IF(AB$3&gt;(A27stdlife+$E417),(Input!$H$169*(1+rvanilla)^0.5)-SUM($H417:AA417),(Input!$H$169*(1+rvanilla)^0.5)/A27stdlife))</f>
        <v>0</v>
      </c>
      <c r="AC417" s="168">
        <f>IF(A27stdlife="n/a","n/a",IF(AC$3&gt;(A27stdlife+$E417),(Input!$H$169*(1+rvanilla)^0.5)-SUM($H417:AB417),(Input!$H$169*(1+rvanilla)^0.5)/A27stdlife))</f>
        <v>0</v>
      </c>
      <c r="AD417" s="168">
        <f>IF(A27stdlife="n/a","n/a",IF(AD$3&gt;(A27stdlife+$E417),(Input!$H$169*(1+rvanilla)^0.5)-SUM($H417:AC417),(Input!$H$169*(1+rvanilla)^0.5)/A27stdlife))</f>
        <v>0</v>
      </c>
      <c r="AE417" s="168">
        <f>IF(A27stdlife="n/a","n/a",IF(AE$3&gt;(A27stdlife+$E417),(Input!$H$169*(1+rvanilla)^0.5)-SUM($H417:AD417),(Input!$H$169*(1+rvanilla)^0.5)/A27stdlife))</f>
        <v>0</v>
      </c>
      <c r="AF417" s="168">
        <f>IF(A27stdlife="n/a","n/a",IF(AF$3&gt;(A27stdlife+$E417),(Input!$H$169*(1+rvanilla)^0.5)-SUM($H417:AE417),(Input!$H$169*(1+rvanilla)^0.5)/A27stdlife))</f>
        <v>0</v>
      </c>
      <c r="AG417" s="168">
        <f>IF(A27stdlife="n/a","n/a",IF(AG$3&gt;(A27stdlife+$E417),(Input!$H$169*(1+rvanilla)^0.5)-SUM($H417:AF417),(Input!$H$169*(1+rvanilla)^0.5)/A27stdlife))</f>
        <v>0</v>
      </c>
      <c r="AH417" s="168">
        <f>IF(A27stdlife="n/a","n/a",IF(AH$3&gt;(A27stdlife+$E417),(Input!$H$169*(1+rvanilla)^0.5)-SUM($H417:AG417),(Input!$H$169*(1+rvanilla)^0.5)/A27stdlife))</f>
        <v>0</v>
      </c>
      <c r="AI417" s="168">
        <f>IF(A27stdlife="n/a","n/a",IF(AI$3&gt;(A27stdlife+$E417),(Input!$H$169*(1+rvanilla)^0.5)-SUM($H417:AH417),(Input!$H$169*(1+rvanilla)^0.5)/A27stdlife))</f>
        <v>0</v>
      </c>
      <c r="AJ417" s="168">
        <f>IF(A27stdlife="n/a","n/a",IF(AJ$3&gt;(A27stdlife+$E417),(Input!$H$169*(1+rvanilla)^0.5)-SUM($H417:AI417),(Input!$H$169*(1+rvanilla)^0.5)/A27stdlife))</f>
        <v>0</v>
      </c>
      <c r="AK417" s="168">
        <f>IF(A27stdlife="n/a","n/a",IF(AK$3&gt;(A27stdlife+$E417),(Input!$H$169*(1+rvanilla)^0.5)-SUM($H417:AJ417),(Input!$H$169*(1+rvanilla)^0.5)/A27stdlife))</f>
        <v>0</v>
      </c>
      <c r="AL417" s="168">
        <f>IF(A27stdlife="n/a","n/a",IF(AL$3&gt;(A27stdlife+$E417),(Input!$H$169*(1+rvanilla)^0.5)-SUM($H417:AK417),(Input!$H$169*(1+rvanilla)^0.5)/A27stdlife))</f>
        <v>0</v>
      </c>
      <c r="AM417" s="168">
        <f>IF(A27stdlife="n/a","n/a",IF(AM$3&gt;(A27stdlife+$E417),(Input!$H$169*(1+rvanilla)^0.5)-SUM($H417:AL417),(Input!$H$169*(1+rvanilla)^0.5)/A27stdlife))</f>
        <v>0</v>
      </c>
      <c r="AN417" s="168">
        <f>IF(A27stdlife="n/a","n/a",IF(AN$3&gt;(A27stdlife+$E417),(Input!$H$169*(1+rvanilla)^0.5)-SUM($H417:AM417),(Input!$H$169*(1+rvanilla)^0.5)/A27stdlife))</f>
        <v>0</v>
      </c>
      <c r="AO417" s="168">
        <f>IF(A27stdlife="n/a","n/a",IF(AO$3&gt;(A27stdlife+$E417),(Input!$H$169*(1+rvanilla)^0.5)-SUM($H417:AN417),(Input!$H$169*(1+rvanilla)^0.5)/A27stdlife))</f>
        <v>0</v>
      </c>
      <c r="AP417" s="168">
        <f>IF(A27stdlife="n/a","n/a",IF(AP$3&gt;(A27stdlife+$E417),(Input!$H$169*(1+rvanilla)^0.5)-SUM($H417:AO417),(Input!$H$169*(1+rvanilla)^0.5)/A27stdlife))</f>
        <v>0</v>
      </c>
      <c r="AQ417" s="168">
        <f>IF(A27stdlife="n/a","n/a",IF(AQ$3&gt;(A27stdlife+$E417),(Input!$H$169*(1+rvanilla)^0.5)-SUM($H417:AP417),(Input!$H$169*(1+rvanilla)^0.5)/A27stdlife))</f>
        <v>0</v>
      </c>
      <c r="AR417" s="168">
        <f>IF(A27stdlife="n/a","n/a",IF(AR$3&gt;(A27stdlife+$E417),(Input!$H$169*(1+rvanilla)^0.5)-SUM($H417:AQ417),(Input!$H$169*(1+rvanilla)^0.5)/A27stdlife))</f>
        <v>0</v>
      </c>
      <c r="AS417" s="168">
        <f>IF(A27stdlife="n/a","n/a",IF(AS$3&gt;(A27stdlife+$E417),(Input!$H$169*(1+rvanilla)^0.5)-SUM($H417:AR417),(Input!$H$169*(1+rvanilla)^0.5)/A27stdlife))</f>
        <v>0</v>
      </c>
      <c r="AT417" s="168">
        <f>IF(A27stdlife="n/a","n/a",IF(AT$3&gt;(A27stdlife+$E417),(Input!$H$169*(1+rvanilla)^0.5)-SUM($H417:AS417),(Input!$H$169*(1+rvanilla)^0.5)/A27stdlife))</f>
        <v>0</v>
      </c>
      <c r="AU417" s="168">
        <f>IF(A27stdlife="n/a","n/a",IF(AU$3&gt;(A27stdlife+$E417),(Input!$H$169*(1+rvanilla)^0.5)-SUM($H417:AT417),(Input!$H$169*(1+rvanilla)^0.5)/A27stdlife))</f>
        <v>0</v>
      </c>
      <c r="AV417" s="168">
        <f>IF(A27stdlife="n/a","n/a",IF(AV$3&gt;(A27stdlife+$E417),(Input!$H$169*(1+rvanilla)^0.5)-SUM($H417:AU417),(Input!$H$169*(1+rvanilla)^0.5)/A27stdlife))</f>
        <v>0</v>
      </c>
      <c r="AW417" s="168">
        <f>IF(A27stdlife="n/a","n/a",IF(AW$3&gt;(A27stdlife+$E417),(Input!$H$169*(1+rvanilla)^0.5)-SUM($H417:AV417),(Input!$H$169*(1+rvanilla)^0.5)/A27stdlife))</f>
        <v>0</v>
      </c>
      <c r="AX417" s="168">
        <f>IF(A27stdlife="n/a","n/a",IF(AX$3&gt;(A27stdlife+$E417),(Input!$H$169*(1+rvanilla)^0.5)-SUM($H417:AW417),(Input!$H$169*(1+rvanilla)^0.5)/A27stdlife))</f>
        <v>0</v>
      </c>
      <c r="AY417" s="168">
        <f>IF(A27stdlife="n/a","n/a",IF(AY$3&gt;(A27stdlife+$E417),(Input!$H$169*(1+rvanilla)^0.5)-SUM($H417:AX417),(Input!$H$169*(1+rvanilla)^0.5)/A27stdlife))</f>
        <v>0</v>
      </c>
      <c r="AZ417" s="168">
        <f>IF(A27stdlife="n/a","n/a",IF(AZ$3&gt;(A27stdlife+$E417),(Input!$H$169*(1+rvanilla)^0.5)-SUM($H417:AY417),(Input!$H$169*(1+rvanilla)^0.5)/A27stdlife))</f>
        <v>0</v>
      </c>
      <c r="BA417" s="168">
        <f>IF(A27stdlife="n/a","n/a",IF(BA$3&gt;(A27stdlife+$E417),(Input!$H$169*(1+rvanilla)^0.5)-SUM($H417:AZ417),(Input!$H$169*(1+rvanilla)^0.5)/A27stdlife))</f>
        <v>0</v>
      </c>
      <c r="BB417" s="168">
        <f>IF(A27stdlife="n/a","n/a",IF(BB$3&gt;(A27stdlife+$E417),(Input!$H$169*(1+rvanilla)^0.5)-SUM($H417:BA417),(Input!$H$169*(1+rvanilla)^0.5)/A27stdlife))</f>
        <v>0</v>
      </c>
      <c r="BC417" s="168">
        <f>IF(A27stdlife="n/a","n/a",IF(BC$3&gt;(A27stdlife+$E417),(Input!$H$169*(1+rvanilla)^0.5)-SUM($H417:BB417),(Input!$H$169*(1+rvanilla)^0.5)/A27stdlife))</f>
        <v>0</v>
      </c>
      <c r="BD417" s="168">
        <f>IF(A27stdlife="n/a","n/a",IF(BD$3&gt;(A27stdlife+$E417),(Input!$H$169*(1+rvanilla)^0.5)-SUM($H417:BC417),(Input!$H$169*(1+rvanilla)^0.5)/A27stdlife))</f>
        <v>0</v>
      </c>
      <c r="BE417" s="168">
        <f>IF(A27stdlife="n/a","n/a",IF(BE$3&gt;(A27stdlife+$E417),(Input!$H$169*(1+rvanilla)^0.5)-SUM($H417:BD417),(Input!$H$169*(1+rvanilla)^0.5)/A27stdlife))</f>
        <v>0</v>
      </c>
      <c r="BF417" s="168">
        <f>IF(A27stdlife="n/a","n/a",IF(BF$3&gt;(A27stdlife+$E417),(Input!$H$169*(1+rvanilla)^0.5)-SUM($H417:BE417),(Input!$H$169*(1+rvanilla)^0.5)/A27stdlife))</f>
        <v>0</v>
      </c>
      <c r="BG417" s="168">
        <f>IF(A27stdlife="n/a","n/a",IF(BG$3&gt;(A27stdlife+$E417),(Input!$H$169*(1+rvanilla)^0.5)-SUM($H417:BF417),(Input!$H$169*(1+rvanilla)^0.5)/A27stdlife))</f>
        <v>0</v>
      </c>
      <c r="BH417" s="168">
        <f>IF(A27stdlife="n/a","n/a",IF(BH$3&gt;(A27stdlife+$E417),(Input!$H$169*(1+rvanilla)^0.5)-SUM($H417:BG417),(Input!$H$169*(1+rvanilla)^0.5)/A27stdlife))</f>
        <v>0</v>
      </c>
      <c r="BI417" s="168">
        <f>IF(A27stdlife="n/a","n/a",IF(BI$3&gt;(A27stdlife+$E417),(Input!$H$169*(1+rvanilla)^0.5)-SUM($H417:BH417),(Input!$H$169*(1+rvanilla)^0.5)/A27stdlife))</f>
        <v>0</v>
      </c>
      <c r="BJ417" s="20"/>
      <c r="BK417" s="20"/>
      <c r="BL417"/>
      <c r="BM417"/>
      <c r="BN417"/>
      <c r="BO417"/>
      <c r="BP417"/>
      <c r="BQ417"/>
      <c r="BR417"/>
      <c r="BS417"/>
      <c r="BT417"/>
      <c r="BU417"/>
      <c r="BV417"/>
      <c r="BW417"/>
      <c r="BX417"/>
      <c r="BY417"/>
      <c r="BZ417"/>
      <c r="CA417"/>
      <c r="CB417"/>
      <c r="CC417"/>
      <c r="CD417"/>
      <c r="CE417"/>
      <c r="CF417"/>
      <c r="CG417"/>
      <c r="CH417"/>
      <c r="CI417"/>
      <c r="CJ417"/>
      <c r="CK417"/>
      <c r="CL417"/>
      <c r="CM417"/>
      <c r="CN417"/>
      <c r="CO417"/>
      <c r="CP417"/>
      <c r="CQ417"/>
      <c r="CR417"/>
      <c r="CS417"/>
      <c r="CT417"/>
      <c r="CU417"/>
      <c r="CV417"/>
      <c r="CW417"/>
      <c r="CX417"/>
      <c r="CY417"/>
      <c r="CZ417"/>
      <c r="DA417"/>
      <c r="DB417"/>
      <c r="DC417"/>
      <c r="DD417"/>
      <c r="DE417"/>
      <c r="DF417"/>
      <c r="DG417"/>
      <c r="DH417"/>
      <c r="DI417"/>
      <c r="DJ417"/>
      <c r="DK417"/>
      <c r="DL417"/>
      <c r="DM417"/>
      <c r="DN417"/>
      <c r="DO417"/>
      <c r="DP417"/>
      <c r="DQ417"/>
      <c r="DR417"/>
      <c r="DS417"/>
      <c r="DT417"/>
      <c r="DU417"/>
      <c r="DV417"/>
      <c r="DW417"/>
      <c r="DX417"/>
      <c r="DY417"/>
      <c r="DZ417"/>
      <c r="EA417"/>
      <c r="EB417"/>
      <c r="EC417"/>
      <c r="ED417"/>
      <c r="EE417"/>
      <c r="EF417"/>
      <c r="EG417"/>
      <c r="EH417"/>
      <c r="EI417"/>
      <c r="EJ417"/>
      <c r="EK417"/>
      <c r="EL417"/>
      <c r="EM417"/>
      <c r="EN417"/>
      <c r="EO417"/>
      <c r="EP417"/>
      <c r="EQ417"/>
      <c r="ER417"/>
      <c r="ES417"/>
      <c r="ET417"/>
      <c r="EU417"/>
      <c r="EV417"/>
      <c r="EW417"/>
      <c r="EX417"/>
      <c r="EY417"/>
      <c r="EZ417"/>
      <c r="FA417"/>
      <c r="FB417"/>
      <c r="FC417"/>
      <c r="FD417"/>
      <c r="FE417"/>
      <c r="FF417"/>
      <c r="FG417"/>
      <c r="FH417"/>
      <c r="FI417"/>
      <c r="FJ417"/>
      <c r="FK417"/>
      <c r="FL417"/>
      <c r="FM417"/>
      <c r="FN417"/>
      <c r="FO417"/>
      <c r="FP417"/>
      <c r="FQ417"/>
      <c r="FR417"/>
      <c r="FS417"/>
      <c r="FT417"/>
      <c r="FU417"/>
      <c r="FV417"/>
      <c r="FW417"/>
      <c r="FX417"/>
      <c r="FY417"/>
      <c r="FZ417"/>
      <c r="GA417"/>
      <c r="GB417"/>
      <c r="GC417"/>
      <c r="GD417"/>
      <c r="GE417"/>
      <c r="GF417"/>
      <c r="GG417"/>
      <c r="GH417"/>
      <c r="GI417"/>
      <c r="GJ417"/>
      <c r="GK417"/>
      <c r="GL417"/>
      <c r="GM417"/>
      <c r="GN417"/>
      <c r="GO417"/>
      <c r="GP417"/>
      <c r="GQ417"/>
      <c r="GR417"/>
      <c r="GS417"/>
      <c r="GT417"/>
      <c r="GU417"/>
      <c r="GV417"/>
      <c r="GW417"/>
      <c r="GX417"/>
      <c r="GY417"/>
      <c r="GZ417"/>
      <c r="HA417"/>
      <c r="HB417"/>
      <c r="HC417"/>
      <c r="HD417"/>
      <c r="HE417"/>
      <c r="HF417"/>
      <c r="HG417"/>
      <c r="HH417"/>
      <c r="HI417"/>
      <c r="HJ417"/>
      <c r="HK417"/>
      <c r="HL417"/>
      <c r="HM417"/>
      <c r="HN417"/>
      <c r="HO417"/>
      <c r="HP417"/>
      <c r="HQ417"/>
      <c r="HR417"/>
      <c r="HS417"/>
      <c r="HT417"/>
      <c r="HU417"/>
      <c r="HV417"/>
      <c r="HW417"/>
      <c r="HX417"/>
      <c r="HY417"/>
      <c r="HZ417"/>
      <c r="IA417"/>
      <c r="IB417"/>
      <c r="IC417"/>
      <c r="ID417"/>
      <c r="IE417"/>
      <c r="IF417"/>
      <c r="IG417"/>
      <c r="IH417"/>
      <c r="II417"/>
      <c r="IJ417"/>
      <c r="IK417"/>
      <c r="IL417"/>
      <c r="IM417"/>
      <c r="IN417"/>
      <c r="IO417"/>
      <c r="IP417"/>
      <c r="IQ417"/>
      <c r="IR417"/>
      <c r="IS417"/>
      <c r="IT417"/>
      <c r="IU417"/>
      <c r="IV417"/>
    </row>
    <row r="418" spans="1:256" s="5" customFormat="1" hidden="1" outlineLevel="2">
      <c r="A418" s="20"/>
      <c r="B418" s="20"/>
      <c r="C418" s="38"/>
      <c r="D418" s="641"/>
      <c r="E418" s="287">
        <v>3</v>
      </c>
      <c r="F418" s="40"/>
      <c r="G418" s="445"/>
      <c r="H418" s="315"/>
      <c r="I418" s="314"/>
      <c r="J418" s="168">
        <f>IF(A27stdlife="n/a","n/a",IF(J$3&gt;(A27stdlife+$E418),(Input!$I$169*(1+rvanilla)^0.5)-SUM($I418:I418),(Input!$I$169*(1+rvanilla)^0.5)/A27stdlife))</f>
        <v>0</v>
      </c>
      <c r="K418" s="168">
        <f>IF(A27stdlife="n/a","n/a",IF(K$3&gt;(A27stdlife+$E418),(Input!$I$169*(1+rvanilla)^0.5)-SUM($I418:J418),(Input!$I$169*(1+rvanilla)^0.5)/A27stdlife))</f>
        <v>0</v>
      </c>
      <c r="L418" s="168">
        <f>IF(A27stdlife="n/a","n/a",IF(L$3&gt;(A27stdlife+$E418),(Input!$I$169*(1+rvanilla)^0.5)-SUM($I418:K418),(Input!$I$169*(1+rvanilla)^0.5)/A27stdlife))</f>
        <v>0</v>
      </c>
      <c r="M418" s="168">
        <f>IF(A27stdlife="n/a","n/a",IF(M$3&gt;(A27stdlife+$E418),(Input!$I$169*(1+rvanilla)^0.5)-SUM($I418:L418),(Input!$I$169*(1+rvanilla)^0.5)/A27stdlife))</f>
        <v>0</v>
      </c>
      <c r="N418" s="168">
        <f>IF(A27stdlife="n/a","n/a",IF(N$3&gt;(A27stdlife+$E418),(Input!$I$169*(1+rvanilla)^0.5)-SUM($I418:M418),(Input!$I$169*(1+rvanilla)^0.5)/A27stdlife))</f>
        <v>0</v>
      </c>
      <c r="O418" s="168">
        <f>IF(A27stdlife="n/a","n/a",IF(O$3&gt;(A27stdlife+$E418),(Input!$I$169*(1+rvanilla)^0.5)-SUM($I418:N418),(Input!$I$169*(1+rvanilla)^0.5)/A27stdlife))</f>
        <v>0</v>
      </c>
      <c r="P418" s="168">
        <f>IF(A27stdlife="n/a","n/a",IF(P$3&gt;(A27stdlife+$E418),(Input!$I$169*(1+rvanilla)^0.5)-SUM($I418:O418),(Input!$I$169*(1+rvanilla)^0.5)/A27stdlife))</f>
        <v>0</v>
      </c>
      <c r="Q418" s="168">
        <f>IF(A27stdlife="n/a","n/a",IF(Q$3&gt;(A27stdlife+$E418),(Input!$I$169*(1+rvanilla)^0.5)-SUM($I418:P418),(Input!$I$169*(1+rvanilla)^0.5)/A27stdlife))</f>
        <v>0</v>
      </c>
      <c r="R418" s="168">
        <f>IF(A27stdlife="n/a","n/a",IF(R$3&gt;(A27stdlife+$E418),(Input!$I$169*(1+rvanilla)^0.5)-SUM($I418:Q418),(Input!$I$169*(1+rvanilla)^0.5)/A27stdlife))</f>
        <v>0</v>
      </c>
      <c r="S418" s="168">
        <f>IF(A27stdlife="n/a","n/a",IF(S$3&gt;(A27stdlife+$E418),(Input!$I$169*(1+rvanilla)^0.5)-SUM($I418:R418),(Input!$I$169*(1+rvanilla)^0.5)/A27stdlife))</f>
        <v>0</v>
      </c>
      <c r="T418" s="168">
        <f>IF(A27stdlife="n/a","n/a",IF(T$3&gt;(A27stdlife+$E418),(Input!$I$169*(1+rvanilla)^0.5)-SUM($I418:S418),(Input!$I$169*(1+rvanilla)^0.5)/A27stdlife))</f>
        <v>0</v>
      </c>
      <c r="U418" s="168">
        <f>IF(A27stdlife="n/a","n/a",IF(U$3&gt;(A27stdlife+$E418),(Input!$I$169*(1+rvanilla)^0.5)-SUM($I418:T418),(Input!$I$169*(1+rvanilla)^0.5)/A27stdlife))</f>
        <v>0</v>
      </c>
      <c r="V418" s="168">
        <f>IF(A27stdlife="n/a","n/a",IF(V$3&gt;(A27stdlife+$E418),(Input!$I$169*(1+rvanilla)^0.5)-SUM($I418:U418),(Input!$I$169*(1+rvanilla)^0.5)/A27stdlife))</f>
        <v>0</v>
      </c>
      <c r="W418" s="168">
        <f>IF(A27stdlife="n/a","n/a",IF(W$3&gt;(A27stdlife+$E418),(Input!$I$169*(1+rvanilla)^0.5)-SUM($I418:V418),(Input!$I$169*(1+rvanilla)^0.5)/A27stdlife))</f>
        <v>0</v>
      </c>
      <c r="X418" s="168">
        <f>IF(A27stdlife="n/a","n/a",IF(X$3&gt;(A27stdlife+$E418),(Input!$I$169*(1+rvanilla)^0.5)-SUM($I418:W418),(Input!$I$169*(1+rvanilla)^0.5)/A27stdlife))</f>
        <v>0</v>
      </c>
      <c r="Y418" s="168">
        <f>IF(A27stdlife="n/a","n/a",IF(Y$3&gt;(A27stdlife+$E418),(Input!$I$169*(1+rvanilla)^0.5)-SUM($I418:X418),(Input!$I$169*(1+rvanilla)^0.5)/A27stdlife))</f>
        <v>0</v>
      </c>
      <c r="Z418" s="168">
        <f>IF(A27stdlife="n/a","n/a",IF(Z$3&gt;(A27stdlife+$E418),(Input!$I$169*(1+rvanilla)^0.5)-SUM($I418:Y418),(Input!$I$169*(1+rvanilla)^0.5)/A27stdlife))</f>
        <v>0</v>
      </c>
      <c r="AA418" s="168">
        <f>IF(A27stdlife="n/a","n/a",IF(AA$3&gt;(A27stdlife+$E418),(Input!$I$169*(1+rvanilla)^0.5)-SUM($I418:Z418),(Input!$I$169*(1+rvanilla)^0.5)/A27stdlife))</f>
        <v>0</v>
      </c>
      <c r="AB418" s="168">
        <f>IF(A27stdlife="n/a","n/a",IF(AB$3&gt;(A27stdlife+$E418),(Input!$I$169*(1+rvanilla)^0.5)-SUM($I418:AA418),(Input!$I$169*(1+rvanilla)^0.5)/A27stdlife))</f>
        <v>0</v>
      </c>
      <c r="AC418" s="168">
        <f>IF(A27stdlife="n/a","n/a",IF(AC$3&gt;(A27stdlife+$E418),(Input!$I$169*(1+rvanilla)^0.5)-SUM($I418:AB418),(Input!$I$169*(1+rvanilla)^0.5)/A27stdlife))</f>
        <v>0</v>
      </c>
      <c r="AD418" s="168">
        <f>IF(A27stdlife="n/a","n/a",IF(AD$3&gt;(A27stdlife+$E418),(Input!$I$169*(1+rvanilla)^0.5)-SUM($I418:AC418),(Input!$I$169*(1+rvanilla)^0.5)/A27stdlife))</f>
        <v>0</v>
      </c>
      <c r="AE418" s="168">
        <f>IF(A27stdlife="n/a","n/a",IF(AE$3&gt;(A27stdlife+$E418),(Input!$I$169*(1+rvanilla)^0.5)-SUM($I418:AD418),(Input!$I$169*(1+rvanilla)^0.5)/A27stdlife))</f>
        <v>0</v>
      </c>
      <c r="AF418" s="168">
        <f>IF(A27stdlife="n/a","n/a",IF(AF$3&gt;(A27stdlife+$E418),(Input!$I$169*(1+rvanilla)^0.5)-SUM($I418:AE418),(Input!$I$169*(1+rvanilla)^0.5)/A27stdlife))</f>
        <v>0</v>
      </c>
      <c r="AG418" s="168">
        <f>IF(A27stdlife="n/a","n/a",IF(AG$3&gt;(A27stdlife+$E418),(Input!$I$169*(1+rvanilla)^0.5)-SUM($I418:AF418),(Input!$I$169*(1+rvanilla)^0.5)/A27stdlife))</f>
        <v>0</v>
      </c>
      <c r="AH418" s="168">
        <f>IF(A27stdlife="n/a","n/a",IF(AH$3&gt;(A27stdlife+$E418),(Input!$I$169*(1+rvanilla)^0.5)-SUM($I418:AG418),(Input!$I$169*(1+rvanilla)^0.5)/A27stdlife))</f>
        <v>0</v>
      </c>
      <c r="AI418" s="168">
        <f>IF(A27stdlife="n/a","n/a",IF(AI$3&gt;(A27stdlife+$E418),(Input!$I$169*(1+rvanilla)^0.5)-SUM($I418:AH418),(Input!$I$169*(1+rvanilla)^0.5)/A27stdlife))</f>
        <v>0</v>
      </c>
      <c r="AJ418" s="168">
        <f>IF(A27stdlife="n/a","n/a",IF(AJ$3&gt;(A27stdlife+$E418),(Input!$I$169*(1+rvanilla)^0.5)-SUM($I418:AI418),(Input!$I$169*(1+rvanilla)^0.5)/A27stdlife))</f>
        <v>0</v>
      </c>
      <c r="AK418" s="168">
        <f>IF(A27stdlife="n/a","n/a",IF(AK$3&gt;(A27stdlife+$E418),(Input!$I$169*(1+rvanilla)^0.5)-SUM($I418:AJ418),(Input!$I$169*(1+rvanilla)^0.5)/A27stdlife))</f>
        <v>0</v>
      </c>
      <c r="AL418" s="168">
        <f>IF(A27stdlife="n/a","n/a",IF(AL$3&gt;(A27stdlife+$E418),(Input!$I$169*(1+rvanilla)^0.5)-SUM($I418:AK418),(Input!$I$169*(1+rvanilla)^0.5)/A27stdlife))</f>
        <v>0</v>
      </c>
      <c r="AM418" s="168">
        <f>IF(A27stdlife="n/a","n/a",IF(AM$3&gt;(A27stdlife+$E418),(Input!$I$169*(1+rvanilla)^0.5)-SUM($I418:AL418),(Input!$I$169*(1+rvanilla)^0.5)/A27stdlife))</f>
        <v>0</v>
      </c>
      <c r="AN418" s="168">
        <f>IF(A27stdlife="n/a","n/a",IF(AN$3&gt;(A27stdlife+$E418),(Input!$I$169*(1+rvanilla)^0.5)-SUM($I418:AM418),(Input!$I$169*(1+rvanilla)^0.5)/A27stdlife))</f>
        <v>0</v>
      </c>
      <c r="AO418" s="168">
        <f>IF(A27stdlife="n/a","n/a",IF(AO$3&gt;(A27stdlife+$E418),(Input!$I$169*(1+rvanilla)^0.5)-SUM($I418:AN418),(Input!$I$169*(1+rvanilla)^0.5)/A27stdlife))</f>
        <v>0</v>
      </c>
      <c r="AP418" s="168">
        <f>IF(A27stdlife="n/a","n/a",IF(AP$3&gt;(A27stdlife+$E418),(Input!$I$169*(1+rvanilla)^0.5)-SUM($I418:AO418),(Input!$I$169*(1+rvanilla)^0.5)/A27stdlife))</f>
        <v>0</v>
      </c>
      <c r="AQ418" s="168">
        <f>IF(A27stdlife="n/a","n/a",IF(AQ$3&gt;(A27stdlife+$E418),(Input!$I$169*(1+rvanilla)^0.5)-SUM($I418:AP418),(Input!$I$169*(1+rvanilla)^0.5)/A27stdlife))</f>
        <v>0</v>
      </c>
      <c r="AR418" s="168">
        <f>IF(A27stdlife="n/a","n/a",IF(AR$3&gt;(A27stdlife+$E418),(Input!$I$169*(1+rvanilla)^0.5)-SUM($I418:AQ418),(Input!$I$169*(1+rvanilla)^0.5)/A27stdlife))</f>
        <v>0</v>
      </c>
      <c r="AS418" s="168">
        <f>IF(A27stdlife="n/a","n/a",IF(AS$3&gt;(A27stdlife+$E418),(Input!$I$169*(1+rvanilla)^0.5)-SUM($I418:AR418),(Input!$I$169*(1+rvanilla)^0.5)/A27stdlife))</f>
        <v>0</v>
      </c>
      <c r="AT418" s="168">
        <f>IF(A27stdlife="n/a","n/a",IF(AT$3&gt;(A27stdlife+$E418),(Input!$I$169*(1+rvanilla)^0.5)-SUM($I418:AS418),(Input!$I$169*(1+rvanilla)^0.5)/A27stdlife))</f>
        <v>0</v>
      </c>
      <c r="AU418" s="168">
        <f>IF(A27stdlife="n/a","n/a",IF(AU$3&gt;(A27stdlife+$E418),(Input!$I$169*(1+rvanilla)^0.5)-SUM($I418:AT418),(Input!$I$169*(1+rvanilla)^0.5)/A27stdlife))</f>
        <v>0</v>
      </c>
      <c r="AV418" s="168">
        <f>IF(A27stdlife="n/a","n/a",IF(AV$3&gt;(A27stdlife+$E418),(Input!$I$169*(1+rvanilla)^0.5)-SUM($I418:AU418),(Input!$I$169*(1+rvanilla)^0.5)/A27stdlife))</f>
        <v>0</v>
      </c>
      <c r="AW418" s="168">
        <f>IF(A27stdlife="n/a","n/a",IF(AW$3&gt;(A27stdlife+$E418),(Input!$I$169*(1+rvanilla)^0.5)-SUM($I418:AV418),(Input!$I$169*(1+rvanilla)^0.5)/A27stdlife))</f>
        <v>0</v>
      </c>
      <c r="AX418" s="168">
        <f>IF(A27stdlife="n/a","n/a",IF(AX$3&gt;(A27stdlife+$E418),(Input!$I$169*(1+rvanilla)^0.5)-SUM($I418:AW418),(Input!$I$169*(1+rvanilla)^0.5)/A27stdlife))</f>
        <v>0</v>
      </c>
      <c r="AY418" s="168">
        <f>IF(A27stdlife="n/a","n/a",IF(AY$3&gt;(A27stdlife+$E418),(Input!$I$169*(1+rvanilla)^0.5)-SUM($I418:AX418),(Input!$I$169*(1+rvanilla)^0.5)/A27stdlife))</f>
        <v>0</v>
      </c>
      <c r="AZ418" s="168">
        <f>IF(A27stdlife="n/a","n/a",IF(AZ$3&gt;(A27stdlife+$E418),(Input!$I$169*(1+rvanilla)^0.5)-SUM($I418:AY418),(Input!$I$169*(1+rvanilla)^0.5)/A27stdlife))</f>
        <v>0</v>
      </c>
      <c r="BA418" s="168">
        <f>IF(A27stdlife="n/a","n/a",IF(BA$3&gt;(A27stdlife+$E418),(Input!$I$169*(1+rvanilla)^0.5)-SUM($I418:AZ418),(Input!$I$169*(1+rvanilla)^0.5)/A27stdlife))</f>
        <v>0</v>
      </c>
      <c r="BB418" s="168">
        <f>IF(A27stdlife="n/a","n/a",IF(BB$3&gt;(A27stdlife+$E418),(Input!$I$169*(1+rvanilla)^0.5)-SUM($I418:BA418),(Input!$I$169*(1+rvanilla)^0.5)/A27stdlife))</f>
        <v>0</v>
      </c>
      <c r="BC418" s="168">
        <f>IF(A27stdlife="n/a","n/a",IF(BC$3&gt;(A27stdlife+$E418),(Input!$I$169*(1+rvanilla)^0.5)-SUM($I418:BB418),(Input!$I$169*(1+rvanilla)^0.5)/A27stdlife))</f>
        <v>0</v>
      </c>
      <c r="BD418" s="168">
        <f>IF(A27stdlife="n/a","n/a",IF(BD$3&gt;(A27stdlife+$E418),(Input!$I$169*(1+rvanilla)^0.5)-SUM($I418:BC418),(Input!$I$169*(1+rvanilla)^0.5)/A27stdlife))</f>
        <v>0</v>
      </c>
      <c r="BE418" s="168">
        <f>IF(A27stdlife="n/a","n/a",IF(BE$3&gt;(A27stdlife+$E418),(Input!$I$169*(1+rvanilla)^0.5)-SUM($I418:BD418),(Input!$I$169*(1+rvanilla)^0.5)/A27stdlife))</f>
        <v>0</v>
      </c>
      <c r="BF418" s="168">
        <f>IF(A27stdlife="n/a","n/a",IF(BF$3&gt;(A27stdlife+$E418),(Input!$I$169*(1+rvanilla)^0.5)-SUM($I418:BE418),(Input!$I$169*(1+rvanilla)^0.5)/A27stdlife))</f>
        <v>0</v>
      </c>
      <c r="BG418" s="168">
        <f>IF(A27stdlife="n/a","n/a",IF(BG$3&gt;(A27stdlife+$E418),(Input!$I$169*(1+rvanilla)^0.5)-SUM($I418:BF418),(Input!$I$169*(1+rvanilla)^0.5)/A27stdlife))</f>
        <v>0</v>
      </c>
      <c r="BH418" s="168">
        <f>IF(A27stdlife="n/a","n/a",IF(BH$3&gt;(A27stdlife+$E418),(Input!$I$169*(1+rvanilla)^0.5)-SUM($I418:BG418),(Input!$I$169*(1+rvanilla)^0.5)/A27stdlife))</f>
        <v>0</v>
      </c>
      <c r="BI418" s="168">
        <f>IF(A27stdlife="n/a","n/a",IF(BI$3&gt;(A27stdlife+$E418),(Input!$I$169*(1+rvanilla)^0.5)-SUM($I418:BH418),(Input!$I$169*(1+rvanilla)^0.5)/A27stdlife))</f>
        <v>0</v>
      </c>
      <c r="BJ418" s="20"/>
      <c r="BK418" s="20"/>
      <c r="BL418"/>
      <c r="BM418"/>
      <c r="BN418"/>
      <c r="BO418"/>
      <c r="BP418"/>
      <c r="BQ418"/>
      <c r="BR418"/>
      <c r="BS418"/>
      <c r="BT418"/>
      <c r="BU418"/>
      <c r="BV418"/>
      <c r="BW418"/>
      <c r="BX418"/>
      <c r="BY418"/>
      <c r="BZ418"/>
      <c r="CA418"/>
      <c r="CB418"/>
      <c r="CC418"/>
      <c r="CD418"/>
      <c r="CE418"/>
      <c r="CF418"/>
      <c r="CG418"/>
      <c r="CH418"/>
      <c r="CI418"/>
      <c r="CJ418"/>
      <c r="CK418"/>
      <c r="CL418"/>
      <c r="CM418"/>
      <c r="CN418"/>
      <c r="CO418"/>
      <c r="CP418"/>
      <c r="CQ418"/>
      <c r="CR418"/>
      <c r="CS418"/>
      <c r="CT418"/>
      <c r="CU418"/>
      <c r="CV418"/>
      <c r="CW418"/>
      <c r="CX418"/>
      <c r="CY418"/>
      <c r="CZ418"/>
      <c r="DA418"/>
      <c r="DB418"/>
      <c r="DC418"/>
      <c r="DD418"/>
      <c r="DE418"/>
      <c r="DF418"/>
      <c r="DG418"/>
      <c r="DH418"/>
      <c r="DI418"/>
      <c r="DJ418"/>
      <c r="DK418"/>
      <c r="DL418"/>
      <c r="DM418"/>
      <c r="DN418"/>
      <c r="DO418"/>
      <c r="DP418"/>
      <c r="DQ418"/>
      <c r="DR418"/>
      <c r="DS418"/>
      <c r="DT418"/>
      <c r="DU418"/>
      <c r="DV418"/>
      <c r="DW418"/>
      <c r="DX418"/>
      <c r="DY418"/>
      <c r="DZ418"/>
      <c r="EA418"/>
      <c r="EB418"/>
      <c r="EC418"/>
      <c r="ED418"/>
      <c r="EE418"/>
      <c r="EF418"/>
      <c r="EG418"/>
      <c r="EH418"/>
      <c r="EI418"/>
      <c r="EJ418"/>
      <c r="EK418"/>
      <c r="EL418"/>
      <c r="EM418"/>
      <c r="EN418"/>
      <c r="EO418"/>
      <c r="EP418"/>
      <c r="EQ418"/>
      <c r="ER418"/>
      <c r="ES418"/>
      <c r="ET418"/>
      <c r="EU418"/>
      <c r="EV418"/>
      <c r="EW418"/>
      <c r="EX418"/>
      <c r="EY418"/>
      <c r="EZ418"/>
      <c r="FA418"/>
      <c r="FB418"/>
      <c r="FC418"/>
      <c r="FD418"/>
      <c r="FE418"/>
      <c r="FF418"/>
      <c r="FG418"/>
      <c r="FH418"/>
      <c r="FI418"/>
      <c r="FJ418"/>
      <c r="FK418"/>
      <c r="FL418"/>
      <c r="FM418"/>
      <c r="FN418"/>
      <c r="FO418"/>
      <c r="FP418"/>
      <c r="FQ418"/>
      <c r="FR418"/>
      <c r="FS418"/>
      <c r="FT418"/>
      <c r="FU418"/>
      <c r="FV418"/>
      <c r="FW418"/>
      <c r="FX418"/>
      <c r="FY418"/>
      <c r="FZ418"/>
      <c r="GA418"/>
      <c r="GB418"/>
      <c r="GC418"/>
      <c r="GD418"/>
      <c r="GE418"/>
      <c r="GF418"/>
      <c r="GG418"/>
      <c r="GH418"/>
      <c r="GI418"/>
      <c r="GJ418"/>
      <c r="GK418"/>
      <c r="GL418"/>
      <c r="GM418"/>
      <c r="GN418"/>
      <c r="GO418"/>
      <c r="GP418"/>
      <c r="GQ418"/>
      <c r="GR418"/>
      <c r="GS418"/>
      <c r="GT418"/>
      <c r="GU418"/>
      <c r="GV418"/>
      <c r="GW418"/>
      <c r="GX418"/>
      <c r="GY418"/>
      <c r="GZ418"/>
      <c r="HA418"/>
      <c r="HB418"/>
      <c r="HC418"/>
      <c r="HD418"/>
      <c r="HE418"/>
      <c r="HF418"/>
      <c r="HG418"/>
      <c r="HH418"/>
      <c r="HI418"/>
      <c r="HJ418"/>
      <c r="HK418"/>
      <c r="HL418"/>
      <c r="HM418"/>
      <c r="HN418"/>
      <c r="HO418"/>
      <c r="HP418"/>
      <c r="HQ418"/>
      <c r="HR418"/>
      <c r="HS418"/>
      <c r="HT418"/>
      <c r="HU418"/>
      <c r="HV418"/>
      <c r="HW418"/>
      <c r="HX418"/>
      <c r="HY418"/>
      <c r="HZ418"/>
      <c r="IA418"/>
      <c r="IB418"/>
      <c r="IC418"/>
      <c r="ID418"/>
      <c r="IE418"/>
      <c r="IF418"/>
      <c r="IG418"/>
      <c r="IH418"/>
      <c r="II418"/>
      <c r="IJ418"/>
      <c r="IK418"/>
      <c r="IL418"/>
      <c r="IM418"/>
      <c r="IN418"/>
      <c r="IO418"/>
      <c r="IP418"/>
      <c r="IQ418"/>
      <c r="IR418"/>
      <c r="IS418"/>
      <c r="IT418"/>
      <c r="IU418"/>
      <c r="IV418"/>
    </row>
    <row r="419" spans="1:256" s="5" customFormat="1" hidden="1" outlineLevel="2">
      <c r="A419" s="20"/>
      <c r="B419" s="20"/>
      <c r="C419" s="38"/>
      <c r="D419" s="641"/>
      <c r="E419" s="287">
        <v>4</v>
      </c>
      <c r="F419" s="40"/>
      <c r="G419" s="445"/>
      <c r="H419" s="315"/>
      <c r="I419" s="315"/>
      <c r="J419" s="314"/>
      <c r="K419" s="168">
        <f>IF(A27stdlife="n/a","n/a",IF(K$3&gt;(A27stdlife+$E419),(Input!$J$169*(1+rvanilla)^0.5)-SUM($J419:J419),(Input!$J$169*(1+rvanilla)^0.5)/A27stdlife))</f>
        <v>0</v>
      </c>
      <c r="L419" s="168">
        <f>IF(A27stdlife="n/a","n/a",IF(L$3&gt;(A27stdlife+$E419),(Input!$J$169*(1+rvanilla)^0.5)-SUM($J419:K419),(Input!$J$169*(1+rvanilla)^0.5)/A27stdlife))</f>
        <v>0</v>
      </c>
      <c r="M419" s="168">
        <f>IF(A27stdlife="n/a","n/a",IF(M$3&gt;(A27stdlife+$E419),(Input!$J$169*(1+rvanilla)^0.5)-SUM($J419:L419),(Input!$J$169*(1+rvanilla)^0.5)/A27stdlife))</f>
        <v>0</v>
      </c>
      <c r="N419" s="168">
        <f>IF(A27stdlife="n/a","n/a",IF(N$3&gt;(A27stdlife+$E419),(Input!$J$169*(1+rvanilla)^0.5)-SUM($J419:M419),(Input!$J$169*(1+rvanilla)^0.5)/A27stdlife))</f>
        <v>0</v>
      </c>
      <c r="O419" s="168">
        <f>IF(A27stdlife="n/a","n/a",IF(O$3&gt;(A27stdlife+$E419),(Input!$J$169*(1+rvanilla)^0.5)-SUM($J419:N419),(Input!$J$169*(1+rvanilla)^0.5)/A27stdlife))</f>
        <v>0</v>
      </c>
      <c r="P419" s="168">
        <f>IF(A27stdlife="n/a","n/a",IF(P$3&gt;(A27stdlife+$E419),(Input!$J$169*(1+rvanilla)^0.5)-SUM($J419:O419),(Input!$J$169*(1+rvanilla)^0.5)/A27stdlife))</f>
        <v>0</v>
      </c>
      <c r="Q419" s="168">
        <f>IF(A27stdlife="n/a","n/a",IF(Q$3&gt;(A27stdlife+$E419),(Input!$J$169*(1+rvanilla)^0.5)-SUM($J419:P419),(Input!$J$169*(1+rvanilla)^0.5)/A27stdlife))</f>
        <v>0</v>
      </c>
      <c r="R419" s="168">
        <f>IF(A27stdlife="n/a","n/a",IF(R$3&gt;(A27stdlife+$E419),(Input!$J$169*(1+rvanilla)^0.5)-SUM($J419:Q419),(Input!$J$169*(1+rvanilla)^0.5)/A27stdlife))</f>
        <v>0</v>
      </c>
      <c r="S419" s="168">
        <f>IF(A27stdlife="n/a","n/a",IF(S$3&gt;(A27stdlife+$E419),(Input!$J$169*(1+rvanilla)^0.5)-SUM($J419:R419),(Input!$J$169*(1+rvanilla)^0.5)/A27stdlife))</f>
        <v>0</v>
      </c>
      <c r="T419" s="168">
        <f>IF(A27stdlife="n/a","n/a",IF(T$3&gt;(A27stdlife+$E419),(Input!$J$169*(1+rvanilla)^0.5)-SUM($J419:S419),(Input!$J$169*(1+rvanilla)^0.5)/A27stdlife))</f>
        <v>0</v>
      </c>
      <c r="U419" s="168">
        <f>IF(A27stdlife="n/a","n/a",IF(U$3&gt;(A27stdlife+$E419),(Input!$J$169*(1+rvanilla)^0.5)-SUM($J419:T419),(Input!$J$169*(1+rvanilla)^0.5)/A27stdlife))</f>
        <v>0</v>
      </c>
      <c r="V419" s="168">
        <f>IF(A27stdlife="n/a","n/a",IF(V$3&gt;(A27stdlife+$E419),(Input!$J$169*(1+rvanilla)^0.5)-SUM($J419:U419),(Input!$J$169*(1+rvanilla)^0.5)/A27stdlife))</f>
        <v>0</v>
      </c>
      <c r="W419" s="168">
        <f>IF(A27stdlife="n/a","n/a",IF(W$3&gt;(A27stdlife+$E419),(Input!$J$169*(1+rvanilla)^0.5)-SUM($J419:V419),(Input!$J$169*(1+rvanilla)^0.5)/A27stdlife))</f>
        <v>0</v>
      </c>
      <c r="X419" s="168">
        <f>IF(A27stdlife="n/a","n/a",IF(X$3&gt;(A27stdlife+$E419),(Input!$J$169*(1+rvanilla)^0.5)-SUM($J419:W419),(Input!$J$169*(1+rvanilla)^0.5)/A27stdlife))</f>
        <v>0</v>
      </c>
      <c r="Y419" s="168">
        <f>IF(A27stdlife="n/a","n/a",IF(Y$3&gt;(A27stdlife+$E419),(Input!$J$169*(1+rvanilla)^0.5)-SUM($J419:X419),(Input!$J$169*(1+rvanilla)^0.5)/A27stdlife))</f>
        <v>0</v>
      </c>
      <c r="Z419" s="168">
        <f>IF(A27stdlife="n/a","n/a",IF(Z$3&gt;(A27stdlife+$E419),(Input!$J$169*(1+rvanilla)^0.5)-SUM($J419:Y419),(Input!$J$169*(1+rvanilla)^0.5)/A27stdlife))</f>
        <v>0</v>
      </c>
      <c r="AA419" s="168">
        <f>IF(A27stdlife="n/a","n/a",IF(AA$3&gt;(A27stdlife+$E419),(Input!$J$169*(1+rvanilla)^0.5)-SUM($J419:Z419),(Input!$J$169*(1+rvanilla)^0.5)/A27stdlife))</f>
        <v>0</v>
      </c>
      <c r="AB419" s="168">
        <f>IF(A27stdlife="n/a","n/a",IF(AB$3&gt;(A27stdlife+$E419),(Input!$J$169*(1+rvanilla)^0.5)-SUM($J419:AA419),(Input!$J$169*(1+rvanilla)^0.5)/A27stdlife))</f>
        <v>0</v>
      </c>
      <c r="AC419" s="168">
        <f>IF(A27stdlife="n/a","n/a",IF(AC$3&gt;(A27stdlife+$E419),(Input!$J$169*(1+rvanilla)^0.5)-SUM($J419:AB419),(Input!$J$169*(1+rvanilla)^0.5)/A27stdlife))</f>
        <v>0</v>
      </c>
      <c r="AD419" s="168">
        <f>IF(A27stdlife="n/a","n/a",IF(AD$3&gt;(A27stdlife+$E419),(Input!$J$169*(1+rvanilla)^0.5)-SUM($J419:AC419),(Input!$J$169*(1+rvanilla)^0.5)/A27stdlife))</f>
        <v>0</v>
      </c>
      <c r="AE419" s="168">
        <f>IF(A27stdlife="n/a","n/a",IF(AE$3&gt;(A27stdlife+$E419),(Input!$J$169*(1+rvanilla)^0.5)-SUM($J419:AD419),(Input!$J$169*(1+rvanilla)^0.5)/A27stdlife))</f>
        <v>0</v>
      </c>
      <c r="AF419" s="168">
        <f>IF(A27stdlife="n/a","n/a",IF(AF$3&gt;(A27stdlife+$E419),(Input!$J$169*(1+rvanilla)^0.5)-SUM($J419:AE419),(Input!$J$169*(1+rvanilla)^0.5)/A27stdlife))</f>
        <v>0</v>
      </c>
      <c r="AG419" s="168">
        <f>IF(A27stdlife="n/a","n/a",IF(AG$3&gt;(A27stdlife+$E419),(Input!$J$169*(1+rvanilla)^0.5)-SUM($J419:AF419),(Input!$J$169*(1+rvanilla)^0.5)/A27stdlife))</f>
        <v>0</v>
      </c>
      <c r="AH419" s="168">
        <f>IF(A27stdlife="n/a","n/a",IF(AH$3&gt;(A27stdlife+$E419),(Input!$J$169*(1+rvanilla)^0.5)-SUM($J419:AG419),(Input!$J$169*(1+rvanilla)^0.5)/A27stdlife))</f>
        <v>0</v>
      </c>
      <c r="AI419" s="168">
        <f>IF(A27stdlife="n/a","n/a",IF(AI$3&gt;(A27stdlife+$E419),(Input!$J$169*(1+rvanilla)^0.5)-SUM($J419:AH419),(Input!$J$169*(1+rvanilla)^0.5)/A27stdlife))</f>
        <v>0</v>
      </c>
      <c r="AJ419" s="168">
        <f>IF(A27stdlife="n/a","n/a",IF(AJ$3&gt;(A27stdlife+$E419),(Input!$J$169*(1+rvanilla)^0.5)-SUM($J419:AI419),(Input!$J$169*(1+rvanilla)^0.5)/A27stdlife))</f>
        <v>0</v>
      </c>
      <c r="AK419" s="168">
        <f>IF(A27stdlife="n/a","n/a",IF(AK$3&gt;(A27stdlife+$E419),(Input!$J$169*(1+rvanilla)^0.5)-SUM($J419:AJ419),(Input!$J$169*(1+rvanilla)^0.5)/A27stdlife))</f>
        <v>0</v>
      </c>
      <c r="AL419" s="168">
        <f>IF(A27stdlife="n/a","n/a",IF(AL$3&gt;(A27stdlife+$E419),(Input!$J$169*(1+rvanilla)^0.5)-SUM($J419:AK419),(Input!$J$169*(1+rvanilla)^0.5)/A27stdlife))</f>
        <v>0</v>
      </c>
      <c r="AM419" s="168">
        <f>IF(A27stdlife="n/a","n/a",IF(AM$3&gt;(A27stdlife+$E419),(Input!$J$169*(1+rvanilla)^0.5)-SUM($J419:AL419),(Input!$J$169*(1+rvanilla)^0.5)/A27stdlife))</f>
        <v>0</v>
      </c>
      <c r="AN419" s="168">
        <f>IF(A27stdlife="n/a","n/a",IF(AN$3&gt;(A27stdlife+$E419),(Input!$J$169*(1+rvanilla)^0.5)-SUM($J419:AM419),(Input!$J$169*(1+rvanilla)^0.5)/A27stdlife))</f>
        <v>0</v>
      </c>
      <c r="AO419" s="168">
        <f>IF(A27stdlife="n/a","n/a",IF(AO$3&gt;(A27stdlife+$E419),(Input!$J$169*(1+rvanilla)^0.5)-SUM($J419:AN419),(Input!$J$169*(1+rvanilla)^0.5)/A27stdlife))</f>
        <v>0</v>
      </c>
      <c r="AP419" s="168">
        <f>IF(A27stdlife="n/a","n/a",IF(AP$3&gt;(A27stdlife+$E419),(Input!$J$169*(1+rvanilla)^0.5)-SUM($J419:AO419),(Input!$J$169*(1+rvanilla)^0.5)/A27stdlife))</f>
        <v>0</v>
      </c>
      <c r="AQ419" s="168">
        <f>IF(A27stdlife="n/a","n/a",IF(AQ$3&gt;(A27stdlife+$E419),(Input!$J$169*(1+rvanilla)^0.5)-SUM($J419:AP419),(Input!$J$169*(1+rvanilla)^0.5)/A27stdlife))</f>
        <v>0</v>
      </c>
      <c r="AR419" s="168">
        <f>IF(A27stdlife="n/a","n/a",IF(AR$3&gt;(A27stdlife+$E419),(Input!$J$169*(1+rvanilla)^0.5)-SUM($J419:AQ419),(Input!$J$169*(1+rvanilla)^0.5)/A27stdlife))</f>
        <v>0</v>
      </c>
      <c r="AS419" s="168">
        <f>IF(A27stdlife="n/a","n/a",IF(AS$3&gt;(A27stdlife+$E419),(Input!$J$169*(1+rvanilla)^0.5)-SUM($J419:AR419),(Input!$J$169*(1+rvanilla)^0.5)/A27stdlife))</f>
        <v>0</v>
      </c>
      <c r="AT419" s="168">
        <f>IF(A27stdlife="n/a","n/a",IF(AT$3&gt;(A27stdlife+$E419),(Input!$J$169*(1+rvanilla)^0.5)-SUM($J419:AS419),(Input!$J$169*(1+rvanilla)^0.5)/A27stdlife))</f>
        <v>0</v>
      </c>
      <c r="AU419" s="168">
        <f>IF(A27stdlife="n/a","n/a",IF(AU$3&gt;(A27stdlife+$E419),(Input!$J$169*(1+rvanilla)^0.5)-SUM($J419:AT419),(Input!$J$169*(1+rvanilla)^0.5)/A27stdlife))</f>
        <v>0</v>
      </c>
      <c r="AV419" s="168">
        <f>IF(A27stdlife="n/a","n/a",IF(AV$3&gt;(A27stdlife+$E419),(Input!$J$169*(1+rvanilla)^0.5)-SUM($J419:AU419),(Input!$J$169*(1+rvanilla)^0.5)/A27stdlife))</f>
        <v>0</v>
      </c>
      <c r="AW419" s="168">
        <f>IF(A27stdlife="n/a","n/a",IF(AW$3&gt;(A27stdlife+$E419),(Input!$J$169*(1+rvanilla)^0.5)-SUM($J419:AV419),(Input!$J$169*(1+rvanilla)^0.5)/A27stdlife))</f>
        <v>0</v>
      </c>
      <c r="AX419" s="168">
        <f>IF(A27stdlife="n/a","n/a",IF(AX$3&gt;(A27stdlife+$E419),(Input!$J$169*(1+rvanilla)^0.5)-SUM($J419:AW419),(Input!$J$169*(1+rvanilla)^0.5)/A27stdlife))</f>
        <v>0</v>
      </c>
      <c r="AY419" s="168">
        <f>IF(A27stdlife="n/a","n/a",IF(AY$3&gt;(A27stdlife+$E419),(Input!$J$169*(1+rvanilla)^0.5)-SUM($J419:AX419),(Input!$J$169*(1+rvanilla)^0.5)/A27stdlife))</f>
        <v>0</v>
      </c>
      <c r="AZ419" s="168">
        <f>IF(A27stdlife="n/a","n/a",IF(AZ$3&gt;(A27stdlife+$E419),(Input!$J$169*(1+rvanilla)^0.5)-SUM($J419:AY419),(Input!$J$169*(1+rvanilla)^0.5)/A27stdlife))</f>
        <v>0</v>
      </c>
      <c r="BA419" s="168">
        <f>IF(A27stdlife="n/a","n/a",IF(BA$3&gt;(A27stdlife+$E419),(Input!$J$169*(1+rvanilla)^0.5)-SUM($J419:AZ419),(Input!$J$169*(1+rvanilla)^0.5)/A27stdlife))</f>
        <v>0</v>
      </c>
      <c r="BB419" s="168">
        <f>IF(A27stdlife="n/a","n/a",IF(BB$3&gt;(A27stdlife+$E419),(Input!$J$169*(1+rvanilla)^0.5)-SUM($J419:BA419),(Input!$J$169*(1+rvanilla)^0.5)/A27stdlife))</f>
        <v>0</v>
      </c>
      <c r="BC419" s="168">
        <f>IF(A27stdlife="n/a","n/a",IF(BC$3&gt;(A27stdlife+$E419),(Input!$J$169*(1+rvanilla)^0.5)-SUM($J419:BB419),(Input!$J$169*(1+rvanilla)^0.5)/A27stdlife))</f>
        <v>0</v>
      </c>
      <c r="BD419" s="168">
        <f>IF(A27stdlife="n/a","n/a",IF(BD$3&gt;(A27stdlife+$E419),(Input!$J$169*(1+rvanilla)^0.5)-SUM($J419:BC419),(Input!$J$169*(1+rvanilla)^0.5)/A27stdlife))</f>
        <v>0</v>
      </c>
      <c r="BE419" s="168">
        <f>IF(A27stdlife="n/a","n/a",IF(BE$3&gt;(A27stdlife+$E419),(Input!$J$169*(1+rvanilla)^0.5)-SUM($J419:BD419),(Input!$J$169*(1+rvanilla)^0.5)/A27stdlife))</f>
        <v>0</v>
      </c>
      <c r="BF419" s="168">
        <f>IF(A27stdlife="n/a","n/a",IF(BF$3&gt;(A27stdlife+$E419),(Input!$J$169*(1+rvanilla)^0.5)-SUM($J419:BE419),(Input!$J$169*(1+rvanilla)^0.5)/A27stdlife))</f>
        <v>0</v>
      </c>
      <c r="BG419" s="168">
        <f>IF(A27stdlife="n/a","n/a",IF(BG$3&gt;(A27stdlife+$E419),(Input!$J$169*(1+rvanilla)^0.5)-SUM($J419:BF419),(Input!$J$169*(1+rvanilla)^0.5)/A27stdlife))</f>
        <v>0</v>
      </c>
      <c r="BH419" s="168">
        <f>IF(A27stdlife="n/a","n/a",IF(BH$3&gt;(A27stdlife+$E419),(Input!$J$169*(1+rvanilla)^0.5)-SUM($J419:BG419),(Input!$J$169*(1+rvanilla)^0.5)/A27stdlife))</f>
        <v>0</v>
      </c>
      <c r="BI419" s="168">
        <f>IF(A27stdlife="n/a","n/a",IF(BI$3&gt;(A27stdlife+$E419),(Input!$J$169*(1+rvanilla)^0.5)-SUM($J419:BH419),(Input!$J$169*(1+rvanilla)^0.5)/A27stdlife))</f>
        <v>0</v>
      </c>
      <c r="BJ419" s="20"/>
      <c r="BK419" s="20"/>
      <c r="BL419"/>
      <c r="BM419"/>
      <c r="BN419"/>
      <c r="BO419"/>
      <c r="BP419"/>
      <c r="BQ419"/>
      <c r="BR419"/>
      <c r="BS419"/>
      <c r="BT419"/>
      <c r="BU419"/>
      <c r="BV419"/>
      <c r="BW419"/>
      <c r="BX419"/>
      <c r="BY419"/>
      <c r="BZ419"/>
      <c r="CA419"/>
      <c r="CB419"/>
      <c r="CC419"/>
      <c r="CD419"/>
      <c r="CE419"/>
      <c r="CF419"/>
      <c r="CG419"/>
      <c r="CH419"/>
      <c r="CI419"/>
      <c r="CJ419"/>
      <c r="CK419"/>
      <c r="CL419"/>
      <c r="CM419"/>
      <c r="CN419"/>
      <c r="CO419"/>
      <c r="CP419"/>
      <c r="CQ419"/>
      <c r="CR419"/>
      <c r="CS419"/>
      <c r="CT419"/>
      <c r="CU419"/>
      <c r="CV419"/>
      <c r="CW419"/>
      <c r="CX419"/>
      <c r="CY419"/>
      <c r="CZ419"/>
      <c r="DA419"/>
      <c r="DB419"/>
      <c r="DC419"/>
      <c r="DD419"/>
      <c r="DE419"/>
      <c r="DF419"/>
      <c r="DG419"/>
      <c r="DH419"/>
      <c r="DI419"/>
      <c r="DJ419"/>
      <c r="DK419"/>
      <c r="DL419"/>
      <c r="DM419"/>
      <c r="DN419"/>
      <c r="DO419"/>
      <c r="DP419"/>
      <c r="DQ419"/>
      <c r="DR419"/>
      <c r="DS419"/>
      <c r="DT419"/>
      <c r="DU419"/>
      <c r="DV419"/>
      <c r="DW419"/>
      <c r="DX419"/>
      <c r="DY419"/>
      <c r="DZ419"/>
      <c r="EA419"/>
      <c r="EB419"/>
      <c r="EC419"/>
      <c r="ED419"/>
      <c r="EE419"/>
      <c r="EF419"/>
      <c r="EG419"/>
      <c r="EH419"/>
      <c r="EI419"/>
      <c r="EJ419"/>
      <c r="EK419"/>
      <c r="EL419"/>
      <c r="EM419"/>
      <c r="EN419"/>
      <c r="EO419"/>
      <c r="EP419"/>
      <c r="EQ419"/>
      <c r="ER419"/>
      <c r="ES419"/>
      <c r="ET419"/>
      <c r="EU419"/>
      <c r="EV419"/>
      <c r="EW419"/>
      <c r="EX419"/>
      <c r="EY419"/>
      <c r="EZ419"/>
      <c r="FA419"/>
      <c r="FB419"/>
      <c r="FC419"/>
      <c r="FD419"/>
      <c r="FE419"/>
      <c r="FF419"/>
      <c r="FG419"/>
      <c r="FH419"/>
      <c r="FI419"/>
      <c r="FJ419"/>
      <c r="FK419"/>
      <c r="FL419"/>
      <c r="FM419"/>
      <c r="FN419"/>
      <c r="FO419"/>
      <c r="FP419"/>
      <c r="FQ419"/>
      <c r="FR419"/>
      <c r="FS419"/>
      <c r="FT419"/>
      <c r="FU419"/>
      <c r="FV419"/>
      <c r="FW419"/>
      <c r="FX419"/>
      <c r="FY419"/>
      <c r="FZ419"/>
      <c r="GA419"/>
      <c r="GB419"/>
      <c r="GC419"/>
      <c r="GD419"/>
      <c r="GE419"/>
      <c r="GF419"/>
      <c r="GG419"/>
      <c r="GH419"/>
      <c r="GI419"/>
      <c r="GJ419"/>
      <c r="GK419"/>
      <c r="GL419"/>
      <c r="GM419"/>
      <c r="GN419"/>
      <c r="GO419"/>
      <c r="GP419"/>
      <c r="GQ419"/>
      <c r="GR419"/>
      <c r="GS419"/>
      <c r="GT419"/>
      <c r="GU419"/>
      <c r="GV419"/>
      <c r="GW419"/>
      <c r="GX419"/>
      <c r="GY419"/>
      <c r="GZ419"/>
      <c r="HA419"/>
      <c r="HB419"/>
      <c r="HC419"/>
      <c r="HD419"/>
      <c r="HE419"/>
      <c r="HF419"/>
      <c r="HG419"/>
      <c r="HH419"/>
      <c r="HI419"/>
      <c r="HJ419"/>
      <c r="HK419"/>
      <c r="HL419"/>
      <c r="HM419"/>
      <c r="HN419"/>
      <c r="HO419"/>
      <c r="HP419"/>
      <c r="HQ419"/>
      <c r="HR419"/>
      <c r="HS419"/>
      <c r="HT419"/>
      <c r="HU419"/>
      <c r="HV419"/>
      <c r="HW419"/>
      <c r="HX419"/>
      <c r="HY419"/>
      <c r="HZ419"/>
      <c r="IA419"/>
      <c r="IB419"/>
      <c r="IC419"/>
      <c r="ID419"/>
      <c r="IE419"/>
      <c r="IF419"/>
      <c r="IG419"/>
      <c r="IH419"/>
      <c r="II419"/>
      <c r="IJ419"/>
      <c r="IK419"/>
      <c r="IL419"/>
      <c r="IM419"/>
      <c r="IN419"/>
      <c r="IO419"/>
      <c r="IP419"/>
      <c r="IQ419"/>
      <c r="IR419"/>
      <c r="IS419"/>
      <c r="IT419"/>
      <c r="IU419"/>
      <c r="IV419"/>
    </row>
    <row r="420" spans="1:256" s="5" customFormat="1" hidden="1" outlineLevel="2">
      <c r="A420" s="20"/>
      <c r="B420" s="20"/>
      <c r="C420" s="38"/>
      <c r="D420" s="641"/>
      <c r="E420" s="287">
        <v>5</v>
      </c>
      <c r="F420" s="40"/>
      <c r="G420" s="445"/>
      <c r="H420" s="315"/>
      <c r="I420" s="315"/>
      <c r="J420" s="315"/>
      <c r="K420" s="314"/>
      <c r="L420" s="168">
        <f>IF(A27stdlife="n/a","n/a",IF(L$3&gt;(A27stdlife+$E420),(Input!$K$169*(1+rvanilla)^0.5)-SUM($K420:K420),(Input!$K$169*(1+rvanilla)^0.5)/A27stdlife))</f>
        <v>0</v>
      </c>
      <c r="M420" s="168">
        <f>IF(A27stdlife="n/a","n/a",IF(M$3&gt;(A27stdlife+$E420),(Input!$K$169*(1+rvanilla)^0.5)-SUM($K420:L420),(Input!$K$169*(1+rvanilla)^0.5)/A27stdlife))</f>
        <v>0</v>
      </c>
      <c r="N420" s="168">
        <f>IF(A27stdlife="n/a","n/a",IF(N$3&gt;(A27stdlife+$E420),(Input!$K$169*(1+rvanilla)^0.5)-SUM($K420:M420),(Input!$K$169*(1+rvanilla)^0.5)/A27stdlife))</f>
        <v>0</v>
      </c>
      <c r="O420" s="168">
        <f>IF(A27stdlife="n/a","n/a",IF(O$3&gt;(A27stdlife+$E420),(Input!$K$169*(1+rvanilla)^0.5)-SUM($K420:N420),(Input!$K$169*(1+rvanilla)^0.5)/A27stdlife))</f>
        <v>0</v>
      </c>
      <c r="P420" s="168">
        <f>IF(A27stdlife="n/a","n/a",IF(P$3&gt;(A27stdlife+$E420),(Input!$K$169*(1+rvanilla)^0.5)-SUM($K420:O420),(Input!$K$169*(1+rvanilla)^0.5)/A27stdlife))</f>
        <v>0</v>
      </c>
      <c r="Q420" s="168">
        <f>IF(A27stdlife="n/a","n/a",IF(Q$3&gt;(A27stdlife+$E420),(Input!$K$169*(1+rvanilla)^0.5)-SUM($K420:P420),(Input!$K$169*(1+rvanilla)^0.5)/A27stdlife))</f>
        <v>0</v>
      </c>
      <c r="R420" s="168">
        <f>IF(A27stdlife="n/a","n/a",IF(R$3&gt;(A27stdlife+$E420),(Input!$K$169*(1+rvanilla)^0.5)-SUM($K420:Q420),(Input!$K$169*(1+rvanilla)^0.5)/A27stdlife))</f>
        <v>0</v>
      </c>
      <c r="S420" s="168">
        <f>IF(A27stdlife="n/a","n/a",IF(S$3&gt;(A27stdlife+$E420),(Input!$K$169*(1+rvanilla)^0.5)-SUM($K420:R420),(Input!$K$169*(1+rvanilla)^0.5)/A27stdlife))</f>
        <v>0</v>
      </c>
      <c r="T420" s="168">
        <f>IF(A27stdlife="n/a","n/a",IF(T$3&gt;(A27stdlife+$E420),(Input!$K$169*(1+rvanilla)^0.5)-SUM($K420:S420),(Input!$K$169*(1+rvanilla)^0.5)/A27stdlife))</f>
        <v>0</v>
      </c>
      <c r="U420" s="168">
        <f>IF(A27stdlife="n/a","n/a",IF(U$3&gt;(A27stdlife+$E420),(Input!$K$169*(1+rvanilla)^0.5)-SUM($K420:T420),(Input!$K$169*(1+rvanilla)^0.5)/A27stdlife))</f>
        <v>0</v>
      </c>
      <c r="V420" s="168">
        <f>IF(A27stdlife="n/a","n/a",IF(V$3&gt;(A27stdlife+$E420),(Input!$K$169*(1+rvanilla)^0.5)-SUM($K420:U420),(Input!$K$169*(1+rvanilla)^0.5)/A27stdlife))</f>
        <v>0</v>
      </c>
      <c r="W420" s="168">
        <f>IF(A27stdlife="n/a","n/a",IF(W$3&gt;(A27stdlife+$E420),(Input!$K$169*(1+rvanilla)^0.5)-SUM($K420:V420),(Input!$K$169*(1+rvanilla)^0.5)/A27stdlife))</f>
        <v>0</v>
      </c>
      <c r="X420" s="168">
        <f>IF(A27stdlife="n/a","n/a",IF(X$3&gt;(A27stdlife+$E420),(Input!$K$169*(1+rvanilla)^0.5)-SUM($K420:W420),(Input!$K$169*(1+rvanilla)^0.5)/A27stdlife))</f>
        <v>0</v>
      </c>
      <c r="Y420" s="168">
        <f>IF(A27stdlife="n/a","n/a",IF(Y$3&gt;(A27stdlife+$E420),(Input!$K$169*(1+rvanilla)^0.5)-SUM($K420:X420),(Input!$K$169*(1+rvanilla)^0.5)/A27stdlife))</f>
        <v>0</v>
      </c>
      <c r="Z420" s="168">
        <f>IF(A27stdlife="n/a","n/a",IF(Z$3&gt;(A27stdlife+$E420),(Input!$K$169*(1+rvanilla)^0.5)-SUM($K420:Y420),(Input!$K$169*(1+rvanilla)^0.5)/A27stdlife))</f>
        <v>0</v>
      </c>
      <c r="AA420" s="168">
        <f>IF(A27stdlife="n/a","n/a",IF(AA$3&gt;(A27stdlife+$E420),(Input!$K$169*(1+rvanilla)^0.5)-SUM($K420:Z420),(Input!$K$169*(1+rvanilla)^0.5)/A27stdlife))</f>
        <v>0</v>
      </c>
      <c r="AB420" s="168">
        <f>IF(A27stdlife="n/a","n/a",IF(AB$3&gt;(A27stdlife+$E420),(Input!$K$169*(1+rvanilla)^0.5)-SUM($K420:AA420),(Input!$K$169*(1+rvanilla)^0.5)/A27stdlife))</f>
        <v>0</v>
      </c>
      <c r="AC420" s="168">
        <f>IF(A27stdlife="n/a","n/a",IF(AC$3&gt;(A27stdlife+$E420),(Input!$K$169*(1+rvanilla)^0.5)-SUM($K420:AB420),(Input!$K$169*(1+rvanilla)^0.5)/A27stdlife))</f>
        <v>0</v>
      </c>
      <c r="AD420" s="168">
        <f>IF(A27stdlife="n/a","n/a",IF(AD$3&gt;(A27stdlife+$E420),(Input!$K$169*(1+rvanilla)^0.5)-SUM($K420:AC420),(Input!$K$169*(1+rvanilla)^0.5)/A27stdlife))</f>
        <v>0</v>
      </c>
      <c r="AE420" s="168">
        <f>IF(A27stdlife="n/a","n/a",IF(AE$3&gt;(A27stdlife+$E420),(Input!$K$169*(1+rvanilla)^0.5)-SUM($K420:AD420),(Input!$K$169*(1+rvanilla)^0.5)/A27stdlife))</f>
        <v>0</v>
      </c>
      <c r="AF420" s="168">
        <f>IF(A27stdlife="n/a","n/a",IF(AF$3&gt;(A27stdlife+$E420),(Input!$K$169*(1+rvanilla)^0.5)-SUM($K420:AE420),(Input!$K$169*(1+rvanilla)^0.5)/A27stdlife))</f>
        <v>0</v>
      </c>
      <c r="AG420" s="168">
        <f>IF(A27stdlife="n/a","n/a",IF(AG$3&gt;(A27stdlife+$E420),(Input!$K$169*(1+rvanilla)^0.5)-SUM($K420:AF420),(Input!$K$169*(1+rvanilla)^0.5)/A27stdlife))</f>
        <v>0</v>
      </c>
      <c r="AH420" s="168">
        <f>IF(A27stdlife="n/a","n/a",IF(AH$3&gt;(A27stdlife+$E420),(Input!$K$169*(1+rvanilla)^0.5)-SUM($K420:AG420),(Input!$K$169*(1+rvanilla)^0.5)/A27stdlife))</f>
        <v>0</v>
      </c>
      <c r="AI420" s="168">
        <f>IF(A27stdlife="n/a","n/a",IF(AI$3&gt;(A27stdlife+$E420),(Input!$K$169*(1+rvanilla)^0.5)-SUM($K420:AH420),(Input!$K$169*(1+rvanilla)^0.5)/A27stdlife))</f>
        <v>0</v>
      </c>
      <c r="AJ420" s="168">
        <f>IF(A27stdlife="n/a","n/a",IF(AJ$3&gt;(A27stdlife+$E420),(Input!$K$169*(1+rvanilla)^0.5)-SUM($K420:AI420),(Input!$K$169*(1+rvanilla)^0.5)/A27stdlife))</f>
        <v>0</v>
      </c>
      <c r="AK420" s="168">
        <f>IF(A27stdlife="n/a","n/a",IF(AK$3&gt;(A27stdlife+$E420),(Input!$K$169*(1+rvanilla)^0.5)-SUM($K420:AJ420),(Input!$K$169*(1+rvanilla)^0.5)/A27stdlife))</f>
        <v>0</v>
      </c>
      <c r="AL420" s="168">
        <f>IF(A27stdlife="n/a","n/a",IF(AL$3&gt;(A27stdlife+$E420),(Input!$K$169*(1+rvanilla)^0.5)-SUM($K420:AK420),(Input!$K$169*(1+rvanilla)^0.5)/A27stdlife))</f>
        <v>0</v>
      </c>
      <c r="AM420" s="168">
        <f>IF(A27stdlife="n/a","n/a",IF(AM$3&gt;(A27stdlife+$E420),(Input!$K$169*(1+rvanilla)^0.5)-SUM($K420:AL420),(Input!$K$169*(1+rvanilla)^0.5)/A27stdlife))</f>
        <v>0</v>
      </c>
      <c r="AN420" s="168">
        <f>IF(A27stdlife="n/a","n/a",IF(AN$3&gt;(A27stdlife+$E420),(Input!$K$169*(1+rvanilla)^0.5)-SUM($K420:AM420),(Input!$K$169*(1+rvanilla)^0.5)/A27stdlife))</f>
        <v>0</v>
      </c>
      <c r="AO420" s="168">
        <f>IF(A27stdlife="n/a","n/a",IF(AO$3&gt;(A27stdlife+$E420),(Input!$K$169*(1+rvanilla)^0.5)-SUM($K420:AN420),(Input!$K$169*(1+rvanilla)^0.5)/A27stdlife))</f>
        <v>0</v>
      </c>
      <c r="AP420" s="168">
        <f>IF(A27stdlife="n/a","n/a",IF(AP$3&gt;(A27stdlife+$E420),(Input!$K$169*(1+rvanilla)^0.5)-SUM($K420:AO420),(Input!$K$169*(1+rvanilla)^0.5)/A27stdlife))</f>
        <v>0</v>
      </c>
      <c r="AQ420" s="168">
        <f>IF(A27stdlife="n/a","n/a",IF(AQ$3&gt;(A27stdlife+$E420),(Input!$K$169*(1+rvanilla)^0.5)-SUM($K420:AP420),(Input!$K$169*(1+rvanilla)^0.5)/A27stdlife))</f>
        <v>0</v>
      </c>
      <c r="AR420" s="168">
        <f>IF(A27stdlife="n/a","n/a",IF(AR$3&gt;(A27stdlife+$E420),(Input!$K$169*(1+rvanilla)^0.5)-SUM($K420:AQ420),(Input!$K$169*(1+rvanilla)^0.5)/A27stdlife))</f>
        <v>0</v>
      </c>
      <c r="AS420" s="168">
        <f>IF(A27stdlife="n/a","n/a",IF(AS$3&gt;(A27stdlife+$E420),(Input!$K$169*(1+rvanilla)^0.5)-SUM($K420:AR420),(Input!$K$169*(1+rvanilla)^0.5)/A27stdlife))</f>
        <v>0</v>
      </c>
      <c r="AT420" s="168">
        <f>IF(A27stdlife="n/a","n/a",IF(AT$3&gt;(A27stdlife+$E420),(Input!$K$169*(1+rvanilla)^0.5)-SUM($K420:AS420),(Input!$K$169*(1+rvanilla)^0.5)/A27stdlife))</f>
        <v>0</v>
      </c>
      <c r="AU420" s="168">
        <f>IF(A27stdlife="n/a","n/a",IF(AU$3&gt;(A27stdlife+$E420),(Input!$K$169*(1+rvanilla)^0.5)-SUM($K420:AT420),(Input!$K$169*(1+rvanilla)^0.5)/A27stdlife))</f>
        <v>0</v>
      </c>
      <c r="AV420" s="168">
        <f>IF(A27stdlife="n/a","n/a",IF(AV$3&gt;(A27stdlife+$E420),(Input!$K$169*(1+rvanilla)^0.5)-SUM($K420:AU420),(Input!$K$169*(1+rvanilla)^0.5)/A27stdlife))</f>
        <v>0</v>
      </c>
      <c r="AW420" s="168">
        <f>IF(A27stdlife="n/a","n/a",IF(AW$3&gt;(A27stdlife+$E420),(Input!$K$169*(1+rvanilla)^0.5)-SUM($K420:AV420),(Input!$K$169*(1+rvanilla)^0.5)/A27stdlife))</f>
        <v>0</v>
      </c>
      <c r="AX420" s="168">
        <f>IF(A27stdlife="n/a","n/a",IF(AX$3&gt;(A27stdlife+$E420),(Input!$K$169*(1+rvanilla)^0.5)-SUM($K420:AW420),(Input!$K$169*(1+rvanilla)^0.5)/A27stdlife))</f>
        <v>0</v>
      </c>
      <c r="AY420" s="168">
        <f>IF(A27stdlife="n/a","n/a",IF(AY$3&gt;(A27stdlife+$E420),(Input!$K$169*(1+rvanilla)^0.5)-SUM($K420:AX420),(Input!$K$169*(1+rvanilla)^0.5)/A27stdlife))</f>
        <v>0</v>
      </c>
      <c r="AZ420" s="168">
        <f>IF(A27stdlife="n/a","n/a",IF(AZ$3&gt;(A27stdlife+$E420),(Input!$K$169*(1+rvanilla)^0.5)-SUM($K420:AY420),(Input!$K$169*(1+rvanilla)^0.5)/A27stdlife))</f>
        <v>0</v>
      </c>
      <c r="BA420" s="168">
        <f>IF(A27stdlife="n/a","n/a",IF(BA$3&gt;(A27stdlife+$E420),(Input!$K$169*(1+rvanilla)^0.5)-SUM($K420:AZ420),(Input!$K$169*(1+rvanilla)^0.5)/A27stdlife))</f>
        <v>0</v>
      </c>
      <c r="BB420" s="168">
        <f>IF(A27stdlife="n/a","n/a",IF(BB$3&gt;(A27stdlife+$E420),(Input!$K$169*(1+rvanilla)^0.5)-SUM($K420:BA420),(Input!$K$169*(1+rvanilla)^0.5)/A27stdlife))</f>
        <v>0</v>
      </c>
      <c r="BC420" s="168">
        <f>IF(A27stdlife="n/a","n/a",IF(BC$3&gt;(A27stdlife+$E420),(Input!$K$169*(1+rvanilla)^0.5)-SUM($K420:BB420),(Input!$K$169*(1+rvanilla)^0.5)/A27stdlife))</f>
        <v>0</v>
      </c>
      <c r="BD420" s="168">
        <f>IF(A27stdlife="n/a","n/a",IF(BD$3&gt;(A27stdlife+$E420),(Input!$K$169*(1+rvanilla)^0.5)-SUM($K420:BC420),(Input!$K$169*(1+rvanilla)^0.5)/A27stdlife))</f>
        <v>0</v>
      </c>
      <c r="BE420" s="168">
        <f>IF(A27stdlife="n/a","n/a",IF(BE$3&gt;(A27stdlife+$E420),(Input!$K$169*(1+rvanilla)^0.5)-SUM($K420:BD420),(Input!$K$169*(1+rvanilla)^0.5)/A27stdlife))</f>
        <v>0</v>
      </c>
      <c r="BF420" s="168">
        <f>IF(A27stdlife="n/a","n/a",IF(BF$3&gt;(A27stdlife+$E420),(Input!$K$169*(1+rvanilla)^0.5)-SUM($K420:BE420),(Input!$K$169*(1+rvanilla)^0.5)/A27stdlife))</f>
        <v>0</v>
      </c>
      <c r="BG420" s="168">
        <f>IF(A27stdlife="n/a","n/a",IF(BG$3&gt;(A27stdlife+$E420),(Input!$K$169*(1+rvanilla)^0.5)-SUM($K420:BF420),(Input!$K$169*(1+rvanilla)^0.5)/A27stdlife))</f>
        <v>0</v>
      </c>
      <c r="BH420" s="168">
        <f>IF(A27stdlife="n/a","n/a",IF(BH$3&gt;(A27stdlife+$E420),(Input!$K$169*(1+rvanilla)^0.5)-SUM($K420:BG420),(Input!$K$169*(1+rvanilla)^0.5)/A27stdlife))</f>
        <v>0</v>
      </c>
      <c r="BI420" s="168">
        <f>IF(A27stdlife="n/a","n/a",IF(BI$3&gt;(A27stdlife+$E420),(Input!$K$169*(1+rvanilla)^0.5)-SUM($K420:BH420),(Input!$K$169*(1+rvanilla)^0.5)/A27stdlife))</f>
        <v>0</v>
      </c>
      <c r="BJ420" s="20"/>
      <c r="BK420" s="20"/>
      <c r="BL420"/>
      <c r="BM420"/>
      <c r="BN420"/>
      <c r="BO420"/>
      <c r="BP420"/>
      <c r="BQ420"/>
      <c r="BR420"/>
      <c r="BS420"/>
      <c r="BT420"/>
      <c r="BU420"/>
      <c r="BV420"/>
      <c r="BW420"/>
      <c r="BX420"/>
      <c r="BY420"/>
      <c r="BZ420"/>
      <c r="CA420"/>
      <c r="CB420"/>
      <c r="CC420"/>
      <c r="CD420"/>
      <c r="CE420"/>
      <c r="CF420"/>
      <c r="CG420"/>
      <c r="CH420"/>
      <c r="CI420"/>
      <c r="CJ420"/>
      <c r="CK420"/>
      <c r="CL420"/>
      <c r="CM420"/>
      <c r="CN420"/>
      <c r="CO420"/>
      <c r="CP420"/>
      <c r="CQ420"/>
      <c r="CR420"/>
      <c r="CS420"/>
      <c r="CT420"/>
      <c r="CU420"/>
      <c r="CV420"/>
      <c r="CW420"/>
      <c r="CX420"/>
      <c r="CY420"/>
      <c r="CZ420"/>
      <c r="DA420"/>
      <c r="DB420"/>
      <c r="DC420"/>
      <c r="DD420"/>
      <c r="DE420"/>
      <c r="DF420"/>
      <c r="DG420"/>
      <c r="DH420"/>
      <c r="DI420"/>
      <c r="DJ420"/>
      <c r="DK420"/>
      <c r="DL420"/>
      <c r="DM420"/>
      <c r="DN420"/>
      <c r="DO420"/>
      <c r="DP420"/>
      <c r="DQ420"/>
      <c r="DR420"/>
      <c r="DS420"/>
      <c r="DT420"/>
      <c r="DU420"/>
      <c r="DV420"/>
      <c r="DW420"/>
      <c r="DX420"/>
      <c r="DY420"/>
      <c r="DZ420"/>
      <c r="EA420"/>
      <c r="EB420"/>
      <c r="EC420"/>
      <c r="ED420"/>
      <c r="EE420"/>
      <c r="EF420"/>
      <c r="EG420"/>
      <c r="EH420"/>
      <c r="EI420"/>
      <c r="EJ420"/>
      <c r="EK420"/>
      <c r="EL420"/>
      <c r="EM420"/>
      <c r="EN420"/>
      <c r="EO420"/>
      <c r="EP420"/>
      <c r="EQ420"/>
      <c r="ER420"/>
      <c r="ES420"/>
      <c r="ET420"/>
      <c r="EU420"/>
      <c r="EV420"/>
      <c r="EW420"/>
      <c r="EX420"/>
      <c r="EY420"/>
      <c r="EZ420"/>
      <c r="FA420"/>
      <c r="FB420"/>
      <c r="FC420"/>
      <c r="FD420"/>
      <c r="FE420"/>
      <c r="FF420"/>
      <c r="FG420"/>
      <c r="FH420"/>
      <c r="FI420"/>
      <c r="FJ420"/>
      <c r="FK420"/>
      <c r="FL420"/>
      <c r="FM420"/>
      <c r="FN420"/>
      <c r="FO420"/>
      <c r="FP420"/>
      <c r="FQ420"/>
      <c r="FR420"/>
      <c r="FS420"/>
      <c r="FT420"/>
      <c r="FU420"/>
      <c r="FV420"/>
      <c r="FW420"/>
      <c r="FX420"/>
      <c r="FY420"/>
      <c r="FZ420"/>
      <c r="GA420"/>
      <c r="GB420"/>
      <c r="GC420"/>
      <c r="GD420"/>
      <c r="GE420"/>
      <c r="GF420"/>
      <c r="GG420"/>
      <c r="GH420"/>
      <c r="GI420"/>
      <c r="GJ420"/>
      <c r="GK420"/>
      <c r="GL420"/>
      <c r="GM420"/>
      <c r="GN420"/>
      <c r="GO420"/>
      <c r="GP420"/>
      <c r="GQ420"/>
      <c r="GR420"/>
      <c r="GS420"/>
      <c r="GT420"/>
      <c r="GU420"/>
      <c r="GV420"/>
      <c r="GW420"/>
      <c r="GX420"/>
      <c r="GY420"/>
      <c r="GZ420"/>
      <c r="HA420"/>
      <c r="HB420"/>
      <c r="HC420"/>
      <c r="HD420"/>
      <c r="HE420"/>
      <c r="HF420"/>
      <c r="HG420"/>
      <c r="HH420"/>
      <c r="HI420"/>
      <c r="HJ420"/>
      <c r="HK420"/>
      <c r="HL420"/>
      <c r="HM420"/>
      <c r="HN420"/>
      <c r="HO420"/>
      <c r="HP420"/>
      <c r="HQ420"/>
      <c r="HR420"/>
      <c r="HS420"/>
      <c r="HT420"/>
      <c r="HU420"/>
      <c r="HV420"/>
      <c r="HW420"/>
      <c r="HX420"/>
      <c r="HY420"/>
      <c r="HZ420"/>
      <c r="IA420"/>
      <c r="IB420"/>
      <c r="IC420"/>
      <c r="ID420"/>
      <c r="IE420"/>
      <c r="IF420"/>
      <c r="IG420"/>
      <c r="IH420"/>
      <c r="II420"/>
      <c r="IJ420"/>
      <c r="IK420"/>
      <c r="IL420"/>
      <c r="IM420"/>
      <c r="IN420"/>
      <c r="IO420"/>
      <c r="IP420"/>
      <c r="IQ420"/>
      <c r="IR420"/>
      <c r="IS420"/>
      <c r="IT420"/>
      <c r="IU420"/>
      <c r="IV420"/>
    </row>
    <row r="421" spans="1:256" s="5" customFormat="1" hidden="1" outlineLevel="2">
      <c r="A421" s="20"/>
      <c r="B421" s="20"/>
      <c r="C421" s="38"/>
      <c r="D421" s="641"/>
      <c r="E421" s="287">
        <v>6</v>
      </c>
      <c r="F421" s="40"/>
      <c r="G421" s="445"/>
      <c r="H421" s="315"/>
      <c r="I421" s="315"/>
      <c r="J421" s="315"/>
      <c r="K421" s="315"/>
      <c r="L421" s="314"/>
      <c r="M421" s="168">
        <f>IF(A27stdlife="n/a","n/a",IF(M$3&gt;(A27stdlife+$E421),(Input!$L$169*(1+rvanilla)^0.5)-SUM($L421:L421),(Input!$L$169*(1+rvanilla)^0.5)/A27stdlife))</f>
        <v>0</v>
      </c>
      <c r="N421" s="168">
        <f>IF(A27stdlife="n/a","n/a",IF(N$3&gt;(A27stdlife+$E421),(Input!$L$169*(1+rvanilla)^0.5)-SUM($L421:M421),(Input!$L$169*(1+rvanilla)^0.5)/A27stdlife))</f>
        <v>0</v>
      </c>
      <c r="O421" s="168">
        <f>IF(A27stdlife="n/a","n/a",IF(O$3&gt;(A27stdlife+$E421),(Input!$L$169*(1+rvanilla)^0.5)-SUM($L421:N421),(Input!$L$169*(1+rvanilla)^0.5)/A27stdlife))</f>
        <v>0</v>
      </c>
      <c r="P421" s="168">
        <f>IF(A27stdlife="n/a","n/a",IF(P$3&gt;(A27stdlife+$E421),(Input!$L$169*(1+rvanilla)^0.5)-SUM($L421:O421),(Input!$L$169*(1+rvanilla)^0.5)/A27stdlife))</f>
        <v>0</v>
      </c>
      <c r="Q421" s="168">
        <f>IF(A27stdlife="n/a","n/a",IF(Q$3&gt;(A27stdlife+$E421),(Input!$L$169*(1+rvanilla)^0.5)-SUM($L421:P421),(Input!$L$169*(1+rvanilla)^0.5)/A27stdlife))</f>
        <v>0</v>
      </c>
      <c r="R421" s="168">
        <f>IF(A27stdlife="n/a","n/a",IF(R$3&gt;(A27stdlife+$E421),(Input!$L$169*(1+rvanilla)^0.5)-SUM($L421:Q421),(Input!$L$169*(1+rvanilla)^0.5)/A27stdlife))</f>
        <v>0</v>
      </c>
      <c r="S421" s="168">
        <f>IF(A27stdlife="n/a","n/a",IF(S$3&gt;(A27stdlife+$E421),(Input!$L$169*(1+rvanilla)^0.5)-SUM($L421:R421),(Input!$L$169*(1+rvanilla)^0.5)/A27stdlife))</f>
        <v>0</v>
      </c>
      <c r="T421" s="168">
        <f>IF(A27stdlife="n/a","n/a",IF(T$3&gt;(A27stdlife+$E421),(Input!$L$169*(1+rvanilla)^0.5)-SUM($L421:S421),(Input!$L$169*(1+rvanilla)^0.5)/A27stdlife))</f>
        <v>0</v>
      </c>
      <c r="U421" s="168">
        <f>IF(A27stdlife="n/a","n/a",IF(U$3&gt;(A27stdlife+$E421),(Input!$L$169*(1+rvanilla)^0.5)-SUM($L421:T421),(Input!$L$169*(1+rvanilla)^0.5)/A27stdlife))</f>
        <v>0</v>
      </c>
      <c r="V421" s="168">
        <f>IF(A27stdlife="n/a","n/a",IF(V$3&gt;(A27stdlife+$E421),(Input!$L$169*(1+rvanilla)^0.5)-SUM($L421:U421),(Input!$L$169*(1+rvanilla)^0.5)/A27stdlife))</f>
        <v>0</v>
      </c>
      <c r="W421" s="168">
        <f>IF(A27stdlife="n/a","n/a",IF(W$3&gt;(A27stdlife+$E421),(Input!$L$169*(1+rvanilla)^0.5)-SUM($L421:V421),(Input!$L$169*(1+rvanilla)^0.5)/A27stdlife))</f>
        <v>0</v>
      </c>
      <c r="X421" s="168">
        <f>IF(A27stdlife="n/a","n/a",IF(X$3&gt;(A27stdlife+$E421),(Input!$L$169*(1+rvanilla)^0.5)-SUM($L421:W421),(Input!$L$169*(1+rvanilla)^0.5)/A27stdlife))</f>
        <v>0</v>
      </c>
      <c r="Y421" s="168">
        <f>IF(A27stdlife="n/a","n/a",IF(Y$3&gt;(A27stdlife+$E421),(Input!$L$169*(1+rvanilla)^0.5)-SUM($L421:X421),(Input!$L$169*(1+rvanilla)^0.5)/A27stdlife))</f>
        <v>0</v>
      </c>
      <c r="Z421" s="168">
        <f>IF(A27stdlife="n/a","n/a",IF(Z$3&gt;(A27stdlife+$E421),(Input!$L$169*(1+rvanilla)^0.5)-SUM($L421:Y421),(Input!$L$169*(1+rvanilla)^0.5)/A27stdlife))</f>
        <v>0</v>
      </c>
      <c r="AA421" s="168">
        <f>IF(A27stdlife="n/a","n/a",IF(AA$3&gt;(A27stdlife+$E421),(Input!$L$169*(1+rvanilla)^0.5)-SUM($L421:Z421),(Input!$L$169*(1+rvanilla)^0.5)/A27stdlife))</f>
        <v>0</v>
      </c>
      <c r="AB421" s="168">
        <f>IF(A27stdlife="n/a","n/a",IF(AB$3&gt;(A27stdlife+$E421),(Input!$L$169*(1+rvanilla)^0.5)-SUM($L421:AA421),(Input!$L$169*(1+rvanilla)^0.5)/A27stdlife))</f>
        <v>0</v>
      </c>
      <c r="AC421" s="168">
        <f>IF(A27stdlife="n/a","n/a",IF(AC$3&gt;(A27stdlife+$E421),(Input!$L$169*(1+rvanilla)^0.5)-SUM($L421:AB421),(Input!$L$169*(1+rvanilla)^0.5)/A27stdlife))</f>
        <v>0</v>
      </c>
      <c r="AD421" s="168">
        <f>IF(A27stdlife="n/a","n/a",IF(AD$3&gt;(A27stdlife+$E421),(Input!$L$169*(1+rvanilla)^0.5)-SUM($L421:AC421),(Input!$L$169*(1+rvanilla)^0.5)/A27stdlife))</f>
        <v>0</v>
      </c>
      <c r="AE421" s="168">
        <f>IF(A27stdlife="n/a","n/a",IF(AE$3&gt;(A27stdlife+$E421),(Input!$L$169*(1+rvanilla)^0.5)-SUM($L421:AD421),(Input!$L$169*(1+rvanilla)^0.5)/A27stdlife))</f>
        <v>0</v>
      </c>
      <c r="AF421" s="168">
        <f>IF(A27stdlife="n/a","n/a",IF(AF$3&gt;(A27stdlife+$E421),(Input!$L$169*(1+rvanilla)^0.5)-SUM($L421:AE421),(Input!$L$169*(1+rvanilla)^0.5)/A27stdlife))</f>
        <v>0</v>
      </c>
      <c r="AG421" s="168">
        <f>IF(A27stdlife="n/a","n/a",IF(AG$3&gt;(A27stdlife+$E421),(Input!$L$169*(1+rvanilla)^0.5)-SUM($L421:AF421),(Input!$L$169*(1+rvanilla)^0.5)/A27stdlife))</f>
        <v>0</v>
      </c>
      <c r="AH421" s="168">
        <f>IF(A27stdlife="n/a","n/a",IF(AH$3&gt;(A27stdlife+$E421),(Input!$L$169*(1+rvanilla)^0.5)-SUM($L421:AG421),(Input!$L$169*(1+rvanilla)^0.5)/A27stdlife))</f>
        <v>0</v>
      </c>
      <c r="AI421" s="168">
        <f>IF(A27stdlife="n/a","n/a",IF(AI$3&gt;(A27stdlife+$E421),(Input!$L$169*(1+rvanilla)^0.5)-SUM($L421:AH421),(Input!$L$169*(1+rvanilla)^0.5)/A27stdlife))</f>
        <v>0</v>
      </c>
      <c r="AJ421" s="168">
        <f>IF(A27stdlife="n/a","n/a",IF(AJ$3&gt;(A27stdlife+$E421),(Input!$L$169*(1+rvanilla)^0.5)-SUM($L421:AI421),(Input!$L$169*(1+rvanilla)^0.5)/A27stdlife))</f>
        <v>0</v>
      </c>
      <c r="AK421" s="168">
        <f>IF(A27stdlife="n/a","n/a",IF(AK$3&gt;(A27stdlife+$E421),(Input!$L$169*(1+rvanilla)^0.5)-SUM($L421:AJ421),(Input!$L$169*(1+rvanilla)^0.5)/A27stdlife))</f>
        <v>0</v>
      </c>
      <c r="AL421" s="168">
        <f>IF(A27stdlife="n/a","n/a",IF(AL$3&gt;(A27stdlife+$E421),(Input!$L$169*(1+rvanilla)^0.5)-SUM($L421:AK421),(Input!$L$169*(1+rvanilla)^0.5)/A27stdlife))</f>
        <v>0</v>
      </c>
      <c r="AM421" s="168">
        <f>IF(A27stdlife="n/a","n/a",IF(AM$3&gt;(A27stdlife+$E421),(Input!$L$169*(1+rvanilla)^0.5)-SUM($L421:AL421),(Input!$L$169*(1+rvanilla)^0.5)/A27stdlife))</f>
        <v>0</v>
      </c>
      <c r="AN421" s="168">
        <f>IF(A27stdlife="n/a","n/a",IF(AN$3&gt;(A27stdlife+$E421),(Input!$L$169*(1+rvanilla)^0.5)-SUM($L421:AM421),(Input!$L$169*(1+rvanilla)^0.5)/A27stdlife))</f>
        <v>0</v>
      </c>
      <c r="AO421" s="168">
        <f>IF(A27stdlife="n/a","n/a",IF(AO$3&gt;(A27stdlife+$E421),(Input!$L$169*(1+rvanilla)^0.5)-SUM($L421:AN421),(Input!$L$169*(1+rvanilla)^0.5)/A27stdlife))</f>
        <v>0</v>
      </c>
      <c r="AP421" s="168">
        <f>IF(A27stdlife="n/a","n/a",IF(AP$3&gt;(A27stdlife+$E421),(Input!$L$169*(1+rvanilla)^0.5)-SUM($L421:AO421),(Input!$L$169*(1+rvanilla)^0.5)/A27stdlife))</f>
        <v>0</v>
      </c>
      <c r="AQ421" s="168">
        <f>IF(A27stdlife="n/a","n/a",IF(AQ$3&gt;(A27stdlife+$E421),(Input!$L$169*(1+rvanilla)^0.5)-SUM($L421:AP421),(Input!$L$169*(1+rvanilla)^0.5)/A27stdlife))</f>
        <v>0</v>
      </c>
      <c r="AR421" s="168">
        <f>IF(A27stdlife="n/a","n/a",IF(AR$3&gt;(A27stdlife+$E421),(Input!$L$169*(1+rvanilla)^0.5)-SUM($L421:AQ421),(Input!$L$169*(1+rvanilla)^0.5)/A27stdlife))</f>
        <v>0</v>
      </c>
      <c r="AS421" s="168">
        <f>IF(A27stdlife="n/a","n/a",IF(AS$3&gt;(A27stdlife+$E421),(Input!$L$169*(1+rvanilla)^0.5)-SUM($L421:AR421),(Input!$L$169*(1+rvanilla)^0.5)/A27stdlife))</f>
        <v>0</v>
      </c>
      <c r="AT421" s="168">
        <f>IF(A27stdlife="n/a","n/a",IF(AT$3&gt;(A27stdlife+$E421),(Input!$L$169*(1+rvanilla)^0.5)-SUM($L421:AS421),(Input!$L$169*(1+rvanilla)^0.5)/A27stdlife))</f>
        <v>0</v>
      </c>
      <c r="AU421" s="168">
        <f>IF(A27stdlife="n/a","n/a",IF(AU$3&gt;(A27stdlife+$E421),(Input!$L$169*(1+rvanilla)^0.5)-SUM($L421:AT421),(Input!$L$169*(1+rvanilla)^0.5)/A27stdlife))</f>
        <v>0</v>
      </c>
      <c r="AV421" s="168">
        <f>IF(A27stdlife="n/a","n/a",IF(AV$3&gt;(A27stdlife+$E421),(Input!$L$169*(1+rvanilla)^0.5)-SUM($L421:AU421),(Input!$L$169*(1+rvanilla)^0.5)/A27stdlife))</f>
        <v>0</v>
      </c>
      <c r="AW421" s="168">
        <f>IF(A27stdlife="n/a","n/a",IF(AW$3&gt;(A27stdlife+$E421),(Input!$L$169*(1+rvanilla)^0.5)-SUM($L421:AV421),(Input!$L$169*(1+rvanilla)^0.5)/A27stdlife))</f>
        <v>0</v>
      </c>
      <c r="AX421" s="168">
        <f>IF(A27stdlife="n/a","n/a",IF(AX$3&gt;(A27stdlife+$E421),(Input!$L$169*(1+rvanilla)^0.5)-SUM($L421:AW421),(Input!$L$169*(1+rvanilla)^0.5)/A27stdlife))</f>
        <v>0</v>
      </c>
      <c r="AY421" s="168">
        <f>IF(A27stdlife="n/a","n/a",IF(AY$3&gt;(A27stdlife+$E421),(Input!$L$169*(1+rvanilla)^0.5)-SUM($L421:AX421),(Input!$L$169*(1+rvanilla)^0.5)/A27stdlife))</f>
        <v>0</v>
      </c>
      <c r="AZ421" s="168">
        <f>IF(A27stdlife="n/a","n/a",IF(AZ$3&gt;(A27stdlife+$E421),(Input!$L$169*(1+rvanilla)^0.5)-SUM($L421:AY421),(Input!$L$169*(1+rvanilla)^0.5)/A27stdlife))</f>
        <v>0</v>
      </c>
      <c r="BA421" s="168">
        <f>IF(A27stdlife="n/a","n/a",IF(BA$3&gt;(A27stdlife+$E421),(Input!$L$169*(1+rvanilla)^0.5)-SUM($L421:AZ421),(Input!$L$169*(1+rvanilla)^0.5)/A27stdlife))</f>
        <v>0</v>
      </c>
      <c r="BB421" s="168">
        <f>IF(A27stdlife="n/a","n/a",IF(BB$3&gt;(A27stdlife+$E421),(Input!$L$169*(1+rvanilla)^0.5)-SUM($L421:BA421),(Input!$L$169*(1+rvanilla)^0.5)/A27stdlife))</f>
        <v>0</v>
      </c>
      <c r="BC421" s="168">
        <f>IF(A27stdlife="n/a","n/a",IF(BC$3&gt;(A27stdlife+$E421),(Input!$L$169*(1+rvanilla)^0.5)-SUM($L421:BB421),(Input!$L$169*(1+rvanilla)^0.5)/A27stdlife))</f>
        <v>0</v>
      </c>
      <c r="BD421" s="168">
        <f>IF(A27stdlife="n/a","n/a",IF(BD$3&gt;(A27stdlife+$E421),(Input!$L$169*(1+rvanilla)^0.5)-SUM($L421:BC421),(Input!$L$169*(1+rvanilla)^0.5)/A27stdlife))</f>
        <v>0</v>
      </c>
      <c r="BE421" s="168">
        <f>IF(A27stdlife="n/a","n/a",IF(BE$3&gt;(A27stdlife+$E421),(Input!$L$169*(1+rvanilla)^0.5)-SUM($L421:BD421),(Input!$L$169*(1+rvanilla)^0.5)/A27stdlife))</f>
        <v>0</v>
      </c>
      <c r="BF421" s="168">
        <f>IF(A27stdlife="n/a","n/a",IF(BF$3&gt;(A27stdlife+$E421),(Input!$L$169*(1+rvanilla)^0.5)-SUM($L421:BE421),(Input!$L$169*(1+rvanilla)^0.5)/A27stdlife))</f>
        <v>0</v>
      </c>
      <c r="BG421" s="168">
        <f>IF(A27stdlife="n/a","n/a",IF(BG$3&gt;(A27stdlife+$E421),(Input!$L$169*(1+rvanilla)^0.5)-SUM($L421:BF421),(Input!$L$169*(1+rvanilla)^0.5)/A27stdlife))</f>
        <v>0</v>
      </c>
      <c r="BH421" s="168">
        <f>IF(A27stdlife="n/a","n/a",IF(BH$3&gt;(A27stdlife+$E421),(Input!$L$169*(1+rvanilla)^0.5)-SUM($L421:BG421),(Input!$L$169*(1+rvanilla)^0.5)/A27stdlife))</f>
        <v>0</v>
      </c>
      <c r="BI421" s="168">
        <f>IF(A27stdlife="n/a","n/a",IF(BI$3&gt;(A27stdlife+$E421),(Input!$L$169*(1+rvanilla)^0.5)-SUM($L421:BH421),(Input!$L$169*(1+rvanilla)^0.5)/A27stdlife))</f>
        <v>0</v>
      </c>
      <c r="BJ421" s="20"/>
      <c r="BK421" s="20"/>
      <c r="BL421"/>
      <c r="BM421"/>
      <c r="BN421"/>
      <c r="BO421"/>
      <c r="BP421"/>
      <c r="BQ421"/>
      <c r="BR421"/>
      <c r="BS421"/>
      <c r="BT421"/>
      <c r="BU421"/>
      <c r="BV421"/>
      <c r="BW421"/>
      <c r="BX421"/>
      <c r="BY421"/>
      <c r="BZ421"/>
      <c r="CA421"/>
      <c r="CB421"/>
      <c r="CC421"/>
      <c r="CD421"/>
      <c r="CE421"/>
      <c r="CF421"/>
      <c r="CG421"/>
      <c r="CH421"/>
      <c r="CI421"/>
      <c r="CJ421"/>
      <c r="CK421"/>
      <c r="CL421"/>
      <c r="CM421"/>
      <c r="CN421"/>
      <c r="CO421"/>
      <c r="CP421"/>
      <c r="CQ421"/>
      <c r="CR421"/>
      <c r="CS421"/>
      <c r="CT421"/>
      <c r="CU421"/>
      <c r="CV421"/>
      <c r="CW421"/>
      <c r="CX421"/>
      <c r="CY421"/>
      <c r="CZ421"/>
      <c r="DA421"/>
      <c r="DB421"/>
      <c r="DC421"/>
      <c r="DD421"/>
      <c r="DE421"/>
      <c r="DF421"/>
      <c r="DG421"/>
      <c r="DH421"/>
      <c r="DI421"/>
      <c r="DJ421"/>
      <c r="DK421"/>
      <c r="DL421"/>
      <c r="DM421"/>
      <c r="DN421"/>
      <c r="DO421"/>
      <c r="DP421"/>
      <c r="DQ421"/>
      <c r="DR421"/>
      <c r="DS421"/>
      <c r="DT421"/>
      <c r="DU421"/>
      <c r="DV421"/>
      <c r="DW421"/>
      <c r="DX421"/>
      <c r="DY421"/>
      <c r="DZ421"/>
      <c r="EA421"/>
      <c r="EB421"/>
      <c r="EC421"/>
      <c r="ED421"/>
      <c r="EE421"/>
      <c r="EF421"/>
      <c r="EG421"/>
      <c r="EH421"/>
      <c r="EI421"/>
      <c r="EJ421"/>
      <c r="EK421"/>
      <c r="EL421"/>
      <c r="EM421"/>
      <c r="EN421"/>
      <c r="EO421"/>
      <c r="EP421"/>
      <c r="EQ421"/>
      <c r="ER421"/>
      <c r="ES421"/>
      <c r="ET421"/>
      <c r="EU421"/>
      <c r="EV421"/>
      <c r="EW421"/>
      <c r="EX421"/>
      <c r="EY421"/>
      <c r="EZ421"/>
      <c r="FA421"/>
      <c r="FB421"/>
      <c r="FC421"/>
      <c r="FD421"/>
      <c r="FE421"/>
      <c r="FF421"/>
      <c r="FG421"/>
      <c r="FH421"/>
      <c r="FI421"/>
      <c r="FJ421"/>
      <c r="FK421"/>
      <c r="FL421"/>
      <c r="FM421"/>
      <c r="FN421"/>
      <c r="FO421"/>
      <c r="FP421"/>
      <c r="FQ421"/>
      <c r="FR421"/>
      <c r="FS421"/>
      <c r="FT421"/>
      <c r="FU421"/>
      <c r="FV421"/>
      <c r="FW421"/>
      <c r="FX421"/>
      <c r="FY421"/>
      <c r="FZ421"/>
      <c r="GA421"/>
      <c r="GB421"/>
      <c r="GC421"/>
      <c r="GD421"/>
      <c r="GE421"/>
      <c r="GF421"/>
      <c r="GG421"/>
      <c r="GH421"/>
      <c r="GI421"/>
      <c r="GJ421"/>
      <c r="GK421"/>
      <c r="GL421"/>
      <c r="GM421"/>
      <c r="GN421"/>
      <c r="GO421"/>
      <c r="GP421"/>
      <c r="GQ421"/>
      <c r="GR421"/>
      <c r="GS421"/>
      <c r="GT421"/>
      <c r="GU421"/>
      <c r="GV421"/>
      <c r="GW421"/>
      <c r="GX421"/>
      <c r="GY421"/>
      <c r="GZ421"/>
      <c r="HA421"/>
      <c r="HB421"/>
      <c r="HC421"/>
      <c r="HD421"/>
      <c r="HE421"/>
      <c r="HF421"/>
      <c r="HG421"/>
      <c r="HH421"/>
      <c r="HI421"/>
      <c r="HJ421"/>
      <c r="HK421"/>
      <c r="HL421"/>
      <c r="HM421"/>
      <c r="HN421"/>
      <c r="HO421"/>
      <c r="HP421"/>
      <c r="HQ421"/>
      <c r="HR421"/>
      <c r="HS421"/>
      <c r="HT421"/>
      <c r="HU421"/>
      <c r="HV421"/>
      <c r="HW421"/>
      <c r="HX421"/>
      <c r="HY421"/>
      <c r="HZ421"/>
      <c r="IA421"/>
      <c r="IB421"/>
      <c r="IC421"/>
      <c r="ID421"/>
      <c r="IE421"/>
      <c r="IF421"/>
      <c r="IG421"/>
      <c r="IH421"/>
      <c r="II421"/>
      <c r="IJ421"/>
      <c r="IK421"/>
      <c r="IL421"/>
      <c r="IM421"/>
      <c r="IN421"/>
      <c r="IO421"/>
      <c r="IP421"/>
      <c r="IQ421"/>
      <c r="IR421"/>
      <c r="IS421"/>
      <c r="IT421"/>
      <c r="IU421"/>
      <c r="IV421"/>
    </row>
    <row r="422" spans="1:256" s="5" customFormat="1" hidden="1" outlineLevel="2">
      <c r="A422" s="20"/>
      <c r="B422" s="20"/>
      <c r="C422" s="38"/>
      <c r="D422" s="641"/>
      <c r="E422" s="287">
        <v>7</v>
      </c>
      <c r="F422" s="40"/>
      <c r="G422" s="445"/>
      <c r="H422" s="315"/>
      <c r="I422" s="315"/>
      <c r="J422" s="315"/>
      <c r="K422" s="315"/>
      <c r="L422" s="315"/>
      <c r="M422" s="314"/>
      <c r="N422" s="168">
        <f>IF(A27stdlife="n/a","n/a",IF(N$3&gt;(A27stdlife+$E422),(Input!$M$169*(1+rvanilla)^0.5)-SUM($M422:M422),(Input!$M$169*(1+rvanilla)^0.5)/A27stdlife))</f>
        <v>0</v>
      </c>
      <c r="O422" s="168">
        <f>IF(A27stdlife="n/a","n/a",IF(O$3&gt;(A27stdlife+$E422),(Input!$M$169*(1+rvanilla)^0.5)-SUM($M422:N422),(Input!$M$169*(1+rvanilla)^0.5)/A27stdlife))</f>
        <v>0</v>
      </c>
      <c r="P422" s="168">
        <f>IF(A27stdlife="n/a","n/a",IF(P$3&gt;(A27stdlife+$E422),(Input!$M$169*(1+rvanilla)^0.5)-SUM($M422:O422),(Input!$M$169*(1+rvanilla)^0.5)/A27stdlife))</f>
        <v>0</v>
      </c>
      <c r="Q422" s="168">
        <f>IF(A27stdlife="n/a","n/a",IF(Q$3&gt;(A27stdlife+$E422),(Input!$M$169*(1+rvanilla)^0.5)-SUM($M422:P422),(Input!$M$169*(1+rvanilla)^0.5)/A27stdlife))</f>
        <v>0</v>
      </c>
      <c r="R422" s="168">
        <f>IF(A27stdlife="n/a","n/a",IF(R$3&gt;(A27stdlife+$E422),(Input!$M$169*(1+rvanilla)^0.5)-SUM($M422:Q422),(Input!$M$169*(1+rvanilla)^0.5)/A27stdlife))</f>
        <v>0</v>
      </c>
      <c r="S422" s="168">
        <f>IF(A27stdlife="n/a","n/a",IF(S$3&gt;(A27stdlife+$E422),(Input!$M$169*(1+rvanilla)^0.5)-SUM($M422:R422),(Input!$M$169*(1+rvanilla)^0.5)/A27stdlife))</f>
        <v>0</v>
      </c>
      <c r="T422" s="168">
        <f>IF(A27stdlife="n/a","n/a",IF(T$3&gt;(A27stdlife+$E422),(Input!$M$169*(1+rvanilla)^0.5)-SUM($M422:S422),(Input!$M$169*(1+rvanilla)^0.5)/A27stdlife))</f>
        <v>0</v>
      </c>
      <c r="U422" s="168">
        <f>IF(A27stdlife="n/a","n/a",IF(U$3&gt;(A27stdlife+$E422),(Input!$M$169*(1+rvanilla)^0.5)-SUM($M422:T422),(Input!$M$169*(1+rvanilla)^0.5)/A27stdlife))</f>
        <v>0</v>
      </c>
      <c r="V422" s="168">
        <f>IF(A27stdlife="n/a","n/a",IF(V$3&gt;(A27stdlife+$E422),(Input!$M$169*(1+rvanilla)^0.5)-SUM($M422:U422),(Input!$M$169*(1+rvanilla)^0.5)/A27stdlife))</f>
        <v>0</v>
      </c>
      <c r="W422" s="168">
        <f>IF(A27stdlife="n/a","n/a",IF(W$3&gt;(A27stdlife+$E422),(Input!$M$169*(1+rvanilla)^0.5)-SUM($M422:V422),(Input!$M$169*(1+rvanilla)^0.5)/A27stdlife))</f>
        <v>0</v>
      </c>
      <c r="X422" s="168">
        <f>IF(A27stdlife="n/a","n/a",IF(X$3&gt;(A27stdlife+$E422),(Input!$M$169*(1+rvanilla)^0.5)-SUM($M422:W422),(Input!$M$169*(1+rvanilla)^0.5)/A27stdlife))</f>
        <v>0</v>
      </c>
      <c r="Y422" s="168">
        <f>IF(A27stdlife="n/a","n/a",IF(Y$3&gt;(A27stdlife+$E422),(Input!$M$169*(1+rvanilla)^0.5)-SUM($M422:X422),(Input!$M$169*(1+rvanilla)^0.5)/A27stdlife))</f>
        <v>0</v>
      </c>
      <c r="Z422" s="168">
        <f>IF(A27stdlife="n/a","n/a",IF(Z$3&gt;(A27stdlife+$E422),(Input!$M$169*(1+rvanilla)^0.5)-SUM($M422:Y422),(Input!$M$169*(1+rvanilla)^0.5)/A27stdlife))</f>
        <v>0</v>
      </c>
      <c r="AA422" s="168">
        <f>IF(A27stdlife="n/a","n/a",IF(AA$3&gt;(A27stdlife+$E422),(Input!$M$169*(1+rvanilla)^0.5)-SUM($M422:Z422),(Input!$M$169*(1+rvanilla)^0.5)/A27stdlife))</f>
        <v>0</v>
      </c>
      <c r="AB422" s="168">
        <f>IF(A27stdlife="n/a","n/a",IF(AB$3&gt;(A27stdlife+$E422),(Input!$M$169*(1+rvanilla)^0.5)-SUM($M422:AA422),(Input!$M$169*(1+rvanilla)^0.5)/A27stdlife))</f>
        <v>0</v>
      </c>
      <c r="AC422" s="168">
        <f>IF(A27stdlife="n/a","n/a",IF(AC$3&gt;(A27stdlife+$E422),(Input!$M$169*(1+rvanilla)^0.5)-SUM($M422:AB422),(Input!$M$169*(1+rvanilla)^0.5)/A27stdlife))</f>
        <v>0</v>
      </c>
      <c r="AD422" s="168">
        <f>IF(A27stdlife="n/a","n/a",IF(AD$3&gt;(A27stdlife+$E422),(Input!$M$169*(1+rvanilla)^0.5)-SUM($M422:AC422),(Input!$M$169*(1+rvanilla)^0.5)/A27stdlife))</f>
        <v>0</v>
      </c>
      <c r="AE422" s="168">
        <f>IF(A27stdlife="n/a","n/a",IF(AE$3&gt;(A27stdlife+$E422),(Input!$M$169*(1+rvanilla)^0.5)-SUM($M422:AD422),(Input!$M$169*(1+rvanilla)^0.5)/A27stdlife))</f>
        <v>0</v>
      </c>
      <c r="AF422" s="168">
        <f>IF(A27stdlife="n/a","n/a",IF(AF$3&gt;(A27stdlife+$E422),(Input!$M$169*(1+rvanilla)^0.5)-SUM($M422:AE422),(Input!$M$169*(1+rvanilla)^0.5)/A27stdlife))</f>
        <v>0</v>
      </c>
      <c r="AG422" s="168">
        <f>IF(A27stdlife="n/a","n/a",IF(AG$3&gt;(A27stdlife+$E422),(Input!$M$169*(1+rvanilla)^0.5)-SUM($M422:AF422),(Input!$M$169*(1+rvanilla)^0.5)/A27stdlife))</f>
        <v>0</v>
      </c>
      <c r="AH422" s="168">
        <f>IF(A27stdlife="n/a","n/a",IF(AH$3&gt;(A27stdlife+$E422),(Input!$M$169*(1+rvanilla)^0.5)-SUM($M422:AG422),(Input!$M$169*(1+rvanilla)^0.5)/A27stdlife))</f>
        <v>0</v>
      </c>
      <c r="AI422" s="168">
        <f>IF(A27stdlife="n/a","n/a",IF(AI$3&gt;(A27stdlife+$E422),(Input!$M$169*(1+rvanilla)^0.5)-SUM($M422:AH422),(Input!$M$169*(1+rvanilla)^0.5)/A27stdlife))</f>
        <v>0</v>
      </c>
      <c r="AJ422" s="168">
        <f>IF(A27stdlife="n/a","n/a",IF(AJ$3&gt;(A27stdlife+$E422),(Input!$M$169*(1+rvanilla)^0.5)-SUM($M422:AI422),(Input!$M$169*(1+rvanilla)^0.5)/A27stdlife))</f>
        <v>0</v>
      </c>
      <c r="AK422" s="168">
        <f>IF(A27stdlife="n/a","n/a",IF(AK$3&gt;(A27stdlife+$E422),(Input!$M$169*(1+rvanilla)^0.5)-SUM($M422:AJ422),(Input!$M$169*(1+rvanilla)^0.5)/A27stdlife))</f>
        <v>0</v>
      </c>
      <c r="AL422" s="168">
        <f>IF(A27stdlife="n/a","n/a",IF(AL$3&gt;(A27stdlife+$E422),(Input!$M$169*(1+rvanilla)^0.5)-SUM($M422:AK422),(Input!$M$169*(1+rvanilla)^0.5)/A27stdlife))</f>
        <v>0</v>
      </c>
      <c r="AM422" s="168">
        <f>IF(A27stdlife="n/a","n/a",IF(AM$3&gt;(A27stdlife+$E422),(Input!$M$169*(1+rvanilla)^0.5)-SUM($M422:AL422),(Input!$M$169*(1+rvanilla)^0.5)/A27stdlife))</f>
        <v>0</v>
      </c>
      <c r="AN422" s="168">
        <f>IF(A27stdlife="n/a","n/a",IF(AN$3&gt;(A27stdlife+$E422),(Input!$M$169*(1+rvanilla)^0.5)-SUM($M422:AM422),(Input!$M$169*(1+rvanilla)^0.5)/A27stdlife))</f>
        <v>0</v>
      </c>
      <c r="AO422" s="168">
        <f>IF(A27stdlife="n/a","n/a",IF(AO$3&gt;(A27stdlife+$E422),(Input!$M$169*(1+rvanilla)^0.5)-SUM($M422:AN422),(Input!$M$169*(1+rvanilla)^0.5)/A27stdlife))</f>
        <v>0</v>
      </c>
      <c r="AP422" s="168">
        <f>IF(A27stdlife="n/a","n/a",IF(AP$3&gt;(A27stdlife+$E422),(Input!$M$169*(1+rvanilla)^0.5)-SUM($M422:AO422),(Input!$M$169*(1+rvanilla)^0.5)/A27stdlife))</f>
        <v>0</v>
      </c>
      <c r="AQ422" s="168">
        <f>IF(A27stdlife="n/a","n/a",IF(AQ$3&gt;(A27stdlife+$E422),(Input!$M$169*(1+rvanilla)^0.5)-SUM($M422:AP422),(Input!$M$169*(1+rvanilla)^0.5)/A27stdlife))</f>
        <v>0</v>
      </c>
      <c r="AR422" s="168">
        <f>IF(A27stdlife="n/a","n/a",IF(AR$3&gt;(A27stdlife+$E422),(Input!$M$169*(1+rvanilla)^0.5)-SUM($M422:AQ422),(Input!$M$169*(1+rvanilla)^0.5)/A27stdlife))</f>
        <v>0</v>
      </c>
      <c r="AS422" s="168">
        <f>IF(A27stdlife="n/a","n/a",IF(AS$3&gt;(A27stdlife+$E422),(Input!$M$169*(1+rvanilla)^0.5)-SUM($M422:AR422),(Input!$M$169*(1+rvanilla)^0.5)/A27stdlife))</f>
        <v>0</v>
      </c>
      <c r="AT422" s="168">
        <f>IF(A27stdlife="n/a","n/a",IF(AT$3&gt;(A27stdlife+$E422),(Input!$M$169*(1+rvanilla)^0.5)-SUM($M422:AS422),(Input!$M$169*(1+rvanilla)^0.5)/A27stdlife))</f>
        <v>0</v>
      </c>
      <c r="AU422" s="168">
        <f>IF(A27stdlife="n/a","n/a",IF(AU$3&gt;(A27stdlife+$E422),(Input!$M$169*(1+rvanilla)^0.5)-SUM($M422:AT422),(Input!$M$169*(1+rvanilla)^0.5)/A27stdlife))</f>
        <v>0</v>
      </c>
      <c r="AV422" s="168">
        <f>IF(A27stdlife="n/a","n/a",IF(AV$3&gt;(A27stdlife+$E422),(Input!$M$169*(1+rvanilla)^0.5)-SUM($M422:AU422),(Input!$M$169*(1+rvanilla)^0.5)/A27stdlife))</f>
        <v>0</v>
      </c>
      <c r="AW422" s="168">
        <f>IF(A27stdlife="n/a","n/a",IF(AW$3&gt;(A27stdlife+$E422),(Input!$M$169*(1+rvanilla)^0.5)-SUM($M422:AV422),(Input!$M$169*(1+rvanilla)^0.5)/A27stdlife))</f>
        <v>0</v>
      </c>
      <c r="AX422" s="168">
        <f>IF(A27stdlife="n/a","n/a",IF(AX$3&gt;(A27stdlife+$E422),(Input!$M$169*(1+rvanilla)^0.5)-SUM($M422:AW422),(Input!$M$169*(1+rvanilla)^0.5)/A27stdlife))</f>
        <v>0</v>
      </c>
      <c r="AY422" s="168">
        <f>IF(A27stdlife="n/a","n/a",IF(AY$3&gt;(A27stdlife+$E422),(Input!$M$169*(1+rvanilla)^0.5)-SUM($M422:AX422),(Input!$M$169*(1+rvanilla)^0.5)/A27stdlife))</f>
        <v>0</v>
      </c>
      <c r="AZ422" s="168">
        <f>IF(A27stdlife="n/a","n/a",IF(AZ$3&gt;(A27stdlife+$E422),(Input!$M$169*(1+rvanilla)^0.5)-SUM($M422:AY422),(Input!$M$169*(1+rvanilla)^0.5)/A27stdlife))</f>
        <v>0</v>
      </c>
      <c r="BA422" s="168">
        <f>IF(A27stdlife="n/a","n/a",IF(BA$3&gt;(A27stdlife+$E422),(Input!$M$169*(1+rvanilla)^0.5)-SUM($M422:AZ422),(Input!$M$169*(1+rvanilla)^0.5)/A27stdlife))</f>
        <v>0</v>
      </c>
      <c r="BB422" s="168">
        <f>IF(A27stdlife="n/a","n/a",IF(BB$3&gt;(A27stdlife+$E422),(Input!$M$169*(1+rvanilla)^0.5)-SUM($M422:BA422),(Input!$M$169*(1+rvanilla)^0.5)/A27stdlife))</f>
        <v>0</v>
      </c>
      <c r="BC422" s="168">
        <f>IF(A27stdlife="n/a","n/a",IF(BC$3&gt;(A27stdlife+$E422),(Input!$M$169*(1+rvanilla)^0.5)-SUM($M422:BB422),(Input!$M$169*(1+rvanilla)^0.5)/A27stdlife))</f>
        <v>0</v>
      </c>
      <c r="BD422" s="168">
        <f>IF(A27stdlife="n/a","n/a",IF(BD$3&gt;(A27stdlife+$E422),(Input!$M$169*(1+rvanilla)^0.5)-SUM($M422:BC422),(Input!$M$169*(1+rvanilla)^0.5)/A27stdlife))</f>
        <v>0</v>
      </c>
      <c r="BE422" s="168">
        <f>IF(A27stdlife="n/a","n/a",IF(BE$3&gt;(A27stdlife+$E422),(Input!$M$169*(1+rvanilla)^0.5)-SUM($M422:BD422),(Input!$M$169*(1+rvanilla)^0.5)/A27stdlife))</f>
        <v>0</v>
      </c>
      <c r="BF422" s="168">
        <f>IF(A27stdlife="n/a","n/a",IF(BF$3&gt;(A27stdlife+$E422),(Input!$M$169*(1+rvanilla)^0.5)-SUM($M422:BE422),(Input!$M$169*(1+rvanilla)^0.5)/A27stdlife))</f>
        <v>0</v>
      </c>
      <c r="BG422" s="168">
        <f>IF(A27stdlife="n/a","n/a",IF(BG$3&gt;(A27stdlife+$E422),(Input!$M$169*(1+rvanilla)^0.5)-SUM($M422:BF422),(Input!$M$169*(1+rvanilla)^0.5)/A27stdlife))</f>
        <v>0</v>
      </c>
      <c r="BH422" s="168">
        <f>IF(A27stdlife="n/a","n/a",IF(BH$3&gt;(A27stdlife+$E422),(Input!$M$169*(1+rvanilla)^0.5)-SUM($M422:BG422),(Input!$M$169*(1+rvanilla)^0.5)/A27stdlife))</f>
        <v>0</v>
      </c>
      <c r="BI422" s="168">
        <f>IF(A27stdlife="n/a","n/a",IF(BI$3&gt;(A27stdlife+$E422),(Input!$M$169*(1+rvanilla)^0.5)-SUM($M422:BH422),(Input!$M$169*(1+rvanilla)^0.5)/A27stdlife))</f>
        <v>0</v>
      </c>
      <c r="BJ422" s="20"/>
      <c r="BK422" s="20"/>
      <c r="BL422"/>
      <c r="BM422"/>
      <c r="BN422"/>
      <c r="BO422"/>
      <c r="BP422"/>
      <c r="BQ422"/>
      <c r="BR422"/>
      <c r="BS422"/>
      <c r="BT422"/>
      <c r="BU422"/>
      <c r="BV422"/>
      <c r="BW422"/>
      <c r="BX422"/>
      <c r="BY422"/>
      <c r="BZ422"/>
      <c r="CA422"/>
      <c r="CB422"/>
      <c r="CC422"/>
      <c r="CD422"/>
      <c r="CE422"/>
      <c r="CF422"/>
      <c r="CG422"/>
      <c r="CH422"/>
      <c r="CI422"/>
      <c r="CJ422"/>
      <c r="CK422"/>
      <c r="CL422"/>
      <c r="CM422"/>
      <c r="CN422"/>
      <c r="CO422"/>
      <c r="CP422"/>
      <c r="CQ422"/>
      <c r="CR422"/>
      <c r="CS422"/>
      <c r="CT422"/>
      <c r="CU422"/>
      <c r="CV422"/>
      <c r="CW422"/>
      <c r="CX422"/>
      <c r="CY422"/>
      <c r="CZ422"/>
      <c r="DA422"/>
      <c r="DB422"/>
      <c r="DC422"/>
      <c r="DD422"/>
      <c r="DE422"/>
      <c r="DF422"/>
      <c r="DG422"/>
      <c r="DH422"/>
      <c r="DI422"/>
      <c r="DJ422"/>
      <c r="DK422"/>
      <c r="DL422"/>
      <c r="DM422"/>
      <c r="DN422"/>
      <c r="DO422"/>
      <c r="DP422"/>
      <c r="DQ422"/>
      <c r="DR422"/>
      <c r="DS422"/>
      <c r="DT422"/>
      <c r="DU422"/>
      <c r="DV422"/>
      <c r="DW422"/>
      <c r="DX422"/>
      <c r="DY422"/>
      <c r="DZ422"/>
      <c r="EA422"/>
      <c r="EB422"/>
      <c r="EC422"/>
      <c r="ED422"/>
      <c r="EE422"/>
      <c r="EF422"/>
      <c r="EG422"/>
      <c r="EH422"/>
      <c r="EI422"/>
      <c r="EJ422"/>
      <c r="EK422"/>
      <c r="EL422"/>
      <c r="EM422"/>
      <c r="EN422"/>
      <c r="EO422"/>
      <c r="EP422"/>
      <c r="EQ422"/>
      <c r="ER422"/>
      <c r="ES422"/>
      <c r="ET422"/>
      <c r="EU422"/>
      <c r="EV422"/>
      <c r="EW422"/>
      <c r="EX422"/>
      <c r="EY422"/>
      <c r="EZ422"/>
      <c r="FA422"/>
      <c r="FB422"/>
      <c r="FC422"/>
      <c r="FD422"/>
      <c r="FE422"/>
      <c r="FF422"/>
      <c r="FG422"/>
      <c r="FH422"/>
      <c r="FI422"/>
      <c r="FJ422"/>
      <c r="FK422"/>
      <c r="FL422"/>
      <c r="FM422"/>
      <c r="FN422"/>
      <c r="FO422"/>
      <c r="FP422"/>
      <c r="FQ422"/>
      <c r="FR422"/>
      <c r="FS422"/>
      <c r="FT422"/>
      <c r="FU422"/>
      <c r="FV422"/>
      <c r="FW422"/>
      <c r="FX422"/>
      <c r="FY422"/>
      <c r="FZ422"/>
      <c r="GA422"/>
      <c r="GB422"/>
      <c r="GC422"/>
      <c r="GD422"/>
      <c r="GE422"/>
      <c r="GF422"/>
      <c r="GG422"/>
      <c r="GH422"/>
      <c r="GI422"/>
      <c r="GJ422"/>
      <c r="GK422"/>
      <c r="GL422"/>
      <c r="GM422"/>
      <c r="GN422"/>
      <c r="GO422"/>
      <c r="GP422"/>
      <c r="GQ422"/>
      <c r="GR422"/>
      <c r="GS422"/>
      <c r="GT422"/>
      <c r="GU422"/>
      <c r="GV422"/>
      <c r="GW422"/>
      <c r="GX422"/>
      <c r="GY422"/>
      <c r="GZ422"/>
      <c r="HA422"/>
      <c r="HB422"/>
      <c r="HC422"/>
      <c r="HD422"/>
      <c r="HE422"/>
      <c r="HF422"/>
      <c r="HG422"/>
      <c r="HH422"/>
      <c r="HI422"/>
      <c r="HJ422"/>
      <c r="HK422"/>
      <c r="HL422"/>
      <c r="HM422"/>
      <c r="HN422"/>
      <c r="HO422"/>
      <c r="HP422"/>
      <c r="HQ422"/>
      <c r="HR422"/>
      <c r="HS422"/>
      <c r="HT422"/>
      <c r="HU422"/>
      <c r="HV422"/>
      <c r="HW422"/>
      <c r="HX422"/>
      <c r="HY422"/>
      <c r="HZ422"/>
      <c r="IA422"/>
      <c r="IB422"/>
      <c r="IC422"/>
      <c r="ID422"/>
      <c r="IE422"/>
      <c r="IF422"/>
      <c r="IG422"/>
      <c r="IH422"/>
      <c r="II422"/>
      <c r="IJ422"/>
      <c r="IK422"/>
      <c r="IL422"/>
      <c r="IM422"/>
      <c r="IN422"/>
      <c r="IO422"/>
      <c r="IP422"/>
      <c r="IQ422"/>
      <c r="IR422"/>
      <c r="IS422"/>
      <c r="IT422"/>
      <c r="IU422"/>
      <c r="IV422"/>
    </row>
    <row r="423" spans="1:256" s="5" customFormat="1" hidden="1" outlineLevel="2">
      <c r="A423" s="20"/>
      <c r="B423" s="20"/>
      <c r="C423" s="38"/>
      <c r="D423" s="641"/>
      <c r="E423" s="287">
        <v>8</v>
      </c>
      <c r="F423" s="40"/>
      <c r="G423" s="445"/>
      <c r="H423" s="315"/>
      <c r="I423" s="315"/>
      <c r="J423" s="315"/>
      <c r="K423" s="315"/>
      <c r="L423" s="315"/>
      <c r="M423" s="315"/>
      <c r="N423" s="314"/>
      <c r="O423" s="168">
        <f>IF(A27stdlife="n/a","n/a",IF(O$3&gt;(A27stdlife+$E423),(Input!$N$169*(1+rvanilla)^0.5)-SUM($N423:N423),(Input!$N$169*(1+rvanilla)^0.5)/A27stdlife))</f>
        <v>0</v>
      </c>
      <c r="P423" s="168">
        <f>IF(A27stdlife="n/a","n/a",IF(P$3&gt;(A27stdlife+$E423),(Input!$N$169*(1+rvanilla)^0.5)-SUM($N423:O423),(Input!$N$169*(1+rvanilla)^0.5)/A27stdlife))</f>
        <v>0</v>
      </c>
      <c r="Q423" s="168">
        <f>IF(A27stdlife="n/a","n/a",IF(Q$3&gt;(A27stdlife+$E423),(Input!$N$169*(1+rvanilla)^0.5)-SUM($N423:P423),(Input!$N$169*(1+rvanilla)^0.5)/A27stdlife))</f>
        <v>0</v>
      </c>
      <c r="R423" s="168">
        <f>IF(A27stdlife="n/a","n/a",IF(R$3&gt;(A27stdlife+$E423),(Input!$N$169*(1+rvanilla)^0.5)-SUM($N423:Q423),(Input!$N$169*(1+rvanilla)^0.5)/A27stdlife))</f>
        <v>0</v>
      </c>
      <c r="S423" s="168">
        <f>IF(A27stdlife="n/a","n/a",IF(S$3&gt;(A27stdlife+$E423),(Input!$N$169*(1+rvanilla)^0.5)-SUM($N423:R423),(Input!$N$169*(1+rvanilla)^0.5)/A27stdlife))</f>
        <v>0</v>
      </c>
      <c r="T423" s="168">
        <f>IF(A27stdlife="n/a","n/a",IF(T$3&gt;(A27stdlife+$E423),(Input!$N$169*(1+rvanilla)^0.5)-SUM($N423:S423),(Input!$N$169*(1+rvanilla)^0.5)/A27stdlife))</f>
        <v>0</v>
      </c>
      <c r="U423" s="168">
        <f>IF(A27stdlife="n/a","n/a",IF(U$3&gt;(A27stdlife+$E423),(Input!$N$169*(1+rvanilla)^0.5)-SUM($N423:T423),(Input!$N$169*(1+rvanilla)^0.5)/A27stdlife))</f>
        <v>0</v>
      </c>
      <c r="V423" s="168">
        <f>IF(A27stdlife="n/a","n/a",IF(V$3&gt;(A27stdlife+$E423),(Input!$N$169*(1+rvanilla)^0.5)-SUM($N423:U423),(Input!$N$169*(1+rvanilla)^0.5)/A27stdlife))</f>
        <v>0</v>
      </c>
      <c r="W423" s="168">
        <f>IF(A27stdlife="n/a","n/a",IF(W$3&gt;(A27stdlife+$E423),(Input!$N$169*(1+rvanilla)^0.5)-SUM($N423:V423),(Input!$N$169*(1+rvanilla)^0.5)/A27stdlife))</f>
        <v>0</v>
      </c>
      <c r="X423" s="168">
        <f>IF(A27stdlife="n/a","n/a",IF(X$3&gt;(A27stdlife+$E423),(Input!$N$169*(1+rvanilla)^0.5)-SUM($N423:W423),(Input!$N$169*(1+rvanilla)^0.5)/A27stdlife))</f>
        <v>0</v>
      </c>
      <c r="Y423" s="168">
        <f>IF(A27stdlife="n/a","n/a",IF(Y$3&gt;(A27stdlife+$E423),(Input!$N$169*(1+rvanilla)^0.5)-SUM($N423:X423),(Input!$N$169*(1+rvanilla)^0.5)/A27stdlife))</f>
        <v>0</v>
      </c>
      <c r="Z423" s="168">
        <f>IF(A27stdlife="n/a","n/a",IF(Z$3&gt;(A27stdlife+$E423),(Input!$N$169*(1+rvanilla)^0.5)-SUM($N423:Y423),(Input!$N$169*(1+rvanilla)^0.5)/A27stdlife))</f>
        <v>0</v>
      </c>
      <c r="AA423" s="168">
        <f>IF(A27stdlife="n/a","n/a",IF(AA$3&gt;(A27stdlife+$E423),(Input!$N$169*(1+rvanilla)^0.5)-SUM($N423:Z423),(Input!$N$169*(1+rvanilla)^0.5)/A27stdlife))</f>
        <v>0</v>
      </c>
      <c r="AB423" s="168">
        <f>IF(A27stdlife="n/a","n/a",IF(AB$3&gt;(A27stdlife+$E423),(Input!$N$169*(1+rvanilla)^0.5)-SUM($N423:AA423),(Input!$N$169*(1+rvanilla)^0.5)/A27stdlife))</f>
        <v>0</v>
      </c>
      <c r="AC423" s="168">
        <f>IF(A27stdlife="n/a","n/a",IF(AC$3&gt;(A27stdlife+$E423),(Input!$N$169*(1+rvanilla)^0.5)-SUM($N423:AB423),(Input!$N$169*(1+rvanilla)^0.5)/A27stdlife))</f>
        <v>0</v>
      </c>
      <c r="AD423" s="168">
        <f>IF(A27stdlife="n/a","n/a",IF(AD$3&gt;(A27stdlife+$E423),(Input!$N$169*(1+rvanilla)^0.5)-SUM($N423:AC423),(Input!$N$169*(1+rvanilla)^0.5)/A27stdlife))</f>
        <v>0</v>
      </c>
      <c r="AE423" s="168">
        <f>IF(A27stdlife="n/a","n/a",IF(AE$3&gt;(A27stdlife+$E423),(Input!$N$169*(1+rvanilla)^0.5)-SUM($N423:AD423),(Input!$N$169*(1+rvanilla)^0.5)/A27stdlife))</f>
        <v>0</v>
      </c>
      <c r="AF423" s="168">
        <f>IF(A27stdlife="n/a","n/a",IF(AF$3&gt;(A27stdlife+$E423),(Input!$N$169*(1+rvanilla)^0.5)-SUM($N423:AE423),(Input!$N$169*(1+rvanilla)^0.5)/A27stdlife))</f>
        <v>0</v>
      </c>
      <c r="AG423" s="168">
        <f>IF(A27stdlife="n/a","n/a",IF(AG$3&gt;(A27stdlife+$E423),(Input!$N$169*(1+rvanilla)^0.5)-SUM($N423:AF423),(Input!$N$169*(1+rvanilla)^0.5)/A27stdlife))</f>
        <v>0</v>
      </c>
      <c r="AH423" s="168">
        <f>IF(A27stdlife="n/a","n/a",IF(AH$3&gt;(A27stdlife+$E423),(Input!$N$169*(1+rvanilla)^0.5)-SUM($N423:AG423),(Input!$N$169*(1+rvanilla)^0.5)/A27stdlife))</f>
        <v>0</v>
      </c>
      <c r="AI423" s="168">
        <f>IF(A27stdlife="n/a","n/a",IF(AI$3&gt;(A27stdlife+$E423),(Input!$N$169*(1+rvanilla)^0.5)-SUM($N423:AH423),(Input!$N$169*(1+rvanilla)^0.5)/A27stdlife))</f>
        <v>0</v>
      </c>
      <c r="AJ423" s="168">
        <f>IF(A27stdlife="n/a","n/a",IF(AJ$3&gt;(A27stdlife+$E423),(Input!$N$169*(1+rvanilla)^0.5)-SUM($N423:AI423),(Input!$N$169*(1+rvanilla)^0.5)/A27stdlife))</f>
        <v>0</v>
      </c>
      <c r="AK423" s="168">
        <f>IF(A27stdlife="n/a","n/a",IF(AK$3&gt;(A27stdlife+$E423),(Input!$N$169*(1+rvanilla)^0.5)-SUM($N423:AJ423),(Input!$N$169*(1+rvanilla)^0.5)/A27stdlife))</f>
        <v>0</v>
      </c>
      <c r="AL423" s="168">
        <f>IF(A27stdlife="n/a","n/a",IF(AL$3&gt;(A27stdlife+$E423),(Input!$N$169*(1+rvanilla)^0.5)-SUM($N423:AK423),(Input!$N$169*(1+rvanilla)^0.5)/A27stdlife))</f>
        <v>0</v>
      </c>
      <c r="AM423" s="168">
        <f>IF(A27stdlife="n/a","n/a",IF(AM$3&gt;(A27stdlife+$E423),(Input!$N$169*(1+rvanilla)^0.5)-SUM($N423:AL423),(Input!$N$169*(1+rvanilla)^0.5)/A27stdlife))</f>
        <v>0</v>
      </c>
      <c r="AN423" s="168">
        <f>IF(A27stdlife="n/a","n/a",IF(AN$3&gt;(A27stdlife+$E423),(Input!$N$169*(1+rvanilla)^0.5)-SUM($N423:AM423),(Input!$N$169*(1+rvanilla)^0.5)/A27stdlife))</f>
        <v>0</v>
      </c>
      <c r="AO423" s="168">
        <f>IF(A27stdlife="n/a","n/a",IF(AO$3&gt;(A27stdlife+$E423),(Input!$N$169*(1+rvanilla)^0.5)-SUM($N423:AN423),(Input!$N$169*(1+rvanilla)^0.5)/A27stdlife))</f>
        <v>0</v>
      </c>
      <c r="AP423" s="168">
        <f>IF(A27stdlife="n/a","n/a",IF(AP$3&gt;(A27stdlife+$E423),(Input!$N$169*(1+rvanilla)^0.5)-SUM($N423:AO423),(Input!$N$169*(1+rvanilla)^0.5)/A27stdlife))</f>
        <v>0</v>
      </c>
      <c r="AQ423" s="168">
        <f>IF(A27stdlife="n/a","n/a",IF(AQ$3&gt;(A27stdlife+$E423),(Input!$N$169*(1+rvanilla)^0.5)-SUM($N423:AP423),(Input!$N$169*(1+rvanilla)^0.5)/A27stdlife))</f>
        <v>0</v>
      </c>
      <c r="AR423" s="168">
        <f>IF(A27stdlife="n/a","n/a",IF(AR$3&gt;(A27stdlife+$E423),(Input!$N$169*(1+rvanilla)^0.5)-SUM($N423:AQ423),(Input!$N$169*(1+rvanilla)^0.5)/A27stdlife))</f>
        <v>0</v>
      </c>
      <c r="AS423" s="168">
        <f>IF(A27stdlife="n/a","n/a",IF(AS$3&gt;(A27stdlife+$E423),(Input!$N$169*(1+rvanilla)^0.5)-SUM($N423:AR423),(Input!$N$169*(1+rvanilla)^0.5)/A27stdlife))</f>
        <v>0</v>
      </c>
      <c r="AT423" s="168">
        <f>IF(A27stdlife="n/a","n/a",IF(AT$3&gt;(A27stdlife+$E423),(Input!$N$169*(1+rvanilla)^0.5)-SUM($N423:AS423),(Input!$N$169*(1+rvanilla)^0.5)/A27stdlife))</f>
        <v>0</v>
      </c>
      <c r="AU423" s="168">
        <f>IF(A27stdlife="n/a","n/a",IF(AU$3&gt;(A27stdlife+$E423),(Input!$N$169*(1+rvanilla)^0.5)-SUM($N423:AT423),(Input!$N$169*(1+rvanilla)^0.5)/A27stdlife))</f>
        <v>0</v>
      </c>
      <c r="AV423" s="168">
        <f>IF(A27stdlife="n/a","n/a",IF(AV$3&gt;(A27stdlife+$E423),(Input!$N$169*(1+rvanilla)^0.5)-SUM($N423:AU423),(Input!$N$169*(1+rvanilla)^0.5)/A27stdlife))</f>
        <v>0</v>
      </c>
      <c r="AW423" s="168">
        <f>IF(A27stdlife="n/a","n/a",IF(AW$3&gt;(A27stdlife+$E423),(Input!$N$169*(1+rvanilla)^0.5)-SUM($N423:AV423),(Input!$N$169*(1+rvanilla)^0.5)/A27stdlife))</f>
        <v>0</v>
      </c>
      <c r="AX423" s="168">
        <f>IF(A27stdlife="n/a","n/a",IF(AX$3&gt;(A27stdlife+$E423),(Input!$N$169*(1+rvanilla)^0.5)-SUM($N423:AW423),(Input!$N$169*(1+rvanilla)^0.5)/A27stdlife))</f>
        <v>0</v>
      </c>
      <c r="AY423" s="168">
        <f>IF(A27stdlife="n/a","n/a",IF(AY$3&gt;(A27stdlife+$E423),(Input!$N$169*(1+rvanilla)^0.5)-SUM($N423:AX423),(Input!$N$169*(1+rvanilla)^0.5)/A27stdlife))</f>
        <v>0</v>
      </c>
      <c r="AZ423" s="168">
        <f>IF(A27stdlife="n/a","n/a",IF(AZ$3&gt;(A27stdlife+$E423),(Input!$N$169*(1+rvanilla)^0.5)-SUM($N423:AY423),(Input!$N$169*(1+rvanilla)^0.5)/A27stdlife))</f>
        <v>0</v>
      </c>
      <c r="BA423" s="168">
        <f>IF(A27stdlife="n/a","n/a",IF(BA$3&gt;(A27stdlife+$E423),(Input!$N$169*(1+rvanilla)^0.5)-SUM($N423:AZ423),(Input!$N$169*(1+rvanilla)^0.5)/A27stdlife))</f>
        <v>0</v>
      </c>
      <c r="BB423" s="168">
        <f>IF(A27stdlife="n/a","n/a",IF(BB$3&gt;(A27stdlife+$E423),(Input!$N$169*(1+rvanilla)^0.5)-SUM($N423:BA423),(Input!$N$169*(1+rvanilla)^0.5)/A27stdlife))</f>
        <v>0</v>
      </c>
      <c r="BC423" s="168">
        <f>IF(A27stdlife="n/a","n/a",IF(BC$3&gt;(A27stdlife+$E423),(Input!$N$169*(1+rvanilla)^0.5)-SUM($N423:BB423),(Input!$N$169*(1+rvanilla)^0.5)/A27stdlife))</f>
        <v>0</v>
      </c>
      <c r="BD423" s="168">
        <f>IF(A27stdlife="n/a","n/a",IF(BD$3&gt;(A27stdlife+$E423),(Input!$N$169*(1+rvanilla)^0.5)-SUM($N423:BC423),(Input!$N$169*(1+rvanilla)^0.5)/A27stdlife))</f>
        <v>0</v>
      </c>
      <c r="BE423" s="168">
        <f>IF(A27stdlife="n/a","n/a",IF(BE$3&gt;(A27stdlife+$E423),(Input!$N$169*(1+rvanilla)^0.5)-SUM($N423:BD423),(Input!$N$169*(1+rvanilla)^0.5)/A27stdlife))</f>
        <v>0</v>
      </c>
      <c r="BF423" s="168">
        <f>IF(A27stdlife="n/a","n/a",IF(BF$3&gt;(A27stdlife+$E423),(Input!$N$169*(1+rvanilla)^0.5)-SUM($N423:BE423),(Input!$N$169*(1+rvanilla)^0.5)/A27stdlife))</f>
        <v>0</v>
      </c>
      <c r="BG423" s="168">
        <f>IF(A27stdlife="n/a","n/a",IF(BG$3&gt;(A27stdlife+$E423),(Input!$N$169*(1+rvanilla)^0.5)-SUM($N423:BF423),(Input!$N$169*(1+rvanilla)^0.5)/A27stdlife))</f>
        <v>0</v>
      </c>
      <c r="BH423" s="168">
        <f>IF(A27stdlife="n/a","n/a",IF(BH$3&gt;(A27stdlife+$E423),(Input!$N$169*(1+rvanilla)^0.5)-SUM($N423:BG423),(Input!$N$169*(1+rvanilla)^0.5)/A27stdlife))</f>
        <v>0</v>
      </c>
      <c r="BI423" s="168">
        <f>IF(A27stdlife="n/a","n/a",IF(BI$3&gt;(A27stdlife+$E423),(Input!$N$169*(1+rvanilla)^0.5)-SUM($N423:BH423),(Input!$N$169*(1+rvanilla)^0.5)/A27stdlife))</f>
        <v>0</v>
      </c>
      <c r="BJ423" s="20"/>
      <c r="BK423" s="20"/>
      <c r="BL423"/>
      <c r="BM423"/>
      <c r="BN423"/>
      <c r="BO423"/>
      <c r="BP423"/>
      <c r="BQ423"/>
      <c r="BR423"/>
      <c r="BS423"/>
      <c r="BT423"/>
      <c r="BU423"/>
      <c r="BV423"/>
      <c r="BW423"/>
      <c r="BX423"/>
      <c r="BY423"/>
      <c r="BZ423"/>
      <c r="CA423"/>
      <c r="CB423"/>
      <c r="CC423"/>
      <c r="CD423"/>
      <c r="CE423"/>
      <c r="CF423"/>
      <c r="CG423"/>
      <c r="CH423"/>
      <c r="CI423"/>
      <c r="CJ423"/>
      <c r="CK423"/>
      <c r="CL423"/>
      <c r="CM423"/>
      <c r="CN423"/>
      <c r="CO423"/>
      <c r="CP423"/>
      <c r="CQ423"/>
      <c r="CR423"/>
      <c r="CS423"/>
      <c r="CT423"/>
      <c r="CU423"/>
      <c r="CV423"/>
      <c r="CW423"/>
      <c r="CX423"/>
      <c r="CY423"/>
      <c r="CZ423"/>
      <c r="DA423"/>
      <c r="DB423"/>
      <c r="DC423"/>
      <c r="DD423"/>
      <c r="DE423"/>
      <c r="DF423"/>
      <c r="DG423"/>
      <c r="DH423"/>
      <c r="DI423"/>
      <c r="DJ423"/>
      <c r="DK423"/>
      <c r="DL423"/>
      <c r="DM423"/>
      <c r="DN423"/>
      <c r="DO423"/>
      <c r="DP423"/>
      <c r="DQ423"/>
      <c r="DR423"/>
      <c r="DS423"/>
      <c r="DT423"/>
      <c r="DU423"/>
      <c r="DV423"/>
      <c r="DW423"/>
      <c r="DX423"/>
      <c r="DY423"/>
      <c r="DZ423"/>
      <c r="EA423"/>
      <c r="EB423"/>
      <c r="EC423"/>
      <c r="ED423"/>
      <c r="EE423"/>
      <c r="EF423"/>
      <c r="EG423"/>
      <c r="EH423"/>
      <c r="EI423"/>
      <c r="EJ423"/>
      <c r="EK423"/>
      <c r="EL423"/>
      <c r="EM423"/>
      <c r="EN423"/>
      <c r="EO423"/>
      <c r="EP423"/>
      <c r="EQ423"/>
      <c r="ER423"/>
      <c r="ES423"/>
      <c r="ET423"/>
      <c r="EU423"/>
      <c r="EV423"/>
      <c r="EW423"/>
      <c r="EX423"/>
      <c r="EY423"/>
      <c r="EZ423"/>
      <c r="FA423"/>
      <c r="FB423"/>
      <c r="FC423"/>
      <c r="FD423"/>
      <c r="FE423"/>
      <c r="FF423"/>
      <c r="FG423"/>
      <c r="FH423"/>
      <c r="FI423"/>
      <c r="FJ423"/>
      <c r="FK423"/>
      <c r="FL423"/>
      <c r="FM423"/>
      <c r="FN423"/>
      <c r="FO423"/>
      <c r="FP423"/>
      <c r="FQ423"/>
      <c r="FR423"/>
      <c r="FS423"/>
      <c r="FT423"/>
      <c r="FU423"/>
      <c r="FV423"/>
      <c r="FW423"/>
      <c r="FX423"/>
      <c r="FY423"/>
      <c r="FZ423"/>
      <c r="GA423"/>
      <c r="GB423"/>
      <c r="GC423"/>
      <c r="GD423"/>
      <c r="GE423"/>
      <c r="GF423"/>
      <c r="GG423"/>
      <c r="GH423"/>
      <c r="GI423"/>
      <c r="GJ423"/>
      <c r="GK423"/>
      <c r="GL423"/>
      <c r="GM423"/>
      <c r="GN423"/>
      <c r="GO423"/>
      <c r="GP423"/>
      <c r="GQ423"/>
      <c r="GR423"/>
      <c r="GS423"/>
      <c r="GT423"/>
      <c r="GU423"/>
      <c r="GV423"/>
      <c r="GW423"/>
      <c r="GX423"/>
      <c r="GY423"/>
      <c r="GZ423"/>
      <c r="HA423"/>
      <c r="HB423"/>
      <c r="HC423"/>
      <c r="HD423"/>
      <c r="HE423"/>
      <c r="HF423"/>
      <c r="HG423"/>
      <c r="HH423"/>
      <c r="HI423"/>
      <c r="HJ423"/>
      <c r="HK423"/>
      <c r="HL423"/>
      <c r="HM423"/>
      <c r="HN423"/>
      <c r="HO423"/>
      <c r="HP423"/>
      <c r="HQ423"/>
      <c r="HR423"/>
      <c r="HS423"/>
      <c r="HT423"/>
      <c r="HU423"/>
      <c r="HV423"/>
      <c r="HW423"/>
      <c r="HX423"/>
      <c r="HY423"/>
      <c r="HZ423"/>
      <c r="IA423"/>
      <c r="IB423"/>
      <c r="IC423"/>
      <c r="ID423"/>
      <c r="IE423"/>
      <c r="IF423"/>
      <c r="IG423"/>
      <c r="IH423"/>
      <c r="II423"/>
      <c r="IJ423"/>
      <c r="IK423"/>
      <c r="IL423"/>
      <c r="IM423"/>
      <c r="IN423"/>
      <c r="IO423"/>
      <c r="IP423"/>
      <c r="IQ423"/>
      <c r="IR423"/>
      <c r="IS423"/>
      <c r="IT423"/>
      <c r="IU423"/>
      <c r="IV423"/>
    </row>
    <row r="424" spans="1:256" s="5" customFormat="1" hidden="1" outlineLevel="2">
      <c r="A424" s="20"/>
      <c r="B424" s="20"/>
      <c r="C424" s="38"/>
      <c r="D424" s="641"/>
      <c r="E424" s="287">
        <v>9</v>
      </c>
      <c r="F424" s="40"/>
      <c r="G424" s="445"/>
      <c r="H424" s="315"/>
      <c r="I424" s="315"/>
      <c r="J424" s="315"/>
      <c r="K424" s="315"/>
      <c r="L424" s="315"/>
      <c r="M424" s="315"/>
      <c r="N424" s="315"/>
      <c r="O424" s="314"/>
      <c r="P424" s="168">
        <f>IF(A27stdlife="n/a","n/a",IF(P$3&gt;(A27stdlife+$E424),(Input!$O$169*(1+rvanilla)^0.5)-SUM($O424:O424),(Input!$O$169*(1+rvanilla)^0.5)/A27stdlife))</f>
        <v>0</v>
      </c>
      <c r="Q424" s="168">
        <f>IF(A27stdlife="n/a","n/a",IF(Q$3&gt;(A27stdlife+$E424),(Input!$O$169*(1+rvanilla)^0.5)-SUM($O424:P424),(Input!$O$169*(1+rvanilla)^0.5)/A27stdlife))</f>
        <v>0</v>
      </c>
      <c r="R424" s="168">
        <f>IF(A27stdlife="n/a","n/a",IF(R$3&gt;(A27stdlife+$E424),(Input!$O$169*(1+rvanilla)^0.5)-SUM($O424:Q424),(Input!$O$169*(1+rvanilla)^0.5)/A27stdlife))</f>
        <v>0</v>
      </c>
      <c r="S424" s="168">
        <f>IF(A27stdlife="n/a","n/a",IF(S$3&gt;(A27stdlife+$E424),(Input!$O$169*(1+rvanilla)^0.5)-SUM($O424:R424),(Input!$O$169*(1+rvanilla)^0.5)/A27stdlife))</f>
        <v>0</v>
      </c>
      <c r="T424" s="168">
        <f>IF(A27stdlife="n/a","n/a",IF(T$3&gt;(A27stdlife+$E424),(Input!$O$169*(1+rvanilla)^0.5)-SUM($O424:S424),(Input!$O$169*(1+rvanilla)^0.5)/A27stdlife))</f>
        <v>0</v>
      </c>
      <c r="U424" s="168">
        <f>IF(A27stdlife="n/a","n/a",IF(U$3&gt;(A27stdlife+$E424),(Input!$O$169*(1+rvanilla)^0.5)-SUM($O424:T424),(Input!$O$169*(1+rvanilla)^0.5)/A27stdlife))</f>
        <v>0</v>
      </c>
      <c r="V424" s="168">
        <f>IF(A27stdlife="n/a","n/a",IF(V$3&gt;(A27stdlife+$E424),(Input!$O$169*(1+rvanilla)^0.5)-SUM($O424:U424),(Input!$O$169*(1+rvanilla)^0.5)/A27stdlife))</f>
        <v>0</v>
      </c>
      <c r="W424" s="168">
        <f>IF(A27stdlife="n/a","n/a",IF(W$3&gt;(A27stdlife+$E424),(Input!$O$169*(1+rvanilla)^0.5)-SUM($O424:V424),(Input!$O$169*(1+rvanilla)^0.5)/A27stdlife))</f>
        <v>0</v>
      </c>
      <c r="X424" s="168">
        <f>IF(A27stdlife="n/a","n/a",IF(X$3&gt;(A27stdlife+$E424),(Input!$O$169*(1+rvanilla)^0.5)-SUM($O424:W424),(Input!$O$169*(1+rvanilla)^0.5)/A27stdlife))</f>
        <v>0</v>
      </c>
      <c r="Y424" s="168">
        <f>IF(A27stdlife="n/a","n/a",IF(Y$3&gt;(A27stdlife+$E424),(Input!$O$169*(1+rvanilla)^0.5)-SUM($O424:X424),(Input!$O$169*(1+rvanilla)^0.5)/A27stdlife))</f>
        <v>0</v>
      </c>
      <c r="Z424" s="168">
        <f>IF(A27stdlife="n/a","n/a",IF(Z$3&gt;(A27stdlife+$E424),(Input!$O$169*(1+rvanilla)^0.5)-SUM($O424:Y424),(Input!$O$169*(1+rvanilla)^0.5)/A27stdlife))</f>
        <v>0</v>
      </c>
      <c r="AA424" s="168">
        <f>IF(A27stdlife="n/a","n/a",IF(AA$3&gt;(A27stdlife+$E424),(Input!$O$169*(1+rvanilla)^0.5)-SUM($O424:Z424),(Input!$O$169*(1+rvanilla)^0.5)/A27stdlife))</f>
        <v>0</v>
      </c>
      <c r="AB424" s="168">
        <f>IF(A27stdlife="n/a","n/a",IF(AB$3&gt;(A27stdlife+$E424),(Input!$O$169*(1+rvanilla)^0.5)-SUM($O424:AA424),(Input!$O$169*(1+rvanilla)^0.5)/A27stdlife))</f>
        <v>0</v>
      </c>
      <c r="AC424" s="168">
        <f>IF(A27stdlife="n/a","n/a",IF(AC$3&gt;(A27stdlife+$E424),(Input!$O$169*(1+rvanilla)^0.5)-SUM($O424:AB424),(Input!$O$169*(1+rvanilla)^0.5)/A27stdlife))</f>
        <v>0</v>
      </c>
      <c r="AD424" s="168">
        <f>IF(A27stdlife="n/a","n/a",IF(AD$3&gt;(A27stdlife+$E424),(Input!$O$169*(1+rvanilla)^0.5)-SUM($O424:AC424),(Input!$O$169*(1+rvanilla)^0.5)/A27stdlife))</f>
        <v>0</v>
      </c>
      <c r="AE424" s="168">
        <f>IF(A27stdlife="n/a","n/a",IF(AE$3&gt;(A27stdlife+$E424),(Input!$O$169*(1+rvanilla)^0.5)-SUM($O424:AD424),(Input!$O$169*(1+rvanilla)^0.5)/A27stdlife))</f>
        <v>0</v>
      </c>
      <c r="AF424" s="168">
        <f>IF(A27stdlife="n/a","n/a",IF(AF$3&gt;(A27stdlife+$E424),(Input!$O$169*(1+rvanilla)^0.5)-SUM($O424:AE424),(Input!$O$169*(1+rvanilla)^0.5)/A27stdlife))</f>
        <v>0</v>
      </c>
      <c r="AG424" s="168">
        <f>IF(A27stdlife="n/a","n/a",IF(AG$3&gt;(A27stdlife+$E424),(Input!$O$169*(1+rvanilla)^0.5)-SUM($O424:AF424),(Input!$O$169*(1+rvanilla)^0.5)/A27stdlife))</f>
        <v>0</v>
      </c>
      <c r="AH424" s="168">
        <f>IF(A27stdlife="n/a","n/a",IF(AH$3&gt;(A27stdlife+$E424),(Input!$O$169*(1+rvanilla)^0.5)-SUM($O424:AG424),(Input!$O$169*(1+rvanilla)^0.5)/A27stdlife))</f>
        <v>0</v>
      </c>
      <c r="AI424" s="168">
        <f>IF(A27stdlife="n/a","n/a",IF(AI$3&gt;(A27stdlife+$E424),(Input!$O$169*(1+rvanilla)^0.5)-SUM($O424:AH424),(Input!$O$169*(1+rvanilla)^0.5)/A27stdlife))</f>
        <v>0</v>
      </c>
      <c r="AJ424" s="168">
        <f>IF(A27stdlife="n/a","n/a",IF(AJ$3&gt;(A27stdlife+$E424),(Input!$O$169*(1+rvanilla)^0.5)-SUM($O424:AI424),(Input!$O$169*(1+rvanilla)^0.5)/A27stdlife))</f>
        <v>0</v>
      </c>
      <c r="AK424" s="168">
        <f>IF(A27stdlife="n/a","n/a",IF(AK$3&gt;(A27stdlife+$E424),(Input!$O$169*(1+rvanilla)^0.5)-SUM($O424:AJ424),(Input!$O$169*(1+rvanilla)^0.5)/A27stdlife))</f>
        <v>0</v>
      </c>
      <c r="AL424" s="168">
        <f>IF(A27stdlife="n/a","n/a",IF(AL$3&gt;(A27stdlife+$E424),(Input!$O$169*(1+rvanilla)^0.5)-SUM($O424:AK424),(Input!$O$169*(1+rvanilla)^0.5)/A27stdlife))</f>
        <v>0</v>
      </c>
      <c r="AM424" s="168">
        <f>IF(A27stdlife="n/a","n/a",IF(AM$3&gt;(A27stdlife+$E424),(Input!$O$169*(1+rvanilla)^0.5)-SUM($O424:AL424),(Input!$O$169*(1+rvanilla)^0.5)/A27stdlife))</f>
        <v>0</v>
      </c>
      <c r="AN424" s="168">
        <f>IF(A27stdlife="n/a","n/a",IF(AN$3&gt;(A27stdlife+$E424),(Input!$O$169*(1+rvanilla)^0.5)-SUM($O424:AM424),(Input!$O$169*(1+rvanilla)^0.5)/A27stdlife))</f>
        <v>0</v>
      </c>
      <c r="AO424" s="168">
        <f>IF(A27stdlife="n/a","n/a",IF(AO$3&gt;(A27stdlife+$E424),(Input!$O$169*(1+rvanilla)^0.5)-SUM($O424:AN424),(Input!$O$169*(1+rvanilla)^0.5)/A27stdlife))</f>
        <v>0</v>
      </c>
      <c r="AP424" s="168">
        <f>IF(A27stdlife="n/a","n/a",IF(AP$3&gt;(A27stdlife+$E424),(Input!$O$169*(1+rvanilla)^0.5)-SUM($O424:AO424),(Input!$O$169*(1+rvanilla)^0.5)/A27stdlife))</f>
        <v>0</v>
      </c>
      <c r="AQ424" s="168">
        <f>IF(A27stdlife="n/a","n/a",IF(AQ$3&gt;(A27stdlife+$E424),(Input!$O$169*(1+rvanilla)^0.5)-SUM($O424:AP424),(Input!$O$169*(1+rvanilla)^0.5)/A27stdlife))</f>
        <v>0</v>
      </c>
      <c r="AR424" s="168">
        <f>IF(A27stdlife="n/a","n/a",IF(AR$3&gt;(A27stdlife+$E424),(Input!$O$169*(1+rvanilla)^0.5)-SUM($O424:AQ424),(Input!$O$169*(1+rvanilla)^0.5)/A27stdlife))</f>
        <v>0</v>
      </c>
      <c r="AS424" s="168">
        <f>IF(A27stdlife="n/a","n/a",IF(AS$3&gt;(A27stdlife+$E424),(Input!$O$169*(1+rvanilla)^0.5)-SUM($O424:AR424),(Input!$O$169*(1+rvanilla)^0.5)/A27stdlife))</f>
        <v>0</v>
      </c>
      <c r="AT424" s="168">
        <f>IF(A27stdlife="n/a","n/a",IF(AT$3&gt;(A27stdlife+$E424),(Input!$O$169*(1+rvanilla)^0.5)-SUM($O424:AS424),(Input!$O$169*(1+rvanilla)^0.5)/A27stdlife))</f>
        <v>0</v>
      </c>
      <c r="AU424" s="168">
        <f>IF(A27stdlife="n/a","n/a",IF(AU$3&gt;(A27stdlife+$E424),(Input!$O$169*(1+rvanilla)^0.5)-SUM($O424:AT424),(Input!$O$169*(1+rvanilla)^0.5)/A27stdlife))</f>
        <v>0</v>
      </c>
      <c r="AV424" s="168">
        <f>IF(A27stdlife="n/a","n/a",IF(AV$3&gt;(A27stdlife+$E424),(Input!$O$169*(1+rvanilla)^0.5)-SUM($O424:AU424),(Input!$O$169*(1+rvanilla)^0.5)/A27stdlife))</f>
        <v>0</v>
      </c>
      <c r="AW424" s="168">
        <f>IF(A27stdlife="n/a","n/a",IF(AW$3&gt;(A27stdlife+$E424),(Input!$O$169*(1+rvanilla)^0.5)-SUM($O424:AV424),(Input!$O$169*(1+rvanilla)^0.5)/A27stdlife))</f>
        <v>0</v>
      </c>
      <c r="AX424" s="168">
        <f>IF(A27stdlife="n/a","n/a",IF(AX$3&gt;(A27stdlife+$E424),(Input!$O$169*(1+rvanilla)^0.5)-SUM($O424:AW424),(Input!$O$169*(1+rvanilla)^0.5)/A27stdlife))</f>
        <v>0</v>
      </c>
      <c r="AY424" s="168">
        <f>IF(A27stdlife="n/a","n/a",IF(AY$3&gt;(A27stdlife+$E424),(Input!$O$169*(1+rvanilla)^0.5)-SUM($O424:AX424),(Input!$O$169*(1+rvanilla)^0.5)/A27stdlife))</f>
        <v>0</v>
      </c>
      <c r="AZ424" s="168">
        <f>IF(A27stdlife="n/a","n/a",IF(AZ$3&gt;(A27stdlife+$E424),(Input!$O$169*(1+rvanilla)^0.5)-SUM($O424:AY424),(Input!$O$169*(1+rvanilla)^0.5)/A27stdlife))</f>
        <v>0</v>
      </c>
      <c r="BA424" s="168">
        <f>IF(A27stdlife="n/a","n/a",IF(BA$3&gt;(A27stdlife+$E424),(Input!$O$169*(1+rvanilla)^0.5)-SUM($O424:AZ424),(Input!$O$169*(1+rvanilla)^0.5)/A27stdlife))</f>
        <v>0</v>
      </c>
      <c r="BB424" s="168">
        <f>IF(A27stdlife="n/a","n/a",IF(BB$3&gt;(A27stdlife+$E424),(Input!$O$169*(1+rvanilla)^0.5)-SUM($O424:BA424),(Input!$O$169*(1+rvanilla)^0.5)/A27stdlife))</f>
        <v>0</v>
      </c>
      <c r="BC424" s="168">
        <f>IF(A27stdlife="n/a","n/a",IF(BC$3&gt;(A27stdlife+$E424),(Input!$O$169*(1+rvanilla)^0.5)-SUM($O424:BB424),(Input!$O$169*(1+rvanilla)^0.5)/A27stdlife))</f>
        <v>0</v>
      </c>
      <c r="BD424" s="168">
        <f>IF(A27stdlife="n/a","n/a",IF(BD$3&gt;(A27stdlife+$E424),(Input!$O$169*(1+rvanilla)^0.5)-SUM($O424:BC424),(Input!$O$169*(1+rvanilla)^0.5)/A27stdlife))</f>
        <v>0</v>
      </c>
      <c r="BE424" s="168">
        <f>IF(A27stdlife="n/a","n/a",IF(BE$3&gt;(A27stdlife+$E424),(Input!$O$169*(1+rvanilla)^0.5)-SUM($O424:BD424),(Input!$O$169*(1+rvanilla)^0.5)/A27stdlife))</f>
        <v>0</v>
      </c>
      <c r="BF424" s="168">
        <f>IF(A27stdlife="n/a","n/a",IF(BF$3&gt;(A27stdlife+$E424),(Input!$O$169*(1+rvanilla)^0.5)-SUM($O424:BE424),(Input!$O$169*(1+rvanilla)^0.5)/A27stdlife))</f>
        <v>0</v>
      </c>
      <c r="BG424" s="168">
        <f>IF(A27stdlife="n/a","n/a",IF(BG$3&gt;(A27stdlife+$E424),(Input!$O$169*(1+rvanilla)^0.5)-SUM($O424:BF424),(Input!$O$169*(1+rvanilla)^0.5)/A27stdlife))</f>
        <v>0</v>
      </c>
      <c r="BH424" s="168">
        <f>IF(A27stdlife="n/a","n/a",IF(BH$3&gt;(A27stdlife+$E424),(Input!$O$169*(1+rvanilla)^0.5)-SUM($O424:BG424),(Input!$O$169*(1+rvanilla)^0.5)/A27stdlife))</f>
        <v>0</v>
      </c>
      <c r="BI424" s="168">
        <f>IF(A27stdlife="n/a","n/a",IF(BI$3&gt;(A27stdlife+$E424),(Input!$O$169*(1+rvanilla)^0.5)-SUM($O424:BH424),(Input!$O$169*(1+rvanilla)^0.5)/A27stdlife))</f>
        <v>0</v>
      </c>
      <c r="BJ424" s="20"/>
      <c r="BK424" s="20"/>
      <c r="BL424"/>
      <c r="BM424"/>
      <c r="BN424"/>
      <c r="BO424"/>
      <c r="BP424"/>
      <c r="BQ424"/>
      <c r="BR424"/>
      <c r="BS424"/>
      <c r="BT424"/>
      <c r="BU424"/>
      <c r="BV424"/>
      <c r="BW424"/>
      <c r="BX424"/>
      <c r="BY424"/>
      <c r="BZ424"/>
      <c r="CA424"/>
      <c r="CB424"/>
      <c r="CC424"/>
      <c r="CD424"/>
      <c r="CE424"/>
      <c r="CF424"/>
      <c r="CG424"/>
      <c r="CH424"/>
      <c r="CI424"/>
      <c r="CJ424"/>
      <c r="CK424"/>
      <c r="CL424"/>
      <c r="CM424"/>
      <c r="CN424"/>
      <c r="CO424"/>
      <c r="CP424"/>
      <c r="CQ424"/>
      <c r="CR424"/>
      <c r="CS424"/>
      <c r="CT424"/>
      <c r="CU424"/>
      <c r="CV424"/>
      <c r="CW424"/>
      <c r="CX424"/>
      <c r="CY424"/>
      <c r="CZ424"/>
      <c r="DA424"/>
      <c r="DB424"/>
      <c r="DC424"/>
      <c r="DD424"/>
      <c r="DE424"/>
      <c r="DF424"/>
      <c r="DG424"/>
      <c r="DH424"/>
      <c r="DI424"/>
      <c r="DJ424"/>
      <c r="DK424"/>
      <c r="DL424"/>
      <c r="DM424"/>
      <c r="DN424"/>
      <c r="DO424"/>
      <c r="DP424"/>
      <c r="DQ424"/>
      <c r="DR424"/>
      <c r="DS424"/>
      <c r="DT424"/>
      <c r="DU424"/>
      <c r="DV424"/>
      <c r="DW424"/>
      <c r="DX424"/>
      <c r="DY424"/>
      <c r="DZ424"/>
      <c r="EA424"/>
      <c r="EB424"/>
      <c r="EC424"/>
      <c r="ED424"/>
      <c r="EE424"/>
      <c r="EF424"/>
      <c r="EG424"/>
      <c r="EH424"/>
      <c r="EI424"/>
      <c r="EJ424"/>
      <c r="EK424"/>
      <c r="EL424"/>
      <c r="EM424"/>
      <c r="EN424"/>
      <c r="EO424"/>
      <c r="EP424"/>
      <c r="EQ424"/>
      <c r="ER424"/>
      <c r="ES424"/>
      <c r="ET424"/>
      <c r="EU424"/>
      <c r="EV424"/>
      <c r="EW424"/>
      <c r="EX424"/>
      <c r="EY424"/>
      <c r="EZ424"/>
      <c r="FA424"/>
      <c r="FB424"/>
      <c r="FC424"/>
      <c r="FD424"/>
      <c r="FE424"/>
      <c r="FF424"/>
      <c r="FG424"/>
      <c r="FH424"/>
      <c r="FI424"/>
      <c r="FJ424"/>
      <c r="FK424"/>
      <c r="FL424"/>
      <c r="FM424"/>
      <c r="FN424"/>
      <c r="FO424"/>
      <c r="FP424"/>
      <c r="FQ424"/>
      <c r="FR424"/>
      <c r="FS424"/>
      <c r="FT424"/>
      <c r="FU424"/>
      <c r="FV424"/>
      <c r="FW424"/>
      <c r="FX424"/>
      <c r="FY424"/>
      <c r="FZ424"/>
      <c r="GA424"/>
      <c r="GB424"/>
      <c r="GC424"/>
      <c r="GD424"/>
      <c r="GE424"/>
      <c r="GF424"/>
      <c r="GG424"/>
      <c r="GH424"/>
      <c r="GI424"/>
      <c r="GJ424"/>
      <c r="GK424"/>
      <c r="GL424"/>
      <c r="GM424"/>
      <c r="GN424"/>
      <c r="GO424"/>
      <c r="GP424"/>
      <c r="GQ424"/>
      <c r="GR424"/>
      <c r="GS424"/>
      <c r="GT424"/>
      <c r="GU424"/>
      <c r="GV424"/>
      <c r="GW424"/>
      <c r="GX424"/>
      <c r="GY424"/>
      <c r="GZ424"/>
      <c r="HA424"/>
      <c r="HB424"/>
      <c r="HC424"/>
      <c r="HD424"/>
      <c r="HE424"/>
      <c r="HF424"/>
      <c r="HG424"/>
      <c r="HH424"/>
      <c r="HI424"/>
      <c r="HJ424"/>
      <c r="HK424"/>
      <c r="HL424"/>
      <c r="HM424"/>
      <c r="HN424"/>
      <c r="HO424"/>
      <c r="HP424"/>
      <c r="HQ424"/>
      <c r="HR424"/>
      <c r="HS424"/>
      <c r="HT424"/>
      <c r="HU424"/>
      <c r="HV424"/>
      <c r="HW424"/>
      <c r="HX424"/>
      <c r="HY424"/>
      <c r="HZ424"/>
      <c r="IA424"/>
      <c r="IB424"/>
      <c r="IC424"/>
      <c r="ID424"/>
      <c r="IE424"/>
      <c r="IF424"/>
      <c r="IG424"/>
      <c r="IH424"/>
      <c r="II424"/>
      <c r="IJ424"/>
      <c r="IK424"/>
      <c r="IL424"/>
      <c r="IM424"/>
      <c r="IN424"/>
      <c r="IO424"/>
      <c r="IP424"/>
      <c r="IQ424"/>
      <c r="IR424"/>
      <c r="IS424"/>
      <c r="IT424"/>
      <c r="IU424"/>
      <c r="IV424"/>
    </row>
    <row r="425" spans="1:256" s="5" customFormat="1" hidden="1" outlineLevel="2">
      <c r="A425" s="20"/>
      <c r="B425" s="20"/>
      <c r="C425" s="38"/>
      <c r="D425" s="641"/>
      <c r="E425" s="288">
        <v>10</v>
      </c>
      <c r="F425" s="40"/>
      <c r="G425" s="445"/>
      <c r="H425" s="315"/>
      <c r="I425" s="315"/>
      <c r="J425" s="315"/>
      <c r="K425" s="315"/>
      <c r="L425" s="315"/>
      <c r="M425" s="315"/>
      <c r="N425" s="315"/>
      <c r="O425" s="315"/>
      <c r="P425" s="314"/>
      <c r="Q425" s="168">
        <f>IF(A27stdlife="n/a","n/a",IF(Q$3&gt;(A27stdlife+$E425),(Input!$P$169*(1+rvanilla)^0.5)-SUM($P425:P425),(Input!$P$169*(1+rvanilla)^0.5)/A27stdlife))</f>
        <v>0</v>
      </c>
      <c r="R425" s="168">
        <f>IF(A27stdlife="n/a","n/a",IF(R$3&gt;(A27stdlife+$E425),(Input!$P$169*(1+rvanilla)^0.5)-SUM($P425:Q425),(Input!$P$169*(1+rvanilla)^0.5)/A27stdlife))</f>
        <v>0</v>
      </c>
      <c r="S425" s="168">
        <f>IF(A27stdlife="n/a","n/a",IF(S$3&gt;(A27stdlife+$E425),(Input!$P$169*(1+rvanilla)^0.5)-SUM($P425:R425),(Input!$P$169*(1+rvanilla)^0.5)/A27stdlife))</f>
        <v>0</v>
      </c>
      <c r="T425" s="168">
        <f>IF(A27stdlife="n/a","n/a",IF(T$3&gt;(A27stdlife+$E425),(Input!$P$169*(1+rvanilla)^0.5)-SUM($P425:S425),(Input!$P$169*(1+rvanilla)^0.5)/A27stdlife))</f>
        <v>0</v>
      </c>
      <c r="U425" s="168">
        <f>IF(A27stdlife="n/a","n/a",IF(U$3&gt;(A27stdlife+$E425),(Input!$P$169*(1+rvanilla)^0.5)-SUM($P425:T425),(Input!$P$169*(1+rvanilla)^0.5)/A27stdlife))</f>
        <v>0</v>
      </c>
      <c r="V425" s="168">
        <f>IF(A27stdlife="n/a","n/a",IF(V$3&gt;(A27stdlife+$E425),(Input!$P$169*(1+rvanilla)^0.5)-SUM($P425:U425),(Input!$P$169*(1+rvanilla)^0.5)/A27stdlife))</f>
        <v>0</v>
      </c>
      <c r="W425" s="168">
        <f>IF(A27stdlife="n/a","n/a",IF(W$3&gt;(A27stdlife+$E425),(Input!$P$169*(1+rvanilla)^0.5)-SUM($P425:V425),(Input!$P$169*(1+rvanilla)^0.5)/A27stdlife))</f>
        <v>0</v>
      </c>
      <c r="X425" s="168">
        <f>IF(A27stdlife="n/a","n/a",IF(X$3&gt;(A27stdlife+$E425),(Input!$P$169*(1+rvanilla)^0.5)-SUM($P425:W425),(Input!$P$169*(1+rvanilla)^0.5)/A27stdlife))</f>
        <v>0</v>
      </c>
      <c r="Y425" s="168">
        <f>IF(A27stdlife="n/a","n/a",IF(Y$3&gt;(A27stdlife+$E425),(Input!$P$169*(1+rvanilla)^0.5)-SUM($P425:X425),(Input!$P$169*(1+rvanilla)^0.5)/A27stdlife))</f>
        <v>0</v>
      </c>
      <c r="Z425" s="168">
        <f>IF(A27stdlife="n/a","n/a",IF(Z$3&gt;(A27stdlife+$E425),(Input!$P$169*(1+rvanilla)^0.5)-SUM($P425:Y425),(Input!$P$169*(1+rvanilla)^0.5)/A27stdlife))</f>
        <v>0</v>
      </c>
      <c r="AA425" s="168">
        <f>IF(A27stdlife="n/a","n/a",IF(AA$3&gt;(A27stdlife+$E425),(Input!$P$169*(1+rvanilla)^0.5)-SUM($P425:Z425),(Input!$P$169*(1+rvanilla)^0.5)/A27stdlife))</f>
        <v>0</v>
      </c>
      <c r="AB425" s="168">
        <f>IF(A27stdlife="n/a","n/a",IF(AB$3&gt;(A27stdlife+$E425),(Input!$P$169*(1+rvanilla)^0.5)-SUM($P425:AA425),(Input!$P$169*(1+rvanilla)^0.5)/A27stdlife))</f>
        <v>0</v>
      </c>
      <c r="AC425" s="168">
        <f>IF(A27stdlife="n/a","n/a",IF(AC$3&gt;(A27stdlife+$E425),(Input!$P$169*(1+rvanilla)^0.5)-SUM($P425:AB425),(Input!$P$169*(1+rvanilla)^0.5)/A27stdlife))</f>
        <v>0</v>
      </c>
      <c r="AD425" s="168">
        <f>IF(A27stdlife="n/a","n/a",IF(AD$3&gt;(A27stdlife+$E425),(Input!$P$169*(1+rvanilla)^0.5)-SUM($P425:AC425),(Input!$P$169*(1+rvanilla)^0.5)/A27stdlife))</f>
        <v>0</v>
      </c>
      <c r="AE425" s="168">
        <f>IF(A27stdlife="n/a","n/a",IF(AE$3&gt;(A27stdlife+$E425),(Input!$P$169*(1+rvanilla)^0.5)-SUM($P425:AD425),(Input!$P$169*(1+rvanilla)^0.5)/A27stdlife))</f>
        <v>0</v>
      </c>
      <c r="AF425" s="168">
        <f>IF(A27stdlife="n/a","n/a",IF(AF$3&gt;(A27stdlife+$E425),(Input!$P$169*(1+rvanilla)^0.5)-SUM($P425:AE425),(Input!$P$169*(1+rvanilla)^0.5)/A27stdlife))</f>
        <v>0</v>
      </c>
      <c r="AG425" s="168">
        <f>IF(A27stdlife="n/a","n/a",IF(AG$3&gt;(A27stdlife+$E425),(Input!$P$169*(1+rvanilla)^0.5)-SUM($P425:AF425),(Input!$P$169*(1+rvanilla)^0.5)/A27stdlife))</f>
        <v>0</v>
      </c>
      <c r="AH425" s="168">
        <f>IF(A27stdlife="n/a","n/a",IF(AH$3&gt;(A27stdlife+$E425),(Input!$P$169*(1+rvanilla)^0.5)-SUM($P425:AG425),(Input!$P$169*(1+rvanilla)^0.5)/A27stdlife))</f>
        <v>0</v>
      </c>
      <c r="AI425" s="168">
        <f>IF(A27stdlife="n/a","n/a",IF(AI$3&gt;(A27stdlife+$E425),(Input!$P$169*(1+rvanilla)^0.5)-SUM($P425:AH425),(Input!$P$169*(1+rvanilla)^0.5)/A27stdlife))</f>
        <v>0</v>
      </c>
      <c r="AJ425" s="168">
        <f>IF(A27stdlife="n/a","n/a",IF(AJ$3&gt;(A27stdlife+$E425),(Input!$P$169*(1+rvanilla)^0.5)-SUM($P425:AI425),(Input!$P$169*(1+rvanilla)^0.5)/A27stdlife))</f>
        <v>0</v>
      </c>
      <c r="AK425" s="168">
        <f>IF(A27stdlife="n/a","n/a",IF(AK$3&gt;(A27stdlife+$E425),(Input!$P$169*(1+rvanilla)^0.5)-SUM($P425:AJ425),(Input!$P$169*(1+rvanilla)^0.5)/A27stdlife))</f>
        <v>0</v>
      </c>
      <c r="AL425" s="168">
        <f>IF(A27stdlife="n/a","n/a",IF(AL$3&gt;(A27stdlife+$E425),(Input!$P$169*(1+rvanilla)^0.5)-SUM($P425:AK425),(Input!$P$169*(1+rvanilla)^0.5)/A27stdlife))</f>
        <v>0</v>
      </c>
      <c r="AM425" s="168">
        <f>IF(A27stdlife="n/a","n/a",IF(AM$3&gt;(A27stdlife+$E425),(Input!$P$169*(1+rvanilla)^0.5)-SUM($P425:AL425),(Input!$P$169*(1+rvanilla)^0.5)/A27stdlife))</f>
        <v>0</v>
      </c>
      <c r="AN425" s="168">
        <f>IF(A27stdlife="n/a","n/a",IF(AN$3&gt;(A27stdlife+$E425),(Input!$P$169*(1+rvanilla)^0.5)-SUM($P425:AM425),(Input!$P$169*(1+rvanilla)^0.5)/A27stdlife))</f>
        <v>0</v>
      </c>
      <c r="AO425" s="168">
        <f>IF(A27stdlife="n/a","n/a",IF(AO$3&gt;(A27stdlife+$E425),(Input!$P$169*(1+rvanilla)^0.5)-SUM($P425:AN425),(Input!$P$169*(1+rvanilla)^0.5)/A27stdlife))</f>
        <v>0</v>
      </c>
      <c r="AP425" s="168">
        <f>IF(A27stdlife="n/a","n/a",IF(AP$3&gt;(A27stdlife+$E425),(Input!$P$169*(1+rvanilla)^0.5)-SUM($P425:AO425),(Input!$P$169*(1+rvanilla)^0.5)/A27stdlife))</f>
        <v>0</v>
      </c>
      <c r="AQ425" s="168">
        <f>IF(A27stdlife="n/a","n/a",IF(AQ$3&gt;(A27stdlife+$E425),(Input!$P$169*(1+rvanilla)^0.5)-SUM($P425:AP425),(Input!$P$169*(1+rvanilla)^0.5)/A27stdlife))</f>
        <v>0</v>
      </c>
      <c r="AR425" s="168">
        <f>IF(A27stdlife="n/a","n/a",IF(AR$3&gt;(A27stdlife+$E425),(Input!$P$169*(1+rvanilla)^0.5)-SUM($P425:AQ425),(Input!$P$169*(1+rvanilla)^0.5)/A27stdlife))</f>
        <v>0</v>
      </c>
      <c r="AS425" s="168">
        <f>IF(A27stdlife="n/a","n/a",IF(AS$3&gt;(A27stdlife+$E425),(Input!$P$169*(1+rvanilla)^0.5)-SUM($P425:AR425),(Input!$P$169*(1+rvanilla)^0.5)/A27stdlife))</f>
        <v>0</v>
      </c>
      <c r="AT425" s="168">
        <f>IF(A27stdlife="n/a","n/a",IF(AT$3&gt;(A27stdlife+$E425),(Input!$P$169*(1+rvanilla)^0.5)-SUM($P425:AS425),(Input!$P$169*(1+rvanilla)^0.5)/A27stdlife))</f>
        <v>0</v>
      </c>
      <c r="AU425" s="168">
        <f>IF(A27stdlife="n/a","n/a",IF(AU$3&gt;(A27stdlife+$E425),(Input!$P$169*(1+rvanilla)^0.5)-SUM($P425:AT425),(Input!$P$169*(1+rvanilla)^0.5)/A27stdlife))</f>
        <v>0</v>
      </c>
      <c r="AV425" s="168">
        <f>IF(A27stdlife="n/a","n/a",IF(AV$3&gt;(A27stdlife+$E425),(Input!$P$169*(1+rvanilla)^0.5)-SUM($P425:AU425),(Input!$P$169*(1+rvanilla)^0.5)/A27stdlife))</f>
        <v>0</v>
      </c>
      <c r="AW425" s="168">
        <f>IF(A27stdlife="n/a","n/a",IF(AW$3&gt;(A27stdlife+$E425),(Input!$P$169*(1+rvanilla)^0.5)-SUM($P425:AV425),(Input!$P$169*(1+rvanilla)^0.5)/A27stdlife))</f>
        <v>0</v>
      </c>
      <c r="AX425" s="168">
        <f>IF(A27stdlife="n/a","n/a",IF(AX$3&gt;(A27stdlife+$E425),(Input!$P$169*(1+rvanilla)^0.5)-SUM($P425:AW425),(Input!$P$169*(1+rvanilla)^0.5)/A27stdlife))</f>
        <v>0</v>
      </c>
      <c r="AY425" s="168">
        <f>IF(A27stdlife="n/a","n/a",IF(AY$3&gt;(A27stdlife+$E425),(Input!$P$169*(1+rvanilla)^0.5)-SUM($P425:AX425),(Input!$P$169*(1+rvanilla)^0.5)/A27stdlife))</f>
        <v>0</v>
      </c>
      <c r="AZ425" s="168">
        <f>IF(A27stdlife="n/a","n/a",IF(AZ$3&gt;(A27stdlife+$E425),(Input!$P$169*(1+rvanilla)^0.5)-SUM($P425:AY425),(Input!$P$169*(1+rvanilla)^0.5)/A27stdlife))</f>
        <v>0</v>
      </c>
      <c r="BA425" s="168">
        <f>IF(A27stdlife="n/a","n/a",IF(BA$3&gt;(A27stdlife+$E425),(Input!$P$169*(1+rvanilla)^0.5)-SUM($P425:AZ425),(Input!$P$169*(1+rvanilla)^0.5)/A27stdlife))</f>
        <v>0</v>
      </c>
      <c r="BB425" s="168">
        <f>IF(A27stdlife="n/a","n/a",IF(BB$3&gt;(A27stdlife+$E425),(Input!$P$169*(1+rvanilla)^0.5)-SUM($P425:BA425),(Input!$P$169*(1+rvanilla)^0.5)/A27stdlife))</f>
        <v>0</v>
      </c>
      <c r="BC425" s="168">
        <f>IF(A27stdlife="n/a","n/a",IF(BC$3&gt;(A27stdlife+$E425),(Input!$P$169*(1+rvanilla)^0.5)-SUM($P425:BB425),(Input!$P$169*(1+rvanilla)^0.5)/A27stdlife))</f>
        <v>0</v>
      </c>
      <c r="BD425" s="168">
        <f>IF(A27stdlife="n/a","n/a",IF(BD$3&gt;(A27stdlife+$E425),(Input!$P$169*(1+rvanilla)^0.5)-SUM($P425:BC425),(Input!$P$169*(1+rvanilla)^0.5)/A27stdlife))</f>
        <v>0</v>
      </c>
      <c r="BE425" s="168">
        <f>IF(A27stdlife="n/a","n/a",IF(BE$3&gt;(A27stdlife+$E425),(Input!$P$169*(1+rvanilla)^0.5)-SUM($P425:BD425),(Input!$P$169*(1+rvanilla)^0.5)/A27stdlife))</f>
        <v>0</v>
      </c>
      <c r="BF425" s="168">
        <f>IF(A27stdlife="n/a","n/a",IF(BF$3&gt;(A27stdlife+$E425),(Input!$P$169*(1+rvanilla)^0.5)-SUM($P425:BE425),(Input!$P$169*(1+rvanilla)^0.5)/A27stdlife))</f>
        <v>0</v>
      </c>
      <c r="BG425" s="168">
        <f>IF(A27stdlife="n/a","n/a",IF(BG$3&gt;(A27stdlife+$E425),(Input!$P$169*(1+rvanilla)^0.5)-SUM($P425:BF425),(Input!$P$169*(1+rvanilla)^0.5)/A27stdlife))</f>
        <v>0</v>
      </c>
      <c r="BH425" s="168">
        <f>IF(A27stdlife="n/a","n/a",IF(BH$3&gt;(A27stdlife+$E425),(Input!$P$169*(1+rvanilla)^0.5)-SUM($P425:BG425),(Input!$P$169*(1+rvanilla)^0.5)/A27stdlife))</f>
        <v>0</v>
      </c>
      <c r="BI425" s="168">
        <f>IF(A27stdlife="n/a","n/a",IF(BI$3&gt;(A27stdlife+$E425),(Input!$P$169*(1+rvanilla)^0.5)-SUM($P425:BH425),(Input!$P$169*(1+rvanilla)^0.5)/A27stdlife))</f>
        <v>0</v>
      </c>
      <c r="BJ425" s="20"/>
      <c r="BK425" s="20"/>
      <c r="BL425"/>
      <c r="BM425"/>
      <c r="BN425"/>
      <c r="BO425"/>
      <c r="BP425"/>
      <c r="BQ425"/>
      <c r="BR425"/>
      <c r="BS425"/>
      <c r="BT425"/>
      <c r="BU425"/>
      <c r="BV425"/>
      <c r="BW425"/>
      <c r="BX425"/>
      <c r="BY425"/>
      <c r="BZ425"/>
      <c r="CA425"/>
      <c r="CB425"/>
      <c r="CC425"/>
      <c r="CD425"/>
      <c r="CE425"/>
      <c r="CF425"/>
      <c r="CG425"/>
      <c r="CH425"/>
      <c r="CI425"/>
      <c r="CJ425"/>
      <c r="CK425"/>
      <c r="CL425"/>
      <c r="CM425"/>
      <c r="CN425"/>
      <c r="CO425"/>
      <c r="CP425"/>
      <c r="CQ425"/>
      <c r="CR425"/>
      <c r="CS425"/>
      <c r="CT425"/>
      <c r="CU425"/>
      <c r="CV425"/>
      <c r="CW425"/>
      <c r="CX425"/>
      <c r="CY425"/>
      <c r="CZ425"/>
      <c r="DA425"/>
      <c r="DB425"/>
      <c r="DC425"/>
      <c r="DD425"/>
      <c r="DE425"/>
      <c r="DF425"/>
      <c r="DG425"/>
      <c r="DH425"/>
      <c r="DI425"/>
      <c r="DJ425"/>
      <c r="DK425"/>
      <c r="DL425"/>
      <c r="DM425"/>
      <c r="DN425"/>
      <c r="DO425"/>
      <c r="DP425"/>
      <c r="DQ425"/>
      <c r="DR425"/>
      <c r="DS425"/>
      <c r="DT425"/>
      <c r="DU425"/>
      <c r="DV425"/>
      <c r="DW425"/>
      <c r="DX425"/>
      <c r="DY425"/>
      <c r="DZ425"/>
      <c r="EA425"/>
      <c r="EB425"/>
      <c r="EC425"/>
      <c r="ED425"/>
      <c r="EE425"/>
      <c r="EF425"/>
      <c r="EG425"/>
      <c r="EH425"/>
      <c r="EI425"/>
      <c r="EJ425"/>
      <c r="EK425"/>
      <c r="EL425"/>
      <c r="EM425"/>
      <c r="EN425"/>
      <c r="EO425"/>
      <c r="EP425"/>
      <c r="EQ425"/>
      <c r="ER425"/>
      <c r="ES425"/>
      <c r="ET425"/>
      <c r="EU425"/>
      <c r="EV425"/>
      <c r="EW425"/>
      <c r="EX425"/>
      <c r="EY425"/>
      <c r="EZ425"/>
      <c r="FA425"/>
      <c r="FB425"/>
      <c r="FC425"/>
      <c r="FD425"/>
      <c r="FE425"/>
      <c r="FF425"/>
      <c r="FG425"/>
      <c r="FH425"/>
      <c r="FI425"/>
      <c r="FJ425"/>
      <c r="FK425"/>
      <c r="FL425"/>
      <c r="FM425"/>
      <c r="FN425"/>
      <c r="FO425"/>
      <c r="FP425"/>
      <c r="FQ425"/>
      <c r="FR425"/>
      <c r="FS425"/>
      <c r="FT425"/>
      <c r="FU425"/>
      <c r="FV425"/>
      <c r="FW425"/>
      <c r="FX425"/>
      <c r="FY425"/>
      <c r="FZ425"/>
      <c r="GA425"/>
      <c r="GB425"/>
      <c r="GC425"/>
      <c r="GD425"/>
      <c r="GE425"/>
      <c r="GF425"/>
      <c r="GG425"/>
      <c r="GH425"/>
      <c r="GI425"/>
      <c r="GJ425"/>
      <c r="GK425"/>
      <c r="GL425"/>
      <c r="GM425"/>
      <c r="GN425"/>
      <c r="GO425"/>
      <c r="GP425"/>
      <c r="GQ425"/>
      <c r="GR425"/>
      <c r="GS425"/>
      <c r="GT425"/>
      <c r="GU425"/>
      <c r="GV425"/>
      <c r="GW425"/>
      <c r="GX425"/>
      <c r="GY425"/>
      <c r="GZ425"/>
      <c r="HA425"/>
      <c r="HB425"/>
      <c r="HC425"/>
      <c r="HD425"/>
      <c r="HE425"/>
      <c r="HF425"/>
      <c r="HG425"/>
      <c r="HH425"/>
      <c r="HI425"/>
      <c r="HJ425"/>
      <c r="HK425"/>
      <c r="HL425"/>
      <c r="HM425"/>
      <c r="HN425"/>
      <c r="HO425"/>
      <c r="HP425"/>
      <c r="HQ425"/>
      <c r="HR425"/>
      <c r="HS425"/>
      <c r="HT425"/>
      <c r="HU425"/>
      <c r="HV425"/>
      <c r="HW425"/>
      <c r="HX425"/>
      <c r="HY425"/>
      <c r="HZ425"/>
      <c r="IA425"/>
      <c r="IB425"/>
      <c r="IC425"/>
      <c r="ID425"/>
      <c r="IE425"/>
      <c r="IF425"/>
      <c r="IG425"/>
      <c r="IH425"/>
      <c r="II425"/>
      <c r="IJ425"/>
      <c r="IK425"/>
      <c r="IL425"/>
      <c r="IM425"/>
      <c r="IN425"/>
      <c r="IO425"/>
      <c r="IP425"/>
      <c r="IQ425"/>
      <c r="IR425"/>
      <c r="IS425"/>
      <c r="IT425"/>
      <c r="IU425"/>
      <c r="IV425"/>
    </row>
    <row r="426" spans="1:256" s="5" customFormat="1" outlineLevel="1" collapsed="1">
      <c r="A426" s="20"/>
      <c r="B426" s="20"/>
      <c r="C426" s="38">
        <f>Asset27</f>
        <v>0</v>
      </c>
      <c r="D426" s="20"/>
      <c r="E426" s="20"/>
      <c r="F426" s="35"/>
      <c r="G426" s="165">
        <f t="shared" ref="G426:AL426" si="89">SUM(G414:G425)</f>
        <v>0</v>
      </c>
      <c r="H426" s="165">
        <f t="shared" si="89"/>
        <v>0</v>
      </c>
      <c r="I426" s="165">
        <f t="shared" si="89"/>
        <v>0</v>
      </c>
      <c r="J426" s="165">
        <f t="shared" si="89"/>
        <v>0</v>
      </c>
      <c r="K426" s="165">
        <f t="shared" si="89"/>
        <v>0</v>
      </c>
      <c r="L426" s="165">
        <f t="shared" si="89"/>
        <v>0</v>
      </c>
      <c r="M426" s="165">
        <f t="shared" si="89"/>
        <v>0</v>
      </c>
      <c r="N426" s="165">
        <f t="shared" si="89"/>
        <v>0</v>
      </c>
      <c r="O426" s="165">
        <f t="shared" si="89"/>
        <v>0</v>
      </c>
      <c r="P426" s="165">
        <f t="shared" si="89"/>
        <v>0</v>
      </c>
      <c r="Q426" s="165">
        <f t="shared" si="89"/>
        <v>0</v>
      </c>
      <c r="R426" s="165">
        <f t="shared" si="89"/>
        <v>0</v>
      </c>
      <c r="S426" s="165">
        <f t="shared" si="89"/>
        <v>0</v>
      </c>
      <c r="T426" s="165">
        <f t="shared" si="89"/>
        <v>0</v>
      </c>
      <c r="U426" s="165">
        <f t="shared" si="89"/>
        <v>0</v>
      </c>
      <c r="V426" s="165">
        <f t="shared" si="89"/>
        <v>0</v>
      </c>
      <c r="W426" s="165">
        <f t="shared" si="89"/>
        <v>0</v>
      </c>
      <c r="X426" s="165">
        <f t="shared" si="89"/>
        <v>0</v>
      </c>
      <c r="Y426" s="165">
        <f t="shared" si="89"/>
        <v>0</v>
      </c>
      <c r="Z426" s="165">
        <f t="shared" si="89"/>
        <v>0</v>
      </c>
      <c r="AA426" s="165">
        <f t="shared" si="89"/>
        <v>0</v>
      </c>
      <c r="AB426" s="165">
        <f t="shared" si="89"/>
        <v>0</v>
      </c>
      <c r="AC426" s="165">
        <f t="shared" si="89"/>
        <v>0</v>
      </c>
      <c r="AD426" s="165">
        <f t="shared" si="89"/>
        <v>0</v>
      </c>
      <c r="AE426" s="165">
        <f t="shared" si="89"/>
        <v>0</v>
      </c>
      <c r="AF426" s="165">
        <f t="shared" si="89"/>
        <v>0</v>
      </c>
      <c r="AG426" s="165">
        <f t="shared" si="89"/>
        <v>0</v>
      </c>
      <c r="AH426" s="165">
        <f t="shared" si="89"/>
        <v>0</v>
      </c>
      <c r="AI426" s="165">
        <f t="shared" si="89"/>
        <v>0</v>
      </c>
      <c r="AJ426" s="165">
        <f t="shared" si="89"/>
        <v>0</v>
      </c>
      <c r="AK426" s="165">
        <f t="shared" si="89"/>
        <v>0</v>
      </c>
      <c r="AL426" s="165">
        <f t="shared" si="89"/>
        <v>0</v>
      </c>
      <c r="AM426" s="165">
        <f t="shared" ref="AM426:BI426" si="90">SUM(AM414:AM425)</f>
        <v>0</v>
      </c>
      <c r="AN426" s="165">
        <f t="shared" si="90"/>
        <v>0</v>
      </c>
      <c r="AO426" s="165">
        <f t="shared" si="90"/>
        <v>0</v>
      </c>
      <c r="AP426" s="165">
        <f t="shared" si="90"/>
        <v>0</v>
      </c>
      <c r="AQ426" s="165">
        <f t="shared" si="90"/>
        <v>0</v>
      </c>
      <c r="AR426" s="165">
        <f t="shared" si="90"/>
        <v>0</v>
      </c>
      <c r="AS426" s="165">
        <f t="shared" si="90"/>
        <v>0</v>
      </c>
      <c r="AT426" s="165">
        <f t="shared" si="90"/>
        <v>0</v>
      </c>
      <c r="AU426" s="165">
        <f t="shared" si="90"/>
        <v>0</v>
      </c>
      <c r="AV426" s="165">
        <f t="shared" si="90"/>
        <v>0</v>
      </c>
      <c r="AW426" s="165">
        <f t="shared" si="90"/>
        <v>0</v>
      </c>
      <c r="AX426" s="165">
        <f t="shared" si="90"/>
        <v>0</v>
      </c>
      <c r="AY426" s="165">
        <f t="shared" si="90"/>
        <v>0</v>
      </c>
      <c r="AZ426" s="165">
        <f t="shared" si="90"/>
        <v>0</v>
      </c>
      <c r="BA426" s="165">
        <f t="shared" si="90"/>
        <v>0</v>
      </c>
      <c r="BB426" s="165">
        <f t="shared" si="90"/>
        <v>0</v>
      </c>
      <c r="BC426" s="165">
        <f t="shared" si="90"/>
        <v>0</v>
      </c>
      <c r="BD426" s="165">
        <f t="shared" si="90"/>
        <v>0</v>
      </c>
      <c r="BE426" s="165">
        <f t="shared" si="90"/>
        <v>0</v>
      </c>
      <c r="BF426" s="165">
        <f t="shared" si="90"/>
        <v>0</v>
      </c>
      <c r="BG426" s="165">
        <f t="shared" si="90"/>
        <v>0</v>
      </c>
      <c r="BH426" s="165">
        <f t="shared" si="90"/>
        <v>0</v>
      </c>
      <c r="BI426" s="165">
        <f t="shared" si="90"/>
        <v>0</v>
      </c>
      <c r="BJ426" s="20"/>
      <c r="BK426" s="20"/>
      <c r="BL426"/>
      <c r="BM426"/>
      <c r="BN426"/>
      <c r="BO426"/>
      <c r="BP426"/>
      <c r="BQ426"/>
      <c r="BR426"/>
      <c r="BS426"/>
      <c r="BT426"/>
      <c r="BU426"/>
      <c r="BV426"/>
      <c r="BW426"/>
      <c r="BX426"/>
      <c r="BY426"/>
      <c r="BZ426"/>
      <c r="CA426"/>
      <c r="CB426"/>
      <c r="CC426"/>
      <c r="CD426"/>
      <c r="CE426"/>
      <c r="CF426"/>
      <c r="CG426"/>
      <c r="CH426"/>
      <c r="CI426"/>
      <c r="CJ426"/>
      <c r="CK426"/>
      <c r="CL426"/>
      <c r="CM426"/>
      <c r="CN426"/>
      <c r="CO426"/>
      <c r="CP426"/>
      <c r="CQ426"/>
      <c r="CR426"/>
      <c r="CS426"/>
      <c r="CT426"/>
      <c r="CU426"/>
      <c r="CV426"/>
      <c r="CW426"/>
      <c r="CX426"/>
      <c r="CY426"/>
      <c r="CZ426"/>
      <c r="DA426"/>
      <c r="DB426"/>
      <c r="DC426"/>
      <c r="DD426"/>
      <c r="DE426"/>
      <c r="DF426"/>
      <c r="DG426"/>
      <c r="DH426"/>
      <c r="DI426"/>
      <c r="DJ426"/>
      <c r="DK426"/>
      <c r="DL426"/>
      <c r="DM426"/>
      <c r="DN426"/>
      <c r="DO426"/>
      <c r="DP426"/>
      <c r="DQ426"/>
      <c r="DR426"/>
      <c r="DS426"/>
      <c r="DT426"/>
      <c r="DU426"/>
      <c r="DV426"/>
      <c r="DW426"/>
      <c r="DX426"/>
      <c r="DY426"/>
      <c r="DZ426"/>
      <c r="EA426"/>
      <c r="EB426"/>
      <c r="EC426"/>
      <c r="ED426"/>
      <c r="EE426"/>
      <c r="EF426"/>
      <c r="EG426"/>
      <c r="EH426"/>
      <c r="EI426"/>
      <c r="EJ426"/>
      <c r="EK426"/>
      <c r="EL426"/>
      <c r="EM426"/>
      <c r="EN426"/>
      <c r="EO426"/>
      <c r="EP426"/>
      <c r="EQ426"/>
      <c r="ER426"/>
      <c r="ES426"/>
      <c r="ET426"/>
      <c r="EU426"/>
      <c r="EV426"/>
      <c r="EW426"/>
      <c r="EX426"/>
      <c r="EY426"/>
      <c r="EZ426"/>
      <c r="FA426"/>
      <c r="FB426"/>
      <c r="FC426"/>
      <c r="FD426"/>
      <c r="FE426"/>
      <c r="FF426"/>
      <c r="FG426"/>
      <c r="FH426"/>
      <c r="FI426"/>
      <c r="FJ426"/>
      <c r="FK426"/>
      <c r="FL426"/>
      <c r="FM426"/>
      <c r="FN426"/>
      <c r="FO426"/>
      <c r="FP426"/>
      <c r="FQ426"/>
      <c r="FR426"/>
      <c r="FS426"/>
      <c r="FT426"/>
      <c r="FU426"/>
      <c r="FV426"/>
      <c r="FW426"/>
      <c r="FX426"/>
      <c r="FY426"/>
      <c r="FZ426"/>
      <c r="GA426"/>
      <c r="GB426"/>
      <c r="GC426"/>
      <c r="GD426"/>
      <c r="GE426"/>
      <c r="GF426"/>
      <c r="GG426"/>
      <c r="GH426"/>
      <c r="GI426"/>
      <c r="GJ426"/>
      <c r="GK426"/>
      <c r="GL426"/>
      <c r="GM426"/>
      <c r="GN426"/>
      <c r="GO426"/>
      <c r="GP426"/>
      <c r="GQ426"/>
      <c r="GR426"/>
      <c r="GS426"/>
      <c r="GT426"/>
      <c r="GU426"/>
      <c r="GV426"/>
      <c r="GW426"/>
      <c r="GX426"/>
      <c r="GY426"/>
      <c r="GZ426"/>
      <c r="HA426"/>
      <c r="HB426"/>
      <c r="HC426"/>
      <c r="HD426"/>
      <c r="HE426"/>
      <c r="HF426"/>
      <c r="HG426"/>
      <c r="HH426"/>
      <c r="HI426"/>
      <c r="HJ426"/>
      <c r="HK426"/>
      <c r="HL426"/>
      <c r="HM426"/>
      <c r="HN426"/>
      <c r="HO426"/>
      <c r="HP426"/>
      <c r="HQ426"/>
      <c r="HR426"/>
      <c r="HS426"/>
      <c r="HT426"/>
      <c r="HU426"/>
      <c r="HV426"/>
      <c r="HW426"/>
      <c r="HX426"/>
      <c r="HY426"/>
      <c r="HZ426"/>
      <c r="IA426"/>
      <c r="IB426"/>
      <c r="IC426"/>
      <c r="ID426"/>
      <c r="IE426"/>
      <c r="IF426"/>
      <c r="IG426"/>
      <c r="IH426"/>
      <c r="II426"/>
      <c r="IJ426"/>
      <c r="IK426"/>
      <c r="IL426"/>
      <c r="IM426"/>
      <c r="IN426"/>
      <c r="IO426"/>
      <c r="IP426"/>
      <c r="IQ426"/>
      <c r="IR426"/>
      <c r="IS426"/>
      <c r="IT426"/>
      <c r="IU426"/>
      <c r="IV426"/>
    </row>
    <row r="427" spans="1:256" s="5" customFormat="1" hidden="1" outlineLevel="2">
      <c r="A427" s="20"/>
      <c r="B427" s="45">
        <f>C439</f>
        <v>0</v>
      </c>
      <c r="C427" s="46"/>
      <c r="D427" s="47" t="s">
        <v>72</v>
      </c>
      <c r="E427" s="46"/>
      <c r="F427" s="48"/>
      <c r="G427" s="443">
        <f>IF(G$3&gt;A28remlife,A28value-SUM($F427:F427),IF(A28remlife="N/A","n/a",A28value/A28remlife))</f>
        <v>0</v>
      </c>
      <c r="H427" s="167">
        <f>IF(H$3&gt;A28remlife,A28value-SUM($F427:G427),IF(A28remlife="N/A","n/a",A28value/A28remlife))</f>
        <v>0</v>
      </c>
      <c r="I427" s="167">
        <f>IF(I$3&gt;A28remlife,A28value-SUM($F427:H427),IF(A28remlife="N/A","n/a",A28value/A28remlife))</f>
        <v>0</v>
      </c>
      <c r="J427" s="167">
        <f>IF(J$3&gt;A28remlife,A28value-SUM($F427:I427),IF(A28remlife="N/A","n/a",A28value/A28remlife))</f>
        <v>0</v>
      </c>
      <c r="K427" s="167">
        <f>IF(K$3&gt;A28remlife,A28value-SUM($F427:J427),IF(A28remlife="N/A","n/a",A28value/A28remlife))</f>
        <v>0</v>
      </c>
      <c r="L427" s="167">
        <f>IF(L$3&gt;A28remlife,A28value-SUM($F427:K427),IF(A28remlife="N/A","n/a",A28value/A28remlife))</f>
        <v>0</v>
      </c>
      <c r="M427" s="167">
        <f>IF(M$3&gt;A28remlife,A28value-SUM($F427:L427),IF(A28remlife="N/A","n/a",A28value/A28remlife))</f>
        <v>0</v>
      </c>
      <c r="N427" s="167">
        <f>IF(N$3&gt;A28remlife,A28value-SUM($F427:M427),IF(A28remlife="N/A","n/a",A28value/A28remlife))</f>
        <v>0</v>
      </c>
      <c r="O427" s="167">
        <f>IF(O$3&gt;A28remlife,A28value-SUM($F427:N427),IF(A28remlife="N/A","n/a",A28value/A28remlife))</f>
        <v>0</v>
      </c>
      <c r="P427" s="167">
        <f>IF(P$3&gt;A28remlife,A28value-SUM($F427:O427),IF(A28remlife="N/A","n/a",A28value/A28remlife))</f>
        <v>0</v>
      </c>
      <c r="Q427" s="167">
        <f>IF(Q$3&gt;A28remlife,A28value-SUM($F427:P427),IF(A28remlife="N/A","n/a",A28value/A28remlife))</f>
        <v>0</v>
      </c>
      <c r="R427" s="167">
        <f>IF(R$3&gt;A28remlife,A28value-SUM($F427:Q427),IF(A28remlife="N/A","n/a",A28value/A28remlife))</f>
        <v>0</v>
      </c>
      <c r="S427" s="167">
        <f>IF(S$3&gt;A28remlife,A28value-SUM($F427:R427),IF(A28remlife="N/A","n/a",A28value/A28remlife))</f>
        <v>0</v>
      </c>
      <c r="T427" s="167">
        <f>IF(T$3&gt;A28remlife,A28value-SUM($F427:S427),IF(A28remlife="N/A","n/a",A28value/A28remlife))</f>
        <v>0</v>
      </c>
      <c r="U427" s="167">
        <f>IF(U$3&gt;A28remlife,A28value-SUM($F427:T427),IF(A28remlife="N/A","n/a",A28value/A28remlife))</f>
        <v>0</v>
      </c>
      <c r="V427" s="167">
        <f>IF(V$3&gt;A28remlife,A28value-SUM($F427:U427),IF(A28remlife="N/A","n/a",A28value/A28remlife))</f>
        <v>0</v>
      </c>
      <c r="W427" s="167">
        <f>IF(W$3&gt;A28remlife,A28value-SUM($F427:V427),IF(A28remlife="N/A","n/a",A28value/A28remlife))</f>
        <v>0</v>
      </c>
      <c r="X427" s="167">
        <f>IF(X$3&gt;A28remlife,A28value-SUM($F427:W427),IF(A28remlife="N/A","n/a",A28value/A28remlife))</f>
        <v>0</v>
      </c>
      <c r="Y427" s="167">
        <f>IF(Y$3&gt;A28remlife,A28value-SUM($F427:X427),IF(A28remlife="N/A","n/a",A28value/A28remlife))</f>
        <v>0</v>
      </c>
      <c r="Z427" s="167">
        <f>IF(Z$3&gt;A28remlife,A28value-SUM($F427:Y427),IF(A28remlife="N/A","n/a",A28value/A28remlife))</f>
        <v>0</v>
      </c>
      <c r="AA427" s="167">
        <f>IF(AA$3&gt;A28remlife,A28value-SUM($F427:Z427),IF(A28remlife="N/A","n/a",A28value/A28remlife))</f>
        <v>0</v>
      </c>
      <c r="AB427" s="167">
        <f>IF(AB$3&gt;A28remlife,A28value-SUM($F427:AA427),IF(A28remlife="N/A","n/a",A28value/A28remlife))</f>
        <v>0</v>
      </c>
      <c r="AC427" s="167">
        <f>IF(AC$3&gt;A28remlife,A28value-SUM($F427:AB427),IF(A28remlife="N/A","n/a",A28value/A28remlife))</f>
        <v>0</v>
      </c>
      <c r="AD427" s="167">
        <f>IF(AD$3&gt;A28remlife,A28value-SUM($F427:AC427),IF(A28remlife="N/A","n/a",A28value/A28remlife))</f>
        <v>0</v>
      </c>
      <c r="AE427" s="167">
        <f>IF(AE$3&gt;A28remlife,A28value-SUM($F427:AD427),IF(A28remlife="N/A","n/a",A28value/A28remlife))</f>
        <v>0</v>
      </c>
      <c r="AF427" s="167">
        <f>IF(AF$3&gt;A28remlife,A28value-SUM($F427:AE427),IF(A28remlife="N/A","n/a",A28value/A28remlife))</f>
        <v>0</v>
      </c>
      <c r="AG427" s="167">
        <f>IF(AG$3&gt;A28remlife,A28value-SUM($F427:AF427),IF(A28remlife="N/A","n/a",A28value/A28remlife))</f>
        <v>0</v>
      </c>
      <c r="AH427" s="167">
        <f>IF(AH$3&gt;A28remlife,A28value-SUM($F427:AG427),IF(A28remlife="N/A","n/a",A28value/A28remlife))</f>
        <v>0</v>
      </c>
      <c r="AI427" s="167">
        <f>IF(AI$3&gt;A28remlife,A28value-SUM($F427:AH427),IF(A28remlife="N/A","n/a",A28value/A28remlife))</f>
        <v>0</v>
      </c>
      <c r="AJ427" s="167">
        <f>IF(AJ$3&gt;A28remlife,A28value-SUM($F427:AI427),IF(A28remlife="N/A","n/a",A28value/A28remlife))</f>
        <v>0</v>
      </c>
      <c r="AK427" s="167">
        <f>IF(AK$3&gt;A28remlife,A28value-SUM($F427:AJ427),IF(A28remlife="N/A","n/a",A28value/A28remlife))</f>
        <v>0</v>
      </c>
      <c r="AL427" s="167">
        <f>IF(AL$3&gt;A28remlife,A28value-SUM($F427:AK427),IF(A28remlife="N/A","n/a",A28value/A28remlife))</f>
        <v>0</v>
      </c>
      <c r="AM427" s="167">
        <f>IF(AM$3&gt;A28remlife,A28value-SUM($F427:AL427),IF(A28remlife="N/A","n/a",A28value/A28remlife))</f>
        <v>0</v>
      </c>
      <c r="AN427" s="167">
        <f>IF(AN$3&gt;A28remlife,A28value-SUM($F427:AM427),IF(A28remlife="N/A","n/a",A28value/A28remlife))</f>
        <v>0</v>
      </c>
      <c r="AO427" s="167">
        <f>IF(AO$3&gt;A28remlife,A28value-SUM($F427:AN427),IF(A28remlife="N/A","n/a",A28value/A28remlife))</f>
        <v>0</v>
      </c>
      <c r="AP427" s="167">
        <f>IF(AP$3&gt;A28remlife,A28value-SUM($F427:AO427),IF(A28remlife="N/A","n/a",A28value/A28remlife))</f>
        <v>0</v>
      </c>
      <c r="AQ427" s="167">
        <f>IF(AQ$3&gt;A28remlife,A28value-SUM($F427:AP427),IF(A28remlife="N/A","n/a",A28value/A28remlife))</f>
        <v>0</v>
      </c>
      <c r="AR427" s="167">
        <f>IF(AR$3&gt;A28remlife,A28value-SUM($F427:AQ427),IF(A28remlife="N/A","n/a",A28value/A28remlife))</f>
        <v>0</v>
      </c>
      <c r="AS427" s="167">
        <f>IF(AS$3&gt;A28remlife,A28value-SUM($F427:AR427),IF(A28remlife="N/A","n/a",A28value/A28remlife))</f>
        <v>0</v>
      </c>
      <c r="AT427" s="167">
        <f>IF(AT$3&gt;A28remlife,A28value-SUM($F427:AS427),IF(A28remlife="N/A","n/a",A28value/A28remlife))</f>
        <v>0</v>
      </c>
      <c r="AU427" s="167">
        <f>IF(AU$3&gt;A28remlife,A28value-SUM($F427:AT427),IF(A28remlife="N/A","n/a",A28value/A28remlife))</f>
        <v>0</v>
      </c>
      <c r="AV427" s="167">
        <f>IF(AV$3&gt;A28remlife,A28value-SUM($F427:AU427),IF(A28remlife="N/A","n/a",A28value/A28remlife))</f>
        <v>0</v>
      </c>
      <c r="AW427" s="167">
        <f>IF(AW$3&gt;A28remlife,A28value-SUM($F427:AV427),IF(A28remlife="N/A","n/a",A28value/A28remlife))</f>
        <v>0</v>
      </c>
      <c r="AX427" s="167">
        <f>IF(AX$3&gt;A28remlife,A28value-SUM($F427:AW427),IF(A28remlife="N/A","n/a",A28value/A28remlife))</f>
        <v>0</v>
      </c>
      <c r="AY427" s="167">
        <f>IF(AY$3&gt;A28remlife,A28value-SUM($F427:AX427),IF(A28remlife="N/A","n/a",A28value/A28remlife))</f>
        <v>0</v>
      </c>
      <c r="AZ427" s="167">
        <f>IF(AZ$3&gt;A28remlife,A28value-SUM($F427:AY427),IF(A28remlife="N/A","n/a",A28value/A28remlife))</f>
        <v>0</v>
      </c>
      <c r="BA427" s="167">
        <f>IF(BA$3&gt;A28remlife,A28value-SUM($F427:AZ427),IF(A28remlife="N/A","n/a",A28value/A28remlife))</f>
        <v>0</v>
      </c>
      <c r="BB427" s="167">
        <f>IF(BB$3&gt;A28remlife,A28value-SUM($F427:BA427),IF(A28remlife="N/A","n/a",A28value/A28remlife))</f>
        <v>0</v>
      </c>
      <c r="BC427" s="167">
        <f>IF(BC$3&gt;A28remlife,A28value-SUM($F427:BB427),IF(A28remlife="N/A","n/a",A28value/A28remlife))</f>
        <v>0</v>
      </c>
      <c r="BD427" s="167">
        <f>IF(BD$3&gt;A28remlife,A28value-SUM($F427:BC427),IF(A28remlife="N/A","n/a",A28value/A28remlife))</f>
        <v>0</v>
      </c>
      <c r="BE427" s="167">
        <f>IF(BE$3&gt;A28remlife,A28value-SUM($F427:BD427),IF(A28remlife="N/A","n/a",A28value/A28remlife))</f>
        <v>0</v>
      </c>
      <c r="BF427" s="167">
        <f>IF(BF$3&gt;A28remlife,A28value-SUM($F427:BE427),IF(A28remlife="N/A","n/a",A28value/A28remlife))</f>
        <v>0</v>
      </c>
      <c r="BG427" s="167">
        <f>IF(BG$3&gt;A28remlife,A28value-SUM($F427:BF427),IF(A28remlife="N/A","n/a",A28value/A28remlife))</f>
        <v>0</v>
      </c>
      <c r="BH427" s="167">
        <f>IF(BH$3&gt;A28remlife,A28value-SUM($F427:BG427),IF(A28remlife="N/A","n/a",A28value/A28remlife))</f>
        <v>0</v>
      </c>
      <c r="BI427" s="167">
        <f>IF(BI$3&gt;A28remlife,A28value-SUM($F427:BH427),IF(A28remlife="N/A","n/a",A28value/A28remlife))</f>
        <v>0</v>
      </c>
      <c r="BJ427" s="20"/>
      <c r="BK427" s="20"/>
      <c r="BL427"/>
      <c r="BM427"/>
      <c r="BN427"/>
      <c r="BO427"/>
      <c r="BP427"/>
      <c r="BQ427"/>
      <c r="BR427"/>
      <c r="BS427"/>
      <c r="BT427"/>
      <c r="BU427"/>
      <c r="BV427"/>
      <c r="BW427"/>
      <c r="BX427"/>
      <c r="BY427"/>
      <c r="BZ427"/>
      <c r="CA427"/>
      <c r="CB427"/>
      <c r="CC427"/>
      <c r="CD427"/>
      <c r="CE427"/>
      <c r="CF427"/>
      <c r="CG427"/>
      <c r="CH427"/>
      <c r="CI427"/>
      <c r="CJ427"/>
      <c r="CK427"/>
      <c r="CL427"/>
      <c r="CM427"/>
      <c r="CN427"/>
      <c r="CO427"/>
      <c r="CP427"/>
      <c r="CQ427"/>
      <c r="CR427"/>
      <c r="CS427"/>
      <c r="CT427"/>
      <c r="CU427"/>
      <c r="CV427"/>
      <c r="CW427"/>
      <c r="CX427"/>
      <c r="CY427"/>
      <c r="CZ427"/>
      <c r="DA427"/>
      <c r="DB427"/>
      <c r="DC427"/>
      <c r="DD427"/>
      <c r="DE427"/>
      <c r="DF427"/>
      <c r="DG427"/>
      <c r="DH427"/>
      <c r="DI427"/>
      <c r="DJ427"/>
      <c r="DK427"/>
      <c r="DL427"/>
      <c r="DM427"/>
      <c r="DN427"/>
      <c r="DO427"/>
      <c r="DP427"/>
      <c r="DQ427"/>
      <c r="DR427"/>
      <c r="DS427"/>
      <c r="DT427"/>
      <c r="DU427"/>
      <c r="DV427"/>
      <c r="DW427"/>
      <c r="DX427"/>
      <c r="DY427"/>
      <c r="DZ427"/>
      <c r="EA427"/>
      <c r="EB427"/>
      <c r="EC427"/>
      <c r="ED427"/>
      <c r="EE427"/>
      <c r="EF427"/>
      <c r="EG427"/>
      <c r="EH427"/>
      <c r="EI427"/>
      <c r="EJ427"/>
      <c r="EK427"/>
      <c r="EL427"/>
      <c r="EM427"/>
      <c r="EN427"/>
      <c r="EO427"/>
      <c r="EP427"/>
      <c r="EQ427"/>
      <c r="ER427"/>
      <c r="ES427"/>
      <c r="ET427"/>
      <c r="EU427"/>
      <c r="EV427"/>
      <c r="EW427"/>
      <c r="EX427"/>
      <c r="EY427"/>
      <c r="EZ427"/>
      <c r="FA427"/>
      <c r="FB427"/>
      <c r="FC427"/>
      <c r="FD427"/>
      <c r="FE427"/>
      <c r="FF427"/>
      <c r="FG427"/>
      <c r="FH427"/>
      <c r="FI427"/>
      <c r="FJ427"/>
      <c r="FK427"/>
      <c r="FL427"/>
      <c r="FM427"/>
      <c r="FN427"/>
      <c r="FO427"/>
      <c r="FP427"/>
      <c r="FQ427"/>
      <c r="FR427"/>
      <c r="FS427"/>
      <c r="FT427"/>
      <c r="FU427"/>
      <c r="FV427"/>
      <c r="FW427"/>
      <c r="FX427"/>
      <c r="FY427"/>
      <c r="FZ427"/>
      <c r="GA427"/>
      <c r="GB427"/>
      <c r="GC427"/>
      <c r="GD427"/>
      <c r="GE427"/>
      <c r="GF427"/>
      <c r="GG427"/>
      <c r="GH427"/>
      <c r="GI427"/>
      <c r="GJ427"/>
      <c r="GK427"/>
      <c r="GL427"/>
      <c r="GM427"/>
      <c r="GN427"/>
      <c r="GO427"/>
      <c r="GP427"/>
      <c r="GQ427"/>
      <c r="GR427"/>
      <c r="GS427"/>
      <c r="GT427"/>
      <c r="GU427"/>
      <c r="GV427"/>
      <c r="GW427"/>
      <c r="GX427"/>
      <c r="GY427"/>
      <c r="GZ427"/>
      <c r="HA427"/>
      <c r="HB427"/>
      <c r="HC427"/>
      <c r="HD427"/>
      <c r="HE427"/>
      <c r="HF427"/>
      <c r="HG427"/>
      <c r="HH427"/>
      <c r="HI427"/>
      <c r="HJ427"/>
      <c r="HK427"/>
      <c r="HL427"/>
      <c r="HM427"/>
      <c r="HN427"/>
      <c r="HO427"/>
      <c r="HP427"/>
      <c r="HQ427"/>
      <c r="HR427"/>
      <c r="HS427"/>
      <c r="HT427"/>
      <c r="HU427"/>
      <c r="HV427"/>
      <c r="HW427"/>
      <c r="HX427"/>
      <c r="HY427"/>
      <c r="HZ427"/>
      <c r="IA427"/>
      <c r="IB427"/>
      <c r="IC427"/>
      <c r="ID427"/>
      <c r="IE427"/>
      <c r="IF427"/>
      <c r="IG427"/>
      <c r="IH427"/>
      <c r="II427"/>
      <c r="IJ427"/>
      <c r="IK427"/>
      <c r="IL427"/>
      <c r="IM427"/>
      <c r="IN427"/>
      <c r="IO427"/>
      <c r="IP427"/>
      <c r="IQ427"/>
      <c r="IR427"/>
      <c r="IS427"/>
      <c r="IT427"/>
      <c r="IU427"/>
      <c r="IV427"/>
    </row>
    <row r="428" spans="1:256" s="5" customFormat="1" hidden="1" outlineLevel="2">
      <c r="A428" s="20"/>
      <c r="B428" s="20"/>
      <c r="C428" s="38"/>
      <c r="D428" s="641" t="s">
        <v>71</v>
      </c>
      <c r="E428" s="287">
        <v>0</v>
      </c>
      <c r="F428" s="40"/>
      <c r="G428" s="164"/>
      <c r="H428" s="168"/>
      <c r="I428" s="168"/>
      <c r="J428" s="168"/>
      <c r="K428" s="168"/>
      <c r="L428" s="168"/>
      <c r="M428" s="168"/>
      <c r="N428" s="168"/>
      <c r="O428" s="168"/>
      <c r="P428" s="168"/>
      <c r="Q428" s="168"/>
      <c r="R428" s="168"/>
      <c r="S428" s="168"/>
      <c r="T428" s="168"/>
      <c r="U428" s="168"/>
      <c r="V428" s="168"/>
      <c r="W428" s="168"/>
      <c r="X428" s="168"/>
      <c r="Y428" s="168"/>
      <c r="Z428" s="168"/>
      <c r="AA428" s="168"/>
      <c r="AB428" s="168"/>
      <c r="AC428" s="168"/>
      <c r="AD428" s="168"/>
      <c r="AE428" s="168"/>
      <c r="AF428" s="168"/>
      <c r="AG428" s="168"/>
      <c r="AH428" s="168"/>
      <c r="AI428" s="168"/>
      <c r="AJ428" s="168"/>
      <c r="AK428" s="168"/>
      <c r="AL428" s="168"/>
      <c r="AM428" s="168"/>
      <c r="AN428" s="168"/>
      <c r="AO428" s="168"/>
      <c r="AP428" s="168"/>
      <c r="AQ428" s="168"/>
      <c r="AR428" s="168"/>
      <c r="AS428" s="168"/>
      <c r="AT428" s="168"/>
      <c r="AU428" s="168"/>
      <c r="AV428" s="168"/>
      <c r="AW428" s="168"/>
      <c r="AX428" s="168"/>
      <c r="AY428" s="168"/>
      <c r="AZ428" s="168"/>
      <c r="BA428" s="168"/>
      <c r="BB428" s="168"/>
      <c r="BC428" s="168"/>
      <c r="BD428" s="168"/>
      <c r="BE428" s="168"/>
      <c r="BF428" s="168"/>
      <c r="BG428" s="168"/>
      <c r="BH428" s="168"/>
      <c r="BI428" s="168"/>
      <c r="BJ428" s="20"/>
      <c r="BK428" s="20"/>
      <c r="BL428"/>
      <c r="BM428"/>
      <c r="BN428"/>
      <c r="BO428"/>
      <c r="BP428"/>
      <c r="BQ428"/>
      <c r="BR428"/>
      <c r="BS428"/>
      <c r="BT428"/>
      <c r="BU428"/>
      <c r="BV428"/>
      <c r="BW428"/>
      <c r="BX428"/>
      <c r="BY428"/>
      <c r="BZ428"/>
      <c r="CA428"/>
      <c r="CB428"/>
      <c r="CC428"/>
      <c r="CD428"/>
      <c r="CE428"/>
      <c r="CF428"/>
      <c r="CG428"/>
      <c r="CH428"/>
      <c r="CI428"/>
      <c r="CJ428"/>
      <c r="CK428"/>
      <c r="CL428"/>
      <c r="CM428"/>
      <c r="CN428"/>
      <c r="CO428"/>
      <c r="CP428"/>
      <c r="CQ428"/>
      <c r="CR428"/>
      <c r="CS428"/>
      <c r="CT428"/>
      <c r="CU428"/>
      <c r="CV428"/>
      <c r="CW428"/>
      <c r="CX428"/>
      <c r="CY428"/>
      <c r="CZ428"/>
      <c r="DA428"/>
      <c r="DB428"/>
      <c r="DC428"/>
      <c r="DD428"/>
      <c r="DE428"/>
      <c r="DF428"/>
      <c r="DG428"/>
      <c r="DH428"/>
      <c r="DI428"/>
      <c r="DJ428"/>
      <c r="DK428"/>
      <c r="DL428"/>
      <c r="DM428"/>
      <c r="DN428"/>
      <c r="DO428"/>
      <c r="DP428"/>
      <c r="DQ428"/>
      <c r="DR428"/>
      <c r="DS428"/>
      <c r="DT428"/>
      <c r="DU428"/>
      <c r="DV428"/>
      <c r="DW428"/>
      <c r="DX428"/>
      <c r="DY428"/>
      <c r="DZ428"/>
      <c r="EA428"/>
      <c r="EB428"/>
      <c r="EC428"/>
      <c r="ED428"/>
      <c r="EE428"/>
      <c r="EF428"/>
      <c r="EG428"/>
      <c r="EH428"/>
      <c r="EI428"/>
      <c r="EJ428"/>
      <c r="EK428"/>
      <c r="EL428"/>
      <c r="EM428"/>
      <c r="EN428"/>
      <c r="EO428"/>
      <c r="EP428"/>
      <c r="EQ428"/>
      <c r="ER428"/>
      <c r="ES428"/>
      <c r="ET428"/>
      <c r="EU428"/>
      <c r="EV428"/>
      <c r="EW428"/>
      <c r="EX428"/>
      <c r="EY428"/>
      <c r="EZ428"/>
      <c r="FA428"/>
      <c r="FB428"/>
      <c r="FC428"/>
      <c r="FD428"/>
      <c r="FE428"/>
      <c r="FF428"/>
      <c r="FG428"/>
      <c r="FH428"/>
      <c r="FI428"/>
      <c r="FJ428"/>
      <c r="FK428"/>
      <c r="FL428"/>
      <c r="FM428"/>
      <c r="FN428"/>
      <c r="FO428"/>
      <c r="FP428"/>
      <c r="FQ428"/>
      <c r="FR428"/>
      <c r="FS428"/>
      <c r="FT428"/>
      <c r="FU428"/>
      <c r="FV428"/>
      <c r="FW428"/>
      <c r="FX428"/>
      <c r="FY428"/>
      <c r="FZ428"/>
      <c r="GA428"/>
      <c r="GB428"/>
      <c r="GC428"/>
      <c r="GD428"/>
      <c r="GE428"/>
      <c r="GF428"/>
      <c r="GG428"/>
      <c r="GH428"/>
      <c r="GI428"/>
      <c r="GJ428"/>
      <c r="GK428"/>
      <c r="GL428"/>
      <c r="GM428"/>
      <c r="GN428"/>
      <c r="GO428"/>
      <c r="GP428"/>
      <c r="GQ428"/>
      <c r="GR428"/>
      <c r="GS428"/>
      <c r="GT428"/>
      <c r="GU428"/>
      <c r="GV428"/>
      <c r="GW428"/>
      <c r="GX428"/>
      <c r="GY428"/>
      <c r="GZ428"/>
      <c r="HA428"/>
      <c r="HB428"/>
      <c r="HC428"/>
      <c r="HD428"/>
      <c r="HE428"/>
      <c r="HF428"/>
      <c r="HG428"/>
      <c r="HH428"/>
      <c r="HI428"/>
      <c r="HJ428"/>
      <c r="HK428"/>
      <c r="HL428"/>
      <c r="HM428"/>
      <c r="HN428"/>
      <c r="HO428"/>
      <c r="HP428"/>
      <c r="HQ428"/>
      <c r="HR428"/>
      <c r="HS428"/>
      <c r="HT428"/>
      <c r="HU428"/>
      <c r="HV428"/>
      <c r="HW428"/>
      <c r="HX428"/>
      <c r="HY428"/>
      <c r="HZ428"/>
      <c r="IA428"/>
      <c r="IB428"/>
      <c r="IC428"/>
      <c r="ID428"/>
      <c r="IE428"/>
      <c r="IF428"/>
      <c r="IG428"/>
      <c r="IH428"/>
      <c r="II428"/>
      <c r="IJ428"/>
      <c r="IK428"/>
      <c r="IL428"/>
      <c r="IM428"/>
      <c r="IN428"/>
      <c r="IO428"/>
      <c r="IP428"/>
      <c r="IQ428"/>
      <c r="IR428"/>
      <c r="IS428"/>
      <c r="IT428"/>
      <c r="IU428"/>
      <c r="IV428"/>
    </row>
    <row r="429" spans="1:256" s="5" customFormat="1" hidden="1" outlineLevel="2">
      <c r="A429" s="20"/>
      <c r="B429" s="20"/>
      <c r="C429" s="38"/>
      <c r="D429" s="641"/>
      <c r="E429" s="287">
        <v>1</v>
      </c>
      <c r="F429" s="40"/>
      <c r="G429" s="444"/>
      <c r="H429" s="168">
        <f>IF(A28stdlife="n/a","n/a",IF(H$3&gt;(A28stdlife+$E429),(Input!$G$170*(1+rvanilla)^0.5)-SUM($G429:G429),(Input!$G$170*(1+rvanilla)^0.5)/A28stdlife))</f>
        <v>0</v>
      </c>
      <c r="I429" s="168">
        <f>IF(A28stdlife="n/a","n/a",IF(I$3&gt;(A28stdlife+$E429),(Input!$G$170*(1+rvanilla)^0.5)-SUM($G429:H429),(Input!$G$170*(1+rvanilla)^0.5)/A28stdlife))</f>
        <v>0</v>
      </c>
      <c r="J429" s="168">
        <f>IF(A28stdlife="n/a","n/a",IF(J$3&gt;(A28stdlife+$E429),(Input!$G$170*(1+rvanilla)^0.5)-SUM($G429:I429),(Input!$G$170*(1+rvanilla)^0.5)/A28stdlife))</f>
        <v>0</v>
      </c>
      <c r="K429" s="168">
        <f>IF(A28stdlife="n/a","n/a",IF(K$3&gt;(A28stdlife+$E429),(Input!$G$170*(1+rvanilla)^0.5)-SUM($G429:J429),(Input!$G$170*(1+rvanilla)^0.5)/A28stdlife))</f>
        <v>0</v>
      </c>
      <c r="L429" s="168">
        <f>IF(A28stdlife="n/a","n/a",IF(L$3&gt;(A28stdlife+$E429),(Input!$G$170*(1+rvanilla)^0.5)-SUM($G429:K429),(Input!$G$170*(1+rvanilla)^0.5)/A28stdlife))</f>
        <v>0</v>
      </c>
      <c r="M429" s="168">
        <f>IF(A28stdlife="n/a","n/a",IF(M$3&gt;(A28stdlife+$E429),(Input!$G$170*(1+rvanilla)^0.5)-SUM($G429:L429),(Input!$G$170*(1+rvanilla)^0.5)/A28stdlife))</f>
        <v>0</v>
      </c>
      <c r="N429" s="168">
        <f>IF(A28stdlife="n/a","n/a",IF(N$3&gt;(A28stdlife+$E429),(Input!$G$170*(1+rvanilla)^0.5)-SUM($G429:M429),(Input!$G$170*(1+rvanilla)^0.5)/A28stdlife))</f>
        <v>0</v>
      </c>
      <c r="O429" s="168">
        <f>IF(A28stdlife="n/a","n/a",IF(O$3&gt;(A28stdlife+$E429),(Input!$G$170*(1+rvanilla)^0.5)-SUM($G429:N429),(Input!$G$170*(1+rvanilla)^0.5)/A28stdlife))</f>
        <v>0</v>
      </c>
      <c r="P429" s="168">
        <f>IF(A28stdlife="n/a","n/a",IF(P$3&gt;(A28stdlife+$E429),(Input!$G$170*(1+rvanilla)^0.5)-SUM($G429:O429),(Input!$G$170*(1+rvanilla)^0.5)/A28stdlife))</f>
        <v>0</v>
      </c>
      <c r="Q429" s="168">
        <f>IF(A28stdlife="n/a","n/a",IF(Q$3&gt;(A28stdlife+$E429),(Input!$G$170*(1+rvanilla)^0.5)-SUM($G429:P429),(Input!$G$170*(1+rvanilla)^0.5)/A28stdlife))</f>
        <v>0</v>
      </c>
      <c r="R429" s="168">
        <f>IF(A28stdlife="n/a","n/a",IF(R$3&gt;(A28stdlife+$E429),(Input!$G$170*(1+rvanilla)^0.5)-SUM($G429:Q429),(Input!$G$170*(1+rvanilla)^0.5)/A28stdlife))</f>
        <v>0</v>
      </c>
      <c r="S429" s="168">
        <f>IF(A28stdlife="n/a","n/a",IF(S$3&gt;(A28stdlife+$E429),(Input!$G$170*(1+rvanilla)^0.5)-SUM($G429:R429),(Input!$G$170*(1+rvanilla)^0.5)/A28stdlife))</f>
        <v>0</v>
      </c>
      <c r="T429" s="168">
        <f>IF(A28stdlife="n/a","n/a",IF(T$3&gt;(A28stdlife+$E429),(Input!$G$170*(1+rvanilla)^0.5)-SUM($G429:S429),(Input!$G$170*(1+rvanilla)^0.5)/A28stdlife))</f>
        <v>0</v>
      </c>
      <c r="U429" s="168">
        <f>IF(A28stdlife="n/a","n/a",IF(U$3&gt;(A28stdlife+$E429),(Input!$G$170*(1+rvanilla)^0.5)-SUM($G429:T429),(Input!$G$170*(1+rvanilla)^0.5)/A28stdlife))</f>
        <v>0</v>
      </c>
      <c r="V429" s="168">
        <f>IF(A28stdlife="n/a","n/a",IF(V$3&gt;(A28stdlife+$E429),(Input!$G$170*(1+rvanilla)^0.5)-SUM($G429:U429),(Input!$G$170*(1+rvanilla)^0.5)/A28stdlife))</f>
        <v>0</v>
      </c>
      <c r="W429" s="168">
        <f>IF(A28stdlife="n/a","n/a",IF(W$3&gt;(A28stdlife+$E429),(Input!$G$170*(1+rvanilla)^0.5)-SUM($G429:V429),(Input!$G$170*(1+rvanilla)^0.5)/A28stdlife))</f>
        <v>0</v>
      </c>
      <c r="X429" s="168">
        <f>IF(A28stdlife="n/a","n/a",IF(X$3&gt;(A28stdlife+$E429),(Input!$G$170*(1+rvanilla)^0.5)-SUM($G429:W429),(Input!$G$170*(1+rvanilla)^0.5)/A28stdlife))</f>
        <v>0</v>
      </c>
      <c r="Y429" s="168">
        <f>IF(A28stdlife="n/a","n/a",IF(Y$3&gt;(A28stdlife+$E429),(Input!$G$170*(1+rvanilla)^0.5)-SUM($G429:X429),(Input!$G$170*(1+rvanilla)^0.5)/A28stdlife))</f>
        <v>0</v>
      </c>
      <c r="Z429" s="168">
        <f>IF(A28stdlife="n/a","n/a",IF(Z$3&gt;(A28stdlife+$E429),(Input!$G$170*(1+rvanilla)^0.5)-SUM($G429:Y429),(Input!$G$170*(1+rvanilla)^0.5)/A28stdlife))</f>
        <v>0</v>
      </c>
      <c r="AA429" s="168">
        <f>IF(A28stdlife="n/a","n/a",IF(AA$3&gt;(A28stdlife+$E429),(Input!$G$170*(1+rvanilla)^0.5)-SUM($G429:Z429),(Input!$G$170*(1+rvanilla)^0.5)/A28stdlife))</f>
        <v>0</v>
      </c>
      <c r="AB429" s="168">
        <f>IF(A28stdlife="n/a","n/a",IF(AB$3&gt;(A28stdlife+$E429),(Input!$G$170*(1+rvanilla)^0.5)-SUM($G429:AA429),(Input!$G$170*(1+rvanilla)^0.5)/A28stdlife))</f>
        <v>0</v>
      </c>
      <c r="AC429" s="168">
        <f>IF(A28stdlife="n/a","n/a",IF(AC$3&gt;(A28stdlife+$E429),(Input!$G$170*(1+rvanilla)^0.5)-SUM($G429:AB429),(Input!$G$170*(1+rvanilla)^0.5)/A28stdlife))</f>
        <v>0</v>
      </c>
      <c r="AD429" s="168">
        <f>IF(A28stdlife="n/a","n/a",IF(AD$3&gt;(A28stdlife+$E429),(Input!$G$170*(1+rvanilla)^0.5)-SUM($G429:AC429),(Input!$G$170*(1+rvanilla)^0.5)/A28stdlife))</f>
        <v>0</v>
      </c>
      <c r="AE429" s="168">
        <f>IF(A28stdlife="n/a","n/a",IF(AE$3&gt;(A28stdlife+$E429),(Input!$G$170*(1+rvanilla)^0.5)-SUM($G429:AD429),(Input!$G$170*(1+rvanilla)^0.5)/A28stdlife))</f>
        <v>0</v>
      </c>
      <c r="AF429" s="168">
        <f>IF(A28stdlife="n/a","n/a",IF(AF$3&gt;(A28stdlife+$E429),(Input!$G$170*(1+rvanilla)^0.5)-SUM($G429:AE429),(Input!$G$170*(1+rvanilla)^0.5)/A28stdlife))</f>
        <v>0</v>
      </c>
      <c r="AG429" s="168">
        <f>IF(A28stdlife="n/a","n/a",IF(AG$3&gt;(A28stdlife+$E429),(Input!$G$170*(1+rvanilla)^0.5)-SUM($G429:AF429),(Input!$G$170*(1+rvanilla)^0.5)/A28stdlife))</f>
        <v>0</v>
      </c>
      <c r="AH429" s="168">
        <f>IF(A28stdlife="n/a","n/a",IF(AH$3&gt;(A28stdlife+$E429),(Input!$G$170*(1+rvanilla)^0.5)-SUM($G429:AG429),(Input!$G$170*(1+rvanilla)^0.5)/A28stdlife))</f>
        <v>0</v>
      </c>
      <c r="AI429" s="168">
        <f>IF(A28stdlife="n/a","n/a",IF(AI$3&gt;(A28stdlife+$E429),(Input!$G$170*(1+rvanilla)^0.5)-SUM($G429:AH429),(Input!$G$170*(1+rvanilla)^0.5)/A28stdlife))</f>
        <v>0</v>
      </c>
      <c r="AJ429" s="168">
        <f>IF(A28stdlife="n/a","n/a",IF(AJ$3&gt;(A28stdlife+$E429),(Input!$G$170*(1+rvanilla)^0.5)-SUM($G429:AI429),(Input!$G$170*(1+rvanilla)^0.5)/A28stdlife))</f>
        <v>0</v>
      </c>
      <c r="AK429" s="168">
        <f>IF(A28stdlife="n/a","n/a",IF(AK$3&gt;(A28stdlife+$E429),(Input!$G$170*(1+rvanilla)^0.5)-SUM($G429:AJ429),(Input!$G$170*(1+rvanilla)^0.5)/A28stdlife))</f>
        <v>0</v>
      </c>
      <c r="AL429" s="168">
        <f>IF(A28stdlife="n/a","n/a",IF(AL$3&gt;(A28stdlife+$E429),(Input!$G$170*(1+rvanilla)^0.5)-SUM($G429:AK429),(Input!$G$170*(1+rvanilla)^0.5)/A28stdlife))</f>
        <v>0</v>
      </c>
      <c r="AM429" s="168">
        <f>IF(A28stdlife="n/a","n/a",IF(AM$3&gt;(A28stdlife+$E429),(Input!$G$170*(1+rvanilla)^0.5)-SUM($G429:AL429),(Input!$G$170*(1+rvanilla)^0.5)/A28stdlife))</f>
        <v>0</v>
      </c>
      <c r="AN429" s="168">
        <f>IF(A28stdlife="n/a","n/a",IF(AN$3&gt;(A28stdlife+$E429),(Input!$G$170*(1+rvanilla)^0.5)-SUM($G429:AM429),(Input!$G$170*(1+rvanilla)^0.5)/A28stdlife))</f>
        <v>0</v>
      </c>
      <c r="AO429" s="168">
        <f>IF(A28stdlife="n/a","n/a",IF(AO$3&gt;(A28stdlife+$E429),(Input!$G$170*(1+rvanilla)^0.5)-SUM($G429:AN429),(Input!$G$170*(1+rvanilla)^0.5)/A28stdlife))</f>
        <v>0</v>
      </c>
      <c r="AP429" s="168">
        <f>IF(A28stdlife="n/a","n/a",IF(AP$3&gt;(A28stdlife+$E429),(Input!$G$170*(1+rvanilla)^0.5)-SUM($G429:AO429),(Input!$G$170*(1+rvanilla)^0.5)/A28stdlife))</f>
        <v>0</v>
      </c>
      <c r="AQ429" s="168">
        <f>IF(A28stdlife="n/a","n/a",IF(AQ$3&gt;(A28stdlife+$E429),(Input!$G$170*(1+rvanilla)^0.5)-SUM($G429:AP429),(Input!$G$170*(1+rvanilla)^0.5)/A28stdlife))</f>
        <v>0</v>
      </c>
      <c r="AR429" s="168">
        <f>IF(A28stdlife="n/a","n/a",IF(AR$3&gt;(A28stdlife+$E429),(Input!$G$170*(1+rvanilla)^0.5)-SUM($G429:AQ429),(Input!$G$170*(1+rvanilla)^0.5)/A28stdlife))</f>
        <v>0</v>
      </c>
      <c r="AS429" s="168">
        <f>IF(A28stdlife="n/a","n/a",IF(AS$3&gt;(A28stdlife+$E429),(Input!$G$170*(1+rvanilla)^0.5)-SUM($G429:AR429),(Input!$G$170*(1+rvanilla)^0.5)/A28stdlife))</f>
        <v>0</v>
      </c>
      <c r="AT429" s="168">
        <f>IF(A28stdlife="n/a","n/a",IF(AT$3&gt;(A28stdlife+$E429),(Input!$G$170*(1+rvanilla)^0.5)-SUM($G429:AS429),(Input!$G$170*(1+rvanilla)^0.5)/A28stdlife))</f>
        <v>0</v>
      </c>
      <c r="AU429" s="168">
        <f>IF(A28stdlife="n/a","n/a",IF(AU$3&gt;(A28stdlife+$E429),(Input!$G$170*(1+rvanilla)^0.5)-SUM($G429:AT429),(Input!$G$170*(1+rvanilla)^0.5)/A28stdlife))</f>
        <v>0</v>
      </c>
      <c r="AV429" s="168">
        <f>IF(A28stdlife="n/a","n/a",IF(AV$3&gt;(A28stdlife+$E429),(Input!$G$170*(1+rvanilla)^0.5)-SUM($G429:AU429),(Input!$G$170*(1+rvanilla)^0.5)/A28stdlife))</f>
        <v>0</v>
      </c>
      <c r="AW429" s="168">
        <f>IF(A28stdlife="n/a","n/a",IF(AW$3&gt;(A28stdlife+$E429),(Input!$G$170*(1+rvanilla)^0.5)-SUM($G429:AV429),(Input!$G$170*(1+rvanilla)^0.5)/A28stdlife))</f>
        <v>0</v>
      </c>
      <c r="AX429" s="168">
        <f>IF(A28stdlife="n/a","n/a",IF(AX$3&gt;(A28stdlife+$E429),(Input!$G$170*(1+rvanilla)^0.5)-SUM($G429:AW429),(Input!$G$170*(1+rvanilla)^0.5)/A28stdlife))</f>
        <v>0</v>
      </c>
      <c r="AY429" s="168">
        <f>IF(A28stdlife="n/a","n/a",IF(AY$3&gt;(A28stdlife+$E429),(Input!$G$170*(1+rvanilla)^0.5)-SUM($G429:AX429),(Input!$G$170*(1+rvanilla)^0.5)/A28stdlife))</f>
        <v>0</v>
      </c>
      <c r="AZ429" s="168">
        <f>IF(A28stdlife="n/a","n/a",IF(AZ$3&gt;(A28stdlife+$E429),(Input!$G$170*(1+rvanilla)^0.5)-SUM($G429:AY429),(Input!$G$170*(1+rvanilla)^0.5)/A28stdlife))</f>
        <v>0</v>
      </c>
      <c r="BA429" s="168">
        <f>IF(A28stdlife="n/a","n/a",IF(BA$3&gt;(A28stdlife+$E429),(Input!$G$170*(1+rvanilla)^0.5)-SUM($G429:AZ429),(Input!$G$170*(1+rvanilla)^0.5)/A28stdlife))</f>
        <v>0</v>
      </c>
      <c r="BB429" s="168">
        <f>IF(A28stdlife="n/a","n/a",IF(BB$3&gt;(A28stdlife+$E429),(Input!$G$170*(1+rvanilla)^0.5)-SUM($G429:BA429),(Input!$G$170*(1+rvanilla)^0.5)/A28stdlife))</f>
        <v>0</v>
      </c>
      <c r="BC429" s="168">
        <f>IF(A28stdlife="n/a","n/a",IF(BC$3&gt;(A28stdlife+$E429),(Input!$G$170*(1+rvanilla)^0.5)-SUM($G429:BB429),(Input!$G$170*(1+rvanilla)^0.5)/A28stdlife))</f>
        <v>0</v>
      </c>
      <c r="BD429" s="168">
        <f>IF(A28stdlife="n/a","n/a",IF(BD$3&gt;(A28stdlife+$E429),(Input!$G$170*(1+rvanilla)^0.5)-SUM($G429:BC429),(Input!$G$170*(1+rvanilla)^0.5)/A28stdlife))</f>
        <v>0</v>
      </c>
      <c r="BE429" s="168">
        <f>IF(A28stdlife="n/a","n/a",IF(BE$3&gt;(A28stdlife+$E429),(Input!$G$170*(1+rvanilla)^0.5)-SUM($G429:BD429),(Input!$G$170*(1+rvanilla)^0.5)/A28stdlife))</f>
        <v>0</v>
      </c>
      <c r="BF429" s="168">
        <f>IF(A28stdlife="n/a","n/a",IF(BF$3&gt;(A28stdlife+$E429),(Input!$G$170*(1+rvanilla)^0.5)-SUM($G429:BE429),(Input!$G$170*(1+rvanilla)^0.5)/A28stdlife))</f>
        <v>0</v>
      </c>
      <c r="BG429" s="168">
        <f>IF(A28stdlife="n/a","n/a",IF(BG$3&gt;(A28stdlife+$E429),(Input!$G$170*(1+rvanilla)^0.5)-SUM($G429:BF429),(Input!$G$170*(1+rvanilla)^0.5)/A28stdlife))</f>
        <v>0</v>
      </c>
      <c r="BH429" s="168">
        <f>IF(A28stdlife="n/a","n/a",IF(BH$3&gt;(A28stdlife+$E429),(Input!$G$170*(1+rvanilla)^0.5)-SUM($G429:BG429),(Input!$G$170*(1+rvanilla)^0.5)/A28stdlife))</f>
        <v>0</v>
      </c>
      <c r="BI429" s="168">
        <f>IF(A28stdlife="n/a","n/a",IF(BI$3&gt;(A28stdlife+$E429),(Input!$G$170*(1+rvanilla)^0.5)-SUM($G429:BH429),(Input!$G$170*(1+rvanilla)^0.5)/A28stdlife))</f>
        <v>0</v>
      </c>
      <c r="BJ429" s="20"/>
      <c r="BK429" s="20"/>
      <c r="BL429"/>
      <c r="BM429"/>
      <c r="BN429"/>
      <c r="BO429"/>
      <c r="BP429"/>
      <c r="BQ429"/>
      <c r="BR429"/>
      <c r="BS429"/>
      <c r="BT429"/>
      <c r="BU429"/>
      <c r="BV429"/>
      <c r="BW429"/>
      <c r="BX429"/>
      <c r="BY429"/>
      <c r="BZ429"/>
      <c r="CA429"/>
      <c r="CB429"/>
      <c r="CC429"/>
      <c r="CD429"/>
      <c r="CE429"/>
      <c r="CF429"/>
      <c r="CG429"/>
      <c r="CH429"/>
      <c r="CI429"/>
      <c r="CJ429"/>
      <c r="CK429"/>
      <c r="CL429"/>
      <c r="CM429"/>
      <c r="CN429"/>
      <c r="CO429"/>
      <c r="CP429"/>
      <c r="CQ429"/>
      <c r="CR429"/>
      <c r="CS429"/>
      <c r="CT429"/>
      <c r="CU429"/>
      <c r="CV429"/>
      <c r="CW429"/>
      <c r="CX429"/>
      <c r="CY429"/>
      <c r="CZ429"/>
      <c r="DA429"/>
      <c r="DB429"/>
      <c r="DC429"/>
      <c r="DD429"/>
      <c r="DE429"/>
      <c r="DF429"/>
      <c r="DG429"/>
      <c r="DH429"/>
      <c r="DI429"/>
      <c r="DJ429"/>
      <c r="DK429"/>
      <c r="DL429"/>
      <c r="DM429"/>
      <c r="DN429"/>
      <c r="DO429"/>
      <c r="DP429"/>
      <c r="DQ429"/>
      <c r="DR429"/>
      <c r="DS429"/>
      <c r="DT429"/>
      <c r="DU429"/>
      <c r="DV429"/>
      <c r="DW429"/>
      <c r="DX429"/>
      <c r="DY429"/>
      <c r="DZ429"/>
      <c r="EA429"/>
      <c r="EB429"/>
      <c r="EC429"/>
      <c r="ED429"/>
      <c r="EE429"/>
      <c r="EF429"/>
      <c r="EG429"/>
      <c r="EH429"/>
      <c r="EI429"/>
      <c r="EJ429"/>
      <c r="EK429"/>
      <c r="EL429"/>
      <c r="EM429"/>
      <c r="EN429"/>
      <c r="EO429"/>
      <c r="EP429"/>
      <c r="EQ429"/>
      <c r="ER429"/>
      <c r="ES429"/>
      <c r="ET429"/>
      <c r="EU429"/>
      <c r="EV429"/>
      <c r="EW429"/>
      <c r="EX429"/>
      <c r="EY429"/>
      <c r="EZ429"/>
      <c r="FA429"/>
      <c r="FB429"/>
      <c r="FC429"/>
      <c r="FD429"/>
      <c r="FE429"/>
      <c r="FF429"/>
      <c r="FG429"/>
      <c r="FH429"/>
      <c r="FI429"/>
      <c r="FJ429"/>
      <c r="FK429"/>
      <c r="FL429"/>
      <c r="FM429"/>
      <c r="FN429"/>
      <c r="FO429"/>
      <c r="FP429"/>
      <c r="FQ429"/>
      <c r="FR429"/>
      <c r="FS429"/>
      <c r="FT429"/>
      <c r="FU429"/>
      <c r="FV429"/>
      <c r="FW429"/>
      <c r="FX429"/>
      <c r="FY429"/>
      <c r="FZ429"/>
      <c r="GA429"/>
      <c r="GB429"/>
      <c r="GC429"/>
      <c r="GD429"/>
      <c r="GE429"/>
      <c r="GF429"/>
      <c r="GG429"/>
      <c r="GH429"/>
      <c r="GI429"/>
      <c r="GJ429"/>
      <c r="GK429"/>
      <c r="GL429"/>
      <c r="GM429"/>
      <c r="GN429"/>
      <c r="GO429"/>
      <c r="GP429"/>
      <c r="GQ429"/>
      <c r="GR429"/>
      <c r="GS429"/>
      <c r="GT429"/>
      <c r="GU429"/>
      <c r="GV429"/>
      <c r="GW429"/>
      <c r="GX429"/>
      <c r="GY429"/>
      <c r="GZ429"/>
      <c r="HA429"/>
      <c r="HB429"/>
      <c r="HC429"/>
      <c r="HD429"/>
      <c r="HE429"/>
      <c r="HF429"/>
      <c r="HG429"/>
      <c r="HH429"/>
      <c r="HI429"/>
      <c r="HJ429"/>
      <c r="HK429"/>
      <c r="HL429"/>
      <c r="HM429"/>
      <c r="HN429"/>
      <c r="HO429"/>
      <c r="HP429"/>
      <c r="HQ429"/>
      <c r="HR429"/>
      <c r="HS429"/>
      <c r="HT429"/>
      <c r="HU429"/>
      <c r="HV429"/>
      <c r="HW429"/>
      <c r="HX429"/>
      <c r="HY429"/>
      <c r="HZ429"/>
      <c r="IA429"/>
      <c r="IB429"/>
      <c r="IC429"/>
      <c r="ID429"/>
      <c r="IE429"/>
      <c r="IF429"/>
      <c r="IG429"/>
      <c r="IH429"/>
      <c r="II429"/>
      <c r="IJ429"/>
      <c r="IK429"/>
      <c r="IL429"/>
      <c r="IM429"/>
      <c r="IN429"/>
      <c r="IO429"/>
      <c r="IP429"/>
      <c r="IQ429"/>
      <c r="IR429"/>
      <c r="IS429"/>
      <c r="IT429"/>
      <c r="IU429"/>
      <c r="IV429"/>
    </row>
    <row r="430" spans="1:256" s="5" customFormat="1" hidden="1" outlineLevel="2">
      <c r="A430" s="20"/>
      <c r="B430" s="20"/>
      <c r="C430" s="38"/>
      <c r="D430" s="641"/>
      <c r="E430" s="287">
        <v>2</v>
      </c>
      <c r="F430" s="40"/>
      <c r="G430" s="445"/>
      <c r="H430" s="314"/>
      <c r="I430" s="168">
        <f>IF(A28stdlife="n/a","n/a",IF(I$3&gt;(A28stdlife+$E430),(Input!$H$170*(1+rvanilla)^0.5)-SUM($H430:H430),(Input!$H$170*(1+rvanilla)^0.5)/A28stdlife))</f>
        <v>0</v>
      </c>
      <c r="J430" s="168">
        <f>IF(A28stdlife="n/a","n/a",IF(J$3&gt;(A28stdlife+$E430),(Input!$H$170*(1+rvanilla)^0.5)-SUM($H430:I430),(Input!$H$170*(1+rvanilla)^0.5)/A28stdlife))</f>
        <v>0</v>
      </c>
      <c r="K430" s="168">
        <f>IF(A28stdlife="n/a","n/a",IF(K$3&gt;(A28stdlife+$E430),(Input!$H$170*(1+rvanilla)^0.5)-SUM($H430:J430),(Input!$H$170*(1+rvanilla)^0.5)/A28stdlife))</f>
        <v>0</v>
      </c>
      <c r="L430" s="168">
        <f>IF(A28stdlife="n/a","n/a",IF(L$3&gt;(A28stdlife+$E430),(Input!$H$170*(1+rvanilla)^0.5)-SUM($H430:K430),(Input!$H$170*(1+rvanilla)^0.5)/A28stdlife))</f>
        <v>0</v>
      </c>
      <c r="M430" s="168">
        <f>IF(A28stdlife="n/a","n/a",IF(M$3&gt;(A28stdlife+$E430),(Input!$H$170*(1+rvanilla)^0.5)-SUM($H430:L430),(Input!$H$170*(1+rvanilla)^0.5)/A28stdlife))</f>
        <v>0</v>
      </c>
      <c r="N430" s="168">
        <f>IF(A28stdlife="n/a","n/a",IF(N$3&gt;(A28stdlife+$E430),(Input!$H$170*(1+rvanilla)^0.5)-SUM($H430:M430),(Input!$H$170*(1+rvanilla)^0.5)/A28stdlife))</f>
        <v>0</v>
      </c>
      <c r="O430" s="168">
        <f>IF(A28stdlife="n/a","n/a",IF(O$3&gt;(A28stdlife+$E430),(Input!$H$170*(1+rvanilla)^0.5)-SUM($H430:N430),(Input!$H$170*(1+rvanilla)^0.5)/A28stdlife))</f>
        <v>0</v>
      </c>
      <c r="P430" s="168">
        <f>IF(A28stdlife="n/a","n/a",IF(P$3&gt;(A28stdlife+$E430),(Input!$H$170*(1+rvanilla)^0.5)-SUM($H430:O430),(Input!$H$170*(1+rvanilla)^0.5)/A28stdlife))</f>
        <v>0</v>
      </c>
      <c r="Q430" s="168">
        <f>IF(A28stdlife="n/a","n/a",IF(Q$3&gt;(A28stdlife+$E430),(Input!$H$170*(1+rvanilla)^0.5)-SUM($H430:P430),(Input!$H$170*(1+rvanilla)^0.5)/A28stdlife))</f>
        <v>0</v>
      </c>
      <c r="R430" s="168">
        <f>IF(A28stdlife="n/a","n/a",IF(R$3&gt;(A28stdlife+$E430),(Input!$H$170*(1+rvanilla)^0.5)-SUM($H430:Q430),(Input!$H$170*(1+rvanilla)^0.5)/A28stdlife))</f>
        <v>0</v>
      </c>
      <c r="S430" s="168">
        <f>IF(A28stdlife="n/a","n/a",IF(S$3&gt;(A28stdlife+$E430),(Input!$H$170*(1+rvanilla)^0.5)-SUM($H430:R430),(Input!$H$170*(1+rvanilla)^0.5)/A28stdlife))</f>
        <v>0</v>
      </c>
      <c r="T430" s="168">
        <f>IF(A28stdlife="n/a","n/a",IF(T$3&gt;(A28stdlife+$E430),(Input!$H$170*(1+rvanilla)^0.5)-SUM($H430:S430),(Input!$H$170*(1+rvanilla)^0.5)/A28stdlife))</f>
        <v>0</v>
      </c>
      <c r="U430" s="168">
        <f>IF(A28stdlife="n/a","n/a",IF(U$3&gt;(A28stdlife+$E430),(Input!$H$170*(1+rvanilla)^0.5)-SUM($H430:T430),(Input!$H$170*(1+rvanilla)^0.5)/A28stdlife))</f>
        <v>0</v>
      </c>
      <c r="V430" s="168">
        <f>IF(A28stdlife="n/a","n/a",IF(V$3&gt;(A28stdlife+$E430),(Input!$H$170*(1+rvanilla)^0.5)-SUM($H430:U430),(Input!$H$170*(1+rvanilla)^0.5)/A28stdlife))</f>
        <v>0</v>
      </c>
      <c r="W430" s="168">
        <f>IF(A28stdlife="n/a","n/a",IF(W$3&gt;(A28stdlife+$E430),(Input!$H$170*(1+rvanilla)^0.5)-SUM($H430:V430),(Input!$H$170*(1+rvanilla)^0.5)/A28stdlife))</f>
        <v>0</v>
      </c>
      <c r="X430" s="168">
        <f>IF(A28stdlife="n/a","n/a",IF(X$3&gt;(A28stdlife+$E430),(Input!$H$170*(1+rvanilla)^0.5)-SUM($H430:W430),(Input!$H$170*(1+rvanilla)^0.5)/A28stdlife))</f>
        <v>0</v>
      </c>
      <c r="Y430" s="168">
        <f>IF(A28stdlife="n/a","n/a",IF(Y$3&gt;(A28stdlife+$E430),(Input!$H$170*(1+rvanilla)^0.5)-SUM($H430:X430),(Input!$H$170*(1+rvanilla)^0.5)/A28stdlife))</f>
        <v>0</v>
      </c>
      <c r="Z430" s="168">
        <f>IF(A28stdlife="n/a","n/a",IF(Z$3&gt;(A28stdlife+$E430),(Input!$H$170*(1+rvanilla)^0.5)-SUM($H430:Y430),(Input!$H$170*(1+rvanilla)^0.5)/A28stdlife))</f>
        <v>0</v>
      </c>
      <c r="AA430" s="168">
        <f>IF(A28stdlife="n/a","n/a",IF(AA$3&gt;(A28stdlife+$E430),(Input!$H$170*(1+rvanilla)^0.5)-SUM($H430:Z430),(Input!$H$170*(1+rvanilla)^0.5)/A28stdlife))</f>
        <v>0</v>
      </c>
      <c r="AB430" s="168">
        <f>IF(A28stdlife="n/a","n/a",IF(AB$3&gt;(A28stdlife+$E430),(Input!$H$170*(1+rvanilla)^0.5)-SUM($H430:AA430),(Input!$H$170*(1+rvanilla)^0.5)/A28stdlife))</f>
        <v>0</v>
      </c>
      <c r="AC430" s="168">
        <f>IF(A28stdlife="n/a","n/a",IF(AC$3&gt;(A28stdlife+$E430),(Input!$H$170*(1+rvanilla)^0.5)-SUM($H430:AB430),(Input!$H$170*(1+rvanilla)^0.5)/A28stdlife))</f>
        <v>0</v>
      </c>
      <c r="AD430" s="168">
        <f>IF(A28stdlife="n/a","n/a",IF(AD$3&gt;(A28stdlife+$E430),(Input!$H$170*(1+rvanilla)^0.5)-SUM($H430:AC430),(Input!$H$170*(1+rvanilla)^0.5)/A28stdlife))</f>
        <v>0</v>
      </c>
      <c r="AE430" s="168">
        <f>IF(A28stdlife="n/a","n/a",IF(AE$3&gt;(A28stdlife+$E430),(Input!$H$170*(1+rvanilla)^0.5)-SUM($H430:AD430),(Input!$H$170*(1+rvanilla)^0.5)/A28stdlife))</f>
        <v>0</v>
      </c>
      <c r="AF430" s="168">
        <f>IF(A28stdlife="n/a","n/a",IF(AF$3&gt;(A28stdlife+$E430),(Input!$H$170*(1+rvanilla)^0.5)-SUM($H430:AE430),(Input!$H$170*(1+rvanilla)^0.5)/A28stdlife))</f>
        <v>0</v>
      </c>
      <c r="AG430" s="168">
        <f>IF(A28stdlife="n/a","n/a",IF(AG$3&gt;(A28stdlife+$E430),(Input!$H$170*(1+rvanilla)^0.5)-SUM($H430:AF430),(Input!$H$170*(1+rvanilla)^0.5)/A28stdlife))</f>
        <v>0</v>
      </c>
      <c r="AH430" s="168">
        <f>IF(A28stdlife="n/a","n/a",IF(AH$3&gt;(A28stdlife+$E430),(Input!$H$170*(1+rvanilla)^0.5)-SUM($H430:AG430),(Input!$H$170*(1+rvanilla)^0.5)/A28stdlife))</f>
        <v>0</v>
      </c>
      <c r="AI430" s="168">
        <f>IF(A28stdlife="n/a","n/a",IF(AI$3&gt;(A28stdlife+$E430),(Input!$H$170*(1+rvanilla)^0.5)-SUM($H430:AH430),(Input!$H$170*(1+rvanilla)^0.5)/A28stdlife))</f>
        <v>0</v>
      </c>
      <c r="AJ430" s="168">
        <f>IF(A28stdlife="n/a","n/a",IF(AJ$3&gt;(A28stdlife+$E430),(Input!$H$170*(1+rvanilla)^0.5)-SUM($H430:AI430),(Input!$H$170*(1+rvanilla)^0.5)/A28stdlife))</f>
        <v>0</v>
      </c>
      <c r="AK430" s="168">
        <f>IF(A28stdlife="n/a","n/a",IF(AK$3&gt;(A28stdlife+$E430),(Input!$H$170*(1+rvanilla)^0.5)-SUM($H430:AJ430),(Input!$H$170*(1+rvanilla)^0.5)/A28stdlife))</f>
        <v>0</v>
      </c>
      <c r="AL430" s="168">
        <f>IF(A28stdlife="n/a","n/a",IF(AL$3&gt;(A28stdlife+$E430),(Input!$H$170*(1+rvanilla)^0.5)-SUM($H430:AK430),(Input!$H$170*(1+rvanilla)^0.5)/A28stdlife))</f>
        <v>0</v>
      </c>
      <c r="AM430" s="168">
        <f>IF(A28stdlife="n/a","n/a",IF(AM$3&gt;(A28stdlife+$E430),(Input!$H$170*(1+rvanilla)^0.5)-SUM($H430:AL430),(Input!$H$170*(1+rvanilla)^0.5)/A28stdlife))</f>
        <v>0</v>
      </c>
      <c r="AN430" s="168">
        <f>IF(A28stdlife="n/a","n/a",IF(AN$3&gt;(A28stdlife+$E430),(Input!$H$170*(1+rvanilla)^0.5)-SUM($H430:AM430),(Input!$H$170*(1+rvanilla)^0.5)/A28stdlife))</f>
        <v>0</v>
      </c>
      <c r="AO430" s="168">
        <f>IF(A28stdlife="n/a","n/a",IF(AO$3&gt;(A28stdlife+$E430),(Input!$H$170*(1+rvanilla)^0.5)-SUM($H430:AN430),(Input!$H$170*(1+rvanilla)^0.5)/A28stdlife))</f>
        <v>0</v>
      </c>
      <c r="AP430" s="168">
        <f>IF(A28stdlife="n/a","n/a",IF(AP$3&gt;(A28stdlife+$E430),(Input!$H$170*(1+rvanilla)^0.5)-SUM($H430:AO430),(Input!$H$170*(1+rvanilla)^0.5)/A28stdlife))</f>
        <v>0</v>
      </c>
      <c r="AQ430" s="168">
        <f>IF(A28stdlife="n/a","n/a",IF(AQ$3&gt;(A28stdlife+$E430),(Input!$H$170*(1+rvanilla)^0.5)-SUM($H430:AP430),(Input!$H$170*(1+rvanilla)^0.5)/A28stdlife))</f>
        <v>0</v>
      </c>
      <c r="AR430" s="168">
        <f>IF(A28stdlife="n/a","n/a",IF(AR$3&gt;(A28stdlife+$E430),(Input!$H$170*(1+rvanilla)^0.5)-SUM($H430:AQ430),(Input!$H$170*(1+rvanilla)^0.5)/A28stdlife))</f>
        <v>0</v>
      </c>
      <c r="AS430" s="168">
        <f>IF(A28stdlife="n/a","n/a",IF(AS$3&gt;(A28stdlife+$E430),(Input!$H$170*(1+rvanilla)^0.5)-SUM($H430:AR430),(Input!$H$170*(1+rvanilla)^0.5)/A28stdlife))</f>
        <v>0</v>
      </c>
      <c r="AT430" s="168">
        <f>IF(A28stdlife="n/a","n/a",IF(AT$3&gt;(A28stdlife+$E430),(Input!$H$170*(1+rvanilla)^0.5)-SUM($H430:AS430),(Input!$H$170*(1+rvanilla)^0.5)/A28stdlife))</f>
        <v>0</v>
      </c>
      <c r="AU430" s="168">
        <f>IF(A28stdlife="n/a","n/a",IF(AU$3&gt;(A28stdlife+$E430),(Input!$H$170*(1+rvanilla)^0.5)-SUM($H430:AT430),(Input!$H$170*(1+rvanilla)^0.5)/A28stdlife))</f>
        <v>0</v>
      </c>
      <c r="AV430" s="168">
        <f>IF(A28stdlife="n/a","n/a",IF(AV$3&gt;(A28stdlife+$E430),(Input!$H$170*(1+rvanilla)^0.5)-SUM($H430:AU430),(Input!$H$170*(1+rvanilla)^0.5)/A28stdlife))</f>
        <v>0</v>
      </c>
      <c r="AW430" s="168">
        <f>IF(A28stdlife="n/a","n/a",IF(AW$3&gt;(A28stdlife+$E430),(Input!$H$170*(1+rvanilla)^0.5)-SUM($H430:AV430),(Input!$H$170*(1+rvanilla)^0.5)/A28stdlife))</f>
        <v>0</v>
      </c>
      <c r="AX430" s="168">
        <f>IF(A28stdlife="n/a","n/a",IF(AX$3&gt;(A28stdlife+$E430),(Input!$H$170*(1+rvanilla)^0.5)-SUM($H430:AW430),(Input!$H$170*(1+rvanilla)^0.5)/A28stdlife))</f>
        <v>0</v>
      </c>
      <c r="AY430" s="168">
        <f>IF(A28stdlife="n/a","n/a",IF(AY$3&gt;(A28stdlife+$E430),(Input!$H$170*(1+rvanilla)^0.5)-SUM($H430:AX430),(Input!$H$170*(1+rvanilla)^0.5)/A28stdlife))</f>
        <v>0</v>
      </c>
      <c r="AZ430" s="168">
        <f>IF(A28stdlife="n/a","n/a",IF(AZ$3&gt;(A28stdlife+$E430),(Input!$H$170*(1+rvanilla)^0.5)-SUM($H430:AY430),(Input!$H$170*(1+rvanilla)^0.5)/A28stdlife))</f>
        <v>0</v>
      </c>
      <c r="BA430" s="168">
        <f>IF(A28stdlife="n/a","n/a",IF(BA$3&gt;(A28stdlife+$E430),(Input!$H$170*(1+rvanilla)^0.5)-SUM($H430:AZ430),(Input!$H$170*(1+rvanilla)^0.5)/A28stdlife))</f>
        <v>0</v>
      </c>
      <c r="BB430" s="168">
        <f>IF(A28stdlife="n/a","n/a",IF(BB$3&gt;(A28stdlife+$E430),(Input!$H$170*(1+rvanilla)^0.5)-SUM($H430:BA430),(Input!$H$170*(1+rvanilla)^0.5)/A28stdlife))</f>
        <v>0</v>
      </c>
      <c r="BC430" s="168">
        <f>IF(A28stdlife="n/a","n/a",IF(BC$3&gt;(A28stdlife+$E430),(Input!$H$170*(1+rvanilla)^0.5)-SUM($H430:BB430),(Input!$H$170*(1+rvanilla)^0.5)/A28stdlife))</f>
        <v>0</v>
      </c>
      <c r="BD430" s="168">
        <f>IF(A28stdlife="n/a","n/a",IF(BD$3&gt;(A28stdlife+$E430),(Input!$H$170*(1+rvanilla)^0.5)-SUM($H430:BC430),(Input!$H$170*(1+rvanilla)^0.5)/A28stdlife))</f>
        <v>0</v>
      </c>
      <c r="BE430" s="168">
        <f>IF(A28stdlife="n/a","n/a",IF(BE$3&gt;(A28stdlife+$E430),(Input!$H$170*(1+rvanilla)^0.5)-SUM($H430:BD430),(Input!$H$170*(1+rvanilla)^0.5)/A28stdlife))</f>
        <v>0</v>
      </c>
      <c r="BF430" s="168">
        <f>IF(A28stdlife="n/a","n/a",IF(BF$3&gt;(A28stdlife+$E430),(Input!$H$170*(1+rvanilla)^0.5)-SUM($H430:BE430),(Input!$H$170*(1+rvanilla)^0.5)/A28stdlife))</f>
        <v>0</v>
      </c>
      <c r="BG430" s="168">
        <f>IF(A28stdlife="n/a","n/a",IF(BG$3&gt;(A28stdlife+$E430),(Input!$H$170*(1+rvanilla)^0.5)-SUM($H430:BF430),(Input!$H$170*(1+rvanilla)^0.5)/A28stdlife))</f>
        <v>0</v>
      </c>
      <c r="BH430" s="168">
        <f>IF(A28stdlife="n/a","n/a",IF(BH$3&gt;(A28stdlife+$E430),(Input!$H$170*(1+rvanilla)^0.5)-SUM($H430:BG430),(Input!$H$170*(1+rvanilla)^0.5)/A28stdlife))</f>
        <v>0</v>
      </c>
      <c r="BI430" s="168">
        <f>IF(A28stdlife="n/a","n/a",IF(BI$3&gt;(A28stdlife+$E430),(Input!$H$170*(1+rvanilla)^0.5)-SUM($H430:BH430),(Input!$H$170*(1+rvanilla)^0.5)/A28stdlife))</f>
        <v>0</v>
      </c>
      <c r="BJ430" s="20"/>
      <c r="BK430" s="20"/>
      <c r="BL430"/>
      <c r="BM430"/>
      <c r="BN430"/>
      <c r="BO430"/>
      <c r="BP430"/>
      <c r="BQ430"/>
      <c r="BR430"/>
      <c r="BS430"/>
      <c r="BT430"/>
      <c r="BU430"/>
      <c r="BV430"/>
      <c r="BW430"/>
      <c r="BX430"/>
      <c r="BY430"/>
      <c r="BZ430"/>
      <c r="CA430"/>
      <c r="CB430"/>
      <c r="CC430"/>
      <c r="CD430"/>
      <c r="CE430"/>
      <c r="CF430"/>
      <c r="CG430"/>
      <c r="CH430"/>
      <c r="CI430"/>
      <c r="CJ430"/>
      <c r="CK430"/>
      <c r="CL430"/>
      <c r="CM430"/>
      <c r="CN430"/>
      <c r="CO430"/>
      <c r="CP430"/>
      <c r="CQ430"/>
      <c r="CR430"/>
      <c r="CS430"/>
      <c r="CT430"/>
      <c r="CU430"/>
      <c r="CV430"/>
      <c r="CW430"/>
      <c r="CX430"/>
      <c r="CY430"/>
      <c r="CZ430"/>
      <c r="DA430"/>
      <c r="DB430"/>
      <c r="DC430"/>
      <c r="DD430"/>
      <c r="DE430"/>
      <c r="DF430"/>
      <c r="DG430"/>
      <c r="DH430"/>
      <c r="DI430"/>
      <c r="DJ430"/>
      <c r="DK430"/>
      <c r="DL430"/>
      <c r="DM430"/>
      <c r="DN430"/>
      <c r="DO430"/>
      <c r="DP430"/>
      <c r="DQ430"/>
      <c r="DR430"/>
      <c r="DS430"/>
      <c r="DT430"/>
      <c r="DU430"/>
      <c r="DV430"/>
      <c r="DW430"/>
      <c r="DX430"/>
      <c r="DY430"/>
      <c r="DZ430"/>
      <c r="EA430"/>
      <c r="EB430"/>
      <c r="EC430"/>
      <c r="ED430"/>
      <c r="EE430"/>
      <c r="EF430"/>
      <c r="EG430"/>
      <c r="EH430"/>
      <c r="EI430"/>
      <c r="EJ430"/>
      <c r="EK430"/>
      <c r="EL430"/>
      <c r="EM430"/>
      <c r="EN430"/>
      <c r="EO430"/>
      <c r="EP430"/>
      <c r="EQ430"/>
      <c r="ER430"/>
      <c r="ES430"/>
      <c r="ET430"/>
      <c r="EU430"/>
      <c r="EV430"/>
      <c r="EW430"/>
      <c r="EX430"/>
      <c r="EY430"/>
      <c r="EZ430"/>
      <c r="FA430"/>
      <c r="FB430"/>
      <c r="FC430"/>
      <c r="FD430"/>
      <c r="FE430"/>
      <c r="FF430"/>
      <c r="FG430"/>
      <c r="FH430"/>
      <c r="FI430"/>
      <c r="FJ430"/>
      <c r="FK430"/>
      <c r="FL430"/>
      <c r="FM430"/>
      <c r="FN430"/>
      <c r="FO430"/>
      <c r="FP430"/>
      <c r="FQ430"/>
      <c r="FR430"/>
      <c r="FS430"/>
      <c r="FT430"/>
      <c r="FU430"/>
      <c r="FV430"/>
      <c r="FW430"/>
      <c r="FX430"/>
      <c r="FY430"/>
      <c r="FZ430"/>
      <c r="GA430"/>
      <c r="GB430"/>
      <c r="GC430"/>
      <c r="GD430"/>
      <c r="GE430"/>
      <c r="GF430"/>
      <c r="GG430"/>
      <c r="GH430"/>
      <c r="GI430"/>
      <c r="GJ430"/>
      <c r="GK430"/>
      <c r="GL430"/>
      <c r="GM430"/>
      <c r="GN430"/>
      <c r="GO430"/>
      <c r="GP430"/>
      <c r="GQ430"/>
      <c r="GR430"/>
      <c r="GS430"/>
      <c r="GT430"/>
      <c r="GU430"/>
      <c r="GV430"/>
      <c r="GW430"/>
      <c r="GX430"/>
      <c r="GY430"/>
      <c r="GZ430"/>
      <c r="HA430"/>
      <c r="HB430"/>
      <c r="HC430"/>
      <c r="HD430"/>
      <c r="HE430"/>
      <c r="HF430"/>
      <c r="HG430"/>
      <c r="HH430"/>
      <c r="HI430"/>
      <c r="HJ430"/>
      <c r="HK430"/>
      <c r="HL430"/>
      <c r="HM430"/>
      <c r="HN430"/>
      <c r="HO430"/>
      <c r="HP430"/>
      <c r="HQ430"/>
      <c r="HR430"/>
      <c r="HS430"/>
      <c r="HT430"/>
      <c r="HU430"/>
      <c r="HV430"/>
      <c r="HW430"/>
      <c r="HX430"/>
      <c r="HY430"/>
      <c r="HZ430"/>
      <c r="IA430"/>
      <c r="IB430"/>
      <c r="IC430"/>
      <c r="ID430"/>
      <c r="IE430"/>
      <c r="IF430"/>
      <c r="IG430"/>
      <c r="IH430"/>
      <c r="II430"/>
      <c r="IJ430"/>
      <c r="IK430"/>
      <c r="IL430"/>
      <c r="IM430"/>
      <c r="IN430"/>
      <c r="IO430"/>
      <c r="IP430"/>
      <c r="IQ430"/>
      <c r="IR430"/>
      <c r="IS430"/>
      <c r="IT430"/>
      <c r="IU430"/>
      <c r="IV430"/>
    </row>
    <row r="431" spans="1:256" s="5" customFormat="1" hidden="1" outlineLevel="2">
      <c r="A431" s="20"/>
      <c r="B431" s="20"/>
      <c r="C431" s="38"/>
      <c r="D431" s="641"/>
      <c r="E431" s="287">
        <v>3</v>
      </c>
      <c r="F431" s="40"/>
      <c r="G431" s="445"/>
      <c r="H431" s="315"/>
      <c r="I431" s="314"/>
      <c r="J431" s="168">
        <f>IF(A28stdlife="n/a","n/a",IF(J$3&gt;(A28stdlife+$E431),(Input!$I$170*(1+rvanilla)^0.5)-SUM($I431:I431),(Input!$I$170*(1+rvanilla)^0.5)/A28stdlife))</f>
        <v>0</v>
      </c>
      <c r="K431" s="168">
        <f>IF(A28stdlife="n/a","n/a",IF(K$3&gt;(A28stdlife+$E431),(Input!$I$170*(1+rvanilla)^0.5)-SUM($I431:J431),(Input!$I$170*(1+rvanilla)^0.5)/A28stdlife))</f>
        <v>0</v>
      </c>
      <c r="L431" s="168">
        <f>IF(A28stdlife="n/a","n/a",IF(L$3&gt;(A28stdlife+$E431),(Input!$I$170*(1+rvanilla)^0.5)-SUM($I431:K431),(Input!$I$170*(1+rvanilla)^0.5)/A28stdlife))</f>
        <v>0</v>
      </c>
      <c r="M431" s="168">
        <f>IF(A28stdlife="n/a","n/a",IF(M$3&gt;(A28stdlife+$E431),(Input!$I$170*(1+rvanilla)^0.5)-SUM($I431:L431),(Input!$I$170*(1+rvanilla)^0.5)/A28stdlife))</f>
        <v>0</v>
      </c>
      <c r="N431" s="168">
        <f>IF(A28stdlife="n/a","n/a",IF(N$3&gt;(A28stdlife+$E431),(Input!$I$170*(1+rvanilla)^0.5)-SUM($I431:M431),(Input!$I$170*(1+rvanilla)^0.5)/A28stdlife))</f>
        <v>0</v>
      </c>
      <c r="O431" s="168">
        <f>IF(A28stdlife="n/a","n/a",IF(O$3&gt;(A28stdlife+$E431),(Input!$I$170*(1+rvanilla)^0.5)-SUM($I431:N431),(Input!$I$170*(1+rvanilla)^0.5)/A28stdlife))</f>
        <v>0</v>
      </c>
      <c r="P431" s="168">
        <f>IF(A28stdlife="n/a","n/a",IF(P$3&gt;(A28stdlife+$E431),(Input!$I$170*(1+rvanilla)^0.5)-SUM($I431:O431),(Input!$I$170*(1+rvanilla)^0.5)/A28stdlife))</f>
        <v>0</v>
      </c>
      <c r="Q431" s="168">
        <f>IF(A28stdlife="n/a","n/a",IF(Q$3&gt;(A28stdlife+$E431),(Input!$I$170*(1+rvanilla)^0.5)-SUM($I431:P431),(Input!$I$170*(1+rvanilla)^0.5)/A28stdlife))</f>
        <v>0</v>
      </c>
      <c r="R431" s="168">
        <f>IF(A28stdlife="n/a","n/a",IF(R$3&gt;(A28stdlife+$E431),(Input!$I$170*(1+rvanilla)^0.5)-SUM($I431:Q431),(Input!$I$170*(1+rvanilla)^0.5)/A28stdlife))</f>
        <v>0</v>
      </c>
      <c r="S431" s="168">
        <f>IF(A28stdlife="n/a","n/a",IF(S$3&gt;(A28stdlife+$E431),(Input!$I$170*(1+rvanilla)^0.5)-SUM($I431:R431),(Input!$I$170*(1+rvanilla)^0.5)/A28stdlife))</f>
        <v>0</v>
      </c>
      <c r="T431" s="168">
        <f>IF(A28stdlife="n/a","n/a",IF(T$3&gt;(A28stdlife+$E431),(Input!$I$170*(1+rvanilla)^0.5)-SUM($I431:S431),(Input!$I$170*(1+rvanilla)^0.5)/A28stdlife))</f>
        <v>0</v>
      </c>
      <c r="U431" s="168">
        <f>IF(A28stdlife="n/a","n/a",IF(U$3&gt;(A28stdlife+$E431),(Input!$I$170*(1+rvanilla)^0.5)-SUM($I431:T431),(Input!$I$170*(1+rvanilla)^0.5)/A28stdlife))</f>
        <v>0</v>
      </c>
      <c r="V431" s="168">
        <f>IF(A28stdlife="n/a","n/a",IF(V$3&gt;(A28stdlife+$E431),(Input!$I$170*(1+rvanilla)^0.5)-SUM($I431:U431),(Input!$I$170*(1+rvanilla)^0.5)/A28stdlife))</f>
        <v>0</v>
      </c>
      <c r="W431" s="168">
        <f>IF(A28stdlife="n/a","n/a",IF(W$3&gt;(A28stdlife+$E431),(Input!$I$170*(1+rvanilla)^0.5)-SUM($I431:V431),(Input!$I$170*(1+rvanilla)^0.5)/A28stdlife))</f>
        <v>0</v>
      </c>
      <c r="X431" s="168">
        <f>IF(A28stdlife="n/a","n/a",IF(X$3&gt;(A28stdlife+$E431),(Input!$I$170*(1+rvanilla)^0.5)-SUM($I431:W431),(Input!$I$170*(1+rvanilla)^0.5)/A28stdlife))</f>
        <v>0</v>
      </c>
      <c r="Y431" s="168">
        <f>IF(A28stdlife="n/a","n/a",IF(Y$3&gt;(A28stdlife+$E431),(Input!$I$170*(1+rvanilla)^0.5)-SUM($I431:X431),(Input!$I$170*(1+rvanilla)^0.5)/A28stdlife))</f>
        <v>0</v>
      </c>
      <c r="Z431" s="168">
        <f>IF(A28stdlife="n/a","n/a",IF(Z$3&gt;(A28stdlife+$E431),(Input!$I$170*(1+rvanilla)^0.5)-SUM($I431:Y431),(Input!$I$170*(1+rvanilla)^0.5)/A28stdlife))</f>
        <v>0</v>
      </c>
      <c r="AA431" s="168">
        <f>IF(A28stdlife="n/a","n/a",IF(AA$3&gt;(A28stdlife+$E431),(Input!$I$170*(1+rvanilla)^0.5)-SUM($I431:Z431),(Input!$I$170*(1+rvanilla)^0.5)/A28stdlife))</f>
        <v>0</v>
      </c>
      <c r="AB431" s="168">
        <f>IF(A28stdlife="n/a","n/a",IF(AB$3&gt;(A28stdlife+$E431),(Input!$I$170*(1+rvanilla)^0.5)-SUM($I431:AA431),(Input!$I$170*(1+rvanilla)^0.5)/A28stdlife))</f>
        <v>0</v>
      </c>
      <c r="AC431" s="168">
        <f>IF(A28stdlife="n/a","n/a",IF(AC$3&gt;(A28stdlife+$E431),(Input!$I$170*(1+rvanilla)^0.5)-SUM($I431:AB431),(Input!$I$170*(1+rvanilla)^0.5)/A28stdlife))</f>
        <v>0</v>
      </c>
      <c r="AD431" s="168">
        <f>IF(A28stdlife="n/a","n/a",IF(AD$3&gt;(A28stdlife+$E431),(Input!$I$170*(1+rvanilla)^0.5)-SUM($I431:AC431),(Input!$I$170*(1+rvanilla)^0.5)/A28stdlife))</f>
        <v>0</v>
      </c>
      <c r="AE431" s="168">
        <f>IF(A28stdlife="n/a","n/a",IF(AE$3&gt;(A28stdlife+$E431),(Input!$I$170*(1+rvanilla)^0.5)-SUM($I431:AD431),(Input!$I$170*(1+rvanilla)^0.5)/A28stdlife))</f>
        <v>0</v>
      </c>
      <c r="AF431" s="168">
        <f>IF(A28stdlife="n/a","n/a",IF(AF$3&gt;(A28stdlife+$E431),(Input!$I$170*(1+rvanilla)^0.5)-SUM($I431:AE431),(Input!$I$170*(1+rvanilla)^0.5)/A28stdlife))</f>
        <v>0</v>
      </c>
      <c r="AG431" s="168">
        <f>IF(A28stdlife="n/a","n/a",IF(AG$3&gt;(A28stdlife+$E431),(Input!$I$170*(1+rvanilla)^0.5)-SUM($I431:AF431),(Input!$I$170*(1+rvanilla)^0.5)/A28stdlife))</f>
        <v>0</v>
      </c>
      <c r="AH431" s="168">
        <f>IF(A28stdlife="n/a","n/a",IF(AH$3&gt;(A28stdlife+$E431),(Input!$I$170*(1+rvanilla)^0.5)-SUM($I431:AG431),(Input!$I$170*(1+rvanilla)^0.5)/A28stdlife))</f>
        <v>0</v>
      </c>
      <c r="AI431" s="168">
        <f>IF(A28stdlife="n/a","n/a",IF(AI$3&gt;(A28stdlife+$E431),(Input!$I$170*(1+rvanilla)^0.5)-SUM($I431:AH431),(Input!$I$170*(1+rvanilla)^0.5)/A28stdlife))</f>
        <v>0</v>
      </c>
      <c r="AJ431" s="168">
        <f>IF(A28stdlife="n/a","n/a",IF(AJ$3&gt;(A28stdlife+$E431),(Input!$I$170*(1+rvanilla)^0.5)-SUM($I431:AI431),(Input!$I$170*(1+rvanilla)^0.5)/A28stdlife))</f>
        <v>0</v>
      </c>
      <c r="AK431" s="168">
        <f>IF(A28stdlife="n/a","n/a",IF(AK$3&gt;(A28stdlife+$E431),(Input!$I$170*(1+rvanilla)^0.5)-SUM($I431:AJ431),(Input!$I$170*(1+rvanilla)^0.5)/A28stdlife))</f>
        <v>0</v>
      </c>
      <c r="AL431" s="168">
        <f>IF(A28stdlife="n/a","n/a",IF(AL$3&gt;(A28stdlife+$E431),(Input!$I$170*(1+rvanilla)^0.5)-SUM($I431:AK431),(Input!$I$170*(1+rvanilla)^0.5)/A28stdlife))</f>
        <v>0</v>
      </c>
      <c r="AM431" s="168">
        <f>IF(A28stdlife="n/a","n/a",IF(AM$3&gt;(A28stdlife+$E431),(Input!$I$170*(1+rvanilla)^0.5)-SUM($I431:AL431),(Input!$I$170*(1+rvanilla)^0.5)/A28stdlife))</f>
        <v>0</v>
      </c>
      <c r="AN431" s="168">
        <f>IF(A28stdlife="n/a","n/a",IF(AN$3&gt;(A28stdlife+$E431),(Input!$I$170*(1+rvanilla)^0.5)-SUM($I431:AM431),(Input!$I$170*(1+rvanilla)^0.5)/A28stdlife))</f>
        <v>0</v>
      </c>
      <c r="AO431" s="168">
        <f>IF(A28stdlife="n/a","n/a",IF(AO$3&gt;(A28stdlife+$E431),(Input!$I$170*(1+rvanilla)^0.5)-SUM($I431:AN431),(Input!$I$170*(1+rvanilla)^0.5)/A28stdlife))</f>
        <v>0</v>
      </c>
      <c r="AP431" s="168">
        <f>IF(A28stdlife="n/a","n/a",IF(AP$3&gt;(A28stdlife+$E431),(Input!$I$170*(1+rvanilla)^0.5)-SUM($I431:AO431),(Input!$I$170*(1+rvanilla)^0.5)/A28stdlife))</f>
        <v>0</v>
      </c>
      <c r="AQ431" s="168">
        <f>IF(A28stdlife="n/a","n/a",IF(AQ$3&gt;(A28stdlife+$E431),(Input!$I$170*(1+rvanilla)^0.5)-SUM($I431:AP431),(Input!$I$170*(1+rvanilla)^0.5)/A28stdlife))</f>
        <v>0</v>
      </c>
      <c r="AR431" s="168">
        <f>IF(A28stdlife="n/a","n/a",IF(AR$3&gt;(A28stdlife+$E431),(Input!$I$170*(1+rvanilla)^0.5)-SUM($I431:AQ431),(Input!$I$170*(1+rvanilla)^0.5)/A28stdlife))</f>
        <v>0</v>
      </c>
      <c r="AS431" s="168">
        <f>IF(A28stdlife="n/a","n/a",IF(AS$3&gt;(A28stdlife+$E431),(Input!$I$170*(1+rvanilla)^0.5)-SUM($I431:AR431),(Input!$I$170*(1+rvanilla)^0.5)/A28stdlife))</f>
        <v>0</v>
      </c>
      <c r="AT431" s="168">
        <f>IF(A28stdlife="n/a","n/a",IF(AT$3&gt;(A28stdlife+$E431),(Input!$I$170*(1+rvanilla)^0.5)-SUM($I431:AS431),(Input!$I$170*(1+rvanilla)^0.5)/A28stdlife))</f>
        <v>0</v>
      </c>
      <c r="AU431" s="168">
        <f>IF(A28stdlife="n/a","n/a",IF(AU$3&gt;(A28stdlife+$E431),(Input!$I$170*(1+rvanilla)^0.5)-SUM($I431:AT431),(Input!$I$170*(1+rvanilla)^0.5)/A28stdlife))</f>
        <v>0</v>
      </c>
      <c r="AV431" s="168">
        <f>IF(A28stdlife="n/a","n/a",IF(AV$3&gt;(A28stdlife+$E431),(Input!$I$170*(1+rvanilla)^0.5)-SUM($I431:AU431),(Input!$I$170*(1+rvanilla)^0.5)/A28stdlife))</f>
        <v>0</v>
      </c>
      <c r="AW431" s="168">
        <f>IF(A28stdlife="n/a","n/a",IF(AW$3&gt;(A28stdlife+$E431),(Input!$I$170*(1+rvanilla)^0.5)-SUM($I431:AV431),(Input!$I$170*(1+rvanilla)^0.5)/A28stdlife))</f>
        <v>0</v>
      </c>
      <c r="AX431" s="168">
        <f>IF(A28stdlife="n/a","n/a",IF(AX$3&gt;(A28stdlife+$E431),(Input!$I$170*(1+rvanilla)^0.5)-SUM($I431:AW431),(Input!$I$170*(1+rvanilla)^0.5)/A28stdlife))</f>
        <v>0</v>
      </c>
      <c r="AY431" s="168">
        <f>IF(A28stdlife="n/a","n/a",IF(AY$3&gt;(A28stdlife+$E431),(Input!$I$170*(1+rvanilla)^0.5)-SUM($I431:AX431),(Input!$I$170*(1+rvanilla)^0.5)/A28stdlife))</f>
        <v>0</v>
      </c>
      <c r="AZ431" s="168">
        <f>IF(A28stdlife="n/a","n/a",IF(AZ$3&gt;(A28stdlife+$E431),(Input!$I$170*(1+rvanilla)^0.5)-SUM($I431:AY431),(Input!$I$170*(1+rvanilla)^0.5)/A28stdlife))</f>
        <v>0</v>
      </c>
      <c r="BA431" s="168">
        <f>IF(A28stdlife="n/a","n/a",IF(BA$3&gt;(A28stdlife+$E431),(Input!$I$170*(1+rvanilla)^0.5)-SUM($I431:AZ431),(Input!$I$170*(1+rvanilla)^0.5)/A28stdlife))</f>
        <v>0</v>
      </c>
      <c r="BB431" s="168">
        <f>IF(A28stdlife="n/a","n/a",IF(BB$3&gt;(A28stdlife+$E431),(Input!$I$170*(1+rvanilla)^0.5)-SUM($I431:BA431),(Input!$I$170*(1+rvanilla)^0.5)/A28stdlife))</f>
        <v>0</v>
      </c>
      <c r="BC431" s="168">
        <f>IF(A28stdlife="n/a","n/a",IF(BC$3&gt;(A28stdlife+$E431),(Input!$I$170*(1+rvanilla)^0.5)-SUM($I431:BB431),(Input!$I$170*(1+rvanilla)^0.5)/A28stdlife))</f>
        <v>0</v>
      </c>
      <c r="BD431" s="168">
        <f>IF(A28stdlife="n/a","n/a",IF(BD$3&gt;(A28stdlife+$E431),(Input!$I$170*(1+rvanilla)^0.5)-SUM($I431:BC431),(Input!$I$170*(1+rvanilla)^0.5)/A28stdlife))</f>
        <v>0</v>
      </c>
      <c r="BE431" s="168">
        <f>IF(A28stdlife="n/a","n/a",IF(BE$3&gt;(A28stdlife+$E431),(Input!$I$170*(1+rvanilla)^0.5)-SUM($I431:BD431),(Input!$I$170*(1+rvanilla)^0.5)/A28stdlife))</f>
        <v>0</v>
      </c>
      <c r="BF431" s="168">
        <f>IF(A28stdlife="n/a","n/a",IF(BF$3&gt;(A28stdlife+$E431),(Input!$I$170*(1+rvanilla)^0.5)-SUM($I431:BE431),(Input!$I$170*(1+rvanilla)^0.5)/A28stdlife))</f>
        <v>0</v>
      </c>
      <c r="BG431" s="168">
        <f>IF(A28stdlife="n/a","n/a",IF(BG$3&gt;(A28stdlife+$E431),(Input!$I$170*(1+rvanilla)^0.5)-SUM($I431:BF431),(Input!$I$170*(1+rvanilla)^0.5)/A28stdlife))</f>
        <v>0</v>
      </c>
      <c r="BH431" s="168">
        <f>IF(A28stdlife="n/a","n/a",IF(BH$3&gt;(A28stdlife+$E431),(Input!$I$170*(1+rvanilla)^0.5)-SUM($I431:BG431),(Input!$I$170*(1+rvanilla)^0.5)/A28stdlife))</f>
        <v>0</v>
      </c>
      <c r="BI431" s="168">
        <f>IF(A28stdlife="n/a","n/a",IF(BI$3&gt;(A28stdlife+$E431),(Input!$I$170*(1+rvanilla)^0.5)-SUM($I431:BH431),(Input!$I$170*(1+rvanilla)^0.5)/A28stdlife))</f>
        <v>0</v>
      </c>
      <c r="BJ431" s="20"/>
      <c r="BK431" s="20"/>
      <c r="BL431"/>
      <c r="BM431"/>
      <c r="BN431"/>
      <c r="BO431"/>
      <c r="BP431"/>
      <c r="BQ431"/>
      <c r="BR431"/>
      <c r="BS431"/>
      <c r="BT431"/>
      <c r="BU431"/>
      <c r="BV431"/>
      <c r="BW431"/>
      <c r="BX431"/>
      <c r="BY431"/>
      <c r="BZ431"/>
      <c r="CA431"/>
      <c r="CB431"/>
      <c r="CC431"/>
      <c r="CD431"/>
      <c r="CE431"/>
      <c r="CF431"/>
      <c r="CG431"/>
      <c r="CH431"/>
      <c r="CI431"/>
      <c r="CJ431"/>
      <c r="CK431"/>
      <c r="CL431"/>
      <c r="CM431"/>
      <c r="CN431"/>
      <c r="CO431"/>
      <c r="CP431"/>
      <c r="CQ431"/>
      <c r="CR431"/>
      <c r="CS431"/>
      <c r="CT431"/>
      <c r="CU431"/>
      <c r="CV431"/>
      <c r="CW431"/>
      <c r="CX431"/>
      <c r="CY431"/>
      <c r="CZ431"/>
      <c r="DA431"/>
      <c r="DB431"/>
      <c r="DC431"/>
      <c r="DD431"/>
      <c r="DE431"/>
      <c r="DF431"/>
      <c r="DG431"/>
      <c r="DH431"/>
      <c r="DI431"/>
      <c r="DJ431"/>
      <c r="DK431"/>
      <c r="DL431"/>
      <c r="DM431"/>
      <c r="DN431"/>
      <c r="DO431"/>
      <c r="DP431"/>
      <c r="DQ431"/>
      <c r="DR431"/>
      <c r="DS431"/>
      <c r="DT431"/>
      <c r="DU431"/>
      <c r="DV431"/>
      <c r="DW431"/>
      <c r="DX431"/>
      <c r="DY431"/>
      <c r="DZ431"/>
      <c r="EA431"/>
      <c r="EB431"/>
      <c r="EC431"/>
      <c r="ED431"/>
      <c r="EE431"/>
      <c r="EF431"/>
      <c r="EG431"/>
      <c r="EH431"/>
      <c r="EI431"/>
      <c r="EJ431"/>
      <c r="EK431"/>
      <c r="EL431"/>
      <c r="EM431"/>
      <c r="EN431"/>
      <c r="EO431"/>
      <c r="EP431"/>
      <c r="EQ431"/>
      <c r="ER431"/>
      <c r="ES431"/>
      <c r="ET431"/>
      <c r="EU431"/>
      <c r="EV431"/>
      <c r="EW431"/>
      <c r="EX431"/>
      <c r="EY431"/>
      <c r="EZ431"/>
      <c r="FA431"/>
      <c r="FB431"/>
      <c r="FC431"/>
      <c r="FD431"/>
      <c r="FE431"/>
      <c r="FF431"/>
      <c r="FG431"/>
      <c r="FH431"/>
      <c r="FI431"/>
      <c r="FJ431"/>
      <c r="FK431"/>
      <c r="FL431"/>
      <c r="FM431"/>
      <c r="FN431"/>
      <c r="FO431"/>
      <c r="FP431"/>
      <c r="FQ431"/>
      <c r="FR431"/>
      <c r="FS431"/>
      <c r="FT431"/>
      <c r="FU431"/>
      <c r="FV431"/>
      <c r="FW431"/>
      <c r="FX431"/>
      <c r="FY431"/>
      <c r="FZ431"/>
      <c r="GA431"/>
      <c r="GB431"/>
      <c r="GC431"/>
      <c r="GD431"/>
      <c r="GE431"/>
      <c r="GF431"/>
      <c r="GG431"/>
      <c r="GH431"/>
      <c r="GI431"/>
      <c r="GJ431"/>
      <c r="GK431"/>
      <c r="GL431"/>
      <c r="GM431"/>
      <c r="GN431"/>
      <c r="GO431"/>
      <c r="GP431"/>
      <c r="GQ431"/>
      <c r="GR431"/>
      <c r="GS431"/>
      <c r="GT431"/>
      <c r="GU431"/>
      <c r="GV431"/>
      <c r="GW431"/>
      <c r="GX431"/>
      <c r="GY431"/>
      <c r="GZ431"/>
      <c r="HA431"/>
      <c r="HB431"/>
      <c r="HC431"/>
      <c r="HD431"/>
      <c r="HE431"/>
      <c r="HF431"/>
      <c r="HG431"/>
      <c r="HH431"/>
      <c r="HI431"/>
      <c r="HJ431"/>
      <c r="HK431"/>
      <c r="HL431"/>
      <c r="HM431"/>
      <c r="HN431"/>
      <c r="HO431"/>
      <c r="HP431"/>
      <c r="HQ431"/>
      <c r="HR431"/>
      <c r="HS431"/>
      <c r="HT431"/>
      <c r="HU431"/>
      <c r="HV431"/>
      <c r="HW431"/>
      <c r="HX431"/>
      <c r="HY431"/>
      <c r="HZ431"/>
      <c r="IA431"/>
      <c r="IB431"/>
      <c r="IC431"/>
      <c r="ID431"/>
      <c r="IE431"/>
      <c r="IF431"/>
      <c r="IG431"/>
      <c r="IH431"/>
      <c r="II431"/>
      <c r="IJ431"/>
      <c r="IK431"/>
      <c r="IL431"/>
      <c r="IM431"/>
      <c r="IN431"/>
      <c r="IO431"/>
      <c r="IP431"/>
      <c r="IQ431"/>
      <c r="IR431"/>
      <c r="IS431"/>
      <c r="IT431"/>
      <c r="IU431"/>
      <c r="IV431"/>
    </row>
    <row r="432" spans="1:256" s="5" customFormat="1" hidden="1" outlineLevel="2">
      <c r="A432" s="20"/>
      <c r="B432" s="20"/>
      <c r="C432" s="38"/>
      <c r="D432" s="641"/>
      <c r="E432" s="287">
        <v>4</v>
      </c>
      <c r="F432" s="40"/>
      <c r="G432" s="445"/>
      <c r="H432" s="315"/>
      <c r="I432" s="315"/>
      <c r="J432" s="314"/>
      <c r="K432" s="168">
        <f>IF(A28stdlife="n/a","n/a",IF(K$3&gt;(A28stdlife+$E432),(Input!$J$170*(1+rvanilla)^0.5)-SUM($J432:J432),(Input!$J$170*(1+rvanilla)^0.5)/A28stdlife))</f>
        <v>0</v>
      </c>
      <c r="L432" s="168">
        <f>IF(A28stdlife="n/a","n/a",IF(L$3&gt;(A28stdlife+$E432),(Input!$J$170*(1+rvanilla)^0.5)-SUM($J432:K432),(Input!$J$170*(1+rvanilla)^0.5)/A28stdlife))</f>
        <v>0</v>
      </c>
      <c r="M432" s="168">
        <f>IF(A28stdlife="n/a","n/a",IF(M$3&gt;(A28stdlife+$E432),(Input!$J$170*(1+rvanilla)^0.5)-SUM($J432:L432),(Input!$J$170*(1+rvanilla)^0.5)/A28stdlife))</f>
        <v>0</v>
      </c>
      <c r="N432" s="168">
        <f>IF(A28stdlife="n/a","n/a",IF(N$3&gt;(A28stdlife+$E432),(Input!$J$170*(1+rvanilla)^0.5)-SUM($J432:M432),(Input!$J$170*(1+rvanilla)^0.5)/A28stdlife))</f>
        <v>0</v>
      </c>
      <c r="O432" s="168">
        <f>IF(A28stdlife="n/a","n/a",IF(O$3&gt;(A28stdlife+$E432),(Input!$J$170*(1+rvanilla)^0.5)-SUM($J432:N432),(Input!$J$170*(1+rvanilla)^0.5)/A28stdlife))</f>
        <v>0</v>
      </c>
      <c r="P432" s="168">
        <f>IF(A28stdlife="n/a","n/a",IF(P$3&gt;(A28stdlife+$E432),(Input!$J$170*(1+rvanilla)^0.5)-SUM($J432:O432),(Input!$J$170*(1+rvanilla)^0.5)/A28stdlife))</f>
        <v>0</v>
      </c>
      <c r="Q432" s="168">
        <f>IF(A28stdlife="n/a","n/a",IF(Q$3&gt;(A28stdlife+$E432),(Input!$J$170*(1+rvanilla)^0.5)-SUM($J432:P432),(Input!$J$170*(1+rvanilla)^0.5)/A28stdlife))</f>
        <v>0</v>
      </c>
      <c r="R432" s="168">
        <f>IF(A28stdlife="n/a","n/a",IF(R$3&gt;(A28stdlife+$E432),(Input!$J$170*(1+rvanilla)^0.5)-SUM($J432:Q432),(Input!$J$170*(1+rvanilla)^0.5)/A28stdlife))</f>
        <v>0</v>
      </c>
      <c r="S432" s="168">
        <f>IF(A28stdlife="n/a","n/a",IF(S$3&gt;(A28stdlife+$E432),(Input!$J$170*(1+rvanilla)^0.5)-SUM($J432:R432),(Input!$J$170*(1+rvanilla)^0.5)/A28stdlife))</f>
        <v>0</v>
      </c>
      <c r="T432" s="168">
        <f>IF(A28stdlife="n/a","n/a",IF(T$3&gt;(A28stdlife+$E432),(Input!$J$170*(1+rvanilla)^0.5)-SUM($J432:S432),(Input!$J$170*(1+rvanilla)^0.5)/A28stdlife))</f>
        <v>0</v>
      </c>
      <c r="U432" s="168">
        <f>IF(A28stdlife="n/a","n/a",IF(U$3&gt;(A28stdlife+$E432),(Input!$J$170*(1+rvanilla)^0.5)-SUM($J432:T432),(Input!$J$170*(1+rvanilla)^0.5)/A28stdlife))</f>
        <v>0</v>
      </c>
      <c r="V432" s="168">
        <f>IF(A28stdlife="n/a","n/a",IF(V$3&gt;(A28stdlife+$E432),(Input!$J$170*(1+rvanilla)^0.5)-SUM($J432:U432),(Input!$J$170*(1+rvanilla)^0.5)/A28stdlife))</f>
        <v>0</v>
      </c>
      <c r="W432" s="168">
        <f>IF(A28stdlife="n/a","n/a",IF(W$3&gt;(A28stdlife+$E432),(Input!$J$170*(1+rvanilla)^0.5)-SUM($J432:V432),(Input!$J$170*(1+rvanilla)^0.5)/A28stdlife))</f>
        <v>0</v>
      </c>
      <c r="X432" s="168">
        <f>IF(A28stdlife="n/a","n/a",IF(X$3&gt;(A28stdlife+$E432),(Input!$J$170*(1+rvanilla)^0.5)-SUM($J432:W432),(Input!$J$170*(1+rvanilla)^0.5)/A28stdlife))</f>
        <v>0</v>
      </c>
      <c r="Y432" s="168">
        <f>IF(A28stdlife="n/a","n/a",IF(Y$3&gt;(A28stdlife+$E432),(Input!$J$170*(1+rvanilla)^0.5)-SUM($J432:X432),(Input!$J$170*(1+rvanilla)^0.5)/A28stdlife))</f>
        <v>0</v>
      </c>
      <c r="Z432" s="168">
        <f>IF(A28stdlife="n/a","n/a",IF(Z$3&gt;(A28stdlife+$E432),(Input!$J$170*(1+rvanilla)^0.5)-SUM($J432:Y432),(Input!$J$170*(1+rvanilla)^0.5)/A28stdlife))</f>
        <v>0</v>
      </c>
      <c r="AA432" s="168">
        <f>IF(A28stdlife="n/a","n/a",IF(AA$3&gt;(A28stdlife+$E432),(Input!$J$170*(1+rvanilla)^0.5)-SUM($J432:Z432),(Input!$J$170*(1+rvanilla)^0.5)/A28stdlife))</f>
        <v>0</v>
      </c>
      <c r="AB432" s="168">
        <f>IF(A28stdlife="n/a","n/a",IF(AB$3&gt;(A28stdlife+$E432),(Input!$J$170*(1+rvanilla)^0.5)-SUM($J432:AA432),(Input!$J$170*(1+rvanilla)^0.5)/A28stdlife))</f>
        <v>0</v>
      </c>
      <c r="AC432" s="168">
        <f>IF(A28stdlife="n/a","n/a",IF(AC$3&gt;(A28stdlife+$E432),(Input!$J$170*(1+rvanilla)^0.5)-SUM($J432:AB432),(Input!$J$170*(1+rvanilla)^0.5)/A28stdlife))</f>
        <v>0</v>
      </c>
      <c r="AD432" s="168">
        <f>IF(A28stdlife="n/a","n/a",IF(AD$3&gt;(A28stdlife+$E432),(Input!$J$170*(1+rvanilla)^0.5)-SUM($J432:AC432),(Input!$J$170*(1+rvanilla)^0.5)/A28stdlife))</f>
        <v>0</v>
      </c>
      <c r="AE432" s="168">
        <f>IF(A28stdlife="n/a","n/a",IF(AE$3&gt;(A28stdlife+$E432),(Input!$J$170*(1+rvanilla)^0.5)-SUM($J432:AD432),(Input!$J$170*(1+rvanilla)^0.5)/A28stdlife))</f>
        <v>0</v>
      </c>
      <c r="AF432" s="168">
        <f>IF(A28stdlife="n/a","n/a",IF(AF$3&gt;(A28stdlife+$E432),(Input!$J$170*(1+rvanilla)^0.5)-SUM($J432:AE432),(Input!$J$170*(1+rvanilla)^0.5)/A28stdlife))</f>
        <v>0</v>
      </c>
      <c r="AG432" s="168">
        <f>IF(A28stdlife="n/a","n/a",IF(AG$3&gt;(A28stdlife+$E432),(Input!$J$170*(1+rvanilla)^0.5)-SUM($J432:AF432),(Input!$J$170*(1+rvanilla)^0.5)/A28stdlife))</f>
        <v>0</v>
      </c>
      <c r="AH432" s="168">
        <f>IF(A28stdlife="n/a","n/a",IF(AH$3&gt;(A28stdlife+$E432),(Input!$J$170*(1+rvanilla)^0.5)-SUM($J432:AG432),(Input!$J$170*(1+rvanilla)^0.5)/A28stdlife))</f>
        <v>0</v>
      </c>
      <c r="AI432" s="168">
        <f>IF(A28stdlife="n/a","n/a",IF(AI$3&gt;(A28stdlife+$E432),(Input!$J$170*(1+rvanilla)^0.5)-SUM($J432:AH432),(Input!$J$170*(1+rvanilla)^0.5)/A28stdlife))</f>
        <v>0</v>
      </c>
      <c r="AJ432" s="168">
        <f>IF(A28stdlife="n/a","n/a",IF(AJ$3&gt;(A28stdlife+$E432),(Input!$J$170*(1+rvanilla)^0.5)-SUM($J432:AI432),(Input!$J$170*(1+rvanilla)^0.5)/A28stdlife))</f>
        <v>0</v>
      </c>
      <c r="AK432" s="168">
        <f>IF(A28stdlife="n/a","n/a",IF(AK$3&gt;(A28stdlife+$E432),(Input!$J$170*(1+rvanilla)^0.5)-SUM($J432:AJ432),(Input!$J$170*(1+rvanilla)^0.5)/A28stdlife))</f>
        <v>0</v>
      </c>
      <c r="AL432" s="168">
        <f>IF(A28stdlife="n/a","n/a",IF(AL$3&gt;(A28stdlife+$E432),(Input!$J$170*(1+rvanilla)^0.5)-SUM($J432:AK432),(Input!$J$170*(1+rvanilla)^0.5)/A28stdlife))</f>
        <v>0</v>
      </c>
      <c r="AM432" s="168">
        <f>IF(A28stdlife="n/a","n/a",IF(AM$3&gt;(A28stdlife+$E432),(Input!$J$170*(1+rvanilla)^0.5)-SUM($J432:AL432),(Input!$J$170*(1+rvanilla)^0.5)/A28stdlife))</f>
        <v>0</v>
      </c>
      <c r="AN432" s="168">
        <f>IF(A28stdlife="n/a","n/a",IF(AN$3&gt;(A28stdlife+$E432),(Input!$J$170*(1+rvanilla)^0.5)-SUM($J432:AM432),(Input!$J$170*(1+rvanilla)^0.5)/A28stdlife))</f>
        <v>0</v>
      </c>
      <c r="AO432" s="168">
        <f>IF(A28stdlife="n/a","n/a",IF(AO$3&gt;(A28stdlife+$E432),(Input!$J$170*(1+rvanilla)^0.5)-SUM($J432:AN432),(Input!$J$170*(1+rvanilla)^0.5)/A28stdlife))</f>
        <v>0</v>
      </c>
      <c r="AP432" s="168">
        <f>IF(A28stdlife="n/a","n/a",IF(AP$3&gt;(A28stdlife+$E432),(Input!$J$170*(1+rvanilla)^0.5)-SUM($J432:AO432),(Input!$J$170*(1+rvanilla)^0.5)/A28stdlife))</f>
        <v>0</v>
      </c>
      <c r="AQ432" s="168">
        <f>IF(A28stdlife="n/a","n/a",IF(AQ$3&gt;(A28stdlife+$E432),(Input!$J$170*(1+rvanilla)^0.5)-SUM($J432:AP432),(Input!$J$170*(1+rvanilla)^0.5)/A28stdlife))</f>
        <v>0</v>
      </c>
      <c r="AR432" s="168">
        <f>IF(A28stdlife="n/a","n/a",IF(AR$3&gt;(A28stdlife+$E432),(Input!$J$170*(1+rvanilla)^0.5)-SUM($J432:AQ432),(Input!$J$170*(1+rvanilla)^0.5)/A28stdlife))</f>
        <v>0</v>
      </c>
      <c r="AS432" s="168">
        <f>IF(A28stdlife="n/a","n/a",IF(AS$3&gt;(A28stdlife+$E432),(Input!$J$170*(1+rvanilla)^0.5)-SUM($J432:AR432),(Input!$J$170*(1+rvanilla)^0.5)/A28stdlife))</f>
        <v>0</v>
      </c>
      <c r="AT432" s="168">
        <f>IF(A28stdlife="n/a","n/a",IF(AT$3&gt;(A28stdlife+$E432),(Input!$J$170*(1+rvanilla)^0.5)-SUM($J432:AS432),(Input!$J$170*(1+rvanilla)^0.5)/A28stdlife))</f>
        <v>0</v>
      </c>
      <c r="AU432" s="168">
        <f>IF(A28stdlife="n/a","n/a",IF(AU$3&gt;(A28stdlife+$E432),(Input!$J$170*(1+rvanilla)^0.5)-SUM($J432:AT432),(Input!$J$170*(1+rvanilla)^0.5)/A28stdlife))</f>
        <v>0</v>
      </c>
      <c r="AV432" s="168">
        <f>IF(A28stdlife="n/a","n/a",IF(AV$3&gt;(A28stdlife+$E432),(Input!$J$170*(1+rvanilla)^0.5)-SUM($J432:AU432),(Input!$J$170*(1+rvanilla)^0.5)/A28stdlife))</f>
        <v>0</v>
      </c>
      <c r="AW432" s="168">
        <f>IF(A28stdlife="n/a","n/a",IF(AW$3&gt;(A28stdlife+$E432),(Input!$J$170*(1+rvanilla)^0.5)-SUM($J432:AV432),(Input!$J$170*(1+rvanilla)^0.5)/A28stdlife))</f>
        <v>0</v>
      </c>
      <c r="AX432" s="168">
        <f>IF(A28stdlife="n/a","n/a",IF(AX$3&gt;(A28stdlife+$E432),(Input!$J$170*(1+rvanilla)^0.5)-SUM($J432:AW432),(Input!$J$170*(1+rvanilla)^0.5)/A28stdlife))</f>
        <v>0</v>
      </c>
      <c r="AY432" s="168">
        <f>IF(A28stdlife="n/a","n/a",IF(AY$3&gt;(A28stdlife+$E432),(Input!$J$170*(1+rvanilla)^0.5)-SUM($J432:AX432),(Input!$J$170*(1+rvanilla)^0.5)/A28stdlife))</f>
        <v>0</v>
      </c>
      <c r="AZ432" s="168">
        <f>IF(A28stdlife="n/a","n/a",IF(AZ$3&gt;(A28stdlife+$E432),(Input!$J$170*(1+rvanilla)^0.5)-SUM($J432:AY432),(Input!$J$170*(1+rvanilla)^0.5)/A28stdlife))</f>
        <v>0</v>
      </c>
      <c r="BA432" s="168">
        <f>IF(A28stdlife="n/a","n/a",IF(BA$3&gt;(A28stdlife+$E432),(Input!$J$170*(1+rvanilla)^0.5)-SUM($J432:AZ432),(Input!$J$170*(1+rvanilla)^0.5)/A28stdlife))</f>
        <v>0</v>
      </c>
      <c r="BB432" s="168">
        <f>IF(A28stdlife="n/a","n/a",IF(BB$3&gt;(A28stdlife+$E432),(Input!$J$170*(1+rvanilla)^0.5)-SUM($J432:BA432),(Input!$J$170*(1+rvanilla)^0.5)/A28stdlife))</f>
        <v>0</v>
      </c>
      <c r="BC432" s="168">
        <f>IF(A28stdlife="n/a","n/a",IF(BC$3&gt;(A28stdlife+$E432),(Input!$J$170*(1+rvanilla)^0.5)-SUM($J432:BB432),(Input!$J$170*(1+rvanilla)^0.5)/A28stdlife))</f>
        <v>0</v>
      </c>
      <c r="BD432" s="168">
        <f>IF(A28stdlife="n/a","n/a",IF(BD$3&gt;(A28stdlife+$E432),(Input!$J$170*(1+rvanilla)^0.5)-SUM($J432:BC432),(Input!$J$170*(1+rvanilla)^0.5)/A28stdlife))</f>
        <v>0</v>
      </c>
      <c r="BE432" s="168">
        <f>IF(A28stdlife="n/a","n/a",IF(BE$3&gt;(A28stdlife+$E432),(Input!$J$170*(1+rvanilla)^0.5)-SUM($J432:BD432),(Input!$J$170*(1+rvanilla)^0.5)/A28stdlife))</f>
        <v>0</v>
      </c>
      <c r="BF432" s="168">
        <f>IF(A28stdlife="n/a","n/a",IF(BF$3&gt;(A28stdlife+$E432),(Input!$J$170*(1+rvanilla)^0.5)-SUM($J432:BE432),(Input!$J$170*(1+rvanilla)^0.5)/A28stdlife))</f>
        <v>0</v>
      </c>
      <c r="BG432" s="168">
        <f>IF(A28stdlife="n/a","n/a",IF(BG$3&gt;(A28stdlife+$E432),(Input!$J$170*(1+rvanilla)^0.5)-SUM($J432:BF432),(Input!$J$170*(1+rvanilla)^0.5)/A28stdlife))</f>
        <v>0</v>
      </c>
      <c r="BH432" s="168">
        <f>IF(A28stdlife="n/a","n/a",IF(BH$3&gt;(A28stdlife+$E432),(Input!$J$170*(1+rvanilla)^0.5)-SUM($J432:BG432),(Input!$J$170*(1+rvanilla)^0.5)/A28stdlife))</f>
        <v>0</v>
      </c>
      <c r="BI432" s="168">
        <f>IF(A28stdlife="n/a","n/a",IF(BI$3&gt;(A28stdlife+$E432),(Input!$J$170*(1+rvanilla)^0.5)-SUM($J432:BH432),(Input!$J$170*(1+rvanilla)^0.5)/A28stdlife))</f>
        <v>0</v>
      </c>
      <c r="BJ432" s="20"/>
      <c r="BK432" s="20"/>
      <c r="BL432"/>
      <c r="BM432"/>
      <c r="BN432"/>
      <c r="BO432"/>
      <c r="BP432"/>
      <c r="BQ432"/>
      <c r="BR432"/>
      <c r="BS432"/>
      <c r="BT432"/>
      <c r="BU432"/>
      <c r="BV432"/>
      <c r="BW432"/>
      <c r="BX432"/>
      <c r="BY432"/>
      <c r="BZ432"/>
      <c r="CA432"/>
      <c r="CB432"/>
      <c r="CC432"/>
      <c r="CD432"/>
      <c r="CE432"/>
      <c r="CF432"/>
      <c r="CG432"/>
      <c r="CH432"/>
      <c r="CI432"/>
      <c r="CJ432"/>
      <c r="CK432"/>
      <c r="CL432"/>
      <c r="CM432"/>
      <c r="CN432"/>
      <c r="CO432"/>
      <c r="CP432"/>
      <c r="CQ432"/>
      <c r="CR432"/>
      <c r="CS432"/>
      <c r="CT432"/>
      <c r="CU432"/>
      <c r="CV432"/>
      <c r="CW432"/>
      <c r="CX432"/>
      <c r="CY432"/>
      <c r="CZ432"/>
      <c r="DA432"/>
      <c r="DB432"/>
      <c r="DC432"/>
      <c r="DD432"/>
      <c r="DE432"/>
      <c r="DF432"/>
      <c r="DG432"/>
      <c r="DH432"/>
      <c r="DI432"/>
      <c r="DJ432"/>
      <c r="DK432"/>
      <c r="DL432"/>
      <c r="DM432"/>
      <c r="DN432"/>
      <c r="DO432"/>
      <c r="DP432"/>
      <c r="DQ432"/>
      <c r="DR432"/>
      <c r="DS432"/>
      <c r="DT432"/>
      <c r="DU432"/>
      <c r="DV432"/>
      <c r="DW432"/>
      <c r="DX432"/>
      <c r="DY432"/>
      <c r="DZ432"/>
      <c r="EA432"/>
      <c r="EB432"/>
      <c r="EC432"/>
      <c r="ED432"/>
      <c r="EE432"/>
      <c r="EF432"/>
      <c r="EG432"/>
      <c r="EH432"/>
      <c r="EI432"/>
      <c r="EJ432"/>
      <c r="EK432"/>
      <c r="EL432"/>
      <c r="EM432"/>
      <c r="EN432"/>
      <c r="EO432"/>
      <c r="EP432"/>
      <c r="EQ432"/>
      <c r="ER432"/>
      <c r="ES432"/>
      <c r="ET432"/>
      <c r="EU432"/>
      <c r="EV432"/>
      <c r="EW432"/>
      <c r="EX432"/>
      <c r="EY432"/>
      <c r="EZ432"/>
      <c r="FA432"/>
      <c r="FB432"/>
      <c r="FC432"/>
      <c r="FD432"/>
      <c r="FE432"/>
      <c r="FF432"/>
      <c r="FG432"/>
      <c r="FH432"/>
      <c r="FI432"/>
      <c r="FJ432"/>
      <c r="FK432"/>
      <c r="FL432"/>
      <c r="FM432"/>
      <c r="FN432"/>
      <c r="FO432"/>
      <c r="FP432"/>
      <c r="FQ432"/>
      <c r="FR432"/>
      <c r="FS432"/>
      <c r="FT432"/>
      <c r="FU432"/>
      <c r="FV432"/>
      <c r="FW432"/>
      <c r="FX432"/>
      <c r="FY432"/>
      <c r="FZ432"/>
      <c r="GA432"/>
      <c r="GB432"/>
      <c r="GC432"/>
      <c r="GD432"/>
      <c r="GE432"/>
      <c r="GF432"/>
      <c r="GG432"/>
      <c r="GH432"/>
      <c r="GI432"/>
      <c r="GJ432"/>
      <c r="GK432"/>
      <c r="GL432"/>
      <c r="GM432"/>
      <c r="GN432"/>
      <c r="GO432"/>
      <c r="GP432"/>
      <c r="GQ432"/>
      <c r="GR432"/>
      <c r="GS432"/>
      <c r="GT432"/>
      <c r="GU432"/>
      <c r="GV432"/>
      <c r="GW432"/>
      <c r="GX432"/>
      <c r="GY432"/>
      <c r="GZ432"/>
      <c r="HA432"/>
      <c r="HB432"/>
      <c r="HC432"/>
      <c r="HD432"/>
      <c r="HE432"/>
      <c r="HF432"/>
      <c r="HG432"/>
      <c r="HH432"/>
      <c r="HI432"/>
      <c r="HJ432"/>
      <c r="HK432"/>
      <c r="HL432"/>
      <c r="HM432"/>
      <c r="HN432"/>
      <c r="HO432"/>
      <c r="HP432"/>
      <c r="HQ432"/>
      <c r="HR432"/>
      <c r="HS432"/>
      <c r="HT432"/>
      <c r="HU432"/>
      <c r="HV432"/>
      <c r="HW432"/>
      <c r="HX432"/>
      <c r="HY432"/>
      <c r="HZ432"/>
      <c r="IA432"/>
      <c r="IB432"/>
      <c r="IC432"/>
      <c r="ID432"/>
      <c r="IE432"/>
      <c r="IF432"/>
      <c r="IG432"/>
      <c r="IH432"/>
      <c r="II432"/>
      <c r="IJ432"/>
      <c r="IK432"/>
      <c r="IL432"/>
      <c r="IM432"/>
      <c r="IN432"/>
      <c r="IO432"/>
      <c r="IP432"/>
      <c r="IQ432"/>
      <c r="IR432"/>
      <c r="IS432"/>
      <c r="IT432"/>
      <c r="IU432"/>
      <c r="IV432"/>
    </row>
    <row r="433" spans="1:256" s="5" customFormat="1" hidden="1" outlineLevel="2">
      <c r="A433" s="20"/>
      <c r="B433" s="20"/>
      <c r="C433" s="38"/>
      <c r="D433" s="641"/>
      <c r="E433" s="287">
        <v>5</v>
      </c>
      <c r="F433" s="40"/>
      <c r="G433" s="445"/>
      <c r="H433" s="315"/>
      <c r="I433" s="315"/>
      <c r="J433" s="315"/>
      <c r="K433" s="314"/>
      <c r="L433" s="168">
        <f>IF(A28stdlife="n/a","n/a",IF(L$3&gt;(A28stdlife+$E433),(Input!$K$170*(1+rvanilla)^0.5)-SUM($K433:K433),(Input!$K$170*(1+rvanilla)^0.5)/A28stdlife))</f>
        <v>0</v>
      </c>
      <c r="M433" s="168">
        <f>IF(A28stdlife="n/a","n/a",IF(M$3&gt;(A28stdlife+$E433),(Input!$K$170*(1+rvanilla)^0.5)-SUM($K433:L433),(Input!$K$170*(1+rvanilla)^0.5)/A28stdlife))</f>
        <v>0</v>
      </c>
      <c r="N433" s="168">
        <f>IF(A28stdlife="n/a","n/a",IF(N$3&gt;(A28stdlife+$E433),(Input!$K$170*(1+rvanilla)^0.5)-SUM($K433:M433),(Input!$K$170*(1+rvanilla)^0.5)/A28stdlife))</f>
        <v>0</v>
      </c>
      <c r="O433" s="168">
        <f>IF(A28stdlife="n/a","n/a",IF(O$3&gt;(A28stdlife+$E433),(Input!$K$170*(1+rvanilla)^0.5)-SUM($K433:N433),(Input!$K$170*(1+rvanilla)^0.5)/A28stdlife))</f>
        <v>0</v>
      </c>
      <c r="P433" s="168">
        <f>IF(A28stdlife="n/a","n/a",IF(P$3&gt;(A28stdlife+$E433),(Input!$K$170*(1+rvanilla)^0.5)-SUM($K433:O433),(Input!$K$170*(1+rvanilla)^0.5)/A28stdlife))</f>
        <v>0</v>
      </c>
      <c r="Q433" s="168">
        <f>IF(A28stdlife="n/a","n/a",IF(Q$3&gt;(A28stdlife+$E433),(Input!$K$170*(1+rvanilla)^0.5)-SUM($K433:P433),(Input!$K$170*(1+rvanilla)^0.5)/A28stdlife))</f>
        <v>0</v>
      </c>
      <c r="R433" s="168">
        <f>IF(A28stdlife="n/a","n/a",IF(R$3&gt;(A28stdlife+$E433),(Input!$K$170*(1+rvanilla)^0.5)-SUM($K433:Q433),(Input!$K$170*(1+rvanilla)^0.5)/A28stdlife))</f>
        <v>0</v>
      </c>
      <c r="S433" s="168">
        <f>IF(A28stdlife="n/a","n/a",IF(S$3&gt;(A28stdlife+$E433),(Input!$K$170*(1+rvanilla)^0.5)-SUM($K433:R433),(Input!$K$170*(1+rvanilla)^0.5)/A28stdlife))</f>
        <v>0</v>
      </c>
      <c r="T433" s="168">
        <f>IF(A28stdlife="n/a","n/a",IF(T$3&gt;(A28stdlife+$E433),(Input!$K$170*(1+rvanilla)^0.5)-SUM($K433:S433),(Input!$K$170*(1+rvanilla)^0.5)/A28stdlife))</f>
        <v>0</v>
      </c>
      <c r="U433" s="168">
        <f>IF(A28stdlife="n/a","n/a",IF(U$3&gt;(A28stdlife+$E433),(Input!$K$170*(1+rvanilla)^0.5)-SUM($K433:T433),(Input!$K$170*(1+rvanilla)^0.5)/A28stdlife))</f>
        <v>0</v>
      </c>
      <c r="V433" s="168">
        <f>IF(A28stdlife="n/a","n/a",IF(V$3&gt;(A28stdlife+$E433),(Input!$K$170*(1+rvanilla)^0.5)-SUM($K433:U433),(Input!$K$170*(1+rvanilla)^0.5)/A28stdlife))</f>
        <v>0</v>
      </c>
      <c r="W433" s="168">
        <f>IF(A28stdlife="n/a","n/a",IF(W$3&gt;(A28stdlife+$E433),(Input!$K$170*(1+rvanilla)^0.5)-SUM($K433:V433),(Input!$K$170*(1+rvanilla)^0.5)/A28stdlife))</f>
        <v>0</v>
      </c>
      <c r="X433" s="168">
        <f>IF(A28stdlife="n/a","n/a",IF(X$3&gt;(A28stdlife+$E433),(Input!$K$170*(1+rvanilla)^0.5)-SUM($K433:W433),(Input!$K$170*(1+rvanilla)^0.5)/A28stdlife))</f>
        <v>0</v>
      </c>
      <c r="Y433" s="168">
        <f>IF(A28stdlife="n/a","n/a",IF(Y$3&gt;(A28stdlife+$E433),(Input!$K$170*(1+rvanilla)^0.5)-SUM($K433:X433),(Input!$K$170*(1+rvanilla)^0.5)/A28stdlife))</f>
        <v>0</v>
      </c>
      <c r="Z433" s="168">
        <f>IF(A28stdlife="n/a","n/a",IF(Z$3&gt;(A28stdlife+$E433),(Input!$K$170*(1+rvanilla)^0.5)-SUM($K433:Y433),(Input!$K$170*(1+rvanilla)^0.5)/A28stdlife))</f>
        <v>0</v>
      </c>
      <c r="AA433" s="168">
        <f>IF(A28stdlife="n/a","n/a",IF(AA$3&gt;(A28stdlife+$E433),(Input!$K$170*(1+rvanilla)^0.5)-SUM($K433:Z433),(Input!$K$170*(1+rvanilla)^0.5)/A28stdlife))</f>
        <v>0</v>
      </c>
      <c r="AB433" s="168">
        <f>IF(A28stdlife="n/a","n/a",IF(AB$3&gt;(A28stdlife+$E433),(Input!$K$170*(1+rvanilla)^0.5)-SUM($K433:AA433),(Input!$K$170*(1+rvanilla)^0.5)/A28stdlife))</f>
        <v>0</v>
      </c>
      <c r="AC433" s="168">
        <f>IF(A28stdlife="n/a","n/a",IF(AC$3&gt;(A28stdlife+$E433),(Input!$K$170*(1+rvanilla)^0.5)-SUM($K433:AB433),(Input!$K$170*(1+rvanilla)^0.5)/A28stdlife))</f>
        <v>0</v>
      </c>
      <c r="AD433" s="168">
        <f>IF(A28stdlife="n/a","n/a",IF(AD$3&gt;(A28stdlife+$E433),(Input!$K$170*(1+rvanilla)^0.5)-SUM($K433:AC433),(Input!$K$170*(1+rvanilla)^0.5)/A28stdlife))</f>
        <v>0</v>
      </c>
      <c r="AE433" s="168">
        <f>IF(A28stdlife="n/a","n/a",IF(AE$3&gt;(A28stdlife+$E433),(Input!$K$170*(1+rvanilla)^0.5)-SUM($K433:AD433),(Input!$K$170*(1+rvanilla)^0.5)/A28stdlife))</f>
        <v>0</v>
      </c>
      <c r="AF433" s="168">
        <f>IF(A28stdlife="n/a","n/a",IF(AF$3&gt;(A28stdlife+$E433),(Input!$K$170*(1+rvanilla)^0.5)-SUM($K433:AE433),(Input!$K$170*(1+rvanilla)^0.5)/A28stdlife))</f>
        <v>0</v>
      </c>
      <c r="AG433" s="168">
        <f>IF(A28stdlife="n/a","n/a",IF(AG$3&gt;(A28stdlife+$E433),(Input!$K$170*(1+rvanilla)^0.5)-SUM($K433:AF433),(Input!$K$170*(1+rvanilla)^0.5)/A28stdlife))</f>
        <v>0</v>
      </c>
      <c r="AH433" s="168">
        <f>IF(A28stdlife="n/a","n/a",IF(AH$3&gt;(A28stdlife+$E433),(Input!$K$170*(1+rvanilla)^0.5)-SUM($K433:AG433),(Input!$K$170*(1+rvanilla)^0.5)/A28stdlife))</f>
        <v>0</v>
      </c>
      <c r="AI433" s="168">
        <f>IF(A28stdlife="n/a","n/a",IF(AI$3&gt;(A28stdlife+$E433),(Input!$K$170*(1+rvanilla)^0.5)-SUM($K433:AH433),(Input!$K$170*(1+rvanilla)^0.5)/A28stdlife))</f>
        <v>0</v>
      </c>
      <c r="AJ433" s="168">
        <f>IF(A28stdlife="n/a","n/a",IF(AJ$3&gt;(A28stdlife+$E433),(Input!$K$170*(1+rvanilla)^0.5)-SUM($K433:AI433),(Input!$K$170*(1+rvanilla)^0.5)/A28stdlife))</f>
        <v>0</v>
      </c>
      <c r="AK433" s="168">
        <f>IF(A28stdlife="n/a","n/a",IF(AK$3&gt;(A28stdlife+$E433),(Input!$K$170*(1+rvanilla)^0.5)-SUM($K433:AJ433),(Input!$K$170*(1+rvanilla)^0.5)/A28stdlife))</f>
        <v>0</v>
      </c>
      <c r="AL433" s="168">
        <f>IF(A28stdlife="n/a","n/a",IF(AL$3&gt;(A28stdlife+$E433),(Input!$K$170*(1+rvanilla)^0.5)-SUM($K433:AK433),(Input!$K$170*(1+rvanilla)^0.5)/A28stdlife))</f>
        <v>0</v>
      </c>
      <c r="AM433" s="168">
        <f>IF(A28stdlife="n/a","n/a",IF(AM$3&gt;(A28stdlife+$E433),(Input!$K$170*(1+rvanilla)^0.5)-SUM($K433:AL433),(Input!$K$170*(1+rvanilla)^0.5)/A28stdlife))</f>
        <v>0</v>
      </c>
      <c r="AN433" s="168">
        <f>IF(A28stdlife="n/a","n/a",IF(AN$3&gt;(A28stdlife+$E433),(Input!$K$170*(1+rvanilla)^0.5)-SUM($K433:AM433),(Input!$K$170*(1+rvanilla)^0.5)/A28stdlife))</f>
        <v>0</v>
      </c>
      <c r="AO433" s="168">
        <f>IF(A28stdlife="n/a","n/a",IF(AO$3&gt;(A28stdlife+$E433),(Input!$K$170*(1+rvanilla)^0.5)-SUM($K433:AN433),(Input!$K$170*(1+rvanilla)^0.5)/A28stdlife))</f>
        <v>0</v>
      </c>
      <c r="AP433" s="168">
        <f>IF(A28stdlife="n/a","n/a",IF(AP$3&gt;(A28stdlife+$E433),(Input!$K$170*(1+rvanilla)^0.5)-SUM($K433:AO433),(Input!$K$170*(1+rvanilla)^0.5)/A28stdlife))</f>
        <v>0</v>
      </c>
      <c r="AQ433" s="168">
        <f>IF(A28stdlife="n/a","n/a",IF(AQ$3&gt;(A28stdlife+$E433),(Input!$K$170*(1+rvanilla)^0.5)-SUM($K433:AP433),(Input!$K$170*(1+rvanilla)^0.5)/A28stdlife))</f>
        <v>0</v>
      </c>
      <c r="AR433" s="168">
        <f>IF(A28stdlife="n/a","n/a",IF(AR$3&gt;(A28stdlife+$E433),(Input!$K$170*(1+rvanilla)^0.5)-SUM($K433:AQ433),(Input!$K$170*(1+rvanilla)^0.5)/A28stdlife))</f>
        <v>0</v>
      </c>
      <c r="AS433" s="168">
        <f>IF(A28stdlife="n/a","n/a",IF(AS$3&gt;(A28stdlife+$E433),(Input!$K$170*(1+rvanilla)^0.5)-SUM($K433:AR433),(Input!$K$170*(1+rvanilla)^0.5)/A28stdlife))</f>
        <v>0</v>
      </c>
      <c r="AT433" s="168">
        <f>IF(A28stdlife="n/a","n/a",IF(AT$3&gt;(A28stdlife+$E433),(Input!$K$170*(1+rvanilla)^0.5)-SUM($K433:AS433),(Input!$K$170*(1+rvanilla)^0.5)/A28stdlife))</f>
        <v>0</v>
      </c>
      <c r="AU433" s="168">
        <f>IF(A28stdlife="n/a","n/a",IF(AU$3&gt;(A28stdlife+$E433),(Input!$K$170*(1+rvanilla)^0.5)-SUM($K433:AT433),(Input!$K$170*(1+rvanilla)^0.5)/A28stdlife))</f>
        <v>0</v>
      </c>
      <c r="AV433" s="168">
        <f>IF(A28stdlife="n/a","n/a",IF(AV$3&gt;(A28stdlife+$E433),(Input!$K$170*(1+rvanilla)^0.5)-SUM($K433:AU433),(Input!$K$170*(1+rvanilla)^0.5)/A28stdlife))</f>
        <v>0</v>
      </c>
      <c r="AW433" s="168">
        <f>IF(A28stdlife="n/a","n/a",IF(AW$3&gt;(A28stdlife+$E433),(Input!$K$170*(1+rvanilla)^0.5)-SUM($K433:AV433),(Input!$K$170*(1+rvanilla)^0.5)/A28stdlife))</f>
        <v>0</v>
      </c>
      <c r="AX433" s="168">
        <f>IF(A28stdlife="n/a","n/a",IF(AX$3&gt;(A28stdlife+$E433),(Input!$K$170*(1+rvanilla)^0.5)-SUM($K433:AW433),(Input!$K$170*(1+rvanilla)^0.5)/A28stdlife))</f>
        <v>0</v>
      </c>
      <c r="AY433" s="168">
        <f>IF(A28stdlife="n/a","n/a",IF(AY$3&gt;(A28stdlife+$E433),(Input!$K$170*(1+rvanilla)^0.5)-SUM($K433:AX433),(Input!$K$170*(1+rvanilla)^0.5)/A28stdlife))</f>
        <v>0</v>
      </c>
      <c r="AZ433" s="168">
        <f>IF(A28stdlife="n/a","n/a",IF(AZ$3&gt;(A28stdlife+$E433),(Input!$K$170*(1+rvanilla)^0.5)-SUM($K433:AY433),(Input!$K$170*(1+rvanilla)^0.5)/A28stdlife))</f>
        <v>0</v>
      </c>
      <c r="BA433" s="168">
        <f>IF(A28stdlife="n/a","n/a",IF(BA$3&gt;(A28stdlife+$E433),(Input!$K$170*(1+rvanilla)^0.5)-SUM($K433:AZ433),(Input!$K$170*(1+rvanilla)^0.5)/A28stdlife))</f>
        <v>0</v>
      </c>
      <c r="BB433" s="168">
        <f>IF(A28stdlife="n/a","n/a",IF(BB$3&gt;(A28stdlife+$E433),(Input!$K$170*(1+rvanilla)^0.5)-SUM($K433:BA433),(Input!$K$170*(1+rvanilla)^0.5)/A28stdlife))</f>
        <v>0</v>
      </c>
      <c r="BC433" s="168">
        <f>IF(A28stdlife="n/a","n/a",IF(BC$3&gt;(A28stdlife+$E433),(Input!$K$170*(1+rvanilla)^0.5)-SUM($K433:BB433),(Input!$K$170*(1+rvanilla)^0.5)/A28stdlife))</f>
        <v>0</v>
      </c>
      <c r="BD433" s="168">
        <f>IF(A28stdlife="n/a","n/a",IF(BD$3&gt;(A28stdlife+$E433),(Input!$K$170*(1+rvanilla)^0.5)-SUM($K433:BC433),(Input!$K$170*(1+rvanilla)^0.5)/A28stdlife))</f>
        <v>0</v>
      </c>
      <c r="BE433" s="168">
        <f>IF(A28stdlife="n/a","n/a",IF(BE$3&gt;(A28stdlife+$E433),(Input!$K$170*(1+rvanilla)^0.5)-SUM($K433:BD433),(Input!$K$170*(1+rvanilla)^0.5)/A28stdlife))</f>
        <v>0</v>
      </c>
      <c r="BF433" s="168">
        <f>IF(A28stdlife="n/a","n/a",IF(BF$3&gt;(A28stdlife+$E433),(Input!$K$170*(1+rvanilla)^0.5)-SUM($K433:BE433),(Input!$K$170*(1+rvanilla)^0.5)/A28stdlife))</f>
        <v>0</v>
      </c>
      <c r="BG433" s="168">
        <f>IF(A28stdlife="n/a","n/a",IF(BG$3&gt;(A28stdlife+$E433),(Input!$K$170*(1+rvanilla)^0.5)-SUM($K433:BF433),(Input!$K$170*(1+rvanilla)^0.5)/A28stdlife))</f>
        <v>0</v>
      </c>
      <c r="BH433" s="168">
        <f>IF(A28stdlife="n/a","n/a",IF(BH$3&gt;(A28stdlife+$E433),(Input!$K$170*(1+rvanilla)^0.5)-SUM($K433:BG433),(Input!$K$170*(1+rvanilla)^0.5)/A28stdlife))</f>
        <v>0</v>
      </c>
      <c r="BI433" s="168">
        <f>IF(A28stdlife="n/a","n/a",IF(BI$3&gt;(A28stdlife+$E433),(Input!$K$170*(1+rvanilla)^0.5)-SUM($K433:BH433),(Input!$K$170*(1+rvanilla)^0.5)/A28stdlife))</f>
        <v>0</v>
      </c>
      <c r="BJ433" s="20"/>
      <c r="BK433" s="20"/>
      <c r="BL433"/>
      <c r="BM433"/>
      <c r="BN433"/>
      <c r="BO433"/>
      <c r="BP433"/>
      <c r="BQ433"/>
      <c r="BR433"/>
      <c r="BS433"/>
      <c r="BT433"/>
      <c r="BU433"/>
      <c r="BV433"/>
      <c r="BW433"/>
      <c r="BX433"/>
      <c r="BY433"/>
      <c r="BZ433"/>
      <c r="CA433"/>
      <c r="CB433"/>
      <c r="CC433"/>
      <c r="CD433"/>
      <c r="CE433"/>
      <c r="CF433"/>
      <c r="CG433"/>
      <c r="CH433"/>
      <c r="CI433"/>
      <c r="CJ433"/>
      <c r="CK433"/>
      <c r="CL433"/>
      <c r="CM433"/>
      <c r="CN433"/>
      <c r="CO433"/>
      <c r="CP433"/>
      <c r="CQ433"/>
      <c r="CR433"/>
      <c r="CS433"/>
      <c r="CT433"/>
      <c r="CU433"/>
      <c r="CV433"/>
      <c r="CW433"/>
      <c r="CX433"/>
      <c r="CY433"/>
      <c r="CZ433"/>
      <c r="DA433"/>
      <c r="DB433"/>
      <c r="DC433"/>
      <c r="DD433"/>
      <c r="DE433"/>
      <c r="DF433"/>
      <c r="DG433"/>
      <c r="DH433"/>
      <c r="DI433"/>
      <c r="DJ433"/>
      <c r="DK433"/>
      <c r="DL433"/>
      <c r="DM433"/>
      <c r="DN433"/>
      <c r="DO433"/>
      <c r="DP433"/>
      <c r="DQ433"/>
      <c r="DR433"/>
      <c r="DS433"/>
      <c r="DT433"/>
      <c r="DU433"/>
      <c r="DV433"/>
      <c r="DW433"/>
      <c r="DX433"/>
      <c r="DY433"/>
      <c r="DZ433"/>
      <c r="EA433"/>
      <c r="EB433"/>
      <c r="EC433"/>
      <c r="ED433"/>
      <c r="EE433"/>
      <c r="EF433"/>
      <c r="EG433"/>
      <c r="EH433"/>
      <c r="EI433"/>
      <c r="EJ433"/>
      <c r="EK433"/>
      <c r="EL433"/>
      <c r="EM433"/>
      <c r="EN433"/>
      <c r="EO433"/>
      <c r="EP433"/>
      <c r="EQ433"/>
      <c r="ER433"/>
      <c r="ES433"/>
      <c r="ET433"/>
      <c r="EU433"/>
      <c r="EV433"/>
      <c r="EW433"/>
      <c r="EX433"/>
      <c r="EY433"/>
      <c r="EZ433"/>
      <c r="FA433"/>
      <c r="FB433"/>
      <c r="FC433"/>
      <c r="FD433"/>
      <c r="FE433"/>
      <c r="FF433"/>
      <c r="FG433"/>
      <c r="FH433"/>
      <c r="FI433"/>
      <c r="FJ433"/>
      <c r="FK433"/>
      <c r="FL433"/>
      <c r="FM433"/>
      <c r="FN433"/>
      <c r="FO433"/>
      <c r="FP433"/>
      <c r="FQ433"/>
      <c r="FR433"/>
      <c r="FS433"/>
      <c r="FT433"/>
      <c r="FU433"/>
      <c r="FV433"/>
      <c r="FW433"/>
      <c r="FX433"/>
      <c r="FY433"/>
      <c r="FZ433"/>
      <c r="GA433"/>
      <c r="GB433"/>
      <c r="GC433"/>
      <c r="GD433"/>
      <c r="GE433"/>
      <c r="GF433"/>
      <c r="GG433"/>
      <c r="GH433"/>
      <c r="GI433"/>
      <c r="GJ433"/>
      <c r="GK433"/>
      <c r="GL433"/>
      <c r="GM433"/>
      <c r="GN433"/>
      <c r="GO433"/>
      <c r="GP433"/>
      <c r="GQ433"/>
      <c r="GR433"/>
      <c r="GS433"/>
      <c r="GT433"/>
      <c r="GU433"/>
      <c r="GV433"/>
      <c r="GW433"/>
      <c r="GX433"/>
      <c r="GY433"/>
      <c r="GZ433"/>
      <c r="HA433"/>
      <c r="HB433"/>
      <c r="HC433"/>
      <c r="HD433"/>
      <c r="HE433"/>
      <c r="HF433"/>
      <c r="HG433"/>
      <c r="HH433"/>
      <c r="HI433"/>
      <c r="HJ433"/>
      <c r="HK433"/>
      <c r="HL433"/>
      <c r="HM433"/>
      <c r="HN433"/>
      <c r="HO433"/>
      <c r="HP433"/>
      <c r="HQ433"/>
      <c r="HR433"/>
      <c r="HS433"/>
      <c r="HT433"/>
      <c r="HU433"/>
      <c r="HV433"/>
      <c r="HW433"/>
      <c r="HX433"/>
      <c r="HY433"/>
      <c r="HZ433"/>
      <c r="IA433"/>
      <c r="IB433"/>
      <c r="IC433"/>
      <c r="ID433"/>
      <c r="IE433"/>
      <c r="IF433"/>
      <c r="IG433"/>
      <c r="IH433"/>
      <c r="II433"/>
      <c r="IJ433"/>
      <c r="IK433"/>
      <c r="IL433"/>
      <c r="IM433"/>
      <c r="IN433"/>
      <c r="IO433"/>
      <c r="IP433"/>
      <c r="IQ433"/>
      <c r="IR433"/>
      <c r="IS433"/>
      <c r="IT433"/>
      <c r="IU433"/>
      <c r="IV433"/>
    </row>
    <row r="434" spans="1:256" s="5" customFormat="1" hidden="1" outlineLevel="2">
      <c r="A434" s="20"/>
      <c r="B434" s="20"/>
      <c r="C434" s="38"/>
      <c r="D434" s="641"/>
      <c r="E434" s="287">
        <v>6</v>
      </c>
      <c r="F434" s="40"/>
      <c r="G434" s="445"/>
      <c r="H434" s="315"/>
      <c r="I434" s="315"/>
      <c r="J434" s="315"/>
      <c r="K434" s="315"/>
      <c r="L434" s="314"/>
      <c r="M434" s="168">
        <f>IF(A28stdlife="n/a","n/a",IF(M$3&gt;(A28stdlife+$E434),(Input!$L$170*(1+rvanilla)^0.5)-SUM($L434:L434),(Input!$L$170*(1+rvanilla)^0.5)/A28stdlife))</f>
        <v>0</v>
      </c>
      <c r="N434" s="168">
        <f>IF(A28stdlife="n/a","n/a",IF(N$3&gt;(A28stdlife+$E434),(Input!$L$170*(1+rvanilla)^0.5)-SUM($L434:M434),(Input!$L$170*(1+rvanilla)^0.5)/A28stdlife))</f>
        <v>0</v>
      </c>
      <c r="O434" s="168">
        <f>IF(A28stdlife="n/a","n/a",IF(O$3&gt;(A28stdlife+$E434),(Input!$L$170*(1+rvanilla)^0.5)-SUM($L434:N434),(Input!$L$170*(1+rvanilla)^0.5)/A28stdlife))</f>
        <v>0</v>
      </c>
      <c r="P434" s="168">
        <f>IF(A28stdlife="n/a","n/a",IF(P$3&gt;(A28stdlife+$E434),(Input!$L$170*(1+rvanilla)^0.5)-SUM($L434:O434),(Input!$L$170*(1+rvanilla)^0.5)/A28stdlife))</f>
        <v>0</v>
      </c>
      <c r="Q434" s="168">
        <f>IF(A28stdlife="n/a","n/a",IF(Q$3&gt;(A28stdlife+$E434),(Input!$L$170*(1+rvanilla)^0.5)-SUM($L434:P434),(Input!$L$170*(1+rvanilla)^0.5)/A28stdlife))</f>
        <v>0</v>
      </c>
      <c r="R434" s="168">
        <f>IF(A28stdlife="n/a","n/a",IF(R$3&gt;(A28stdlife+$E434),(Input!$L$170*(1+rvanilla)^0.5)-SUM($L434:Q434),(Input!$L$170*(1+rvanilla)^0.5)/A28stdlife))</f>
        <v>0</v>
      </c>
      <c r="S434" s="168">
        <f>IF(A28stdlife="n/a","n/a",IF(S$3&gt;(A28stdlife+$E434),(Input!$L$170*(1+rvanilla)^0.5)-SUM($L434:R434),(Input!$L$170*(1+rvanilla)^0.5)/A28stdlife))</f>
        <v>0</v>
      </c>
      <c r="T434" s="168">
        <f>IF(A28stdlife="n/a","n/a",IF(T$3&gt;(A28stdlife+$E434),(Input!$L$170*(1+rvanilla)^0.5)-SUM($L434:S434),(Input!$L$170*(1+rvanilla)^0.5)/A28stdlife))</f>
        <v>0</v>
      </c>
      <c r="U434" s="168">
        <f>IF(A28stdlife="n/a","n/a",IF(U$3&gt;(A28stdlife+$E434),(Input!$L$170*(1+rvanilla)^0.5)-SUM($L434:T434),(Input!$L$170*(1+rvanilla)^0.5)/A28stdlife))</f>
        <v>0</v>
      </c>
      <c r="V434" s="168">
        <f>IF(A28stdlife="n/a","n/a",IF(V$3&gt;(A28stdlife+$E434),(Input!$L$170*(1+rvanilla)^0.5)-SUM($L434:U434),(Input!$L$170*(1+rvanilla)^0.5)/A28stdlife))</f>
        <v>0</v>
      </c>
      <c r="W434" s="168">
        <f>IF(A28stdlife="n/a","n/a",IF(W$3&gt;(A28stdlife+$E434),(Input!$L$170*(1+rvanilla)^0.5)-SUM($L434:V434),(Input!$L$170*(1+rvanilla)^0.5)/A28stdlife))</f>
        <v>0</v>
      </c>
      <c r="X434" s="168">
        <f>IF(A28stdlife="n/a","n/a",IF(X$3&gt;(A28stdlife+$E434),(Input!$L$170*(1+rvanilla)^0.5)-SUM($L434:W434),(Input!$L$170*(1+rvanilla)^0.5)/A28stdlife))</f>
        <v>0</v>
      </c>
      <c r="Y434" s="168">
        <f>IF(A28stdlife="n/a","n/a",IF(Y$3&gt;(A28stdlife+$E434),(Input!$L$170*(1+rvanilla)^0.5)-SUM($L434:X434),(Input!$L$170*(1+rvanilla)^0.5)/A28stdlife))</f>
        <v>0</v>
      </c>
      <c r="Z434" s="168">
        <f>IF(A28stdlife="n/a","n/a",IF(Z$3&gt;(A28stdlife+$E434),(Input!$L$170*(1+rvanilla)^0.5)-SUM($L434:Y434),(Input!$L$170*(1+rvanilla)^0.5)/A28stdlife))</f>
        <v>0</v>
      </c>
      <c r="AA434" s="168">
        <f>IF(A28stdlife="n/a","n/a",IF(AA$3&gt;(A28stdlife+$E434),(Input!$L$170*(1+rvanilla)^0.5)-SUM($L434:Z434),(Input!$L$170*(1+rvanilla)^0.5)/A28stdlife))</f>
        <v>0</v>
      </c>
      <c r="AB434" s="168">
        <f>IF(A28stdlife="n/a","n/a",IF(AB$3&gt;(A28stdlife+$E434),(Input!$L$170*(1+rvanilla)^0.5)-SUM($L434:AA434),(Input!$L$170*(1+rvanilla)^0.5)/A28stdlife))</f>
        <v>0</v>
      </c>
      <c r="AC434" s="168">
        <f>IF(A28stdlife="n/a","n/a",IF(AC$3&gt;(A28stdlife+$E434),(Input!$L$170*(1+rvanilla)^0.5)-SUM($L434:AB434),(Input!$L$170*(1+rvanilla)^0.5)/A28stdlife))</f>
        <v>0</v>
      </c>
      <c r="AD434" s="168">
        <f>IF(A28stdlife="n/a","n/a",IF(AD$3&gt;(A28stdlife+$E434),(Input!$L$170*(1+rvanilla)^0.5)-SUM($L434:AC434),(Input!$L$170*(1+rvanilla)^0.5)/A28stdlife))</f>
        <v>0</v>
      </c>
      <c r="AE434" s="168">
        <f>IF(A28stdlife="n/a","n/a",IF(AE$3&gt;(A28stdlife+$E434),(Input!$L$170*(1+rvanilla)^0.5)-SUM($L434:AD434),(Input!$L$170*(1+rvanilla)^0.5)/A28stdlife))</f>
        <v>0</v>
      </c>
      <c r="AF434" s="168">
        <f>IF(A28stdlife="n/a","n/a",IF(AF$3&gt;(A28stdlife+$E434),(Input!$L$170*(1+rvanilla)^0.5)-SUM($L434:AE434),(Input!$L$170*(1+rvanilla)^0.5)/A28stdlife))</f>
        <v>0</v>
      </c>
      <c r="AG434" s="168">
        <f>IF(A28stdlife="n/a","n/a",IF(AG$3&gt;(A28stdlife+$E434),(Input!$L$170*(1+rvanilla)^0.5)-SUM($L434:AF434),(Input!$L$170*(1+rvanilla)^0.5)/A28stdlife))</f>
        <v>0</v>
      </c>
      <c r="AH434" s="168">
        <f>IF(A28stdlife="n/a","n/a",IF(AH$3&gt;(A28stdlife+$E434),(Input!$L$170*(1+rvanilla)^0.5)-SUM($L434:AG434),(Input!$L$170*(1+rvanilla)^0.5)/A28stdlife))</f>
        <v>0</v>
      </c>
      <c r="AI434" s="168">
        <f>IF(A28stdlife="n/a","n/a",IF(AI$3&gt;(A28stdlife+$E434),(Input!$L$170*(1+rvanilla)^0.5)-SUM($L434:AH434),(Input!$L$170*(1+rvanilla)^0.5)/A28stdlife))</f>
        <v>0</v>
      </c>
      <c r="AJ434" s="168">
        <f>IF(A28stdlife="n/a","n/a",IF(AJ$3&gt;(A28stdlife+$E434),(Input!$L$170*(1+rvanilla)^0.5)-SUM($L434:AI434),(Input!$L$170*(1+rvanilla)^0.5)/A28stdlife))</f>
        <v>0</v>
      </c>
      <c r="AK434" s="168">
        <f>IF(A28stdlife="n/a","n/a",IF(AK$3&gt;(A28stdlife+$E434),(Input!$L$170*(1+rvanilla)^0.5)-SUM($L434:AJ434),(Input!$L$170*(1+rvanilla)^0.5)/A28stdlife))</f>
        <v>0</v>
      </c>
      <c r="AL434" s="168">
        <f>IF(A28stdlife="n/a","n/a",IF(AL$3&gt;(A28stdlife+$E434),(Input!$L$170*(1+rvanilla)^0.5)-SUM($L434:AK434),(Input!$L$170*(1+rvanilla)^0.5)/A28stdlife))</f>
        <v>0</v>
      </c>
      <c r="AM434" s="168">
        <f>IF(A28stdlife="n/a","n/a",IF(AM$3&gt;(A28stdlife+$E434),(Input!$L$170*(1+rvanilla)^0.5)-SUM($L434:AL434),(Input!$L$170*(1+rvanilla)^0.5)/A28stdlife))</f>
        <v>0</v>
      </c>
      <c r="AN434" s="168">
        <f>IF(A28stdlife="n/a","n/a",IF(AN$3&gt;(A28stdlife+$E434),(Input!$L$170*(1+rvanilla)^0.5)-SUM($L434:AM434),(Input!$L$170*(1+rvanilla)^0.5)/A28stdlife))</f>
        <v>0</v>
      </c>
      <c r="AO434" s="168">
        <f>IF(A28stdlife="n/a","n/a",IF(AO$3&gt;(A28stdlife+$E434),(Input!$L$170*(1+rvanilla)^0.5)-SUM($L434:AN434),(Input!$L$170*(1+rvanilla)^0.5)/A28stdlife))</f>
        <v>0</v>
      </c>
      <c r="AP434" s="168">
        <f>IF(A28stdlife="n/a","n/a",IF(AP$3&gt;(A28stdlife+$E434),(Input!$L$170*(1+rvanilla)^0.5)-SUM($L434:AO434),(Input!$L$170*(1+rvanilla)^0.5)/A28stdlife))</f>
        <v>0</v>
      </c>
      <c r="AQ434" s="168">
        <f>IF(A28stdlife="n/a","n/a",IF(AQ$3&gt;(A28stdlife+$E434),(Input!$L$170*(1+rvanilla)^0.5)-SUM($L434:AP434),(Input!$L$170*(1+rvanilla)^0.5)/A28stdlife))</f>
        <v>0</v>
      </c>
      <c r="AR434" s="168">
        <f>IF(A28stdlife="n/a","n/a",IF(AR$3&gt;(A28stdlife+$E434),(Input!$L$170*(1+rvanilla)^0.5)-SUM($L434:AQ434),(Input!$L$170*(1+rvanilla)^0.5)/A28stdlife))</f>
        <v>0</v>
      </c>
      <c r="AS434" s="168">
        <f>IF(A28stdlife="n/a","n/a",IF(AS$3&gt;(A28stdlife+$E434),(Input!$L$170*(1+rvanilla)^0.5)-SUM($L434:AR434),(Input!$L$170*(1+rvanilla)^0.5)/A28stdlife))</f>
        <v>0</v>
      </c>
      <c r="AT434" s="168">
        <f>IF(A28stdlife="n/a","n/a",IF(AT$3&gt;(A28stdlife+$E434),(Input!$L$170*(1+rvanilla)^0.5)-SUM($L434:AS434),(Input!$L$170*(1+rvanilla)^0.5)/A28stdlife))</f>
        <v>0</v>
      </c>
      <c r="AU434" s="168">
        <f>IF(A28stdlife="n/a","n/a",IF(AU$3&gt;(A28stdlife+$E434),(Input!$L$170*(1+rvanilla)^0.5)-SUM($L434:AT434),(Input!$L$170*(1+rvanilla)^0.5)/A28stdlife))</f>
        <v>0</v>
      </c>
      <c r="AV434" s="168">
        <f>IF(A28stdlife="n/a","n/a",IF(AV$3&gt;(A28stdlife+$E434),(Input!$L$170*(1+rvanilla)^0.5)-SUM($L434:AU434),(Input!$L$170*(1+rvanilla)^0.5)/A28stdlife))</f>
        <v>0</v>
      </c>
      <c r="AW434" s="168">
        <f>IF(A28stdlife="n/a","n/a",IF(AW$3&gt;(A28stdlife+$E434),(Input!$L$170*(1+rvanilla)^0.5)-SUM($L434:AV434),(Input!$L$170*(1+rvanilla)^0.5)/A28stdlife))</f>
        <v>0</v>
      </c>
      <c r="AX434" s="168">
        <f>IF(A28stdlife="n/a","n/a",IF(AX$3&gt;(A28stdlife+$E434),(Input!$L$170*(1+rvanilla)^0.5)-SUM($L434:AW434),(Input!$L$170*(1+rvanilla)^0.5)/A28stdlife))</f>
        <v>0</v>
      </c>
      <c r="AY434" s="168">
        <f>IF(A28stdlife="n/a","n/a",IF(AY$3&gt;(A28stdlife+$E434),(Input!$L$170*(1+rvanilla)^0.5)-SUM($L434:AX434),(Input!$L$170*(1+rvanilla)^0.5)/A28stdlife))</f>
        <v>0</v>
      </c>
      <c r="AZ434" s="168">
        <f>IF(A28stdlife="n/a","n/a",IF(AZ$3&gt;(A28stdlife+$E434),(Input!$L$170*(1+rvanilla)^0.5)-SUM($L434:AY434),(Input!$L$170*(1+rvanilla)^0.5)/A28stdlife))</f>
        <v>0</v>
      </c>
      <c r="BA434" s="168">
        <f>IF(A28stdlife="n/a","n/a",IF(BA$3&gt;(A28stdlife+$E434),(Input!$L$170*(1+rvanilla)^0.5)-SUM($L434:AZ434),(Input!$L$170*(1+rvanilla)^0.5)/A28stdlife))</f>
        <v>0</v>
      </c>
      <c r="BB434" s="168">
        <f>IF(A28stdlife="n/a","n/a",IF(BB$3&gt;(A28stdlife+$E434),(Input!$L$170*(1+rvanilla)^0.5)-SUM($L434:BA434),(Input!$L$170*(1+rvanilla)^0.5)/A28stdlife))</f>
        <v>0</v>
      </c>
      <c r="BC434" s="168">
        <f>IF(A28stdlife="n/a","n/a",IF(BC$3&gt;(A28stdlife+$E434),(Input!$L$170*(1+rvanilla)^0.5)-SUM($L434:BB434),(Input!$L$170*(1+rvanilla)^0.5)/A28stdlife))</f>
        <v>0</v>
      </c>
      <c r="BD434" s="168">
        <f>IF(A28stdlife="n/a","n/a",IF(BD$3&gt;(A28stdlife+$E434),(Input!$L$170*(1+rvanilla)^0.5)-SUM($L434:BC434),(Input!$L$170*(1+rvanilla)^0.5)/A28stdlife))</f>
        <v>0</v>
      </c>
      <c r="BE434" s="168">
        <f>IF(A28stdlife="n/a","n/a",IF(BE$3&gt;(A28stdlife+$E434),(Input!$L$170*(1+rvanilla)^0.5)-SUM($L434:BD434),(Input!$L$170*(1+rvanilla)^0.5)/A28stdlife))</f>
        <v>0</v>
      </c>
      <c r="BF434" s="168">
        <f>IF(A28stdlife="n/a","n/a",IF(BF$3&gt;(A28stdlife+$E434),(Input!$L$170*(1+rvanilla)^0.5)-SUM($L434:BE434),(Input!$L$170*(1+rvanilla)^0.5)/A28stdlife))</f>
        <v>0</v>
      </c>
      <c r="BG434" s="168">
        <f>IF(A28stdlife="n/a","n/a",IF(BG$3&gt;(A28stdlife+$E434),(Input!$L$170*(1+rvanilla)^0.5)-SUM($L434:BF434),(Input!$L$170*(1+rvanilla)^0.5)/A28stdlife))</f>
        <v>0</v>
      </c>
      <c r="BH434" s="168">
        <f>IF(A28stdlife="n/a","n/a",IF(BH$3&gt;(A28stdlife+$E434),(Input!$L$170*(1+rvanilla)^0.5)-SUM($L434:BG434),(Input!$L$170*(1+rvanilla)^0.5)/A28stdlife))</f>
        <v>0</v>
      </c>
      <c r="BI434" s="168">
        <f>IF(A28stdlife="n/a","n/a",IF(BI$3&gt;(A28stdlife+$E434),(Input!$L$170*(1+rvanilla)^0.5)-SUM($L434:BH434),(Input!$L$170*(1+rvanilla)^0.5)/A28stdlife))</f>
        <v>0</v>
      </c>
      <c r="BJ434" s="20"/>
      <c r="BK434" s="20"/>
      <c r="BL434"/>
      <c r="BM434"/>
      <c r="BN434"/>
      <c r="BO434"/>
      <c r="BP434"/>
      <c r="BQ434"/>
      <c r="BR434"/>
      <c r="BS434"/>
      <c r="BT434"/>
      <c r="BU434"/>
      <c r="BV434"/>
      <c r="BW434"/>
      <c r="BX434"/>
      <c r="BY434"/>
      <c r="BZ434"/>
      <c r="CA434"/>
      <c r="CB434"/>
      <c r="CC434"/>
      <c r="CD434"/>
      <c r="CE434"/>
      <c r="CF434"/>
      <c r="CG434"/>
      <c r="CH434"/>
      <c r="CI434"/>
      <c r="CJ434"/>
      <c r="CK434"/>
      <c r="CL434"/>
      <c r="CM434"/>
      <c r="CN434"/>
      <c r="CO434"/>
      <c r="CP434"/>
      <c r="CQ434"/>
      <c r="CR434"/>
      <c r="CS434"/>
      <c r="CT434"/>
      <c r="CU434"/>
      <c r="CV434"/>
      <c r="CW434"/>
      <c r="CX434"/>
      <c r="CY434"/>
      <c r="CZ434"/>
      <c r="DA434"/>
      <c r="DB434"/>
      <c r="DC434"/>
      <c r="DD434"/>
      <c r="DE434"/>
      <c r="DF434"/>
      <c r="DG434"/>
      <c r="DH434"/>
      <c r="DI434"/>
      <c r="DJ434"/>
      <c r="DK434"/>
      <c r="DL434"/>
      <c r="DM434"/>
      <c r="DN434"/>
      <c r="DO434"/>
      <c r="DP434"/>
      <c r="DQ434"/>
      <c r="DR434"/>
      <c r="DS434"/>
      <c r="DT434"/>
      <c r="DU434"/>
      <c r="DV434"/>
      <c r="DW434"/>
      <c r="DX434"/>
      <c r="DY434"/>
      <c r="DZ434"/>
      <c r="EA434"/>
      <c r="EB434"/>
      <c r="EC434"/>
      <c r="ED434"/>
      <c r="EE434"/>
      <c r="EF434"/>
      <c r="EG434"/>
      <c r="EH434"/>
      <c r="EI434"/>
      <c r="EJ434"/>
      <c r="EK434"/>
      <c r="EL434"/>
      <c r="EM434"/>
      <c r="EN434"/>
      <c r="EO434"/>
      <c r="EP434"/>
      <c r="EQ434"/>
      <c r="ER434"/>
      <c r="ES434"/>
      <c r="ET434"/>
      <c r="EU434"/>
      <c r="EV434"/>
      <c r="EW434"/>
      <c r="EX434"/>
      <c r="EY434"/>
      <c r="EZ434"/>
      <c r="FA434"/>
      <c r="FB434"/>
      <c r="FC434"/>
      <c r="FD434"/>
      <c r="FE434"/>
      <c r="FF434"/>
      <c r="FG434"/>
      <c r="FH434"/>
      <c r="FI434"/>
      <c r="FJ434"/>
      <c r="FK434"/>
      <c r="FL434"/>
      <c r="FM434"/>
      <c r="FN434"/>
      <c r="FO434"/>
      <c r="FP434"/>
      <c r="FQ434"/>
      <c r="FR434"/>
      <c r="FS434"/>
      <c r="FT434"/>
      <c r="FU434"/>
      <c r="FV434"/>
      <c r="FW434"/>
      <c r="FX434"/>
      <c r="FY434"/>
      <c r="FZ434"/>
      <c r="GA434"/>
      <c r="GB434"/>
      <c r="GC434"/>
      <c r="GD434"/>
      <c r="GE434"/>
      <c r="GF434"/>
      <c r="GG434"/>
      <c r="GH434"/>
      <c r="GI434"/>
      <c r="GJ434"/>
      <c r="GK434"/>
      <c r="GL434"/>
      <c r="GM434"/>
      <c r="GN434"/>
      <c r="GO434"/>
      <c r="GP434"/>
      <c r="GQ434"/>
      <c r="GR434"/>
      <c r="GS434"/>
      <c r="GT434"/>
      <c r="GU434"/>
      <c r="GV434"/>
      <c r="GW434"/>
      <c r="GX434"/>
      <c r="GY434"/>
      <c r="GZ434"/>
      <c r="HA434"/>
      <c r="HB434"/>
      <c r="HC434"/>
      <c r="HD434"/>
      <c r="HE434"/>
      <c r="HF434"/>
      <c r="HG434"/>
      <c r="HH434"/>
      <c r="HI434"/>
      <c r="HJ434"/>
      <c r="HK434"/>
      <c r="HL434"/>
      <c r="HM434"/>
      <c r="HN434"/>
      <c r="HO434"/>
      <c r="HP434"/>
      <c r="HQ434"/>
      <c r="HR434"/>
      <c r="HS434"/>
      <c r="HT434"/>
      <c r="HU434"/>
      <c r="HV434"/>
      <c r="HW434"/>
      <c r="HX434"/>
      <c r="HY434"/>
      <c r="HZ434"/>
      <c r="IA434"/>
      <c r="IB434"/>
      <c r="IC434"/>
      <c r="ID434"/>
      <c r="IE434"/>
      <c r="IF434"/>
      <c r="IG434"/>
      <c r="IH434"/>
      <c r="II434"/>
      <c r="IJ434"/>
      <c r="IK434"/>
      <c r="IL434"/>
      <c r="IM434"/>
      <c r="IN434"/>
      <c r="IO434"/>
      <c r="IP434"/>
      <c r="IQ434"/>
      <c r="IR434"/>
      <c r="IS434"/>
      <c r="IT434"/>
      <c r="IU434"/>
      <c r="IV434"/>
    </row>
    <row r="435" spans="1:256" s="5" customFormat="1" hidden="1" outlineLevel="2">
      <c r="A435" s="20"/>
      <c r="B435" s="20"/>
      <c r="C435" s="38"/>
      <c r="D435" s="641"/>
      <c r="E435" s="287">
        <v>7</v>
      </c>
      <c r="F435" s="40"/>
      <c r="G435" s="445"/>
      <c r="H435" s="315"/>
      <c r="I435" s="315"/>
      <c r="J435" s="315"/>
      <c r="K435" s="315"/>
      <c r="L435" s="315"/>
      <c r="M435" s="314"/>
      <c r="N435" s="168">
        <f>IF(A28stdlife="n/a","n/a",IF(N$3&gt;(A28stdlife+$E435),(Input!$M$170*(1+rvanilla)^0.5)-SUM($M435:M435),(Input!$M$170*(1+rvanilla)^0.5)/A28stdlife))</f>
        <v>0</v>
      </c>
      <c r="O435" s="168">
        <f>IF(A28stdlife="n/a","n/a",IF(O$3&gt;(A28stdlife+$E435),(Input!$M$170*(1+rvanilla)^0.5)-SUM($M435:N435),(Input!$M$170*(1+rvanilla)^0.5)/A28stdlife))</f>
        <v>0</v>
      </c>
      <c r="P435" s="168">
        <f>IF(A28stdlife="n/a","n/a",IF(P$3&gt;(A28stdlife+$E435),(Input!$M$170*(1+rvanilla)^0.5)-SUM($M435:O435),(Input!$M$170*(1+rvanilla)^0.5)/A28stdlife))</f>
        <v>0</v>
      </c>
      <c r="Q435" s="168">
        <f>IF(A28stdlife="n/a","n/a",IF(Q$3&gt;(A28stdlife+$E435),(Input!$M$170*(1+rvanilla)^0.5)-SUM($M435:P435),(Input!$M$170*(1+rvanilla)^0.5)/A28stdlife))</f>
        <v>0</v>
      </c>
      <c r="R435" s="168">
        <f>IF(A28stdlife="n/a","n/a",IF(R$3&gt;(A28stdlife+$E435),(Input!$M$170*(1+rvanilla)^0.5)-SUM($M435:Q435),(Input!$M$170*(1+rvanilla)^0.5)/A28stdlife))</f>
        <v>0</v>
      </c>
      <c r="S435" s="168">
        <f>IF(A28stdlife="n/a","n/a",IF(S$3&gt;(A28stdlife+$E435),(Input!$M$170*(1+rvanilla)^0.5)-SUM($M435:R435),(Input!$M$170*(1+rvanilla)^0.5)/A28stdlife))</f>
        <v>0</v>
      </c>
      <c r="T435" s="168">
        <f>IF(A28stdlife="n/a","n/a",IF(T$3&gt;(A28stdlife+$E435),(Input!$M$170*(1+rvanilla)^0.5)-SUM($M435:S435),(Input!$M$170*(1+rvanilla)^0.5)/A28stdlife))</f>
        <v>0</v>
      </c>
      <c r="U435" s="168">
        <f>IF(A28stdlife="n/a","n/a",IF(U$3&gt;(A28stdlife+$E435),(Input!$M$170*(1+rvanilla)^0.5)-SUM($M435:T435),(Input!$M$170*(1+rvanilla)^0.5)/A28stdlife))</f>
        <v>0</v>
      </c>
      <c r="V435" s="168">
        <f>IF(A28stdlife="n/a","n/a",IF(V$3&gt;(A28stdlife+$E435),(Input!$M$170*(1+rvanilla)^0.5)-SUM($M435:U435),(Input!$M$170*(1+rvanilla)^0.5)/A28stdlife))</f>
        <v>0</v>
      </c>
      <c r="W435" s="168">
        <f>IF(A28stdlife="n/a","n/a",IF(W$3&gt;(A28stdlife+$E435),(Input!$M$170*(1+rvanilla)^0.5)-SUM($M435:V435),(Input!$M$170*(1+rvanilla)^0.5)/A28stdlife))</f>
        <v>0</v>
      </c>
      <c r="X435" s="168">
        <f>IF(A28stdlife="n/a","n/a",IF(X$3&gt;(A28stdlife+$E435),(Input!$M$170*(1+rvanilla)^0.5)-SUM($M435:W435),(Input!$M$170*(1+rvanilla)^0.5)/A28stdlife))</f>
        <v>0</v>
      </c>
      <c r="Y435" s="168">
        <f>IF(A28stdlife="n/a","n/a",IF(Y$3&gt;(A28stdlife+$E435),(Input!$M$170*(1+rvanilla)^0.5)-SUM($M435:X435),(Input!$M$170*(1+rvanilla)^0.5)/A28stdlife))</f>
        <v>0</v>
      </c>
      <c r="Z435" s="168">
        <f>IF(A28stdlife="n/a","n/a",IF(Z$3&gt;(A28stdlife+$E435),(Input!$M$170*(1+rvanilla)^0.5)-SUM($M435:Y435),(Input!$M$170*(1+rvanilla)^0.5)/A28stdlife))</f>
        <v>0</v>
      </c>
      <c r="AA435" s="168">
        <f>IF(A28stdlife="n/a","n/a",IF(AA$3&gt;(A28stdlife+$E435),(Input!$M$170*(1+rvanilla)^0.5)-SUM($M435:Z435),(Input!$M$170*(1+rvanilla)^0.5)/A28stdlife))</f>
        <v>0</v>
      </c>
      <c r="AB435" s="168">
        <f>IF(A28stdlife="n/a","n/a",IF(AB$3&gt;(A28stdlife+$E435),(Input!$M$170*(1+rvanilla)^0.5)-SUM($M435:AA435),(Input!$M$170*(1+rvanilla)^0.5)/A28stdlife))</f>
        <v>0</v>
      </c>
      <c r="AC435" s="168">
        <f>IF(A28stdlife="n/a","n/a",IF(AC$3&gt;(A28stdlife+$E435),(Input!$M$170*(1+rvanilla)^0.5)-SUM($M435:AB435),(Input!$M$170*(1+rvanilla)^0.5)/A28stdlife))</f>
        <v>0</v>
      </c>
      <c r="AD435" s="168">
        <f>IF(A28stdlife="n/a","n/a",IF(AD$3&gt;(A28stdlife+$E435),(Input!$M$170*(1+rvanilla)^0.5)-SUM($M435:AC435),(Input!$M$170*(1+rvanilla)^0.5)/A28stdlife))</f>
        <v>0</v>
      </c>
      <c r="AE435" s="168">
        <f>IF(A28stdlife="n/a","n/a",IF(AE$3&gt;(A28stdlife+$E435),(Input!$M$170*(1+rvanilla)^0.5)-SUM($M435:AD435),(Input!$M$170*(1+rvanilla)^0.5)/A28stdlife))</f>
        <v>0</v>
      </c>
      <c r="AF435" s="168">
        <f>IF(A28stdlife="n/a","n/a",IF(AF$3&gt;(A28stdlife+$E435),(Input!$M$170*(1+rvanilla)^0.5)-SUM($M435:AE435),(Input!$M$170*(1+rvanilla)^0.5)/A28stdlife))</f>
        <v>0</v>
      </c>
      <c r="AG435" s="168">
        <f>IF(A28stdlife="n/a","n/a",IF(AG$3&gt;(A28stdlife+$E435),(Input!$M$170*(1+rvanilla)^0.5)-SUM($M435:AF435),(Input!$M$170*(1+rvanilla)^0.5)/A28stdlife))</f>
        <v>0</v>
      </c>
      <c r="AH435" s="168">
        <f>IF(A28stdlife="n/a","n/a",IF(AH$3&gt;(A28stdlife+$E435),(Input!$M$170*(1+rvanilla)^0.5)-SUM($M435:AG435),(Input!$M$170*(1+rvanilla)^0.5)/A28stdlife))</f>
        <v>0</v>
      </c>
      <c r="AI435" s="168">
        <f>IF(A28stdlife="n/a","n/a",IF(AI$3&gt;(A28stdlife+$E435),(Input!$M$170*(1+rvanilla)^0.5)-SUM($M435:AH435),(Input!$M$170*(1+rvanilla)^0.5)/A28stdlife))</f>
        <v>0</v>
      </c>
      <c r="AJ435" s="168">
        <f>IF(A28stdlife="n/a","n/a",IF(AJ$3&gt;(A28stdlife+$E435),(Input!$M$170*(1+rvanilla)^0.5)-SUM($M435:AI435),(Input!$M$170*(1+rvanilla)^0.5)/A28stdlife))</f>
        <v>0</v>
      </c>
      <c r="AK435" s="168">
        <f>IF(A28stdlife="n/a","n/a",IF(AK$3&gt;(A28stdlife+$E435),(Input!$M$170*(1+rvanilla)^0.5)-SUM($M435:AJ435),(Input!$M$170*(1+rvanilla)^0.5)/A28stdlife))</f>
        <v>0</v>
      </c>
      <c r="AL435" s="168">
        <f>IF(A28stdlife="n/a","n/a",IF(AL$3&gt;(A28stdlife+$E435),(Input!$M$170*(1+rvanilla)^0.5)-SUM($M435:AK435),(Input!$M$170*(1+rvanilla)^0.5)/A28stdlife))</f>
        <v>0</v>
      </c>
      <c r="AM435" s="168">
        <f>IF(A28stdlife="n/a","n/a",IF(AM$3&gt;(A28stdlife+$E435),(Input!$M$170*(1+rvanilla)^0.5)-SUM($M435:AL435),(Input!$M$170*(1+rvanilla)^0.5)/A28stdlife))</f>
        <v>0</v>
      </c>
      <c r="AN435" s="168">
        <f>IF(A28stdlife="n/a","n/a",IF(AN$3&gt;(A28stdlife+$E435),(Input!$M$170*(1+rvanilla)^0.5)-SUM($M435:AM435),(Input!$M$170*(1+rvanilla)^0.5)/A28stdlife))</f>
        <v>0</v>
      </c>
      <c r="AO435" s="168">
        <f>IF(A28stdlife="n/a","n/a",IF(AO$3&gt;(A28stdlife+$E435),(Input!$M$170*(1+rvanilla)^0.5)-SUM($M435:AN435),(Input!$M$170*(1+rvanilla)^0.5)/A28stdlife))</f>
        <v>0</v>
      </c>
      <c r="AP435" s="168">
        <f>IF(A28stdlife="n/a","n/a",IF(AP$3&gt;(A28stdlife+$E435),(Input!$M$170*(1+rvanilla)^0.5)-SUM($M435:AO435),(Input!$M$170*(1+rvanilla)^0.5)/A28stdlife))</f>
        <v>0</v>
      </c>
      <c r="AQ435" s="168">
        <f>IF(A28stdlife="n/a","n/a",IF(AQ$3&gt;(A28stdlife+$E435),(Input!$M$170*(1+rvanilla)^0.5)-SUM($M435:AP435),(Input!$M$170*(1+rvanilla)^0.5)/A28stdlife))</f>
        <v>0</v>
      </c>
      <c r="AR435" s="168">
        <f>IF(A28stdlife="n/a","n/a",IF(AR$3&gt;(A28stdlife+$E435),(Input!$M$170*(1+rvanilla)^0.5)-SUM($M435:AQ435),(Input!$M$170*(1+rvanilla)^0.5)/A28stdlife))</f>
        <v>0</v>
      </c>
      <c r="AS435" s="168">
        <f>IF(A28stdlife="n/a","n/a",IF(AS$3&gt;(A28stdlife+$E435),(Input!$M$170*(1+rvanilla)^0.5)-SUM($M435:AR435),(Input!$M$170*(1+rvanilla)^0.5)/A28stdlife))</f>
        <v>0</v>
      </c>
      <c r="AT435" s="168">
        <f>IF(A28stdlife="n/a","n/a",IF(AT$3&gt;(A28stdlife+$E435),(Input!$M$170*(1+rvanilla)^0.5)-SUM($M435:AS435),(Input!$M$170*(1+rvanilla)^0.5)/A28stdlife))</f>
        <v>0</v>
      </c>
      <c r="AU435" s="168">
        <f>IF(A28stdlife="n/a","n/a",IF(AU$3&gt;(A28stdlife+$E435),(Input!$M$170*(1+rvanilla)^0.5)-SUM($M435:AT435),(Input!$M$170*(1+rvanilla)^0.5)/A28stdlife))</f>
        <v>0</v>
      </c>
      <c r="AV435" s="168">
        <f>IF(A28stdlife="n/a","n/a",IF(AV$3&gt;(A28stdlife+$E435),(Input!$M$170*(1+rvanilla)^0.5)-SUM($M435:AU435),(Input!$M$170*(1+rvanilla)^0.5)/A28stdlife))</f>
        <v>0</v>
      </c>
      <c r="AW435" s="168">
        <f>IF(A28stdlife="n/a","n/a",IF(AW$3&gt;(A28stdlife+$E435),(Input!$M$170*(1+rvanilla)^0.5)-SUM($M435:AV435),(Input!$M$170*(1+rvanilla)^0.5)/A28stdlife))</f>
        <v>0</v>
      </c>
      <c r="AX435" s="168">
        <f>IF(A28stdlife="n/a","n/a",IF(AX$3&gt;(A28stdlife+$E435),(Input!$M$170*(1+rvanilla)^0.5)-SUM($M435:AW435),(Input!$M$170*(1+rvanilla)^0.5)/A28stdlife))</f>
        <v>0</v>
      </c>
      <c r="AY435" s="168">
        <f>IF(A28stdlife="n/a","n/a",IF(AY$3&gt;(A28stdlife+$E435),(Input!$M$170*(1+rvanilla)^0.5)-SUM($M435:AX435),(Input!$M$170*(1+rvanilla)^0.5)/A28stdlife))</f>
        <v>0</v>
      </c>
      <c r="AZ435" s="168">
        <f>IF(A28stdlife="n/a","n/a",IF(AZ$3&gt;(A28stdlife+$E435),(Input!$M$170*(1+rvanilla)^0.5)-SUM($M435:AY435),(Input!$M$170*(1+rvanilla)^0.5)/A28stdlife))</f>
        <v>0</v>
      </c>
      <c r="BA435" s="168">
        <f>IF(A28stdlife="n/a","n/a",IF(BA$3&gt;(A28stdlife+$E435),(Input!$M$170*(1+rvanilla)^0.5)-SUM($M435:AZ435),(Input!$M$170*(1+rvanilla)^0.5)/A28stdlife))</f>
        <v>0</v>
      </c>
      <c r="BB435" s="168">
        <f>IF(A28stdlife="n/a","n/a",IF(BB$3&gt;(A28stdlife+$E435),(Input!$M$170*(1+rvanilla)^0.5)-SUM($M435:BA435),(Input!$M$170*(1+rvanilla)^0.5)/A28stdlife))</f>
        <v>0</v>
      </c>
      <c r="BC435" s="168">
        <f>IF(A28stdlife="n/a","n/a",IF(BC$3&gt;(A28stdlife+$E435),(Input!$M$170*(1+rvanilla)^0.5)-SUM($M435:BB435),(Input!$M$170*(1+rvanilla)^0.5)/A28stdlife))</f>
        <v>0</v>
      </c>
      <c r="BD435" s="168">
        <f>IF(A28stdlife="n/a","n/a",IF(BD$3&gt;(A28stdlife+$E435),(Input!$M$170*(1+rvanilla)^0.5)-SUM($M435:BC435),(Input!$M$170*(1+rvanilla)^0.5)/A28stdlife))</f>
        <v>0</v>
      </c>
      <c r="BE435" s="168">
        <f>IF(A28stdlife="n/a","n/a",IF(BE$3&gt;(A28stdlife+$E435),(Input!$M$170*(1+rvanilla)^0.5)-SUM($M435:BD435),(Input!$M$170*(1+rvanilla)^0.5)/A28stdlife))</f>
        <v>0</v>
      </c>
      <c r="BF435" s="168">
        <f>IF(A28stdlife="n/a","n/a",IF(BF$3&gt;(A28stdlife+$E435),(Input!$M$170*(1+rvanilla)^0.5)-SUM($M435:BE435),(Input!$M$170*(1+rvanilla)^0.5)/A28stdlife))</f>
        <v>0</v>
      </c>
      <c r="BG435" s="168">
        <f>IF(A28stdlife="n/a","n/a",IF(BG$3&gt;(A28stdlife+$E435),(Input!$M$170*(1+rvanilla)^0.5)-SUM($M435:BF435),(Input!$M$170*(1+rvanilla)^0.5)/A28stdlife))</f>
        <v>0</v>
      </c>
      <c r="BH435" s="168">
        <f>IF(A28stdlife="n/a","n/a",IF(BH$3&gt;(A28stdlife+$E435),(Input!$M$170*(1+rvanilla)^0.5)-SUM($M435:BG435),(Input!$M$170*(1+rvanilla)^0.5)/A28stdlife))</f>
        <v>0</v>
      </c>
      <c r="BI435" s="168">
        <f>IF(A28stdlife="n/a","n/a",IF(BI$3&gt;(A28stdlife+$E435),(Input!$M$170*(1+rvanilla)^0.5)-SUM($M435:BH435),(Input!$M$170*(1+rvanilla)^0.5)/A28stdlife))</f>
        <v>0</v>
      </c>
      <c r="BJ435" s="20"/>
      <c r="BK435" s="20"/>
      <c r="BL435"/>
      <c r="BM435"/>
      <c r="BN435"/>
      <c r="BO435"/>
      <c r="BP435"/>
      <c r="BQ435"/>
      <c r="BR435"/>
      <c r="BS435"/>
      <c r="BT435"/>
      <c r="BU435"/>
      <c r="BV435"/>
      <c r="BW435"/>
      <c r="BX435"/>
      <c r="BY435"/>
      <c r="BZ435"/>
      <c r="CA435"/>
      <c r="CB435"/>
      <c r="CC435"/>
      <c r="CD435"/>
      <c r="CE435"/>
      <c r="CF435"/>
      <c r="CG435"/>
      <c r="CH435"/>
      <c r="CI435"/>
      <c r="CJ435"/>
      <c r="CK435"/>
      <c r="CL435"/>
      <c r="CM435"/>
      <c r="CN435"/>
      <c r="CO435"/>
      <c r="CP435"/>
      <c r="CQ435"/>
      <c r="CR435"/>
      <c r="CS435"/>
      <c r="CT435"/>
      <c r="CU435"/>
      <c r="CV435"/>
      <c r="CW435"/>
      <c r="CX435"/>
      <c r="CY435"/>
      <c r="CZ435"/>
      <c r="DA435"/>
      <c r="DB435"/>
      <c r="DC435"/>
      <c r="DD435"/>
      <c r="DE435"/>
      <c r="DF435"/>
      <c r="DG435"/>
      <c r="DH435"/>
      <c r="DI435"/>
      <c r="DJ435"/>
      <c r="DK435"/>
      <c r="DL435"/>
      <c r="DM435"/>
      <c r="DN435"/>
      <c r="DO435"/>
      <c r="DP435"/>
      <c r="DQ435"/>
      <c r="DR435"/>
      <c r="DS435"/>
      <c r="DT435"/>
      <c r="DU435"/>
      <c r="DV435"/>
      <c r="DW435"/>
      <c r="DX435"/>
      <c r="DY435"/>
      <c r="DZ435"/>
      <c r="EA435"/>
      <c r="EB435"/>
      <c r="EC435"/>
      <c r="ED435"/>
      <c r="EE435"/>
      <c r="EF435"/>
      <c r="EG435"/>
      <c r="EH435"/>
      <c r="EI435"/>
      <c r="EJ435"/>
      <c r="EK435"/>
      <c r="EL435"/>
      <c r="EM435"/>
      <c r="EN435"/>
      <c r="EO435"/>
      <c r="EP435"/>
      <c r="EQ435"/>
      <c r="ER435"/>
      <c r="ES435"/>
      <c r="ET435"/>
      <c r="EU435"/>
      <c r="EV435"/>
      <c r="EW435"/>
      <c r="EX435"/>
      <c r="EY435"/>
      <c r="EZ435"/>
      <c r="FA435"/>
      <c r="FB435"/>
      <c r="FC435"/>
      <c r="FD435"/>
      <c r="FE435"/>
      <c r="FF435"/>
      <c r="FG435"/>
      <c r="FH435"/>
      <c r="FI435"/>
      <c r="FJ435"/>
      <c r="FK435"/>
      <c r="FL435"/>
      <c r="FM435"/>
      <c r="FN435"/>
      <c r="FO435"/>
      <c r="FP435"/>
      <c r="FQ435"/>
      <c r="FR435"/>
      <c r="FS435"/>
      <c r="FT435"/>
      <c r="FU435"/>
      <c r="FV435"/>
      <c r="FW435"/>
      <c r="FX435"/>
      <c r="FY435"/>
      <c r="FZ435"/>
      <c r="GA435"/>
      <c r="GB435"/>
      <c r="GC435"/>
      <c r="GD435"/>
      <c r="GE435"/>
      <c r="GF435"/>
      <c r="GG435"/>
      <c r="GH435"/>
      <c r="GI435"/>
      <c r="GJ435"/>
      <c r="GK435"/>
      <c r="GL435"/>
      <c r="GM435"/>
      <c r="GN435"/>
      <c r="GO435"/>
      <c r="GP435"/>
      <c r="GQ435"/>
      <c r="GR435"/>
      <c r="GS435"/>
      <c r="GT435"/>
      <c r="GU435"/>
      <c r="GV435"/>
      <c r="GW435"/>
      <c r="GX435"/>
      <c r="GY435"/>
      <c r="GZ435"/>
      <c r="HA435"/>
      <c r="HB435"/>
      <c r="HC435"/>
      <c r="HD435"/>
      <c r="HE435"/>
      <c r="HF435"/>
      <c r="HG435"/>
      <c r="HH435"/>
      <c r="HI435"/>
      <c r="HJ435"/>
      <c r="HK435"/>
      <c r="HL435"/>
      <c r="HM435"/>
      <c r="HN435"/>
      <c r="HO435"/>
      <c r="HP435"/>
      <c r="HQ435"/>
      <c r="HR435"/>
      <c r="HS435"/>
      <c r="HT435"/>
      <c r="HU435"/>
      <c r="HV435"/>
      <c r="HW435"/>
      <c r="HX435"/>
      <c r="HY435"/>
      <c r="HZ435"/>
      <c r="IA435"/>
      <c r="IB435"/>
      <c r="IC435"/>
      <c r="ID435"/>
      <c r="IE435"/>
      <c r="IF435"/>
      <c r="IG435"/>
      <c r="IH435"/>
      <c r="II435"/>
      <c r="IJ435"/>
      <c r="IK435"/>
      <c r="IL435"/>
      <c r="IM435"/>
      <c r="IN435"/>
      <c r="IO435"/>
      <c r="IP435"/>
      <c r="IQ435"/>
      <c r="IR435"/>
      <c r="IS435"/>
      <c r="IT435"/>
      <c r="IU435"/>
      <c r="IV435"/>
    </row>
    <row r="436" spans="1:256" s="5" customFormat="1" hidden="1" outlineLevel="2">
      <c r="A436" s="20"/>
      <c r="B436" s="20"/>
      <c r="C436" s="38"/>
      <c r="D436" s="641"/>
      <c r="E436" s="287">
        <v>8</v>
      </c>
      <c r="F436" s="40"/>
      <c r="G436" s="445"/>
      <c r="H436" s="315"/>
      <c r="I436" s="315"/>
      <c r="J436" s="315"/>
      <c r="K436" s="315"/>
      <c r="L436" s="315"/>
      <c r="M436" s="315"/>
      <c r="N436" s="314"/>
      <c r="O436" s="168">
        <f>IF(A28stdlife="n/a","n/a",IF(O$3&gt;(A28stdlife+$E436),(Input!$N$170*(1+rvanilla)^0.5)-SUM($N436:N436),(Input!$N$170*(1+rvanilla)^0.5)/A28stdlife))</f>
        <v>0</v>
      </c>
      <c r="P436" s="168">
        <f>IF(A28stdlife="n/a","n/a",IF(P$3&gt;(A28stdlife+$E436),(Input!$N$170*(1+rvanilla)^0.5)-SUM($N436:O436),(Input!$N$170*(1+rvanilla)^0.5)/A28stdlife))</f>
        <v>0</v>
      </c>
      <c r="Q436" s="168">
        <f>IF(A28stdlife="n/a","n/a",IF(Q$3&gt;(A28stdlife+$E436),(Input!$N$170*(1+rvanilla)^0.5)-SUM($N436:P436),(Input!$N$170*(1+rvanilla)^0.5)/A28stdlife))</f>
        <v>0</v>
      </c>
      <c r="R436" s="168">
        <f>IF(A28stdlife="n/a","n/a",IF(R$3&gt;(A28stdlife+$E436),(Input!$N$170*(1+rvanilla)^0.5)-SUM($N436:Q436),(Input!$N$170*(1+rvanilla)^0.5)/A28stdlife))</f>
        <v>0</v>
      </c>
      <c r="S436" s="168">
        <f>IF(A28stdlife="n/a","n/a",IF(S$3&gt;(A28stdlife+$E436),(Input!$N$170*(1+rvanilla)^0.5)-SUM($N436:R436),(Input!$N$170*(1+rvanilla)^0.5)/A28stdlife))</f>
        <v>0</v>
      </c>
      <c r="T436" s="168">
        <f>IF(A28stdlife="n/a","n/a",IF(T$3&gt;(A28stdlife+$E436),(Input!$N$170*(1+rvanilla)^0.5)-SUM($N436:S436),(Input!$N$170*(1+rvanilla)^0.5)/A28stdlife))</f>
        <v>0</v>
      </c>
      <c r="U436" s="168">
        <f>IF(A28stdlife="n/a","n/a",IF(U$3&gt;(A28stdlife+$E436),(Input!$N$170*(1+rvanilla)^0.5)-SUM($N436:T436),(Input!$N$170*(1+rvanilla)^0.5)/A28stdlife))</f>
        <v>0</v>
      </c>
      <c r="V436" s="168">
        <f>IF(A28stdlife="n/a","n/a",IF(V$3&gt;(A28stdlife+$E436),(Input!$N$170*(1+rvanilla)^0.5)-SUM($N436:U436),(Input!$N$170*(1+rvanilla)^0.5)/A28stdlife))</f>
        <v>0</v>
      </c>
      <c r="W436" s="168">
        <f>IF(A28stdlife="n/a","n/a",IF(W$3&gt;(A28stdlife+$E436),(Input!$N$170*(1+rvanilla)^0.5)-SUM($N436:V436),(Input!$N$170*(1+rvanilla)^0.5)/A28stdlife))</f>
        <v>0</v>
      </c>
      <c r="X436" s="168">
        <f>IF(A28stdlife="n/a","n/a",IF(X$3&gt;(A28stdlife+$E436),(Input!$N$170*(1+rvanilla)^0.5)-SUM($N436:W436),(Input!$N$170*(1+rvanilla)^0.5)/A28stdlife))</f>
        <v>0</v>
      </c>
      <c r="Y436" s="168">
        <f>IF(A28stdlife="n/a","n/a",IF(Y$3&gt;(A28stdlife+$E436),(Input!$N$170*(1+rvanilla)^0.5)-SUM($N436:X436),(Input!$N$170*(1+rvanilla)^0.5)/A28stdlife))</f>
        <v>0</v>
      </c>
      <c r="Z436" s="168">
        <f>IF(A28stdlife="n/a","n/a",IF(Z$3&gt;(A28stdlife+$E436),(Input!$N$170*(1+rvanilla)^0.5)-SUM($N436:Y436),(Input!$N$170*(1+rvanilla)^0.5)/A28stdlife))</f>
        <v>0</v>
      </c>
      <c r="AA436" s="168">
        <f>IF(A28stdlife="n/a","n/a",IF(AA$3&gt;(A28stdlife+$E436),(Input!$N$170*(1+rvanilla)^0.5)-SUM($N436:Z436),(Input!$N$170*(1+rvanilla)^0.5)/A28stdlife))</f>
        <v>0</v>
      </c>
      <c r="AB436" s="168">
        <f>IF(A28stdlife="n/a","n/a",IF(AB$3&gt;(A28stdlife+$E436),(Input!$N$170*(1+rvanilla)^0.5)-SUM($N436:AA436),(Input!$N$170*(1+rvanilla)^0.5)/A28stdlife))</f>
        <v>0</v>
      </c>
      <c r="AC436" s="168">
        <f>IF(A28stdlife="n/a","n/a",IF(AC$3&gt;(A28stdlife+$E436),(Input!$N$170*(1+rvanilla)^0.5)-SUM($N436:AB436),(Input!$N$170*(1+rvanilla)^0.5)/A28stdlife))</f>
        <v>0</v>
      </c>
      <c r="AD436" s="168">
        <f>IF(A28stdlife="n/a","n/a",IF(AD$3&gt;(A28stdlife+$E436),(Input!$N$170*(1+rvanilla)^0.5)-SUM($N436:AC436),(Input!$N$170*(1+rvanilla)^0.5)/A28stdlife))</f>
        <v>0</v>
      </c>
      <c r="AE436" s="168">
        <f>IF(A28stdlife="n/a","n/a",IF(AE$3&gt;(A28stdlife+$E436),(Input!$N$170*(1+rvanilla)^0.5)-SUM($N436:AD436),(Input!$N$170*(1+rvanilla)^0.5)/A28stdlife))</f>
        <v>0</v>
      </c>
      <c r="AF436" s="168">
        <f>IF(A28stdlife="n/a","n/a",IF(AF$3&gt;(A28stdlife+$E436),(Input!$N$170*(1+rvanilla)^0.5)-SUM($N436:AE436),(Input!$N$170*(1+rvanilla)^0.5)/A28stdlife))</f>
        <v>0</v>
      </c>
      <c r="AG436" s="168">
        <f>IF(A28stdlife="n/a","n/a",IF(AG$3&gt;(A28stdlife+$E436),(Input!$N$170*(1+rvanilla)^0.5)-SUM($N436:AF436),(Input!$N$170*(1+rvanilla)^0.5)/A28stdlife))</f>
        <v>0</v>
      </c>
      <c r="AH436" s="168">
        <f>IF(A28stdlife="n/a","n/a",IF(AH$3&gt;(A28stdlife+$E436),(Input!$N$170*(1+rvanilla)^0.5)-SUM($N436:AG436),(Input!$N$170*(1+rvanilla)^0.5)/A28stdlife))</f>
        <v>0</v>
      </c>
      <c r="AI436" s="168">
        <f>IF(A28stdlife="n/a","n/a",IF(AI$3&gt;(A28stdlife+$E436),(Input!$N$170*(1+rvanilla)^0.5)-SUM($N436:AH436),(Input!$N$170*(1+rvanilla)^0.5)/A28stdlife))</f>
        <v>0</v>
      </c>
      <c r="AJ436" s="168">
        <f>IF(A28stdlife="n/a","n/a",IF(AJ$3&gt;(A28stdlife+$E436),(Input!$N$170*(1+rvanilla)^0.5)-SUM($N436:AI436),(Input!$N$170*(1+rvanilla)^0.5)/A28stdlife))</f>
        <v>0</v>
      </c>
      <c r="AK436" s="168">
        <f>IF(A28stdlife="n/a","n/a",IF(AK$3&gt;(A28stdlife+$E436),(Input!$N$170*(1+rvanilla)^0.5)-SUM($N436:AJ436),(Input!$N$170*(1+rvanilla)^0.5)/A28stdlife))</f>
        <v>0</v>
      </c>
      <c r="AL436" s="168">
        <f>IF(A28stdlife="n/a","n/a",IF(AL$3&gt;(A28stdlife+$E436),(Input!$N$170*(1+rvanilla)^0.5)-SUM($N436:AK436),(Input!$N$170*(1+rvanilla)^0.5)/A28stdlife))</f>
        <v>0</v>
      </c>
      <c r="AM436" s="168">
        <f>IF(A28stdlife="n/a","n/a",IF(AM$3&gt;(A28stdlife+$E436),(Input!$N$170*(1+rvanilla)^0.5)-SUM($N436:AL436),(Input!$N$170*(1+rvanilla)^0.5)/A28stdlife))</f>
        <v>0</v>
      </c>
      <c r="AN436" s="168">
        <f>IF(A28stdlife="n/a","n/a",IF(AN$3&gt;(A28stdlife+$E436),(Input!$N$170*(1+rvanilla)^0.5)-SUM($N436:AM436),(Input!$N$170*(1+rvanilla)^0.5)/A28stdlife))</f>
        <v>0</v>
      </c>
      <c r="AO436" s="168">
        <f>IF(A28stdlife="n/a","n/a",IF(AO$3&gt;(A28stdlife+$E436),(Input!$N$170*(1+rvanilla)^0.5)-SUM($N436:AN436),(Input!$N$170*(1+rvanilla)^0.5)/A28stdlife))</f>
        <v>0</v>
      </c>
      <c r="AP436" s="168">
        <f>IF(A28stdlife="n/a","n/a",IF(AP$3&gt;(A28stdlife+$E436),(Input!$N$170*(1+rvanilla)^0.5)-SUM($N436:AO436),(Input!$N$170*(1+rvanilla)^0.5)/A28stdlife))</f>
        <v>0</v>
      </c>
      <c r="AQ436" s="168">
        <f>IF(A28stdlife="n/a","n/a",IF(AQ$3&gt;(A28stdlife+$E436),(Input!$N$170*(1+rvanilla)^0.5)-SUM($N436:AP436),(Input!$N$170*(1+rvanilla)^0.5)/A28stdlife))</f>
        <v>0</v>
      </c>
      <c r="AR436" s="168">
        <f>IF(A28stdlife="n/a","n/a",IF(AR$3&gt;(A28stdlife+$E436),(Input!$N$170*(1+rvanilla)^0.5)-SUM($N436:AQ436),(Input!$N$170*(1+rvanilla)^0.5)/A28stdlife))</f>
        <v>0</v>
      </c>
      <c r="AS436" s="168">
        <f>IF(A28stdlife="n/a","n/a",IF(AS$3&gt;(A28stdlife+$E436),(Input!$N$170*(1+rvanilla)^0.5)-SUM($N436:AR436),(Input!$N$170*(1+rvanilla)^0.5)/A28stdlife))</f>
        <v>0</v>
      </c>
      <c r="AT436" s="168">
        <f>IF(A28stdlife="n/a","n/a",IF(AT$3&gt;(A28stdlife+$E436),(Input!$N$170*(1+rvanilla)^0.5)-SUM($N436:AS436),(Input!$N$170*(1+rvanilla)^0.5)/A28stdlife))</f>
        <v>0</v>
      </c>
      <c r="AU436" s="168">
        <f>IF(A28stdlife="n/a","n/a",IF(AU$3&gt;(A28stdlife+$E436),(Input!$N$170*(1+rvanilla)^0.5)-SUM($N436:AT436),(Input!$N$170*(1+rvanilla)^0.5)/A28stdlife))</f>
        <v>0</v>
      </c>
      <c r="AV436" s="168">
        <f>IF(A28stdlife="n/a","n/a",IF(AV$3&gt;(A28stdlife+$E436),(Input!$N$170*(1+rvanilla)^0.5)-SUM($N436:AU436),(Input!$N$170*(1+rvanilla)^0.5)/A28stdlife))</f>
        <v>0</v>
      </c>
      <c r="AW436" s="168">
        <f>IF(A28stdlife="n/a","n/a",IF(AW$3&gt;(A28stdlife+$E436),(Input!$N$170*(1+rvanilla)^0.5)-SUM($N436:AV436),(Input!$N$170*(1+rvanilla)^0.5)/A28stdlife))</f>
        <v>0</v>
      </c>
      <c r="AX436" s="168">
        <f>IF(A28stdlife="n/a","n/a",IF(AX$3&gt;(A28stdlife+$E436),(Input!$N$170*(1+rvanilla)^0.5)-SUM($N436:AW436),(Input!$N$170*(1+rvanilla)^0.5)/A28stdlife))</f>
        <v>0</v>
      </c>
      <c r="AY436" s="168">
        <f>IF(A28stdlife="n/a","n/a",IF(AY$3&gt;(A28stdlife+$E436),(Input!$N$170*(1+rvanilla)^0.5)-SUM($N436:AX436),(Input!$N$170*(1+rvanilla)^0.5)/A28stdlife))</f>
        <v>0</v>
      </c>
      <c r="AZ436" s="168">
        <f>IF(A28stdlife="n/a","n/a",IF(AZ$3&gt;(A28stdlife+$E436),(Input!$N$170*(1+rvanilla)^0.5)-SUM($N436:AY436),(Input!$N$170*(1+rvanilla)^0.5)/A28stdlife))</f>
        <v>0</v>
      </c>
      <c r="BA436" s="168">
        <f>IF(A28stdlife="n/a","n/a",IF(BA$3&gt;(A28stdlife+$E436),(Input!$N$170*(1+rvanilla)^0.5)-SUM($N436:AZ436),(Input!$N$170*(1+rvanilla)^0.5)/A28stdlife))</f>
        <v>0</v>
      </c>
      <c r="BB436" s="168">
        <f>IF(A28stdlife="n/a","n/a",IF(BB$3&gt;(A28stdlife+$E436),(Input!$N$170*(1+rvanilla)^0.5)-SUM($N436:BA436),(Input!$N$170*(1+rvanilla)^0.5)/A28stdlife))</f>
        <v>0</v>
      </c>
      <c r="BC436" s="168">
        <f>IF(A28stdlife="n/a","n/a",IF(BC$3&gt;(A28stdlife+$E436),(Input!$N$170*(1+rvanilla)^0.5)-SUM($N436:BB436),(Input!$N$170*(1+rvanilla)^0.5)/A28stdlife))</f>
        <v>0</v>
      </c>
      <c r="BD436" s="168">
        <f>IF(A28stdlife="n/a","n/a",IF(BD$3&gt;(A28stdlife+$E436),(Input!$N$170*(1+rvanilla)^0.5)-SUM($N436:BC436),(Input!$N$170*(1+rvanilla)^0.5)/A28stdlife))</f>
        <v>0</v>
      </c>
      <c r="BE436" s="168">
        <f>IF(A28stdlife="n/a","n/a",IF(BE$3&gt;(A28stdlife+$E436),(Input!$N$170*(1+rvanilla)^0.5)-SUM($N436:BD436),(Input!$N$170*(1+rvanilla)^0.5)/A28stdlife))</f>
        <v>0</v>
      </c>
      <c r="BF436" s="168">
        <f>IF(A28stdlife="n/a","n/a",IF(BF$3&gt;(A28stdlife+$E436),(Input!$N$170*(1+rvanilla)^0.5)-SUM($N436:BE436),(Input!$N$170*(1+rvanilla)^0.5)/A28stdlife))</f>
        <v>0</v>
      </c>
      <c r="BG436" s="168">
        <f>IF(A28stdlife="n/a","n/a",IF(BG$3&gt;(A28stdlife+$E436),(Input!$N$170*(1+rvanilla)^0.5)-SUM($N436:BF436),(Input!$N$170*(1+rvanilla)^0.5)/A28stdlife))</f>
        <v>0</v>
      </c>
      <c r="BH436" s="168">
        <f>IF(A28stdlife="n/a","n/a",IF(BH$3&gt;(A28stdlife+$E436),(Input!$N$170*(1+rvanilla)^0.5)-SUM($N436:BG436),(Input!$N$170*(1+rvanilla)^0.5)/A28stdlife))</f>
        <v>0</v>
      </c>
      <c r="BI436" s="168">
        <f>IF(A28stdlife="n/a","n/a",IF(BI$3&gt;(A28stdlife+$E436),(Input!$N$170*(1+rvanilla)^0.5)-SUM($N436:BH436),(Input!$N$170*(1+rvanilla)^0.5)/A28stdlife))</f>
        <v>0</v>
      </c>
      <c r="BJ436" s="20"/>
      <c r="BK436" s="20"/>
      <c r="BL436"/>
      <c r="BM436"/>
      <c r="BN436"/>
      <c r="BO436"/>
      <c r="BP436"/>
      <c r="BQ436"/>
      <c r="BR436"/>
      <c r="BS436"/>
      <c r="BT436"/>
      <c r="BU436"/>
      <c r="BV436"/>
      <c r="BW436"/>
      <c r="BX436"/>
      <c r="BY436"/>
      <c r="BZ436"/>
      <c r="CA436"/>
      <c r="CB436"/>
      <c r="CC436"/>
      <c r="CD436"/>
      <c r="CE436"/>
      <c r="CF436"/>
      <c r="CG436"/>
      <c r="CH436"/>
      <c r="CI436"/>
      <c r="CJ436"/>
      <c r="CK436"/>
      <c r="CL436"/>
      <c r="CM436"/>
      <c r="CN436"/>
      <c r="CO436"/>
      <c r="CP436"/>
      <c r="CQ436"/>
      <c r="CR436"/>
      <c r="CS436"/>
      <c r="CT436"/>
      <c r="CU436"/>
      <c r="CV436"/>
      <c r="CW436"/>
      <c r="CX436"/>
      <c r="CY436"/>
      <c r="CZ436"/>
      <c r="DA436"/>
      <c r="DB436"/>
      <c r="DC436"/>
      <c r="DD436"/>
      <c r="DE436"/>
      <c r="DF436"/>
      <c r="DG436"/>
      <c r="DH436"/>
      <c r="DI436"/>
      <c r="DJ436"/>
      <c r="DK436"/>
      <c r="DL436"/>
      <c r="DM436"/>
      <c r="DN436"/>
      <c r="DO436"/>
      <c r="DP436"/>
      <c r="DQ436"/>
      <c r="DR436"/>
      <c r="DS436"/>
      <c r="DT436"/>
      <c r="DU436"/>
      <c r="DV436"/>
      <c r="DW436"/>
      <c r="DX436"/>
      <c r="DY436"/>
      <c r="DZ436"/>
      <c r="EA436"/>
      <c r="EB436"/>
      <c r="EC436"/>
      <c r="ED436"/>
      <c r="EE436"/>
      <c r="EF436"/>
      <c r="EG436"/>
      <c r="EH436"/>
      <c r="EI436"/>
      <c r="EJ436"/>
      <c r="EK436"/>
      <c r="EL436"/>
      <c r="EM436"/>
      <c r="EN436"/>
      <c r="EO436"/>
      <c r="EP436"/>
      <c r="EQ436"/>
      <c r="ER436"/>
      <c r="ES436"/>
      <c r="ET436"/>
      <c r="EU436"/>
      <c r="EV436"/>
      <c r="EW436"/>
      <c r="EX436"/>
      <c r="EY436"/>
      <c r="EZ436"/>
      <c r="FA436"/>
      <c r="FB436"/>
      <c r="FC436"/>
      <c r="FD436"/>
      <c r="FE436"/>
      <c r="FF436"/>
      <c r="FG436"/>
      <c r="FH436"/>
      <c r="FI436"/>
      <c r="FJ436"/>
      <c r="FK436"/>
      <c r="FL436"/>
      <c r="FM436"/>
      <c r="FN436"/>
      <c r="FO436"/>
      <c r="FP436"/>
      <c r="FQ436"/>
      <c r="FR436"/>
      <c r="FS436"/>
      <c r="FT436"/>
      <c r="FU436"/>
      <c r="FV436"/>
      <c r="FW436"/>
      <c r="FX436"/>
      <c r="FY436"/>
      <c r="FZ436"/>
      <c r="GA436"/>
      <c r="GB436"/>
      <c r="GC436"/>
      <c r="GD436"/>
      <c r="GE436"/>
      <c r="GF436"/>
      <c r="GG436"/>
      <c r="GH436"/>
      <c r="GI436"/>
      <c r="GJ436"/>
      <c r="GK436"/>
      <c r="GL436"/>
      <c r="GM436"/>
      <c r="GN436"/>
      <c r="GO436"/>
      <c r="GP436"/>
      <c r="GQ436"/>
      <c r="GR436"/>
      <c r="GS436"/>
      <c r="GT436"/>
      <c r="GU436"/>
      <c r="GV436"/>
      <c r="GW436"/>
      <c r="GX436"/>
      <c r="GY436"/>
      <c r="GZ436"/>
      <c r="HA436"/>
      <c r="HB436"/>
      <c r="HC436"/>
      <c r="HD436"/>
      <c r="HE436"/>
      <c r="HF436"/>
      <c r="HG436"/>
      <c r="HH436"/>
      <c r="HI436"/>
      <c r="HJ436"/>
      <c r="HK436"/>
      <c r="HL436"/>
      <c r="HM436"/>
      <c r="HN436"/>
      <c r="HO436"/>
      <c r="HP436"/>
      <c r="HQ436"/>
      <c r="HR436"/>
      <c r="HS436"/>
      <c r="HT436"/>
      <c r="HU436"/>
      <c r="HV436"/>
      <c r="HW436"/>
      <c r="HX436"/>
      <c r="HY436"/>
      <c r="HZ436"/>
      <c r="IA436"/>
      <c r="IB436"/>
      <c r="IC436"/>
      <c r="ID436"/>
      <c r="IE436"/>
      <c r="IF436"/>
      <c r="IG436"/>
      <c r="IH436"/>
      <c r="II436"/>
      <c r="IJ436"/>
      <c r="IK436"/>
      <c r="IL436"/>
      <c r="IM436"/>
      <c r="IN436"/>
      <c r="IO436"/>
      <c r="IP436"/>
      <c r="IQ436"/>
      <c r="IR436"/>
      <c r="IS436"/>
      <c r="IT436"/>
      <c r="IU436"/>
      <c r="IV436"/>
    </row>
    <row r="437" spans="1:256" s="5" customFormat="1" hidden="1" outlineLevel="2">
      <c r="A437" s="20"/>
      <c r="B437" s="20"/>
      <c r="C437" s="38"/>
      <c r="D437" s="641"/>
      <c r="E437" s="287">
        <v>9</v>
      </c>
      <c r="F437" s="40"/>
      <c r="G437" s="445"/>
      <c r="H437" s="315"/>
      <c r="I437" s="315"/>
      <c r="J437" s="315"/>
      <c r="K437" s="315"/>
      <c r="L437" s="315"/>
      <c r="M437" s="315"/>
      <c r="N437" s="315"/>
      <c r="O437" s="314"/>
      <c r="P437" s="168">
        <f>IF(A28stdlife="n/a","n/a",IF(P$3&gt;(A28stdlife+$E437),(Input!$O$170*(1+rvanilla)^0.5)-SUM($O437:O437),(Input!$O$170*(1+rvanilla)^0.5)/A28stdlife))</f>
        <v>0</v>
      </c>
      <c r="Q437" s="168">
        <f>IF(A28stdlife="n/a","n/a",IF(Q$3&gt;(A28stdlife+$E437),(Input!$O$170*(1+rvanilla)^0.5)-SUM($O437:P437),(Input!$O$170*(1+rvanilla)^0.5)/A28stdlife))</f>
        <v>0</v>
      </c>
      <c r="R437" s="168">
        <f>IF(A28stdlife="n/a","n/a",IF(R$3&gt;(A28stdlife+$E437),(Input!$O$170*(1+rvanilla)^0.5)-SUM($O437:Q437),(Input!$O$170*(1+rvanilla)^0.5)/A28stdlife))</f>
        <v>0</v>
      </c>
      <c r="S437" s="168">
        <f>IF(A28stdlife="n/a","n/a",IF(S$3&gt;(A28stdlife+$E437),(Input!$O$170*(1+rvanilla)^0.5)-SUM($O437:R437),(Input!$O$170*(1+rvanilla)^0.5)/A28stdlife))</f>
        <v>0</v>
      </c>
      <c r="T437" s="168">
        <f>IF(A28stdlife="n/a","n/a",IF(T$3&gt;(A28stdlife+$E437),(Input!$O$170*(1+rvanilla)^0.5)-SUM($O437:S437),(Input!$O$170*(1+rvanilla)^0.5)/A28stdlife))</f>
        <v>0</v>
      </c>
      <c r="U437" s="168">
        <f>IF(A28stdlife="n/a","n/a",IF(U$3&gt;(A28stdlife+$E437),(Input!$O$170*(1+rvanilla)^0.5)-SUM($O437:T437),(Input!$O$170*(1+rvanilla)^0.5)/A28stdlife))</f>
        <v>0</v>
      </c>
      <c r="V437" s="168">
        <f>IF(A28stdlife="n/a","n/a",IF(V$3&gt;(A28stdlife+$E437),(Input!$O$170*(1+rvanilla)^0.5)-SUM($O437:U437),(Input!$O$170*(1+rvanilla)^0.5)/A28stdlife))</f>
        <v>0</v>
      </c>
      <c r="W437" s="168">
        <f>IF(A28stdlife="n/a","n/a",IF(W$3&gt;(A28stdlife+$E437),(Input!$O$170*(1+rvanilla)^0.5)-SUM($O437:V437),(Input!$O$170*(1+rvanilla)^0.5)/A28stdlife))</f>
        <v>0</v>
      </c>
      <c r="X437" s="168">
        <f>IF(A28stdlife="n/a","n/a",IF(X$3&gt;(A28stdlife+$E437),(Input!$O$170*(1+rvanilla)^0.5)-SUM($O437:W437),(Input!$O$170*(1+rvanilla)^0.5)/A28stdlife))</f>
        <v>0</v>
      </c>
      <c r="Y437" s="168">
        <f>IF(A28stdlife="n/a","n/a",IF(Y$3&gt;(A28stdlife+$E437),(Input!$O$170*(1+rvanilla)^0.5)-SUM($O437:X437),(Input!$O$170*(1+rvanilla)^0.5)/A28stdlife))</f>
        <v>0</v>
      </c>
      <c r="Z437" s="168">
        <f>IF(A28stdlife="n/a","n/a",IF(Z$3&gt;(A28stdlife+$E437),(Input!$O$170*(1+rvanilla)^0.5)-SUM($O437:Y437),(Input!$O$170*(1+rvanilla)^0.5)/A28stdlife))</f>
        <v>0</v>
      </c>
      <c r="AA437" s="168">
        <f>IF(A28stdlife="n/a","n/a",IF(AA$3&gt;(A28stdlife+$E437),(Input!$O$170*(1+rvanilla)^0.5)-SUM($O437:Z437),(Input!$O$170*(1+rvanilla)^0.5)/A28stdlife))</f>
        <v>0</v>
      </c>
      <c r="AB437" s="168">
        <f>IF(A28stdlife="n/a","n/a",IF(AB$3&gt;(A28stdlife+$E437),(Input!$O$170*(1+rvanilla)^0.5)-SUM($O437:AA437),(Input!$O$170*(1+rvanilla)^0.5)/A28stdlife))</f>
        <v>0</v>
      </c>
      <c r="AC437" s="168">
        <f>IF(A28stdlife="n/a","n/a",IF(AC$3&gt;(A28stdlife+$E437),(Input!$O$170*(1+rvanilla)^0.5)-SUM($O437:AB437),(Input!$O$170*(1+rvanilla)^0.5)/A28stdlife))</f>
        <v>0</v>
      </c>
      <c r="AD437" s="168">
        <f>IF(A28stdlife="n/a","n/a",IF(AD$3&gt;(A28stdlife+$E437),(Input!$O$170*(1+rvanilla)^0.5)-SUM($O437:AC437),(Input!$O$170*(1+rvanilla)^0.5)/A28stdlife))</f>
        <v>0</v>
      </c>
      <c r="AE437" s="168">
        <f>IF(A28stdlife="n/a","n/a",IF(AE$3&gt;(A28stdlife+$E437),(Input!$O$170*(1+rvanilla)^0.5)-SUM($O437:AD437),(Input!$O$170*(1+rvanilla)^0.5)/A28stdlife))</f>
        <v>0</v>
      </c>
      <c r="AF437" s="168">
        <f>IF(A28stdlife="n/a","n/a",IF(AF$3&gt;(A28stdlife+$E437),(Input!$O$170*(1+rvanilla)^0.5)-SUM($O437:AE437),(Input!$O$170*(1+rvanilla)^0.5)/A28stdlife))</f>
        <v>0</v>
      </c>
      <c r="AG437" s="168">
        <f>IF(A28stdlife="n/a","n/a",IF(AG$3&gt;(A28stdlife+$E437),(Input!$O$170*(1+rvanilla)^0.5)-SUM($O437:AF437),(Input!$O$170*(1+rvanilla)^0.5)/A28stdlife))</f>
        <v>0</v>
      </c>
      <c r="AH437" s="168">
        <f>IF(A28stdlife="n/a","n/a",IF(AH$3&gt;(A28stdlife+$E437),(Input!$O$170*(1+rvanilla)^0.5)-SUM($O437:AG437),(Input!$O$170*(1+rvanilla)^0.5)/A28stdlife))</f>
        <v>0</v>
      </c>
      <c r="AI437" s="168">
        <f>IF(A28stdlife="n/a","n/a",IF(AI$3&gt;(A28stdlife+$E437),(Input!$O$170*(1+rvanilla)^0.5)-SUM($O437:AH437),(Input!$O$170*(1+rvanilla)^0.5)/A28stdlife))</f>
        <v>0</v>
      </c>
      <c r="AJ437" s="168">
        <f>IF(A28stdlife="n/a","n/a",IF(AJ$3&gt;(A28stdlife+$E437),(Input!$O$170*(1+rvanilla)^0.5)-SUM($O437:AI437),(Input!$O$170*(1+rvanilla)^0.5)/A28stdlife))</f>
        <v>0</v>
      </c>
      <c r="AK437" s="168">
        <f>IF(A28stdlife="n/a","n/a",IF(AK$3&gt;(A28stdlife+$E437),(Input!$O$170*(1+rvanilla)^0.5)-SUM($O437:AJ437),(Input!$O$170*(1+rvanilla)^0.5)/A28stdlife))</f>
        <v>0</v>
      </c>
      <c r="AL437" s="168">
        <f>IF(A28stdlife="n/a","n/a",IF(AL$3&gt;(A28stdlife+$E437),(Input!$O$170*(1+rvanilla)^0.5)-SUM($O437:AK437),(Input!$O$170*(1+rvanilla)^0.5)/A28stdlife))</f>
        <v>0</v>
      </c>
      <c r="AM437" s="168">
        <f>IF(A28stdlife="n/a","n/a",IF(AM$3&gt;(A28stdlife+$E437),(Input!$O$170*(1+rvanilla)^0.5)-SUM($O437:AL437),(Input!$O$170*(1+rvanilla)^0.5)/A28stdlife))</f>
        <v>0</v>
      </c>
      <c r="AN437" s="168">
        <f>IF(A28stdlife="n/a","n/a",IF(AN$3&gt;(A28stdlife+$E437),(Input!$O$170*(1+rvanilla)^0.5)-SUM($O437:AM437),(Input!$O$170*(1+rvanilla)^0.5)/A28stdlife))</f>
        <v>0</v>
      </c>
      <c r="AO437" s="168">
        <f>IF(A28stdlife="n/a","n/a",IF(AO$3&gt;(A28stdlife+$E437),(Input!$O$170*(1+rvanilla)^0.5)-SUM($O437:AN437),(Input!$O$170*(1+rvanilla)^0.5)/A28stdlife))</f>
        <v>0</v>
      </c>
      <c r="AP437" s="168">
        <f>IF(A28stdlife="n/a","n/a",IF(AP$3&gt;(A28stdlife+$E437),(Input!$O$170*(1+rvanilla)^0.5)-SUM($O437:AO437),(Input!$O$170*(1+rvanilla)^0.5)/A28stdlife))</f>
        <v>0</v>
      </c>
      <c r="AQ437" s="168">
        <f>IF(A28stdlife="n/a","n/a",IF(AQ$3&gt;(A28stdlife+$E437),(Input!$O$170*(1+rvanilla)^0.5)-SUM($O437:AP437),(Input!$O$170*(1+rvanilla)^0.5)/A28stdlife))</f>
        <v>0</v>
      </c>
      <c r="AR437" s="168">
        <f>IF(A28stdlife="n/a","n/a",IF(AR$3&gt;(A28stdlife+$E437),(Input!$O$170*(1+rvanilla)^0.5)-SUM($O437:AQ437),(Input!$O$170*(1+rvanilla)^0.5)/A28stdlife))</f>
        <v>0</v>
      </c>
      <c r="AS437" s="168">
        <f>IF(A28stdlife="n/a","n/a",IF(AS$3&gt;(A28stdlife+$E437),(Input!$O$170*(1+rvanilla)^0.5)-SUM($O437:AR437),(Input!$O$170*(1+rvanilla)^0.5)/A28stdlife))</f>
        <v>0</v>
      </c>
      <c r="AT437" s="168">
        <f>IF(A28stdlife="n/a","n/a",IF(AT$3&gt;(A28stdlife+$E437),(Input!$O$170*(1+rvanilla)^0.5)-SUM($O437:AS437),(Input!$O$170*(1+rvanilla)^0.5)/A28stdlife))</f>
        <v>0</v>
      </c>
      <c r="AU437" s="168">
        <f>IF(A28stdlife="n/a","n/a",IF(AU$3&gt;(A28stdlife+$E437),(Input!$O$170*(1+rvanilla)^0.5)-SUM($O437:AT437),(Input!$O$170*(1+rvanilla)^0.5)/A28stdlife))</f>
        <v>0</v>
      </c>
      <c r="AV437" s="168">
        <f>IF(A28stdlife="n/a","n/a",IF(AV$3&gt;(A28stdlife+$E437),(Input!$O$170*(1+rvanilla)^0.5)-SUM($O437:AU437),(Input!$O$170*(1+rvanilla)^0.5)/A28stdlife))</f>
        <v>0</v>
      </c>
      <c r="AW437" s="168">
        <f>IF(A28stdlife="n/a","n/a",IF(AW$3&gt;(A28stdlife+$E437),(Input!$O$170*(1+rvanilla)^0.5)-SUM($O437:AV437),(Input!$O$170*(1+rvanilla)^0.5)/A28stdlife))</f>
        <v>0</v>
      </c>
      <c r="AX437" s="168">
        <f>IF(A28stdlife="n/a","n/a",IF(AX$3&gt;(A28stdlife+$E437),(Input!$O$170*(1+rvanilla)^0.5)-SUM($O437:AW437),(Input!$O$170*(1+rvanilla)^0.5)/A28stdlife))</f>
        <v>0</v>
      </c>
      <c r="AY437" s="168">
        <f>IF(A28stdlife="n/a","n/a",IF(AY$3&gt;(A28stdlife+$E437),(Input!$O$170*(1+rvanilla)^0.5)-SUM($O437:AX437),(Input!$O$170*(1+rvanilla)^0.5)/A28stdlife))</f>
        <v>0</v>
      </c>
      <c r="AZ437" s="168">
        <f>IF(A28stdlife="n/a","n/a",IF(AZ$3&gt;(A28stdlife+$E437),(Input!$O$170*(1+rvanilla)^0.5)-SUM($O437:AY437),(Input!$O$170*(1+rvanilla)^0.5)/A28stdlife))</f>
        <v>0</v>
      </c>
      <c r="BA437" s="168">
        <f>IF(A28stdlife="n/a","n/a",IF(BA$3&gt;(A28stdlife+$E437),(Input!$O$170*(1+rvanilla)^0.5)-SUM($O437:AZ437),(Input!$O$170*(1+rvanilla)^0.5)/A28stdlife))</f>
        <v>0</v>
      </c>
      <c r="BB437" s="168">
        <f>IF(A28stdlife="n/a","n/a",IF(BB$3&gt;(A28stdlife+$E437),(Input!$O$170*(1+rvanilla)^0.5)-SUM($O437:BA437),(Input!$O$170*(1+rvanilla)^0.5)/A28stdlife))</f>
        <v>0</v>
      </c>
      <c r="BC437" s="168">
        <f>IF(A28stdlife="n/a","n/a",IF(BC$3&gt;(A28stdlife+$E437),(Input!$O$170*(1+rvanilla)^0.5)-SUM($O437:BB437),(Input!$O$170*(1+rvanilla)^0.5)/A28stdlife))</f>
        <v>0</v>
      </c>
      <c r="BD437" s="168">
        <f>IF(A28stdlife="n/a","n/a",IF(BD$3&gt;(A28stdlife+$E437),(Input!$O$170*(1+rvanilla)^0.5)-SUM($O437:BC437),(Input!$O$170*(1+rvanilla)^0.5)/A28stdlife))</f>
        <v>0</v>
      </c>
      <c r="BE437" s="168">
        <f>IF(A28stdlife="n/a","n/a",IF(BE$3&gt;(A28stdlife+$E437),(Input!$O$170*(1+rvanilla)^0.5)-SUM($O437:BD437),(Input!$O$170*(1+rvanilla)^0.5)/A28stdlife))</f>
        <v>0</v>
      </c>
      <c r="BF437" s="168">
        <f>IF(A28stdlife="n/a","n/a",IF(BF$3&gt;(A28stdlife+$E437),(Input!$O$170*(1+rvanilla)^0.5)-SUM($O437:BE437),(Input!$O$170*(1+rvanilla)^0.5)/A28stdlife))</f>
        <v>0</v>
      </c>
      <c r="BG437" s="168">
        <f>IF(A28stdlife="n/a","n/a",IF(BG$3&gt;(A28stdlife+$E437),(Input!$O$170*(1+rvanilla)^0.5)-SUM($O437:BF437),(Input!$O$170*(1+rvanilla)^0.5)/A28stdlife))</f>
        <v>0</v>
      </c>
      <c r="BH437" s="168">
        <f>IF(A28stdlife="n/a","n/a",IF(BH$3&gt;(A28stdlife+$E437),(Input!$O$170*(1+rvanilla)^0.5)-SUM($O437:BG437),(Input!$O$170*(1+rvanilla)^0.5)/A28stdlife))</f>
        <v>0</v>
      </c>
      <c r="BI437" s="168">
        <f>IF(A28stdlife="n/a","n/a",IF(BI$3&gt;(A28stdlife+$E437),(Input!$O$170*(1+rvanilla)^0.5)-SUM($O437:BH437),(Input!$O$170*(1+rvanilla)^0.5)/A28stdlife))</f>
        <v>0</v>
      </c>
      <c r="BJ437" s="20"/>
      <c r="BK437" s="20"/>
      <c r="BL437"/>
      <c r="BM437"/>
      <c r="BN437"/>
      <c r="BO437"/>
      <c r="BP437"/>
      <c r="BQ437"/>
      <c r="BR437"/>
      <c r="BS437"/>
      <c r="BT437"/>
      <c r="BU437"/>
      <c r="BV437"/>
      <c r="BW437"/>
      <c r="BX437"/>
      <c r="BY437"/>
      <c r="BZ437"/>
      <c r="CA437"/>
      <c r="CB437"/>
      <c r="CC437"/>
      <c r="CD437"/>
      <c r="CE437"/>
      <c r="CF437"/>
      <c r="CG437"/>
      <c r="CH437"/>
      <c r="CI437"/>
      <c r="CJ437"/>
      <c r="CK437"/>
      <c r="CL437"/>
      <c r="CM437"/>
      <c r="CN437"/>
      <c r="CO437"/>
      <c r="CP437"/>
      <c r="CQ437"/>
      <c r="CR437"/>
      <c r="CS437"/>
      <c r="CT437"/>
      <c r="CU437"/>
      <c r="CV437"/>
      <c r="CW437"/>
      <c r="CX437"/>
      <c r="CY437"/>
      <c r="CZ437"/>
      <c r="DA437"/>
      <c r="DB437"/>
      <c r="DC437"/>
      <c r="DD437"/>
      <c r="DE437"/>
      <c r="DF437"/>
      <c r="DG437"/>
      <c r="DH437"/>
      <c r="DI437"/>
      <c r="DJ437"/>
      <c r="DK437"/>
      <c r="DL437"/>
      <c r="DM437"/>
      <c r="DN437"/>
      <c r="DO437"/>
      <c r="DP437"/>
      <c r="DQ437"/>
      <c r="DR437"/>
      <c r="DS437"/>
      <c r="DT437"/>
      <c r="DU437"/>
      <c r="DV437"/>
      <c r="DW437"/>
      <c r="DX437"/>
      <c r="DY437"/>
      <c r="DZ437"/>
      <c r="EA437"/>
      <c r="EB437"/>
      <c r="EC437"/>
      <c r="ED437"/>
      <c r="EE437"/>
      <c r="EF437"/>
      <c r="EG437"/>
      <c r="EH437"/>
      <c r="EI437"/>
      <c r="EJ437"/>
      <c r="EK437"/>
      <c r="EL437"/>
      <c r="EM437"/>
      <c r="EN437"/>
      <c r="EO437"/>
      <c r="EP437"/>
      <c r="EQ437"/>
      <c r="ER437"/>
      <c r="ES437"/>
      <c r="ET437"/>
      <c r="EU437"/>
      <c r="EV437"/>
      <c r="EW437"/>
      <c r="EX437"/>
      <c r="EY437"/>
      <c r="EZ437"/>
      <c r="FA437"/>
      <c r="FB437"/>
      <c r="FC437"/>
      <c r="FD437"/>
      <c r="FE437"/>
      <c r="FF437"/>
      <c r="FG437"/>
      <c r="FH437"/>
      <c r="FI437"/>
      <c r="FJ437"/>
      <c r="FK437"/>
      <c r="FL437"/>
      <c r="FM437"/>
      <c r="FN437"/>
      <c r="FO437"/>
      <c r="FP437"/>
      <c r="FQ437"/>
      <c r="FR437"/>
      <c r="FS437"/>
      <c r="FT437"/>
      <c r="FU437"/>
      <c r="FV437"/>
      <c r="FW437"/>
      <c r="FX437"/>
      <c r="FY437"/>
      <c r="FZ437"/>
      <c r="GA437"/>
      <c r="GB437"/>
      <c r="GC437"/>
      <c r="GD437"/>
      <c r="GE437"/>
      <c r="GF437"/>
      <c r="GG437"/>
      <c r="GH437"/>
      <c r="GI437"/>
      <c r="GJ437"/>
      <c r="GK437"/>
      <c r="GL437"/>
      <c r="GM437"/>
      <c r="GN437"/>
      <c r="GO437"/>
      <c r="GP437"/>
      <c r="GQ437"/>
      <c r="GR437"/>
      <c r="GS437"/>
      <c r="GT437"/>
      <c r="GU437"/>
      <c r="GV437"/>
      <c r="GW437"/>
      <c r="GX437"/>
      <c r="GY437"/>
      <c r="GZ437"/>
      <c r="HA437"/>
      <c r="HB437"/>
      <c r="HC437"/>
      <c r="HD437"/>
      <c r="HE437"/>
      <c r="HF437"/>
      <c r="HG437"/>
      <c r="HH437"/>
      <c r="HI437"/>
      <c r="HJ437"/>
      <c r="HK437"/>
      <c r="HL437"/>
      <c r="HM437"/>
      <c r="HN437"/>
      <c r="HO437"/>
      <c r="HP437"/>
      <c r="HQ437"/>
      <c r="HR437"/>
      <c r="HS437"/>
      <c r="HT437"/>
      <c r="HU437"/>
      <c r="HV437"/>
      <c r="HW437"/>
      <c r="HX437"/>
      <c r="HY437"/>
      <c r="HZ437"/>
      <c r="IA437"/>
      <c r="IB437"/>
      <c r="IC437"/>
      <c r="ID437"/>
      <c r="IE437"/>
      <c r="IF437"/>
      <c r="IG437"/>
      <c r="IH437"/>
      <c r="II437"/>
      <c r="IJ437"/>
      <c r="IK437"/>
      <c r="IL437"/>
      <c r="IM437"/>
      <c r="IN437"/>
      <c r="IO437"/>
      <c r="IP437"/>
      <c r="IQ437"/>
      <c r="IR437"/>
      <c r="IS437"/>
      <c r="IT437"/>
      <c r="IU437"/>
      <c r="IV437"/>
    </row>
    <row r="438" spans="1:256" s="5" customFormat="1" hidden="1" outlineLevel="2">
      <c r="A438" s="20"/>
      <c r="B438" s="20"/>
      <c r="C438" s="38"/>
      <c r="D438" s="641"/>
      <c r="E438" s="288">
        <v>10</v>
      </c>
      <c r="F438" s="40"/>
      <c r="G438" s="445"/>
      <c r="H438" s="315"/>
      <c r="I438" s="315"/>
      <c r="J438" s="315"/>
      <c r="K438" s="315"/>
      <c r="L438" s="315"/>
      <c r="M438" s="315"/>
      <c r="N438" s="315"/>
      <c r="O438" s="315"/>
      <c r="P438" s="314"/>
      <c r="Q438" s="168">
        <f>IF(A28stdlife="n/a","n/a",IF(Q$3&gt;(A28stdlife+$E438),(Input!$P$170*(1+rvanilla)^0.5)-SUM($P438:P438),(Input!$P$170*(1+rvanilla)^0.5)/A28stdlife))</f>
        <v>0</v>
      </c>
      <c r="R438" s="168">
        <f>IF(A28stdlife="n/a","n/a",IF(R$3&gt;(A28stdlife+$E438),(Input!$P$170*(1+rvanilla)^0.5)-SUM($P438:Q438),(Input!$P$170*(1+rvanilla)^0.5)/A28stdlife))</f>
        <v>0</v>
      </c>
      <c r="S438" s="168">
        <f>IF(A28stdlife="n/a","n/a",IF(S$3&gt;(A28stdlife+$E438),(Input!$P$170*(1+rvanilla)^0.5)-SUM($P438:R438),(Input!$P$170*(1+rvanilla)^0.5)/A28stdlife))</f>
        <v>0</v>
      </c>
      <c r="T438" s="168">
        <f>IF(A28stdlife="n/a","n/a",IF(T$3&gt;(A28stdlife+$E438),(Input!$P$170*(1+rvanilla)^0.5)-SUM($P438:S438),(Input!$P$170*(1+rvanilla)^0.5)/A28stdlife))</f>
        <v>0</v>
      </c>
      <c r="U438" s="168">
        <f>IF(A28stdlife="n/a","n/a",IF(U$3&gt;(A28stdlife+$E438),(Input!$P$170*(1+rvanilla)^0.5)-SUM($P438:T438),(Input!$P$170*(1+rvanilla)^0.5)/A28stdlife))</f>
        <v>0</v>
      </c>
      <c r="V438" s="168">
        <f>IF(A28stdlife="n/a","n/a",IF(V$3&gt;(A28stdlife+$E438),(Input!$P$170*(1+rvanilla)^0.5)-SUM($P438:U438),(Input!$P$170*(1+rvanilla)^0.5)/A28stdlife))</f>
        <v>0</v>
      </c>
      <c r="W438" s="168">
        <f>IF(A28stdlife="n/a","n/a",IF(W$3&gt;(A28stdlife+$E438),(Input!$P$170*(1+rvanilla)^0.5)-SUM($P438:V438),(Input!$P$170*(1+rvanilla)^0.5)/A28stdlife))</f>
        <v>0</v>
      </c>
      <c r="X438" s="168">
        <f>IF(A28stdlife="n/a","n/a",IF(X$3&gt;(A28stdlife+$E438),(Input!$P$170*(1+rvanilla)^0.5)-SUM($P438:W438),(Input!$P$170*(1+rvanilla)^0.5)/A28stdlife))</f>
        <v>0</v>
      </c>
      <c r="Y438" s="168">
        <f>IF(A28stdlife="n/a","n/a",IF(Y$3&gt;(A28stdlife+$E438),(Input!$P$170*(1+rvanilla)^0.5)-SUM($P438:X438),(Input!$P$170*(1+rvanilla)^0.5)/A28stdlife))</f>
        <v>0</v>
      </c>
      <c r="Z438" s="168">
        <f>IF(A28stdlife="n/a","n/a",IF(Z$3&gt;(A28stdlife+$E438),(Input!$P$170*(1+rvanilla)^0.5)-SUM($P438:Y438),(Input!$P$170*(1+rvanilla)^0.5)/A28stdlife))</f>
        <v>0</v>
      </c>
      <c r="AA438" s="168">
        <f>IF(A28stdlife="n/a","n/a",IF(AA$3&gt;(A28stdlife+$E438),(Input!$P$170*(1+rvanilla)^0.5)-SUM($P438:Z438),(Input!$P$170*(1+rvanilla)^0.5)/A28stdlife))</f>
        <v>0</v>
      </c>
      <c r="AB438" s="168">
        <f>IF(A28stdlife="n/a","n/a",IF(AB$3&gt;(A28stdlife+$E438),(Input!$P$170*(1+rvanilla)^0.5)-SUM($P438:AA438),(Input!$P$170*(1+rvanilla)^0.5)/A28stdlife))</f>
        <v>0</v>
      </c>
      <c r="AC438" s="168">
        <f>IF(A28stdlife="n/a","n/a",IF(AC$3&gt;(A28stdlife+$E438),(Input!$P$170*(1+rvanilla)^0.5)-SUM($P438:AB438),(Input!$P$170*(1+rvanilla)^0.5)/A28stdlife))</f>
        <v>0</v>
      </c>
      <c r="AD438" s="168">
        <f>IF(A28stdlife="n/a","n/a",IF(AD$3&gt;(A28stdlife+$E438),(Input!$P$170*(1+rvanilla)^0.5)-SUM($P438:AC438),(Input!$P$170*(1+rvanilla)^0.5)/A28stdlife))</f>
        <v>0</v>
      </c>
      <c r="AE438" s="168">
        <f>IF(A28stdlife="n/a","n/a",IF(AE$3&gt;(A28stdlife+$E438),(Input!$P$170*(1+rvanilla)^0.5)-SUM($P438:AD438),(Input!$P$170*(1+rvanilla)^0.5)/A28stdlife))</f>
        <v>0</v>
      </c>
      <c r="AF438" s="168">
        <f>IF(A28stdlife="n/a","n/a",IF(AF$3&gt;(A28stdlife+$E438),(Input!$P$170*(1+rvanilla)^0.5)-SUM($P438:AE438),(Input!$P$170*(1+rvanilla)^0.5)/A28stdlife))</f>
        <v>0</v>
      </c>
      <c r="AG438" s="168">
        <f>IF(A28stdlife="n/a","n/a",IF(AG$3&gt;(A28stdlife+$E438),(Input!$P$170*(1+rvanilla)^0.5)-SUM($P438:AF438),(Input!$P$170*(1+rvanilla)^0.5)/A28stdlife))</f>
        <v>0</v>
      </c>
      <c r="AH438" s="168">
        <f>IF(A28stdlife="n/a","n/a",IF(AH$3&gt;(A28stdlife+$E438),(Input!$P$170*(1+rvanilla)^0.5)-SUM($P438:AG438),(Input!$P$170*(1+rvanilla)^0.5)/A28stdlife))</f>
        <v>0</v>
      </c>
      <c r="AI438" s="168">
        <f>IF(A28stdlife="n/a","n/a",IF(AI$3&gt;(A28stdlife+$E438),(Input!$P$170*(1+rvanilla)^0.5)-SUM($P438:AH438),(Input!$P$170*(1+rvanilla)^0.5)/A28stdlife))</f>
        <v>0</v>
      </c>
      <c r="AJ438" s="168">
        <f>IF(A28stdlife="n/a","n/a",IF(AJ$3&gt;(A28stdlife+$E438),(Input!$P$170*(1+rvanilla)^0.5)-SUM($P438:AI438),(Input!$P$170*(1+rvanilla)^0.5)/A28stdlife))</f>
        <v>0</v>
      </c>
      <c r="AK438" s="168">
        <f>IF(A28stdlife="n/a","n/a",IF(AK$3&gt;(A28stdlife+$E438),(Input!$P$170*(1+rvanilla)^0.5)-SUM($P438:AJ438),(Input!$P$170*(1+rvanilla)^0.5)/A28stdlife))</f>
        <v>0</v>
      </c>
      <c r="AL438" s="168">
        <f>IF(A28stdlife="n/a","n/a",IF(AL$3&gt;(A28stdlife+$E438),(Input!$P$170*(1+rvanilla)^0.5)-SUM($P438:AK438),(Input!$P$170*(1+rvanilla)^0.5)/A28stdlife))</f>
        <v>0</v>
      </c>
      <c r="AM438" s="168">
        <f>IF(A28stdlife="n/a","n/a",IF(AM$3&gt;(A28stdlife+$E438),(Input!$P$170*(1+rvanilla)^0.5)-SUM($P438:AL438),(Input!$P$170*(1+rvanilla)^0.5)/A28stdlife))</f>
        <v>0</v>
      </c>
      <c r="AN438" s="168">
        <f>IF(A28stdlife="n/a","n/a",IF(AN$3&gt;(A28stdlife+$E438),(Input!$P$170*(1+rvanilla)^0.5)-SUM($P438:AM438),(Input!$P$170*(1+rvanilla)^0.5)/A28stdlife))</f>
        <v>0</v>
      </c>
      <c r="AO438" s="168">
        <f>IF(A28stdlife="n/a","n/a",IF(AO$3&gt;(A28stdlife+$E438),(Input!$P$170*(1+rvanilla)^0.5)-SUM($P438:AN438),(Input!$P$170*(1+rvanilla)^0.5)/A28stdlife))</f>
        <v>0</v>
      </c>
      <c r="AP438" s="168">
        <f>IF(A28stdlife="n/a","n/a",IF(AP$3&gt;(A28stdlife+$E438),(Input!$P$170*(1+rvanilla)^0.5)-SUM($P438:AO438),(Input!$P$170*(1+rvanilla)^0.5)/A28stdlife))</f>
        <v>0</v>
      </c>
      <c r="AQ438" s="168">
        <f>IF(A28stdlife="n/a","n/a",IF(AQ$3&gt;(A28stdlife+$E438),(Input!$P$170*(1+rvanilla)^0.5)-SUM($P438:AP438),(Input!$P$170*(1+rvanilla)^0.5)/A28stdlife))</f>
        <v>0</v>
      </c>
      <c r="AR438" s="168">
        <f>IF(A28stdlife="n/a","n/a",IF(AR$3&gt;(A28stdlife+$E438),(Input!$P$170*(1+rvanilla)^0.5)-SUM($P438:AQ438),(Input!$P$170*(1+rvanilla)^0.5)/A28stdlife))</f>
        <v>0</v>
      </c>
      <c r="AS438" s="168">
        <f>IF(A28stdlife="n/a","n/a",IF(AS$3&gt;(A28stdlife+$E438),(Input!$P$170*(1+rvanilla)^0.5)-SUM($P438:AR438),(Input!$P$170*(1+rvanilla)^0.5)/A28stdlife))</f>
        <v>0</v>
      </c>
      <c r="AT438" s="168">
        <f>IF(A28stdlife="n/a","n/a",IF(AT$3&gt;(A28stdlife+$E438),(Input!$P$170*(1+rvanilla)^0.5)-SUM($P438:AS438),(Input!$P$170*(1+rvanilla)^0.5)/A28stdlife))</f>
        <v>0</v>
      </c>
      <c r="AU438" s="168">
        <f>IF(A28stdlife="n/a","n/a",IF(AU$3&gt;(A28stdlife+$E438),(Input!$P$170*(1+rvanilla)^0.5)-SUM($P438:AT438),(Input!$P$170*(1+rvanilla)^0.5)/A28stdlife))</f>
        <v>0</v>
      </c>
      <c r="AV438" s="168">
        <f>IF(A28stdlife="n/a","n/a",IF(AV$3&gt;(A28stdlife+$E438),(Input!$P$170*(1+rvanilla)^0.5)-SUM($P438:AU438),(Input!$P$170*(1+rvanilla)^0.5)/A28stdlife))</f>
        <v>0</v>
      </c>
      <c r="AW438" s="168">
        <f>IF(A28stdlife="n/a","n/a",IF(AW$3&gt;(A28stdlife+$E438),(Input!$P$170*(1+rvanilla)^0.5)-SUM($P438:AV438),(Input!$P$170*(1+rvanilla)^0.5)/A28stdlife))</f>
        <v>0</v>
      </c>
      <c r="AX438" s="168">
        <f>IF(A28stdlife="n/a","n/a",IF(AX$3&gt;(A28stdlife+$E438),(Input!$P$170*(1+rvanilla)^0.5)-SUM($P438:AW438),(Input!$P$170*(1+rvanilla)^0.5)/A28stdlife))</f>
        <v>0</v>
      </c>
      <c r="AY438" s="168">
        <f>IF(A28stdlife="n/a","n/a",IF(AY$3&gt;(A28stdlife+$E438),(Input!$P$170*(1+rvanilla)^0.5)-SUM($P438:AX438),(Input!$P$170*(1+rvanilla)^0.5)/A28stdlife))</f>
        <v>0</v>
      </c>
      <c r="AZ438" s="168">
        <f>IF(A28stdlife="n/a","n/a",IF(AZ$3&gt;(A28stdlife+$E438),(Input!$P$170*(1+rvanilla)^0.5)-SUM($P438:AY438),(Input!$P$170*(1+rvanilla)^0.5)/A28stdlife))</f>
        <v>0</v>
      </c>
      <c r="BA438" s="168">
        <f>IF(A28stdlife="n/a","n/a",IF(BA$3&gt;(A28stdlife+$E438),(Input!$P$170*(1+rvanilla)^0.5)-SUM($P438:AZ438),(Input!$P$170*(1+rvanilla)^0.5)/A28stdlife))</f>
        <v>0</v>
      </c>
      <c r="BB438" s="168">
        <f>IF(A28stdlife="n/a","n/a",IF(BB$3&gt;(A28stdlife+$E438),(Input!$P$170*(1+rvanilla)^0.5)-SUM($P438:BA438),(Input!$P$170*(1+rvanilla)^0.5)/A28stdlife))</f>
        <v>0</v>
      </c>
      <c r="BC438" s="168">
        <f>IF(A28stdlife="n/a","n/a",IF(BC$3&gt;(A28stdlife+$E438),(Input!$P$170*(1+rvanilla)^0.5)-SUM($P438:BB438),(Input!$P$170*(1+rvanilla)^0.5)/A28stdlife))</f>
        <v>0</v>
      </c>
      <c r="BD438" s="168">
        <f>IF(A28stdlife="n/a","n/a",IF(BD$3&gt;(A28stdlife+$E438),(Input!$P$170*(1+rvanilla)^0.5)-SUM($P438:BC438),(Input!$P$170*(1+rvanilla)^0.5)/A28stdlife))</f>
        <v>0</v>
      </c>
      <c r="BE438" s="168">
        <f>IF(A28stdlife="n/a","n/a",IF(BE$3&gt;(A28stdlife+$E438),(Input!$P$170*(1+rvanilla)^0.5)-SUM($P438:BD438),(Input!$P$170*(1+rvanilla)^0.5)/A28stdlife))</f>
        <v>0</v>
      </c>
      <c r="BF438" s="168">
        <f>IF(A28stdlife="n/a","n/a",IF(BF$3&gt;(A28stdlife+$E438),(Input!$P$170*(1+rvanilla)^0.5)-SUM($P438:BE438),(Input!$P$170*(1+rvanilla)^0.5)/A28stdlife))</f>
        <v>0</v>
      </c>
      <c r="BG438" s="168">
        <f>IF(A28stdlife="n/a","n/a",IF(BG$3&gt;(A28stdlife+$E438),(Input!$P$170*(1+rvanilla)^0.5)-SUM($P438:BF438),(Input!$P$170*(1+rvanilla)^0.5)/A28stdlife))</f>
        <v>0</v>
      </c>
      <c r="BH438" s="168">
        <f>IF(A28stdlife="n/a","n/a",IF(BH$3&gt;(A28stdlife+$E438),(Input!$P$170*(1+rvanilla)^0.5)-SUM($P438:BG438),(Input!$P$170*(1+rvanilla)^0.5)/A28stdlife))</f>
        <v>0</v>
      </c>
      <c r="BI438" s="168">
        <f>IF(A28stdlife="n/a","n/a",IF(BI$3&gt;(A28stdlife+$E438),(Input!$P$170*(1+rvanilla)^0.5)-SUM($P438:BH438),(Input!$P$170*(1+rvanilla)^0.5)/A28stdlife))</f>
        <v>0</v>
      </c>
      <c r="BJ438" s="20"/>
      <c r="BK438" s="20"/>
      <c r="BL438"/>
      <c r="BM438"/>
      <c r="BN438"/>
      <c r="BO438"/>
      <c r="BP438"/>
      <c r="BQ438"/>
      <c r="BR438"/>
      <c r="BS438"/>
      <c r="BT438"/>
      <c r="BU438"/>
      <c r="BV438"/>
      <c r="BW438"/>
      <c r="BX438"/>
      <c r="BY438"/>
      <c r="BZ438"/>
      <c r="CA438"/>
      <c r="CB438"/>
      <c r="CC438"/>
      <c r="CD438"/>
      <c r="CE438"/>
      <c r="CF438"/>
      <c r="CG438"/>
      <c r="CH438"/>
      <c r="CI438"/>
      <c r="CJ438"/>
      <c r="CK438"/>
      <c r="CL438"/>
      <c r="CM438"/>
      <c r="CN438"/>
      <c r="CO438"/>
      <c r="CP438"/>
      <c r="CQ438"/>
      <c r="CR438"/>
      <c r="CS438"/>
      <c r="CT438"/>
      <c r="CU438"/>
      <c r="CV438"/>
      <c r="CW438"/>
      <c r="CX438"/>
      <c r="CY438"/>
      <c r="CZ438"/>
      <c r="DA438"/>
      <c r="DB438"/>
      <c r="DC438"/>
      <c r="DD438"/>
      <c r="DE438"/>
      <c r="DF438"/>
      <c r="DG438"/>
      <c r="DH438"/>
      <c r="DI438"/>
      <c r="DJ438"/>
      <c r="DK438"/>
      <c r="DL438"/>
      <c r="DM438"/>
      <c r="DN438"/>
      <c r="DO438"/>
      <c r="DP438"/>
      <c r="DQ438"/>
      <c r="DR438"/>
      <c r="DS438"/>
      <c r="DT438"/>
      <c r="DU438"/>
      <c r="DV438"/>
      <c r="DW438"/>
      <c r="DX438"/>
      <c r="DY438"/>
      <c r="DZ438"/>
      <c r="EA438"/>
      <c r="EB438"/>
      <c r="EC438"/>
      <c r="ED438"/>
      <c r="EE438"/>
      <c r="EF438"/>
      <c r="EG438"/>
      <c r="EH438"/>
      <c r="EI438"/>
      <c r="EJ438"/>
      <c r="EK438"/>
      <c r="EL438"/>
      <c r="EM438"/>
      <c r="EN438"/>
      <c r="EO438"/>
      <c r="EP438"/>
      <c r="EQ438"/>
      <c r="ER438"/>
      <c r="ES438"/>
      <c r="ET438"/>
      <c r="EU438"/>
      <c r="EV438"/>
      <c r="EW438"/>
      <c r="EX438"/>
      <c r="EY438"/>
      <c r="EZ438"/>
      <c r="FA438"/>
      <c r="FB438"/>
      <c r="FC438"/>
      <c r="FD438"/>
      <c r="FE438"/>
      <c r="FF438"/>
      <c r="FG438"/>
      <c r="FH438"/>
      <c r="FI438"/>
      <c r="FJ438"/>
      <c r="FK438"/>
      <c r="FL438"/>
      <c r="FM438"/>
      <c r="FN438"/>
      <c r="FO438"/>
      <c r="FP438"/>
      <c r="FQ438"/>
      <c r="FR438"/>
      <c r="FS438"/>
      <c r="FT438"/>
      <c r="FU438"/>
      <c r="FV438"/>
      <c r="FW438"/>
      <c r="FX438"/>
      <c r="FY438"/>
      <c r="FZ438"/>
      <c r="GA438"/>
      <c r="GB438"/>
      <c r="GC438"/>
      <c r="GD438"/>
      <c r="GE438"/>
      <c r="GF438"/>
      <c r="GG438"/>
      <c r="GH438"/>
      <c r="GI438"/>
      <c r="GJ438"/>
      <c r="GK438"/>
      <c r="GL438"/>
      <c r="GM438"/>
      <c r="GN438"/>
      <c r="GO438"/>
      <c r="GP438"/>
      <c r="GQ438"/>
      <c r="GR438"/>
      <c r="GS438"/>
      <c r="GT438"/>
      <c r="GU438"/>
      <c r="GV438"/>
      <c r="GW438"/>
      <c r="GX438"/>
      <c r="GY438"/>
      <c r="GZ438"/>
      <c r="HA438"/>
      <c r="HB438"/>
      <c r="HC438"/>
      <c r="HD438"/>
      <c r="HE438"/>
      <c r="HF438"/>
      <c r="HG438"/>
      <c r="HH438"/>
      <c r="HI438"/>
      <c r="HJ438"/>
      <c r="HK438"/>
      <c r="HL438"/>
      <c r="HM438"/>
      <c r="HN438"/>
      <c r="HO438"/>
      <c r="HP438"/>
      <c r="HQ438"/>
      <c r="HR438"/>
      <c r="HS438"/>
      <c r="HT438"/>
      <c r="HU438"/>
      <c r="HV438"/>
      <c r="HW438"/>
      <c r="HX438"/>
      <c r="HY438"/>
      <c r="HZ438"/>
      <c r="IA438"/>
      <c r="IB438"/>
      <c r="IC438"/>
      <c r="ID438"/>
      <c r="IE438"/>
      <c r="IF438"/>
      <c r="IG438"/>
      <c r="IH438"/>
      <c r="II438"/>
      <c r="IJ438"/>
      <c r="IK438"/>
      <c r="IL438"/>
      <c r="IM438"/>
      <c r="IN438"/>
      <c r="IO438"/>
      <c r="IP438"/>
      <c r="IQ438"/>
      <c r="IR438"/>
      <c r="IS438"/>
      <c r="IT438"/>
      <c r="IU438"/>
      <c r="IV438"/>
    </row>
    <row r="439" spans="1:256" s="5" customFormat="1" outlineLevel="1" collapsed="1">
      <c r="A439" s="20"/>
      <c r="B439" s="20"/>
      <c r="C439" s="38">
        <f>Asset28</f>
        <v>0</v>
      </c>
      <c r="D439" s="20"/>
      <c r="E439" s="20"/>
      <c r="F439" s="35"/>
      <c r="G439" s="165">
        <f t="shared" ref="G439:AL439" si="91">SUM(G427:G438)</f>
        <v>0</v>
      </c>
      <c r="H439" s="165">
        <f t="shared" si="91"/>
        <v>0</v>
      </c>
      <c r="I439" s="165">
        <f t="shared" si="91"/>
        <v>0</v>
      </c>
      <c r="J439" s="165">
        <f t="shared" si="91"/>
        <v>0</v>
      </c>
      <c r="K439" s="165">
        <f t="shared" si="91"/>
        <v>0</v>
      </c>
      <c r="L439" s="165">
        <f t="shared" si="91"/>
        <v>0</v>
      </c>
      <c r="M439" s="165">
        <f t="shared" si="91"/>
        <v>0</v>
      </c>
      <c r="N439" s="165">
        <f t="shared" si="91"/>
        <v>0</v>
      </c>
      <c r="O439" s="165">
        <f t="shared" si="91"/>
        <v>0</v>
      </c>
      <c r="P439" s="165">
        <f t="shared" si="91"/>
        <v>0</v>
      </c>
      <c r="Q439" s="165">
        <f t="shared" si="91"/>
        <v>0</v>
      </c>
      <c r="R439" s="165">
        <f t="shared" si="91"/>
        <v>0</v>
      </c>
      <c r="S439" s="165">
        <f t="shared" si="91"/>
        <v>0</v>
      </c>
      <c r="T439" s="165">
        <f t="shared" si="91"/>
        <v>0</v>
      </c>
      <c r="U439" s="165">
        <f t="shared" si="91"/>
        <v>0</v>
      </c>
      <c r="V439" s="165">
        <f t="shared" si="91"/>
        <v>0</v>
      </c>
      <c r="W439" s="165">
        <f t="shared" si="91"/>
        <v>0</v>
      </c>
      <c r="X439" s="165">
        <f t="shared" si="91"/>
        <v>0</v>
      </c>
      <c r="Y439" s="165">
        <f t="shared" si="91"/>
        <v>0</v>
      </c>
      <c r="Z439" s="165">
        <f t="shared" si="91"/>
        <v>0</v>
      </c>
      <c r="AA439" s="165">
        <f t="shared" si="91"/>
        <v>0</v>
      </c>
      <c r="AB439" s="165">
        <f t="shared" si="91"/>
        <v>0</v>
      </c>
      <c r="AC439" s="165">
        <f t="shared" si="91"/>
        <v>0</v>
      </c>
      <c r="AD439" s="165">
        <f t="shared" si="91"/>
        <v>0</v>
      </c>
      <c r="AE439" s="165">
        <f t="shared" si="91"/>
        <v>0</v>
      </c>
      <c r="AF439" s="165">
        <f t="shared" si="91"/>
        <v>0</v>
      </c>
      <c r="AG439" s="165">
        <f t="shared" si="91"/>
        <v>0</v>
      </c>
      <c r="AH439" s="165">
        <f t="shared" si="91"/>
        <v>0</v>
      </c>
      <c r="AI439" s="165">
        <f t="shared" si="91"/>
        <v>0</v>
      </c>
      <c r="AJ439" s="165">
        <f t="shared" si="91"/>
        <v>0</v>
      </c>
      <c r="AK439" s="165">
        <f t="shared" si="91"/>
        <v>0</v>
      </c>
      <c r="AL439" s="165">
        <f t="shared" si="91"/>
        <v>0</v>
      </c>
      <c r="AM439" s="165">
        <f t="shared" ref="AM439:BI439" si="92">SUM(AM427:AM438)</f>
        <v>0</v>
      </c>
      <c r="AN439" s="165">
        <f t="shared" si="92"/>
        <v>0</v>
      </c>
      <c r="AO439" s="165">
        <f t="shared" si="92"/>
        <v>0</v>
      </c>
      <c r="AP439" s="165">
        <f t="shared" si="92"/>
        <v>0</v>
      </c>
      <c r="AQ439" s="165">
        <f t="shared" si="92"/>
        <v>0</v>
      </c>
      <c r="AR439" s="165">
        <f t="shared" si="92"/>
        <v>0</v>
      </c>
      <c r="AS439" s="165">
        <f t="shared" si="92"/>
        <v>0</v>
      </c>
      <c r="AT439" s="165">
        <f t="shared" si="92"/>
        <v>0</v>
      </c>
      <c r="AU439" s="165">
        <f t="shared" si="92"/>
        <v>0</v>
      </c>
      <c r="AV439" s="165">
        <f t="shared" si="92"/>
        <v>0</v>
      </c>
      <c r="AW439" s="165">
        <f t="shared" si="92"/>
        <v>0</v>
      </c>
      <c r="AX439" s="165">
        <f t="shared" si="92"/>
        <v>0</v>
      </c>
      <c r="AY439" s="165">
        <f t="shared" si="92"/>
        <v>0</v>
      </c>
      <c r="AZ439" s="165">
        <f t="shared" si="92"/>
        <v>0</v>
      </c>
      <c r="BA439" s="165">
        <f t="shared" si="92"/>
        <v>0</v>
      </c>
      <c r="BB439" s="165">
        <f t="shared" si="92"/>
        <v>0</v>
      </c>
      <c r="BC439" s="165">
        <f t="shared" si="92"/>
        <v>0</v>
      </c>
      <c r="BD439" s="165">
        <f t="shared" si="92"/>
        <v>0</v>
      </c>
      <c r="BE439" s="165">
        <f t="shared" si="92"/>
        <v>0</v>
      </c>
      <c r="BF439" s="165">
        <f t="shared" si="92"/>
        <v>0</v>
      </c>
      <c r="BG439" s="165">
        <f t="shared" si="92"/>
        <v>0</v>
      </c>
      <c r="BH439" s="165">
        <f t="shared" si="92"/>
        <v>0</v>
      </c>
      <c r="BI439" s="165">
        <f t="shared" si="92"/>
        <v>0</v>
      </c>
      <c r="BJ439" s="20"/>
      <c r="BK439" s="20"/>
      <c r="BL439"/>
      <c r="BM439"/>
      <c r="BN439"/>
      <c r="BO439"/>
      <c r="BP439"/>
      <c r="BQ439"/>
      <c r="BR439"/>
      <c r="BS439"/>
      <c r="BT439"/>
      <c r="BU439"/>
      <c r="BV439"/>
      <c r="BW439"/>
      <c r="BX439"/>
      <c r="BY439"/>
      <c r="BZ439"/>
      <c r="CA439"/>
      <c r="CB439"/>
      <c r="CC439"/>
      <c r="CD439"/>
      <c r="CE439"/>
      <c r="CF439"/>
      <c r="CG439"/>
      <c r="CH439"/>
      <c r="CI439"/>
      <c r="CJ439"/>
      <c r="CK439"/>
      <c r="CL439"/>
      <c r="CM439"/>
      <c r="CN439"/>
      <c r="CO439"/>
      <c r="CP439"/>
      <c r="CQ439"/>
      <c r="CR439"/>
      <c r="CS439"/>
      <c r="CT439"/>
      <c r="CU439"/>
      <c r="CV439"/>
      <c r="CW439"/>
      <c r="CX439"/>
      <c r="CY439"/>
      <c r="CZ439"/>
      <c r="DA439"/>
      <c r="DB439"/>
      <c r="DC439"/>
      <c r="DD439"/>
      <c r="DE439"/>
      <c r="DF439"/>
      <c r="DG439"/>
      <c r="DH439"/>
      <c r="DI439"/>
      <c r="DJ439"/>
      <c r="DK439"/>
      <c r="DL439"/>
      <c r="DM439"/>
      <c r="DN439"/>
      <c r="DO439"/>
      <c r="DP439"/>
      <c r="DQ439"/>
      <c r="DR439"/>
      <c r="DS439"/>
      <c r="DT439"/>
      <c r="DU439"/>
      <c r="DV439"/>
      <c r="DW439"/>
      <c r="DX439"/>
      <c r="DY439"/>
      <c r="DZ439"/>
      <c r="EA439"/>
      <c r="EB439"/>
      <c r="EC439"/>
      <c r="ED439"/>
      <c r="EE439"/>
      <c r="EF439"/>
      <c r="EG439"/>
      <c r="EH439"/>
      <c r="EI439"/>
      <c r="EJ439"/>
      <c r="EK439"/>
      <c r="EL439"/>
      <c r="EM439"/>
      <c r="EN439"/>
      <c r="EO439"/>
      <c r="EP439"/>
      <c r="EQ439"/>
      <c r="ER439"/>
      <c r="ES439"/>
      <c r="ET439"/>
      <c r="EU439"/>
      <c r="EV439"/>
      <c r="EW439"/>
      <c r="EX439"/>
      <c r="EY439"/>
      <c r="EZ439"/>
      <c r="FA439"/>
      <c r="FB439"/>
      <c r="FC439"/>
      <c r="FD439"/>
      <c r="FE439"/>
      <c r="FF439"/>
      <c r="FG439"/>
      <c r="FH439"/>
      <c r="FI439"/>
      <c r="FJ439"/>
      <c r="FK439"/>
      <c r="FL439"/>
      <c r="FM439"/>
      <c r="FN439"/>
      <c r="FO439"/>
      <c r="FP439"/>
      <c r="FQ439"/>
      <c r="FR439"/>
      <c r="FS439"/>
      <c r="FT439"/>
      <c r="FU439"/>
      <c r="FV439"/>
      <c r="FW439"/>
      <c r="FX439"/>
      <c r="FY439"/>
      <c r="FZ439"/>
      <c r="GA439"/>
      <c r="GB439"/>
      <c r="GC439"/>
      <c r="GD439"/>
      <c r="GE439"/>
      <c r="GF439"/>
      <c r="GG439"/>
      <c r="GH439"/>
      <c r="GI439"/>
      <c r="GJ439"/>
      <c r="GK439"/>
      <c r="GL439"/>
      <c r="GM439"/>
      <c r="GN439"/>
      <c r="GO439"/>
      <c r="GP439"/>
      <c r="GQ439"/>
      <c r="GR439"/>
      <c r="GS439"/>
      <c r="GT439"/>
      <c r="GU439"/>
      <c r="GV439"/>
      <c r="GW439"/>
      <c r="GX439"/>
      <c r="GY439"/>
      <c r="GZ439"/>
      <c r="HA439"/>
      <c r="HB439"/>
      <c r="HC439"/>
      <c r="HD439"/>
      <c r="HE439"/>
      <c r="HF439"/>
      <c r="HG439"/>
      <c r="HH439"/>
      <c r="HI439"/>
      <c r="HJ439"/>
      <c r="HK439"/>
      <c r="HL439"/>
      <c r="HM439"/>
      <c r="HN439"/>
      <c r="HO439"/>
      <c r="HP439"/>
      <c r="HQ439"/>
      <c r="HR439"/>
      <c r="HS439"/>
      <c r="HT439"/>
      <c r="HU439"/>
      <c r="HV439"/>
      <c r="HW439"/>
      <c r="HX439"/>
      <c r="HY439"/>
      <c r="HZ439"/>
      <c r="IA439"/>
      <c r="IB439"/>
      <c r="IC439"/>
      <c r="ID439"/>
      <c r="IE439"/>
      <c r="IF439"/>
      <c r="IG439"/>
      <c r="IH439"/>
      <c r="II439"/>
      <c r="IJ439"/>
      <c r="IK439"/>
      <c r="IL439"/>
      <c r="IM439"/>
      <c r="IN439"/>
      <c r="IO439"/>
      <c r="IP439"/>
      <c r="IQ439"/>
      <c r="IR439"/>
      <c r="IS439"/>
      <c r="IT439"/>
      <c r="IU439"/>
      <c r="IV439"/>
    </row>
    <row r="440" spans="1:256" s="5" customFormat="1" hidden="1" outlineLevel="2">
      <c r="A440" s="20"/>
      <c r="B440" s="45">
        <f>C452</f>
        <v>0</v>
      </c>
      <c r="C440" s="46"/>
      <c r="D440" s="47" t="s">
        <v>72</v>
      </c>
      <c r="E440" s="46"/>
      <c r="F440" s="48"/>
      <c r="G440" s="443">
        <f>IF(G$3&gt;A29remlife,A29value-SUM($F440:F440),IF(A29remlife="N/A","n/a",A29value/A29remlife))</f>
        <v>0</v>
      </c>
      <c r="H440" s="167">
        <f>IF(H$3&gt;A29remlife,A29value-SUM($F440:G440),IF(A29remlife="N/A","n/a",A29value/A29remlife))</f>
        <v>0</v>
      </c>
      <c r="I440" s="167">
        <f>IF(I$3&gt;A29remlife,A29value-SUM($F440:H440),IF(A29remlife="N/A","n/a",A29value/A29remlife))</f>
        <v>0</v>
      </c>
      <c r="J440" s="167">
        <f>IF(J$3&gt;A29remlife,A29value-SUM($F440:I440),IF(A29remlife="N/A","n/a",A29value/A29remlife))</f>
        <v>0</v>
      </c>
      <c r="K440" s="167">
        <f>IF(K$3&gt;A29remlife,A29value-SUM($F440:J440),IF(A29remlife="N/A","n/a",A29value/A29remlife))</f>
        <v>0</v>
      </c>
      <c r="L440" s="167">
        <f>IF(L$3&gt;A29remlife,A29value-SUM($F440:K440),IF(A29remlife="N/A","n/a",A29value/A29remlife))</f>
        <v>0</v>
      </c>
      <c r="M440" s="167">
        <f>IF(M$3&gt;A29remlife,A29value-SUM($F440:L440),IF(A29remlife="N/A","n/a",A29value/A29remlife))</f>
        <v>0</v>
      </c>
      <c r="N440" s="167">
        <f>IF(N$3&gt;A29remlife,A29value-SUM($F440:M440),IF(A29remlife="N/A","n/a",A29value/A29remlife))</f>
        <v>0</v>
      </c>
      <c r="O440" s="167">
        <f>IF(O$3&gt;A29remlife,A29value-SUM($F440:N440),IF(A29remlife="N/A","n/a",A29value/A29remlife))</f>
        <v>0</v>
      </c>
      <c r="P440" s="167">
        <f>IF(P$3&gt;A29remlife,A29value-SUM($F440:O440),IF(A29remlife="N/A","n/a",A29value/A29remlife))</f>
        <v>0</v>
      </c>
      <c r="Q440" s="167">
        <f>IF(Q$3&gt;A29remlife,A29value-SUM($F440:P440),IF(A29remlife="N/A","n/a",A29value/A29remlife))</f>
        <v>0</v>
      </c>
      <c r="R440" s="167">
        <f>IF(R$3&gt;A29remlife,A29value-SUM($F440:Q440),IF(A29remlife="N/A","n/a",A29value/A29remlife))</f>
        <v>0</v>
      </c>
      <c r="S440" s="167">
        <f>IF(S$3&gt;A29remlife,A29value-SUM($F440:R440),IF(A29remlife="N/A","n/a",A29value/A29remlife))</f>
        <v>0</v>
      </c>
      <c r="T440" s="167">
        <f>IF(T$3&gt;A29remlife,A29value-SUM($F440:S440),IF(A29remlife="N/A","n/a",A29value/A29remlife))</f>
        <v>0</v>
      </c>
      <c r="U440" s="167">
        <f>IF(U$3&gt;A29remlife,A29value-SUM($F440:T440),IF(A29remlife="N/A","n/a",A29value/A29remlife))</f>
        <v>0</v>
      </c>
      <c r="V440" s="167">
        <f>IF(V$3&gt;A29remlife,A29value-SUM($F440:U440),IF(A29remlife="N/A","n/a",A29value/A29remlife))</f>
        <v>0</v>
      </c>
      <c r="W440" s="167">
        <f>IF(W$3&gt;A29remlife,A29value-SUM($F440:V440),IF(A29remlife="N/A","n/a",A29value/A29remlife))</f>
        <v>0</v>
      </c>
      <c r="X440" s="167">
        <f>IF(X$3&gt;A29remlife,A29value-SUM($F440:W440),IF(A29remlife="N/A","n/a",A29value/A29remlife))</f>
        <v>0</v>
      </c>
      <c r="Y440" s="167">
        <f>IF(Y$3&gt;A29remlife,A29value-SUM($F440:X440),IF(A29remlife="N/A","n/a",A29value/A29remlife))</f>
        <v>0</v>
      </c>
      <c r="Z440" s="167">
        <f>IF(Z$3&gt;A29remlife,A29value-SUM($F440:Y440),IF(A29remlife="N/A","n/a",A29value/A29remlife))</f>
        <v>0</v>
      </c>
      <c r="AA440" s="167">
        <f>IF(AA$3&gt;A29remlife,A29value-SUM($F440:Z440),IF(A29remlife="N/A","n/a",A29value/A29remlife))</f>
        <v>0</v>
      </c>
      <c r="AB440" s="167">
        <f>IF(AB$3&gt;A29remlife,A29value-SUM($F440:AA440),IF(A29remlife="N/A","n/a",A29value/A29remlife))</f>
        <v>0</v>
      </c>
      <c r="AC440" s="167">
        <f>IF(AC$3&gt;A29remlife,A29value-SUM($F440:AB440),IF(A29remlife="N/A","n/a",A29value/A29remlife))</f>
        <v>0</v>
      </c>
      <c r="AD440" s="167">
        <f>IF(AD$3&gt;A29remlife,A29value-SUM($F440:AC440),IF(A29remlife="N/A","n/a",A29value/A29remlife))</f>
        <v>0</v>
      </c>
      <c r="AE440" s="167">
        <f>IF(AE$3&gt;A29remlife,A29value-SUM($F440:AD440),IF(A29remlife="N/A","n/a",A29value/A29remlife))</f>
        <v>0</v>
      </c>
      <c r="AF440" s="167">
        <f>IF(AF$3&gt;A29remlife,A29value-SUM($F440:AE440),IF(A29remlife="N/A","n/a",A29value/A29remlife))</f>
        <v>0</v>
      </c>
      <c r="AG440" s="167">
        <f>IF(AG$3&gt;A29remlife,A29value-SUM($F440:AF440),IF(A29remlife="N/A","n/a",A29value/A29remlife))</f>
        <v>0</v>
      </c>
      <c r="AH440" s="167">
        <f>IF(AH$3&gt;A29remlife,A29value-SUM($F440:AG440),IF(A29remlife="N/A","n/a",A29value/A29remlife))</f>
        <v>0</v>
      </c>
      <c r="AI440" s="167">
        <f>IF(AI$3&gt;A29remlife,A29value-SUM($F440:AH440),IF(A29remlife="N/A","n/a",A29value/A29remlife))</f>
        <v>0</v>
      </c>
      <c r="AJ440" s="167">
        <f>IF(AJ$3&gt;A29remlife,A29value-SUM($F440:AI440),IF(A29remlife="N/A","n/a",A29value/A29remlife))</f>
        <v>0</v>
      </c>
      <c r="AK440" s="167">
        <f>IF(AK$3&gt;A29remlife,A29value-SUM($F440:AJ440),IF(A29remlife="N/A","n/a",A29value/A29remlife))</f>
        <v>0</v>
      </c>
      <c r="AL440" s="167">
        <f>IF(AL$3&gt;A29remlife,A29value-SUM($F440:AK440),IF(A29remlife="N/A","n/a",A29value/A29remlife))</f>
        <v>0</v>
      </c>
      <c r="AM440" s="167">
        <f>IF(AM$3&gt;A29remlife,A29value-SUM($F440:AL440),IF(A29remlife="N/A","n/a",A29value/A29remlife))</f>
        <v>0</v>
      </c>
      <c r="AN440" s="167">
        <f>IF(AN$3&gt;A29remlife,A29value-SUM($F440:AM440),IF(A29remlife="N/A","n/a",A29value/A29remlife))</f>
        <v>0</v>
      </c>
      <c r="AO440" s="167">
        <f>IF(AO$3&gt;A29remlife,A29value-SUM($F440:AN440),IF(A29remlife="N/A","n/a",A29value/A29remlife))</f>
        <v>0</v>
      </c>
      <c r="AP440" s="167">
        <f>IF(AP$3&gt;A29remlife,A29value-SUM($F440:AO440),IF(A29remlife="N/A","n/a",A29value/A29remlife))</f>
        <v>0</v>
      </c>
      <c r="AQ440" s="167">
        <f>IF(AQ$3&gt;A29remlife,A29value-SUM($F440:AP440),IF(A29remlife="N/A","n/a",A29value/A29remlife))</f>
        <v>0</v>
      </c>
      <c r="AR440" s="167">
        <f>IF(AR$3&gt;A29remlife,A29value-SUM($F440:AQ440),IF(A29remlife="N/A","n/a",A29value/A29remlife))</f>
        <v>0</v>
      </c>
      <c r="AS440" s="167">
        <f>IF(AS$3&gt;A29remlife,A29value-SUM($F440:AR440),IF(A29remlife="N/A","n/a",A29value/A29remlife))</f>
        <v>0</v>
      </c>
      <c r="AT440" s="167">
        <f>IF(AT$3&gt;A29remlife,A29value-SUM($F440:AS440),IF(A29remlife="N/A","n/a",A29value/A29remlife))</f>
        <v>0</v>
      </c>
      <c r="AU440" s="167">
        <f>IF(AU$3&gt;A29remlife,A29value-SUM($F440:AT440),IF(A29remlife="N/A","n/a",A29value/A29remlife))</f>
        <v>0</v>
      </c>
      <c r="AV440" s="167">
        <f>IF(AV$3&gt;A29remlife,A29value-SUM($F440:AU440),IF(A29remlife="N/A","n/a",A29value/A29remlife))</f>
        <v>0</v>
      </c>
      <c r="AW440" s="167">
        <f>IF(AW$3&gt;A29remlife,A29value-SUM($F440:AV440),IF(A29remlife="N/A","n/a",A29value/A29remlife))</f>
        <v>0</v>
      </c>
      <c r="AX440" s="167">
        <f>IF(AX$3&gt;A29remlife,A29value-SUM($F440:AW440),IF(A29remlife="N/A","n/a",A29value/A29remlife))</f>
        <v>0</v>
      </c>
      <c r="AY440" s="167">
        <f>IF(AY$3&gt;A29remlife,A29value-SUM($F440:AX440),IF(A29remlife="N/A","n/a",A29value/A29remlife))</f>
        <v>0</v>
      </c>
      <c r="AZ440" s="167">
        <f>IF(AZ$3&gt;A29remlife,A29value-SUM($F440:AY440),IF(A29remlife="N/A","n/a",A29value/A29remlife))</f>
        <v>0</v>
      </c>
      <c r="BA440" s="167">
        <f>IF(BA$3&gt;A29remlife,A29value-SUM($F440:AZ440),IF(A29remlife="N/A","n/a",A29value/A29remlife))</f>
        <v>0</v>
      </c>
      <c r="BB440" s="167">
        <f>IF(BB$3&gt;A29remlife,A29value-SUM($F440:BA440),IF(A29remlife="N/A","n/a",A29value/A29remlife))</f>
        <v>0</v>
      </c>
      <c r="BC440" s="167">
        <f>IF(BC$3&gt;A29remlife,A29value-SUM($F440:BB440),IF(A29remlife="N/A","n/a",A29value/A29remlife))</f>
        <v>0</v>
      </c>
      <c r="BD440" s="167">
        <f>IF(BD$3&gt;A29remlife,A29value-SUM($F440:BC440),IF(A29remlife="N/A","n/a",A29value/A29remlife))</f>
        <v>0</v>
      </c>
      <c r="BE440" s="167">
        <f>IF(BE$3&gt;A29remlife,A29value-SUM($F440:BD440),IF(A29remlife="N/A","n/a",A29value/A29remlife))</f>
        <v>0</v>
      </c>
      <c r="BF440" s="167">
        <f>IF(BF$3&gt;A29remlife,A29value-SUM($F440:BE440),IF(A29remlife="N/A","n/a",A29value/A29remlife))</f>
        <v>0</v>
      </c>
      <c r="BG440" s="167">
        <f>IF(BG$3&gt;A29remlife,A29value-SUM($F440:BF440),IF(A29remlife="N/A","n/a",A29value/A29remlife))</f>
        <v>0</v>
      </c>
      <c r="BH440" s="167">
        <f>IF(BH$3&gt;A29remlife,A29value-SUM($F440:BG440),IF(A29remlife="N/A","n/a",A29value/A29remlife))</f>
        <v>0</v>
      </c>
      <c r="BI440" s="167">
        <f>IF(BI$3&gt;A29remlife,A29value-SUM($F440:BH440),IF(A29remlife="N/A","n/a",A29value/A29remlife))</f>
        <v>0</v>
      </c>
      <c r="BJ440" s="20"/>
      <c r="BK440" s="20"/>
      <c r="BL440"/>
      <c r="BM440"/>
      <c r="BN440"/>
      <c r="BO440"/>
      <c r="BP440"/>
      <c r="BQ440"/>
      <c r="BR440"/>
      <c r="BS440"/>
      <c r="BT440"/>
      <c r="BU440"/>
      <c r="BV440"/>
      <c r="BW440"/>
      <c r="BX440"/>
      <c r="BY440"/>
      <c r="BZ440"/>
      <c r="CA440"/>
      <c r="CB440"/>
      <c r="CC440"/>
      <c r="CD440"/>
      <c r="CE440"/>
      <c r="CF440"/>
      <c r="CG440"/>
      <c r="CH440"/>
      <c r="CI440"/>
      <c r="CJ440"/>
      <c r="CK440"/>
      <c r="CL440"/>
      <c r="CM440"/>
      <c r="CN440"/>
      <c r="CO440"/>
      <c r="CP440"/>
      <c r="CQ440"/>
      <c r="CR440"/>
      <c r="CS440"/>
      <c r="CT440"/>
      <c r="CU440"/>
      <c r="CV440"/>
      <c r="CW440"/>
      <c r="CX440"/>
      <c r="CY440"/>
      <c r="CZ440"/>
      <c r="DA440"/>
      <c r="DB440"/>
      <c r="DC440"/>
      <c r="DD440"/>
      <c r="DE440"/>
      <c r="DF440"/>
      <c r="DG440"/>
      <c r="DH440"/>
      <c r="DI440"/>
      <c r="DJ440"/>
      <c r="DK440"/>
      <c r="DL440"/>
      <c r="DM440"/>
      <c r="DN440"/>
      <c r="DO440"/>
      <c r="DP440"/>
      <c r="DQ440"/>
      <c r="DR440"/>
      <c r="DS440"/>
      <c r="DT440"/>
      <c r="DU440"/>
      <c r="DV440"/>
      <c r="DW440"/>
      <c r="DX440"/>
      <c r="DY440"/>
      <c r="DZ440"/>
      <c r="EA440"/>
      <c r="EB440"/>
      <c r="EC440"/>
      <c r="ED440"/>
      <c r="EE440"/>
      <c r="EF440"/>
      <c r="EG440"/>
      <c r="EH440"/>
      <c r="EI440"/>
      <c r="EJ440"/>
      <c r="EK440"/>
      <c r="EL440"/>
      <c r="EM440"/>
      <c r="EN440"/>
      <c r="EO440"/>
      <c r="EP440"/>
      <c r="EQ440"/>
      <c r="ER440"/>
      <c r="ES440"/>
      <c r="ET440"/>
      <c r="EU440"/>
      <c r="EV440"/>
      <c r="EW440"/>
      <c r="EX440"/>
      <c r="EY440"/>
      <c r="EZ440"/>
      <c r="FA440"/>
      <c r="FB440"/>
      <c r="FC440"/>
      <c r="FD440"/>
      <c r="FE440"/>
      <c r="FF440"/>
      <c r="FG440"/>
      <c r="FH440"/>
      <c r="FI440"/>
      <c r="FJ440"/>
      <c r="FK440"/>
      <c r="FL440"/>
      <c r="FM440"/>
      <c r="FN440"/>
      <c r="FO440"/>
      <c r="FP440"/>
      <c r="FQ440"/>
      <c r="FR440"/>
      <c r="FS440"/>
      <c r="FT440"/>
      <c r="FU440"/>
      <c r="FV440"/>
      <c r="FW440"/>
      <c r="FX440"/>
      <c r="FY440"/>
      <c r="FZ440"/>
      <c r="GA440"/>
      <c r="GB440"/>
      <c r="GC440"/>
      <c r="GD440"/>
      <c r="GE440"/>
      <c r="GF440"/>
      <c r="GG440"/>
      <c r="GH440"/>
      <c r="GI440"/>
      <c r="GJ440"/>
      <c r="GK440"/>
      <c r="GL440"/>
      <c r="GM440"/>
      <c r="GN440"/>
      <c r="GO440"/>
      <c r="GP440"/>
      <c r="GQ440"/>
      <c r="GR440"/>
      <c r="GS440"/>
      <c r="GT440"/>
      <c r="GU440"/>
      <c r="GV440"/>
      <c r="GW440"/>
      <c r="GX440"/>
      <c r="GY440"/>
      <c r="GZ440"/>
      <c r="HA440"/>
      <c r="HB440"/>
      <c r="HC440"/>
      <c r="HD440"/>
      <c r="HE440"/>
      <c r="HF440"/>
      <c r="HG440"/>
      <c r="HH440"/>
      <c r="HI440"/>
      <c r="HJ440"/>
      <c r="HK440"/>
      <c r="HL440"/>
      <c r="HM440"/>
      <c r="HN440"/>
      <c r="HO440"/>
      <c r="HP440"/>
      <c r="HQ440"/>
      <c r="HR440"/>
      <c r="HS440"/>
      <c r="HT440"/>
      <c r="HU440"/>
      <c r="HV440"/>
      <c r="HW440"/>
      <c r="HX440"/>
      <c r="HY440"/>
      <c r="HZ440"/>
      <c r="IA440"/>
      <c r="IB440"/>
      <c r="IC440"/>
      <c r="ID440"/>
      <c r="IE440"/>
      <c r="IF440"/>
      <c r="IG440"/>
      <c r="IH440"/>
      <c r="II440"/>
      <c r="IJ440"/>
      <c r="IK440"/>
      <c r="IL440"/>
      <c r="IM440"/>
      <c r="IN440"/>
      <c r="IO440"/>
      <c r="IP440"/>
      <c r="IQ440"/>
      <c r="IR440"/>
      <c r="IS440"/>
      <c r="IT440"/>
      <c r="IU440"/>
      <c r="IV440"/>
    </row>
    <row r="441" spans="1:256" s="5" customFormat="1" hidden="1" outlineLevel="2">
      <c r="A441" s="20"/>
      <c r="B441" s="20"/>
      <c r="C441" s="38"/>
      <c r="D441" s="641" t="s">
        <v>71</v>
      </c>
      <c r="E441" s="287">
        <v>0</v>
      </c>
      <c r="F441" s="40"/>
      <c r="G441" s="164"/>
      <c r="H441" s="168"/>
      <c r="I441" s="168"/>
      <c r="J441" s="168"/>
      <c r="K441" s="168"/>
      <c r="L441" s="168"/>
      <c r="M441" s="168"/>
      <c r="N441" s="168"/>
      <c r="O441" s="168"/>
      <c r="P441" s="168"/>
      <c r="Q441" s="168"/>
      <c r="R441" s="168"/>
      <c r="S441" s="168"/>
      <c r="T441" s="168"/>
      <c r="U441" s="168"/>
      <c r="V441" s="168"/>
      <c r="W441" s="168"/>
      <c r="X441" s="168"/>
      <c r="Y441" s="168"/>
      <c r="Z441" s="168"/>
      <c r="AA441" s="168"/>
      <c r="AB441" s="168"/>
      <c r="AC441" s="168"/>
      <c r="AD441" s="168"/>
      <c r="AE441" s="168"/>
      <c r="AF441" s="168"/>
      <c r="AG441" s="168"/>
      <c r="AH441" s="168"/>
      <c r="AI441" s="168"/>
      <c r="AJ441" s="168"/>
      <c r="AK441" s="168"/>
      <c r="AL441" s="168"/>
      <c r="AM441" s="168"/>
      <c r="AN441" s="168"/>
      <c r="AO441" s="168"/>
      <c r="AP441" s="168"/>
      <c r="AQ441" s="168"/>
      <c r="AR441" s="168"/>
      <c r="AS441" s="168"/>
      <c r="AT441" s="168"/>
      <c r="AU441" s="168"/>
      <c r="AV441" s="168"/>
      <c r="AW441" s="168"/>
      <c r="AX441" s="168"/>
      <c r="AY441" s="168"/>
      <c r="AZ441" s="168"/>
      <c r="BA441" s="168"/>
      <c r="BB441" s="168"/>
      <c r="BC441" s="168"/>
      <c r="BD441" s="168"/>
      <c r="BE441" s="168"/>
      <c r="BF441" s="168"/>
      <c r="BG441" s="168"/>
      <c r="BH441" s="168"/>
      <c r="BI441" s="168"/>
      <c r="BJ441" s="20"/>
      <c r="BK441" s="20"/>
      <c r="BL441"/>
      <c r="BM441"/>
      <c r="BN441"/>
      <c r="BO441"/>
      <c r="BP441"/>
      <c r="BQ441"/>
      <c r="BR441"/>
      <c r="BS441"/>
      <c r="BT441"/>
      <c r="BU441"/>
      <c r="BV441"/>
      <c r="BW441"/>
      <c r="BX441"/>
      <c r="BY441"/>
      <c r="BZ441"/>
      <c r="CA441"/>
      <c r="CB441"/>
      <c r="CC441"/>
      <c r="CD441"/>
      <c r="CE441"/>
      <c r="CF441"/>
      <c r="CG441"/>
      <c r="CH441"/>
      <c r="CI441"/>
      <c r="CJ441"/>
      <c r="CK441"/>
      <c r="CL441"/>
      <c r="CM441"/>
      <c r="CN441"/>
      <c r="CO441"/>
      <c r="CP441"/>
      <c r="CQ441"/>
      <c r="CR441"/>
      <c r="CS441"/>
      <c r="CT441"/>
      <c r="CU441"/>
      <c r="CV441"/>
      <c r="CW441"/>
      <c r="CX441"/>
      <c r="CY441"/>
      <c r="CZ441"/>
      <c r="DA441"/>
      <c r="DB441"/>
      <c r="DC441"/>
      <c r="DD441"/>
      <c r="DE441"/>
      <c r="DF441"/>
      <c r="DG441"/>
      <c r="DH441"/>
      <c r="DI441"/>
      <c r="DJ441"/>
      <c r="DK441"/>
      <c r="DL441"/>
      <c r="DM441"/>
      <c r="DN441"/>
      <c r="DO441"/>
      <c r="DP441"/>
      <c r="DQ441"/>
      <c r="DR441"/>
      <c r="DS441"/>
      <c r="DT441"/>
      <c r="DU441"/>
      <c r="DV441"/>
      <c r="DW441"/>
      <c r="DX441"/>
      <c r="DY441"/>
      <c r="DZ441"/>
      <c r="EA441"/>
      <c r="EB441"/>
      <c r="EC441"/>
      <c r="ED441"/>
      <c r="EE441"/>
      <c r="EF441"/>
      <c r="EG441"/>
      <c r="EH441"/>
      <c r="EI441"/>
      <c r="EJ441"/>
      <c r="EK441"/>
      <c r="EL441"/>
      <c r="EM441"/>
      <c r="EN441"/>
      <c r="EO441"/>
      <c r="EP441"/>
      <c r="EQ441"/>
      <c r="ER441"/>
      <c r="ES441"/>
      <c r="ET441"/>
      <c r="EU441"/>
      <c r="EV441"/>
      <c r="EW441"/>
      <c r="EX441"/>
      <c r="EY441"/>
      <c r="EZ441"/>
      <c r="FA441"/>
      <c r="FB441"/>
      <c r="FC441"/>
      <c r="FD441"/>
      <c r="FE441"/>
      <c r="FF441"/>
      <c r="FG441"/>
      <c r="FH441"/>
      <c r="FI441"/>
      <c r="FJ441"/>
      <c r="FK441"/>
      <c r="FL441"/>
      <c r="FM441"/>
      <c r="FN441"/>
      <c r="FO441"/>
      <c r="FP441"/>
      <c r="FQ441"/>
      <c r="FR441"/>
      <c r="FS441"/>
      <c r="FT441"/>
      <c r="FU441"/>
      <c r="FV441"/>
      <c r="FW441"/>
      <c r="FX441"/>
      <c r="FY441"/>
      <c r="FZ441"/>
      <c r="GA441"/>
      <c r="GB441"/>
      <c r="GC441"/>
      <c r="GD441"/>
      <c r="GE441"/>
      <c r="GF441"/>
      <c r="GG441"/>
      <c r="GH441"/>
      <c r="GI441"/>
      <c r="GJ441"/>
      <c r="GK441"/>
      <c r="GL441"/>
      <c r="GM441"/>
      <c r="GN441"/>
      <c r="GO441"/>
      <c r="GP441"/>
      <c r="GQ441"/>
      <c r="GR441"/>
      <c r="GS441"/>
      <c r="GT441"/>
      <c r="GU441"/>
      <c r="GV441"/>
      <c r="GW441"/>
      <c r="GX441"/>
      <c r="GY441"/>
      <c r="GZ441"/>
      <c r="HA441"/>
      <c r="HB441"/>
      <c r="HC441"/>
      <c r="HD441"/>
      <c r="HE441"/>
      <c r="HF441"/>
      <c r="HG441"/>
      <c r="HH441"/>
      <c r="HI441"/>
      <c r="HJ441"/>
      <c r="HK441"/>
      <c r="HL441"/>
      <c r="HM441"/>
      <c r="HN441"/>
      <c r="HO441"/>
      <c r="HP441"/>
      <c r="HQ441"/>
      <c r="HR441"/>
      <c r="HS441"/>
      <c r="HT441"/>
      <c r="HU441"/>
      <c r="HV441"/>
      <c r="HW441"/>
      <c r="HX441"/>
      <c r="HY441"/>
      <c r="HZ441"/>
      <c r="IA441"/>
      <c r="IB441"/>
      <c r="IC441"/>
      <c r="ID441"/>
      <c r="IE441"/>
      <c r="IF441"/>
      <c r="IG441"/>
      <c r="IH441"/>
      <c r="II441"/>
      <c r="IJ441"/>
      <c r="IK441"/>
      <c r="IL441"/>
      <c r="IM441"/>
      <c r="IN441"/>
      <c r="IO441"/>
      <c r="IP441"/>
      <c r="IQ441"/>
      <c r="IR441"/>
      <c r="IS441"/>
      <c r="IT441"/>
      <c r="IU441"/>
      <c r="IV441"/>
    </row>
    <row r="442" spans="1:256" s="5" customFormat="1" hidden="1" outlineLevel="2">
      <c r="A442" s="20"/>
      <c r="B442" s="20"/>
      <c r="C442" s="38"/>
      <c r="D442" s="641"/>
      <c r="E442" s="287">
        <v>1</v>
      </c>
      <c r="F442" s="40"/>
      <c r="G442" s="444"/>
      <c r="H442" s="168">
        <f>IF(A29stdlife="n/a","n/a",IF(H$3&gt;(A29stdlife+$E442),(Input!$G$171*(1+rvanilla)^0.5)-SUM($G442:G442),(Input!$G$171*(1+rvanilla)^0.5)/A29stdlife))</f>
        <v>0</v>
      </c>
      <c r="I442" s="168">
        <f>IF(A29stdlife="n/a","n/a",IF(I$3&gt;(A29stdlife+$E442),(Input!$G$171*(1+rvanilla)^0.5)-SUM($G442:H442),(Input!$G$171*(1+rvanilla)^0.5)/A29stdlife))</f>
        <v>0</v>
      </c>
      <c r="J442" s="168">
        <f>IF(A29stdlife="n/a","n/a",IF(J$3&gt;(A29stdlife+$E442),(Input!$G$171*(1+rvanilla)^0.5)-SUM($G442:I442),(Input!$G$171*(1+rvanilla)^0.5)/A29stdlife))</f>
        <v>0</v>
      </c>
      <c r="K442" s="168">
        <f>IF(A29stdlife="n/a","n/a",IF(K$3&gt;(A29stdlife+$E442),(Input!$G$171*(1+rvanilla)^0.5)-SUM($G442:J442),(Input!$G$171*(1+rvanilla)^0.5)/A29stdlife))</f>
        <v>0</v>
      </c>
      <c r="L442" s="168">
        <f>IF(A29stdlife="n/a","n/a",IF(L$3&gt;(A29stdlife+$E442),(Input!$G$171*(1+rvanilla)^0.5)-SUM($G442:K442),(Input!$G$171*(1+rvanilla)^0.5)/A29stdlife))</f>
        <v>0</v>
      </c>
      <c r="M442" s="168">
        <f>IF(A29stdlife="n/a","n/a",IF(M$3&gt;(A29stdlife+$E442),(Input!$G$171*(1+rvanilla)^0.5)-SUM($G442:L442),(Input!$G$171*(1+rvanilla)^0.5)/A29stdlife))</f>
        <v>0</v>
      </c>
      <c r="N442" s="168">
        <f>IF(A29stdlife="n/a","n/a",IF(N$3&gt;(A29stdlife+$E442),(Input!$G$171*(1+rvanilla)^0.5)-SUM($G442:M442),(Input!$G$171*(1+rvanilla)^0.5)/A29stdlife))</f>
        <v>0</v>
      </c>
      <c r="O442" s="168">
        <f>IF(A29stdlife="n/a","n/a",IF(O$3&gt;(A29stdlife+$E442),(Input!$G$171*(1+rvanilla)^0.5)-SUM($G442:N442),(Input!$G$171*(1+rvanilla)^0.5)/A29stdlife))</f>
        <v>0</v>
      </c>
      <c r="P442" s="168">
        <f>IF(A29stdlife="n/a","n/a",IF(P$3&gt;(A29stdlife+$E442),(Input!$G$171*(1+rvanilla)^0.5)-SUM($G442:O442),(Input!$G$171*(1+rvanilla)^0.5)/A29stdlife))</f>
        <v>0</v>
      </c>
      <c r="Q442" s="168">
        <f>IF(A29stdlife="n/a","n/a",IF(Q$3&gt;(A29stdlife+$E442),(Input!$G$171*(1+rvanilla)^0.5)-SUM($G442:P442),(Input!$G$171*(1+rvanilla)^0.5)/A29stdlife))</f>
        <v>0</v>
      </c>
      <c r="R442" s="168">
        <f>IF(A29stdlife="n/a","n/a",IF(R$3&gt;(A29stdlife+$E442),(Input!$G$171*(1+rvanilla)^0.5)-SUM($G442:Q442),(Input!$G$171*(1+rvanilla)^0.5)/A29stdlife))</f>
        <v>0</v>
      </c>
      <c r="S442" s="168">
        <f>IF(A29stdlife="n/a","n/a",IF(S$3&gt;(A29stdlife+$E442),(Input!$G$171*(1+rvanilla)^0.5)-SUM($G442:R442),(Input!$G$171*(1+rvanilla)^0.5)/A29stdlife))</f>
        <v>0</v>
      </c>
      <c r="T442" s="168">
        <f>IF(A29stdlife="n/a","n/a",IF(T$3&gt;(A29stdlife+$E442),(Input!$G$171*(1+rvanilla)^0.5)-SUM($G442:S442),(Input!$G$171*(1+rvanilla)^0.5)/A29stdlife))</f>
        <v>0</v>
      </c>
      <c r="U442" s="168">
        <f>IF(A29stdlife="n/a","n/a",IF(U$3&gt;(A29stdlife+$E442),(Input!$G$171*(1+rvanilla)^0.5)-SUM($G442:T442),(Input!$G$171*(1+rvanilla)^0.5)/A29stdlife))</f>
        <v>0</v>
      </c>
      <c r="V442" s="168">
        <f>IF(A29stdlife="n/a","n/a",IF(V$3&gt;(A29stdlife+$E442),(Input!$G$171*(1+rvanilla)^0.5)-SUM($G442:U442),(Input!$G$171*(1+rvanilla)^0.5)/A29stdlife))</f>
        <v>0</v>
      </c>
      <c r="W442" s="168">
        <f>IF(A29stdlife="n/a","n/a",IF(W$3&gt;(A29stdlife+$E442),(Input!$G$171*(1+rvanilla)^0.5)-SUM($G442:V442),(Input!$G$171*(1+rvanilla)^0.5)/A29stdlife))</f>
        <v>0</v>
      </c>
      <c r="X442" s="168">
        <f>IF(A29stdlife="n/a","n/a",IF(X$3&gt;(A29stdlife+$E442),(Input!$G$171*(1+rvanilla)^0.5)-SUM($G442:W442),(Input!$G$171*(1+rvanilla)^0.5)/A29stdlife))</f>
        <v>0</v>
      </c>
      <c r="Y442" s="168">
        <f>IF(A29stdlife="n/a","n/a",IF(Y$3&gt;(A29stdlife+$E442),(Input!$G$171*(1+rvanilla)^0.5)-SUM($G442:X442),(Input!$G$171*(1+rvanilla)^0.5)/A29stdlife))</f>
        <v>0</v>
      </c>
      <c r="Z442" s="168">
        <f>IF(A29stdlife="n/a","n/a",IF(Z$3&gt;(A29stdlife+$E442),(Input!$G$171*(1+rvanilla)^0.5)-SUM($G442:Y442),(Input!$G$171*(1+rvanilla)^0.5)/A29stdlife))</f>
        <v>0</v>
      </c>
      <c r="AA442" s="168">
        <f>IF(A29stdlife="n/a","n/a",IF(AA$3&gt;(A29stdlife+$E442),(Input!$G$171*(1+rvanilla)^0.5)-SUM($G442:Z442),(Input!$G$171*(1+rvanilla)^0.5)/A29stdlife))</f>
        <v>0</v>
      </c>
      <c r="AB442" s="168">
        <f>IF(A29stdlife="n/a","n/a",IF(AB$3&gt;(A29stdlife+$E442),(Input!$G$171*(1+rvanilla)^0.5)-SUM($G442:AA442),(Input!$G$171*(1+rvanilla)^0.5)/A29stdlife))</f>
        <v>0</v>
      </c>
      <c r="AC442" s="168">
        <f>IF(A29stdlife="n/a","n/a",IF(AC$3&gt;(A29stdlife+$E442),(Input!$G$171*(1+rvanilla)^0.5)-SUM($G442:AB442),(Input!$G$171*(1+rvanilla)^0.5)/A29stdlife))</f>
        <v>0</v>
      </c>
      <c r="AD442" s="168">
        <f>IF(A29stdlife="n/a","n/a",IF(AD$3&gt;(A29stdlife+$E442),(Input!$G$171*(1+rvanilla)^0.5)-SUM($G442:AC442),(Input!$G$171*(1+rvanilla)^0.5)/A29stdlife))</f>
        <v>0</v>
      </c>
      <c r="AE442" s="168">
        <f>IF(A29stdlife="n/a","n/a",IF(AE$3&gt;(A29stdlife+$E442),(Input!$G$171*(1+rvanilla)^0.5)-SUM($G442:AD442),(Input!$G$171*(1+rvanilla)^0.5)/A29stdlife))</f>
        <v>0</v>
      </c>
      <c r="AF442" s="168">
        <f>IF(A29stdlife="n/a","n/a",IF(AF$3&gt;(A29stdlife+$E442),(Input!$G$171*(1+rvanilla)^0.5)-SUM($G442:AE442),(Input!$G$171*(1+rvanilla)^0.5)/A29stdlife))</f>
        <v>0</v>
      </c>
      <c r="AG442" s="168">
        <f>IF(A29stdlife="n/a","n/a",IF(AG$3&gt;(A29stdlife+$E442),(Input!$G$171*(1+rvanilla)^0.5)-SUM($G442:AF442),(Input!$G$171*(1+rvanilla)^0.5)/A29stdlife))</f>
        <v>0</v>
      </c>
      <c r="AH442" s="168">
        <f>IF(A29stdlife="n/a","n/a",IF(AH$3&gt;(A29stdlife+$E442),(Input!$G$171*(1+rvanilla)^0.5)-SUM($G442:AG442),(Input!$G$171*(1+rvanilla)^0.5)/A29stdlife))</f>
        <v>0</v>
      </c>
      <c r="AI442" s="168">
        <f>IF(A29stdlife="n/a","n/a",IF(AI$3&gt;(A29stdlife+$E442),(Input!$G$171*(1+rvanilla)^0.5)-SUM($G442:AH442),(Input!$G$171*(1+rvanilla)^0.5)/A29stdlife))</f>
        <v>0</v>
      </c>
      <c r="AJ442" s="168">
        <f>IF(A29stdlife="n/a","n/a",IF(AJ$3&gt;(A29stdlife+$E442),(Input!$G$171*(1+rvanilla)^0.5)-SUM($G442:AI442),(Input!$G$171*(1+rvanilla)^0.5)/A29stdlife))</f>
        <v>0</v>
      </c>
      <c r="AK442" s="168">
        <f>IF(A29stdlife="n/a","n/a",IF(AK$3&gt;(A29stdlife+$E442),(Input!$G$171*(1+rvanilla)^0.5)-SUM($G442:AJ442),(Input!$G$171*(1+rvanilla)^0.5)/A29stdlife))</f>
        <v>0</v>
      </c>
      <c r="AL442" s="168">
        <f>IF(A29stdlife="n/a","n/a",IF(AL$3&gt;(A29stdlife+$E442),(Input!$G$171*(1+rvanilla)^0.5)-SUM($G442:AK442),(Input!$G$171*(1+rvanilla)^0.5)/A29stdlife))</f>
        <v>0</v>
      </c>
      <c r="AM442" s="168">
        <f>IF(A29stdlife="n/a","n/a",IF(AM$3&gt;(A29stdlife+$E442),(Input!$G$171*(1+rvanilla)^0.5)-SUM($G442:AL442),(Input!$G$171*(1+rvanilla)^0.5)/A29stdlife))</f>
        <v>0</v>
      </c>
      <c r="AN442" s="168">
        <f>IF(A29stdlife="n/a","n/a",IF(AN$3&gt;(A29stdlife+$E442),(Input!$G$171*(1+rvanilla)^0.5)-SUM($G442:AM442),(Input!$G$171*(1+rvanilla)^0.5)/A29stdlife))</f>
        <v>0</v>
      </c>
      <c r="AO442" s="168">
        <f>IF(A29stdlife="n/a","n/a",IF(AO$3&gt;(A29stdlife+$E442),(Input!$G$171*(1+rvanilla)^0.5)-SUM($G442:AN442),(Input!$G$171*(1+rvanilla)^0.5)/A29stdlife))</f>
        <v>0</v>
      </c>
      <c r="AP442" s="168">
        <f>IF(A29stdlife="n/a","n/a",IF(AP$3&gt;(A29stdlife+$E442),(Input!$G$171*(1+rvanilla)^0.5)-SUM($G442:AO442),(Input!$G$171*(1+rvanilla)^0.5)/A29stdlife))</f>
        <v>0</v>
      </c>
      <c r="AQ442" s="168">
        <f>IF(A29stdlife="n/a","n/a",IF(AQ$3&gt;(A29stdlife+$E442),(Input!$G$171*(1+rvanilla)^0.5)-SUM($G442:AP442),(Input!$G$171*(1+rvanilla)^0.5)/A29stdlife))</f>
        <v>0</v>
      </c>
      <c r="AR442" s="168">
        <f>IF(A29stdlife="n/a","n/a",IF(AR$3&gt;(A29stdlife+$E442),(Input!$G$171*(1+rvanilla)^0.5)-SUM($G442:AQ442),(Input!$G$171*(1+rvanilla)^0.5)/A29stdlife))</f>
        <v>0</v>
      </c>
      <c r="AS442" s="168">
        <f>IF(A29stdlife="n/a","n/a",IF(AS$3&gt;(A29stdlife+$E442),(Input!$G$171*(1+rvanilla)^0.5)-SUM($G442:AR442),(Input!$G$171*(1+rvanilla)^0.5)/A29stdlife))</f>
        <v>0</v>
      </c>
      <c r="AT442" s="168">
        <f>IF(A29stdlife="n/a","n/a",IF(AT$3&gt;(A29stdlife+$E442),(Input!$G$171*(1+rvanilla)^0.5)-SUM($G442:AS442),(Input!$G$171*(1+rvanilla)^0.5)/A29stdlife))</f>
        <v>0</v>
      </c>
      <c r="AU442" s="168">
        <f>IF(A29stdlife="n/a","n/a",IF(AU$3&gt;(A29stdlife+$E442),(Input!$G$171*(1+rvanilla)^0.5)-SUM($G442:AT442),(Input!$G$171*(1+rvanilla)^0.5)/A29stdlife))</f>
        <v>0</v>
      </c>
      <c r="AV442" s="168">
        <f>IF(A29stdlife="n/a","n/a",IF(AV$3&gt;(A29stdlife+$E442),(Input!$G$171*(1+rvanilla)^0.5)-SUM($G442:AU442),(Input!$G$171*(1+rvanilla)^0.5)/A29stdlife))</f>
        <v>0</v>
      </c>
      <c r="AW442" s="168">
        <f>IF(A29stdlife="n/a","n/a",IF(AW$3&gt;(A29stdlife+$E442),(Input!$G$171*(1+rvanilla)^0.5)-SUM($G442:AV442),(Input!$G$171*(1+rvanilla)^0.5)/A29stdlife))</f>
        <v>0</v>
      </c>
      <c r="AX442" s="168">
        <f>IF(A29stdlife="n/a","n/a",IF(AX$3&gt;(A29stdlife+$E442),(Input!$G$171*(1+rvanilla)^0.5)-SUM($G442:AW442),(Input!$G$171*(1+rvanilla)^0.5)/A29stdlife))</f>
        <v>0</v>
      </c>
      <c r="AY442" s="168">
        <f>IF(A29stdlife="n/a","n/a",IF(AY$3&gt;(A29stdlife+$E442),(Input!$G$171*(1+rvanilla)^0.5)-SUM($G442:AX442),(Input!$G$171*(1+rvanilla)^0.5)/A29stdlife))</f>
        <v>0</v>
      </c>
      <c r="AZ442" s="168">
        <f>IF(A29stdlife="n/a","n/a",IF(AZ$3&gt;(A29stdlife+$E442),(Input!$G$171*(1+rvanilla)^0.5)-SUM($G442:AY442),(Input!$G$171*(1+rvanilla)^0.5)/A29stdlife))</f>
        <v>0</v>
      </c>
      <c r="BA442" s="168">
        <f>IF(A29stdlife="n/a","n/a",IF(BA$3&gt;(A29stdlife+$E442),(Input!$G$171*(1+rvanilla)^0.5)-SUM($G442:AZ442),(Input!$G$171*(1+rvanilla)^0.5)/A29stdlife))</f>
        <v>0</v>
      </c>
      <c r="BB442" s="168">
        <f>IF(A29stdlife="n/a","n/a",IF(BB$3&gt;(A29stdlife+$E442),(Input!$G$171*(1+rvanilla)^0.5)-SUM($G442:BA442),(Input!$G$171*(1+rvanilla)^0.5)/A29stdlife))</f>
        <v>0</v>
      </c>
      <c r="BC442" s="168">
        <f>IF(A29stdlife="n/a","n/a",IF(BC$3&gt;(A29stdlife+$E442),(Input!$G$171*(1+rvanilla)^0.5)-SUM($G442:BB442),(Input!$G$171*(1+rvanilla)^0.5)/A29stdlife))</f>
        <v>0</v>
      </c>
      <c r="BD442" s="168">
        <f>IF(A29stdlife="n/a","n/a",IF(BD$3&gt;(A29stdlife+$E442),(Input!$G$171*(1+rvanilla)^0.5)-SUM($G442:BC442),(Input!$G$171*(1+rvanilla)^0.5)/A29stdlife))</f>
        <v>0</v>
      </c>
      <c r="BE442" s="168">
        <f>IF(A29stdlife="n/a","n/a",IF(BE$3&gt;(A29stdlife+$E442),(Input!$G$171*(1+rvanilla)^0.5)-SUM($G442:BD442),(Input!$G$171*(1+rvanilla)^0.5)/A29stdlife))</f>
        <v>0</v>
      </c>
      <c r="BF442" s="168">
        <f>IF(A29stdlife="n/a","n/a",IF(BF$3&gt;(A29stdlife+$E442),(Input!$G$171*(1+rvanilla)^0.5)-SUM($G442:BE442),(Input!$G$171*(1+rvanilla)^0.5)/A29stdlife))</f>
        <v>0</v>
      </c>
      <c r="BG442" s="168">
        <f>IF(A29stdlife="n/a","n/a",IF(BG$3&gt;(A29stdlife+$E442),(Input!$G$171*(1+rvanilla)^0.5)-SUM($G442:BF442),(Input!$G$171*(1+rvanilla)^0.5)/A29stdlife))</f>
        <v>0</v>
      </c>
      <c r="BH442" s="168">
        <f>IF(A29stdlife="n/a","n/a",IF(BH$3&gt;(A29stdlife+$E442),(Input!$G$171*(1+rvanilla)^0.5)-SUM($G442:BG442),(Input!$G$171*(1+rvanilla)^0.5)/A29stdlife))</f>
        <v>0</v>
      </c>
      <c r="BI442" s="168">
        <f>IF(A29stdlife="n/a","n/a",IF(BI$3&gt;(A29stdlife+$E442),(Input!$G$171*(1+rvanilla)^0.5)-SUM($G442:BH442),(Input!$G$171*(1+rvanilla)^0.5)/A29stdlife))</f>
        <v>0</v>
      </c>
      <c r="BJ442" s="20"/>
      <c r="BK442" s="20"/>
      <c r="BL442"/>
      <c r="BM442"/>
      <c r="BN442"/>
      <c r="BO442"/>
      <c r="BP442"/>
      <c r="BQ442"/>
      <c r="BR442"/>
      <c r="BS442"/>
      <c r="BT442"/>
      <c r="BU442"/>
      <c r="BV442"/>
      <c r="BW442"/>
      <c r="BX442"/>
      <c r="BY442"/>
      <c r="BZ442"/>
      <c r="CA442"/>
      <c r="CB442"/>
      <c r="CC442"/>
      <c r="CD442"/>
      <c r="CE442"/>
      <c r="CF442"/>
      <c r="CG442"/>
      <c r="CH442"/>
      <c r="CI442"/>
      <c r="CJ442"/>
      <c r="CK442"/>
      <c r="CL442"/>
      <c r="CM442"/>
      <c r="CN442"/>
      <c r="CO442"/>
      <c r="CP442"/>
      <c r="CQ442"/>
      <c r="CR442"/>
      <c r="CS442"/>
      <c r="CT442"/>
      <c r="CU442"/>
      <c r="CV442"/>
      <c r="CW442"/>
      <c r="CX442"/>
      <c r="CY442"/>
      <c r="CZ442"/>
      <c r="DA442"/>
      <c r="DB442"/>
      <c r="DC442"/>
      <c r="DD442"/>
      <c r="DE442"/>
      <c r="DF442"/>
      <c r="DG442"/>
      <c r="DH442"/>
      <c r="DI442"/>
      <c r="DJ442"/>
      <c r="DK442"/>
      <c r="DL442"/>
      <c r="DM442"/>
      <c r="DN442"/>
      <c r="DO442"/>
      <c r="DP442"/>
      <c r="DQ442"/>
      <c r="DR442"/>
      <c r="DS442"/>
      <c r="DT442"/>
      <c r="DU442"/>
      <c r="DV442"/>
      <c r="DW442"/>
      <c r="DX442"/>
      <c r="DY442"/>
      <c r="DZ442"/>
      <c r="EA442"/>
      <c r="EB442"/>
      <c r="EC442"/>
      <c r="ED442"/>
      <c r="EE442"/>
      <c r="EF442"/>
      <c r="EG442"/>
      <c r="EH442"/>
      <c r="EI442"/>
      <c r="EJ442"/>
      <c r="EK442"/>
      <c r="EL442"/>
      <c r="EM442"/>
      <c r="EN442"/>
      <c r="EO442"/>
      <c r="EP442"/>
      <c r="EQ442"/>
      <c r="ER442"/>
      <c r="ES442"/>
      <c r="ET442"/>
      <c r="EU442"/>
      <c r="EV442"/>
      <c r="EW442"/>
      <c r="EX442"/>
      <c r="EY442"/>
      <c r="EZ442"/>
      <c r="FA442"/>
      <c r="FB442"/>
      <c r="FC442"/>
      <c r="FD442"/>
      <c r="FE442"/>
      <c r="FF442"/>
      <c r="FG442"/>
      <c r="FH442"/>
      <c r="FI442"/>
      <c r="FJ442"/>
      <c r="FK442"/>
      <c r="FL442"/>
      <c r="FM442"/>
      <c r="FN442"/>
      <c r="FO442"/>
      <c r="FP442"/>
      <c r="FQ442"/>
      <c r="FR442"/>
      <c r="FS442"/>
      <c r="FT442"/>
      <c r="FU442"/>
      <c r="FV442"/>
      <c r="FW442"/>
      <c r="FX442"/>
      <c r="FY442"/>
      <c r="FZ442"/>
      <c r="GA442"/>
      <c r="GB442"/>
      <c r="GC442"/>
      <c r="GD442"/>
      <c r="GE442"/>
      <c r="GF442"/>
      <c r="GG442"/>
      <c r="GH442"/>
      <c r="GI442"/>
      <c r="GJ442"/>
      <c r="GK442"/>
      <c r="GL442"/>
      <c r="GM442"/>
      <c r="GN442"/>
      <c r="GO442"/>
      <c r="GP442"/>
      <c r="GQ442"/>
      <c r="GR442"/>
      <c r="GS442"/>
      <c r="GT442"/>
      <c r="GU442"/>
      <c r="GV442"/>
      <c r="GW442"/>
      <c r="GX442"/>
      <c r="GY442"/>
      <c r="GZ442"/>
      <c r="HA442"/>
      <c r="HB442"/>
      <c r="HC442"/>
      <c r="HD442"/>
      <c r="HE442"/>
      <c r="HF442"/>
      <c r="HG442"/>
      <c r="HH442"/>
      <c r="HI442"/>
      <c r="HJ442"/>
      <c r="HK442"/>
      <c r="HL442"/>
      <c r="HM442"/>
      <c r="HN442"/>
      <c r="HO442"/>
      <c r="HP442"/>
      <c r="HQ442"/>
      <c r="HR442"/>
      <c r="HS442"/>
      <c r="HT442"/>
      <c r="HU442"/>
      <c r="HV442"/>
      <c r="HW442"/>
      <c r="HX442"/>
      <c r="HY442"/>
      <c r="HZ442"/>
      <c r="IA442"/>
      <c r="IB442"/>
      <c r="IC442"/>
      <c r="ID442"/>
      <c r="IE442"/>
      <c r="IF442"/>
      <c r="IG442"/>
      <c r="IH442"/>
      <c r="II442"/>
      <c r="IJ442"/>
      <c r="IK442"/>
      <c r="IL442"/>
      <c r="IM442"/>
      <c r="IN442"/>
      <c r="IO442"/>
      <c r="IP442"/>
      <c r="IQ442"/>
      <c r="IR442"/>
      <c r="IS442"/>
      <c r="IT442"/>
      <c r="IU442"/>
      <c r="IV442"/>
    </row>
    <row r="443" spans="1:256" s="5" customFormat="1" hidden="1" outlineLevel="2">
      <c r="A443" s="20"/>
      <c r="B443" s="20"/>
      <c r="C443" s="38"/>
      <c r="D443" s="641"/>
      <c r="E443" s="287">
        <v>2</v>
      </c>
      <c r="F443" s="40"/>
      <c r="G443" s="445"/>
      <c r="H443" s="314"/>
      <c r="I443" s="168">
        <f>IF(A29stdlife="n/a","n/a",IF(I$3&gt;(A29stdlife+$E443),(Input!$H$171*(1+rvanilla)^0.5)-SUM($H443:H443),(Input!$H$171*(1+rvanilla)^0.5)/A29stdlife))</f>
        <v>0</v>
      </c>
      <c r="J443" s="168">
        <f>IF(A29stdlife="n/a","n/a",IF(J$3&gt;(A29stdlife+$E443),(Input!$H$171*(1+rvanilla)^0.5)-SUM($H443:I443),(Input!$H$171*(1+rvanilla)^0.5)/A29stdlife))</f>
        <v>0</v>
      </c>
      <c r="K443" s="168">
        <f>IF(A29stdlife="n/a","n/a",IF(K$3&gt;(A29stdlife+$E443),(Input!$H$171*(1+rvanilla)^0.5)-SUM($H443:J443),(Input!$H$171*(1+rvanilla)^0.5)/A29stdlife))</f>
        <v>0</v>
      </c>
      <c r="L443" s="168">
        <f>IF(A29stdlife="n/a","n/a",IF(L$3&gt;(A29stdlife+$E443),(Input!$H$171*(1+rvanilla)^0.5)-SUM($H443:K443),(Input!$H$171*(1+rvanilla)^0.5)/A29stdlife))</f>
        <v>0</v>
      </c>
      <c r="M443" s="168">
        <f>IF(A29stdlife="n/a","n/a",IF(M$3&gt;(A29stdlife+$E443),(Input!$H$171*(1+rvanilla)^0.5)-SUM($H443:L443),(Input!$H$171*(1+rvanilla)^0.5)/A29stdlife))</f>
        <v>0</v>
      </c>
      <c r="N443" s="168">
        <f>IF(A29stdlife="n/a","n/a",IF(N$3&gt;(A29stdlife+$E443),(Input!$H$171*(1+rvanilla)^0.5)-SUM($H443:M443),(Input!$H$171*(1+rvanilla)^0.5)/A29stdlife))</f>
        <v>0</v>
      </c>
      <c r="O443" s="168">
        <f>IF(A29stdlife="n/a","n/a",IF(O$3&gt;(A29stdlife+$E443),(Input!$H$171*(1+rvanilla)^0.5)-SUM($H443:N443),(Input!$H$171*(1+rvanilla)^0.5)/A29stdlife))</f>
        <v>0</v>
      </c>
      <c r="P443" s="168">
        <f>IF(A29stdlife="n/a","n/a",IF(P$3&gt;(A29stdlife+$E443),(Input!$H$171*(1+rvanilla)^0.5)-SUM($H443:O443),(Input!$H$171*(1+rvanilla)^0.5)/A29stdlife))</f>
        <v>0</v>
      </c>
      <c r="Q443" s="168">
        <f>IF(A29stdlife="n/a","n/a",IF(Q$3&gt;(A29stdlife+$E443),(Input!$H$171*(1+rvanilla)^0.5)-SUM($H443:P443),(Input!$H$171*(1+rvanilla)^0.5)/A29stdlife))</f>
        <v>0</v>
      </c>
      <c r="R443" s="168">
        <f>IF(A29stdlife="n/a","n/a",IF(R$3&gt;(A29stdlife+$E443),(Input!$H$171*(1+rvanilla)^0.5)-SUM($H443:Q443),(Input!$H$171*(1+rvanilla)^0.5)/A29stdlife))</f>
        <v>0</v>
      </c>
      <c r="S443" s="168">
        <f>IF(A29stdlife="n/a","n/a",IF(S$3&gt;(A29stdlife+$E443),(Input!$H$171*(1+rvanilla)^0.5)-SUM($H443:R443),(Input!$H$171*(1+rvanilla)^0.5)/A29stdlife))</f>
        <v>0</v>
      </c>
      <c r="T443" s="168">
        <f>IF(A29stdlife="n/a","n/a",IF(T$3&gt;(A29stdlife+$E443),(Input!$H$171*(1+rvanilla)^0.5)-SUM($H443:S443),(Input!$H$171*(1+rvanilla)^0.5)/A29stdlife))</f>
        <v>0</v>
      </c>
      <c r="U443" s="168">
        <f>IF(A29stdlife="n/a","n/a",IF(U$3&gt;(A29stdlife+$E443),(Input!$H$171*(1+rvanilla)^0.5)-SUM($H443:T443),(Input!$H$171*(1+rvanilla)^0.5)/A29stdlife))</f>
        <v>0</v>
      </c>
      <c r="V443" s="168">
        <f>IF(A29stdlife="n/a","n/a",IF(V$3&gt;(A29stdlife+$E443),(Input!$H$171*(1+rvanilla)^0.5)-SUM($H443:U443),(Input!$H$171*(1+rvanilla)^0.5)/A29stdlife))</f>
        <v>0</v>
      </c>
      <c r="W443" s="168">
        <f>IF(A29stdlife="n/a","n/a",IF(W$3&gt;(A29stdlife+$E443),(Input!$H$171*(1+rvanilla)^0.5)-SUM($H443:V443),(Input!$H$171*(1+rvanilla)^0.5)/A29stdlife))</f>
        <v>0</v>
      </c>
      <c r="X443" s="168">
        <f>IF(A29stdlife="n/a","n/a",IF(X$3&gt;(A29stdlife+$E443),(Input!$H$171*(1+rvanilla)^0.5)-SUM($H443:W443),(Input!$H$171*(1+rvanilla)^0.5)/A29stdlife))</f>
        <v>0</v>
      </c>
      <c r="Y443" s="168">
        <f>IF(A29stdlife="n/a","n/a",IF(Y$3&gt;(A29stdlife+$E443),(Input!$H$171*(1+rvanilla)^0.5)-SUM($H443:X443),(Input!$H$171*(1+rvanilla)^0.5)/A29stdlife))</f>
        <v>0</v>
      </c>
      <c r="Z443" s="168">
        <f>IF(A29stdlife="n/a","n/a",IF(Z$3&gt;(A29stdlife+$E443),(Input!$H$171*(1+rvanilla)^0.5)-SUM($H443:Y443),(Input!$H$171*(1+rvanilla)^0.5)/A29stdlife))</f>
        <v>0</v>
      </c>
      <c r="AA443" s="168">
        <f>IF(A29stdlife="n/a","n/a",IF(AA$3&gt;(A29stdlife+$E443),(Input!$H$171*(1+rvanilla)^0.5)-SUM($H443:Z443),(Input!$H$171*(1+rvanilla)^0.5)/A29stdlife))</f>
        <v>0</v>
      </c>
      <c r="AB443" s="168">
        <f>IF(A29stdlife="n/a","n/a",IF(AB$3&gt;(A29stdlife+$E443),(Input!$H$171*(1+rvanilla)^0.5)-SUM($H443:AA443),(Input!$H$171*(1+rvanilla)^0.5)/A29stdlife))</f>
        <v>0</v>
      </c>
      <c r="AC443" s="168">
        <f>IF(A29stdlife="n/a","n/a",IF(AC$3&gt;(A29stdlife+$E443),(Input!$H$171*(1+rvanilla)^0.5)-SUM($H443:AB443),(Input!$H$171*(1+rvanilla)^0.5)/A29stdlife))</f>
        <v>0</v>
      </c>
      <c r="AD443" s="168">
        <f>IF(A29stdlife="n/a","n/a",IF(AD$3&gt;(A29stdlife+$E443),(Input!$H$171*(1+rvanilla)^0.5)-SUM($H443:AC443),(Input!$H$171*(1+rvanilla)^0.5)/A29stdlife))</f>
        <v>0</v>
      </c>
      <c r="AE443" s="168">
        <f>IF(A29stdlife="n/a","n/a",IF(AE$3&gt;(A29stdlife+$E443),(Input!$H$171*(1+rvanilla)^0.5)-SUM($H443:AD443),(Input!$H$171*(1+rvanilla)^0.5)/A29stdlife))</f>
        <v>0</v>
      </c>
      <c r="AF443" s="168">
        <f>IF(A29stdlife="n/a","n/a",IF(AF$3&gt;(A29stdlife+$E443),(Input!$H$171*(1+rvanilla)^0.5)-SUM($H443:AE443),(Input!$H$171*(1+rvanilla)^0.5)/A29stdlife))</f>
        <v>0</v>
      </c>
      <c r="AG443" s="168">
        <f>IF(A29stdlife="n/a","n/a",IF(AG$3&gt;(A29stdlife+$E443),(Input!$H$171*(1+rvanilla)^0.5)-SUM($H443:AF443),(Input!$H$171*(1+rvanilla)^0.5)/A29stdlife))</f>
        <v>0</v>
      </c>
      <c r="AH443" s="168">
        <f>IF(A29stdlife="n/a","n/a",IF(AH$3&gt;(A29stdlife+$E443),(Input!$H$171*(1+rvanilla)^0.5)-SUM($H443:AG443),(Input!$H$171*(1+rvanilla)^0.5)/A29stdlife))</f>
        <v>0</v>
      </c>
      <c r="AI443" s="168">
        <f>IF(A29stdlife="n/a","n/a",IF(AI$3&gt;(A29stdlife+$E443),(Input!$H$171*(1+rvanilla)^0.5)-SUM($H443:AH443),(Input!$H$171*(1+rvanilla)^0.5)/A29stdlife))</f>
        <v>0</v>
      </c>
      <c r="AJ443" s="168">
        <f>IF(A29stdlife="n/a","n/a",IF(AJ$3&gt;(A29stdlife+$E443),(Input!$H$171*(1+rvanilla)^0.5)-SUM($H443:AI443),(Input!$H$171*(1+rvanilla)^0.5)/A29stdlife))</f>
        <v>0</v>
      </c>
      <c r="AK443" s="168">
        <f>IF(A29stdlife="n/a","n/a",IF(AK$3&gt;(A29stdlife+$E443),(Input!$H$171*(1+rvanilla)^0.5)-SUM($H443:AJ443),(Input!$H$171*(1+rvanilla)^0.5)/A29stdlife))</f>
        <v>0</v>
      </c>
      <c r="AL443" s="168">
        <f>IF(A29stdlife="n/a","n/a",IF(AL$3&gt;(A29stdlife+$E443),(Input!$H$171*(1+rvanilla)^0.5)-SUM($H443:AK443),(Input!$H$171*(1+rvanilla)^0.5)/A29stdlife))</f>
        <v>0</v>
      </c>
      <c r="AM443" s="168">
        <f>IF(A29stdlife="n/a","n/a",IF(AM$3&gt;(A29stdlife+$E443),(Input!$H$171*(1+rvanilla)^0.5)-SUM($H443:AL443),(Input!$H$171*(1+rvanilla)^0.5)/A29stdlife))</f>
        <v>0</v>
      </c>
      <c r="AN443" s="168">
        <f>IF(A29stdlife="n/a","n/a",IF(AN$3&gt;(A29stdlife+$E443),(Input!$H$171*(1+rvanilla)^0.5)-SUM($H443:AM443),(Input!$H$171*(1+rvanilla)^0.5)/A29stdlife))</f>
        <v>0</v>
      </c>
      <c r="AO443" s="168">
        <f>IF(A29stdlife="n/a","n/a",IF(AO$3&gt;(A29stdlife+$E443),(Input!$H$171*(1+rvanilla)^0.5)-SUM($H443:AN443),(Input!$H$171*(1+rvanilla)^0.5)/A29stdlife))</f>
        <v>0</v>
      </c>
      <c r="AP443" s="168">
        <f>IF(A29stdlife="n/a","n/a",IF(AP$3&gt;(A29stdlife+$E443),(Input!$H$171*(1+rvanilla)^0.5)-SUM($H443:AO443),(Input!$H$171*(1+rvanilla)^0.5)/A29stdlife))</f>
        <v>0</v>
      </c>
      <c r="AQ443" s="168">
        <f>IF(A29stdlife="n/a","n/a",IF(AQ$3&gt;(A29stdlife+$E443),(Input!$H$171*(1+rvanilla)^0.5)-SUM($H443:AP443),(Input!$H$171*(1+rvanilla)^0.5)/A29stdlife))</f>
        <v>0</v>
      </c>
      <c r="AR443" s="168">
        <f>IF(A29stdlife="n/a","n/a",IF(AR$3&gt;(A29stdlife+$E443),(Input!$H$171*(1+rvanilla)^0.5)-SUM($H443:AQ443),(Input!$H$171*(1+rvanilla)^0.5)/A29stdlife))</f>
        <v>0</v>
      </c>
      <c r="AS443" s="168">
        <f>IF(A29stdlife="n/a","n/a",IF(AS$3&gt;(A29stdlife+$E443),(Input!$H$171*(1+rvanilla)^0.5)-SUM($H443:AR443),(Input!$H$171*(1+rvanilla)^0.5)/A29stdlife))</f>
        <v>0</v>
      </c>
      <c r="AT443" s="168">
        <f>IF(A29stdlife="n/a","n/a",IF(AT$3&gt;(A29stdlife+$E443),(Input!$H$171*(1+rvanilla)^0.5)-SUM($H443:AS443),(Input!$H$171*(1+rvanilla)^0.5)/A29stdlife))</f>
        <v>0</v>
      </c>
      <c r="AU443" s="168">
        <f>IF(A29stdlife="n/a","n/a",IF(AU$3&gt;(A29stdlife+$E443),(Input!$H$171*(1+rvanilla)^0.5)-SUM($H443:AT443),(Input!$H$171*(1+rvanilla)^0.5)/A29stdlife))</f>
        <v>0</v>
      </c>
      <c r="AV443" s="168">
        <f>IF(A29stdlife="n/a","n/a",IF(AV$3&gt;(A29stdlife+$E443),(Input!$H$171*(1+rvanilla)^0.5)-SUM($H443:AU443),(Input!$H$171*(1+rvanilla)^0.5)/A29stdlife))</f>
        <v>0</v>
      </c>
      <c r="AW443" s="168">
        <f>IF(A29stdlife="n/a","n/a",IF(AW$3&gt;(A29stdlife+$E443),(Input!$H$171*(1+rvanilla)^0.5)-SUM($H443:AV443),(Input!$H$171*(1+rvanilla)^0.5)/A29stdlife))</f>
        <v>0</v>
      </c>
      <c r="AX443" s="168">
        <f>IF(A29stdlife="n/a","n/a",IF(AX$3&gt;(A29stdlife+$E443),(Input!$H$171*(1+rvanilla)^0.5)-SUM($H443:AW443),(Input!$H$171*(1+rvanilla)^0.5)/A29stdlife))</f>
        <v>0</v>
      </c>
      <c r="AY443" s="168">
        <f>IF(A29stdlife="n/a","n/a",IF(AY$3&gt;(A29stdlife+$E443),(Input!$H$171*(1+rvanilla)^0.5)-SUM($H443:AX443),(Input!$H$171*(1+rvanilla)^0.5)/A29stdlife))</f>
        <v>0</v>
      </c>
      <c r="AZ443" s="168">
        <f>IF(A29stdlife="n/a","n/a",IF(AZ$3&gt;(A29stdlife+$E443),(Input!$H$171*(1+rvanilla)^0.5)-SUM($H443:AY443),(Input!$H$171*(1+rvanilla)^0.5)/A29stdlife))</f>
        <v>0</v>
      </c>
      <c r="BA443" s="168">
        <f>IF(A29stdlife="n/a","n/a",IF(BA$3&gt;(A29stdlife+$E443),(Input!$H$171*(1+rvanilla)^0.5)-SUM($H443:AZ443),(Input!$H$171*(1+rvanilla)^0.5)/A29stdlife))</f>
        <v>0</v>
      </c>
      <c r="BB443" s="168">
        <f>IF(A29stdlife="n/a","n/a",IF(BB$3&gt;(A29stdlife+$E443),(Input!$H$171*(1+rvanilla)^0.5)-SUM($H443:BA443),(Input!$H$171*(1+rvanilla)^0.5)/A29stdlife))</f>
        <v>0</v>
      </c>
      <c r="BC443" s="168">
        <f>IF(A29stdlife="n/a","n/a",IF(BC$3&gt;(A29stdlife+$E443),(Input!$H$171*(1+rvanilla)^0.5)-SUM($H443:BB443),(Input!$H$171*(1+rvanilla)^0.5)/A29stdlife))</f>
        <v>0</v>
      </c>
      <c r="BD443" s="168">
        <f>IF(A29stdlife="n/a","n/a",IF(BD$3&gt;(A29stdlife+$E443),(Input!$H$171*(1+rvanilla)^0.5)-SUM($H443:BC443),(Input!$H$171*(1+rvanilla)^0.5)/A29stdlife))</f>
        <v>0</v>
      </c>
      <c r="BE443" s="168">
        <f>IF(A29stdlife="n/a","n/a",IF(BE$3&gt;(A29stdlife+$E443),(Input!$H$171*(1+rvanilla)^0.5)-SUM($H443:BD443),(Input!$H$171*(1+rvanilla)^0.5)/A29stdlife))</f>
        <v>0</v>
      </c>
      <c r="BF443" s="168">
        <f>IF(A29stdlife="n/a","n/a",IF(BF$3&gt;(A29stdlife+$E443),(Input!$H$171*(1+rvanilla)^0.5)-SUM($H443:BE443),(Input!$H$171*(1+rvanilla)^0.5)/A29stdlife))</f>
        <v>0</v>
      </c>
      <c r="BG443" s="168">
        <f>IF(A29stdlife="n/a","n/a",IF(BG$3&gt;(A29stdlife+$E443),(Input!$H$171*(1+rvanilla)^0.5)-SUM($H443:BF443),(Input!$H$171*(1+rvanilla)^0.5)/A29stdlife))</f>
        <v>0</v>
      </c>
      <c r="BH443" s="168">
        <f>IF(A29stdlife="n/a","n/a",IF(BH$3&gt;(A29stdlife+$E443),(Input!$H$171*(1+rvanilla)^0.5)-SUM($H443:BG443),(Input!$H$171*(1+rvanilla)^0.5)/A29stdlife))</f>
        <v>0</v>
      </c>
      <c r="BI443" s="168">
        <f>IF(A29stdlife="n/a","n/a",IF(BI$3&gt;(A29stdlife+$E443),(Input!$H$171*(1+rvanilla)^0.5)-SUM($H443:BH443),(Input!$H$171*(1+rvanilla)^0.5)/A29stdlife))</f>
        <v>0</v>
      </c>
      <c r="BJ443" s="20"/>
      <c r="BK443" s="20"/>
      <c r="BL443"/>
      <c r="BM443"/>
      <c r="BN443"/>
      <c r="BO443"/>
      <c r="BP443"/>
      <c r="BQ443"/>
      <c r="BR443"/>
      <c r="BS443"/>
      <c r="BT443"/>
      <c r="BU443"/>
      <c r="BV443"/>
      <c r="BW443"/>
      <c r="BX443"/>
      <c r="BY443"/>
      <c r="BZ443"/>
      <c r="CA443"/>
      <c r="CB443"/>
      <c r="CC443"/>
      <c r="CD443"/>
      <c r="CE443"/>
      <c r="CF443"/>
      <c r="CG443"/>
      <c r="CH443"/>
      <c r="CI443"/>
      <c r="CJ443"/>
      <c r="CK443"/>
      <c r="CL443"/>
      <c r="CM443"/>
      <c r="CN443"/>
      <c r="CO443"/>
      <c r="CP443"/>
      <c r="CQ443"/>
      <c r="CR443"/>
      <c r="CS443"/>
      <c r="CT443"/>
      <c r="CU443"/>
      <c r="CV443"/>
      <c r="CW443"/>
      <c r="CX443"/>
      <c r="CY443"/>
      <c r="CZ443"/>
      <c r="DA443"/>
      <c r="DB443"/>
      <c r="DC443"/>
      <c r="DD443"/>
      <c r="DE443"/>
      <c r="DF443"/>
      <c r="DG443"/>
      <c r="DH443"/>
      <c r="DI443"/>
      <c r="DJ443"/>
      <c r="DK443"/>
      <c r="DL443"/>
      <c r="DM443"/>
      <c r="DN443"/>
      <c r="DO443"/>
      <c r="DP443"/>
      <c r="DQ443"/>
      <c r="DR443"/>
      <c r="DS443"/>
      <c r="DT443"/>
      <c r="DU443"/>
      <c r="DV443"/>
      <c r="DW443"/>
      <c r="DX443"/>
      <c r="DY443"/>
      <c r="DZ443"/>
      <c r="EA443"/>
      <c r="EB443"/>
      <c r="EC443"/>
      <c r="ED443"/>
      <c r="EE443"/>
      <c r="EF443"/>
      <c r="EG443"/>
      <c r="EH443"/>
      <c r="EI443"/>
      <c r="EJ443"/>
      <c r="EK443"/>
      <c r="EL443"/>
      <c r="EM443"/>
      <c r="EN443"/>
      <c r="EO443"/>
      <c r="EP443"/>
      <c r="EQ443"/>
      <c r="ER443"/>
      <c r="ES443"/>
      <c r="ET443"/>
      <c r="EU443"/>
      <c r="EV443"/>
      <c r="EW443"/>
      <c r="EX443"/>
      <c r="EY443"/>
      <c r="EZ443"/>
      <c r="FA443"/>
      <c r="FB443"/>
      <c r="FC443"/>
      <c r="FD443"/>
      <c r="FE443"/>
      <c r="FF443"/>
      <c r="FG443"/>
      <c r="FH443"/>
      <c r="FI443"/>
      <c r="FJ443"/>
      <c r="FK443"/>
      <c r="FL443"/>
      <c r="FM443"/>
      <c r="FN443"/>
      <c r="FO443"/>
      <c r="FP443"/>
      <c r="FQ443"/>
      <c r="FR443"/>
      <c r="FS443"/>
      <c r="FT443"/>
      <c r="FU443"/>
      <c r="FV443"/>
      <c r="FW443"/>
      <c r="FX443"/>
      <c r="FY443"/>
      <c r="FZ443"/>
      <c r="GA443"/>
      <c r="GB443"/>
      <c r="GC443"/>
      <c r="GD443"/>
      <c r="GE443"/>
      <c r="GF443"/>
      <c r="GG443"/>
      <c r="GH443"/>
      <c r="GI443"/>
      <c r="GJ443"/>
      <c r="GK443"/>
      <c r="GL443"/>
      <c r="GM443"/>
      <c r="GN443"/>
      <c r="GO443"/>
      <c r="GP443"/>
      <c r="GQ443"/>
      <c r="GR443"/>
      <c r="GS443"/>
      <c r="GT443"/>
      <c r="GU443"/>
      <c r="GV443"/>
      <c r="GW443"/>
      <c r="GX443"/>
      <c r="GY443"/>
      <c r="GZ443"/>
      <c r="HA443"/>
      <c r="HB443"/>
      <c r="HC443"/>
      <c r="HD443"/>
      <c r="HE443"/>
      <c r="HF443"/>
      <c r="HG443"/>
      <c r="HH443"/>
      <c r="HI443"/>
      <c r="HJ443"/>
      <c r="HK443"/>
      <c r="HL443"/>
      <c r="HM443"/>
      <c r="HN443"/>
      <c r="HO443"/>
      <c r="HP443"/>
      <c r="HQ443"/>
      <c r="HR443"/>
      <c r="HS443"/>
      <c r="HT443"/>
      <c r="HU443"/>
      <c r="HV443"/>
      <c r="HW443"/>
      <c r="HX443"/>
      <c r="HY443"/>
      <c r="HZ443"/>
      <c r="IA443"/>
      <c r="IB443"/>
      <c r="IC443"/>
      <c r="ID443"/>
      <c r="IE443"/>
      <c r="IF443"/>
      <c r="IG443"/>
      <c r="IH443"/>
      <c r="II443"/>
      <c r="IJ443"/>
      <c r="IK443"/>
      <c r="IL443"/>
      <c r="IM443"/>
      <c r="IN443"/>
      <c r="IO443"/>
      <c r="IP443"/>
      <c r="IQ443"/>
      <c r="IR443"/>
      <c r="IS443"/>
      <c r="IT443"/>
      <c r="IU443"/>
      <c r="IV443"/>
    </row>
    <row r="444" spans="1:256" s="5" customFormat="1" hidden="1" outlineLevel="2">
      <c r="A444" s="20"/>
      <c r="B444" s="20"/>
      <c r="C444" s="38"/>
      <c r="D444" s="641"/>
      <c r="E444" s="287">
        <v>3</v>
      </c>
      <c r="F444" s="40"/>
      <c r="G444" s="445"/>
      <c r="H444" s="315"/>
      <c r="I444" s="314"/>
      <c r="J444" s="168">
        <f>IF(A29stdlife="n/a","n/a",IF(J$3&gt;(A29stdlife+$E444),(Input!$I$171*(1+rvanilla)^0.5)-SUM($I444:I444),(Input!$I$171*(1+rvanilla)^0.5)/A29stdlife))</f>
        <v>0</v>
      </c>
      <c r="K444" s="168">
        <f>IF(A29stdlife="n/a","n/a",IF(K$3&gt;(A29stdlife+$E444),(Input!$I$171*(1+rvanilla)^0.5)-SUM($I444:J444),(Input!$I$171*(1+rvanilla)^0.5)/A29stdlife))</f>
        <v>0</v>
      </c>
      <c r="L444" s="168">
        <f>IF(A29stdlife="n/a","n/a",IF(L$3&gt;(A29stdlife+$E444),(Input!$I$171*(1+rvanilla)^0.5)-SUM($I444:K444),(Input!$I$171*(1+rvanilla)^0.5)/A29stdlife))</f>
        <v>0</v>
      </c>
      <c r="M444" s="168">
        <f>IF(A29stdlife="n/a","n/a",IF(M$3&gt;(A29stdlife+$E444),(Input!$I$171*(1+rvanilla)^0.5)-SUM($I444:L444),(Input!$I$171*(1+rvanilla)^0.5)/A29stdlife))</f>
        <v>0</v>
      </c>
      <c r="N444" s="168">
        <f>IF(A29stdlife="n/a","n/a",IF(N$3&gt;(A29stdlife+$E444),(Input!$I$171*(1+rvanilla)^0.5)-SUM($I444:M444),(Input!$I$171*(1+rvanilla)^0.5)/A29stdlife))</f>
        <v>0</v>
      </c>
      <c r="O444" s="168">
        <f>IF(A29stdlife="n/a","n/a",IF(O$3&gt;(A29stdlife+$E444),(Input!$I$171*(1+rvanilla)^0.5)-SUM($I444:N444),(Input!$I$171*(1+rvanilla)^0.5)/A29stdlife))</f>
        <v>0</v>
      </c>
      <c r="P444" s="168">
        <f>IF(A29stdlife="n/a","n/a",IF(P$3&gt;(A29stdlife+$E444),(Input!$I$171*(1+rvanilla)^0.5)-SUM($I444:O444),(Input!$I$171*(1+rvanilla)^0.5)/A29stdlife))</f>
        <v>0</v>
      </c>
      <c r="Q444" s="168">
        <f>IF(A29stdlife="n/a","n/a",IF(Q$3&gt;(A29stdlife+$E444),(Input!$I$171*(1+rvanilla)^0.5)-SUM($I444:P444),(Input!$I$171*(1+rvanilla)^0.5)/A29stdlife))</f>
        <v>0</v>
      </c>
      <c r="R444" s="168">
        <f>IF(A29stdlife="n/a","n/a",IF(R$3&gt;(A29stdlife+$E444),(Input!$I$171*(1+rvanilla)^0.5)-SUM($I444:Q444),(Input!$I$171*(1+rvanilla)^0.5)/A29stdlife))</f>
        <v>0</v>
      </c>
      <c r="S444" s="168">
        <f>IF(A29stdlife="n/a","n/a",IF(S$3&gt;(A29stdlife+$E444),(Input!$I$171*(1+rvanilla)^0.5)-SUM($I444:R444),(Input!$I$171*(1+rvanilla)^0.5)/A29stdlife))</f>
        <v>0</v>
      </c>
      <c r="T444" s="168">
        <f>IF(A29stdlife="n/a","n/a",IF(T$3&gt;(A29stdlife+$E444),(Input!$I$171*(1+rvanilla)^0.5)-SUM($I444:S444),(Input!$I$171*(1+rvanilla)^0.5)/A29stdlife))</f>
        <v>0</v>
      </c>
      <c r="U444" s="168">
        <f>IF(A29stdlife="n/a","n/a",IF(U$3&gt;(A29stdlife+$E444),(Input!$I$171*(1+rvanilla)^0.5)-SUM($I444:T444),(Input!$I$171*(1+rvanilla)^0.5)/A29stdlife))</f>
        <v>0</v>
      </c>
      <c r="V444" s="168">
        <f>IF(A29stdlife="n/a","n/a",IF(V$3&gt;(A29stdlife+$E444),(Input!$I$171*(1+rvanilla)^0.5)-SUM($I444:U444),(Input!$I$171*(1+rvanilla)^0.5)/A29stdlife))</f>
        <v>0</v>
      </c>
      <c r="W444" s="168">
        <f>IF(A29stdlife="n/a","n/a",IF(W$3&gt;(A29stdlife+$E444),(Input!$I$171*(1+rvanilla)^0.5)-SUM($I444:V444),(Input!$I$171*(1+rvanilla)^0.5)/A29stdlife))</f>
        <v>0</v>
      </c>
      <c r="X444" s="168">
        <f>IF(A29stdlife="n/a","n/a",IF(X$3&gt;(A29stdlife+$E444),(Input!$I$171*(1+rvanilla)^0.5)-SUM($I444:W444),(Input!$I$171*(1+rvanilla)^0.5)/A29stdlife))</f>
        <v>0</v>
      </c>
      <c r="Y444" s="168">
        <f>IF(A29stdlife="n/a","n/a",IF(Y$3&gt;(A29stdlife+$E444),(Input!$I$171*(1+rvanilla)^0.5)-SUM($I444:X444),(Input!$I$171*(1+rvanilla)^0.5)/A29stdlife))</f>
        <v>0</v>
      </c>
      <c r="Z444" s="168">
        <f>IF(A29stdlife="n/a","n/a",IF(Z$3&gt;(A29stdlife+$E444),(Input!$I$171*(1+rvanilla)^0.5)-SUM($I444:Y444),(Input!$I$171*(1+rvanilla)^0.5)/A29stdlife))</f>
        <v>0</v>
      </c>
      <c r="AA444" s="168">
        <f>IF(A29stdlife="n/a","n/a",IF(AA$3&gt;(A29stdlife+$E444),(Input!$I$171*(1+rvanilla)^0.5)-SUM($I444:Z444),(Input!$I$171*(1+rvanilla)^0.5)/A29stdlife))</f>
        <v>0</v>
      </c>
      <c r="AB444" s="168">
        <f>IF(A29stdlife="n/a","n/a",IF(AB$3&gt;(A29stdlife+$E444),(Input!$I$171*(1+rvanilla)^0.5)-SUM($I444:AA444),(Input!$I$171*(1+rvanilla)^0.5)/A29stdlife))</f>
        <v>0</v>
      </c>
      <c r="AC444" s="168">
        <f>IF(A29stdlife="n/a","n/a",IF(AC$3&gt;(A29stdlife+$E444),(Input!$I$171*(1+rvanilla)^0.5)-SUM($I444:AB444),(Input!$I$171*(1+rvanilla)^0.5)/A29stdlife))</f>
        <v>0</v>
      </c>
      <c r="AD444" s="168">
        <f>IF(A29stdlife="n/a","n/a",IF(AD$3&gt;(A29stdlife+$E444),(Input!$I$171*(1+rvanilla)^0.5)-SUM($I444:AC444),(Input!$I$171*(1+rvanilla)^0.5)/A29stdlife))</f>
        <v>0</v>
      </c>
      <c r="AE444" s="168">
        <f>IF(A29stdlife="n/a","n/a",IF(AE$3&gt;(A29stdlife+$E444),(Input!$I$171*(1+rvanilla)^0.5)-SUM($I444:AD444),(Input!$I$171*(1+rvanilla)^0.5)/A29stdlife))</f>
        <v>0</v>
      </c>
      <c r="AF444" s="168">
        <f>IF(A29stdlife="n/a","n/a",IF(AF$3&gt;(A29stdlife+$E444),(Input!$I$171*(1+rvanilla)^0.5)-SUM($I444:AE444),(Input!$I$171*(1+rvanilla)^0.5)/A29stdlife))</f>
        <v>0</v>
      </c>
      <c r="AG444" s="168">
        <f>IF(A29stdlife="n/a","n/a",IF(AG$3&gt;(A29stdlife+$E444),(Input!$I$171*(1+rvanilla)^0.5)-SUM($I444:AF444),(Input!$I$171*(1+rvanilla)^0.5)/A29stdlife))</f>
        <v>0</v>
      </c>
      <c r="AH444" s="168">
        <f>IF(A29stdlife="n/a","n/a",IF(AH$3&gt;(A29stdlife+$E444),(Input!$I$171*(1+rvanilla)^0.5)-SUM($I444:AG444),(Input!$I$171*(1+rvanilla)^0.5)/A29stdlife))</f>
        <v>0</v>
      </c>
      <c r="AI444" s="168">
        <f>IF(A29stdlife="n/a","n/a",IF(AI$3&gt;(A29stdlife+$E444),(Input!$I$171*(1+rvanilla)^0.5)-SUM($I444:AH444),(Input!$I$171*(1+rvanilla)^0.5)/A29stdlife))</f>
        <v>0</v>
      </c>
      <c r="AJ444" s="168">
        <f>IF(A29stdlife="n/a","n/a",IF(AJ$3&gt;(A29stdlife+$E444),(Input!$I$171*(1+rvanilla)^0.5)-SUM($I444:AI444),(Input!$I$171*(1+rvanilla)^0.5)/A29stdlife))</f>
        <v>0</v>
      </c>
      <c r="AK444" s="168">
        <f>IF(A29stdlife="n/a","n/a",IF(AK$3&gt;(A29stdlife+$E444),(Input!$I$171*(1+rvanilla)^0.5)-SUM($I444:AJ444),(Input!$I$171*(1+rvanilla)^0.5)/A29stdlife))</f>
        <v>0</v>
      </c>
      <c r="AL444" s="168">
        <f>IF(A29stdlife="n/a","n/a",IF(AL$3&gt;(A29stdlife+$E444),(Input!$I$171*(1+rvanilla)^0.5)-SUM($I444:AK444),(Input!$I$171*(1+rvanilla)^0.5)/A29stdlife))</f>
        <v>0</v>
      </c>
      <c r="AM444" s="168">
        <f>IF(A29stdlife="n/a","n/a",IF(AM$3&gt;(A29stdlife+$E444),(Input!$I$171*(1+rvanilla)^0.5)-SUM($I444:AL444),(Input!$I$171*(1+rvanilla)^0.5)/A29stdlife))</f>
        <v>0</v>
      </c>
      <c r="AN444" s="168">
        <f>IF(A29stdlife="n/a","n/a",IF(AN$3&gt;(A29stdlife+$E444),(Input!$I$171*(1+rvanilla)^0.5)-SUM($I444:AM444),(Input!$I$171*(1+rvanilla)^0.5)/A29stdlife))</f>
        <v>0</v>
      </c>
      <c r="AO444" s="168">
        <f>IF(A29stdlife="n/a","n/a",IF(AO$3&gt;(A29stdlife+$E444),(Input!$I$171*(1+rvanilla)^0.5)-SUM($I444:AN444),(Input!$I$171*(1+rvanilla)^0.5)/A29stdlife))</f>
        <v>0</v>
      </c>
      <c r="AP444" s="168">
        <f>IF(A29stdlife="n/a","n/a",IF(AP$3&gt;(A29stdlife+$E444),(Input!$I$171*(1+rvanilla)^0.5)-SUM($I444:AO444),(Input!$I$171*(1+rvanilla)^0.5)/A29stdlife))</f>
        <v>0</v>
      </c>
      <c r="AQ444" s="168">
        <f>IF(A29stdlife="n/a","n/a",IF(AQ$3&gt;(A29stdlife+$E444),(Input!$I$171*(1+rvanilla)^0.5)-SUM($I444:AP444),(Input!$I$171*(1+rvanilla)^0.5)/A29stdlife))</f>
        <v>0</v>
      </c>
      <c r="AR444" s="168">
        <f>IF(A29stdlife="n/a","n/a",IF(AR$3&gt;(A29stdlife+$E444),(Input!$I$171*(1+rvanilla)^0.5)-SUM($I444:AQ444),(Input!$I$171*(1+rvanilla)^0.5)/A29stdlife))</f>
        <v>0</v>
      </c>
      <c r="AS444" s="168">
        <f>IF(A29stdlife="n/a","n/a",IF(AS$3&gt;(A29stdlife+$E444),(Input!$I$171*(1+rvanilla)^0.5)-SUM($I444:AR444),(Input!$I$171*(1+rvanilla)^0.5)/A29stdlife))</f>
        <v>0</v>
      </c>
      <c r="AT444" s="168">
        <f>IF(A29stdlife="n/a","n/a",IF(AT$3&gt;(A29stdlife+$E444),(Input!$I$171*(1+rvanilla)^0.5)-SUM($I444:AS444),(Input!$I$171*(1+rvanilla)^0.5)/A29stdlife))</f>
        <v>0</v>
      </c>
      <c r="AU444" s="168">
        <f>IF(A29stdlife="n/a","n/a",IF(AU$3&gt;(A29stdlife+$E444),(Input!$I$171*(1+rvanilla)^0.5)-SUM($I444:AT444),(Input!$I$171*(1+rvanilla)^0.5)/A29stdlife))</f>
        <v>0</v>
      </c>
      <c r="AV444" s="168">
        <f>IF(A29stdlife="n/a","n/a",IF(AV$3&gt;(A29stdlife+$E444),(Input!$I$171*(1+rvanilla)^0.5)-SUM($I444:AU444),(Input!$I$171*(1+rvanilla)^0.5)/A29stdlife))</f>
        <v>0</v>
      </c>
      <c r="AW444" s="168">
        <f>IF(A29stdlife="n/a","n/a",IF(AW$3&gt;(A29stdlife+$E444),(Input!$I$171*(1+rvanilla)^0.5)-SUM($I444:AV444),(Input!$I$171*(1+rvanilla)^0.5)/A29stdlife))</f>
        <v>0</v>
      </c>
      <c r="AX444" s="168">
        <f>IF(A29stdlife="n/a","n/a",IF(AX$3&gt;(A29stdlife+$E444),(Input!$I$171*(1+rvanilla)^0.5)-SUM($I444:AW444),(Input!$I$171*(1+rvanilla)^0.5)/A29stdlife))</f>
        <v>0</v>
      </c>
      <c r="AY444" s="168">
        <f>IF(A29stdlife="n/a","n/a",IF(AY$3&gt;(A29stdlife+$E444),(Input!$I$171*(1+rvanilla)^0.5)-SUM($I444:AX444),(Input!$I$171*(1+rvanilla)^0.5)/A29stdlife))</f>
        <v>0</v>
      </c>
      <c r="AZ444" s="168">
        <f>IF(A29stdlife="n/a","n/a",IF(AZ$3&gt;(A29stdlife+$E444),(Input!$I$171*(1+rvanilla)^0.5)-SUM($I444:AY444),(Input!$I$171*(1+rvanilla)^0.5)/A29stdlife))</f>
        <v>0</v>
      </c>
      <c r="BA444" s="168">
        <f>IF(A29stdlife="n/a","n/a",IF(BA$3&gt;(A29stdlife+$E444),(Input!$I$171*(1+rvanilla)^0.5)-SUM($I444:AZ444),(Input!$I$171*(1+rvanilla)^0.5)/A29stdlife))</f>
        <v>0</v>
      </c>
      <c r="BB444" s="168">
        <f>IF(A29stdlife="n/a","n/a",IF(BB$3&gt;(A29stdlife+$E444),(Input!$I$171*(1+rvanilla)^0.5)-SUM($I444:BA444),(Input!$I$171*(1+rvanilla)^0.5)/A29stdlife))</f>
        <v>0</v>
      </c>
      <c r="BC444" s="168">
        <f>IF(A29stdlife="n/a","n/a",IF(BC$3&gt;(A29stdlife+$E444),(Input!$I$171*(1+rvanilla)^0.5)-SUM($I444:BB444),(Input!$I$171*(1+rvanilla)^0.5)/A29stdlife))</f>
        <v>0</v>
      </c>
      <c r="BD444" s="168">
        <f>IF(A29stdlife="n/a","n/a",IF(BD$3&gt;(A29stdlife+$E444),(Input!$I$171*(1+rvanilla)^0.5)-SUM($I444:BC444),(Input!$I$171*(1+rvanilla)^0.5)/A29stdlife))</f>
        <v>0</v>
      </c>
      <c r="BE444" s="168">
        <f>IF(A29stdlife="n/a","n/a",IF(BE$3&gt;(A29stdlife+$E444),(Input!$I$171*(1+rvanilla)^0.5)-SUM($I444:BD444),(Input!$I$171*(1+rvanilla)^0.5)/A29stdlife))</f>
        <v>0</v>
      </c>
      <c r="BF444" s="168">
        <f>IF(A29stdlife="n/a","n/a",IF(BF$3&gt;(A29stdlife+$E444),(Input!$I$171*(1+rvanilla)^0.5)-SUM($I444:BE444),(Input!$I$171*(1+rvanilla)^0.5)/A29stdlife))</f>
        <v>0</v>
      </c>
      <c r="BG444" s="168">
        <f>IF(A29stdlife="n/a","n/a",IF(BG$3&gt;(A29stdlife+$E444),(Input!$I$171*(1+rvanilla)^0.5)-SUM($I444:BF444),(Input!$I$171*(1+rvanilla)^0.5)/A29stdlife))</f>
        <v>0</v>
      </c>
      <c r="BH444" s="168">
        <f>IF(A29stdlife="n/a","n/a",IF(BH$3&gt;(A29stdlife+$E444),(Input!$I$171*(1+rvanilla)^0.5)-SUM($I444:BG444),(Input!$I$171*(1+rvanilla)^0.5)/A29stdlife))</f>
        <v>0</v>
      </c>
      <c r="BI444" s="168">
        <f>IF(A29stdlife="n/a","n/a",IF(BI$3&gt;(A29stdlife+$E444),(Input!$I$171*(1+rvanilla)^0.5)-SUM($I444:BH444),(Input!$I$171*(1+rvanilla)^0.5)/A29stdlife))</f>
        <v>0</v>
      </c>
      <c r="BJ444" s="20"/>
      <c r="BK444" s="20"/>
      <c r="BL444"/>
      <c r="BM444"/>
      <c r="BN444"/>
      <c r="BO444"/>
      <c r="BP444"/>
      <c r="BQ444"/>
      <c r="BR444"/>
      <c r="BS444"/>
      <c r="BT444"/>
      <c r="BU444"/>
      <c r="BV444"/>
      <c r="BW444"/>
      <c r="BX444"/>
      <c r="BY444"/>
      <c r="BZ444"/>
      <c r="CA444"/>
      <c r="CB444"/>
      <c r="CC444"/>
      <c r="CD444"/>
      <c r="CE444"/>
      <c r="CF444"/>
      <c r="CG444"/>
      <c r="CH444"/>
      <c r="CI444"/>
      <c r="CJ444"/>
      <c r="CK444"/>
      <c r="CL444"/>
      <c r="CM444"/>
      <c r="CN444"/>
      <c r="CO444"/>
      <c r="CP444"/>
      <c r="CQ444"/>
      <c r="CR444"/>
      <c r="CS444"/>
      <c r="CT444"/>
      <c r="CU444"/>
      <c r="CV444"/>
      <c r="CW444"/>
      <c r="CX444"/>
      <c r="CY444"/>
      <c r="CZ444"/>
      <c r="DA444"/>
      <c r="DB444"/>
      <c r="DC444"/>
      <c r="DD444"/>
      <c r="DE444"/>
      <c r="DF444"/>
      <c r="DG444"/>
      <c r="DH444"/>
      <c r="DI444"/>
      <c r="DJ444"/>
      <c r="DK444"/>
      <c r="DL444"/>
      <c r="DM444"/>
      <c r="DN444"/>
      <c r="DO444"/>
      <c r="DP444"/>
      <c r="DQ444"/>
      <c r="DR444"/>
      <c r="DS444"/>
      <c r="DT444"/>
      <c r="DU444"/>
      <c r="DV444"/>
      <c r="DW444"/>
      <c r="DX444"/>
      <c r="DY444"/>
      <c r="DZ444"/>
      <c r="EA444"/>
      <c r="EB444"/>
      <c r="EC444"/>
      <c r="ED444"/>
      <c r="EE444"/>
      <c r="EF444"/>
      <c r="EG444"/>
      <c r="EH444"/>
      <c r="EI444"/>
      <c r="EJ444"/>
      <c r="EK444"/>
      <c r="EL444"/>
      <c r="EM444"/>
      <c r="EN444"/>
      <c r="EO444"/>
      <c r="EP444"/>
      <c r="EQ444"/>
      <c r="ER444"/>
      <c r="ES444"/>
      <c r="ET444"/>
      <c r="EU444"/>
      <c r="EV444"/>
      <c r="EW444"/>
      <c r="EX444"/>
      <c r="EY444"/>
      <c r="EZ444"/>
      <c r="FA444"/>
      <c r="FB444"/>
      <c r="FC444"/>
      <c r="FD444"/>
      <c r="FE444"/>
      <c r="FF444"/>
      <c r="FG444"/>
      <c r="FH444"/>
      <c r="FI444"/>
      <c r="FJ444"/>
      <c r="FK444"/>
      <c r="FL444"/>
      <c r="FM444"/>
      <c r="FN444"/>
      <c r="FO444"/>
      <c r="FP444"/>
      <c r="FQ444"/>
      <c r="FR444"/>
      <c r="FS444"/>
      <c r="FT444"/>
      <c r="FU444"/>
      <c r="FV444"/>
      <c r="FW444"/>
      <c r="FX444"/>
      <c r="FY444"/>
      <c r="FZ444"/>
      <c r="GA444"/>
      <c r="GB444"/>
      <c r="GC444"/>
      <c r="GD444"/>
      <c r="GE444"/>
      <c r="GF444"/>
      <c r="GG444"/>
      <c r="GH444"/>
      <c r="GI444"/>
      <c r="GJ444"/>
      <c r="GK444"/>
      <c r="GL444"/>
      <c r="GM444"/>
      <c r="GN444"/>
      <c r="GO444"/>
      <c r="GP444"/>
      <c r="GQ444"/>
      <c r="GR444"/>
      <c r="GS444"/>
      <c r="GT444"/>
      <c r="GU444"/>
      <c r="GV444"/>
      <c r="GW444"/>
      <c r="GX444"/>
      <c r="GY444"/>
      <c r="GZ444"/>
      <c r="HA444"/>
      <c r="HB444"/>
      <c r="HC444"/>
      <c r="HD444"/>
      <c r="HE444"/>
      <c r="HF444"/>
      <c r="HG444"/>
      <c r="HH444"/>
      <c r="HI444"/>
      <c r="HJ444"/>
      <c r="HK444"/>
      <c r="HL444"/>
      <c r="HM444"/>
      <c r="HN444"/>
      <c r="HO444"/>
      <c r="HP444"/>
      <c r="HQ444"/>
      <c r="HR444"/>
      <c r="HS444"/>
      <c r="HT444"/>
      <c r="HU444"/>
      <c r="HV444"/>
      <c r="HW444"/>
      <c r="HX444"/>
      <c r="HY444"/>
      <c r="HZ444"/>
      <c r="IA444"/>
      <c r="IB444"/>
      <c r="IC444"/>
      <c r="ID444"/>
      <c r="IE444"/>
      <c r="IF444"/>
      <c r="IG444"/>
      <c r="IH444"/>
      <c r="II444"/>
      <c r="IJ444"/>
      <c r="IK444"/>
      <c r="IL444"/>
      <c r="IM444"/>
      <c r="IN444"/>
      <c r="IO444"/>
      <c r="IP444"/>
      <c r="IQ444"/>
      <c r="IR444"/>
      <c r="IS444"/>
      <c r="IT444"/>
      <c r="IU444"/>
      <c r="IV444"/>
    </row>
    <row r="445" spans="1:256" s="5" customFormat="1" hidden="1" outlineLevel="2">
      <c r="A445" s="20"/>
      <c r="B445" s="20"/>
      <c r="C445" s="38"/>
      <c r="D445" s="641"/>
      <c r="E445" s="287">
        <v>4</v>
      </c>
      <c r="F445" s="40"/>
      <c r="G445" s="445"/>
      <c r="H445" s="315"/>
      <c r="I445" s="315"/>
      <c r="J445" s="314"/>
      <c r="K445" s="168">
        <f>IF(A29stdlife="n/a","n/a",IF(K$3&gt;(A29stdlife+$E445),(Input!$J$171*(1+rvanilla)^0.5)-SUM($J445:J445),(Input!$J$171*(1+rvanilla)^0.5)/A29stdlife))</f>
        <v>0</v>
      </c>
      <c r="L445" s="168">
        <f>IF(A29stdlife="n/a","n/a",IF(L$3&gt;(A29stdlife+$E445),(Input!$J$171*(1+rvanilla)^0.5)-SUM($J445:K445),(Input!$J$171*(1+rvanilla)^0.5)/A29stdlife))</f>
        <v>0</v>
      </c>
      <c r="M445" s="168">
        <f>IF(A29stdlife="n/a","n/a",IF(M$3&gt;(A29stdlife+$E445),(Input!$J$171*(1+rvanilla)^0.5)-SUM($J445:L445),(Input!$J$171*(1+rvanilla)^0.5)/A29stdlife))</f>
        <v>0</v>
      </c>
      <c r="N445" s="168">
        <f>IF(A29stdlife="n/a","n/a",IF(N$3&gt;(A29stdlife+$E445),(Input!$J$171*(1+rvanilla)^0.5)-SUM($J445:M445),(Input!$J$171*(1+rvanilla)^0.5)/A29stdlife))</f>
        <v>0</v>
      </c>
      <c r="O445" s="168">
        <f>IF(A29stdlife="n/a","n/a",IF(O$3&gt;(A29stdlife+$E445),(Input!$J$171*(1+rvanilla)^0.5)-SUM($J445:N445),(Input!$J$171*(1+rvanilla)^0.5)/A29stdlife))</f>
        <v>0</v>
      </c>
      <c r="P445" s="168">
        <f>IF(A29stdlife="n/a","n/a",IF(P$3&gt;(A29stdlife+$E445),(Input!$J$171*(1+rvanilla)^0.5)-SUM($J445:O445),(Input!$J$171*(1+rvanilla)^0.5)/A29stdlife))</f>
        <v>0</v>
      </c>
      <c r="Q445" s="168">
        <f>IF(A29stdlife="n/a","n/a",IF(Q$3&gt;(A29stdlife+$E445),(Input!$J$171*(1+rvanilla)^0.5)-SUM($J445:P445),(Input!$J$171*(1+rvanilla)^0.5)/A29stdlife))</f>
        <v>0</v>
      </c>
      <c r="R445" s="168">
        <f>IF(A29stdlife="n/a","n/a",IF(R$3&gt;(A29stdlife+$E445),(Input!$J$171*(1+rvanilla)^0.5)-SUM($J445:Q445),(Input!$J$171*(1+rvanilla)^0.5)/A29stdlife))</f>
        <v>0</v>
      </c>
      <c r="S445" s="168">
        <f>IF(A29stdlife="n/a","n/a",IF(S$3&gt;(A29stdlife+$E445),(Input!$J$171*(1+rvanilla)^0.5)-SUM($J445:R445),(Input!$J$171*(1+rvanilla)^0.5)/A29stdlife))</f>
        <v>0</v>
      </c>
      <c r="T445" s="168">
        <f>IF(A29stdlife="n/a","n/a",IF(T$3&gt;(A29stdlife+$E445),(Input!$J$171*(1+rvanilla)^0.5)-SUM($J445:S445),(Input!$J$171*(1+rvanilla)^0.5)/A29stdlife))</f>
        <v>0</v>
      </c>
      <c r="U445" s="168">
        <f>IF(A29stdlife="n/a","n/a",IF(U$3&gt;(A29stdlife+$E445),(Input!$J$171*(1+rvanilla)^0.5)-SUM($J445:T445),(Input!$J$171*(1+rvanilla)^0.5)/A29stdlife))</f>
        <v>0</v>
      </c>
      <c r="V445" s="168">
        <f>IF(A29stdlife="n/a","n/a",IF(V$3&gt;(A29stdlife+$E445),(Input!$J$171*(1+rvanilla)^0.5)-SUM($J445:U445),(Input!$J$171*(1+rvanilla)^0.5)/A29stdlife))</f>
        <v>0</v>
      </c>
      <c r="W445" s="168">
        <f>IF(A29stdlife="n/a","n/a",IF(W$3&gt;(A29stdlife+$E445),(Input!$J$171*(1+rvanilla)^0.5)-SUM($J445:V445),(Input!$J$171*(1+rvanilla)^0.5)/A29stdlife))</f>
        <v>0</v>
      </c>
      <c r="X445" s="168">
        <f>IF(A29stdlife="n/a","n/a",IF(X$3&gt;(A29stdlife+$E445),(Input!$J$171*(1+rvanilla)^0.5)-SUM($J445:W445),(Input!$J$171*(1+rvanilla)^0.5)/A29stdlife))</f>
        <v>0</v>
      </c>
      <c r="Y445" s="168">
        <f>IF(A29stdlife="n/a","n/a",IF(Y$3&gt;(A29stdlife+$E445),(Input!$J$171*(1+rvanilla)^0.5)-SUM($J445:X445),(Input!$J$171*(1+rvanilla)^0.5)/A29stdlife))</f>
        <v>0</v>
      </c>
      <c r="Z445" s="168">
        <f>IF(A29stdlife="n/a","n/a",IF(Z$3&gt;(A29stdlife+$E445),(Input!$J$171*(1+rvanilla)^0.5)-SUM($J445:Y445),(Input!$J$171*(1+rvanilla)^0.5)/A29stdlife))</f>
        <v>0</v>
      </c>
      <c r="AA445" s="168">
        <f>IF(A29stdlife="n/a","n/a",IF(AA$3&gt;(A29stdlife+$E445),(Input!$J$171*(1+rvanilla)^0.5)-SUM($J445:Z445),(Input!$J$171*(1+rvanilla)^0.5)/A29stdlife))</f>
        <v>0</v>
      </c>
      <c r="AB445" s="168">
        <f>IF(A29stdlife="n/a","n/a",IF(AB$3&gt;(A29stdlife+$E445),(Input!$J$171*(1+rvanilla)^0.5)-SUM($J445:AA445),(Input!$J$171*(1+rvanilla)^0.5)/A29stdlife))</f>
        <v>0</v>
      </c>
      <c r="AC445" s="168">
        <f>IF(A29stdlife="n/a","n/a",IF(AC$3&gt;(A29stdlife+$E445),(Input!$J$171*(1+rvanilla)^0.5)-SUM($J445:AB445),(Input!$J$171*(1+rvanilla)^0.5)/A29stdlife))</f>
        <v>0</v>
      </c>
      <c r="AD445" s="168">
        <f>IF(A29stdlife="n/a","n/a",IF(AD$3&gt;(A29stdlife+$E445),(Input!$J$171*(1+rvanilla)^0.5)-SUM($J445:AC445),(Input!$J$171*(1+rvanilla)^0.5)/A29stdlife))</f>
        <v>0</v>
      </c>
      <c r="AE445" s="168">
        <f>IF(A29stdlife="n/a","n/a",IF(AE$3&gt;(A29stdlife+$E445),(Input!$J$171*(1+rvanilla)^0.5)-SUM($J445:AD445),(Input!$J$171*(1+rvanilla)^0.5)/A29stdlife))</f>
        <v>0</v>
      </c>
      <c r="AF445" s="168">
        <f>IF(A29stdlife="n/a","n/a",IF(AF$3&gt;(A29stdlife+$E445),(Input!$J$171*(1+rvanilla)^0.5)-SUM($J445:AE445),(Input!$J$171*(1+rvanilla)^0.5)/A29stdlife))</f>
        <v>0</v>
      </c>
      <c r="AG445" s="168">
        <f>IF(A29stdlife="n/a","n/a",IF(AG$3&gt;(A29stdlife+$E445),(Input!$J$171*(1+rvanilla)^0.5)-SUM($J445:AF445),(Input!$J$171*(1+rvanilla)^0.5)/A29stdlife))</f>
        <v>0</v>
      </c>
      <c r="AH445" s="168">
        <f>IF(A29stdlife="n/a","n/a",IF(AH$3&gt;(A29stdlife+$E445),(Input!$J$171*(1+rvanilla)^0.5)-SUM($J445:AG445),(Input!$J$171*(1+rvanilla)^0.5)/A29stdlife))</f>
        <v>0</v>
      </c>
      <c r="AI445" s="168">
        <f>IF(A29stdlife="n/a","n/a",IF(AI$3&gt;(A29stdlife+$E445),(Input!$J$171*(1+rvanilla)^0.5)-SUM($J445:AH445),(Input!$J$171*(1+rvanilla)^0.5)/A29stdlife))</f>
        <v>0</v>
      </c>
      <c r="AJ445" s="168">
        <f>IF(A29stdlife="n/a","n/a",IF(AJ$3&gt;(A29stdlife+$E445),(Input!$J$171*(1+rvanilla)^0.5)-SUM($J445:AI445),(Input!$J$171*(1+rvanilla)^0.5)/A29stdlife))</f>
        <v>0</v>
      </c>
      <c r="AK445" s="168">
        <f>IF(A29stdlife="n/a","n/a",IF(AK$3&gt;(A29stdlife+$E445),(Input!$J$171*(1+rvanilla)^0.5)-SUM($J445:AJ445),(Input!$J$171*(1+rvanilla)^0.5)/A29stdlife))</f>
        <v>0</v>
      </c>
      <c r="AL445" s="168">
        <f>IF(A29stdlife="n/a","n/a",IF(AL$3&gt;(A29stdlife+$E445),(Input!$J$171*(1+rvanilla)^0.5)-SUM($J445:AK445),(Input!$J$171*(1+rvanilla)^0.5)/A29stdlife))</f>
        <v>0</v>
      </c>
      <c r="AM445" s="168">
        <f>IF(A29stdlife="n/a","n/a",IF(AM$3&gt;(A29stdlife+$E445),(Input!$J$171*(1+rvanilla)^0.5)-SUM($J445:AL445),(Input!$J$171*(1+rvanilla)^0.5)/A29stdlife))</f>
        <v>0</v>
      </c>
      <c r="AN445" s="168">
        <f>IF(A29stdlife="n/a","n/a",IF(AN$3&gt;(A29stdlife+$E445),(Input!$J$171*(1+rvanilla)^0.5)-SUM($J445:AM445),(Input!$J$171*(1+rvanilla)^0.5)/A29stdlife))</f>
        <v>0</v>
      </c>
      <c r="AO445" s="168">
        <f>IF(A29stdlife="n/a","n/a",IF(AO$3&gt;(A29stdlife+$E445),(Input!$J$171*(1+rvanilla)^0.5)-SUM($J445:AN445),(Input!$J$171*(1+rvanilla)^0.5)/A29stdlife))</f>
        <v>0</v>
      </c>
      <c r="AP445" s="168">
        <f>IF(A29stdlife="n/a","n/a",IF(AP$3&gt;(A29stdlife+$E445),(Input!$J$171*(1+rvanilla)^0.5)-SUM($J445:AO445),(Input!$J$171*(1+rvanilla)^0.5)/A29stdlife))</f>
        <v>0</v>
      </c>
      <c r="AQ445" s="168">
        <f>IF(A29stdlife="n/a","n/a",IF(AQ$3&gt;(A29stdlife+$E445),(Input!$J$171*(1+rvanilla)^0.5)-SUM($J445:AP445),(Input!$J$171*(1+rvanilla)^0.5)/A29stdlife))</f>
        <v>0</v>
      </c>
      <c r="AR445" s="168">
        <f>IF(A29stdlife="n/a","n/a",IF(AR$3&gt;(A29stdlife+$E445),(Input!$J$171*(1+rvanilla)^0.5)-SUM($J445:AQ445),(Input!$J$171*(1+rvanilla)^0.5)/A29stdlife))</f>
        <v>0</v>
      </c>
      <c r="AS445" s="168">
        <f>IF(A29stdlife="n/a","n/a",IF(AS$3&gt;(A29stdlife+$E445),(Input!$J$171*(1+rvanilla)^0.5)-SUM($J445:AR445),(Input!$J$171*(1+rvanilla)^0.5)/A29stdlife))</f>
        <v>0</v>
      </c>
      <c r="AT445" s="168">
        <f>IF(A29stdlife="n/a","n/a",IF(AT$3&gt;(A29stdlife+$E445),(Input!$J$171*(1+rvanilla)^0.5)-SUM($J445:AS445),(Input!$J$171*(1+rvanilla)^0.5)/A29stdlife))</f>
        <v>0</v>
      </c>
      <c r="AU445" s="168">
        <f>IF(A29stdlife="n/a","n/a",IF(AU$3&gt;(A29stdlife+$E445),(Input!$J$171*(1+rvanilla)^0.5)-SUM($J445:AT445),(Input!$J$171*(1+rvanilla)^0.5)/A29stdlife))</f>
        <v>0</v>
      </c>
      <c r="AV445" s="168">
        <f>IF(A29stdlife="n/a","n/a",IF(AV$3&gt;(A29stdlife+$E445),(Input!$J$171*(1+rvanilla)^0.5)-SUM($J445:AU445),(Input!$J$171*(1+rvanilla)^0.5)/A29stdlife))</f>
        <v>0</v>
      </c>
      <c r="AW445" s="168">
        <f>IF(A29stdlife="n/a","n/a",IF(AW$3&gt;(A29stdlife+$E445),(Input!$J$171*(1+rvanilla)^0.5)-SUM($J445:AV445),(Input!$J$171*(1+rvanilla)^0.5)/A29stdlife))</f>
        <v>0</v>
      </c>
      <c r="AX445" s="168">
        <f>IF(A29stdlife="n/a","n/a",IF(AX$3&gt;(A29stdlife+$E445),(Input!$J$171*(1+rvanilla)^0.5)-SUM($J445:AW445),(Input!$J$171*(1+rvanilla)^0.5)/A29stdlife))</f>
        <v>0</v>
      </c>
      <c r="AY445" s="168">
        <f>IF(A29stdlife="n/a","n/a",IF(AY$3&gt;(A29stdlife+$E445),(Input!$J$171*(1+rvanilla)^0.5)-SUM($J445:AX445),(Input!$J$171*(1+rvanilla)^0.5)/A29stdlife))</f>
        <v>0</v>
      </c>
      <c r="AZ445" s="168">
        <f>IF(A29stdlife="n/a","n/a",IF(AZ$3&gt;(A29stdlife+$E445),(Input!$J$171*(1+rvanilla)^0.5)-SUM($J445:AY445),(Input!$J$171*(1+rvanilla)^0.5)/A29stdlife))</f>
        <v>0</v>
      </c>
      <c r="BA445" s="168">
        <f>IF(A29stdlife="n/a","n/a",IF(BA$3&gt;(A29stdlife+$E445),(Input!$J$171*(1+rvanilla)^0.5)-SUM($J445:AZ445),(Input!$J$171*(1+rvanilla)^0.5)/A29stdlife))</f>
        <v>0</v>
      </c>
      <c r="BB445" s="168">
        <f>IF(A29stdlife="n/a","n/a",IF(BB$3&gt;(A29stdlife+$E445),(Input!$J$171*(1+rvanilla)^0.5)-SUM($J445:BA445),(Input!$J$171*(1+rvanilla)^0.5)/A29stdlife))</f>
        <v>0</v>
      </c>
      <c r="BC445" s="168">
        <f>IF(A29stdlife="n/a","n/a",IF(BC$3&gt;(A29stdlife+$E445),(Input!$J$171*(1+rvanilla)^0.5)-SUM($J445:BB445),(Input!$J$171*(1+rvanilla)^0.5)/A29stdlife))</f>
        <v>0</v>
      </c>
      <c r="BD445" s="168">
        <f>IF(A29stdlife="n/a","n/a",IF(BD$3&gt;(A29stdlife+$E445),(Input!$J$171*(1+rvanilla)^0.5)-SUM($J445:BC445),(Input!$J$171*(1+rvanilla)^0.5)/A29stdlife))</f>
        <v>0</v>
      </c>
      <c r="BE445" s="168">
        <f>IF(A29stdlife="n/a","n/a",IF(BE$3&gt;(A29stdlife+$E445),(Input!$J$171*(1+rvanilla)^0.5)-SUM($J445:BD445),(Input!$J$171*(1+rvanilla)^0.5)/A29stdlife))</f>
        <v>0</v>
      </c>
      <c r="BF445" s="168">
        <f>IF(A29stdlife="n/a","n/a",IF(BF$3&gt;(A29stdlife+$E445),(Input!$J$171*(1+rvanilla)^0.5)-SUM($J445:BE445),(Input!$J$171*(1+rvanilla)^0.5)/A29stdlife))</f>
        <v>0</v>
      </c>
      <c r="BG445" s="168">
        <f>IF(A29stdlife="n/a","n/a",IF(BG$3&gt;(A29stdlife+$E445),(Input!$J$171*(1+rvanilla)^0.5)-SUM($J445:BF445),(Input!$J$171*(1+rvanilla)^0.5)/A29stdlife))</f>
        <v>0</v>
      </c>
      <c r="BH445" s="168">
        <f>IF(A29stdlife="n/a","n/a",IF(BH$3&gt;(A29stdlife+$E445),(Input!$J$171*(1+rvanilla)^0.5)-SUM($J445:BG445),(Input!$J$171*(1+rvanilla)^0.5)/A29stdlife))</f>
        <v>0</v>
      </c>
      <c r="BI445" s="168">
        <f>IF(A29stdlife="n/a","n/a",IF(BI$3&gt;(A29stdlife+$E445),(Input!$J$171*(1+rvanilla)^0.5)-SUM($J445:BH445),(Input!$J$171*(1+rvanilla)^0.5)/A29stdlife))</f>
        <v>0</v>
      </c>
      <c r="BJ445" s="20"/>
      <c r="BK445" s="20"/>
      <c r="BL445"/>
      <c r="BM445"/>
      <c r="BN445"/>
      <c r="BO445"/>
      <c r="BP445"/>
      <c r="BQ445"/>
      <c r="BR445"/>
      <c r="BS445"/>
      <c r="BT445"/>
      <c r="BU445"/>
      <c r="BV445"/>
      <c r="BW445"/>
      <c r="BX445"/>
      <c r="BY445"/>
      <c r="BZ445"/>
      <c r="CA445"/>
      <c r="CB445"/>
      <c r="CC445"/>
      <c r="CD445"/>
      <c r="CE445"/>
      <c r="CF445"/>
      <c r="CG445"/>
      <c r="CH445"/>
      <c r="CI445"/>
      <c r="CJ445"/>
      <c r="CK445"/>
      <c r="CL445"/>
      <c r="CM445"/>
      <c r="CN445"/>
      <c r="CO445"/>
      <c r="CP445"/>
      <c r="CQ445"/>
      <c r="CR445"/>
      <c r="CS445"/>
      <c r="CT445"/>
      <c r="CU445"/>
      <c r="CV445"/>
      <c r="CW445"/>
      <c r="CX445"/>
      <c r="CY445"/>
      <c r="CZ445"/>
      <c r="DA445"/>
      <c r="DB445"/>
      <c r="DC445"/>
      <c r="DD445"/>
      <c r="DE445"/>
      <c r="DF445"/>
      <c r="DG445"/>
      <c r="DH445"/>
      <c r="DI445"/>
      <c r="DJ445"/>
      <c r="DK445"/>
      <c r="DL445"/>
      <c r="DM445"/>
      <c r="DN445"/>
      <c r="DO445"/>
      <c r="DP445"/>
      <c r="DQ445"/>
      <c r="DR445"/>
      <c r="DS445"/>
      <c r="DT445"/>
      <c r="DU445"/>
      <c r="DV445"/>
      <c r="DW445"/>
      <c r="DX445"/>
      <c r="DY445"/>
      <c r="DZ445"/>
      <c r="EA445"/>
      <c r="EB445"/>
      <c r="EC445"/>
      <c r="ED445"/>
      <c r="EE445"/>
      <c r="EF445"/>
      <c r="EG445"/>
      <c r="EH445"/>
      <c r="EI445"/>
      <c r="EJ445"/>
      <c r="EK445"/>
      <c r="EL445"/>
      <c r="EM445"/>
      <c r="EN445"/>
      <c r="EO445"/>
      <c r="EP445"/>
      <c r="EQ445"/>
      <c r="ER445"/>
      <c r="ES445"/>
      <c r="ET445"/>
      <c r="EU445"/>
      <c r="EV445"/>
      <c r="EW445"/>
      <c r="EX445"/>
      <c r="EY445"/>
      <c r="EZ445"/>
      <c r="FA445"/>
      <c r="FB445"/>
      <c r="FC445"/>
      <c r="FD445"/>
      <c r="FE445"/>
      <c r="FF445"/>
      <c r="FG445"/>
      <c r="FH445"/>
      <c r="FI445"/>
      <c r="FJ445"/>
      <c r="FK445"/>
      <c r="FL445"/>
      <c r="FM445"/>
      <c r="FN445"/>
      <c r="FO445"/>
      <c r="FP445"/>
      <c r="FQ445"/>
      <c r="FR445"/>
      <c r="FS445"/>
      <c r="FT445"/>
      <c r="FU445"/>
      <c r="FV445"/>
      <c r="FW445"/>
      <c r="FX445"/>
      <c r="FY445"/>
      <c r="FZ445"/>
      <c r="GA445"/>
      <c r="GB445"/>
      <c r="GC445"/>
      <c r="GD445"/>
      <c r="GE445"/>
      <c r="GF445"/>
      <c r="GG445"/>
      <c r="GH445"/>
      <c r="GI445"/>
      <c r="GJ445"/>
      <c r="GK445"/>
      <c r="GL445"/>
      <c r="GM445"/>
      <c r="GN445"/>
      <c r="GO445"/>
      <c r="GP445"/>
      <c r="GQ445"/>
      <c r="GR445"/>
      <c r="GS445"/>
      <c r="GT445"/>
      <c r="GU445"/>
      <c r="GV445"/>
      <c r="GW445"/>
      <c r="GX445"/>
      <c r="GY445"/>
      <c r="GZ445"/>
      <c r="HA445"/>
      <c r="HB445"/>
      <c r="HC445"/>
      <c r="HD445"/>
      <c r="HE445"/>
      <c r="HF445"/>
      <c r="HG445"/>
      <c r="HH445"/>
      <c r="HI445"/>
      <c r="HJ445"/>
      <c r="HK445"/>
      <c r="HL445"/>
      <c r="HM445"/>
      <c r="HN445"/>
      <c r="HO445"/>
      <c r="HP445"/>
      <c r="HQ445"/>
      <c r="HR445"/>
      <c r="HS445"/>
      <c r="HT445"/>
      <c r="HU445"/>
      <c r="HV445"/>
      <c r="HW445"/>
      <c r="HX445"/>
      <c r="HY445"/>
      <c r="HZ445"/>
      <c r="IA445"/>
      <c r="IB445"/>
      <c r="IC445"/>
      <c r="ID445"/>
      <c r="IE445"/>
      <c r="IF445"/>
      <c r="IG445"/>
      <c r="IH445"/>
      <c r="II445"/>
      <c r="IJ445"/>
      <c r="IK445"/>
      <c r="IL445"/>
      <c r="IM445"/>
      <c r="IN445"/>
      <c r="IO445"/>
      <c r="IP445"/>
      <c r="IQ445"/>
      <c r="IR445"/>
      <c r="IS445"/>
      <c r="IT445"/>
      <c r="IU445"/>
      <c r="IV445"/>
    </row>
    <row r="446" spans="1:256" s="5" customFormat="1" hidden="1" outlineLevel="2">
      <c r="A446" s="20"/>
      <c r="B446" s="20"/>
      <c r="C446" s="38"/>
      <c r="D446" s="641"/>
      <c r="E446" s="287">
        <v>5</v>
      </c>
      <c r="F446" s="40"/>
      <c r="G446" s="445"/>
      <c r="H446" s="315"/>
      <c r="I446" s="315"/>
      <c r="J446" s="315"/>
      <c r="K446" s="314"/>
      <c r="L446" s="168">
        <f>IF(A29stdlife="n/a","n/a",IF(L$3&gt;(A29stdlife+$E446),(Input!$K$171*(1+rvanilla)^0.5)-SUM($K446:K446),(Input!$K$171*(1+rvanilla)^0.5)/A29stdlife))</f>
        <v>0</v>
      </c>
      <c r="M446" s="168">
        <f>IF(A29stdlife="n/a","n/a",IF(M$3&gt;(A29stdlife+$E446),(Input!$K$171*(1+rvanilla)^0.5)-SUM($K446:L446),(Input!$K$171*(1+rvanilla)^0.5)/A29stdlife))</f>
        <v>0</v>
      </c>
      <c r="N446" s="168">
        <f>IF(A29stdlife="n/a","n/a",IF(N$3&gt;(A29stdlife+$E446),(Input!$K$171*(1+rvanilla)^0.5)-SUM($K446:M446),(Input!$K$171*(1+rvanilla)^0.5)/A29stdlife))</f>
        <v>0</v>
      </c>
      <c r="O446" s="168">
        <f>IF(A29stdlife="n/a","n/a",IF(O$3&gt;(A29stdlife+$E446),(Input!$K$171*(1+rvanilla)^0.5)-SUM($K446:N446),(Input!$K$171*(1+rvanilla)^0.5)/A29stdlife))</f>
        <v>0</v>
      </c>
      <c r="P446" s="168">
        <f>IF(A29stdlife="n/a","n/a",IF(P$3&gt;(A29stdlife+$E446),(Input!$K$171*(1+rvanilla)^0.5)-SUM($K446:O446),(Input!$K$171*(1+rvanilla)^0.5)/A29stdlife))</f>
        <v>0</v>
      </c>
      <c r="Q446" s="168">
        <f>IF(A29stdlife="n/a","n/a",IF(Q$3&gt;(A29stdlife+$E446),(Input!$K$171*(1+rvanilla)^0.5)-SUM($K446:P446),(Input!$K$171*(1+rvanilla)^0.5)/A29stdlife))</f>
        <v>0</v>
      </c>
      <c r="R446" s="168">
        <f>IF(A29stdlife="n/a","n/a",IF(R$3&gt;(A29stdlife+$E446),(Input!$K$171*(1+rvanilla)^0.5)-SUM($K446:Q446),(Input!$K$171*(1+rvanilla)^0.5)/A29stdlife))</f>
        <v>0</v>
      </c>
      <c r="S446" s="168">
        <f>IF(A29stdlife="n/a","n/a",IF(S$3&gt;(A29stdlife+$E446),(Input!$K$171*(1+rvanilla)^0.5)-SUM($K446:R446),(Input!$K$171*(1+rvanilla)^0.5)/A29stdlife))</f>
        <v>0</v>
      </c>
      <c r="T446" s="168">
        <f>IF(A29stdlife="n/a","n/a",IF(T$3&gt;(A29stdlife+$E446),(Input!$K$171*(1+rvanilla)^0.5)-SUM($K446:S446),(Input!$K$171*(1+rvanilla)^0.5)/A29stdlife))</f>
        <v>0</v>
      </c>
      <c r="U446" s="168">
        <f>IF(A29stdlife="n/a","n/a",IF(U$3&gt;(A29stdlife+$E446),(Input!$K$171*(1+rvanilla)^0.5)-SUM($K446:T446),(Input!$K$171*(1+rvanilla)^0.5)/A29stdlife))</f>
        <v>0</v>
      </c>
      <c r="V446" s="168">
        <f>IF(A29stdlife="n/a","n/a",IF(V$3&gt;(A29stdlife+$E446),(Input!$K$171*(1+rvanilla)^0.5)-SUM($K446:U446),(Input!$K$171*(1+rvanilla)^0.5)/A29stdlife))</f>
        <v>0</v>
      </c>
      <c r="W446" s="168">
        <f>IF(A29stdlife="n/a","n/a",IF(W$3&gt;(A29stdlife+$E446),(Input!$K$171*(1+rvanilla)^0.5)-SUM($K446:V446),(Input!$K$171*(1+rvanilla)^0.5)/A29stdlife))</f>
        <v>0</v>
      </c>
      <c r="X446" s="168">
        <f>IF(A29stdlife="n/a","n/a",IF(X$3&gt;(A29stdlife+$E446),(Input!$K$171*(1+rvanilla)^0.5)-SUM($K446:W446),(Input!$K$171*(1+rvanilla)^0.5)/A29stdlife))</f>
        <v>0</v>
      </c>
      <c r="Y446" s="168">
        <f>IF(A29stdlife="n/a","n/a",IF(Y$3&gt;(A29stdlife+$E446),(Input!$K$171*(1+rvanilla)^0.5)-SUM($K446:X446),(Input!$K$171*(1+rvanilla)^0.5)/A29stdlife))</f>
        <v>0</v>
      </c>
      <c r="Z446" s="168">
        <f>IF(A29stdlife="n/a","n/a",IF(Z$3&gt;(A29stdlife+$E446),(Input!$K$171*(1+rvanilla)^0.5)-SUM($K446:Y446),(Input!$K$171*(1+rvanilla)^0.5)/A29stdlife))</f>
        <v>0</v>
      </c>
      <c r="AA446" s="168">
        <f>IF(A29stdlife="n/a","n/a",IF(AA$3&gt;(A29stdlife+$E446),(Input!$K$171*(1+rvanilla)^0.5)-SUM($K446:Z446),(Input!$K$171*(1+rvanilla)^0.5)/A29stdlife))</f>
        <v>0</v>
      </c>
      <c r="AB446" s="168">
        <f>IF(A29stdlife="n/a","n/a",IF(AB$3&gt;(A29stdlife+$E446),(Input!$K$171*(1+rvanilla)^0.5)-SUM($K446:AA446),(Input!$K$171*(1+rvanilla)^0.5)/A29stdlife))</f>
        <v>0</v>
      </c>
      <c r="AC446" s="168">
        <f>IF(A29stdlife="n/a","n/a",IF(AC$3&gt;(A29stdlife+$E446),(Input!$K$171*(1+rvanilla)^0.5)-SUM($K446:AB446),(Input!$K$171*(1+rvanilla)^0.5)/A29stdlife))</f>
        <v>0</v>
      </c>
      <c r="AD446" s="168">
        <f>IF(A29stdlife="n/a","n/a",IF(AD$3&gt;(A29stdlife+$E446),(Input!$K$171*(1+rvanilla)^0.5)-SUM($K446:AC446),(Input!$K$171*(1+rvanilla)^0.5)/A29stdlife))</f>
        <v>0</v>
      </c>
      <c r="AE446" s="168">
        <f>IF(A29stdlife="n/a","n/a",IF(AE$3&gt;(A29stdlife+$E446),(Input!$K$171*(1+rvanilla)^0.5)-SUM($K446:AD446),(Input!$K$171*(1+rvanilla)^0.5)/A29stdlife))</f>
        <v>0</v>
      </c>
      <c r="AF446" s="168">
        <f>IF(A29stdlife="n/a","n/a",IF(AF$3&gt;(A29stdlife+$E446),(Input!$K$171*(1+rvanilla)^0.5)-SUM($K446:AE446),(Input!$K$171*(1+rvanilla)^0.5)/A29stdlife))</f>
        <v>0</v>
      </c>
      <c r="AG446" s="168">
        <f>IF(A29stdlife="n/a","n/a",IF(AG$3&gt;(A29stdlife+$E446),(Input!$K$171*(1+rvanilla)^0.5)-SUM($K446:AF446),(Input!$K$171*(1+rvanilla)^0.5)/A29stdlife))</f>
        <v>0</v>
      </c>
      <c r="AH446" s="168">
        <f>IF(A29stdlife="n/a","n/a",IF(AH$3&gt;(A29stdlife+$E446),(Input!$K$171*(1+rvanilla)^0.5)-SUM($K446:AG446),(Input!$K$171*(1+rvanilla)^0.5)/A29stdlife))</f>
        <v>0</v>
      </c>
      <c r="AI446" s="168">
        <f>IF(A29stdlife="n/a","n/a",IF(AI$3&gt;(A29stdlife+$E446),(Input!$K$171*(1+rvanilla)^0.5)-SUM($K446:AH446),(Input!$K$171*(1+rvanilla)^0.5)/A29stdlife))</f>
        <v>0</v>
      </c>
      <c r="AJ446" s="168">
        <f>IF(A29stdlife="n/a","n/a",IF(AJ$3&gt;(A29stdlife+$E446),(Input!$K$171*(1+rvanilla)^0.5)-SUM($K446:AI446),(Input!$K$171*(1+rvanilla)^0.5)/A29stdlife))</f>
        <v>0</v>
      </c>
      <c r="AK446" s="168">
        <f>IF(A29stdlife="n/a","n/a",IF(AK$3&gt;(A29stdlife+$E446),(Input!$K$171*(1+rvanilla)^0.5)-SUM($K446:AJ446),(Input!$K$171*(1+rvanilla)^0.5)/A29stdlife))</f>
        <v>0</v>
      </c>
      <c r="AL446" s="168">
        <f>IF(A29stdlife="n/a","n/a",IF(AL$3&gt;(A29stdlife+$E446),(Input!$K$171*(1+rvanilla)^0.5)-SUM($K446:AK446),(Input!$K$171*(1+rvanilla)^0.5)/A29stdlife))</f>
        <v>0</v>
      </c>
      <c r="AM446" s="168">
        <f>IF(A29stdlife="n/a","n/a",IF(AM$3&gt;(A29stdlife+$E446),(Input!$K$171*(1+rvanilla)^0.5)-SUM($K446:AL446),(Input!$K$171*(1+rvanilla)^0.5)/A29stdlife))</f>
        <v>0</v>
      </c>
      <c r="AN446" s="168">
        <f>IF(A29stdlife="n/a","n/a",IF(AN$3&gt;(A29stdlife+$E446),(Input!$K$171*(1+rvanilla)^0.5)-SUM($K446:AM446),(Input!$K$171*(1+rvanilla)^0.5)/A29stdlife))</f>
        <v>0</v>
      </c>
      <c r="AO446" s="168">
        <f>IF(A29stdlife="n/a","n/a",IF(AO$3&gt;(A29stdlife+$E446),(Input!$K$171*(1+rvanilla)^0.5)-SUM($K446:AN446),(Input!$K$171*(1+rvanilla)^0.5)/A29stdlife))</f>
        <v>0</v>
      </c>
      <c r="AP446" s="168">
        <f>IF(A29stdlife="n/a","n/a",IF(AP$3&gt;(A29stdlife+$E446),(Input!$K$171*(1+rvanilla)^0.5)-SUM($K446:AO446),(Input!$K$171*(1+rvanilla)^0.5)/A29stdlife))</f>
        <v>0</v>
      </c>
      <c r="AQ446" s="168">
        <f>IF(A29stdlife="n/a","n/a",IF(AQ$3&gt;(A29stdlife+$E446),(Input!$K$171*(1+rvanilla)^0.5)-SUM($K446:AP446),(Input!$K$171*(1+rvanilla)^0.5)/A29stdlife))</f>
        <v>0</v>
      </c>
      <c r="AR446" s="168">
        <f>IF(A29stdlife="n/a","n/a",IF(AR$3&gt;(A29stdlife+$E446),(Input!$K$171*(1+rvanilla)^0.5)-SUM($K446:AQ446),(Input!$K$171*(1+rvanilla)^0.5)/A29stdlife))</f>
        <v>0</v>
      </c>
      <c r="AS446" s="168">
        <f>IF(A29stdlife="n/a","n/a",IF(AS$3&gt;(A29stdlife+$E446),(Input!$K$171*(1+rvanilla)^0.5)-SUM($K446:AR446),(Input!$K$171*(1+rvanilla)^0.5)/A29stdlife))</f>
        <v>0</v>
      </c>
      <c r="AT446" s="168">
        <f>IF(A29stdlife="n/a","n/a",IF(AT$3&gt;(A29stdlife+$E446),(Input!$K$171*(1+rvanilla)^0.5)-SUM($K446:AS446),(Input!$K$171*(1+rvanilla)^0.5)/A29stdlife))</f>
        <v>0</v>
      </c>
      <c r="AU446" s="168">
        <f>IF(A29stdlife="n/a","n/a",IF(AU$3&gt;(A29stdlife+$E446),(Input!$K$171*(1+rvanilla)^0.5)-SUM($K446:AT446),(Input!$K$171*(1+rvanilla)^0.5)/A29stdlife))</f>
        <v>0</v>
      </c>
      <c r="AV446" s="168">
        <f>IF(A29stdlife="n/a","n/a",IF(AV$3&gt;(A29stdlife+$E446),(Input!$K$171*(1+rvanilla)^0.5)-SUM($K446:AU446),(Input!$K$171*(1+rvanilla)^0.5)/A29stdlife))</f>
        <v>0</v>
      </c>
      <c r="AW446" s="168">
        <f>IF(A29stdlife="n/a","n/a",IF(AW$3&gt;(A29stdlife+$E446),(Input!$K$171*(1+rvanilla)^0.5)-SUM($K446:AV446),(Input!$K$171*(1+rvanilla)^0.5)/A29stdlife))</f>
        <v>0</v>
      </c>
      <c r="AX446" s="168">
        <f>IF(A29stdlife="n/a","n/a",IF(AX$3&gt;(A29stdlife+$E446),(Input!$K$171*(1+rvanilla)^0.5)-SUM($K446:AW446),(Input!$K$171*(1+rvanilla)^0.5)/A29stdlife))</f>
        <v>0</v>
      </c>
      <c r="AY446" s="168">
        <f>IF(A29stdlife="n/a","n/a",IF(AY$3&gt;(A29stdlife+$E446),(Input!$K$171*(1+rvanilla)^0.5)-SUM($K446:AX446),(Input!$K$171*(1+rvanilla)^0.5)/A29stdlife))</f>
        <v>0</v>
      </c>
      <c r="AZ446" s="168">
        <f>IF(A29stdlife="n/a","n/a",IF(AZ$3&gt;(A29stdlife+$E446),(Input!$K$171*(1+rvanilla)^0.5)-SUM($K446:AY446),(Input!$K$171*(1+rvanilla)^0.5)/A29stdlife))</f>
        <v>0</v>
      </c>
      <c r="BA446" s="168">
        <f>IF(A29stdlife="n/a","n/a",IF(BA$3&gt;(A29stdlife+$E446),(Input!$K$171*(1+rvanilla)^0.5)-SUM($K446:AZ446),(Input!$K$171*(1+rvanilla)^0.5)/A29stdlife))</f>
        <v>0</v>
      </c>
      <c r="BB446" s="168">
        <f>IF(A29stdlife="n/a","n/a",IF(BB$3&gt;(A29stdlife+$E446),(Input!$K$171*(1+rvanilla)^0.5)-SUM($K446:BA446),(Input!$K$171*(1+rvanilla)^0.5)/A29stdlife))</f>
        <v>0</v>
      </c>
      <c r="BC446" s="168">
        <f>IF(A29stdlife="n/a","n/a",IF(BC$3&gt;(A29stdlife+$E446),(Input!$K$171*(1+rvanilla)^0.5)-SUM($K446:BB446),(Input!$K$171*(1+rvanilla)^0.5)/A29stdlife))</f>
        <v>0</v>
      </c>
      <c r="BD446" s="168">
        <f>IF(A29stdlife="n/a","n/a",IF(BD$3&gt;(A29stdlife+$E446),(Input!$K$171*(1+rvanilla)^0.5)-SUM($K446:BC446),(Input!$K$171*(1+rvanilla)^0.5)/A29stdlife))</f>
        <v>0</v>
      </c>
      <c r="BE446" s="168">
        <f>IF(A29stdlife="n/a","n/a",IF(BE$3&gt;(A29stdlife+$E446),(Input!$K$171*(1+rvanilla)^0.5)-SUM($K446:BD446),(Input!$K$171*(1+rvanilla)^0.5)/A29stdlife))</f>
        <v>0</v>
      </c>
      <c r="BF446" s="168">
        <f>IF(A29stdlife="n/a","n/a",IF(BF$3&gt;(A29stdlife+$E446),(Input!$K$171*(1+rvanilla)^0.5)-SUM($K446:BE446),(Input!$K$171*(1+rvanilla)^0.5)/A29stdlife))</f>
        <v>0</v>
      </c>
      <c r="BG446" s="168">
        <f>IF(A29stdlife="n/a","n/a",IF(BG$3&gt;(A29stdlife+$E446),(Input!$K$171*(1+rvanilla)^0.5)-SUM($K446:BF446),(Input!$K$171*(1+rvanilla)^0.5)/A29stdlife))</f>
        <v>0</v>
      </c>
      <c r="BH446" s="168">
        <f>IF(A29stdlife="n/a","n/a",IF(BH$3&gt;(A29stdlife+$E446),(Input!$K$171*(1+rvanilla)^0.5)-SUM($K446:BG446),(Input!$K$171*(1+rvanilla)^0.5)/A29stdlife))</f>
        <v>0</v>
      </c>
      <c r="BI446" s="168">
        <f>IF(A29stdlife="n/a","n/a",IF(BI$3&gt;(A29stdlife+$E446),(Input!$K$171*(1+rvanilla)^0.5)-SUM($K446:BH446),(Input!$K$171*(1+rvanilla)^0.5)/A29stdlife))</f>
        <v>0</v>
      </c>
      <c r="BJ446" s="20"/>
      <c r="BK446" s="20"/>
      <c r="BL446"/>
      <c r="BM446"/>
      <c r="BN446"/>
      <c r="BO446"/>
      <c r="BP446"/>
      <c r="BQ446"/>
      <c r="BR446"/>
      <c r="BS446"/>
      <c r="BT446"/>
      <c r="BU446"/>
      <c r="BV446"/>
      <c r="BW446"/>
      <c r="BX446"/>
      <c r="BY446"/>
      <c r="BZ446"/>
      <c r="CA446"/>
      <c r="CB446"/>
      <c r="CC446"/>
      <c r="CD446"/>
      <c r="CE446"/>
      <c r="CF446"/>
      <c r="CG446"/>
      <c r="CH446"/>
      <c r="CI446"/>
      <c r="CJ446"/>
      <c r="CK446"/>
      <c r="CL446"/>
      <c r="CM446"/>
      <c r="CN446"/>
      <c r="CO446"/>
      <c r="CP446"/>
      <c r="CQ446"/>
      <c r="CR446"/>
      <c r="CS446"/>
      <c r="CT446"/>
      <c r="CU446"/>
      <c r="CV446"/>
      <c r="CW446"/>
      <c r="CX446"/>
      <c r="CY446"/>
      <c r="CZ446"/>
      <c r="DA446"/>
      <c r="DB446"/>
      <c r="DC446"/>
      <c r="DD446"/>
      <c r="DE446"/>
      <c r="DF446"/>
      <c r="DG446"/>
      <c r="DH446"/>
      <c r="DI446"/>
      <c r="DJ446"/>
      <c r="DK446"/>
      <c r="DL446"/>
      <c r="DM446"/>
      <c r="DN446"/>
      <c r="DO446"/>
      <c r="DP446"/>
      <c r="DQ446"/>
      <c r="DR446"/>
      <c r="DS446"/>
      <c r="DT446"/>
      <c r="DU446"/>
      <c r="DV446"/>
      <c r="DW446"/>
      <c r="DX446"/>
      <c r="DY446"/>
      <c r="DZ446"/>
      <c r="EA446"/>
      <c r="EB446"/>
      <c r="EC446"/>
      <c r="ED446"/>
      <c r="EE446"/>
      <c r="EF446"/>
      <c r="EG446"/>
      <c r="EH446"/>
      <c r="EI446"/>
      <c r="EJ446"/>
      <c r="EK446"/>
      <c r="EL446"/>
      <c r="EM446"/>
      <c r="EN446"/>
      <c r="EO446"/>
      <c r="EP446"/>
      <c r="EQ446"/>
      <c r="ER446"/>
      <c r="ES446"/>
      <c r="ET446"/>
      <c r="EU446"/>
      <c r="EV446"/>
      <c r="EW446"/>
      <c r="EX446"/>
      <c r="EY446"/>
      <c r="EZ446"/>
      <c r="FA446"/>
      <c r="FB446"/>
      <c r="FC446"/>
      <c r="FD446"/>
      <c r="FE446"/>
      <c r="FF446"/>
      <c r="FG446"/>
      <c r="FH446"/>
      <c r="FI446"/>
      <c r="FJ446"/>
      <c r="FK446"/>
      <c r="FL446"/>
      <c r="FM446"/>
      <c r="FN446"/>
      <c r="FO446"/>
      <c r="FP446"/>
      <c r="FQ446"/>
      <c r="FR446"/>
      <c r="FS446"/>
      <c r="FT446"/>
      <c r="FU446"/>
      <c r="FV446"/>
      <c r="FW446"/>
      <c r="FX446"/>
      <c r="FY446"/>
      <c r="FZ446"/>
      <c r="GA446"/>
      <c r="GB446"/>
      <c r="GC446"/>
      <c r="GD446"/>
      <c r="GE446"/>
      <c r="GF446"/>
      <c r="GG446"/>
      <c r="GH446"/>
      <c r="GI446"/>
      <c r="GJ446"/>
      <c r="GK446"/>
      <c r="GL446"/>
      <c r="GM446"/>
      <c r="GN446"/>
      <c r="GO446"/>
      <c r="GP446"/>
      <c r="GQ446"/>
      <c r="GR446"/>
      <c r="GS446"/>
      <c r="GT446"/>
      <c r="GU446"/>
      <c r="GV446"/>
      <c r="GW446"/>
      <c r="GX446"/>
      <c r="GY446"/>
      <c r="GZ446"/>
      <c r="HA446"/>
      <c r="HB446"/>
      <c r="HC446"/>
      <c r="HD446"/>
      <c r="HE446"/>
      <c r="HF446"/>
      <c r="HG446"/>
      <c r="HH446"/>
      <c r="HI446"/>
      <c r="HJ446"/>
      <c r="HK446"/>
      <c r="HL446"/>
      <c r="HM446"/>
      <c r="HN446"/>
      <c r="HO446"/>
      <c r="HP446"/>
      <c r="HQ446"/>
      <c r="HR446"/>
      <c r="HS446"/>
      <c r="HT446"/>
      <c r="HU446"/>
      <c r="HV446"/>
      <c r="HW446"/>
      <c r="HX446"/>
      <c r="HY446"/>
      <c r="HZ446"/>
      <c r="IA446"/>
      <c r="IB446"/>
      <c r="IC446"/>
      <c r="ID446"/>
      <c r="IE446"/>
      <c r="IF446"/>
      <c r="IG446"/>
      <c r="IH446"/>
      <c r="II446"/>
      <c r="IJ446"/>
      <c r="IK446"/>
      <c r="IL446"/>
      <c r="IM446"/>
      <c r="IN446"/>
      <c r="IO446"/>
      <c r="IP446"/>
      <c r="IQ446"/>
      <c r="IR446"/>
      <c r="IS446"/>
      <c r="IT446"/>
      <c r="IU446"/>
      <c r="IV446"/>
    </row>
    <row r="447" spans="1:256" s="5" customFormat="1" hidden="1" outlineLevel="2">
      <c r="A447" s="20"/>
      <c r="B447" s="20"/>
      <c r="C447" s="38"/>
      <c r="D447" s="641"/>
      <c r="E447" s="287">
        <v>6</v>
      </c>
      <c r="F447" s="40"/>
      <c r="G447" s="445"/>
      <c r="H447" s="315"/>
      <c r="I447" s="315"/>
      <c r="J447" s="315"/>
      <c r="K447" s="315"/>
      <c r="L447" s="314"/>
      <c r="M447" s="168">
        <f>IF(A29stdlife="n/a","n/a",IF(M$3&gt;(A29stdlife+$E447),(Input!$L$171*(1+rvanilla)^0.5)-SUM($L447:L447),(Input!$L$171*(1+rvanilla)^0.5)/A29stdlife))</f>
        <v>0</v>
      </c>
      <c r="N447" s="168">
        <f>IF(A29stdlife="n/a","n/a",IF(N$3&gt;(A29stdlife+$E447),(Input!$L$171*(1+rvanilla)^0.5)-SUM($L447:M447),(Input!$L$171*(1+rvanilla)^0.5)/A29stdlife))</f>
        <v>0</v>
      </c>
      <c r="O447" s="168">
        <f>IF(A29stdlife="n/a","n/a",IF(O$3&gt;(A29stdlife+$E447),(Input!$L$171*(1+rvanilla)^0.5)-SUM($L447:N447),(Input!$L$171*(1+rvanilla)^0.5)/A29stdlife))</f>
        <v>0</v>
      </c>
      <c r="P447" s="168">
        <f>IF(A29stdlife="n/a","n/a",IF(P$3&gt;(A29stdlife+$E447),(Input!$L$171*(1+rvanilla)^0.5)-SUM($L447:O447),(Input!$L$171*(1+rvanilla)^0.5)/A29stdlife))</f>
        <v>0</v>
      </c>
      <c r="Q447" s="168">
        <f>IF(A29stdlife="n/a","n/a",IF(Q$3&gt;(A29stdlife+$E447),(Input!$L$171*(1+rvanilla)^0.5)-SUM($L447:P447),(Input!$L$171*(1+rvanilla)^0.5)/A29stdlife))</f>
        <v>0</v>
      </c>
      <c r="R447" s="168">
        <f>IF(A29stdlife="n/a","n/a",IF(R$3&gt;(A29stdlife+$E447),(Input!$L$171*(1+rvanilla)^0.5)-SUM($L447:Q447),(Input!$L$171*(1+rvanilla)^0.5)/A29stdlife))</f>
        <v>0</v>
      </c>
      <c r="S447" s="168">
        <f>IF(A29stdlife="n/a","n/a",IF(S$3&gt;(A29stdlife+$E447),(Input!$L$171*(1+rvanilla)^0.5)-SUM($L447:R447),(Input!$L$171*(1+rvanilla)^0.5)/A29stdlife))</f>
        <v>0</v>
      </c>
      <c r="T447" s="168">
        <f>IF(A29stdlife="n/a","n/a",IF(T$3&gt;(A29stdlife+$E447),(Input!$L$171*(1+rvanilla)^0.5)-SUM($L447:S447),(Input!$L$171*(1+rvanilla)^0.5)/A29stdlife))</f>
        <v>0</v>
      </c>
      <c r="U447" s="168">
        <f>IF(A29stdlife="n/a","n/a",IF(U$3&gt;(A29stdlife+$E447),(Input!$L$171*(1+rvanilla)^0.5)-SUM($L447:T447),(Input!$L$171*(1+rvanilla)^0.5)/A29stdlife))</f>
        <v>0</v>
      </c>
      <c r="V447" s="168">
        <f>IF(A29stdlife="n/a","n/a",IF(V$3&gt;(A29stdlife+$E447),(Input!$L$171*(1+rvanilla)^0.5)-SUM($L447:U447),(Input!$L$171*(1+rvanilla)^0.5)/A29stdlife))</f>
        <v>0</v>
      </c>
      <c r="W447" s="168">
        <f>IF(A29stdlife="n/a","n/a",IF(W$3&gt;(A29stdlife+$E447),(Input!$L$171*(1+rvanilla)^0.5)-SUM($L447:V447),(Input!$L$171*(1+rvanilla)^0.5)/A29stdlife))</f>
        <v>0</v>
      </c>
      <c r="X447" s="168">
        <f>IF(A29stdlife="n/a","n/a",IF(X$3&gt;(A29stdlife+$E447),(Input!$L$171*(1+rvanilla)^0.5)-SUM($L447:W447),(Input!$L$171*(1+rvanilla)^0.5)/A29stdlife))</f>
        <v>0</v>
      </c>
      <c r="Y447" s="168">
        <f>IF(A29stdlife="n/a","n/a",IF(Y$3&gt;(A29stdlife+$E447),(Input!$L$171*(1+rvanilla)^0.5)-SUM($L447:X447),(Input!$L$171*(1+rvanilla)^0.5)/A29stdlife))</f>
        <v>0</v>
      </c>
      <c r="Z447" s="168">
        <f>IF(A29stdlife="n/a","n/a",IF(Z$3&gt;(A29stdlife+$E447),(Input!$L$171*(1+rvanilla)^0.5)-SUM($L447:Y447),(Input!$L$171*(1+rvanilla)^0.5)/A29stdlife))</f>
        <v>0</v>
      </c>
      <c r="AA447" s="168">
        <f>IF(A29stdlife="n/a","n/a",IF(AA$3&gt;(A29stdlife+$E447),(Input!$L$171*(1+rvanilla)^0.5)-SUM($L447:Z447),(Input!$L$171*(1+rvanilla)^0.5)/A29stdlife))</f>
        <v>0</v>
      </c>
      <c r="AB447" s="168">
        <f>IF(A29stdlife="n/a","n/a",IF(AB$3&gt;(A29stdlife+$E447),(Input!$L$171*(1+rvanilla)^0.5)-SUM($L447:AA447),(Input!$L$171*(1+rvanilla)^0.5)/A29stdlife))</f>
        <v>0</v>
      </c>
      <c r="AC447" s="168">
        <f>IF(A29stdlife="n/a","n/a",IF(AC$3&gt;(A29stdlife+$E447),(Input!$L$171*(1+rvanilla)^0.5)-SUM($L447:AB447),(Input!$L$171*(1+rvanilla)^0.5)/A29stdlife))</f>
        <v>0</v>
      </c>
      <c r="AD447" s="168">
        <f>IF(A29stdlife="n/a","n/a",IF(AD$3&gt;(A29stdlife+$E447),(Input!$L$171*(1+rvanilla)^0.5)-SUM($L447:AC447),(Input!$L$171*(1+rvanilla)^0.5)/A29stdlife))</f>
        <v>0</v>
      </c>
      <c r="AE447" s="168">
        <f>IF(A29stdlife="n/a","n/a",IF(AE$3&gt;(A29stdlife+$E447),(Input!$L$171*(1+rvanilla)^0.5)-SUM($L447:AD447),(Input!$L$171*(1+rvanilla)^0.5)/A29stdlife))</f>
        <v>0</v>
      </c>
      <c r="AF447" s="168">
        <f>IF(A29stdlife="n/a","n/a",IF(AF$3&gt;(A29stdlife+$E447),(Input!$L$171*(1+rvanilla)^0.5)-SUM($L447:AE447),(Input!$L$171*(1+rvanilla)^0.5)/A29stdlife))</f>
        <v>0</v>
      </c>
      <c r="AG447" s="168">
        <f>IF(A29stdlife="n/a","n/a",IF(AG$3&gt;(A29stdlife+$E447),(Input!$L$171*(1+rvanilla)^0.5)-SUM($L447:AF447),(Input!$L$171*(1+rvanilla)^0.5)/A29stdlife))</f>
        <v>0</v>
      </c>
      <c r="AH447" s="168">
        <f>IF(A29stdlife="n/a","n/a",IF(AH$3&gt;(A29stdlife+$E447),(Input!$L$171*(1+rvanilla)^0.5)-SUM($L447:AG447),(Input!$L$171*(1+rvanilla)^0.5)/A29stdlife))</f>
        <v>0</v>
      </c>
      <c r="AI447" s="168">
        <f>IF(A29stdlife="n/a","n/a",IF(AI$3&gt;(A29stdlife+$E447),(Input!$L$171*(1+rvanilla)^0.5)-SUM($L447:AH447),(Input!$L$171*(1+rvanilla)^0.5)/A29stdlife))</f>
        <v>0</v>
      </c>
      <c r="AJ447" s="168">
        <f>IF(A29stdlife="n/a","n/a",IF(AJ$3&gt;(A29stdlife+$E447),(Input!$L$171*(1+rvanilla)^0.5)-SUM($L447:AI447),(Input!$L$171*(1+rvanilla)^0.5)/A29stdlife))</f>
        <v>0</v>
      </c>
      <c r="AK447" s="168">
        <f>IF(A29stdlife="n/a","n/a",IF(AK$3&gt;(A29stdlife+$E447),(Input!$L$171*(1+rvanilla)^0.5)-SUM($L447:AJ447),(Input!$L$171*(1+rvanilla)^0.5)/A29stdlife))</f>
        <v>0</v>
      </c>
      <c r="AL447" s="168">
        <f>IF(A29stdlife="n/a","n/a",IF(AL$3&gt;(A29stdlife+$E447),(Input!$L$171*(1+rvanilla)^0.5)-SUM($L447:AK447),(Input!$L$171*(1+rvanilla)^0.5)/A29stdlife))</f>
        <v>0</v>
      </c>
      <c r="AM447" s="168">
        <f>IF(A29stdlife="n/a","n/a",IF(AM$3&gt;(A29stdlife+$E447),(Input!$L$171*(1+rvanilla)^0.5)-SUM($L447:AL447),(Input!$L$171*(1+rvanilla)^0.5)/A29stdlife))</f>
        <v>0</v>
      </c>
      <c r="AN447" s="168">
        <f>IF(A29stdlife="n/a","n/a",IF(AN$3&gt;(A29stdlife+$E447),(Input!$L$171*(1+rvanilla)^0.5)-SUM($L447:AM447),(Input!$L$171*(1+rvanilla)^0.5)/A29stdlife))</f>
        <v>0</v>
      </c>
      <c r="AO447" s="168">
        <f>IF(A29stdlife="n/a","n/a",IF(AO$3&gt;(A29stdlife+$E447),(Input!$L$171*(1+rvanilla)^0.5)-SUM($L447:AN447),(Input!$L$171*(1+rvanilla)^0.5)/A29stdlife))</f>
        <v>0</v>
      </c>
      <c r="AP447" s="168">
        <f>IF(A29stdlife="n/a","n/a",IF(AP$3&gt;(A29stdlife+$E447),(Input!$L$171*(1+rvanilla)^0.5)-SUM($L447:AO447),(Input!$L$171*(1+rvanilla)^0.5)/A29stdlife))</f>
        <v>0</v>
      </c>
      <c r="AQ447" s="168">
        <f>IF(A29stdlife="n/a","n/a",IF(AQ$3&gt;(A29stdlife+$E447),(Input!$L$171*(1+rvanilla)^0.5)-SUM($L447:AP447),(Input!$L$171*(1+rvanilla)^0.5)/A29stdlife))</f>
        <v>0</v>
      </c>
      <c r="AR447" s="168">
        <f>IF(A29stdlife="n/a","n/a",IF(AR$3&gt;(A29stdlife+$E447),(Input!$L$171*(1+rvanilla)^0.5)-SUM($L447:AQ447),(Input!$L$171*(1+rvanilla)^0.5)/A29stdlife))</f>
        <v>0</v>
      </c>
      <c r="AS447" s="168">
        <f>IF(A29stdlife="n/a","n/a",IF(AS$3&gt;(A29stdlife+$E447),(Input!$L$171*(1+rvanilla)^0.5)-SUM($L447:AR447),(Input!$L$171*(1+rvanilla)^0.5)/A29stdlife))</f>
        <v>0</v>
      </c>
      <c r="AT447" s="168">
        <f>IF(A29stdlife="n/a","n/a",IF(AT$3&gt;(A29stdlife+$E447),(Input!$L$171*(1+rvanilla)^0.5)-SUM($L447:AS447),(Input!$L$171*(1+rvanilla)^0.5)/A29stdlife))</f>
        <v>0</v>
      </c>
      <c r="AU447" s="168">
        <f>IF(A29stdlife="n/a","n/a",IF(AU$3&gt;(A29stdlife+$E447),(Input!$L$171*(1+rvanilla)^0.5)-SUM($L447:AT447),(Input!$L$171*(1+rvanilla)^0.5)/A29stdlife))</f>
        <v>0</v>
      </c>
      <c r="AV447" s="168">
        <f>IF(A29stdlife="n/a","n/a",IF(AV$3&gt;(A29stdlife+$E447),(Input!$L$171*(1+rvanilla)^0.5)-SUM($L447:AU447),(Input!$L$171*(1+rvanilla)^0.5)/A29stdlife))</f>
        <v>0</v>
      </c>
      <c r="AW447" s="168">
        <f>IF(A29stdlife="n/a","n/a",IF(AW$3&gt;(A29stdlife+$E447),(Input!$L$171*(1+rvanilla)^0.5)-SUM($L447:AV447),(Input!$L$171*(1+rvanilla)^0.5)/A29stdlife))</f>
        <v>0</v>
      </c>
      <c r="AX447" s="168">
        <f>IF(A29stdlife="n/a","n/a",IF(AX$3&gt;(A29stdlife+$E447),(Input!$L$171*(1+rvanilla)^0.5)-SUM($L447:AW447),(Input!$L$171*(1+rvanilla)^0.5)/A29stdlife))</f>
        <v>0</v>
      </c>
      <c r="AY447" s="168">
        <f>IF(A29stdlife="n/a","n/a",IF(AY$3&gt;(A29stdlife+$E447),(Input!$L$171*(1+rvanilla)^0.5)-SUM($L447:AX447),(Input!$L$171*(1+rvanilla)^0.5)/A29stdlife))</f>
        <v>0</v>
      </c>
      <c r="AZ447" s="168">
        <f>IF(A29stdlife="n/a","n/a",IF(AZ$3&gt;(A29stdlife+$E447),(Input!$L$171*(1+rvanilla)^0.5)-SUM($L447:AY447),(Input!$L$171*(1+rvanilla)^0.5)/A29stdlife))</f>
        <v>0</v>
      </c>
      <c r="BA447" s="168">
        <f>IF(A29stdlife="n/a","n/a",IF(BA$3&gt;(A29stdlife+$E447),(Input!$L$171*(1+rvanilla)^0.5)-SUM($L447:AZ447),(Input!$L$171*(1+rvanilla)^0.5)/A29stdlife))</f>
        <v>0</v>
      </c>
      <c r="BB447" s="168">
        <f>IF(A29stdlife="n/a","n/a",IF(BB$3&gt;(A29stdlife+$E447),(Input!$L$171*(1+rvanilla)^0.5)-SUM($L447:BA447),(Input!$L$171*(1+rvanilla)^0.5)/A29stdlife))</f>
        <v>0</v>
      </c>
      <c r="BC447" s="168">
        <f>IF(A29stdlife="n/a","n/a",IF(BC$3&gt;(A29stdlife+$E447),(Input!$L$171*(1+rvanilla)^0.5)-SUM($L447:BB447),(Input!$L$171*(1+rvanilla)^0.5)/A29stdlife))</f>
        <v>0</v>
      </c>
      <c r="BD447" s="168">
        <f>IF(A29stdlife="n/a","n/a",IF(BD$3&gt;(A29stdlife+$E447),(Input!$L$171*(1+rvanilla)^0.5)-SUM($L447:BC447),(Input!$L$171*(1+rvanilla)^0.5)/A29stdlife))</f>
        <v>0</v>
      </c>
      <c r="BE447" s="168">
        <f>IF(A29stdlife="n/a","n/a",IF(BE$3&gt;(A29stdlife+$E447),(Input!$L$171*(1+rvanilla)^0.5)-SUM($L447:BD447),(Input!$L$171*(1+rvanilla)^0.5)/A29stdlife))</f>
        <v>0</v>
      </c>
      <c r="BF447" s="168">
        <f>IF(A29stdlife="n/a","n/a",IF(BF$3&gt;(A29stdlife+$E447),(Input!$L$171*(1+rvanilla)^0.5)-SUM($L447:BE447),(Input!$L$171*(1+rvanilla)^0.5)/A29stdlife))</f>
        <v>0</v>
      </c>
      <c r="BG447" s="168">
        <f>IF(A29stdlife="n/a","n/a",IF(BG$3&gt;(A29stdlife+$E447),(Input!$L$171*(1+rvanilla)^0.5)-SUM($L447:BF447),(Input!$L$171*(1+rvanilla)^0.5)/A29stdlife))</f>
        <v>0</v>
      </c>
      <c r="BH447" s="168">
        <f>IF(A29stdlife="n/a","n/a",IF(BH$3&gt;(A29stdlife+$E447),(Input!$L$171*(1+rvanilla)^0.5)-SUM($L447:BG447),(Input!$L$171*(1+rvanilla)^0.5)/A29stdlife))</f>
        <v>0</v>
      </c>
      <c r="BI447" s="168">
        <f>IF(A29stdlife="n/a","n/a",IF(BI$3&gt;(A29stdlife+$E447),(Input!$L$171*(1+rvanilla)^0.5)-SUM($L447:BH447),(Input!$L$171*(1+rvanilla)^0.5)/A29stdlife))</f>
        <v>0</v>
      </c>
      <c r="BJ447" s="20"/>
      <c r="BK447" s="20"/>
      <c r="BL447"/>
      <c r="BM447"/>
      <c r="BN447"/>
      <c r="BO447"/>
      <c r="BP447"/>
      <c r="BQ447"/>
      <c r="BR447"/>
      <c r="BS447"/>
      <c r="BT447"/>
      <c r="BU447"/>
      <c r="BV447"/>
      <c r="BW447"/>
      <c r="BX447"/>
      <c r="BY447"/>
      <c r="BZ447"/>
      <c r="CA447"/>
      <c r="CB447"/>
      <c r="CC447"/>
      <c r="CD447"/>
      <c r="CE447"/>
      <c r="CF447"/>
      <c r="CG447"/>
      <c r="CH447"/>
      <c r="CI447"/>
      <c r="CJ447"/>
      <c r="CK447"/>
      <c r="CL447"/>
      <c r="CM447"/>
      <c r="CN447"/>
      <c r="CO447"/>
      <c r="CP447"/>
      <c r="CQ447"/>
      <c r="CR447"/>
      <c r="CS447"/>
      <c r="CT447"/>
      <c r="CU447"/>
      <c r="CV447"/>
      <c r="CW447"/>
      <c r="CX447"/>
      <c r="CY447"/>
      <c r="CZ447"/>
      <c r="DA447"/>
      <c r="DB447"/>
      <c r="DC447"/>
      <c r="DD447"/>
      <c r="DE447"/>
      <c r="DF447"/>
      <c r="DG447"/>
      <c r="DH447"/>
      <c r="DI447"/>
      <c r="DJ447"/>
      <c r="DK447"/>
      <c r="DL447"/>
      <c r="DM447"/>
      <c r="DN447"/>
      <c r="DO447"/>
      <c r="DP447"/>
      <c r="DQ447"/>
      <c r="DR447"/>
      <c r="DS447"/>
      <c r="DT447"/>
      <c r="DU447"/>
      <c r="DV447"/>
      <c r="DW447"/>
      <c r="DX447"/>
      <c r="DY447"/>
      <c r="DZ447"/>
      <c r="EA447"/>
      <c r="EB447"/>
      <c r="EC447"/>
      <c r="ED447"/>
      <c r="EE447"/>
      <c r="EF447"/>
      <c r="EG447"/>
      <c r="EH447"/>
      <c r="EI447"/>
      <c r="EJ447"/>
      <c r="EK447"/>
      <c r="EL447"/>
      <c r="EM447"/>
      <c r="EN447"/>
      <c r="EO447"/>
      <c r="EP447"/>
      <c r="EQ447"/>
      <c r="ER447"/>
      <c r="ES447"/>
      <c r="ET447"/>
      <c r="EU447"/>
      <c r="EV447"/>
      <c r="EW447"/>
      <c r="EX447"/>
      <c r="EY447"/>
      <c r="EZ447"/>
      <c r="FA447"/>
      <c r="FB447"/>
      <c r="FC447"/>
      <c r="FD447"/>
      <c r="FE447"/>
      <c r="FF447"/>
      <c r="FG447"/>
      <c r="FH447"/>
      <c r="FI447"/>
      <c r="FJ447"/>
      <c r="FK447"/>
      <c r="FL447"/>
      <c r="FM447"/>
      <c r="FN447"/>
      <c r="FO447"/>
      <c r="FP447"/>
      <c r="FQ447"/>
      <c r="FR447"/>
      <c r="FS447"/>
      <c r="FT447"/>
      <c r="FU447"/>
      <c r="FV447"/>
      <c r="FW447"/>
      <c r="FX447"/>
      <c r="FY447"/>
      <c r="FZ447"/>
      <c r="GA447"/>
      <c r="GB447"/>
      <c r="GC447"/>
      <c r="GD447"/>
      <c r="GE447"/>
      <c r="GF447"/>
      <c r="GG447"/>
      <c r="GH447"/>
      <c r="GI447"/>
      <c r="GJ447"/>
      <c r="GK447"/>
      <c r="GL447"/>
      <c r="GM447"/>
      <c r="GN447"/>
      <c r="GO447"/>
      <c r="GP447"/>
      <c r="GQ447"/>
      <c r="GR447"/>
      <c r="GS447"/>
      <c r="GT447"/>
      <c r="GU447"/>
      <c r="GV447"/>
      <c r="GW447"/>
      <c r="GX447"/>
      <c r="GY447"/>
      <c r="GZ447"/>
      <c r="HA447"/>
      <c r="HB447"/>
      <c r="HC447"/>
      <c r="HD447"/>
      <c r="HE447"/>
      <c r="HF447"/>
      <c r="HG447"/>
      <c r="HH447"/>
      <c r="HI447"/>
      <c r="HJ447"/>
      <c r="HK447"/>
      <c r="HL447"/>
      <c r="HM447"/>
      <c r="HN447"/>
      <c r="HO447"/>
      <c r="HP447"/>
      <c r="HQ447"/>
      <c r="HR447"/>
      <c r="HS447"/>
      <c r="HT447"/>
      <c r="HU447"/>
      <c r="HV447"/>
      <c r="HW447"/>
      <c r="HX447"/>
      <c r="HY447"/>
      <c r="HZ447"/>
      <c r="IA447"/>
      <c r="IB447"/>
      <c r="IC447"/>
      <c r="ID447"/>
      <c r="IE447"/>
      <c r="IF447"/>
      <c r="IG447"/>
      <c r="IH447"/>
      <c r="II447"/>
      <c r="IJ447"/>
      <c r="IK447"/>
      <c r="IL447"/>
      <c r="IM447"/>
      <c r="IN447"/>
      <c r="IO447"/>
      <c r="IP447"/>
      <c r="IQ447"/>
      <c r="IR447"/>
      <c r="IS447"/>
      <c r="IT447"/>
      <c r="IU447"/>
      <c r="IV447"/>
    </row>
    <row r="448" spans="1:256" s="5" customFormat="1" hidden="1" outlineLevel="2">
      <c r="A448" s="20"/>
      <c r="B448" s="20"/>
      <c r="C448" s="38"/>
      <c r="D448" s="641"/>
      <c r="E448" s="287">
        <v>7</v>
      </c>
      <c r="F448" s="40"/>
      <c r="G448" s="445"/>
      <c r="H448" s="315"/>
      <c r="I448" s="315"/>
      <c r="J448" s="315"/>
      <c r="K448" s="315"/>
      <c r="L448" s="315"/>
      <c r="M448" s="314"/>
      <c r="N448" s="168">
        <f>IF(A29stdlife="n/a","n/a",IF(N$3&gt;(A29stdlife+$E448),(Input!$M$171*(1+rvanilla)^0.5)-SUM($M448:M448),(Input!$M$171*(1+rvanilla)^0.5)/A29stdlife))</f>
        <v>0</v>
      </c>
      <c r="O448" s="168">
        <f>IF(A29stdlife="n/a","n/a",IF(O$3&gt;(A29stdlife+$E448),(Input!$M$171*(1+rvanilla)^0.5)-SUM($M448:N448),(Input!$M$171*(1+rvanilla)^0.5)/A29stdlife))</f>
        <v>0</v>
      </c>
      <c r="P448" s="168">
        <f>IF(A29stdlife="n/a","n/a",IF(P$3&gt;(A29stdlife+$E448),(Input!$M$171*(1+rvanilla)^0.5)-SUM($M448:O448),(Input!$M$171*(1+rvanilla)^0.5)/A29stdlife))</f>
        <v>0</v>
      </c>
      <c r="Q448" s="168">
        <f>IF(A29stdlife="n/a","n/a",IF(Q$3&gt;(A29stdlife+$E448),(Input!$M$171*(1+rvanilla)^0.5)-SUM($M448:P448),(Input!$M$171*(1+rvanilla)^0.5)/A29stdlife))</f>
        <v>0</v>
      </c>
      <c r="R448" s="168">
        <f>IF(A29stdlife="n/a","n/a",IF(R$3&gt;(A29stdlife+$E448),(Input!$M$171*(1+rvanilla)^0.5)-SUM($M448:Q448),(Input!$M$171*(1+rvanilla)^0.5)/A29stdlife))</f>
        <v>0</v>
      </c>
      <c r="S448" s="168">
        <f>IF(A29stdlife="n/a","n/a",IF(S$3&gt;(A29stdlife+$E448),(Input!$M$171*(1+rvanilla)^0.5)-SUM($M448:R448),(Input!$M$171*(1+rvanilla)^0.5)/A29stdlife))</f>
        <v>0</v>
      </c>
      <c r="T448" s="168">
        <f>IF(A29stdlife="n/a","n/a",IF(T$3&gt;(A29stdlife+$E448),(Input!$M$171*(1+rvanilla)^0.5)-SUM($M448:S448),(Input!$M$171*(1+rvanilla)^0.5)/A29stdlife))</f>
        <v>0</v>
      </c>
      <c r="U448" s="168">
        <f>IF(A29stdlife="n/a","n/a",IF(U$3&gt;(A29stdlife+$E448),(Input!$M$171*(1+rvanilla)^0.5)-SUM($M448:T448),(Input!$M$171*(1+rvanilla)^0.5)/A29stdlife))</f>
        <v>0</v>
      </c>
      <c r="V448" s="168">
        <f>IF(A29stdlife="n/a","n/a",IF(V$3&gt;(A29stdlife+$E448),(Input!$M$171*(1+rvanilla)^0.5)-SUM($M448:U448),(Input!$M$171*(1+rvanilla)^0.5)/A29stdlife))</f>
        <v>0</v>
      </c>
      <c r="W448" s="168">
        <f>IF(A29stdlife="n/a","n/a",IF(W$3&gt;(A29stdlife+$E448),(Input!$M$171*(1+rvanilla)^0.5)-SUM($M448:V448),(Input!$M$171*(1+rvanilla)^0.5)/A29stdlife))</f>
        <v>0</v>
      </c>
      <c r="X448" s="168">
        <f>IF(A29stdlife="n/a","n/a",IF(X$3&gt;(A29stdlife+$E448),(Input!$M$171*(1+rvanilla)^0.5)-SUM($M448:W448),(Input!$M$171*(1+rvanilla)^0.5)/A29stdlife))</f>
        <v>0</v>
      </c>
      <c r="Y448" s="168">
        <f>IF(A29stdlife="n/a","n/a",IF(Y$3&gt;(A29stdlife+$E448),(Input!$M$171*(1+rvanilla)^0.5)-SUM($M448:X448),(Input!$M$171*(1+rvanilla)^0.5)/A29stdlife))</f>
        <v>0</v>
      </c>
      <c r="Z448" s="168">
        <f>IF(A29stdlife="n/a","n/a",IF(Z$3&gt;(A29stdlife+$E448),(Input!$M$171*(1+rvanilla)^0.5)-SUM($M448:Y448),(Input!$M$171*(1+rvanilla)^0.5)/A29stdlife))</f>
        <v>0</v>
      </c>
      <c r="AA448" s="168">
        <f>IF(A29stdlife="n/a","n/a",IF(AA$3&gt;(A29stdlife+$E448),(Input!$M$171*(1+rvanilla)^0.5)-SUM($M448:Z448),(Input!$M$171*(1+rvanilla)^0.5)/A29stdlife))</f>
        <v>0</v>
      </c>
      <c r="AB448" s="168">
        <f>IF(A29stdlife="n/a","n/a",IF(AB$3&gt;(A29stdlife+$E448),(Input!$M$171*(1+rvanilla)^0.5)-SUM($M448:AA448),(Input!$M$171*(1+rvanilla)^0.5)/A29stdlife))</f>
        <v>0</v>
      </c>
      <c r="AC448" s="168">
        <f>IF(A29stdlife="n/a","n/a",IF(AC$3&gt;(A29stdlife+$E448),(Input!$M$171*(1+rvanilla)^0.5)-SUM($M448:AB448),(Input!$M$171*(1+rvanilla)^0.5)/A29stdlife))</f>
        <v>0</v>
      </c>
      <c r="AD448" s="168">
        <f>IF(A29stdlife="n/a","n/a",IF(AD$3&gt;(A29stdlife+$E448),(Input!$M$171*(1+rvanilla)^0.5)-SUM($M448:AC448),(Input!$M$171*(1+rvanilla)^0.5)/A29stdlife))</f>
        <v>0</v>
      </c>
      <c r="AE448" s="168">
        <f>IF(A29stdlife="n/a","n/a",IF(AE$3&gt;(A29stdlife+$E448),(Input!$M$171*(1+rvanilla)^0.5)-SUM($M448:AD448),(Input!$M$171*(1+rvanilla)^0.5)/A29stdlife))</f>
        <v>0</v>
      </c>
      <c r="AF448" s="168">
        <f>IF(A29stdlife="n/a","n/a",IF(AF$3&gt;(A29stdlife+$E448),(Input!$M$171*(1+rvanilla)^0.5)-SUM($M448:AE448),(Input!$M$171*(1+rvanilla)^0.5)/A29stdlife))</f>
        <v>0</v>
      </c>
      <c r="AG448" s="168">
        <f>IF(A29stdlife="n/a","n/a",IF(AG$3&gt;(A29stdlife+$E448),(Input!$M$171*(1+rvanilla)^0.5)-SUM($M448:AF448),(Input!$M$171*(1+rvanilla)^0.5)/A29stdlife))</f>
        <v>0</v>
      </c>
      <c r="AH448" s="168">
        <f>IF(A29stdlife="n/a","n/a",IF(AH$3&gt;(A29stdlife+$E448),(Input!$M$171*(1+rvanilla)^0.5)-SUM($M448:AG448),(Input!$M$171*(1+rvanilla)^0.5)/A29stdlife))</f>
        <v>0</v>
      </c>
      <c r="AI448" s="168">
        <f>IF(A29stdlife="n/a","n/a",IF(AI$3&gt;(A29stdlife+$E448),(Input!$M$171*(1+rvanilla)^0.5)-SUM($M448:AH448),(Input!$M$171*(1+rvanilla)^0.5)/A29stdlife))</f>
        <v>0</v>
      </c>
      <c r="AJ448" s="168">
        <f>IF(A29stdlife="n/a","n/a",IF(AJ$3&gt;(A29stdlife+$E448),(Input!$M$171*(1+rvanilla)^0.5)-SUM($M448:AI448),(Input!$M$171*(1+rvanilla)^0.5)/A29stdlife))</f>
        <v>0</v>
      </c>
      <c r="AK448" s="168">
        <f>IF(A29stdlife="n/a","n/a",IF(AK$3&gt;(A29stdlife+$E448),(Input!$M$171*(1+rvanilla)^0.5)-SUM($M448:AJ448),(Input!$M$171*(1+rvanilla)^0.5)/A29stdlife))</f>
        <v>0</v>
      </c>
      <c r="AL448" s="168">
        <f>IF(A29stdlife="n/a","n/a",IF(AL$3&gt;(A29stdlife+$E448),(Input!$M$171*(1+rvanilla)^0.5)-SUM($M448:AK448),(Input!$M$171*(1+rvanilla)^0.5)/A29stdlife))</f>
        <v>0</v>
      </c>
      <c r="AM448" s="168">
        <f>IF(A29stdlife="n/a","n/a",IF(AM$3&gt;(A29stdlife+$E448),(Input!$M$171*(1+rvanilla)^0.5)-SUM($M448:AL448),(Input!$M$171*(1+rvanilla)^0.5)/A29stdlife))</f>
        <v>0</v>
      </c>
      <c r="AN448" s="168">
        <f>IF(A29stdlife="n/a","n/a",IF(AN$3&gt;(A29stdlife+$E448),(Input!$M$171*(1+rvanilla)^0.5)-SUM($M448:AM448),(Input!$M$171*(1+rvanilla)^0.5)/A29stdlife))</f>
        <v>0</v>
      </c>
      <c r="AO448" s="168">
        <f>IF(A29stdlife="n/a","n/a",IF(AO$3&gt;(A29stdlife+$E448),(Input!$M$171*(1+rvanilla)^0.5)-SUM($M448:AN448),(Input!$M$171*(1+rvanilla)^0.5)/A29stdlife))</f>
        <v>0</v>
      </c>
      <c r="AP448" s="168">
        <f>IF(A29stdlife="n/a","n/a",IF(AP$3&gt;(A29stdlife+$E448),(Input!$M$171*(1+rvanilla)^0.5)-SUM($M448:AO448),(Input!$M$171*(1+rvanilla)^0.5)/A29stdlife))</f>
        <v>0</v>
      </c>
      <c r="AQ448" s="168">
        <f>IF(A29stdlife="n/a","n/a",IF(AQ$3&gt;(A29stdlife+$E448),(Input!$M$171*(1+rvanilla)^0.5)-SUM($M448:AP448),(Input!$M$171*(1+rvanilla)^0.5)/A29stdlife))</f>
        <v>0</v>
      </c>
      <c r="AR448" s="168">
        <f>IF(A29stdlife="n/a","n/a",IF(AR$3&gt;(A29stdlife+$E448),(Input!$M$171*(1+rvanilla)^0.5)-SUM($M448:AQ448),(Input!$M$171*(1+rvanilla)^0.5)/A29stdlife))</f>
        <v>0</v>
      </c>
      <c r="AS448" s="168">
        <f>IF(A29stdlife="n/a","n/a",IF(AS$3&gt;(A29stdlife+$E448),(Input!$M$171*(1+rvanilla)^0.5)-SUM($M448:AR448),(Input!$M$171*(1+rvanilla)^0.5)/A29stdlife))</f>
        <v>0</v>
      </c>
      <c r="AT448" s="168">
        <f>IF(A29stdlife="n/a","n/a",IF(AT$3&gt;(A29stdlife+$E448),(Input!$M$171*(1+rvanilla)^0.5)-SUM($M448:AS448),(Input!$M$171*(1+rvanilla)^0.5)/A29stdlife))</f>
        <v>0</v>
      </c>
      <c r="AU448" s="168">
        <f>IF(A29stdlife="n/a","n/a",IF(AU$3&gt;(A29stdlife+$E448),(Input!$M$171*(1+rvanilla)^0.5)-SUM($M448:AT448),(Input!$M$171*(1+rvanilla)^0.5)/A29stdlife))</f>
        <v>0</v>
      </c>
      <c r="AV448" s="168">
        <f>IF(A29stdlife="n/a","n/a",IF(AV$3&gt;(A29stdlife+$E448),(Input!$M$171*(1+rvanilla)^0.5)-SUM($M448:AU448),(Input!$M$171*(1+rvanilla)^0.5)/A29stdlife))</f>
        <v>0</v>
      </c>
      <c r="AW448" s="168">
        <f>IF(A29stdlife="n/a","n/a",IF(AW$3&gt;(A29stdlife+$E448),(Input!$M$171*(1+rvanilla)^0.5)-SUM($M448:AV448),(Input!$M$171*(1+rvanilla)^0.5)/A29stdlife))</f>
        <v>0</v>
      </c>
      <c r="AX448" s="168">
        <f>IF(A29stdlife="n/a","n/a",IF(AX$3&gt;(A29stdlife+$E448),(Input!$M$171*(1+rvanilla)^0.5)-SUM($M448:AW448),(Input!$M$171*(1+rvanilla)^0.5)/A29stdlife))</f>
        <v>0</v>
      </c>
      <c r="AY448" s="168">
        <f>IF(A29stdlife="n/a","n/a",IF(AY$3&gt;(A29stdlife+$E448),(Input!$M$171*(1+rvanilla)^0.5)-SUM($M448:AX448),(Input!$M$171*(1+rvanilla)^0.5)/A29stdlife))</f>
        <v>0</v>
      </c>
      <c r="AZ448" s="168">
        <f>IF(A29stdlife="n/a","n/a",IF(AZ$3&gt;(A29stdlife+$E448),(Input!$M$171*(1+rvanilla)^0.5)-SUM($M448:AY448),(Input!$M$171*(1+rvanilla)^0.5)/A29stdlife))</f>
        <v>0</v>
      </c>
      <c r="BA448" s="168">
        <f>IF(A29stdlife="n/a","n/a",IF(BA$3&gt;(A29stdlife+$E448),(Input!$M$171*(1+rvanilla)^0.5)-SUM($M448:AZ448),(Input!$M$171*(1+rvanilla)^0.5)/A29stdlife))</f>
        <v>0</v>
      </c>
      <c r="BB448" s="168">
        <f>IF(A29stdlife="n/a","n/a",IF(BB$3&gt;(A29stdlife+$E448),(Input!$M$171*(1+rvanilla)^0.5)-SUM($M448:BA448),(Input!$M$171*(1+rvanilla)^0.5)/A29stdlife))</f>
        <v>0</v>
      </c>
      <c r="BC448" s="168">
        <f>IF(A29stdlife="n/a","n/a",IF(BC$3&gt;(A29stdlife+$E448),(Input!$M$171*(1+rvanilla)^0.5)-SUM($M448:BB448),(Input!$M$171*(1+rvanilla)^0.5)/A29stdlife))</f>
        <v>0</v>
      </c>
      <c r="BD448" s="168">
        <f>IF(A29stdlife="n/a","n/a",IF(BD$3&gt;(A29stdlife+$E448),(Input!$M$171*(1+rvanilla)^0.5)-SUM($M448:BC448),(Input!$M$171*(1+rvanilla)^0.5)/A29stdlife))</f>
        <v>0</v>
      </c>
      <c r="BE448" s="168">
        <f>IF(A29stdlife="n/a","n/a",IF(BE$3&gt;(A29stdlife+$E448),(Input!$M$171*(1+rvanilla)^0.5)-SUM($M448:BD448),(Input!$M$171*(1+rvanilla)^0.5)/A29stdlife))</f>
        <v>0</v>
      </c>
      <c r="BF448" s="168">
        <f>IF(A29stdlife="n/a","n/a",IF(BF$3&gt;(A29stdlife+$E448),(Input!$M$171*(1+rvanilla)^0.5)-SUM($M448:BE448),(Input!$M$171*(1+rvanilla)^0.5)/A29stdlife))</f>
        <v>0</v>
      </c>
      <c r="BG448" s="168">
        <f>IF(A29stdlife="n/a","n/a",IF(BG$3&gt;(A29stdlife+$E448),(Input!$M$171*(1+rvanilla)^0.5)-SUM($M448:BF448),(Input!$M$171*(1+rvanilla)^0.5)/A29stdlife))</f>
        <v>0</v>
      </c>
      <c r="BH448" s="168">
        <f>IF(A29stdlife="n/a","n/a",IF(BH$3&gt;(A29stdlife+$E448),(Input!$M$171*(1+rvanilla)^0.5)-SUM($M448:BG448),(Input!$M$171*(1+rvanilla)^0.5)/A29stdlife))</f>
        <v>0</v>
      </c>
      <c r="BI448" s="168">
        <f>IF(A29stdlife="n/a","n/a",IF(BI$3&gt;(A29stdlife+$E448),(Input!$M$171*(1+rvanilla)^0.5)-SUM($M448:BH448),(Input!$M$171*(1+rvanilla)^0.5)/A29stdlife))</f>
        <v>0</v>
      </c>
      <c r="BJ448" s="20"/>
      <c r="BK448" s="20"/>
      <c r="BL448"/>
      <c r="BM448"/>
      <c r="BN448"/>
      <c r="BO448"/>
      <c r="BP448"/>
      <c r="BQ448"/>
      <c r="BR448"/>
      <c r="BS448"/>
      <c r="BT448"/>
      <c r="BU448"/>
      <c r="BV448"/>
      <c r="BW448"/>
      <c r="BX448"/>
      <c r="BY448"/>
      <c r="BZ448"/>
      <c r="CA448"/>
      <c r="CB448"/>
      <c r="CC448"/>
      <c r="CD448"/>
      <c r="CE448"/>
      <c r="CF448"/>
      <c r="CG448"/>
      <c r="CH448"/>
      <c r="CI448"/>
      <c r="CJ448"/>
      <c r="CK448"/>
      <c r="CL448"/>
      <c r="CM448"/>
      <c r="CN448"/>
      <c r="CO448"/>
      <c r="CP448"/>
      <c r="CQ448"/>
      <c r="CR448"/>
      <c r="CS448"/>
      <c r="CT448"/>
      <c r="CU448"/>
      <c r="CV448"/>
      <c r="CW448"/>
      <c r="CX448"/>
      <c r="CY448"/>
      <c r="CZ448"/>
      <c r="DA448"/>
      <c r="DB448"/>
      <c r="DC448"/>
      <c r="DD448"/>
      <c r="DE448"/>
      <c r="DF448"/>
      <c r="DG448"/>
      <c r="DH448"/>
      <c r="DI448"/>
      <c r="DJ448"/>
      <c r="DK448"/>
      <c r="DL448"/>
      <c r="DM448"/>
      <c r="DN448"/>
      <c r="DO448"/>
      <c r="DP448"/>
      <c r="DQ448"/>
      <c r="DR448"/>
      <c r="DS448"/>
      <c r="DT448"/>
      <c r="DU448"/>
      <c r="DV448"/>
      <c r="DW448"/>
      <c r="DX448"/>
      <c r="DY448"/>
      <c r="DZ448"/>
      <c r="EA448"/>
      <c r="EB448"/>
      <c r="EC448"/>
      <c r="ED448"/>
      <c r="EE448"/>
      <c r="EF448"/>
      <c r="EG448"/>
      <c r="EH448"/>
      <c r="EI448"/>
      <c r="EJ448"/>
      <c r="EK448"/>
      <c r="EL448"/>
      <c r="EM448"/>
      <c r="EN448"/>
      <c r="EO448"/>
      <c r="EP448"/>
      <c r="EQ448"/>
      <c r="ER448"/>
      <c r="ES448"/>
      <c r="ET448"/>
      <c r="EU448"/>
      <c r="EV448"/>
      <c r="EW448"/>
      <c r="EX448"/>
      <c r="EY448"/>
      <c r="EZ448"/>
      <c r="FA448"/>
      <c r="FB448"/>
      <c r="FC448"/>
      <c r="FD448"/>
      <c r="FE448"/>
      <c r="FF448"/>
      <c r="FG448"/>
      <c r="FH448"/>
      <c r="FI448"/>
      <c r="FJ448"/>
      <c r="FK448"/>
      <c r="FL448"/>
      <c r="FM448"/>
      <c r="FN448"/>
      <c r="FO448"/>
      <c r="FP448"/>
      <c r="FQ448"/>
      <c r="FR448"/>
      <c r="FS448"/>
      <c r="FT448"/>
      <c r="FU448"/>
      <c r="FV448"/>
      <c r="FW448"/>
      <c r="FX448"/>
      <c r="FY448"/>
      <c r="FZ448"/>
      <c r="GA448"/>
      <c r="GB448"/>
      <c r="GC448"/>
      <c r="GD448"/>
      <c r="GE448"/>
      <c r="GF448"/>
      <c r="GG448"/>
      <c r="GH448"/>
      <c r="GI448"/>
      <c r="GJ448"/>
      <c r="GK448"/>
      <c r="GL448"/>
      <c r="GM448"/>
      <c r="GN448"/>
      <c r="GO448"/>
      <c r="GP448"/>
      <c r="GQ448"/>
      <c r="GR448"/>
      <c r="GS448"/>
      <c r="GT448"/>
      <c r="GU448"/>
      <c r="GV448"/>
      <c r="GW448"/>
      <c r="GX448"/>
      <c r="GY448"/>
      <c r="GZ448"/>
      <c r="HA448"/>
      <c r="HB448"/>
      <c r="HC448"/>
      <c r="HD448"/>
      <c r="HE448"/>
      <c r="HF448"/>
      <c r="HG448"/>
      <c r="HH448"/>
      <c r="HI448"/>
      <c r="HJ448"/>
      <c r="HK448"/>
      <c r="HL448"/>
      <c r="HM448"/>
      <c r="HN448"/>
      <c r="HO448"/>
      <c r="HP448"/>
      <c r="HQ448"/>
      <c r="HR448"/>
      <c r="HS448"/>
      <c r="HT448"/>
      <c r="HU448"/>
      <c r="HV448"/>
      <c r="HW448"/>
      <c r="HX448"/>
      <c r="HY448"/>
      <c r="HZ448"/>
      <c r="IA448"/>
      <c r="IB448"/>
      <c r="IC448"/>
      <c r="ID448"/>
      <c r="IE448"/>
      <c r="IF448"/>
      <c r="IG448"/>
      <c r="IH448"/>
      <c r="II448"/>
      <c r="IJ448"/>
      <c r="IK448"/>
      <c r="IL448"/>
      <c r="IM448"/>
      <c r="IN448"/>
      <c r="IO448"/>
      <c r="IP448"/>
      <c r="IQ448"/>
      <c r="IR448"/>
      <c r="IS448"/>
      <c r="IT448"/>
      <c r="IU448"/>
      <c r="IV448"/>
    </row>
    <row r="449" spans="1:256" s="5" customFormat="1" hidden="1" outlineLevel="2">
      <c r="A449" s="20"/>
      <c r="B449" s="20"/>
      <c r="C449" s="38"/>
      <c r="D449" s="641"/>
      <c r="E449" s="287">
        <v>8</v>
      </c>
      <c r="F449" s="40"/>
      <c r="G449" s="445"/>
      <c r="H449" s="315"/>
      <c r="I449" s="315"/>
      <c r="J449" s="315"/>
      <c r="K449" s="315"/>
      <c r="L449" s="315"/>
      <c r="M449" s="315"/>
      <c r="N449" s="314"/>
      <c r="O449" s="168">
        <f>IF(A29stdlife="n/a","n/a",IF(O$3&gt;(A29stdlife+$E449),(Input!$N$171*(1+rvanilla)^0.5)-SUM($N449:N449),(Input!$N$171*(1+rvanilla)^0.5)/A29stdlife))</f>
        <v>0</v>
      </c>
      <c r="P449" s="168">
        <f>IF(A29stdlife="n/a","n/a",IF(P$3&gt;(A29stdlife+$E449),(Input!$N$171*(1+rvanilla)^0.5)-SUM($N449:O449),(Input!$N$171*(1+rvanilla)^0.5)/A29stdlife))</f>
        <v>0</v>
      </c>
      <c r="Q449" s="168">
        <f>IF(A29stdlife="n/a","n/a",IF(Q$3&gt;(A29stdlife+$E449),(Input!$N$171*(1+rvanilla)^0.5)-SUM($N449:P449),(Input!$N$171*(1+rvanilla)^0.5)/A29stdlife))</f>
        <v>0</v>
      </c>
      <c r="R449" s="168">
        <f>IF(A29stdlife="n/a","n/a",IF(R$3&gt;(A29stdlife+$E449),(Input!$N$171*(1+rvanilla)^0.5)-SUM($N449:Q449),(Input!$N$171*(1+rvanilla)^0.5)/A29stdlife))</f>
        <v>0</v>
      </c>
      <c r="S449" s="168">
        <f>IF(A29stdlife="n/a","n/a",IF(S$3&gt;(A29stdlife+$E449),(Input!$N$171*(1+rvanilla)^0.5)-SUM($N449:R449),(Input!$N$171*(1+rvanilla)^0.5)/A29stdlife))</f>
        <v>0</v>
      </c>
      <c r="T449" s="168">
        <f>IF(A29stdlife="n/a","n/a",IF(T$3&gt;(A29stdlife+$E449),(Input!$N$171*(1+rvanilla)^0.5)-SUM($N449:S449),(Input!$N$171*(1+rvanilla)^0.5)/A29stdlife))</f>
        <v>0</v>
      </c>
      <c r="U449" s="168">
        <f>IF(A29stdlife="n/a","n/a",IF(U$3&gt;(A29stdlife+$E449),(Input!$N$171*(1+rvanilla)^0.5)-SUM($N449:T449),(Input!$N$171*(1+rvanilla)^0.5)/A29stdlife))</f>
        <v>0</v>
      </c>
      <c r="V449" s="168">
        <f>IF(A29stdlife="n/a","n/a",IF(V$3&gt;(A29stdlife+$E449),(Input!$N$171*(1+rvanilla)^0.5)-SUM($N449:U449),(Input!$N$171*(1+rvanilla)^0.5)/A29stdlife))</f>
        <v>0</v>
      </c>
      <c r="W449" s="168">
        <f>IF(A29stdlife="n/a","n/a",IF(W$3&gt;(A29stdlife+$E449),(Input!$N$171*(1+rvanilla)^0.5)-SUM($N449:V449),(Input!$N$171*(1+rvanilla)^0.5)/A29stdlife))</f>
        <v>0</v>
      </c>
      <c r="X449" s="168">
        <f>IF(A29stdlife="n/a","n/a",IF(X$3&gt;(A29stdlife+$E449),(Input!$N$171*(1+rvanilla)^0.5)-SUM($N449:W449),(Input!$N$171*(1+rvanilla)^0.5)/A29stdlife))</f>
        <v>0</v>
      </c>
      <c r="Y449" s="168">
        <f>IF(A29stdlife="n/a","n/a",IF(Y$3&gt;(A29stdlife+$E449),(Input!$N$171*(1+rvanilla)^0.5)-SUM($N449:X449),(Input!$N$171*(1+rvanilla)^0.5)/A29stdlife))</f>
        <v>0</v>
      </c>
      <c r="Z449" s="168">
        <f>IF(A29stdlife="n/a","n/a",IF(Z$3&gt;(A29stdlife+$E449),(Input!$N$171*(1+rvanilla)^0.5)-SUM($N449:Y449),(Input!$N$171*(1+rvanilla)^0.5)/A29stdlife))</f>
        <v>0</v>
      </c>
      <c r="AA449" s="168">
        <f>IF(A29stdlife="n/a","n/a",IF(AA$3&gt;(A29stdlife+$E449),(Input!$N$171*(1+rvanilla)^0.5)-SUM($N449:Z449),(Input!$N$171*(1+rvanilla)^0.5)/A29stdlife))</f>
        <v>0</v>
      </c>
      <c r="AB449" s="168">
        <f>IF(A29stdlife="n/a","n/a",IF(AB$3&gt;(A29stdlife+$E449),(Input!$N$171*(1+rvanilla)^0.5)-SUM($N449:AA449),(Input!$N$171*(1+rvanilla)^0.5)/A29stdlife))</f>
        <v>0</v>
      </c>
      <c r="AC449" s="168">
        <f>IF(A29stdlife="n/a","n/a",IF(AC$3&gt;(A29stdlife+$E449),(Input!$N$171*(1+rvanilla)^0.5)-SUM($N449:AB449),(Input!$N$171*(1+rvanilla)^0.5)/A29stdlife))</f>
        <v>0</v>
      </c>
      <c r="AD449" s="168">
        <f>IF(A29stdlife="n/a","n/a",IF(AD$3&gt;(A29stdlife+$E449),(Input!$N$171*(1+rvanilla)^0.5)-SUM($N449:AC449),(Input!$N$171*(1+rvanilla)^0.5)/A29stdlife))</f>
        <v>0</v>
      </c>
      <c r="AE449" s="168">
        <f>IF(A29stdlife="n/a","n/a",IF(AE$3&gt;(A29stdlife+$E449),(Input!$N$171*(1+rvanilla)^0.5)-SUM($N449:AD449),(Input!$N$171*(1+rvanilla)^0.5)/A29stdlife))</f>
        <v>0</v>
      </c>
      <c r="AF449" s="168">
        <f>IF(A29stdlife="n/a","n/a",IF(AF$3&gt;(A29stdlife+$E449),(Input!$N$171*(1+rvanilla)^0.5)-SUM($N449:AE449),(Input!$N$171*(1+rvanilla)^0.5)/A29stdlife))</f>
        <v>0</v>
      </c>
      <c r="AG449" s="168">
        <f>IF(A29stdlife="n/a","n/a",IF(AG$3&gt;(A29stdlife+$E449),(Input!$N$171*(1+rvanilla)^0.5)-SUM($N449:AF449),(Input!$N$171*(1+rvanilla)^0.5)/A29stdlife))</f>
        <v>0</v>
      </c>
      <c r="AH449" s="168">
        <f>IF(A29stdlife="n/a","n/a",IF(AH$3&gt;(A29stdlife+$E449),(Input!$N$171*(1+rvanilla)^0.5)-SUM($N449:AG449),(Input!$N$171*(1+rvanilla)^0.5)/A29stdlife))</f>
        <v>0</v>
      </c>
      <c r="AI449" s="168">
        <f>IF(A29stdlife="n/a","n/a",IF(AI$3&gt;(A29stdlife+$E449),(Input!$N$171*(1+rvanilla)^0.5)-SUM($N449:AH449),(Input!$N$171*(1+rvanilla)^0.5)/A29stdlife))</f>
        <v>0</v>
      </c>
      <c r="AJ449" s="168">
        <f>IF(A29stdlife="n/a","n/a",IF(AJ$3&gt;(A29stdlife+$E449),(Input!$N$171*(1+rvanilla)^0.5)-SUM($N449:AI449),(Input!$N$171*(1+rvanilla)^0.5)/A29stdlife))</f>
        <v>0</v>
      </c>
      <c r="AK449" s="168">
        <f>IF(A29stdlife="n/a","n/a",IF(AK$3&gt;(A29stdlife+$E449),(Input!$N$171*(1+rvanilla)^0.5)-SUM($N449:AJ449),(Input!$N$171*(1+rvanilla)^0.5)/A29stdlife))</f>
        <v>0</v>
      </c>
      <c r="AL449" s="168">
        <f>IF(A29stdlife="n/a","n/a",IF(AL$3&gt;(A29stdlife+$E449),(Input!$N$171*(1+rvanilla)^0.5)-SUM($N449:AK449),(Input!$N$171*(1+rvanilla)^0.5)/A29stdlife))</f>
        <v>0</v>
      </c>
      <c r="AM449" s="168">
        <f>IF(A29stdlife="n/a","n/a",IF(AM$3&gt;(A29stdlife+$E449),(Input!$N$171*(1+rvanilla)^0.5)-SUM($N449:AL449),(Input!$N$171*(1+rvanilla)^0.5)/A29stdlife))</f>
        <v>0</v>
      </c>
      <c r="AN449" s="168">
        <f>IF(A29stdlife="n/a","n/a",IF(AN$3&gt;(A29stdlife+$E449),(Input!$N$171*(1+rvanilla)^0.5)-SUM($N449:AM449),(Input!$N$171*(1+rvanilla)^0.5)/A29stdlife))</f>
        <v>0</v>
      </c>
      <c r="AO449" s="168">
        <f>IF(A29stdlife="n/a","n/a",IF(AO$3&gt;(A29stdlife+$E449),(Input!$N$171*(1+rvanilla)^0.5)-SUM($N449:AN449),(Input!$N$171*(1+rvanilla)^0.5)/A29stdlife))</f>
        <v>0</v>
      </c>
      <c r="AP449" s="168">
        <f>IF(A29stdlife="n/a","n/a",IF(AP$3&gt;(A29stdlife+$E449),(Input!$N$171*(1+rvanilla)^0.5)-SUM($N449:AO449),(Input!$N$171*(1+rvanilla)^0.5)/A29stdlife))</f>
        <v>0</v>
      </c>
      <c r="AQ449" s="168">
        <f>IF(A29stdlife="n/a","n/a",IF(AQ$3&gt;(A29stdlife+$E449),(Input!$N$171*(1+rvanilla)^0.5)-SUM($N449:AP449),(Input!$N$171*(1+rvanilla)^0.5)/A29stdlife))</f>
        <v>0</v>
      </c>
      <c r="AR449" s="168">
        <f>IF(A29stdlife="n/a","n/a",IF(AR$3&gt;(A29stdlife+$E449),(Input!$N$171*(1+rvanilla)^0.5)-SUM($N449:AQ449),(Input!$N$171*(1+rvanilla)^0.5)/A29stdlife))</f>
        <v>0</v>
      </c>
      <c r="AS449" s="168">
        <f>IF(A29stdlife="n/a","n/a",IF(AS$3&gt;(A29stdlife+$E449),(Input!$N$171*(1+rvanilla)^0.5)-SUM($N449:AR449),(Input!$N$171*(1+rvanilla)^0.5)/A29stdlife))</f>
        <v>0</v>
      </c>
      <c r="AT449" s="168">
        <f>IF(A29stdlife="n/a","n/a",IF(AT$3&gt;(A29stdlife+$E449),(Input!$N$171*(1+rvanilla)^0.5)-SUM($N449:AS449),(Input!$N$171*(1+rvanilla)^0.5)/A29stdlife))</f>
        <v>0</v>
      </c>
      <c r="AU449" s="168">
        <f>IF(A29stdlife="n/a","n/a",IF(AU$3&gt;(A29stdlife+$E449),(Input!$N$171*(1+rvanilla)^0.5)-SUM($N449:AT449),(Input!$N$171*(1+rvanilla)^0.5)/A29stdlife))</f>
        <v>0</v>
      </c>
      <c r="AV449" s="168">
        <f>IF(A29stdlife="n/a","n/a",IF(AV$3&gt;(A29stdlife+$E449),(Input!$N$171*(1+rvanilla)^0.5)-SUM($N449:AU449),(Input!$N$171*(1+rvanilla)^0.5)/A29stdlife))</f>
        <v>0</v>
      </c>
      <c r="AW449" s="168">
        <f>IF(A29stdlife="n/a","n/a",IF(AW$3&gt;(A29stdlife+$E449),(Input!$N$171*(1+rvanilla)^0.5)-SUM($N449:AV449),(Input!$N$171*(1+rvanilla)^0.5)/A29stdlife))</f>
        <v>0</v>
      </c>
      <c r="AX449" s="168">
        <f>IF(A29stdlife="n/a","n/a",IF(AX$3&gt;(A29stdlife+$E449),(Input!$N$171*(1+rvanilla)^0.5)-SUM($N449:AW449),(Input!$N$171*(1+rvanilla)^0.5)/A29stdlife))</f>
        <v>0</v>
      </c>
      <c r="AY449" s="168">
        <f>IF(A29stdlife="n/a","n/a",IF(AY$3&gt;(A29stdlife+$E449),(Input!$N$171*(1+rvanilla)^0.5)-SUM($N449:AX449),(Input!$N$171*(1+rvanilla)^0.5)/A29stdlife))</f>
        <v>0</v>
      </c>
      <c r="AZ449" s="168">
        <f>IF(A29stdlife="n/a","n/a",IF(AZ$3&gt;(A29stdlife+$E449),(Input!$N$171*(1+rvanilla)^0.5)-SUM($N449:AY449),(Input!$N$171*(1+rvanilla)^0.5)/A29stdlife))</f>
        <v>0</v>
      </c>
      <c r="BA449" s="168">
        <f>IF(A29stdlife="n/a","n/a",IF(BA$3&gt;(A29stdlife+$E449),(Input!$N$171*(1+rvanilla)^0.5)-SUM($N449:AZ449),(Input!$N$171*(1+rvanilla)^0.5)/A29stdlife))</f>
        <v>0</v>
      </c>
      <c r="BB449" s="168">
        <f>IF(A29stdlife="n/a","n/a",IF(BB$3&gt;(A29stdlife+$E449),(Input!$N$171*(1+rvanilla)^0.5)-SUM($N449:BA449),(Input!$N$171*(1+rvanilla)^0.5)/A29stdlife))</f>
        <v>0</v>
      </c>
      <c r="BC449" s="168">
        <f>IF(A29stdlife="n/a","n/a",IF(BC$3&gt;(A29stdlife+$E449),(Input!$N$171*(1+rvanilla)^0.5)-SUM($N449:BB449),(Input!$N$171*(1+rvanilla)^0.5)/A29stdlife))</f>
        <v>0</v>
      </c>
      <c r="BD449" s="168">
        <f>IF(A29stdlife="n/a","n/a",IF(BD$3&gt;(A29stdlife+$E449),(Input!$N$171*(1+rvanilla)^0.5)-SUM($N449:BC449),(Input!$N$171*(1+rvanilla)^0.5)/A29stdlife))</f>
        <v>0</v>
      </c>
      <c r="BE449" s="168">
        <f>IF(A29stdlife="n/a","n/a",IF(BE$3&gt;(A29stdlife+$E449),(Input!$N$171*(1+rvanilla)^0.5)-SUM($N449:BD449),(Input!$N$171*(1+rvanilla)^0.5)/A29stdlife))</f>
        <v>0</v>
      </c>
      <c r="BF449" s="168">
        <f>IF(A29stdlife="n/a","n/a",IF(BF$3&gt;(A29stdlife+$E449),(Input!$N$171*(1+rvanilla)^0.5)-SUM($N449:BE449),(Input!$N$171*(1+rvanilla)^0.5)/A29stdlife))</f>
        <v>0</v>
      </c>
      <c r="BG449" s="168">
        <f>IF(A29stdlife="n/a","n/a",IF(BG$3&gt;(A29stdlife+$E449),(Input!$N$171*(1+rvanilla)^0.5)-SUM($N449:BF449),(Input!$N$171*(1+rvanilla)^0.5)/A29stdlife))</f>
        <v>0</v>
      </c>
      <c r="BH449" s="168">
        <f>IF(A29stdlife="n/a","n/a",IF(BH$3&gt;(A29stdlife+$E449),(Input!$N$171*(1+rvanilla)^0.5)-SUM($N449:BG449),(Input!$N$171*(1+rvanilla)^0.5)/A29stdlife))</f>
        <v>0</v>
      </c>
      <c r="BI449" s="168">
        <f>IF(A29stdlife="n/a","n/a",IF(BI$3&gt;(A29stdlife+$E449),(Input!$N$171*(1+rvanilla)^0.5)-SUM($N449:BH449),(Input!$N$171*(1+rvanilla)^0.5)/A29stdlife))</f>
        <v>0</v>
      </c>
      <c r="BJ449" s="20"/>
      <c r="BK449" s="20"/>
      <c r="BL449"/>
      <c r="BM449"/>
      <c r="BN449"/>
      <c r="BO449"/>
      <c r="BP449"/>
      <c r="BQ449"/>
      <c r="BR449"/>
      <c r="BS449"/>
      <c r="BT449"/>
      <c r="BU449"/>
      <c r="BV449"/>
      <c r="BW449"/>
      <c r="BX449"/>
      <c r="BY449"/>
      <c r="BZ449"/>
      <c r="CA449"/>
      <c r="CB449"/>
      <c r="CC449"/>
      <c r="CD449"/>
      <c r="CE449"/>
      <c r="CF449"/>
      <c r="CG449"/>
      <c r="CH449"/>
      <c r="CI449"/>
      <c r="CJ449"/>
      <c r="CK449"/>
      <c r="CL449"/>
      <c r="CM449"/>
      <c r="CN449"/>
      <c r="CO449"/>
      <c r="CP449"/>
      <c r="CQ449"/>
      <c r="CR449"/>
      <c r="CS449"/>
      <c r="CT449"/>
      <c r="CU449"/>
      <c r="CV449"/>
      <c r="CW449"/>
      <c r="CX449"/>
      <c r="CY449"/>
      <c r="CZ449"/>
      <c r="DA449"/>
      <c r="DB449"/>
      <c r="DC449"/>
      <c r="DD449"/>
      <c r="DE449"/>
      <c r="DF449"/>
      <c r="DG449"/>
      <c r="DH449"/>
      <c r="DI449"/>
      <c r="DJ449"/>
      <c r="DK449"/>
      <c r="DL449"/>
      <c r="DM449"/>
      <c r="DN449"/>
      <c r="DO449"/>
      <c r="DP449"/>
      <c r="DQ449"/>
      <c r="DR449"/>
      <c r="DS449"/>
      <c r="DT449"/>
      <c r="DU449"/>
      <c r="DV449"/>
      <c r="DW449"/>
      <c r="DX449"/>
      <c r="DY449"/>
      <c r="DZ449"/>
      <c r="EA449"/>
      <c r="EB449"/>
      <c r="EC449"/>
      <c r="ED449"/>
      <c r="EE449"/>
      <c r="EF449"/>
      <c r="EG449"/>
      <c r="EH449"/>
      <c r="EI449"/>
      <c r="EJ449"/>
      <c r="EK449"/>
      <c r="EL449"/>
      <c r="EM449"/>
      <c r="EN449"/>
      <c r="EO449"/>
      <c r="EP449"/>
      <c r="EQ449"/>
      <c r="ER449"/>
      <c r="ES449"/>
      <c r="ET449"/>
      <c r="EU449"/>
      <c r="EV449"/>
      <c r="EW449"/>
      <c r="EX449"/>
      <c r="EY449"/>
      <c r="EZ449"/>
      <c r="FA449"/>
      <c r="FB449"/>
      <c r="FC449"/>
      <c r="FD449"/>
      <c r="FE449"/>
      <c r="FF449"/>
      <c r="FG449"/>
      <c r="FH449"/>
      <c r="FI449"/>
      <c r="FJ449"/>
      <c r="FK449"/>
      <c r="FL449"/>
      <c r="FM449"/>
      <c r="FN449"/>
      <c r="FO449"/>
      <c r="FP449"/>
      <c r="FQ449"/>
      <c r="FR449"/>
      <c r="FS449"/>
      <c r="FT449"/>
      <c r="FU449"/>
      <c r="FV449"/>
      <c r="FW449"/>
      <c r="FX449"/>
      <c r="FY449"/>
      <c r="FZ449"/>
      <c r="GA449"/>
      <c r="GB449"/>
      <c r="GC449"/>
      <c r="GD449"/>
      <c r="GE449"/>
      <c r="GF449"/>
      <c r="GG449"/>
      <c r="GH449"/>
      <c r="GI449"/>
      <c r="GJ449"/>
      <c r="GK449"/>
      <c r="GL449"/>
      <c r="GM449"/>
      <c r="GN449"/>
      <c r="GO449"/>
      <c r="GP449"/>
      <c r="GQ449"/>
      <c r="GR449"/>
      <c r="GS449"/>
      <c r="GT449"/>
      <c r="GU449"/>
      <c r="GV449"/>
      <c r="GW449"/>
      <c r="GX449"/>
      <c r="GY449"/>
      <c r="GZ449"/>
      <c r="HA449"/>
      <c r="HB449"/>
      <c r="HC449"/>
      <c r="HD449"/>
      <c r="HE449"/>
      <c r="HF449"/>
      <c r="HG449"/>
      <c r="HH449"/>
      <c r="HI449"/>
      <c r="HJ449"/>
      <c r="HK449"/>
      <c r="HL449"/>
      <c r="HM449"/>
      <c r="HN449"/>
      <c r="HO449"/>
      <c r="HP449"/>
      <c r="HQ449"/>
      <c r="HR449"/>
      <c r="HS449"/>
      <c r="HT449"/>
      <c r="HU449"/>
      <c r="HV449"/>
      <c r="HW449"/>
      <c r="HX449"/>
      <c r="HY449"/>
      <c r="HZ449"/>
      <c r="IA449"/>
      <c r="IB449"/>
      <c r="IC449"/>
      <c r="ID449"/>
      <c r="IE449"/>
      <c r="IF449"/>
      <c r="IG449"/>
      <c r="IH449"/>
      <c r="II449"/>
      <c r="IJ449"/>
      <c r="IK449"/>
      <c r="IL449"/>
      <c r="IM449"/>
      <c r="IN449"/>
      <c r="IO449"/>
      <c r="IP449"/>
      <c r="IQ449"/>
      <c r="IR449"/>
      <c r="IS449"/>
      <c r="IT449"/>
      <c r="IU449"/>
      <c r="IV449"/>
    </row>
    <row r="450" spans="1:256" s="5" customFormat="1" hidden="1" outlineLevel="2">
      <c r="A450" s="20"/>
      <c r="B450" s="20"/>
      <c r="C450" s="38"/>
      <c r="D450" s="641"/>
      <c r="E450" s="287">
        <v>9</v>
      </c>
      <c r="F450" s="40"/>
      <c r="G450" s="445"/>
      <c r="H450" s="315"/>
      <c r="I450" s="315"/>
      <c r="J450" s="315"/>
      <c r="K450" s="315"/>
      <c r="L450" s="315"/>
      <c r="M450" s="315"/>
      <c r="N450" s="315"/>
      <c r="O450" s="314"/>
      <c r="P450" s="168">
        <f>IF(A29stdlife="n/a","n/a",IF(P$3&gt;(A29stdlife+$E450),(Input!$O$171*(1+rvanilla)^0.5)-SUM($O450:O450),(Input!$O$171*(1+rvanilla)^0.5)/A29stdlife))</f>
        <v>0</v>
      </c>
      <c r="Q450" s="168">
        <f>IF(A29stdlife="n/a","n/a",IF(Q$3&gt;(A29stdlife+$E450),(Input!$O$171*(1+rvanilla)^0.5)-SUM($O450:P450),(Input!$O$171*(1+rvanilla)^0.5)/A29stdlife))</f>
        <v>0</v>
      </c>
      <c r="R450" s="168">
        <f>IF(A29stdlife="n/a","n/a",IF(R$3&gt;(A29stdlife+$E450),(Input!$O$171*(1+rvanilla)^0.5)-SUM($O450:Q450),(Input!$O$171*(1+rvanilla)^0.5)/A29stdlife))</f>
        <v>0</v>
      </c>
      <c r="S450" s="168">
        <f>IF(A29stdlife="n/a","n/a",IF(S$3&gt;(A29stdlife+$E450),(Input!$O$171*(1+rvanilla)^0.5)-SUM($O450:R450),(Input!$O$171*(1+rvanilla)^0.5)/A29stdlife))</f>
        <v>0</v>
      </c>
      <c r="T450" s="168">
        <f>IF(A29stdlife="n/a","n/a",IF(T$3&gt;(A29stdlife+$E450),(Input!$O$171*(1+rvanilla)^0.5)-SUM($O450:S450),(Input!$O$171*(1+rvanilla)^0.5)/A29stdlife))</f>
        <v>0</v>
      </c>
      <c r="U450" s="168">
        <f>IF(A29stdlife="n/a","n/a",IF(U$3&gt;(A29stdlife+$E450),(Input!$O$171*(1+rvanilla)^0.5)-SUM($O450:T450),(Input!$O$171*(1+rvanilla)^0.5)/A29stdlife))</f>
        <v>0</v>
      </c>
      <c r="V450" s="168">
        <f>IF(A29stdlife="n/a","n/a",IF(V$3&gt;(A29stdlife+$E450),(Input!$O$171*(1+rvanilla)^0.5)-SUM($O450:U450),(Input!$O$171*(1+rvanilla)^0.5)/A29stdlife))</f>
        <v>0</v>
      </c>
      <c r="W450" s="168">
        <f>IF(A29stdlife="n/a","n/a",IF(W$3&gt;(A29stdlife+$E450),(Input!$O$171*(1+rvanilla)^0.5)-SUM($O450:V450),(Input!$O$171*(1+rvanilla)^0.5)/A29stdlife))</f>
        <v>0</v>
      </c>
      <c r="X450" s="168">
        <f>IF(A29stdlife="n/a","n/a",IF(X$3&gt;(A29stdlife+$E450),(Input!$O$171*(1+rvanilla)^0.5)-SUM($O450:W450),(Input!$O$171*(1+rvanilla)^0.5)/A29stdlife))</f>
        <v>0</v>
      </c>
      <c r="Y450" s="168">
        <f>IF(A29stdlife="n/a","n/a",IF(Y$3&gt;(A29stdlife+$E450),(Input!$O$171*(1+rvanilla)^0.5)-SUM($O450:X450),(Input!$O$171*(1+rvanilla)^0.5)/A29stdlife))</f>
        <v>0</v>
      </c>
      <c r="Z450" s="168">
        <f>IF(A29stdlife="n/a","n/a",IF(Z$3&gt;(A29stdlife+$E450),(Input!$O$171*(1+rvanilla)^0.5)-SUM($O450:Y450),(Input!$O$171*(1+rvanilla)^0.5)/A29stdlife))</f>
        <v>0</v>
      </c>
      <c r="AA450" s="168">
        <f>IF(A29stdlife="n/a","n/a",IF(AA$3&gt;(A29stdlife+$E450),(Input!$O$171*(1+rvanilla)^0.5)-SUM($O450:Z450),(Input!$O$171*(1+rvanilla)^0.5)/A29stdlife))</f>
        <v>0</v>
      </c>
      <c r="AB450" s="168">
        <f>IF(A29stdlife="n/a","n/a",IF(AB$3&gt;(A29stdlife+$E450),(Input!$O$171*(1+rvanilla)^0.5)-SUM($O450:AA450),(Input!$O$171*(1+rvanilla)^0.5)/A29stdlife))</f>
        <v>0</v>
      </c>
      <c r="AC450" s="168">
        <f>IF(A29stdlife="n/a","n/a",IF(AC$3&gt;(A29stdlife+$E450),(Input!$O$171*(1+rvanilla)^0.5)-SUM($O450:AB450),(Input!$O$171*(1+rvanilla)^0.5)/A29stdlife))</f>
        <v>0</v>
      </c>
      <c r="AD450" s="168">
        <f>IF(A29stdlife="n/a","n/a",IF(AD$3&gt;(A29stdlife+$E450),(Input!$O$171*(1+rvanilla)^0.5)-SUM($O450:AC450),(Input!$O$171*(1+rvanilla)^0.5)/A29stdlife))</f>
        <v>0</v>
      </c>
      <c r="AE450" s="168">
        <f>IF(A29stdlife="n/a","n/a",IF(AE$3&gt;(A29stdlife+$E450),(Input!$O$171*(1+rvanilla)^0.5)-SUM($O450:AD450),(Input!$O$171*(1+rvanilla)^0.5)/A29stdlife))</f>
        <v>0</v>
      </c>
      <c r="AF450" s="168">
        <f>IF(A29stdlife="n/a","n/a",IF(AF$3&gt;(A29stdlife+$E450),(Input!$O$171*(1+rvanilla)^0.5)-SUM($O450:AE450),(Input!$O$171*(1+rvanilla)^0.5)/A29stdlife))</f>
        <v>0</v>
      </c>
      <c r="AG450" s="168">
        <f>IF(A29stdlife="n/a","n/a",IF(AG$3&gt;(A29stdlife+$E450),(Input!$O$171*(1+rvanilla)^0.5)-SUM($O450:AF450),(Input!$O$171*(1+rvanilla)^0.5)/A29stdlife))</f>
        <v>0</v>
      </c>
      <c r="AH450" s="168">
        <f>IF(A29stdlife="n/a","n/a",IF(AH$3&gt;(A29stdlife+$E450),(Input!$O$171*(1+rvanilla)^0.5)-SUM($O450:AG450),(Input!$O$171*(1+rvanilla)^0.5)/A29stdlife))</f>
        <v>0</v>
      </c>
      <c r="AI450" s="168">
        <f>IF(A29stdlife="n/a","n/a",IF(AI$3&gt;(A29stdlife+$E450),(Input!$O$171*(1+rvanilla)^0.5)-SUM($O450:AH450),(Input!$O$171*(1+rvanilla)^0.5)/A29stdlife))</f>
        <v>0</v>
      </c>
      <c r="AJ450" s="168">
        <f>IF(A29stdlife="n/a","n/a",IF(AJ$3&gt;(A29stdlife+$E450),(Input!$O$171*(1+rvanilla)^0.5)-SUM($O450:AI450),(Input!$O$171*(1+rvanilla)^0.5)/A29stdlife))</f>
        <v>0</v>
      </c>
      <c r="AK450" s="168">
        <f>IF(A29stdlife="n/a","n/a",IF(AK$3&gt;(A29stdlife+$E450),(Input!$O$171*(1+rvanilla)^0.5)-SUM($O450:AJ450),(Input!$O$171*(1+rvanilla)^0.5)/A29stdlife))</f>
        <v>0</v>
      </c>
      <c r="AL450" s="168">
        <f>IF(A29stdlife="n/a","n/a",IF(AL$3&gt;(A29stdlife+$E450),(Input!$O$171*(1+rvanilla)^0.5)-SUM($O450:AK450),(Input!$O$171*(1+rvanilla)^0.5)/A29stdlife))</f>
        <v>0</v>
      </c>
      <c r="AM450" s="168">
        <f>IF(A29stdlife="n/a","n/a",IF(AM$3&gt;(A29stdlife+$E450),(Input!$O$171*(1+rvanilla)^0.5)-SUM($O450:AL450),(Input!$O$171*(1+rvanilla)^0.5)/A29stdlife))</f>
        <v>0</v>
      </c>
      <c r="AN450" s="168">
        <f>IF(A29stdlife="n/a","n/a",IF(AN$3&gt;(A29stdlife+$E450),(Input!$O$171*(1+rvanilla)^0.5)-SUM($O450:AM450),(Input!$O$171*(1+rvanilla)^0.5)/A29stdlife))</f>
        <v>0</v>
      </c>
      <c r="AO450" s="168">
        <f>IF(A29stdlife="n/a","n/a",IF(AO$3&gt;(A29stdlife+$E450),(Input!$O$171*(1+rvanilla)^0.5)-SUM($O450:AN450),(Input!$O$171*(1+rvanilla)^0.5)/A29stdlife))</f>
        <v>0</v>
      </c>
      <c r="AP450" s="168">
        <f>IF(A29stdlife="n/a","n/a",IF(AP$3&gt;(A29stdlife+$E450),(Input!$O$171*(1+rvanilla)^0.5)-SUM($O450:AO450),(Input!$O$171*(1+rvanilla)^0.5)/A29stdlife))</f>
        <v>0</v>
      </c>
      <c r="AQ450" s="168">
        <f>IF(A29stdlife="n/a","n/a",IF(AQ$3&gt;(A29stdlife+$E450),(Input!$O$171*(1+rvanilla)^0.5)-SUM($O450:AP450),(Input!$O$171*(1+rvanilla)^0.5)/A29stdlife))</f>
        <v>0</v>
      </c>
      <c r="AR450" s="168">
        <f>IF(A29stdlife="n/a","n/a",IF(AR$3&gt;(A29stdlife+$E450),(Input!$O$171*(1+rvanilla)^0.5)-SUM($O450:AQ450),(Input!$O$171*(1+rvanilla)^0.5)/A29stdlife))</f>
        <v>0</v>
      </c>
      <c r="AS450" s="168">
        <f>IF(A29stdlife="n/a","n/a",IF(AS$3&gt;(A29stdlife+$E450),(Input!$O$171*(1+rvanilla)^0.5)-SUM($O450:AR450),(Input!$O$171*(1+rvanilla)^0.5)/A29stdlife))</f>
        <v>0</v>
      </c>
      <c r="AT450" s="168">
        <f>IF(A29stdlife="n/a","n/a",IF(AT$3&gt;(A29stdlife+$E450),(Input!$O$171*(1+rvanilla)^0.5)-SUM($O450:AS450),(Input!$O$171*(1+rvanilla)^0.5)/A29stdlife))</f>
        <v>0</v>
      </c>
      <c r="AU450" s="168">
        <f>IF(A29stdlife="n/a","n/a",IF(AU$3&gt;(A29stdlife+$E450),(Input!$O$171*(1+rvanilla)^0.5)-SUM($O450:AT450),(Input!$O$171*(1+rvanilla)^0.5)/A29stdlife))</f>
        <v>0</v>
      </c>
      <c r="AV450" s="168">
        <f>IF(A29stdlife="n/a","n/a",IF(AV$3&gt;(A29stdlife+$E450),(Input!$O$171*(1+rvanilla)^0.5)-SUM($O450:AU450),(Input!$O$171*(1+rvanilla)^0.5)/A29stdlife))</f>
        <v>0</v>
      </c>
      <c r="AW450" s="168">
        <f>IF(A29stdlife="n/a","n/a",IF(AW$3&gt;(A29stdlife+$E450),(Input!$O$171*(1+rvanilla)^0.5)-SUM($O450:AV450),(Input!$O$171*(1+rvanilla)^0.5)/A29stdlife))</f>
        <v>0</v>
      </c>
      <c r="AX450" s="168">
        <f>IF(A29stdlife="n/a","n/a",IF(AX$3&gt;(A29stdlife+$E450),(Input!$O$171*(1+rvanilla)^0.5)-SUM($O450:AW450),(Input!$O$171*(1+rvanilla)^0.5)/A29stdlife))</f>
        <v>0</v>
      </c>
      <c r="AY450" s="168">
        <f>IF(A29stdlife="n/a","n/a",IF(AY$3&gt;(A29stdlife+$E450),(Input!$O$171*(1+rvanilla)^0.5)-SUM($O450:AX450),(Input!$O$171*(1+rvanilla)^0.5)/A29stdlife))</f>
        <v>0</v>
      </c>
      <c r="AZ450" s="168">
        <f>IF(A29stdlife="n/a","n/a",IF(AZ$3&gt;(A29stdlife+$E450),(Input!$O$171*(1+rvanilla)^0.5)-SUM($O450:AY450),(Input!$O$171*(1+rvanilla)^0.5)/A29stdlife))</f>
        <v>0</v>
      </c>
      <c r="BA450" s="168">
        <f>IF(A29stdlife="n/a","n/a",IF(BA$3&gt;(A29stdlife+$E450),(Input!$O$171*(1+rvanilla)^0.5)-SUM($O450:AZ450),(Input!$O$171*(1+rvanilla)^0.5)/A29stdlife))</f>
        <v>0</v>
      </c>
      <c r="BB450" s="168">
        <f>IF(A29stdlife="n/a","n/a",IF(BB$3&gt;(A29stdlife+$E450),(Input!$O$171*(1+rvanilla)^0.5)-SUM($O450:BA450),(Input!$O$171*(1+rvanilla)^0.5)/A29stdlife))</f>
        <v>0</v>
      </c>
      <c r="BC450" s="168">
        <f>IF(A29stdlife="n/a","n/a",IF(BC$3&gt;(A29stdlife+$E450),(Input!$O$171*(1+rvanilla)^0.5)-SUM($O450:BB450),(Input!$O$171*(1+rvanilla)^0.5)/A29stdlife))</f>
        <v>0</v>
      </c>
      <c r="BD450" s="168">
        <f>IF(A29stdlife="n/a","n/a",IF(BD$3&gt;(A29stdlife+$E450),(Input!$O$171*(1+rvanilla)^0.5)-SUM($O450:BC450),(Input!$O$171*(1+rvanilla)^0.5)/A29stdlife))</f>
        <v>0</v>
      </c>
      <c r="BE450" s="168">
        <f>IF(A29stdlife="n/a","n/a",IF(BE$3&gt;(A29stdlife+$E450),(Input!$O$171*(1+rvanilla)^0.5)-SUM($O450:BD450),(Input!$O$171*(1+rvanilla)^0.5)/A29stdlife))</f>
        <v>0</v>
      </c>
      <c r="BF450" s="168">
        <f>IF(A29stdlife="n/a","n/a",IF(BF$3&gt;(A29stdlife+$E450),(Input!$O$171*(1+rvanilla)^0.5)-SUM($O450:BE450),(Input!$O$171*(1+rvanilla)^0.5)/A29stdlife))</f>
        <v>0</v>
      </c>
      <c r="BG450" s="168">
        <f>IF(A29stdlife="n/a","n/a",IF(BG$3&gt;(A29stdlife+$E450),(Input!$O$171*(1+rvanilla)^0.5)-SUM($O450:BF450),(Input!$O$171*(1+rvanilla)^0.5)/A29stdlife))</f>
        <v>0</v>
      </c>
      <c r="BH450" s="168">
        <f>IF(A29stdlife="n/a","n/a",IF(BH$3&gt;(A29stdlife+$E450),(Input!$O$171*(1+rvanilla)^0.5)-SUM($O450:BG450),(Input!$O$171*(1+rvanilla)^0.5)/A29stdlife))</f>
        <v>0</v>
      </c>
      <c r="BI450" s="168">
        <f>IF(A29stdlife="n/a","n/a",IF(BI$3&gt;(A29stdlife+$E450),(Input!$O$171*(1+rvanilla)^0.5)-SUM($O450:BH450),(Input!$O$171*(1+rvanilla)^0.5)/A29stdlife))</f>
        <v>0</v>
      </c>
      <c r="BJ450" s="20"/>
      <c r="BK450" s="20"/>
      <c r="BL450"/>
      <c r="BM450"/>
      <c r="BN450"/>
      <c r="BO450"/>
      <c r="BP450"/>
      <c r="BQ450"/>
      <c r="BR450"/>
      <c r="BS450"/>
      <c r="BT450"/>
      <c r="BU450"/>
      <c r="BV450"/>
      <c r="BW450"/>
      <c r="BX450"/>
      <c r="BY450"/>
      <c r="BZ450"/>
      <c r="CA450"/>
      <c r="CB450"/>
      <c r="CC450"/>
      <c r="CD450"/>
      <c r="CE450"/>
      <c r="CF450"/>
      <c r="CG450"/>
      <c r="CH450"/>
      <c r="CI450"/>
      <c r="CJ450"/>
      <c r="CK450"/>
      <c r="CL450"/>
      <c r="CM450"/>
      <c r="CN450"/>
      <c r="CO450"/>
      <c r="CP450"/>
      <c r="CQ450"/>
      <c r="CR450"/>
      <c r="CS450"/>
      <c r="CT450"/>
      <c r="CU450"/>
      <c r="CV450"/>
      <c r="CW450"/>
      <c r="CX450"/>
      <c r="CY450"/>
      <c r="CZ450"/>
      <c r="DA450"/>
      <c r="DB450"/>
      <c r="DC450"/>
      <c r="DD450"/>
      <c r="DE450"/>
      <c r="DF450"/>
      <c r="DG450"/>
      <c r="DH450"/>
      <c r="DI450"/>
      <c r="DJ450"/>
      <c r="DK450"/>
      <c r="DL450"/>
      <c r="DM450"/>
      <c r="DN450"/>
      <c r="DO450"/>
      <c r="DP450"/>
      <c r="DQ450"/>
      <c r="DR450"/>
      <c r="DS450"/>
      <c r="DT450"/>
      <c r="DU450"/>
      <c r="DV450"/>
      <c r="DW450"/>
      <c r="DX450"/>
      <c r="DY450"/>
      <c r="DZ450"/>
      <c r="EA450"/>
      <c r="EB450"/>
      <c r="EC450"/>
      <c r="ED450"/>
      <c r="EE450"/>
      <c r="EF450"/>
      <c r="EG450"/>
      <c r="EH450"/>
      <c r="EI450"/>
      <c r="EJ450"/>
      <c r="EK450"/>
      <c r="EL450"/>
      <c r="EM450"/>
      <c r="EN450"/>
      <c r="EO450"/>
      <c r="EP450"/>
      <c r="EQ450"/>
      <c r="ER450"/>
      <c r="ES450"/>
      <c r="ET450"/>
      <c r="EU450"/>
      <c r="EV450"/>
      <c r="EW450"/>
      <c r="EX450"/>
      <c r="EY450"/>
      <c r="EZ450"/>
      <c r="FA450"/>
      <c r="FB450"/>
      <c r="FC450"/>
      <c r="FD450"/>
      <c r="FE450"/>
      <c r="FF450"/>
      <c r="FG450"/>
      <c r="FH450"/>
      <c r="FI450"/>
      <c r="FJ450"/>
      <c r="FK450"/>
      <c r="FL450"/>
      <c r="FM450"/>
      <c r="FN450"/>
      <c r="FO450"/>
      <c r="FP450"/>
      <c r="FQ450"/>
      <c r="FR450"/>
      <c r="FS450"/>
      <c r="FT450"/>
      <c r="FU450"/>
      <c r="FV450"/>
      <c r="FW450"/>
      <c r="FX450"/>
      <c r="FY450"/>
      <c r="FZ450"/>
      <c r="GA450"/>
      <c r="GB450"/>
      <c r="GC450"/>
      <c r="GD450"/>
      <c r="GE450"/>
      <c r="GF450"/>
      <c r="GG450"/>
      <c r="GH450"/>
      <c r="GI450"/>
      <c r="GJ450"/>
      <c r="GK450"/>
      <c r="GL450"/>
      <c r="GM450"/>
      <c r="GN450"/>
      <c r="GO450"/>
      <c r="GP450"/>
      <c r="GQ450"/>
      <c r="GR450"/>
      <c r="GS450"/>
      <c r="GT450"/>
      <c r="GU450"/>
      <c r="GV450"/>
      <c r="GW450"/>
      <c r="GX450"/>
      <c r="GY450"/>
      <c r="GZ450"/>
      <c r="HA450"/>
      <c r="HB450"/>
      <c r="HC450"/>
      <c r="HD450"/>
      <c r="HE450"/>
      <c r="HF450"/>
      <c r="HG450"/>
      <c r="HH450"/>
      <c r="HI450"/>
      <c r="HJ450"/>
      <c r="HK450"/>
      <c r="HL450"/>
      <c r="HM450"/>
      <c r="HN450"/>
      <c r="HO450"/>
      <c r="HP450"/>
      <c r="HQ450"/>
      <c r="HR450"/>
      <c r="HS450"/>
      <c r="HT450"/>
      <c r="HU450"/>
      <c r="HV450"/>
      <c r="HW450"/>
      <c r="HX450"/>
      <c r="HY450"/>
      <c r="HZ450"/>
      <c r="IA450"/>
      <c r="IB450"/>
      <c r="IC450"/>
      <c r="ID450"/>
      <c r="IE450"/>
      <c r="IF450"/>
      <c r="IG450"/>
      <c r="IH450"/>
      <c r="II450"/>
      <c r="IJ450"/>
      <c r="IK450"/>
      <c r="IL450"/>
      <c r="IM450"/>
      <c r="IN450"/>
      <c r="IO450"/>
      <c r="IP450"/>
      <c r="IQ450"/>
      <c r="IR450"/>
      <c r="IS450"/>
      <c r="IT450"/>
      <c r="IU450"/>
      <c r="IV450"/>
    </row>
    <row r="451" spans="1:256" s="5" customFormat="1" hidden="1" outlineLevel="2">
      <c r="A451" s="20"/>
      <c r="B451" s="20"/>
      <c r="C451" s="38"/>
      <c r="D451" s="641"/>
      <c r="E451" s="288">
        <v>10</v>
      </c>
      <c r="F451" s="40"/>
      <c r="G451" s="445"/>
      <c r="H451" s="315"/>
      <c r="I451" s="315"/>
      <c r="J451" s="315"/>
      <c r="K451" s="315"/>
      <c r="L451" s="315"/>
      <c r="M451" s="315"/>
      <c r="N451" s="315"/>
      <c r="O451" s="315"/>
      <c r="P451" s="314"/>
      <c r="Q451" s="168">
        <f>IF(A29stdlife="n/a","n/a",IF(Q$3&gt;(A29stdlife+$E451),(Input!$P$171*(1+rvanilla)^0.5)-SUM($P451:P451),(Input!$P$171*(1+rvanilla)^0.5)/A29stdlife))</f>
        <v>0</v>
      </c>
      <c r="R451" s="168">
        <f>IF(A29stdlife="n/a","n/a",IF(R$3&gt;(A29stdlife+$E451),(Input!$P$171*(1+rvanilla)^0.5)-SUM($P451:Q451),(Input!$P$171*(1+rvanilla)^0.5)/A29stdlife))</f>
        <v>0</v>
      </c>
      <c r="S451" s="168">
        <f>IF(A29stdlife="n/a","n/a",IF(S$3&gt;(A29stdlife+$E451),(Input!$P$171*(1+rvanilla)^0.5)-SUM($P451:R451),(Input!$P$171*(1+rvanilla)^0.5)/A29stdlife))</f>
        <v>0</v>
      </c>
      <c r="T451" s="168">
        <f>IF(A29stdlife="n/a","n/a",IF(T$3&gt;(A29stdlife+$E451),(Input!$P$171*(1+rvanilla)^0.5)-SUM($P451:S451),(Input!$P$171*(1+rvanilla)^0.5)/A29stdlife))</f>
        <v>0</v>
      </c>
      <c r="U451" s="168">
        <f>IF(A29stdlife="n/a","n/a",IF(U$3&gt;(A29stdlife+$E451),(Input!$P$171*(1+rvanilla)^0.5)-SUM($P451:T451),(Input!$P$171*(1+rvanilla)^0.5)/A29stdlife))</f>
        <v>0</v>
      </c>
      <c r="V451" s="168">
        <f>IF(A29stdlife="n/a","n/a",IF(V$3&gt;(A29stdlife+$E451),(Input!$P$171*(1+rvanilla)^0.5)-SUM($P451:U451),(Input!$P$171*(1+rvanilla)^0.5)/A29stdlife))</f>
        <v>0</v>
      </c>
      <c r="W451" s="168">
        <f>IF(A29stdlife="n/a","n/a",IF(W$3&gt;(A29stdlife+$E451),(Input!$P$171*(1+rvanilla)^0.5)-SUM($P451:V451),(Input!$P$171*(1+rvanilla)^0.5)/A29stdlife))</f>
        <v>0</v>
      </c>
      <c r="X451" s="168">
        <f>IF(A29stdlife="n/a","n/a",IF(X$3&gt;(A29stdlife+$E451),(Input!$P$171*(1+rvanilla)^0.5)-SUM($P451:W451),(Input!$P$171*(1+rvanilla)^0.5)/A29stdlife))</f>
        <v>0</v>
      </c>
      <c r="Y451" s="168">
        <f>IF(A29stdlife="n/a","n/a",IF(Y$3&gt;(A29stdlife+$E451),(Input!$P$171*(1+rvanilla)^0.5)-SUM($P451:X451),(Input!$P$171*(1+rvanilla)^0.5)/A29stdlife))</f>
        <v>0</v>
      </c>
      <c r="Z451" s="168">
        <f>IF(A29stdlife="n/a","n/a",IF(Z$3&gt;(A29stdlife+$E451),(Input!$P$171*(1+rvanilla)^0.5)-SUM($P451:Y451),(Input!$P$171*(1+rvanilla)^0.5)/A29stdlife))</f>
        <v>0</v>
      </c>
      <c r="AA451" s="168">
        <f>IF(A29stdlife="n/a","n/a",IF(AA$3&gt;(A29stdlife+$E451),(Input!$P$171*(1+rvanilla)^0.5)-SUM($P451:Z451),(Input!$P$171*(1+rvanilla)^0.5)/A29stdlife))</f>
        <v>0</v>
      </c>
      <c r="AB451" s="168">
        <f>IF(A29stdlife="n/a","n/a",IF(AB$3&gt;(A29stdlife+$E451),(Input!$P$171*(1+rvanilla)^0.5)-SUM($P451:AA451),(Input!$P$171*(1+rvanilla)^0.5)/A29stdlife))</f>
        <v>0</v>
      </c>
      <c r="AC451" s="168">
        <f>IF(A29stdlife="n/a","n/a",IF(AC$3&gt;(A29stdlife+$E451),(Input!$P$171*(1+rvanilla)^0.5)-SUM($P451:AB451),(Input!$P$171*(1+rvanilla)^0.5)/A29stdlife))</f>
        <v>0</v>
      </c>
      <c r="AD451" s="168">
        <f>IF(A29stdlife="n/a","n/a",IF(AD$3&gt;(A29stdlife+$E451),(Input!$P$171*(1+rvanilla)^0.5)-SUM($P451:AC451),(Input!$P$171*(1+rvanilla)^0.5)/A29stdlife))</f>
        <v>0</v>
      </c>
      <c r="AE451" s="168">
        <f>IF(A29stdlife="n/a","n/a",IF(AE$3&gt;(A29stdlife+$E451),(Input!$P$171*(1+rvanilla)^0.5)-SUM($P451:AD451),(Input!$P$171*(1+rvanilla)^0.5)/A29stdlife))</f>
        <v>0</v>
      </c>
      <c r="AF451" s="168">
        <f>IF(A29stdlife="n/a","n/a",IF(AF$3&gt;(A29stdlife+$E451),(Input!$P$171*(1+rvanilla)^0.5)-SUM($P451:AE451),(Input!$P$171*(1+rvanilla)^0.5)/A29stdlife))</f>
        <v>0</v>
      </c>
      <c r="AG451" s="168">
        <f>IF(A29stdlife="n/a","n/a",IF(AG$3&gt;(A29stdlife+$E451),(Input!$P$171*(1+rvanilla)^0.5)-SUM($P451:AF451),(Input!$P$171*(1+rvanilla)^0.5)/A29stdlife))</f>
        <v>0</v>
      </c>
      <c r="AH451" s="168">
        <f>IF(A29stdlife="n/a","n/a",IF(AH$3&gt;(A29stdlife+$E451),(Input!$P$171*(1+rvanilla)^0.5)-SUM($P451:AG451),(Input!$P$171*(1+rvanilla)^0.5)/A29stdlife))</f>
        <v>0</v>
      </c>
      <c r="AI451" s="168">
        <f>IF(A29stdlife="n/a","n/a",IF(AI$3&gt;(A29stdlife+$E451),(Input!$P$171*(1+rvanilla)^0.5)-SUM($P451:AH451),(Input!$P$171*(1+rvanilla)^0.5)/A29stdlife))</f>
        <v>0</v>
      </c>
      <c r="AJ451" s="168">
        <f>IF(A29stdlife="n/a","n/a",IF(AJ$3&gt;(A29stdlife+$E451),(Input!$P$171*(1+rvanilla)^0.5)-SUM($P451:AI451),(Input!$P$171*(1+rvanilla)^0.5)/A29stdlife))</f>
        <v>0</v>
      </c>
      <c r="AK451" s="168">
        <f>IF(A29stdlife="n/a","n/a",IF(AK$3&gt;(A29stdlife+$E451),(Input!$P$171*(1+rvanilla)^0.5)-SUM($P451:AJ451),(Input!$P$171*(1+rvanilla)^0.5)/A29stdlife))</f>
        <v>0</v>
      </c>
      <c r="AL451" s="168">
        <f>IF(A29stdlife="n/a","n/a",IF(AL$3&gt;(A29stdlife+$E451),(Input!$P$171*(1+rvanilla)^0.5)-SUM($P451:AK451),(Input!$P$171*(1+rvanilla)^0.5)/A29stdlife))</f>
        <v>0</v>
      </c>
      <c r="AM451" s="168">
        <f>IF(A29stdlife="n/a","n/a",IF(AM$3&gt;(A29stdlife+$E451),(Input!$P$171*(1+rvanilla)^0.5)-SUM($P451:AL451),(Input!$P$171*(1+rvanilla)^0.5)/A29stdlife))</f>
        <v>0</v>
      </c>
      <c r="AN451" s="168">
        <f>IF(A29stdlife="n/a","n/a",IF(AN$3&gt;(A29stdlife+$E451),(Input!$P$171*(1+rvanilla)^0.5)-SUM($P451:AM451),(Input!$P$171*(1+rvanilla)^0.5)/A29stdlife))</f>
        <v>0</v>
      </c>
      <c r="AO451" s="168">
        <f>IF(A29stdlife="n/a","n/a",IF(AO$3&gt;(A29stdlife+$E451),(Input!$P$171*(1+rvanilla)^0.5)-SUM($P451:AN451),(Input!$P$171*(1+rvanilla)^0.5)/A29stdlife))</f>
        <v>0</v>
      </c>
      <c r="AP451" s="168">
        <f>IF(A29stdlife="n/a","n/a",IF(AP$3&gt;(A29stdlife+$E451),(Input!$P$171*(1+rvanilla)^0.5)-SUM($P451:AO451),(Input!$P$171*(1+rvanilla)^0.5)/A29stdlife))</f>
        <v>0</v>
      </c>
      <c r="AQ451" s="168">
        <f>IF(A29stdlife="n/a","n/a",IF(AQ$3&gt;(A29stdlife+$E451),(Input!$P$171*(1+rvanilla)^0.5)-SUM($P451:AP451),(Input!$P$171*(1+rvanilla)^0.5)/A29stdlife))</f>
        <v>0</v>
      </c>
      <c r="AR451" s="168">
        <f>IF(A29stdlife="n/a","n/a",IF(AR$3&gt;(A29stdlife+$E451),(Input!$P$171*(1+rvanilla)^0.5)-SUM($P451:AQ451),(Input!$P$171*(1+rvanilla)^0.5)/A29stdlife))</f>
        <v>0</v>
      </c>
      <c r="AS451" s="168">
        <f>IF(A29stdlife="n/a","n/a",IF(AS$3&gt;(A29stdlife+$E451),(Input!$P$171*(1+rvanilla)^0.5)-SUM($P451:AR451),(Input!$P$171*(1+rvanilla)^0.5)/A29stdlife))</f>
        <v>0</v>
      </c>
      <c r="AT451" s="168">
        <f>IF(A29stdlife="n/a","n/a",IF(AT$3&gt;(A29stdlife+$E451),(Input!$P$171*(1+rvanilla)^0.5)-SUM($P451:AS451),(Input!$P$171*(1+rvanilla)^0.5)/A29stdlife))</f>
        <v>0</v>
      </c>
      <c r="AU451" s="168">
        <f>IF(A29stdlife="n/a","n/a",IF(AU$3&gt;(A29stdlife+$E451),(Input!$P$171*(1+rvanilla)^0.5)-SUM($P451:AT451),(Input!$P$171*(1+rvanilla)^0.5)/A29stdlife))</f>
        <v>0</v>
      </c>
      <c r="AV451" s="168">
        <f>IF(A29stdlife="n/a","n/a",IF(AV$3&gt;(A29stdlife+$E451),(Input!$P$171*(1+rvanilla)^0.5)-SUM($P451:AU451),(Input!$P$171*(1+rvanilla)^0.5)/A29stdlife))</f>
        <v>0</v>
      </c>
      <c r="AW451" s="168">
        <f>IF(A29stdlife="n/a","n/a",IF(AW$3&gt;(A29stdlife+$E451),(Input!$P$171*(1+rvanilla)^0.5)-SUM($P451:AV451),(Input!$P$171*(1+rvanilla)^0.5)/A29stdlife))</f>
        <v>0</v>
      </c>
      <c r="AX451" s="168">
        <f>IF(A29stdlife="n/a","n/a",IF(AX$3&gt;(A29stdlife+$E451),(Input!$P$171*(1+rvanilla)^0.5)-SUM($P451:AW451),(Input!$P$171*(1+rvanilla)^0.5)/A29stdlife))</f>
        <v>0</v>
      </c>
      <c r="AY451" s="168">
        <f>IF(A29stdlife="n/a","n/a",IF(AY$3&gt;(A29stdlife+$E451),(Input!$P$171*(1+rvanilla)^0.5)-SUM($P451:AX451),(Input!$P$171*(1+rvanilla)^0.5)/A29stdlife))</f>
        <v>0</v>
      </c>
      <c r="AZ451" s="168">
        <f>IF(A29stdlife="n/a","n/a",IF(AZ$3&gt;(A29stdlife+$E451),(Input!$P$171*(1+rvanilla)^0.5)-SUM($P451:AY451),(Input!$P$171*(1+rvanilla)^0.5)/A29stdlife))</f>
        <v>0</v>
      </c>
      <c r="BA451" s="168">
        <f>IF(A29stdlife="n/a","n/a",IF(BA$3&gt;(A29stdlife+$E451),(Input!$P$171*(1+rvanilla)^0.5)-SUM($P451:AZ451),(Input!$P$171*(1+rvanilla)^0.5)/A29stdlife))</f>
        <v>0</v>
      </c>
      <c r="BB451" s="168">
        <f>IF(A29stdlife="n/a","n/a",IF(BB$3&gt;(A29stdlife+$E451),(Input!$P$171*(1+rvanilla)^0.5)-SUM($P451:BA451),(Input!$P$171*(1+rvanilla)^0.5)/A29stdlife))</f>
        <v>0</v>
      </c>
      <c r="BC451" s="168">
        <f>IF(A29stdlife="n/a","n/a",IF(BC$3&gt;(A29stdlife+$E451),(Input!$P$171*(1+rvanilla)^0.5)-SUM($P451:BB451),(Input!$P$171*(1+rvanilla)^0.5)/A29stdlife))</f>
        <v>0</v>
      </c>
      <c r="BD451" s="168">
        <f>IF(A29stdlife="n/a","n/a",IF(BD$3&gt;(A29stdlife+$E451),(Input!$P$171*(1+rvanilla)^0.5)-SUM($P451:BC451),(Input!$P$171*(1+rvanilla)^0.5)/A29stdlife))</f>
        <v>0</v>
      </c>
      <c r="BE451" s="168">
        <f>IF(A29stdlife="n/a","n/a",IF(BE$3&gt;(A29stdlife+$E451),(Input!$P$171*(1+rvanilla)^0.5)-SUM($P451:BD451),(Input!$P$171*(1+rvanilla)^0.5)/A29stdlife))</f>
        <v>0</v>
      </c>
      <c r="BF451" s="168">
        <f>IF(A29stdlife="n/a","n/a",IF(BF$3&gt;(A29stdlife+$E451),(Input!$P$171*(1+rvanilla)^0.5)-SUM($P451:BE451),(Input!$P$171*(1+rvanilla)^0.5)/A29stdlife))</f>
        <v>0</v>
      </c>
      <c r="BG451" s="168">
        <f>IF(A29stdlife="n/a","n/a",IF(BG$3&gt;(A29stdlife+$E451),(Input!$P$171*(1+rvanilla)^0.5)-SUM($P451:BF451),(Input!$P$171*(1+rvanilla)^0.5)/A29stdlife))</f>
        <v>0</v>
      </c>
      <c r="BH451" s="168">
        <f>IF(A29stdlife="n/a","n/a",IF(BH$3&gt;(A29stdlife+$E451),(Input!$P$171*(1+rvanilla)^0.5)-SUM($P451:BG451),(Input!$P$171*(1+rvanilla)^0.5)/A29stdlife))</f>
        <v>0</v>
      </c>
      <c r="BI451" s="168">
        <f>IF(A29stdlife="n/a","n/a",IF(BI$3&gt;(A29stdlife+$E451),(Input!$P$171*(1+rvanilla)^0.5)-SUM($P451:BH451),(Input!$P$171*(1+rvanilla)^0.5)/A29stdlife))</f>
        <v>0</v>
      </c>
      <c r="BJ451" s="20"/>
      <c r="BK451" s="20"/>
      <c r="BL451"/>
      <c r="BM451"/>
      <c r="BN451"/>
      <c r="BO451"/>
      <c r="BP451"/>
      <c r="BQ451"/>
      <c r="BR451"/>
      <c r="BS451"/>
      <c r="BT451"/>
      <c r="BU451"/>
      <c r="BV451"/>
      <c r="BW451"/>
      <c r="BX451"/>
      <c r="BY451"/>
      <c r="BZ451"/>
      <c r="CA451"/>
      <c r="CB451"/>
      <c r="CC451"/>
      <c r="CD451"/>
      <c r="CE451"/>
      <c r="CF451"/>
      <c r="CG451"/>
      <c r="CH451"/>
      <c r="CI451"/>
      <c r="CJ451"/>
      <c r="CK451"/>
      <c r="CL451"/>
      <c r="CM451"/>
      <c r="CN451"/>
      <c r="CO451"/>
      <c r="CP451"/>
      <c r="CQ451"/>
      <c r="CR451"/>
      <c r="CS451"/>
      <c r="CT451"/>
      <c r="CU451"/>
      <c r="CV451"/>
      <c r="CW451"/>
      <c r="CX451"/>
      <c r="CY451"/>
      <c r="CZ451"/>
      <c r="DA451"/>
      <c r="DB451"/>
      <c r="DC451"/>
      <c r="DD451"/>
      <c r="DE451"/>
      <c r="DF451"/>
      <c r="DG451"/>
      <c r="DH451"/>
      <c r="DI451"/>
      <c r="DJ451"/>
      <c r="DK451"/>
      <c r="DL451"/>
      <c r="DM451"/>
      <c r="DN451"/>
      <c r="DO451"/>
      <c r="DP451"/>
      <c r="DQ451"/>
      <c r="DR451"/>
      <c r="DS451"/>
      <c r="DT451"/>
      <c r="DU451"/>
      <c r="DV451"/>
      <c r="DW451"/>
      <c r="DX451"/>
      <c r="DY451"/>
      <c r="DZ451"/>
      <c r="EA451"/>
      <c r="EB451"/>
      <c r="EC451"/>
      <c r="ED451"/>
      <c r="EE451"/>
      <c r="EF451"/>
      <c r="EG451"/>
      <c r="EH451"/>
      <c r="EI451"/>
      <c r="EJ451"/>
      <c r="EK451"/>
      <c r="EL451"/>
      <c r="EM451"/>
      <c r="EN451"/>
      <c r="EO451"/>
      <c r="EP451"/>
      <c r="EQ451"/>
      <c r="ER451"/>
      <c r="ES451"/>
      <c r="ET451"/>
      <c r="EU451"/>
      <c r="EV451"/>
      <c r="EW451"/>
      <c r="EX451"/>
      <c r="EY451"/>
      <c r="EZ451"/>
      <c r="FA451"/>
      <c r="FB451"/>
      <c r="FC451"/>
      <c r="FD451"/>
      <c r="FE451"/>
      <c r="FF451"/>
      <c r="FG451"/>
      <c r="FH451"/>
      <c r="FI451"/>
      <c r="FJ451"/>
      <c r="FK451"/>
      <c r="FL451"/>
      <c r="FM451"/>
      <c r="FN451"/>
      <c r="FO451"/>
      <c r="FP451"/>
      <c r="FQ451"/>
      <c r="FR451"/>
      <c r="FS451"/>
      <c r="FT451"/>
      <c r="FU451"/>
      <c r="FV451"/>
      <c r="FW451"/>
      <c r="FX451"/>
      <c r="FY451"/>
      <c r="FZ451"/>
      <c r="GA451"/>
      <c r="GB451"/>
      <c r="GC451"/>
      <c r="GD451"/>
      <c r="GE451"/>
      <c r="GF451"/>
      <c r="GG451"/>
      <c r="GH451"/>
      <c r="GI451"/>
      <c r="GJ451"/>
      <c r="GK451"/>
      <c r="GL451"/>
      <c r="GM451"/>
      <c r="GN451"/>
      <c r="GO451"/>
      <c r="GP451"/>
      <c r="GQ451"/>
      <c r="GR451"/>
      <c r="GS451"/>
      <c r="GT451"/>
      <c r="GU451"/>
      <c r="GV451"/>
      <c r="GW451"/>
      <c r="GX451"/>
      <c r="GY451"/>
      <c r="GZ451"/>
      <c r="HA451"/>
      <c r="HB451"/>
      <c r="HC451"/>
      <c r="HD451"/>
      <c r="HE451"/>
      <c r="HF451"/>
      <c r="HG451"/>
      <c r="HH451"/>
      <c r="HI451"/>
      <c r="HJ451"/>
      <c r="HK451"/>
      <c r="HL451"/>
      <c r="HM451"/>
      <c r="HN451"/>
      <c r="HO451"/>
      <c r="HP451"/>
      <c r="HQ451"/>
      <c r="HR451"/>
      <c r="HS451"/>
      <c r="HT451"/>
      <c r="HU451"/>
      <c r="HV451"/>
      <c r="HW451"/>
      <c r="HX451"/>
      <c r="HY451"/>
      <c r="HZ451"/>
      <c r="IA451"/>
      <c r="IB451"/>
      <c r="IC451"/>
      <c r="ID451"/>
      <c r="IE451"/>
      <c r="IF451"/>
      <c r="IG451"/>
      <c r="IH451"/>
      <c r="II451"/>
      <c r="IJ451"/>
      <c r="IK451"/>
      <c r="IL451"/>
      <c r="IM451"/>
      <c r="IN451"/>
      <c r="IO451"/>
      <c r="IP451"/>
      <c r="IQ451"/>
      <c r="IR451"/>
      <c r="IS451"/>
      <c r="IT451"/>
      <c r="IU451"/>
      <c r="IV451"/>
    </row>
    <row r="452" spans="1:256" s="5" customFormat="1" outlineLevel="1" collapsed="1">
      <c r="A452" s="20"/>
      <c r="B452" s="20"/>
      <c r="C452" s="38">
        <f>Asset29</f>
        <v>0</v>
      </c>
      <c r="D452" s="20"/>
      <c r="E452" s="20"/>
      <c r="F452" s="35"/>
      <c r="G452" s="165">
        <f t="shared" ref="G452:AL452" si="93">SUM(G440:G451)</f>
        <v>0</v>
      </c>
      <c r="H452" s="165">
        <f t="shared" si="93"/>
        <v>0</v>
      </c>
      <c r="I452" s="165">
        <f t="shared" si="93"/>
        <v>0</v>
      </c>
      <c r="J452" s="165">
        <f t="shared" si="93"/>
        <v>0</v>
      </c>
      <c r="K452" s="165">
        <f t="shared" si="93"/>
        <v>0</v>
      </c>
      <c r="L452" s="165">
        <f t="shared" si="93"/>
        <v>0</v>
      </c>
      <c r="M452" s="165">
        <f t="shared" si="93"/>
        <v>0</v>
      </c>
      <c r="N452" s="165">
        <f t="shared" si="93"/>
        <v>0</v>
      </c>
      <c r="O452" s="165">
        <f t="shared" si="93"/>
        <v>0</v>
      </c>
      <c r="P452" s="165">
        <f t="shared" si="93"/>
        <v>0</v>
      </c>
      <c r="Q452" s="165">
        <f t="shared" si="93"/>
        <v>0</v>
      </c>
      <c r="R452" s="165">
        <f t="shared" si="93"/>
        <v>0</v>
      </c>
      <c r="S452" s="165">
        <f t="shared" si="93"/>
        <v>0</v>
      </c>
      <c r="T452" s="165">
        <f t="shared" si="93"/>
        <v>0</v>
      </c>
      <c r="U452" s="165">
        <f t="shared" si="93"/>
        <v>0</v>
      </c>
      <c r="V452" s="165">
        <f t="shared" si="93"/>
        <v>0</v>
      </c>
      <c r="W452" s="165">
        <f t="shared" si="93"/>
        <v>0</v>
      </c>
      <c r="X452" s="165">
        <f t="shared" si="93"/>
        <v>0</v>
      </c>
      <c r="Y452" s="165">
        <f t="shared" si="93"/>
        <v>0</v>
      </c>
      <c r="Z452" s="165">
        <f t="shared" si="93"/>
        <v>0</v>
      </c>
      <c r="AA452" s="165">
        <f t="shared" si="93"/>
        <v>0</v>
      </c>
      <c r="AB452" s="165">
        <f t="shared" si="93"/>
        <v>0</v>
      </c>
      <c r="AC452" s="165">
        <f t="shared" si="93"/>
        <v>0</v>
      </c>
      <c r="AD452" s="165">
        <f t="shared" si="93"/>
        <v>0</v>
      </c>
      <c r="AE452" s="165">
        <f t="shared" si="93"/>
        <v>0</v>
      </c>
      <c r="AF452" s="165">
        <f t="shared" si="93"/>
        <v>0</v>
      </c>
      <c r="AG452" s="165">
        <f t="shared" si="93"/>
        <v>0</v>
      </c>
      <c r="AH452" s="165">
        <f t="shared" si="93"/>
        <v>0</v>
      </c>
      <c r="AI452" s="165">
        <f t="shared" si="93"/>
        <v>0</v>
      </c>
      <c r="AJ452" s="165">
        <f t="shared" si="93"/>
        <v>0</v>
      </c>
      <c r="AK452" s="165">
        <f t="shared" si="93"/>
        <v>0</v>
      </c>
      <c r="AL452" s="165">
        <f t="shared" si="93"/>
        <v>0</v>
      </c>
      <c r="AM452" s="165">
        <f t="shared" ref="AM452:BI452" si="94">SUM(AM440:AM451)</f>
        <v>0</v>
      </c>
      <c r="AN452" s="165">
        <f t="shared" si="94"/>
        <v>0</v>
      </c>
      <c r="AO452" s="165">
        <f t="shared" si="94"/>
        <v>0</v>
      </c>
      <c r="AP452" s="165">
        <f t="shared" si="94"/>
        <v>0</v>
      </c>
      <c r="AQ452" s="165">
        <f t="shared" si="94"/>
        <v>0</v>
      </c>
      <c r="AR452" s="165">
        <f t="shared" si="94"/>
        <v>0</v>
      </c>
      <c r="AS452" s="165">
        <f t="shared" si="94"/>
        <v>0</v>
      </c>
      <c r="AT452" s="165">
        <f t="shared" si="94"/>
        <v>0</v>
      </c>
      <c r="AU452" s="165">
        <f t="shared" si="94"/>
        <v>0</v>
      </c>
      <c r="AV452" s="165">
        <f t="shared" si="94"/>
        <v>0</v>
      </c>
      <c r="AW452" s="165">
        <f t="shared" si="94"/>
        <v>0</v>
      </c>
      <c r="AX452" s="165">
        <f t="shared" si="94"/>
        <v>0</v>
      </c>
      <c r="AY452" s="165">
        <f t="shared" si="94"/>
        <v>0</v>
      </c>
      <c r="AZ452" s="165">
        <f t="shared" si="94"/>
        <v>0</v>
      </c>
      <c r="BA452" s="165">
        <f t="shared" si="94"/>
        <v>0</v>
      </c>
      <c r="BB452" s="165">
        <f t="shared" si="94"/>
        <v>0</v>
      </c>
      <c r="BC452" s="165">
        <f t="shared" si="94"/>
        <v>0</v>
      </c>
      <c r="BD452" s="165">
        <f t="shared" si="94"/>
        <v>0</v>
      </c>
      <c r="BE452" s="165">
        <f t="shared" si="94"/>
        <v>0</v>
      </c>
      <c r="BF452" s="165">
        <f t="shared" si="94"/>
        <v>0</v>
      </c>
      <c r="BG452" s="165">
        <f t="shared" si="94"/>
        <v>0</v>
      </c>
      <c r="BH452" s="165">
        <f t="shared" si="94"/>
        <v>0</v>
      </c>
      <c r="BI452" s="165">
        <f t="shared" si="94"/>
        <v>0</v>
      </c>
      <c r="BJ452" s="20"/>
      <c r="BK452" s="20"/>
      <c r="BL452"/>
      <c r="BM452"/>
      <c r="BN452"/>
      <c r="BO452"/>
      <c r="BP452"/>
      <c r="BQ452"/>
      <c r="BR452"/>
      <c r="BS452"/>
      <c r="BT452"/>
      <c r="BU452"/>
      <c r="BV452"/>
      <c r="BW452"/>
      <c r="BX452"/>
      <c r="BY452"/>
      <c r="BZ452"/>
      <c r="CA452"/>
      <c r="CB452"/>
      <c r="CC452"/>
      <c r="CD452"/>
      <c r="CE452"/>
      <c r="CF452"/>
      <c r="CG452"/>
      <c r="CH452"/>
      <c r="CI452"/>
      <c r="CJ452"/>
      <c r="CK452"/>
      <c r="CL452"/>
      <c r="CM452"/>
      <c r="CN452"/>
      <c r="CO452"/>
      <c r="CP452"/>
      <c r="CQ452"/>
      <c r="CR452"/>
      <c r="CS452"/>
      <c r="CT452"/>
      <c r="CU452"/>
      <c r="CV452"/>
      <c r="CW452"/>
      <c r="CX452"/>
      <c r="CY452"/>
      <c r="CZ452"/>
      <c r="DA452"/>
      <c r="DB452"/>
      <c r="DC452"/>
      <c r="DD452"/>
      <c r="DE452"/>
      <c r="DF452"/>
      <c r="DG452"/>
      <c r="DH452"/>
      <c r="DI452"/>
      <c r="DJ452"/>
      <c r="DK452"/>
      <c r="DL452"/>
      <c r="DM452"/>
      <c r="DN452"/>
      <c r="DO452"/>
      <c r="DP452"/>
      <c r="DQ452"/>
      <c r="DR452"/>
      <c r="DS452"/>
      <c r="DT452"/>
      <c r="DU452"/>
      <c r="DV452"/>
      <c r="DW452"/>
      <c r="DX452"/>
      <c r="DY452"/>
      <c r="DZ452"/>
      <c r="EA452"/>
      <c r="EB452"/>
      <c r="EC452"/>
      <c r="ED452"/>
      <c r="EE452"/>
      <c r="EF452"/>
      <c r="EG452"/>
      <c r="EH452"/>
      <c r="EI452"/>
      <c r="EJ452"/>
      <c r="EK452"/>
      <c r="EL452"/>
      <c r="EM452"/>
      <c r="EN452"/>
      <c r="EO452"/>
      <c r="EP452"/>
      <c r="EQ452"/>
      <c r="ER452"/>
      <c r="ES452"/>
      <c r="ET452"/>
      <c r="EU452"/>
      <c r="EV452"/>
      <c r="EW452"/>
      <c r="EX452"/>
      <c r="EY452"/>
      <c r="EZ452"/>
      <c r="FA452"/>
      <c r="FB452"/>
      <c r="FC452"/>
      <c r="FD452"/>
      <c r="FE452"/>
      <c r="FF452"/>
      <c r="FG452"/>
      <c r="FH452"/>
      <c r="FI452"/>
      <c r="FJ452"/>
      <c r="FK452"/>
      <c r="FL452"/>
      <c r="FM452"/>
      <c r="FN452"/>
      <c r="FO452"/>
      <c r="FP452"/>
      <c r="FQ452"/>
      <c r="FR452"/>
      <c r="FS452"/>
      <c r="FT452"/>
      <c r="FU452"/>
      <c r="FV452"/>
      <c r="FW452"/>
      <c r="FX452"/>
      <c r="FY452"/>
      <c r="FZ452"/>
      <c r="GA452"/>
      <c r="GB452"/>
      <c r="GC452"/>
      <c r="GD452"/>
      <c r="GE452"/>
      <c r="GF452"/>
      <c r="GG452"/>
      <c r="GH452"/>
      <c r="GI452"/>
      <c r="GJ452"/>
      <c r="GK452"/>
      <c r="GL452"/>
      <c r="GM452"/>
      <c r="GN452"/>
      <c r="GO452"/>
      <c r="GP452"/>
      <c r="GQ452"/>
      <c r="GR452"/>
      <c r="GS452"/>
      <c r="GT452"/>
      <c r="GU452"/>
      <c r="GV452"/>
      <c r="GW452"/>
      <c r="GX452"/>
      <c r="GY452"/>
      <c r="GZ452"/>
      <c r="HA452"/>
      <c r="HB452"/>
      <c r="HC452"/>
      <c r="HD452"/>
      <c r="HE452"/>
      <c r="HF452"/>
      <c r="HG452"/>
      <c r="HH452"/>
      <c r="HI452"/>
      <c r="HJ452"/>
      <c r="HK452"/>
      <c r="HL452"/>
      <c r="HM452"/>
      <c r="HN452"/>
      <c r="HO452"/>
      <c r="HP452"/>
      <c r="HQ452"/>
      <c r="HR452"/>
      <c r="HS452"/>
      <c r="HT452"/>
      <c r="HU452"/>
      <c r="HV452"/>
      <c r="HW452"/>
      <c r="HX452"/>
      <c r="HY452"/>
      <c r="HZ452"/>
      <c r="IA452"/>
      <c r="IB452"/>
      <c r="IC452"/>
      <c r="ID452"/>
      <c r="IE452"/>
      <c r="IF452"/>
      <c r="IG452"/>
      <c r="IH452"/>
      <c r="II452"/>
      <c r="IJ452"/>
      <c r="IK452"/>
      <c r="IL452"/>
      <c r="IM452"/>
      <c r="IN452"/>
      <c r="IO452"/>
      <c r="IP452"/>
      <c r="IQ452"/>
      <c r="IR452"/>
      <c r="IS452"/>
      <c r="IT452"/>
      <c r="IU452"/>
      <c r="IV452"/>
    </row>
    <row r="453" spans="1:256" s="5" customFormat="1" hidden="1" outlineLevel="2">
      <c r="A453" s="20"/>
      <c r="B453" s="45">
        <f>C465</f>
        <v>0</v>
      </c>
      <c r="C453" s="46"/>
      <c r="D453" s="47" t="s">
        <v>72</v>
      </c>
      <c r="E453" s="46"/>
      <c r="F453" s="48"/>
      <c r="G453" s="443">
        <f>IF(G$3&gt;A30remlife,A30value-SUM($F453:F453),IF(A30remlife="N/A","n/a",A30value/A30remlife))</f>
        <v>0</v>
      </c>
      <c r="H453" s="167">
        <f>IF(H$3&gt;A30remlife,A30value-SUM($F453:G453),IF(A30remlife="N/A","n/a",A30value/A30remlife))</f>
        <v>0</v>
      </c>
      <c r="I453" s="167">
        <f>IF(I$3&gt;A30remlife,A30value-SUM($F453:H453),IF(A30remlife="N/A","n/a",A30value/A30remlife))</f>
        <v>0</v>
      </c>
      <c r="J453" s="167">
        <f>IF(J$3&gt;A30remlife,A30value-SUM($F453:I453),IF(A30remlife="N/A","n/a",A30value/A30remlife))</f>
        <v>0</v>
      </c>
      <c r="K453" s="167">
        <f>IF(K$3&gt;A30remlife,A30value-SUM($F453:J453),IF(A30remlife="N/A","n/a",A30value/A30remlife))</f>
        <v>0</v>
      </c>
      <c r="L453" s="167">
        <f>IF(L$3&gt;A30remlife,A30value-SUM($F453:K453),IF(A30remlife="N/A","n/a",A30value/A30remlife))</f>
        <v>0</v>
      </c>
      <c r="M453" s="167">
        <f>IF(M$3&gt;A30remlife,A30value-SUM($F453:L453),IF(A30remlife="N/A","n/a",A30value/A30remlife))</f>
        <v>0</v>
      </c>
      <c r="N453" s="167">
        <f>IF(N$3&gt;A30remlife,A30value-SUM($F453:M453),IF(A30remlife="N/A","n/a",A30value/A30remlife))</f>
        <v>0</v>
      </c>
      <c r="O453" s="167">
        <f>IF(O$3&gt;A30remlife,A30value-SUM($F453:N453),IF(A30remlife="N/A","n/a",A30value/A30remlife))</f>
        <v>0</v>
      </c>
      <c r="P453" s="167">
        <f>IF(P$3&gt;A30remlife,A30value-SUM($F453:O453),IF(A30remlife="N/A","n/a",A30value/A30remlife))</f>
        <v>0</v>
      </c>
      <c r="Q453" s="167">
        <f>IF(Q$3&gt;A30remlife,A30value-SUM($F453:P453),IF(A30remlife="N/A","n/a",A30value/A30remlife))</f>
        <v>0</v>
      </c>
      <c r="R453" s="167">
        <f>IF(R$3&gt;A30remlife,A30value-SUM($F453:Q453),IF(A30remlife="N/A","n/a",A30value/A30remlife))</f>
        <v>0</v>
      </c>
      <c r="S453" s="167">
        <f>IF(S$3&gt;A30remlife,A30value-SUM($F453:R453),IF(A30remlife="N/A","n/a",A30value/A30remlife))</f>
        <v>0</v>
      </c>
      <c r="T453" s="167">
        <f>IF(T$3&gt;A30remlife,A30value-SUM($F453:S453),IF(A30remlife="N/A","n/a",A30value/A30remlife))</f>
        <v>0</v>
      </c>
      <c r="U453" s="167">
        <f>IF(U$3&gt;A30remlife,A30value-SUM($F453:T453),IF(A30remlife="N/A","n/a",A30value/A30remlife))</f>
        <v>0</v>
      </c>
      <c r="V453" s="167">
        <f>IF(V$3&gt;A30remlife,A30value-SUM($F453:U453),IF(A30remlife="N/A","n/a",A30value/A30remlife))</f>
        <v>0</v>
      </c>
      <c r="W453" s="167">
        <f>IF(W$3&gt;A30remlife,A30value-SUM($F453:V453),IF(A30remlife="N/A","n/a",A30value/A30remlife))</f>
        <v>0</v>
      </c>
      <c r="X453" s="167">
        <f>IF(X$3&gt;A30remlife,A30value-SUM($F453:W453),IF(A30remlife="N/A","n/a",A30value/A30remlife))</f>
        <v>0</v>
      </c>
      <c r="Y453" s="167">
        <f>IF(Y$3&gt;A30remlife,A30value-SUM($F453:X453),IF(A30remlife="N/A","n/a",A30value/A30remlife))</f>
        <v>0</v>
      </c>
      <c r="Z453" s="167">
        <f>IF(Z$3&gt;A30remlife,A30value-SUM($F453:Y453),IF(A30remlife="N/A","n/a",A30value/A30remlife))</f>
        <v>0</v>
      </c>
      <c r="AA453" s="167">
        <f>IF(AA$3&gt;A30remlife,A30value-SUM($F453:Z453),IF(A30remlife="N/A","n/a",A30value/A30remlife))</f>
        <v>0</v>
      </c>
      <c r="AB453" s="167">
        <f>IF(AB$3&gt;A30remlife,A30value-SUM($F453:AA453),IF(A30remlife="N/A","n/a",A30value/A30remlife))</f>
        <v>0</v>
      </c>
      <c r="AC453" s="167">
        <f>IF(AC$3&gt;A30remlife,A30value-SUM($F453:AB453),IF(A30remlife="N/A","n/a",A30value/A30remlife))</f>
        <v>0</v>
      </c>
      <c r="AD453" s="167">
        <f>IF(AD$3&gt;A30remlife,A30value-SUM($F453:AC453),IF(A30remlife="N/A","n/a",A30value/A30remlife))</f>
        <v>0</v>
      </c>
      <c r="AE453" s="167">
        <f>IF(AE$3&gt;A30remlife,A30value-SUM($F453:AD453),IF(A30remlife="N/A","n/a",A30value/A30remlife))</f>
        <v>0</v>
      </c>
      <c r="AF453" s="167">
        <f>IF(AF$3&gt;A30remlife,A30value-SUM($F453:AE453),IF(A30remlife="N/A","n/a",A30value/A30remlife))</f>
        <v>0</v>
      </c>
      <c r="AG453" s="167">
        <f>IF(AG$3&gt;A30remlife,A30value-SUM($F453:AF453),IF(A30remlife="N/A","n/a",A30value/A30remlife))</f>
        <v>0</v>
      </c>
      <c r="AH453" s="167">
        <f>IF(AH$3&gt;A30remlife,A30value-SUM($F453:AG453),IF(A30remlife="N/A","n/a",A30value/A30remlife))</f>
        <v>0</v>
      </c>
      <c r="AI453" s="167">
        <f>IF(AI$3&gt;A30remlife,A30value-SUM($F453:AH453),IF(A30remlife="N/A","n/a",A30value/A30remlife))</f>
        <v>0</v>
      </c>
      <c r="AJ453" s="167">
        <f>IF(AJ$3&gt;A30remlife,A30value-SUM($F453:AI453),IF(A30remlife="N/A","n/a",A30value/A30remlife))</f>
        <v>0</v>
      </c>
      <c r="AK453" s="167">
        <f>IF(AK$3&gt;A30remlife,A30value-SUM($F453:AJ453),IF(A30remlife="N/A","n/a",A30value/A30remlife))</f>
        <v>0</v>
      </c>
      <c r="AL453" s="167">
        <f>IF(AL$3&gt;A30remlife,A30value-SUM($F453:AK453),IF(A30remlife="N/A","n/a",A30value/A30remlife))</f>
        <v>0</v>
      </c>
      <c r="AM453" s="167">
        <f>IF(AM$3&gt;A30remlife,A30value-SUM($F453:AL453),IF(A30remlife="N/A","n/a",A30value/A30remlife))</f>
        <v>0</v>
      </c>
      <c r="AN453" s="167">
        <f>IF(AN$3&gt;A30remlife,A30value-SUM($F453:AM453),IF(A30remlife="N/A","n/a",A30value/A30remlife))</f>
        <v>0</v>
      </c>
      <c r="AO453" s="167">
        <f>IF(AO$3&gt;A30remlife,A30value-SUM($F453:AN453),IF(A30remlife="N/A","n/a",A30value/A30remlife))</f>
        <v>0</v>
      </c>
      <c r="AP453" s="167">
        <f>IF(AP$3&gt;A30remlife,A30value-SUM($F453:AO453),IF(A30remlife="N/A","n/a",A30value/A30remlife))</f>
        <v>0</v>
      </c>
      <c r="AQ453" s="167">
        <f>IF(AQ$3&gt;A30remlife,A30value-SUM($F453:AP453),IF(A30remlife="N/A","n/a",A30value/A30remlife))</f>
        <v>0</v>
      </c>
      <c r="AR453" s="167">
        <f>IF(AR$3&gt;A30remlife,A30value-SUM($F453:AQ453),IF(A30remlife="N/A","n/a",A30value/A30remlife))</f>
        <v>0</v>
      </c>
      <c r="AS453" s="167">
        <f>IF(AS$3&gt;A30remlife,A30value-SUM($F453:AR453),IF(A30remlife="N/A","n/a",A30value/A30remlife))</f>
        <v>0</v>
      </c>
      <c r="AT453" s="167">
        <f>IF(AT$3&gt;A30remlife,A30value-SUM($F453:AS453),IF(A30remlife="N/A","n/a",A30value/A30remlife))</f>
        <v>0</v>
      </c>
      <c r="AU453" s="167">
        <f>IF(AU$3&gt;A30remlife,A30value-SUM($F453:AT453),IF(A30remlife="N/A","n/a",A30value/A30remlife))</f>
        <v>0</v>
      </c>
      <c r="AV453" s="167">
        <f>IF(AV$3&gt;A30remlife,A30value-SUM($F453:AU453),IF(A30remlife="N/A","n/a",A30value/A30remlife))</f>
        <v>0</v>
      </c>
      <c r="AW453" s="167">
        <f>IF(AW$3&gt;A30remlife,A30value-SUM($F453:AV453),IF(A30remlife="N/A","n/a",A30value/A30remlife))</f>
        <v>0</v>
      </c>
      <c r="AX453" s="167">
        <f>IF(AX$3&gt;A30remlife,A30value-SUM($F453:AW453),IF(A30remlife="N/A","n/a",A30value/A30remlife))</f>
        <v>0</v>
      </c>
      <c r="AY453" s="167">
        <f>IF(AY$3&gt;A30remlife,A30value-SUM($F453:AX453),IF(A30remlife="N/A","n/a",A30value/A30remlife))</f>
        <v>0</v>
      </c>
      <c r="AZ453" s="167">
        <f>IF(AZ$3&gt;A30remlife,A30value-SUM($F453:AY453),IF(A30remlife="N/A","n/a",A30value/A30remlife))</f>
        <v>0</v>
      </c>
      <c r="BA453" s="167">
        <f>IF(BA$3&gt;A30remlife,A30value-SUM($F453:AZ453),IF(A30remlife="N/A","n/a",A30value/A30remlife))</f>
        <v>0</v>
      </c>
      <c r="BB453" s="167">
        <f>IF(BB$3&gt;A30remlife,A30value-SUM($F453:BA453),IF(A30remlife="N/A","n/a",A30value/A30remlife))</f>
        <v>0</v>
      </c>
      <c r="BC453" s="167">
        <f>IF(BC$3&gt;A30remlife,A30value-SUM($F453:BB453),IF(A30remlife="N/A","n/a",A30value/A30remlife))</f>
        <v>0</v>
      </c>
      <c r="BD453" s="167">
        <f>IF(BD$3&gt;A30remlife,A30value-SUM($F453:BC453),IF(A30remlife="N/A","n/a",A30value/A30remlife))</f>
        <v>0</v>
      </c>
      <c r="BE453" s="167">
        <f>IF(BE$3&gt;A30remlife,A30value-SUM($F453:BD453),IF(A30remlife="N/A","n/a",A30value/A30remlife))</f>
        <v>0</v>
      </c>
      <c r="BF453" s="167">
        <f>IF(BF$3&gt;A30remlife,A30value-SUM($F453:BE453),IF(A30remlife="N/A","n/a",A30value/A30remlife))</f>
        <v>0</v>
      </c>
      <c r="BG453" s="167">
        <f>IF(BG$3&gt;A30remlife,A30value-SUM($F453:BF453),IF(A30remlife="N/A","n/a",A30value/A30remlife))</f>
        <v>0</v>
      </c>
      <c r="BH453" s="167">
        <f>IF(BH$3&gt;A30remlife,A30value-SUM($F453:BG453),IF(A30remlife="N/A","n/a",A30value/A30remlife))</f>
        <v>0</v>
      </c>
      <c r="BI453" s="167">
        <f>IF(BI$3&gt;A30remlife,A30value-SUM($F453:BH453),IF(A30remlife="N/A","n/a",A30value/A30remlife))</f>
        <v>0</v>
      </c>
      <c r="BJ453" s="20"/>
      <c r="BK453" s="20"/>
      <c r="BL453"/>
      <c r="BM453"/>
      <c r="BN453"/>
      <c r="BO453"/>
      <c r="BP453"/>
      <c r="BQ453"/>
      <c r="BR453"/>
      <c r="BS453"/>
      <c r="BT453"/>
      <c r="BU453"/>
      <c r="BV453"/>
      <c r="BW453"/>
      <c r="BX453"/>
      <c r="BY453"/>
      <c r="BZ453"/>
      <c r="CA453"/>
      <c r="CB453"/>
      <c r="CC453"/>
      <c r="CD453"/>
      <c r="CE453"/>
      <c r="CF453"/>
      <c r="CG453"/>
      <c r="CH453"/>
      <c r="CI453"/>
      <c r="CJ453"/>
      <c r="CK453"/>
      <c r="CL453"/>
      <c r="CM453"/>
      <c r="CN453"/>
      <c r="CO453"/>
      <c r="CP453"/>
      <c r="CQ453"/>
      <c r="CR453"/>
      <c r="CS453"/>
      <c r="CT453"/>
      <c r="CU453"/>
      <c r="CV453"/>
      <c r="CW453"/>
      <c r="CX453"/>
      <c r="CY453"/>
      <c r="CZ453"/>
      <c r="DA453"/>
      <c r="DB453"/>
      <c r="DC453"/>
      <c r="DD453"/>
      <c r="DE453"/>
      <c r="DF453"/>
      <c r="DG453"/>
      <c r="DH453"/>
      <c r="DI453"/>
      <c r="DJ453"/>
      <c r="DK453"/>
      <c r="DL453"/>
      <c r="DM453"/>
      <c r="DN453"/>
      <c r="DO453"/>
      <c r="DP453"/>
      <c r="DQ453"/>
      <c r="DR453"/>
      <c r="DS453"/>
      <c r="DT453"/>
      <c r="DU453"/>
      <c r="DV453"/>
      <c r="DW453"/>
      <c r="DX453"/>
      <c r="DY453"/>
      <c r="DZ453"/>
      <c r="EA453"/>
      <c r="EB453"/>
      <c r="EC453"/>
      <c r="ED453"/>
      <c r="EE453"/>
      <c r="EF453"/>
      <c r="EG453"/>
      <c r="EH453"/>
      <c r="EI453"/>
      <c r="EJ453"/>
      <c r="EK453"/>
      <c r="EL453"/>
      <c r="EM453"/>
      <c r="EN453"/>
      <c r="EO453"/>
      <c r="EP453"/>
      <c r="EQ453"/>
      <c r="ER453"/>
      <c r="ES453"/>
      <c r="ET453"/>
      <c r="EU453"/>
      <c r="EV453"/>
      <c r="EW453"/>
      <c r="EX453"/>
      <c r="EY453"/>
      <c r="EZ453"/>
      <c r="FA453"/>
      <c r="FB453"/>
      <c r="FC453"/>
      <c r="FD453"/>
      <c r="FE453"/>
      <c r="FF453"/>
      <c r="FG453"/>
      <c r="FH453"/>
      <c r="FI453"/>
      <c r="FJ453"/>
      <c r="FK453"/>
      <c r="FL453"/>
      <c r="FM453"/>
      <c r="FN453"/>
      <c r="FO453"/>
      <c r="FP453"/>
      <c r="FQ453"/>
      <c r="FR453"/>
      <c r="FS453"/>
      <c r="FT453"/>
      <c r="FU453"/>
      <c r="FV453"/>
      <c r="FW453"/>
      <c r="FX453"/>
      <c r="FY453"/>
      <c r="FZ453"/>
      <c r="GA453"/>
      <c r="GB453"/>
      <c r="GC453"/>
      <c r="GD453"/>
      <c r="GE453"/>
      <c r="GF453"/>
      <c r="GG453"/>
      <c r="GH453"/>
      <c r="GI453"/>
      <c r="GJ453"/>
      <c r="GK453"/>
      <c r="GL453"/>
      <c r="GM453"/>
      <c r="GN453"/>
      <c r="GO453"/>
      <c r="GP453"/>
      <c r="GQ453"/>
      <c r="GR453"/>
      <c r="GS453"/>
      <c r="GT453"/>
      <c r="GU453"/>
      <c r="GV453"/>
      <c r="GW453"/>
      <c r="GX453"/>
      <c r="GY453"/>
      <c r="GZ453"/>
      <c r="HA453"/>
      <c r="HB453"/>
      <c r="HC453"/>
      <c r="HD453"/>
      <c r="HE453"/>
      <c r="HF453"/>
      <c r="HG453"/>
      <c r="HH453"/>
      <c r="HI453"/>
      <c r="HJ453"/>
      <c r="HK453"/>
      <c r="HL453"/>
      <c r="HM453"/>
      <c r="HN453"/>
      <c r="HO453"/>
      <c r="HP453"/>
      <c r="HQ453"/>
      <c r="HR453"/>
      <c r="HS453"/>
      <c r="HT453"/>
      <c r="HU453"/>
      <c r="HV453"/>
      <c r="HW453"/>
      <c r="HX453"/>
      <c r="HY453"/>
      <c r="HZ453"/>
      <c r="IA453"/>
      <c r="IB453"/>
      <c r="IC453"/>
      <c r="ID453"/>
      <c r="IE453"/>
      <c r="IF453"/>
      <c r="IG453"/>
      <c r="IH453"/>
      <c r="II453"/>
      <c r="IJ453"/>
      <c r="IK453"/>
      <c r="IL453"/>
      <c r="IM453"/>
      <c r="IN453"/>
      <c r="IO453"/>
      <c r="IP453"/>
      <c r="IQ453"/>
      <c r="IR453"/>
      <c r="IS453"/>
      <c r="IT453"/>
      <c r="IU453"/>
      <c r="IV453"/>
    </row>
    <row r="454" spans="1:256" s="5" customFormat="1" hidden="1" outlineLevel="2">
      <c r="A454" s="20"/>
      <c r="B454" s="20"/>
      <c r="C454" s="38"/>
      <c r="D454" s="641" t="s">
        <v>71</v>
      </c>
      <c r="E454" s="287">
        <v>0</v>
      </c>
      <c r="F454" s="40"/>
      <c r="G454" s="164"/>
      <c r="H454" s="168"/>
      <c r="I454" s="168"/>
      <c r="J454" s="168"/>
      <c r="K454" s="168"/>
      <c r="L454" s="168"/>
      <c r="M454" s="168"/>
      <c r="N454" s="168"/>
      <c r="O454" s="168"/>
      <c r="P454" s="168"/>
      <c r="Q454" s="168"/>
      <c r="R454" s="168"/>
      <c r="S454" s="168"/>
      <c r="T454" s="168"/>
      <c r="U454" s="168"/>
      <c r="V454" s="168"/>
      <c r="W454" s="168"/>
      <c r="X454" s="168"/>
      <c r="Y454" s="168"/>
      <c r="Z454" s="168"/>
      <c r="AA454" s="168"/>
      <c r="AB454" s="168"/>
      <c r="AC454" s="168"/>
      <c r="AD454" s="168"/>
      <c r="AE454" s="168"/>
      <c r="AF454" s="168"/>
      <c r="AG454" s="168"/>
      <c r="AH454" s="168"/>
      <c r="AI454" s="168"/>
      <c r="AJ454" s="168"/>
      <c r="AK454" s="168"/>
      <c r="AL454" s="168"/>
      <c r="AM454" s="168"/>
      <c r="AN454" s="168"/>
      <c r="AO454" s="168"/>
      <c r="AP454" s="168"/>
      <c r="AQ454" s="168"/>
      <c r="AR454" s="168"/>
      <c r="AS454" s="168"/>
      <c r="AT454" s="168"/>
      <c r="AU454" s="168"/>
      <c r="AV454" s="168"/>
      <c r="AW454" s="168"/>
      <c r="AX454" s="168"/>
      <c r="AY454" s="168"/>
      <c r="AZ454" s="168"/>
      <c r="BA454" s="168"/>
      <c r="BB454" s="168"/>
      <c r="BC454" s="168"/>
      <c r="BD454" s="168"/>
      <c r="BE454" s="168"/>
      <c r="BF454" s="168"/>
      <c r="BG454" s="168"/>
      <c r="BH454" s="168"/>
      <c r="BI454" s="168"/>
      <c r="BJ454" s="20"/>
      <c r="BK454" s="20"/>
      <c r="BL454"/>
      <c r="BM454"/>
      <c r="BN454"/>
      <c r="BO454"/>
      <c r="BP454"/>
      <c r="BQ454"/>
      <c r="BR454"/>
      <c r="BS454"/>
      <c r="BT454"/>
      <c r="BU454"/>
      <c r="BV454"/>
      <c r="BW454"/>
      <c r="BX454"/>
      <c r="BY454"/>
      <c r="BZ454"/>
      <c r="CA454"/>
      <c r="CB454"/>
      <c r="CC454"/>
      <c r="CD454"/>
      <c r="CE454"/>
      <c r="CF454"/>
      <c r="CG454"/>
      <c r="CH454"/>
      <c r="CI454"/>
      <c r="CJ454"/>
      <c r="CK454"/>
      <c r="CL454"/>
      <c r="CM454"/>
      <c r="CN454"/>
      <c r="CO454"/>
      <c r="CP454"/>
      <c r="CQ454"/>
      <c r="CR454"/>
      <c r="CS454"/>
      <c r="CT454"/>
      <c r="CU454"/>
      <c r="CV454"/>
      <c r="CW454"/>
      <c r="CX454"/>
      <c r="CY454"/>
      <c r="CZ454"/>
      <c r="DA454"/>
      <c r="DB454"/>
      <c r="DC454"/>
      <c r="DD454"/>
      <c r="DE454"/>
      <c r="DF454"/>
      <c r="DG454"/>
      <c r="DH454"/>
      <c r="DI454"/>
      <c r="DJ454"/>
      <c r="DK454"/>
      <c r="DL454"/>
      <c r="DM454"/>
      <c r="DN454"/>
      <c r="DO454"/>
      <c r="DP454"/>
      <c r="DQ454"/>
      <c r="DR454"/>
      <c r="DS454"/>
      <c r="DT454"/>
      <c r="DU454"/>
      <c r="DV454"/>
      <c r="DW454"/>
      <c r="DX454"/>
      <c r="DY454"/>
      <c r="DZ454"/>
      <c r="EA454"/>
      <c r="EB454"/>
      <c r="EC454"/>
      <c r="ED454"/>
      <c r="EE454"/>
      <c r="EF454"/>
      <c r="EG454"/>
      <c r="EH454"/>
      <c r="EI454"/>
      <c r="EJ454"/>
      <c r="EK454"/>
      <c r="EL454"/>
      <c r="EM454"/>
      <c r="EN454"/>
      <c r="EO454"/>
      <c r="EP454"/>
      <c r="EQ454"/>
      <c r="ER454"/>
      <c r="ES454"/>
      <c r="ET454"/>
      <c r="EU454"/>
      <c r="EV454"/>
      <c r="EW454"/>
      <c r="EX454"/>
      <c r="EY454"/>
      <c r="EZ454"/>
      <c r="FA454"/>
      <c r="FB454"/>
      <c r="FC454"/>
      <c r="FD454"/>
      <c r="FE454"/>
      <c r="FF454"/>
      <c r="FG454"/>
      <c r="FH454"/>
      <c r="FI454"/>
      <c r="FJ454"/>
      <c r="FK454"/>
      <c r="FL454"/>
      <c r="FM454"/>
      <c r="FN454"/>
      <c r="FO454"/>
      <c r="FP454"/>
      <c r="FQ454"/>
      <c r="FR454"/>
      <c r="FS454"/>
      <c r="FT454"/>
      <c r="FU454"/>
      <c r="FV454"/>
      <c r="FW454"/>
      <c r="FX454"/>
      <c r="FY454"/>
      <c r="FZ454"/>
      <c r="GA454"/>
      <c r="GB454"/>
      <c r="GC454"/>
      <c r="GD454"/>
      <c r="GE454"/>
      <c r="GF454"/>
      <c r="GG454"/>
      <c r="GH454"/>
      <c r="GI454"/>
      <c r="GJ454"/>
      <c r="GK454"/>
      <c r="GL454"/>
      <c r="GM454"/>
      <c r="GN454"/>
      <c r="GO454"/>
      <c r="GP454"/>
      <c r="GQ454"/>
      <c r="GR454"/>
      <c r="GS454"/>
      <c r="GT454"/>
      <c r="GU454"/>
      <c r="GV454"/>
      <c r="GW454"/>
      <c r="GX454"/>
      <c r="GY454"/>
      <c r="GZ454"/>
      <c r="HA454"/>
      <c r="HB454"/>
      <c r="HC454"/>
      <c r="HD454"/>
      <c r="HE454"/>
      <c r="HF454"/>
      <c r="HG454"/>
      <c r="HH454"/>
      <c r="HI454"/>
      <c r="HJ454"/>
      <c r="HK454"/>
      <c r="HL454"/>
      <c r="HM454"/>
      <c r="HN454"/>
      <c r="HO454"/>
      <c r="HP454"/>
      <c r="HQ454"/>
      <c r="HR454"/>
      <c r="HS454"/>
      <c r="HT454"/>
      <c r="HU454"/>
      <c r="HV454"/>
      <c r="HW454"/>
      <c r="HX454"/>
      <c r="HY454"/>
      <c r="HZ454"/>
      <c r="IA454"/>
      <c r="IB454"/>
      <c r="IC454"/>
      <c r="ID454"/>
      <c r="IE454"/>
      <c r="IF454"/>
      <c r="IG454"/>
      <c r="IH454"/>
      <c r="II454"/>
      <c r="IJ454"/>
      <c r="IK454"/>
      <c r="IL454"/>
      <c r="IM454"/>
      <c r="IN454"/>
      <c r="IO454"/>
      <c r="IP454"/>
      <c r="IQ454"/>
      <c r="IR454"/>
      <c r="IS454"/>
      <c r="IT454"/>
      <c r="IU454"/>
      <c r="IV454"/>
    </row>
    <row r="455" spans="1:256" s="5" customFormat="1" hidden="1" outlineLevel="2">
      <c r="A455" s="20"/>
      <c r="B455" s="20"/>
      <c r="C455" s="38"/>
      <c r="D455" s="641"/>
      <c r="E455" s="287">
        <v>1</v>
      </c>
      <c r="F455" s="40"/>
      <c r="G455" s="444"/>
      <c r="H455" s="168">
        <f>IF(A30stdlife="n/a","n/a",IF(H$3&gt;(A30stdlife+$E455),(Input!$G$172*(1+rvanilla)^0.5)-SUM($G455:G455),(Input!$G$172*(1+rvanilla)^0.5)/A30stdlife))</f>
        <v>0</v>
      </c>
      <c r="I455" s="168">
        <f>IF(A30stdlife="n/a","n/a",IF(I$3&gt;(A30stdlife+$E455),(Input!$G$172*(1+rvanilla)^0.5)-SUM($G455:H455),(Input!$G$172*(1+rvanilla)^0.5)/A30stdlife))</f>
        <v>0</v>
      </c>
      <c r="J455" s="168">
        <f>IF(A30stdlife="n/a","n/a",IF(J$3&gt;(A30stdlife+$E455),(Input!$G$172*(1+rvanilla)^0.5)-SUM($G455:I455),(Input!$G$172*(1+rvanilla)^0.5)/A30stdlife))</f>
        <v>0</v>
      </c>
      <c r="K455" s="168">
        <f>IF(A30stdlife="n/a","n/a",IF(K$3&gt;(A30stdlife+$E455),(Input!$G$172*(1+rvanilla)^0.5)-SUM($G455:J455),(Input!$G$172*(1+rvanilla)^0.5)/A30stdlife))</f>
        <v>0</v>
      </c>
      <c r="L455" s="168">
        <f>IF(A30stdlife="n/a","n/a",IF(L$3&gt;(A30stdlife+$E455),(Input!$G$172*(1+rvanilla)^0.5)-SUM($G455:K455),(Input!$G$172*(1+rvanilla)^0.5)/A30stdlife))</f>
        <v>0</v>
      </c>
      <c r="M455" s="168">
        <f>IF(A30stdlife="n/a","n/a",IF(M$3&gt;(A30stdlife+$E455),(Input!$G$172*(1+rvanilla)^0.5)-SUM($G455:L455),(Input!$G$172*(1+rvanilla)^0.5)/A30stdlife))</f>
        <v>0</v>
      </c>
      <c r="N455" s="168">
        <f>IF(A30stdlife="n/a","n/a",IF(N$3&gt;(A30stdlife+$E455),(Input!$G$172*(1+rvanilla)^0.5)-SUM($G455:M455),(Input!$G$172*(1+rvanilla)^0.5)/A30stdlife))</f>
        <v>0</v>
      </c>
      <c r="O455" s="168">
        <f>IF(A30stdlife="n/a","n/a",IF(O$3&gt;(A30stdlife+$E455),(Input!$G$172*(1+rvanilla)^0.5)-SUM($G455:N455),(Input!$G$172*(1+rvanilla)^0.5)/A30stdlife))</f>
        <v>0</v>
      </c>
      <c r="P455" s="168">
        <f>IF(A30stdlife="n/a","n/a",IF(P$3&gt;(A30stdlife+$E455),(Input!$G$172*(1+rvanilla)^0.5)-SUM($G455:O455),(Input!$G$172*(1+rvanilla)^0.5)/A30stdlife))</f>
        <v>0</v>
      </c>
      <c r="Q455" s="168">
        <f>IF(A30stdlife="n/a","n/a",IF(Q$3&gt;(A30stdlife+$E455),(Input!$G$172*(1+rvanilla)^0.5)-SUM($G455:P455),(Input!$G$172*(1+rvanilla)^0.5)/A30stdlife))</f>
        <v>0</v>
      </c>
      <c r="R455" s="168">
        <f>IF(A30stdlife="n/a","n/a",IF(R$3&gt;(A30stdlife+$E455),(Input!$G$172*(1+rvanilla)^0.5)-SUM($G455:Q455),(Input!$G$172*(1+rvanilla)^0.5)/A30stdlife))</f>
        <v>0</v>
      </c>
      <c r="S455" s="168">
        <f>IF(A30stdlife="n/a","n/a",IF(S$3&gt;(A30stdlife+$E455),(Input!$G$172*(1+rvanilla)^0.5)-SUM($G455:R455),(Input!$G$172*(1+rvanilla)^0.5)/A30stdlife))</f>
        <v>0</v>
      </c>
      <c r="T455" s="168">
        <f>IF(A30stdlife="n/a","n/a",IF(T$3&gt;(A30stdlife+$E455),(Input!$G$172*(1+rvanilla)^0.5)-SUM($G455:S455),(Input!$G$172*(1+rvanilla)^0.5)/A30stdlife))</f>
        <v>0</v>
      </c>
      <c r="U455" s="168">
        <f>IF(A30stdlife="n/a","n/a",IF(U$3&gt;(A30stdlife+$E455),(Input!$G$172*(1+rvanilla)^0.5)-SUM($G455:T455),(Input!$G$172*(1+rvanilla)^0.5)/A30stdlife))</f>
        <v>0</v>
      </c>
      <c r="V455" s="168">
        <f>IF(A30stdlife="n/a","n/a",IF(V$3&gt;(A30stdlife+$E455),(Input!$G$172*(1+rvanilla)^0.5)-SUM($G455:U455),(Input!$G$172*(1+rvanilla)^0.5)/A30stdlife))</f>
        <v>0</v>
      </c>
      <c r="W455" s="168">
        <f>IF(A30stdlife="n/a","n/a",IF(W$3&gt;(A30stdlife+$E455),(Input!$G$172*(1+rvanilla)^0.5)-SUM($G455:V455),(Input!$G$172*(1+rvanilla)^0.5)/A30stdlife))</f>
        <v>0</v>
      </c>
      <c r="X455" s="168">
        <f>IF(A30stdlife="n/a","n/a",IF(X$3&gt;(A30stdlife+$E455),(Input!$G$172*(1+rvanilla)^0.5)-SUM($G455:W455),(Input!$G$172*(1+rvanilla)^0.5)/A30stdlife))</f>
        <v>0</v>
      </c>
      <c r="Y455" s="168">
        <f>IF(A30stdlife="n/a","n/a",IF(Y$3&gt;(A30stdlife+$E455),(Input!$G$172*(1+rvanilla)^0.5)-SUM($G455:X455),(Input!$G$172*(1+rvanilla)^0.5)/A30stdlife))</f>
        <v>0</v>
      </c>
      <c r="Z455" s="168">
        <f>IF(A30stdlife="n/a","n/a",IF(Z$3&gt;(A30stdlife+$E455),(Input!$G$172*(1+rvanilla)^0.5)-SUM($G455:Y455),(Input!$G$172*(1+rvanilla)^0.5)/A30stdlife))</f>
        <v>0</v>
      </c>
      <c r="AA455" s="168">
        <f>IF(A30stdlife="n/a","n/a",IF(AA$3&gt;(A30stdlife+$E455),(Input!$G$172*(1+rvanilla)^0.5)-SUM($G455:Z455),(Input!$G$172*(1+rvanilla)^0.5)/A30stdlife))</f>
        <v>0</v>
      </c>
      <c r="AB455" s="168">
        <f>IF(A30stdlife="n/a","n/a",IF(AB$3&gt;(A30stdlife+$E455),(Input!$G$172*(1+rvanilla)^0.5)-SUM($G455:AA455),(Input!$G$172*(1+rvanilla)^0.5)/A30stdlife))</f>
        <v>0</v>
      </c>
      <c r="AC455" s="168">
        <f>IF(A30stdlife="n/a","n/a",IF(AC$3&gt;(A30stdlife+$E455),(Input!$G$172*(1+rvanilla)^0.5)-SUM($G455:AB455),(Input!$G$172*(1+rvanilla)^0.5)/A30stdlife))</f>
        <v>0</v>
      </c>
      <c r="AD455" s="168">
        <f>IF(A30stdlife="n/a","n/a",IF(AD$3&gt;(A30stdlife+$E455),(Input!$G$172*(1+rvanilla)^0.5)-SUM($G455:AC455),(Input!$G$172*(1+rvanilla)^0.5)/A30stdlife))</f>
        <v>0</v>
      </c>
      <c r="AE455" s="168">
        <f>IF(A30stdlife="n/a","n/a",IF(AE$3&gt;(A30stdlife+$E455),(Input!$G$172*(1+rvanilla)^0.5)-SUM($G455:AD455),(Input!$G$172*(1+rvanilla)^0.5)/A30stdlife))</f>
        <v>0</v>
      </c>
      <c r="AF455" s="168">
        <f>IF(A30stdlife="n/a","n/a",IF(AF$3&gt;(A30stdlife+$E455),(Input!$G$172*(1+rvanilla)^0.5)-SUM($G455:AE455),(Input!$G$172*(1+rvanilla)^0.5)/A30stdlife))</f>
        <v>0</v>
      </c>
      <c r="AG455" s="168">
        <f>IF(A30stdlife="n/a","n/a",IF(AG$3&gt;(A30stdlife+$E455),(Input!$G$172*(1+rvanilla)^0.5)-SUM($G455:AF455),(Input!$G$172*(1+rvanilla)^0.5)/A30stdlife))</f>
        <v>0</v>
      </c>
      <c r="AH455" s="168">
        <f>IF(A30stdlife="n/a","n/a",IF(AH$3&gt;(A30stdlife+$E455),(Input!$G$172*(1+rvanilla)^0.5)-SUM($G455:AG455),(Input!$G$172*(1+rvanilla)^0.5)/A30stdlife))</f>
        <v>0</v>
      </c>
      <c r="AI455" s="168">
        <f>IF(A30stdlife="n/a","n/a",IF(AI$3&gt;(A30stdlife+$E455),(Input!$G$172*(1+rvanilla)^0.5)-SUM($G455:AH455),(Input!$G$172*(1+rvanilla)^0.5)/A30stdlife))</f>
        <v>0</v>
      </c>
      <c r="AJ455" s="168">
        <f>IF(A30stdlife="n/a","n/a",IF(AJ$3&gt;(A30stdlife+$E455),(Input!$G$172*(1+rvanilla)^0.5)-SUM($G455:AI455),(Input!$G$172*(1+rvanilla)^0.5)/A30stdlife))</f>
        <v>0</v>
      </c>
      <c r="AK455" s="168">
        <f>IF(A30stdlife="n/a","n/a",IF(AK$3&gt;(A30stdlife+$E455),(Input!$G$172*(1+rvanilla)^0.5)-SUM($G455:AJ455),(Input!$G$172*(1+rvanilla)^0.5)/A30stdlife))</f>
        <v>0</v>
      </c>
      <c r="AL455" s="168">
        <f>IF(A30stdlife="n/a","n/a",IF(AL$3&gt;(A30stdlife+$E455),(Input!$G$172*(1+rvanilla)^0.5)-SUM($G455:AK455),(Input!$G$172*(1+rvanilla)^0.5)/A30stdlife))</f>
        <v>0</v>
      </c>
      <c r="AM455" s="168">
        <f>IF(A30stdlife="n/a","n/a",IF(AM$3&gt;(A30stdlife+$E455),(Input!$G$172*(1+rvanilla)^0.5)-SUM($G455:AL455),(Input!$G$172*(1+rvanilla)^0.5)/A30stdlife))</f>
        <v>0</v>
      </c>
      <c r="AN455" s="168">
        <f>IF(A30stdlife="n/a","n/a",IF(AN$3&gt;(A30stdlife+$E455),(Input!$G$172*(1+rvanilla)^0.5)-SUM($G455:AM455),(Input!$G$172*(1+rvanilla)^0.5)/A30stdlife))</f>
        <v>0</v>
      </c>
      <c r="AO455" s="168">
        <f>IF(A30stdlife="n/a","n/a",IF(AO$3&gt;(A30stdlife+$E455),(Input!$G$172*(1+rvanilla)^0.5)-SUM($G455:AN455),(Input!$G$172*(1+rvanilla)^0.5)/A30stdlife))</f>
        <v>0</v>
      </c>
      <c r="AP455" s="168">
        <f>IF(A30stdlife="n/a","n/a",IF(AP$3&gt;(A30stdlife+$E455),(Input!$G$172*(1+rvanilla)^0.5)-SUM($G455:AO455),(Input!$G$172*(1+rvanilla)^0.5)/A30stdlife))</f>
        <v>0</v>
      </c>
      <c r="AQ455" s="168">
        <f>IF(A30stdlife="n/a","n/a",IF(AQ$3&gt;(A30stdlife+$E455),(Input!$G$172*(1+rvanilla)^0.5)-SUM($G455:AP455),(Input!$G$172*(1+rvanilla)^0.5)/A30stdlife))</f>
        <v>0</v>
      </c>
      <c r="AR455" s="168">
        <f>IF(A30stdlife="n/a","n/a",IF(AR$3&gt;(A30stdlife+$E455),(Input!$G$172*(1+rvanilla)^0.5)-SUM($G455:AQ455),(Input!$G$172*(1+rvanilla)^0.5)/A30stdlife))</f>
        <v>0</v>
      </c>
      <c r="AS455" s="168">
        <f>IF(A30stdlife="n/a","n/a",IF(AS$3&gt;(A30stdlife+$E455),(Input!$G$172*(1+rvanilla)^0.5)-SUM($G455:AR455),(Input!$G$172*(1+rvanilla)^0.5)/A30stdlife))</f>
        <v>0</v>
      </c>
      <c r="AT455" s="168">
        <f>IF(A30stdlife="n/a","n/a",IF(AT$3&gt;(A30stdlife+$E455),(Input!$G$172*(1+rvanilla)^0.5)-SUM($G455:AS455),(Input!$G$172*(1+rvanilla)^0.5)/A30stdlife))</f>
        <v>0</v>
      </c>
      <c r="AU455" s="168">
        <f>IF(A30stdlife="n/a","n/a",IF(AU$3&gt;(A30stdlife+$E455),(Input!$G$172*(1+rvanilla)^0.5)-SUM($G455:AT455),(Input!$G$172*(1+rvanilla)^0.5)/A30stdlife))</f>
        <v>0</v>
      </c>
      <c r="AV455" s="168">
        <f>IF(A30stdlife="n/a","n/a",IF(AV$3&gt;(A30stdlife+$E455),(Input!$G$172*(1+rvanilla)^0.5)-SUM($G455:AU455),(Input!$G$172*(1+rvanilla)^0.5)/A30stdlife))</f>
        <v>0</v>
      </c>
      <c r="AW455" s="168">
        <f>IF(A30stdlife="n/a","n/a",IF(AW$3&gt;(A30stdlife+$E455),(Input!$G$172*(1+rvanilla)^0.5)-SUM($G455:AV455),(Input!$G$172*(1+rvanilla)^0.5)/A30stdlife))</f>
        <v>0</v>
      </c>
      <c r="AX455" s="168">
        <f>IF(A30stdlife="n/a","n/a",IF(AX$3&gt;(A30stdlife+$E455),(Input!$G$172*(1+rvanilla)^0.5)-SUM($G455:AW455),(Input!$G$172*(1+rvanilla)^0.5)/A30stdlife))</f>
        <v>0</v>
      </c>
      <c r="AY455" s="168">
        <f>IF(A30stdlife="n/a","n/a",IF(AY$3&gt;(A30stdlife+$E455),(Input!$G$172*(1+rvanilla)^0.5)-SUM($G455:AX455),(Input!$G$172*(1+rvanilla)^0.5)/A30stdlife))</f>
        <v>0</v>
      </c>
      <c r="AZ455" s="168">
        <f>IF(A30stdlife="n/a","n/a",IF(AZ$3&gt;(A30stdlife+$E455),(Input!$G$172*(1+rvanilla)^0.5)-SUM($G455:AY455),(Input!$G$172*(1+rvanilla)^0.5)/A30stdlife))</f>
        <v>0</v>
      </c>
      <c r="BA455" s="168">
        <f>IF(A30stdlife="n/a","n/a",IF(BA$3&gt;(A30stdlife+$E455),(Input!$G$172*(1+rvanilla)^0.5)-SUM($G455:AZ455),(Input!$G$172*(1+rvanilla)^0.5)/A30stdlife))</f>
        <v>0</v>
      </c>
      <c r="BB455" s="168">
        <f>IF(A30stdlife="n/a","n/a",IF(BB$3&gt;(A30stdlife+$E455),(Input!$G$172*(1+rvanilla)^0.5)-SUM($G455:BA455),(Input!$G$172*(1+rvanilla)^0.5)/A30stdlife))</f>
        <v>0</v>
      </c>
      <c r="BC455" s="168">
        <f>IF(A30stdlife="n/a","n/a",IF(BC$3&gt;(A30stdlife+$E455),(Input!$G$172*(1+rvanilla)^0.5)-SUM($G455:BB455),(Input!$G$172*(1+rvanilla)^0.5)/A30stdlife))</f>
        <v>0</v>
      </c>
      <c r="BD455" s="168">
        <f>IF(A30stdlife="n/a","n/a",IF(BD$3&gt;(A30stdlife+$E455),(Input!$G$172*(1+rvanilla)^0.5)-SUM($G455:BC455),(Input!$G$172*(1+rvanilla)^0.5)/A30stdlife))</f>
        <v>0</v>
      </c>
      <c r="BE455" s="168">
        <f>IF(A30stdlife="n/a","n/a",IF(BE$3&gt;(A30stdlife+$E455),(Input!$G$172*(1+rvanilla)^0.5)-SUM($G455:BD455),(Input!$G$172*(1+rvanilla)^0.5)/A30stdlife))</f>
        <v>0</v>
      </c>
      <c r="BF455" s="168">
        <f>IF(A30stdlife="n/a","n/a",IF(BF$3&gt;(A30stdlife+$E455),(Input!$G$172*(1+rvanilla)^0.5)-SUM($G455:BE455),(Input!$G$172*(1+rvanilla)^0.5)/A30stdlife))</f>
        <v>0</v>
      </c>
      <c r="BG455" s="168">
        <f>IF(A30stdlife="n/a","n/a",IF(BG$3&gt;(A30stdlife+$E455),(Input!$G$172*(1+rvanilla)^0.5)-SUM($G455:BF455),(Input!$G$172*(1+rvanilla)^0.5)/A30stdlife))</f>
        <v>0</v>
      </c>
      <c r="BH455" s="168">
        <f>IF(A30stdlife="n/a","n/a",IF(BH$3&gt;(A30stdlife+$E455),(Input!$G$172*(1+rvanilla)^0.5)-SUM($G455:BG455),(Input!$G$172*(1+rvanilla)^0.5)/A30stdlife))</f>
        <v>0</v>
      </c>
      <c r="BI455" s="168">
        <f>IF(A30stdlife="n/a","n/a",IF(BI$3&gt;(A30stdlife+$E455),(Input!$G$172*(1+rvanilla)^0.5)-SUM($G455:BH455),(Input!$G$172*(1+rvanilla)^0.5)/A30stdlife))</f>
        <v>0</v>
      </c>
      <c r="BJ455" s="20"/>
      <c r="BK455" s="20"/>
      <c r="BL455"/>
      <c r="BM455"/>
      <c r="BN455"/>
      <c r="BO455"/>
      <c r="BP455"/>
      <c r="BQ455"/>
      <c r="BR455"/>
      <c r="BS455"/>
      <c r="BT455"/>
      <c r="BU455"/>
      <c r="BV455"/>
      <c r="BW455"/>
      <c r="BX455"/>
      <c r="BY455"/>
      <c r="BZ455"/>
      <c r="CA455"/>
      <c r="CB455"/>
      <c r="CC455"/>
      <c r="CD455"/>
      <c r="CE455"/>
      <c r="CF455"/>
      <c r="CG455"/>
      <c r="CH455"/>
      <c r="CI455"/>
      <c r="CJ455"/>
      <c r="CK455"/>
      <c r="CL455"/>
      <c r="CM455"/>
      <c r="CN455"/>
      <c r="CO455"/>
      <c r="CP455"/>
      <c r="CQ455"/>
      <c r="CR455"/>
      <c r="CS455"/>
      <c r="CT455"/>
      <c r="CU455"/>
      <c r="CV455"/>
      <c r="CW455"/>
      <c r="CX455"/>
      <c r="CY455"/>
      <c r="CZ455"/>
      <c r="DA455"/>
      <c r="DB455"/>
      <c r="DC455"/>
      <c r="DD455"/>
      <c r="DE455"/>
      <c r="DF455"/>
      <c r="DG455"/>
      <c r="DH455"/>
      <c r="DI455"/>
      <c r="DJ455"/>
      <c r="DK455"/>
      <c r="DL455"/>
      <c r="DM455"/>
      <c r="DN455"/>
      <c r="DO455"/>
      <c r="DP455"/>
      <c r="DQ455"/>
      <c r="DR455"/>
      <c r="DS455"/>
      <c r="DT455"/>
      <c r="DU455"/>
      <c r="DV455"/>
      <c r="DW455"/>
      <c r="DX455"/>
      <c r="DY455"/>
      <c r="DZ455"/>
      <c r="EA455"/>
      <c r="EB455"/>
      <c r="EC455"/>
      <c r="ED455"/>
      <c r="EE455"/>
      <c r="EF455"/>
      <c r="EG455"/>
      <c r="EH455"/>
      <c r="EI455"/>
      <c r="EJ455"/>
      <c r="EK455"/>
      <c r="EL455"/>
      <c r="EM455"/>
      <c r="EN455"/>
      <c r="EO455"/>
      <c r="EP455"/>
      <c r="EQ455"/>
      <c r="ER455"/>
      <c r="ES455"/>
      <c r="ET455"/>
      <c r="EU455"/>
      <c r="EV455"/>
      <c r="EW455"/>
      <c r="EX455"/>
      <c r="EY455"/>
      <c r="EZ455"/>
      <c r="FA455"/>
      <c r="FB455"/>
      <c r="FC455"/>
      <c r="FD455"/>
      <c r="FE455"/>
      <c r="FF455"/>
      <c r="FG455"/>
      <c r="FH455"/>
      <c r="FI455"/>
      <c r="FJ455"/>
      <c r="FK455"/>
      <c r="FL455"/>
      <c r="FM455"/>
      <c r="FN455"/>
      <c r="FO455"/>
      <c r="FP455"/>
      <c r="FQ455"/>
      <c r="FR455"/>
      <c r="FS455"/>
      <c r="FT455"/>
      <c r="FU455"/>
      <c r="FV455"/>
      <c r="FW455"/>
      <c r="FX455"/>
      <c r="FY455"/>
      <c r="FZ455"/>
      <c r="GA455"/>
      <c r="GB455"/>
      <c r="GC455"/>
      <c r="GD455"/>
      <c r="GE455"/>
      <c r="GF455"/>
      <c r="GG455"/>
      <c r="GH455"/>
      <c r="GI455"/>
      <c r="GJ455"/>
      <c r="GK455"/>
      <c r="GL455"/>
      <c r="GM455"/>
      <c r="GN455"/>
      <c r="GO455"/>
      <c r="GP455"/>
      <c r="GQ455"/>
      <c r="GR455"/>
      <c r="GS455"/>
      <c r="GT455"/>
      <c r="GU455"/>
      <c r="GV455"/>
      <c r="GW455"/>
      <c r="GX455"/>
      <c r="GY455"/>
      <c r="GZ455"/>
      <c r="HA455"/>
      <c r="HB455"/>
      <c r="HC455"/>
      <c r="HD455"/>
      <c r="HE455"/>
      <c r="HF455"/>
      <c r="HG455"/>
      <c r="HH455"/>
      <c r="HI455"/>
      <c r="HJ455"/>
      <c r="HK455"/>
      <c r="HL455"/>
      <c r="HM455"/>
      <c r="HN455"/>
      <c r="HO455"/>
      <c r="HP455"/>
      <c r="HQ455"/>
      <c r="HR455"/>
      <c r="HS455"/>
      <c r="HT455"/>
      <c r="HU455"/>
      <c r="HV455"/>
      <c r="HW455"/>
      <c r="HX455"/>
      <c r="HY455"/>
      <c r="HZ455"/>
      <c r="IA455"/>
      <c r="IB455"/>
      <c r="IC455"/>
      <c r="ID455"/>
      <c r="IE455"/>
      <c r="IF455"/>
      <c r="IG455"/>
      <c r="IH455"/>
      <c r="II455"/>
      <c r="IJ455"/>
      <c r="IK455"/>
      <c r="IL455"/>
      <c r="IM455"/>
      <c r="IN455"/>
      <c r="IO455"/>
      <c r="IP455"/>
      <c r="IQ455"/>
      <c r="IR455"/>
      <c r="IS455"/>
      <c r="IT455"/>
      <c r="IU455"/>
      <c r="IV455"/>
    </row>
    <row r="456" spans="1:256" s="5" customFormat="1" hidden="1" outlineLevel="2">
      <c r="A456" s="20"/>
      <c r="B456" s="20"/>
      <c r="C456" s="38"/>
      <c r="D456" s="641"/>
      <c r="E456" s="287">
        <v>2</v>
      </c>
      <c r="F456" s="40"/>
      <c r="G456" s="445"/>
      <c r="H456" s="314"/>
      <c r="I456" s="168">
        <f>IF(A30stdlife="n/a","n/a",IF(I$3&gt;(A30stdlife+$E456),(Input!$H$172*(1+rvanilla)^0.5)-SUM($H456:H456),(Input!$H$172*(1+rvanilla)^0.5)/A30stdlife))</f>
        <v>0</v>
      </c>
      <c r="J456" s="168">
        <f>IF(A30stdlife="n/a","n/a",IF(J$3&gt;(A30stdlife+$E456),(Input!$H$172*(1+rvanilla)^0.5)-SUM($H456:I456),(Input!$H$172*(1+rvanilla)^0.5)/A30stdlife))</f>
        <v>0</v>
      </c>
      <c r="K456" s="168">
        <f>IF(A30stdlife="n/a","n/a",IF(K$3&gt;(A30stdlife+$E456),(Input!$H$172*(1+rvanilla)^0.5)-SUM($H456:J456),(Input!$H$172*(1+rvanilla)^0.5)/A30stdlife))</f>
        <v>0</v>
      </c>
      <c r="L456" s="168">
        <f>IF(A30stdlife="n/a","n/a",IF(L$3&gt;(A30stdlife+$E456),(Input!$H$172*(1+rvanilla)^0.5)-SUM($H456:K456),(Input!$H$172*(1+rvanilla)^0.5)/A30stdlife))</f>
        <v>0</v>
      </c>
      <c r="M456" s="168">
        <f>IF(A30stdlife="n/a","n/a",IF(M$3&gt;(A30stdlife+$E456),(Input!$H$172*(1+rvanilla)^0.5)-SUM($H456:L456),(Input!$H$172*(1+rvanilla)^0.5)/A30stdlife))</f>
        <v>0</v>
      </c>
      <c r="N456" s="168">
        <f>IF(A30stdlife="n/a","n/a",IF(N$3&gt;(A30stdlife+$E456),(Input!$H$172*(1+rvanilla)^0.5)-SUM($H456:M456),(Input!$H$172*(1+rvanilla)^0.5)/A30stdlife))</f>
        <v>0</v>
      </c>
      <c r="O456" s="168">
        <f>IF(A30stdlife="n/a","n/a",IF(O$3&gt;(A30stdlife+$E456),(Input!$H$172*(1+rvanilla)^0.5)-SUM($H456:N456),(Input!$H$172*(1+rvanilla)^0.5)/A30stdlife))</f>
        <v>0</v>
      </c>
      <c r="P456" s="168">
        <f>IF(A30stdlife="n/a","n/a",IF(P$3&gt;(A30stdlife+$E456),(Input!$H$172*(1+rvanilla)^0.5)-SUM($H456:O456),(Input!$H$172*(1+rvanilla)^0.5)/A30stdlife))</f>
        <v>0</v>
      </c>
      <c r="Q456" s="168">
        <f>IF(A30stdlife="n/a","n/a",IF(Q$3&gt;(A30stdlife+$E456),(Input!$H$172*(1+rvanilla)^0.5)-SUM($H456:P456),(Input!$H$172*(1+rvanilla)^0.5)/A30stdlife))</f>
        <v>0</v>
      </c>
      <c r="R456" s="168">
        <f>IF(A30stdlife="n/a","n/a",IF(R$3&gt;(A30stdlife+$E456),(Input!$H$172*(1+rvanilla)^0.5)-SUM($H456:Q456),(Input!$H$172*(1+rvanilla)^0.5)/A30stdlife))</f>
        <v>0</v>
      </c>
      <c r="S456" s="168">
        <f>IF(A30stdlife="n/a","n/a",IF(S$3&gt;(A30stdlife+$E456),(Input!$H$172*(1+rvanilla)^0.5)-SUM($H456:R456),(Input!$H$172*(1+rvanilla)^0.5)/A30stdlife))</f>
        <v>0</v>
      </c>
      <c r="T456" s="168">
        <f>IF(A30stdlife="n/a","n/a",IF(T$3&gt;(A30stdlife+$E456),(Input!$H$172*(1+rvanilla)^0.5)-SUM($H456:S456),(Input!$H$172*(1+rvanilla)^0.5)/A30stdlife))</f>
        <v>0</v>
      </c>
      <c r="U456" s="168">
        <f>IF(A30stdlife="n/a","n/a",IF(U$3&gt;(A30stdlife+$E456),(Input!$H$172*(1+rvanilla)^0.5)-SUM($H456:T456),(Input!$H$172*(1+rvanilla)^0.5)/A30stdlife))</f>
        <v>0</v>
      </c>
      <c r="V456" s="168">
        <f>IF(A30stdlife="n/a","n/a",IF(V$3&gt;(A30stdlife+$E456),(Input!$H$172*(1+rvanilla)^0.5)-SUM($H456:U456),(Input!$H$172*(1+rvanilla)^0.5)/A30stdlife))</f>
        <v>0</v>
      </c>
      <c r="W456" s="168">
        <f>IF(A30stdlife="n/a","n/a",IF(W$3&gt;(A30stdlife+$E456),(Input!$H$172*(1+rvanilla)^0.5)-SUM($H456:V456),(Input!$H$172*(1+rvanilla)^0.5)/A30stdlife))</f>
        <v>0</v>
      </c>
      <c r="X456" s="168">
        <f>IF(A30stdlife="n/a","n/a",IF(X$3&gt;(A30stdlife+$E456),(Input!$H$172*(1+rvanilla)^0.5)-SUM($H456:W456),(Input!$H$172*(1+rvanilla)^0.5)/A30stdlife))</f>
        <v>0</v>
      </c>
      <c r="Y456" s="168">
        <f>IF(A30stdlife="n/a","n/a",IF(Y$3&gt;(A30stdlife+$E456),(Input!$H$172*(1+rvanilla)^0.5)-SUM($H456:X456),(Input!$H$172*(1+rvanilla)^0.5)/A30stdlife))</f>
        <v>0</v>
      </c>
      <c r="Z456" s="168">
        <f>IF(A30stdlife="n/a","n/a",IF(Z$3&gt;(A30stdlife+$E456),(Input!$H$172*(1+rvanilla)^0.5)-SUM($H456:Y456),(Input!$H$172*(1+rvanilla)^0.5)/A30stdlife))</f>
        <v>0</v>
      </c>
      <c r="AA456" s="168">
        <f>IF(A30stdlife="n/a","n/a",IF(AA$3&gt;(A30stdlife+$E456),(Input!$H$172*(1+rvanilla)^0.5)-SUM($H456:Z456),(Input!$H$172*(1+rvanilla)^0.5)/A30stdlife))</f>
        <v>0</v>
      </c>
      <c r="AB456" s="168">
        <f>IF(A30stdlife="n/a","n/a",IF(AB$3&gt;(A30stdlife+$E456),(Input!$H$172*(1+rvanilla)^0.5)-SUM($H456:AA456),(Input!$H$172*(1+rvanilla)^0.5)/A30stdlife))</f>
        <v>0</v>
      </c>
      <c r="AC456" s="168">
        <f>IF(A30stdlife="n/a","n/a",IF(AC$3&gt;(A30stdlife+$E456),(Input!$H$172*(1+rvanilla)^0.5)-SUM($H456:AB456),(Input!$H$172*(1+rvanilla)^0.5)/A30stdlife))</f>
        <v>0</v>
      </c>
      <c r="AD456" s="168">
        <f>IF(A30stdlife="n/a","n/a",IF(AD$3&gt;(A30stdlife+$E456),(Input!$H$172*(1+rvanilla)^0.5)-SUM($H456:AC456),(Input!$H$172*(1+rvanilla)^0.5)/A30stdlife))</f>
        <v>0</v>
      </c>
      <c r="AE456" s="168">
        <f>IF(A30stdlife="n/a","n/a",IF(AE$3&gt;(A30stdlife+$E456),(Input!$H$172*(1+rvanilla)^0.5)-SUM($H456:AD456),(Input!$H$172*(1+rvanilla)^0.5)/A30stdlife))</f>
        <v>0</v>
      </c>
      <c r="AF456" s="168">
        <f>IF(A30stdlife="n/a","n/a",IF(AF$3&gt;(A30stdlife+$E456),(Input!$H$172*(1+rvanilla)^0.5)-SUM($H456:AE456),(Input!$H$172*(1+rvanilla)^0.5)/A30stdlife))</f>
        <v>0</v>
      </c>
      <c r="AG456" s="168">
        <f>IF(A30stdlife="n/a","n/a",IF(AG$3&gt;(A30stdlife+$E456),(Input!$H$172*(1+rvanilla)^0.5)-SUM($H456:AF456),(Input!$H$172*(1+rvanilla)^0.5)/A30stdlife))</f>
        <v>0</v>
      </c>
      <c r="AH456" s="168">
        <f>IF(A30stdlife="n/a","n/a",IF(AH$3&gt;(A30stdlife+$E456),(Input!$H$172*(1+rvanilla)^0.5)-SUM($H456:AG456),(Input!$H$172*(1+rvanilla)^0.5)/A30stdlife))</f>
        <v>0</v>
      </c>
      <c r="AI456" s="168">
        <f>IF(A30stdlife="n/a","n/a",IF(AI$3&gt;(A30stdlife+$E456),(Input!$H$172*(1+rvanilla)^0.5)-SUM($H456:AH456),(Input!$H$172*(1+rvanilla)^0.5)/A30stdlife))</f>
        <v>0</v>
      </c>
      <c r="AJ456" s="168">
        <f>IF(A30stdlife="n/a","n/a",IF(AJ$3&gt;(A30stdlife+$E456),(Input!$H$172*(1+rvanilla)^0.5)-SUM($H456:AI456),(Input!$H$172*(1+rvanilla)^0.5)/A30stdlife))</f>
        <v>0</v>
      </c>
      <c r="AK456" s="168">
        <f>IF(A30stdlife="n/a","n/a",IF(AK$3&gt;(A30stdlife+$E456),(Input!$H$172*(1+rvanilla)^0.5)-SUM($H456:AJ456),(Input!$H$172*(1+rvanilla)^0.5)/A30stdlife))</f>
        <v>0</v>
      </c>
      <c r="AL456" s="168">
        <f>IF(A30stdlife="n/a","n/a",IF(AL$3&gt;(A30stdlife+$E456),(Input!$H$172*(1+rvanilla)^0.5)-SUM($H456:AK456),(Input!$H$172*(1+rvanilla)^0.5)/A30stdlife))</f>
        <v>0</v>
      </c>
      <c r="AM456" s="168">
        <f>IF(A30stdlife="n/a","n/a",IF(AM$3&gt;(A30stdlife+$E456),(Input!$H$172*(1+rvanilla)^0.5)-SUM($H456:AL456),(Input!$H$172*(1+rvanilla)^0.5)/A30stdlife))</f>
        <v>0</v>
      </c>
      <c r="AN456" s="168">
        <f>IF(A30stdlife="n/a","n/a",IF(AN$3&gt;(A30stdlife+$E456),(Input!$H$172*(1+rvanilla)^0.5)-SUM($H456:AM456),(Input!$H$172*(1+rvanilla)^0.5)/A30stdlife))</f>
        <v>0</v>
      </c>
      <c r="AO456" s="168">
        <f>IF(A30stdlife="n/a","n/a",IF(AO$3&gt;(A30stdlife+$E456),(Input!$H$172*(1+rvanilla)^0.5)-SUM($H456:AN456),(Input!$H$172*(1+rvanilla)^0.5)/A30stdlife))</f>
        <v>0</v>
      </c>
      <c r="AP456" s="168">
        <f>IF(A30stdlife="n/a","n/a",IF(AP$3&gt;(A30stdlife+$E456),(Input!$H$172*(1+rvanilla)^0.5)-SUM($H456:AO456),(Input!$H$172*(1+rvanilla)^0.5)/A30stdlife))</f>
        <v>0</v>
      </c>
      <c r="AQ456" s="168">
        <f>IF(A30stdlife="n/a","n/a",IF(AQ$3&gt;(A30stdlife+$E456),(Input!$H$172*(1+rvanilla)^0.5)-SUM($H456:AP456),(Input!$H$172*(1+rvanilla)^0.5)/A30stdlife))</f>
        <v>0</v>
      </c>
      <c r="AR456" s="168">
        <f>IF(A30stdlife="n/a","n/a",IF(AR$3&gt;(A30stdlife+$E456),(Input!$H$172*(1+rvanilla)^0.5)-SUM($H456:AQ456),(Input!$H$172*(1+rvanilla)^0.5)/A30stdlife))</f>
        <v>0</v>
      </c>
      <c r="AS456" s="168">
        <f>IF(A30stdlife="n/a","n/a",IF(AS$3&gt;(A30stdlife+$E456),(Input!$H$172*(1+rvanilla)^0.5)-SUM($H456:AR456),(Input!$H$172*(1+rvanilla)^0.5)/A30stdlife))</f>
        <v>0</v>
      </c>
      <c r="AT456" s="168">
        <f>IF(A30stdlife="n/a","n/a",IF(AT$3&gt;(A30stdlife+$E456),(Input!$H$172*(1+rvanilla)^0.5)-SUM($H456:AS456),(Input!$H$172*(1+rvanilla)^0.5)/A30stdlife))</f>
        <v>0</v>
      </c>
      <c r="AU456" s="168">
        <f>IF(A30stdlife="n/a","n/a",IF(AU$3&gt;(A30stdlife+$E456),(Input!$H$172*(1+rvanilla)^0.5)-SUM($H456:AT456),(Input!$H$172*(1+rvanilla)^0.5)/A30stdlife))</f>
        <v>0</v>
      </c>
      <c r="AV456" s="168">
        <f>IF(A30stdlife="n/a","n/a",IF(AV$3&gt;(A30stdlife+$E456),(Input!$H$172*(1+rvanilla)^0.5)-SUM($H456:AU456),(Input!$H$172*(1+rvanilla)^0.5)/A30stdlife))</f>
        <v>0</v>
      </c>
      <c r="AW456" s="168">
        <f>IF(A30stdlife="n/a","n/a",IF(AW$3&gt;(A30stdlife+$E456),(Input!$H$172*(1+rvanilla)^0.5)-SUM($H456:AV456),(Input!$H$172*(1+rvanilla)^0.5)/A30stdlife))</f>
        <v>0</v>
      </c>
      <c r="AX456" s="168">
        <f>IF(A30stdlife="n/a","n/a",IF(AX$3&gt;(A30stdlife+$E456),(Input!$H$172*(1+rvanilla)^0.5)-SUM($H456:AW456),(Input!$H$172*(1+rvanilla)^0.5)/A30stdlife))</f>
        <v>0</v>
      </c>
      <c r="AY456" s="168">
        <f>IF(A30stdlife="n/a","n/a",IF(AY$3&gt;(A30stdlife+$E456),(Input!$H$172*(1+rvanilla)^0.5)-SUM($H456:AX456),(Input!$H$172*(1+rvanilla)^0.5)/A30stdlife))</f>
        <v>0</v>
      </c>
      <c r="AZ456" s="168">
        <f>IF(A30stdlife="n/a","n/a",IF(AZ$3&gt;(A30stdlife+$E456),(Input!$H$172*(1+rvanilla)^0.5)-SUM($H456:AY456),(Input!$H$172*(1+rvanilla)^0.5)/A30stdlife))</f>
        <v>0</v>
      </c>
      <c r="BA456" s="168">
        <f>IF(A30stdlife="n/a","n/a",IF(BA$3&gt;(A30stdlife+$E456),(Input!$H$172*(1+rvanilla)^0.5)-SUM($H456:AZ456),(Input!$H$172*(1+rvanilla)^0.5)/A30stdlife))</f>
        <v>0</v>
      </c>
      <c r="BB456" s="168">
        <f>IF(A30stdlife="n/a","n/a",IF(BB$3&gt;(A30stdlife+$E456),(Input!$H$172*(1+rvanilla)^0.5)-SUM($H456:BA456),(Input!$H$172*(1+rvanilla)^0.5)/A30stdlife))</f>
        <v>0</v>
      </c>
      <c r="BC456" s="168">
        <f>IF(A30stdlife="n/a","n/a",IF(BC$3&gt;(A30stdlife+$E456),(Input!$H$172*(1+rvanilla)^0.5)-SUM($H456:BB456),(Input!$H$172*(1+rvanilla)^0.5)/A30stdlife))</f>
        <v>0</v>
      </c>
      <c r="BD456" s="168">
        <f>IF(A30stdlife="n/a","n/a",IF(BD$3&gt;(A30stdlife+$E456),(Input!$H$172*(1+rvanilla)^0.5)-SUM($H456:BC456),(Input!$H$172*(1+rvanilla)^0.5)/A30stdlife))</f>
        <v>0</v>
      </c>
      <c r="BE456" s="168">
        <f>IF(A30stdlife="n/a","n/a",IF(BE$3&gt;(A30stdlife+$E456),(Input!$H$172*(1+rvanilla)^0.5)-SUM($H456:BD456),(Input!$H$172*(1+rvanilla)^0.5)/A30stdlife))</f>
        <v>0</v>
      </c>
      <c r="BF456" s="168">
        <f>IF(A30stdlife="n/a","n/a",IF(BF$3&gt;(A30stdlife+$E456),(Input!$H$172*(1+rvanilla)^0.5)-SUM($H456:BE456),(Input!$H$172*(1+rvanilla)^0.5)/A30stdlife))</f>
        <v>0</v>
      </c>
      <c r="BG456" s="168">
        <f>IF(A30stdlife="n/a","n/a",IF(BG$3&gt;(A30stdlife+$E456),(Input!$H$172*(1+rvanilla)^0.5)-SUM($H456:BF456),(Input!$H$172*(1+rvanilla)^0.5)/A30stdlife))</f>
        <v>0</v>
      </c>
      <c r="BH456" s="168">
        <f>IF(A30stdlife="n/a","n/a",IF(BH$3&gt;(A30stdlife+$E456),(Input!$H$172*(1+rvanilla)^0.5)-SUM($H456:BG456),(Input!$H$172*(1+rvanilla)^0.5)/A30stdlife))</f>
        <v>0</v>
      </c>
      <c r="BI456" s="168">
        <f>IF(A30stdlife="n/a","n/a",IF(BI$3&gt;(A30stdlife+$E456),(Input!$H$172*(1+rvanilla)^0.5)-SUM($H456:BH456),(Input!$H$172*(1+rvanilla)^0.5)/A30stdlife))</f>
        <v>0</v>
      </c>
      <c r="BJ456" s="20"/>
      <c r="BK456" s="20"/>
      <c r="BL456"/>
      <c r="BM456"/>
      <c r="BN456"/>
      <c r="BO456"/>
      <c r="BP456"/>
      <c r="BQ456"/>
      <c r="BR456"/>
      <c r="BS456"/>
      <c r="BT456"/>
      <c r="BU456"/>
      <c r="BV456"/>
      <c r="BW456"/>
      <c r="BX456"/>
      <c r="BY456"/>
      <c r="BZ456"/>
      <c r="CA456"/>
      <c r="CB456"/>
      <c r="CC456"/>
      <c r="CD456"/>
      <c r="CE456"/>
      <c r="CF456"/>
      <c r="CG456"/>
      <c r="CH456"/>
      <c r="CI456"/>
      <c r="CJ456"/>
      <c r="CK456"/>
      <c r="CL456"/>
      <c r="CM456"/>
      <c r="CN456"/>
      <c r="CO456"/>
      <c r="CP456"/>
      <c r="CQ456"/>
      <c r="CR456"/>
      <c r="CS456"/>
      <c r="CT456"/>
      <c r="CU456"/>
      <c r="CV456"/>
      <c r="CW456"/>
      <c r="CX456"/>
      <c r="CY456"/>
      <c r="CZ456"/>
      <c r="DA456"/>
      <c r="DB456"/>
      <c r="DC456"/>
      <c r="DD456"/>
      <c r="DE456"/>
      <c r="DF456"/>
      <c r="DG456"/>
      <c r="DH456"/>
      <c r="DI456"/>
      <c r="DJ456"/>
      <c r="DK456"/>
      <c r="DL456"/>
      <c r="DM456"/>
      <c r="DN456"/>
      <c r="DO456"/>
      <c r="DP456"/>
      <c r="DQ456"/>
      <c r="DR456"/>
      <c r="DS456"/>
      <c r="DT456"/>
      <c r="DU456"/>
      <c r="DV456"/>
      <c r="DW456"/>
      <c r="DX456"/>
      <c r="DY456"/>
      <c r="DZ456"/>
      <c r="EA456"/>
      <c r="EB456"/>
      <c r="EC456"/>
      <c r="ED456"/>
      <c r="EE456"/>
      <c r="EF456"/>
      <c r="EG456"/>
      <c r="EH456"/>
      <c r="EI456"/>
      <c r="EJ456"/>
      <c r="EK456"/>
      <c r="EL456"/>
      <c r="EM456"/>
      <c r="EN456"/>
      <c r="EO456"/>
      <c r="EP456"/>
      <c r="EQ456"/>
      <c r="ER456"/>
      <c r="ES456"/>
      <c r="ET456"/>
      <c r="EU456"/>
      <c r="EV456"/>
      <c r="EW456"/>
      <c r="EX456"/>
      <c r="EY456"/>
      <c r="EZ456"/>
      <c r="FA456"/>
      <c r="FB456"/>
      <c r="FC456"/>
      <c r="FD456"/>
      <c r="FE456"/>
      <c r="FF456"/>
      <c r="FG456"/>
      <c r="FH456"/>
      <c r="FI456"/>
      <c r="FJ456"/>
      <c r="FK456"/>
      <c r="FL456"/>
      <c r="FM456"/>
      <c r="FN456"/>
      <c r="FO456"/>
      <c r="FP456"/>
      <c r="FQ456"/>
      <c r="FR456"/>
      <c r="FS456"/>
      <c r="FT456"/>
      <c r="FU456"/>
      <c r="FV456"/>
      <c r="FW456"/>
      <c r="FX456"/>
      <c r="FY456"/>
      <c r="FZ456"/>
      <c r="GA456"/>
      <c r="GB456"/>
      <c r="GC456"/>
      <c r="GD456"/>
      <c r="GE456"/>
      <c r="GF456"/>
      <c r="GG456"/>
      <c r="GH456"/>
      <c r="GI456"/>
      <c r="GJ456"/>
      <c r="GK456"/>
      <c r="GL456"/>
      <c r="GM456"/>
      <c r="GN456"/>
      <c r="GO456"/>
      <c r="GP456"/>
      <c r="GQ456"/>
      <c r="GR456"/>
      <c r="GS456"/>
      <c r="GT456"/>
      <c r="GU456"/>
      <c r="GV456"/>
      <c r="GW456"/>
      <c r="GX456"/>
      <c r="GY456"/>
      <c r="GZ456"/>
      <c r="HA456"/>
      <c r="HB456"/>
      <c r="HC456"/>
      <c r="HD456"/>
      <c r="HE456"/>
      <c r="HF456"/>
      <c r="HG456"/>
      <c r="HH456"/>
      <c r="HI456"/>
      <c r="HJ456"/>
      <c r="HK456"/>
      <c r="HL456"/>
      <c r="HM456"/>
      <c r="HN456"/>
      <c r="HO456"/>
      <c r="HP456"/>
      <c r="HQ456"/>
      <c r="HR456"/>
      <c r="HS456"/>
      <c r="HT456"/>
      <c r="HU456"/>
      <c r="HV456"/>
      <c r="HW456"/>
      <c r="HX456"/>
      <c r="HY456"/>
      <c r="HZ456"/>
      <c r="IA456"/>
      <c r="IB456"/>
      <c r="IC456"/>
      <c r="ID456"/>
      <c r="IE456"/>
      <c r="IF456"/>
      <c r="IG456"/>
      <c r="IH456"/>
      <c r="II456"/>
      <c r="IJ456"/>
      <c r="IK456"/>
      <c r="IL456"/>
      <c r="IM456"/>
      <c r="IN456"/>
      <c r="IO456"/>
      <c r="IP456"/>
      <c r="IQ456"/>
      <c r="IR456"/>
      <c r="IS456"/>
      <c r="IT456"/>
      <c r="IU456"/>
      <c r="IV456"/>
    </row>
    <row r="457" spans="1:256" s="5" customFormat="1" hidden="1" outlineLevel="2">
      <c r="A457" s="20"/>
      <c r="B457" s="20"/>
      <c r="C457" s="38"/>
      <c r="D457" s="641"/>
      <c r="E457" s="287">
        <v>3</v>
      </c>
      <c r="F457" s="40"/>
      <c r="G457" s="445"/>
      <c r="H457" s="315"/>
      <c r="I457" s="314"/>
      <c r="J457" s="168">
        <f>IF(A30stdlife="n/a","n/a",IF(J$3&gt;(A30stdlife+$E457),(Input!$I$172*(1+rvanilla)^0.5)-SUM($I457:I457),(Input!$I$172*(1+rvanilla)^0.5)/A30stdlife))</f>
        <v>0</v>
      </c>
      <c r="K457" s="168">
        <f>IF(A30stdlife="n/a","n/a",IF(K$3&gt;(A30stdlife+$E457),(Input!$I$172*(1+rvanilla)^0.5)-SUM($I457:J457),(Input!$I$172*(1+rvanilla)^0.5)/A30stdlife))</f>
        <v>0</v>
      </c>
      <c r="L457" s="168">
        <f>IF(A30stdlife="n/a","n/a",IF(L$3&gt;(A30stdlife+$E457),(Input!$I$172*(1+rvanilla)^0.5)-SUM($I457:K457),(Input!$I$172*(1+rvanilla)^0.5)/A30stdlife))</f>
        <v>0</v>
      </c>
      <c r="M457" s="168">
        <f>IF(A30stdlife="n/a","n/a",IF(M$3&gt;(A30stdlife+$E457),(Input!$I$172*(1+rvanilla)^0.5)-SUM($I457:L457),(Input!$I$172*(1+rvanilla)^0.5)/A30stdlife))</f>
        <v>0</v>
      </c>
      <c r="N457" s="168">
        <f>IF(A30stdlife="n/a","n/a",IF(N$3&gt;(A30stdlife+$E457),(Input!$I$172*(1+rvanilla)^0.5)-SUM($I457:M457),(Input!$I$172*(1+rvanilla)^0.5)/A30stdlife))</f>
        <v>0</v>
      </c>
      <c r="O457" s="168">
        <f>IF(A30stdlife="n/a","n/a",IF(O$3&gt;(A30stdlife+$E457),(Input!$I$172*(1+rvanilla)^0.5)-SUM($I457:N457),(Input!$I$172*(1+rvanilla)^0.5)/A30stdlife))</f>
        <v>0</v>
      </c>
      <c r="P457" s="168">
        <f>IF(A30stdlife="n/a","n/a",IF(P$3&gt;(A30stdlife+$E457),(Input!$I$172*(1+rvanilla)^0.5)-SUM($I457:O457),(Input!$I$172*(1+rvanilla)^0.5)/A30stdlife))</f>
        <v>0</v>
      </c>
      <c r="Q457" s="168">
        <f>IF(A30stdlife="n/a","n/a",IF(Q$3&gt;(A30stdlife+$E457),(Input!$I$172*(1+rvanilla)^0.5)-SUM($I457:P457),(Input!$I$172*(1+rvanilla)^0.5)/A30stdlife))</f>
        <v>0</v>
      </c>
      <c r="R457" s="168">
        <f>IF(A30stdlife="n/a","n/a",IF(R$3&gt;(A30stdlife+$E457),(Input!$I$172*(1+rvanilla)^0.5)-SUM($I457:Q457),(Input!$I$172*(1+rvanilla)^0.5)/A30stdlife))</f>
        <v>0</v>
      </c>
      <c r="S457" s="168">
        <f>IF(A30stdlife="n/a","n/a",IF(S$3&gt;(A30stdlife+$E457),(Input!$I$172*(1+rvanilla)^0.5)-SUM($I457:R457),(Input!$I$172*(1+rvanilla)^0.5)/A30stdlife))</f>
        <v>0</v>
      </c>
      <c r="T457" s="168">
        <f>IF(A30stdlife="n/a","n/a",IF(T$3&gt;(A30stdlife+$E457),(Input!$I$172*(1+rvanilla)^0.5)-SUM($I457:S457),(Input!$I$172*(1+rvanilla)^0.5)/A30stdlife))</f>
        <v>0</v>
      </c>
      <c r="U457" s="168">
        <f>IF(A30stdlife="n/a","n/a",IF(U$3&gt;(A30stdlife+$E457),(Input!$I$172*(1+rvanilla)^0.5)-SUM($I457:T457),(Input!$I$172*(1+rvanilla)^0.5)/A30stdlife))</f>
        <v>0</v>
      </c>
      <c r="V457" s="168">
        <f>IF(A30stdlife="n/a","n/a",IF(V$3&gt;(A30stdlife+$E457),(Input!$I$172*(1+rvanilla)^0.5)-SUM($I457:U457),(Input!$I$172*(1+rvanilla)^0.5)/A30stdlife))</f>
        <v>0</v>
      </c>
      <c r="W457" s="168">
        <f>IF(A30stdlife="n/a","n/a",IF(W$3&gt;(A30stdlife+$E457),(Input!$I$172*(1+rvanilla)^0.5)-SUM($I457:V457),(Input!$I$172*(1+rvanilla)^0.5)/A30stdlife))</f>
        <v>0</v>
      </c>
      <c r="X457" s="168">
        <f>IF(A30stdlife="n/a","n/a",IF(X$3&gt;(A30stdlife+$E457),(Input!$I$172*(1+rvanilla)^0.5)-SUM($I457:W457),(Input!$I$172*(1+rvanilla)^0.5)/A30stdlife))</f>
        <v>0</v>
      </c>
      <c r="Y457" s="168">
        <f>IF(A30stdlife="n/a","n/a",IF(Y$3&gt;(A30stdlife+$E457),(Input!$I$172*(1+rvanilla)^0.5)-SUM($I457:X457),(Input!$I$172*(1+rvanilla)^0.5)/A30stdlife))</f>
        <v>0</v>
      </c>
      <c r="Z457" s="168">
        <f>IF(A30stdlife="n/a","n/a",IF(Z$3&gt;(A30stdlife+$E457),(Input!$I$172*(1+rvanilla)^0.5)-SUM($I457:Y457),(Input!$I$172*(1+rvanilla)^0.5)/A30stdlife))</f>
        <v>0</v>
      </c>
      <c r="AA457" s="168">
        <f>IF(A30stdlife="n/a","n/a",IF(AA$3&gt;(A30stdlife+$E457),(Input!$I$172*(1+rvanilla)^0.5)-SUM($I457:Z457),(Input!$I$172*(1+rvanilla)^0.5)/A30stdlife))</f>
        <v>0</v>
      </c>
      <c r="AB457" s="168">
        <f>IF(A30stdlife="n/a","n/a",IF(AB$3&gt;(A30stdlife+$E457),(Input!$I$172*(1+rvanilla)^0.5)-SUM($I457:AA457),(Input!$I$172*(1+rvanilla)^0.5)/A30stdlife))</f>
        <v>0</v>
      </c>
      <c r="AC457" s="168">
        <f>IF(A30stdlife="n/a","n/a",IF(AC$3&gt;(A30stdlife+$E457),(Input!$I$172*(1+rvanilla)^0.5)-SUM($I457:AB457),(Input!$I$172*(1+rvanilla)^0.5)/A30stdlife))</f>
        <v>0</v>
      </c>
      <c r="AD457" s="168">
        <f>IF(A30stdlife="n/a","n/a",IF(AD$3&gt;(A30stdlife+$E457),(Input!$I$172*(1+rvanilla)^0.5)-SUM($I457:AC457),(Input!$I$172*(1+rvanilla)^0.5)/A30stdlife))</f>
        <v>0</v>
      </c>
      <c r="AE457" s="168">
        <f>IF(A30stdlife="n/a","n/a",IF(AE$3&gt;(A30stdlife+$E457),(Input!$I$172*(1+rvanilla)^0.5)-SUM($I457:AD457),(Input!$I$172*(1+rvanilla)^0.5)/A30stdlife))</f>
        <v>0</v>
      </c>
      <c r="AF457" s="168">
        <f>IF(A30stdlife="n/a","n/a",IF(AF$3&gt;(A30stdlife+$E457),(Input!$I$172*(1+rvanilla)^0.5)-SUM($I457:AE457),(Input!$I$172*(1+rvanilla)^0.5)/A30stdlife))</f>
        <v>0</v>
      </c>
      <c r="AG457" s="168">
        <f>IF(A30stdlife="n/a","n/a",IF(AG$3&gt;(A30stdlife+$E457),(Input!$I$172*(1+rvanilla)^0.5)-SUM($I457:AF457),(Input!$I$172*(1+rvanilla)^0.5)/A30stdlife))</f>
        <v>0</v>
      </c>
      <c r="AH457" s="168">
        <f>IF(A30stdlife="n/a","n/a",IF(AH$3&gt;(A30stdlife+$E457),(Input!$I$172*(1+rvanilla)^0.5)-SUM($I457:AG457),(Input!$I$172*(1+rvanilla)^0.5)/A30stdlife))</f>
        <v>0</v>
      </c>
      <c r="AI457" s="168">
        <f>IF(A30stdlife="n/a","n/a",IF(AI$3&gt;(A30stdlife+$E457),(Input!$I$172*(1+rvanilla)^0.5)-SUM($I457:AH457),(Input!$I$172*(1+rvanilla)^0.5)/A30stdlife))</f>
        <v>0</v>
      </c>
      <c r="AJ457" s="168">
        <f>IF(A30stdlife="n/a","n/a",IF(AJ$3&gt;(A30stdlife+$E457),(Input!$I$172*(1+rvanilla)^0.5)-SUM($I457:AI457),(Input!$I$172*(1+rvanilla)^0.5)/A30stdlife))</f>
        <v>0</v>
      </c>
      <c r="AK457" s="168">
        <f>IF(A30stdlife="n/a","n/a",IF(AK$3&gt;(A30stdlife+$E457),(Input!$I$172*(1+rvanilla)^0.5)-SUM($I457:AJ457),(Input!$I$172*(1+rvanilla)^0.5)/A30stdlife))</f>
        <v>0</v>
      </c>
      <c r="AL457" s="168">
        <f>IF(A30stdlife="n/a","n/a",IF(AL$3&gt;(A30stdlife+$E457),(Input!$I$172*(1+rvanilla)^0.5)-SUM($I457:AK457),(Input!$I$172*(1+rvanilla)^0.5)/A30stdlife))</f>
        <v>0</v>
      </c>
      <c r="AM457" s="168">
        <f>IF(A30stdlife="n/a","n/a",IF(AM$3&gt;(A30stdlife+$E457),(Input!$I$172*(1+rvanilla)^0.5)-SUM($I457:AL457),(Input!$I$172*(1+rvanilla)^0.5)/A30stdlife))</f>
        <v>0</v>
      </c>
      <c r="AN457" s="168">
        <f>IF(A30stdlife="n/a","n/a",IF(AN$3&gt;(A30stdlife+$E457),(Input!$I$172*(1+rvanilla)^0.5)-SUM($I457:AM457),(Input!$I$172*(1+rvanilla)^0.5)/A30stdlife))</f>
        <v>0</v>
      </c>
      <c r="AO457" s="168">
        <f>IF(A30stdlife="n/a","n/a",IF(AO$3&gt;(A30stdlife+$E457),(Input!$I$172*(1+rvanilla)^0.5)-SUM($I457:AN457),(Input!$I$172*(1+rvanilla)^0.5)/A30stdlife))</f>
        <v>0</v>
      </c>
      <c r="AP457" s="168">
        <f>IF(A30stdlife="n/a","n/a",IF(AP$3&gt;(A30stdlife+$E457),(Input!$I$172*(1+rvanilla)^0.5)-SUM($I457:AO457),(Input!$I$172*(1+rvanilla)^0.5)/A30stdlife))</f>
        <v>0</v>
      </c>
      <c r="AQ457" s="168">
        <f>IF(A30stdlife="n/a","n/a",IF(AQ$3&gt;(A30stdlife+$E457),(Input!$I$172*(1+rvanilla)^0.5)-SUM($I457:AP457),(Input!$I$172*(1+rvanilla)^0.5)/A30stdlife))</f>
        <v>0</v>
      </c>
      <c r="AR457" s="168">
        <f>IF(A30stdlife="n/a","n/a",IF(AR$3&gt;(A30stdlife+$E457),(Input!$I$172*(1+rvanilla)^0.5)-SUM($I457:AQ457),(Input!$I$172*(1+rvanilla)^0.5)/A30stdlife))</f>
        <v>0</v>
      </c>
      <c r="AS457" s="168">
        <f>IF(A30stdlife="n/a","n/a",IF(AS$3&gt;(A30stdlife+$E457),(Input!$I$172*(1+rvanilla)^0.5)-SUM($I457:AR457),(Input!$I$172*(1+rvanilla)^0.5)/A30stdlife))</f>
        <v>0</v>
      </c>
      <c r="AT457" s="168">
        <f>IF(A30stdlife="n/a","n/a",IF(AT$3&gt;(A30stdlife+$E457),(Input!$I$172*(1+rvanilla)^0.5)-SUM($I457:AS457),(Input!$I$172*(1+rvanilla)^0.5)/A30stdlife))</f>
        <v>0</v>
      </c>
      <c r="AU457" s="168">
        <f>IF(A30stdlife="n/a","n/a",IF(AU$3&gt;(A30stdlife+$E457),(Input!$I$172*(1+rvanilla)^0.5)-SUM($I457:AT457),(Input!$I$172*(1+rvanilla)^0.5)/A30stdlife))</f>
        <v>0</v>
      </c>
      <c r="AV457" s="168">
        <f>IF(A30stdlife="n/a","n/a",IF(AV$3&gt;(A30stdlife+$E457),(Input!$I$172*(1+rvanilla)^0.5)-SUM($I457:AU457),(Input!$I$172*(1+rvanilla)^0.5)/A30stdlife))</f>
        <v>0</v>
      </c>
      <c r="AW457" s="168">
        <f>IF(A30stdlife="n/a","n/a",IF(AW$3&gt;(A30stdlife+$E457),(Input!$I$172*(1+rvanilla)^0.5)-SUM($I457:AV457),(Input!$I$172*(1+rvanilla)^0.5)/A30stdlife))</f>
        <v>0</v>
      </c>
      <c r="AX457" s="168">
        <f>IF(A30stdlife="n/a","n/a",IF(AX$3&gt;(A30stdlife+$E457),(Input!$I$172*(1+rvanilla)^0.5)-SUM($I457:AW457),(Input!$I$172*(1+rvanilla)^0.5)/A30stdlife))</f>
        <v>0</v>
      </c>
      <c r="AY457" s="168">
        <f>IF(A30stdlife="n/a","n/a",IF(AY$3&gt;(A30stdlife+$E457),(Input!$I$172*(1+rvanilla)^0.5)-SUM($I457:AX457),(Input!$I$172*(1+rvanilla)^0.5)/A30stdlife))</f>
        <v>0</v>
      </c>
      <c r="AZ457" s="168">
        <f>IF(A30stdlife="n/a","n/a",IF(AZ$3&gt;(A30stdlife+$E457),(Input!$I$172*(1+rvanilla)^0.5)-SUM($I457:AY457),(Input!$I$172*(1+rvanilla)^0.5)/A30stdlife))</f>
        <v>0</v>
      </c>
      <c r="BA457" s="168">
        <f>IF(A30stdlife="n/a","n/a",IF(BA$3&gt;(A30stdlife+$E457),(Input!$I$172*(1+rvanilla)^0.5)-SUM($I457:AZ457),(Input!$I$172*(1+rvanilla)^0.5)/A30stdlife))</f>
        <v>0</v>
      </c>
      <c r="BB457" s="168">
        <f>IF(A30stdlife="n/a","n/a",IF(BB$3&gt;(A30stdlife+$E457),(Input!$I$172*(1+rvanilla)^0.5)-SUM($I457:BA457),(Input!$I$172*(1+rvanilla)^0.5)/A30stdlife))</f>
        <v>0</v>
      </c>
      <c r="BC457" s="168">
        <f>IF(A30stdlife="n/a","n/a",IF(BC$3&gt;(A30stdlife+$E457),(Input!$I$172*(1+rvanilla)^0.5)-SUM($I457:BB457),(Input!$I$172*(1+rvanilla)^0.5)/A30stdlife))</f>
        <v>0</v>
      </c>
      <c r="BD457" s="168">
        <f>IF(A30stdlife="n/a","n/a",IF(BD$3&gt;(A30stdlife+$E457),(Input!$I$172*(1+rvanilla)^0.5)-SUM($I457:BC457),(Input!$I$172*(1+rvanilla)^0.5)/A30stdlife))</f>
        <v>0</v>
      </c>
      <c r="BE457" s="168">
        <f>IF(A30stdlife="n/a","n/a",IF(BE$3&gt;(A30stdlife+$E457),(Input!$I$172*(1+rvanilla)^0.5)-SUM($I457:BD457),(Input!$I$172*(1+rvanilla)^0.5)/A30stdlife))</f>
        <v>0</v>
      </c>
      <c r="BF457" s="168">
        <f>IF(A30stdlife="n/a","n/a",IF(BF$3&gt;(A30stdlife+$E457),(Input!$I$172*(1+rvanilla)^0.5)-SUM($I457:BE457),(Input!$I$172*(1+rvanilla)^0.5)/A30stdlife))</f>
        <v>0</v>
      </c>
      <c r="BG457" s="168">
        <f>IF(A30stdlife="n/a","n/a",IF(BG$3&gt;(A30stdlife+$E457),(Input!$I$172*(1+rvanilla)^0.5)-SUM($I457:BF457),(Input!$I$172*(1+rvanilla)^0.5)/A30stdlife))</f>
        <v>0</v>
      </c>
      <c r="BH457" s="168">
        <f>IF(A30stdlife="n/a","n/a",IF(BH$3&gt;(A30stdlife+$E457),(Input!$I$172*(1+rvanilla)^0.5)-SUM($I457:BG457),(Input!$I$172*(1+rvanilla)^0.5)/A30stdlife))</f>
        <v>0</v>
      </c>
      <c r="BI457" s="168">
        <f>IF(A30stdlife="n/a","n/a",IF(BI$3&gt;(A30stdlife+$E457),(Input!$I$172*(1+rvanilla)^0.5)-SUM($I457:BH457),(Input!$I$172*(1+rvanilla)^0.5)/A30stdlife))</f>
        <v>0</v>
      </c>
      <c r="BJ457" s="20"/>
      <c r="BK457" s="20"/>
      <c r="BL457"/>
      <c r="BM457"/>
      <c r="BN457"/>
      <c r="BO457"/>
      <c r="BP457"/>
      <c r="BQ457"/>
      <c r="BR457"/>
      <c r="BS457"/>
      <c r="BT457"/>
      <c r="BU457"/>
      <c r="BV457"/>
      <c r="BW457"/>
      <c r="BX457"/>
      <c r="BY457"/>
      <c r="BZ457"/>
      <c r="CA457"/>
      <c r="CB457"/>
      <c r="CC457"/>
      <c r="CD457"/>
      <c r="CE457"/>
      <c r="CF457"/>
      <c r="CG457"/>
      <c r="CH457"/>
      <c r="CI457"/>
      <c r="CJ457"/>
      <c r="CK457"/>
      <c r="CL457"/>
      <c r="CM457"/>
      <c r="CN457"/>
      <c r="CO457"/>
      <c r="CP457"/>
      <c r="CQ457"/>
      <c r="CR457"/>
      <c r="CS457"/>
      <c r="CT457"/>
      <c r="CU457"/>
      <c r="CV457"/>
      <c r="CW457"/>
      <c r="CX457"/>
      <c r="CY457"/>
      <c r="CZ457"/>
      <c r="DA457"/>
      <c r="DB457"/>
      <c r="DC457"/>
      <c r="DD457"/>
      <c r="DE457"/>
      <c r="DF457"/>
      <c r="DG457"/>
      <c r="DH457"/>
      <c r="DI457"/>
      <c r="DJ457"/>
      <c r="DK457"/>
      <c r="DL457"/>
      <c r="DM457"/>
      <c r="DN457"/>
      <c r="DO457"/>
      <c r="DP457"/>
      <c r="DQ457"/>
      <c r="DR457"/>
      <c r="DS457"/>
      <c r="DT457"/>
      <c r="DU457"/>
      <c r="DV457"/>
      <c r="DW457"/>
      <c r="DX457"/>
      <c r="DY457"/>
      <c r="DZ457"/>
      <c r="EA457"/>
      <c r="EB457"/>
      <c r="EC457"/>
      <c r="ED457"/>
      <c r="EE457"/>
      <c r="EF457"/>
      <c r="EG457"/>
      <c r="EH457"/>
      <c r="EI457"/>
      <c r="EJ457"/>
      <c r="EK457"/>
      <c r="EL457"/>
      <c r="EM457"/>
      <c r="EN457"/>
      <c r="EO457"/>
      <c r="EP457"/>
      <c r="EQ457"/>
      <c r="ER457"/>
      <c r="ES457"/>
      <c r="ET457"/>
      <c r="EU457"/>
      <c r="EV457"/>
      <c r="EW457"/>
      <c r="EX457"/>
      <c r="EY457"/>
      <c r="EZ457"/>
      <c r="FA457"/>
      <c r="FB457"/>
      <c r="FC457"/>
      <c r="FD457"/>
      <c r="FE457"/>
      <c r="FF457"/>
      <c r="FG457"/>
      <c r="FH457"/>
      <c r="FI457"/>
      <c r="FJ457"/>
      <c r="FK457"/>
      <c r="FL457"/>
      <c r="FM457"/>
      <c r="FN457"/>
      <c r="FO457"/>
      <c r="FP457"/>
      <c r="FQ457"/>
      <c r="FR457"/>
      <c r="FS457"/>
      <c r="FT457"/>
      <c r="FU457"/>
      <c r="FV457"/>
      <c r="FW457"/>
      <c r="FX457"/>
      <c r="FY457"/>
      <c r="FZ457"/>
      <c r="GA457"/>
      <c r="GB457"/>
      <c r="GC457"/>
      <c r="GD457"/>
      <c r="GE457"/>
      <c r="GF457"/>
      <c r="GG457"/>
      <c r="GH457"/>
      <c r="GI457"/>
      <c r="GJ457"/>
      <c r="GK457"/>
      <c r="GL457"/>
      <c r="GM457"/>
      <c r="GN457"/>
      <c r="GO457"/>
      <c r="GP457"/>
      <c r="GQ457"/>
      <c r="GR457"/>
      <c r="GS457"/>
      <c r="GT457"/>
      <c r="GU457"/>
      <c r="GV457"/>
      <c r="GW457"/>
      <c r="GX457"/>
      <c r="GY457"/>
      <c r="GZ457"/>
      <c r="HA457"/>
      <c r="HB457"/>
      <c r="HC457"/>
      <c r="HD457"/>
      <c r="HE457"/>
      <c r="HF457"/>
      <c r="HG457"/>
      <c r="HH457"/>
      <c r="HI457"/>
      <c r="HJ457"/>
      <c r="HK457"/>
      <c r="HL457"/>
      <c r="HM457"/>
      <c r="HN457"/>
      <c r="HO457"/>
      <c r="HP457"/>
      <c r="HQ457"/>
      <c r="HR457"/>
      <c r="HS457"/>
      <c r="HT457"/>
      <c r="HU457"/>
      <c r="HV457"/>
      <c r="HW457"/>
      <c r="HX457"/>
      <c r="HY457"/>
      <c r="HZ457"/>
      <c r="IA457"/>
      <c r="IB457"/>
      <c r="IC457"/>
      <c r="ID457"/>
      <c r="IE457"/>
      <c r="IF457"/>
      <c r="IG457"/>
      <c r="IH457"/>
      <c r="II457"/>
      <c r="IJ457"/>
      <c r="IK457"/>
      <c r="IL457"/>
      <c r="IM457"/>
      <c r="IN457"/>
      <c r="IO457"/>
      <c r="IP457"/>
      <c r="IQ457"/>
      <c r="IR457"/>
      <c r="IS457"/>
      <c r="IT457"/>
      <c r="IU457"/>
      <c r="IV457"/>
    </row>
    <row r="458" spans="1:256" s="5" customFormat="1" hidden="1" outlineLevel="2">
      <c r="A458" s="20"/>
      <c r="B458" s="20"/>
      <c r="C458" s="38"/>
      <c r="D458" s="641"/>
      <c r="E458" s="287">
        <v>4</v>
      </c>
      <c r="F458" s="40"/>
      <c r="G458" s="445"/>
      <c r="H458" s="315"/>
      <c r="I458" s="315"/>
      <c r="J458" s="314"/>
      <c r="K458" s="168">
        <f>IF(A30stdlife="n/a","n/a",IF(K$3&gt;(A30stdlife+$E458),(Input!$J$172*(1+rvanilla)^0.5)-SUM($J458:J458),(Input!$J$172*(1+rvanilla)^0.5)/A30stdlife))</f>
        <v>0</v>
      </c>
      <c r="L458" s="168">
        <f>IF(A30stdlife="n/a","n/a",IF(L$3&gt;(A30stdlife+$E458),(Input!$J$172*(1+rvanilla)^0.5)-SUM($J458:K458),(Input!$J$172*(1+rvanilla)^0.5)/A30stdlife))</f>
        <v>0</v>
      </c>
      <c r="M458" s="168">
        <f>IF(A30stdlife="n/a","n/a",IF(M$3&gt;(A30stdlife+$E458),(Input!$J$172*(1+rvanilla)^0.5)-SUM($J458:L458),(Input!$J$172*(1+rvanilla)^0.5)/A30stdlife))</f>
        <v>0</v>
      </c>
      <c r="N458" s="168">
        <f>IF(A30stdlife="n/a","n/a",IF(N$3&gt;(A30stdlife+$E458),(Input!$J$172*(1+rvanilla)^0.5)-SUM($J458:M458),(Input!$J$172*(1+rvanilla)^0.5)/A30stdlife))</f>
        <v>0</v>
      </c>
      <c r="O458" s="168">
        <f>IF(A30stdlife="n/a","n/a",IF(O$3&gt;(A30stdlife+$E458),(Input!$J$172*(1+rvanilla)^0.5)-SUM($J458:N458),(Input!$J$172*(1+rvanilla)^0.5)/A30stdlife))</f>
        <v>0</v>
      </c>
      <c r="P458" s="168">
        <f>IF(A30stdlife="n/a","n/a",IF(P$3&gt;(A30stdlife+$E458),(Input!$J$172*(1+rvanilla)^0.5)-SUM($J458:O458),(Input!$J$172*(1+rvanilla)^0.5)/A30stdlife))</f>
        <v>0</v>
      </c>
      <c r="Q458" s="168">
        <f>IF(A30stdlife="n/a","n/a",IF(Q$3&gt;(A30stdlife+$E458),(Input!$J$172*(1+rvanilla)^0.5)-SUM($J458:P458),(Input!$J$172*(1+rvanilla)^0.5)/A30stdlife))</f>
        <v>0</v>
      </c>
      <c r="R458" s="168">
        <f>IF(A30stdlife="n/a","n/a",IF(R$3&gt;(A30stdlife+$E458),(Input!$J$172*(1+rvanilla)^0.5)-SUM($J458:Q458),(Input!$J$172*(1+rvanilla)^0.5)/A30stdlife))</f>
        <v>0</v>
      </c>
      <c r="S458" s="168">
        <f>IF(A30stdlife="n/a","n/a",IF(S$3&gt;(A30stdlife+$E458),(Input!$J$172*(1+rvanilla)^0.5)-SUM($J458:R458),(Input!$J$172*(1+rvanilla)^0.5)/A30stdlife))</f>
        <v>0</v>
      </c>
      <c r="T458" s="168">
        <f>IF(A30stdlife="n/a","n/a",IF(T$3&gt;(A30stdlife+$E458),(Input!$J$172*(1+rvanilla)^0.5)-SUM($J458:S458),(Input!$J$172*(1+rvanilla)^0.5)/A30stdlife))</f>
        <v>0</v>
      </c>
      <c r="U458" s="168">
        <f>IF(A30stdlife="n/a","n/a",IF(U$3&gt;(A30stdlife+$E458),(Input!$J$172*(1+rvanilla)^0.5)-SUM($J458:T458),(Input!$J$172*(1+rvanilla)^0.5)/A30stdlife))</f>
        <v>0</v>
      </c>
      <c r="V458" s="168">
        <f>IF(A30stdlife="n/a","n/a",IF(V$3&gt;(A30stdlife+$E458),(Input!$J$172*(1+rvanilla)^0.5)-SUM($J458:U458),(Input!$J$172*(1+rvanilla)^0.5)/A30stdlife))</f>
        <v>0</v>
      </c>
      <c r="W458" s="168">
        <f>IF(A30stdlife="n/a","n/a",IF(W$3&gt;(A30stdlife+$E458),(Input!$J$172*(1+rvanilla)^0.5)-SUM($J458:V458),(Input!$J$172*(1+rvanilla)^0.5)/A30stdlife))</f>
        <v>0</v>
      </c>
      <c r="X458" s="168">
        <f>IF(A30stdlife="n/a","n/a",IF(X$3&gt;(A30stdlife+$E458),(Input!$J$172*(1+rvanilla)^0.5)-SUM($J458:W458),(Input!$J$172*(1+rvanilla)^0.5)/A30stdlife))</f>
        <v>0</v>
      </c>
      <c r="Y458" s="168">
        <f>IF(A30stdlife="n/a","n/a",IF(Y$3&gt;(A30stdlife+$E458),(Input!$J$172*(1+rvanilla)^0.5)-SUM($J458:X458),(Input!$J$172*(1+rvanilla)^0.5)/A30stdlife))</f>
        <v>0</v>
      </c>
      <c r="Z458" s="168">
        <f>IF(A30stdlife="n/a","n/a",IF(Z$3&gt;(A30stdlife+$E458),(Input!$J$172*(1+rvanilla)^0.5)-SUM($J458:Y458),(Input!$J$172*(1+rvanilla)^0.5)/A30stdlife))</f>
        <v>0</v>
      </c>
      <c r="AA458" s="168">
        <f>IF(A30stdlife="n/a","n/a",IF(AA$3&gt;(A30stdlife+$E458),(Input!$J$172*(1+rvanilla)^0.5)-SUM($J458:Z458),(Input!$J$172*(1+rvanilla)^0.5)/A30stdlife))</f>
        <v>0</v>
      </c>
      <c r="AB458" s="168">
        <f>IF(A30stdlife="n/a","n/a",IF(AB$3&gt;(A30stdlife+$E458),(Input!$J$172*(1+rvanilla)^0.5)-SUM($J458:AA458),(Input!$J$172*(1+rvanilla)^0.5)/A30stdlife))</f>
        <v>0</v>
      </c>
      <c r="AC458" s="168">
        <f>IF(A30stdlife="n/a","n/a",IF(AC$3&gt;(A30stdlife+$E458),(Input!$J$172*(1+rvanilla)^0.5)-SUM($J458:AB458),(Input!$J$172*(1+rvanilla)^0.5)/A30stdlife))</f>
        <v>0</v>
      </c>
      <c r="AD458" s="168">
        <f>IF(A30stdlife="n/a","n/a",IF(AD$3&gt;(A30stdlife+$E458),(Input!$J$172*(1+rvanilla)^0.5)-SUM($J458:AC458),(Input!$J$172*(1+rvanilla)^0.5)/A30stdlife))</f>
        <v>0</v>
      </c>
      <c r="AE458" s="168">
        <f>IF(A30stdlife="n/a","n/a",IF(AE$3&gt;(A30stdlife+$E458),(Input!$J$172*(1+rvanilla)^0.5)-SUM($J458:AD458),(Input!$J$172*(1+rvanilla)^0.5)/A30stdlife))</f>
        <v>0</v>
      </c>
      <c r="AF458" s="168">
        <f>IF(A30stdlife="n/a","n/a",IF(AF$3&gt;(A30stdlife+$E458),(Input!$J$172*(1+rvanilla)^0.5)-SUM($J458:AE458),(Input!$J$172*(1+rvanilla)^0.5)/A30stdlife))</f>
        <v>0</v>
      </c>
      <c r="AG458" s="168">
        <f>IF(A30stdlife="n/a","n/a",IF(AG$3&gt;(A30stdlife+$E458),(Input!$J$172*(1+rvanilla)^0.5)-SUM($J458:AF458),(Input!$J$172*(1+rvanilla)^0.5)/A30stdlife))</f>
        <v>0</v>
      </c>
      <c r="AH458" s="168">
        <f>IF(A30stdlife="n/a","n/a",IF(AH$3&gt;(A30stdlife+$E458),(Input!$J$172*(1+rvanilla)^0.5)-SUM($J458:AG458),(Input!$J$172*(1+rvanilla)^0.5)/A30stdlife))</f>
        <v>0</v>
      </c>
      <c r="AI458" s="168">
        <f>IF(A30stdlife="n/a","n/a",IF(AI$3&gt;(A30stdlife+$E458),(Input!$J$172*(1+rvanilla)^0.5)-SUM($J458:AH458),(Input!$J$172*(1+rvanilla)^0.5)/A30stdlife))</f>
        <v>0</v>
      </c>
      <c r="AJ458" s="168">
        <f>IF(A30stdlife="n/a","n/a",IF(AJ$3&gt;(A30stdlife+$E458),(Input!$J$172*(1+rvanilla)^0.5)-SUM($J458:AI458),(Input!$J$172*(1+rvanilla)^0.5)/A30stdlife))</f>
        <v>0</v>
      </c>
      <c r="AK458" s="168">
        <f>IF(A30stdlife="n/a","n/a",IF(AK$3&gt;(A30stdlife+$E458),(Input!$J$172*(1+rvanilla)^0.5)-SUM($J458:AJ458),(Input!$J$172*(1+rvanilla)^0.5)/A30stdlife))</f>
        <v>0</v>
      </c>
      <c r="AL458" s="168">
        <f>IF(A30stdlife="n/a","n/a",IF(AL$3&gt;(A30stdlife+$E458),(Input!$J$172*(1+rvanilla)^0.5)-SUM($J458:AK458),(Input!$J$172*(1+rvanilla)^0.5)/A30stdlife))</f>
        <v>0</v>
      </c>
      <c r="AM458" s="168">
        <f>IF(A30stdlife="n/a","n/a",IF(AM$3&gt;(A30stdlife+$E458),(Input!$J$172*(1+rvanilla)^0.5)-SUM($J458:AL458),(Input!$J$172*(1+rvanilla)^0.5)/A30stdlife))</f>
        <v>0</v>
      </c>
      <c r="AN458" s="168">
        <f>IF(A30stdlife="n/a","n/a",IF(AN$3&gt;(A30stdlife+$E458),(Input!$J$172*(1+rvanilla)^0.5)-SUM($J458:AM458),(Input!$J$172*(1+rvanilla)^0.5)/A30stdlife))</f>
        <v>0</v>
      </c>
      <c r="AO458" s="168">
        <f>IF(A30stdlife="n/a","n/a",IF(AO$3&gt;(A30stdlife+$E458),(Input!$J$172*(1+rvanilla)^0.5)-SUM($J458:AN458),(Input!$J$172*(1+rvanilla)^0.5)/A30stdlife))</f>
        <v>0</v>
      </c>
      <c r="AP458" s="168">
        <f>IF(A30stdlife="n/a","n/a",IF(AP$3&gt;(A30stdlife+$E458),(Input!$J$172*(1+rvanilla)^0.5)-SUM($J458:AO458),(Input!$J$172*(1+rvanilla)^0.5)/A30stdlife))</f>
        <v>0</v>
      </c>
      <c r="AQ458" s="168">
        <f>IF(A30stdlife="n/a","n/a",IF(AQ$3&gt;(A30stdlife+$E458),(Input!$J$172*(1+rvanilla)^0.5)-SUM($J458:AP458),(Input!$J$172*(1+rvanilla)^0.5)/A30stdlife))</f>
        <v>0</v>
      </c>
      <c r="AR458" s="168">
        <f>IF(A30stdlife="n/a","n/a",IF(AR$3&gt;(A30stdlife+$E458),(Input!$J$172*(1+rvanilla)^0.5)-SUM($J458:AQ458),(Input!$J$172*(1+rvanilla)^0.5)/A30stdlife))</f>
        <v>0</v>
      </c>
      <c r="AS458" s="168">
        <f>IF(A30stdlife="n/a","n/a",IF(AS$3&gt;(A30stdlife+$E458),(Input!$J$172*(1+rvanilla)^0.5)-SUM($J458:AR458),(Input!$J$172*(1+rvanilla)^0.5)/A30stdlife))</f>
        <v>0</v>
      </c>
      <c r="AT458" s="168">
        <f>IF(A30stdlife="n/a","n/a",IF(AT$3&gt;(A30stdlife+$E458),(Input!$J$172*(1+rvanilla)^0.5)-SUM($J458:AS458),(Input!$J$172*(1+rvanilla)^0.5)/A30stdlife))</f>
        <v>0</v>
      </c>
      <c r="AU458" s="168">
        <f>IF(A30stdlife="n/a","n/a",IF(AU$3&gt;(A30stdlife+$E458),(Input!$J$172*(1+rvanilla)^0.5)-SUM($J458:AT458),(Input!$J$172*(1+rvanilla)^0.5)/A30stdlife))</f>
        <v>0</v>
      </c>
      <c r="AV458" s="168">
        <f>IF(A30stdlife="n/a","n/a",IF(AV$3&gt;(A30stdlife+$E458),(Input!$J$172*(1+rvanilla)^0.5)-SUM($J458:AU458),(Input!$J$172*(1+rvanilla)^0.5)/A30stdlife))</f>
        <v>0</v>
      </c>
      <c r="AW458" s="168">
        <f>IF(A30stdlife="n/a","n/a",IF(AW$3&gt;(A30stdlife+$E458),(Input!$J$172*(1+rvanilla)^0.5)-SUM($J458:AV458),(Input!$J$172*(1+rvanilla)^0.5)/A30stdlife))</f>
        <v>0</v>
      </c>
      <c r="AX458" s="168">
        <f>IF(A30stdlife="n/a","n/a",IF(AX$3&gt;(A30stdlife+$E458),(Input!$J$172*(1+rvanilla)^0.5)-SUM($J458:AW458),(Input!$J$172*(1+rvanilla)^0.5)/A30stdlife))</f>
        <v>0</v>
      </c>
      <c r="AY458" s="168">
        <f>IF(A30stdlife="n/a","n/a",IF(AY$3&gt;(A30stdlife+$E458),(Input!$J$172*(1+rvanilla)^0.5)-SUM($J458:AX458),(Input!$J$172*(1+rvanilla)^0.5)/A30stdlife))</f>
        <v>0</v>
      </c>
      <c r="AZ458" s="168">
        <f>IF(A30stdlife="n/a","n/a",IF(AZ$3&gt;(A30stdlife+$E458),(Input!$J$172*(1+rvanilla)^0.5)-SUM($J458:AY458),(Input!$J$172*(1+rvanilla)^0.5)/A30stdlife))</f>
        <v>0</v>
      </c>
      <c r="BA458" s="168">
        <f>IF(A30stdlife="n/a","n/a",IF(BA$3&gt;(A30stdlife+$E458),(Input!$J$172*(1+rvanilla)^0.5)-SUM($J458:AZ458),(Input!$J$172*(1+rvanilla)^0.5)/A30stdlife))</f>
        <v>0</v>
      </c>
      <c r="BB458" s="168">
        <f>IF(A30stdlife="n/a","n/a",IF(BB$3&gt;(A30stdlife+$E458),(Input!$J$172*(1+rvanilla)^0.5)-SUM($J458:BA458),(Input!$J$172*(1+rvanilla)^0.5)/A30stdlife))</f>
        <v>0</v>
      </c>
      <c r="BC458" s="168">
        <f>IF(A30stdlife="n/a","n/a",IF(BC$3&gt;(A30stdlife+$E458),(Input!$J$172*(1+rvanilla)^0.5)-SUM($J458:BB458),(Input!$J$172*(1+rvanilla)^0.5)/A30stdlife))</f>
        <v>0</v>
      </c>
      <c r="BD458" s="168">
        <f>IF(A30stdlife="n/a","n/a",IF(BD$3&gt;(A30stdlife+$E458),(Input!$J$172*(1+rvanilla)^0.5)-SUM($J458:BC458),(Input!$J$172*(1+rvanilla)^0.5)/A30stdlife))</f>
        <v>0</v>
      </c>
      <c r="BE458" s="168">
        <f>IF(A30stdlife="n/a","n/a",IF(BE$3&gt;(A30stdlife+$E458),(Input!$J$172*(1+rvanilla)^0.5)-SUM($J458:BD458),(Input!$J$172*(1+rvanilla)^0.5)/A30stdlife))</f>
        <v>0</v>
      </c>
      <c r="BF458" s="168">
        <f>IF(A30stdlife="n/a","n/a",IF(BF$3&gt;(A30stdlife+$E458),(Input!$J$172*(1+rvanilla)^0.5)-SUM($J458:BE458),(Input!$J$172*(1+rvanilla)^0.5)/A30stdlife))</f>
        <v>0</v>
      </c>
      <c r="BG458" s="168">
        <f>IF(A30stdlife="n/a","n/a",IF(BG$3&gt;(A30stdlife+$E458),(Input!$J$172*(1+rvanilla)^0.5)-SUM($J458:BF458),(Input!$J$172*(1+rvanilla)^0.5)/A30stdlife))</f>
        <v>0</v>
      </c>
      <c r="BH458" s="168">
        <f>IF(A30stdlife="n/a","n/a",IF(BH$3&gt;(A30stdlife+$E458),(Input!$J$172*(1+rvanilla)^0.5)-SUM($J458:BG458),(Input!$J$172*(1+rvanilla)^0.5)/A30stdlife))</f>
        <v>0</v>
      </c>
      <c r="BI458" s="168">
        <f>IF(A30stdlife="n/a","n/a",IF(BI$3&gt;(A30stdlife+$E458),(Input!$J$172*(1+rvanilla)^0.5)-SUM($J458:BH458),(Input!$J$172*(1+rvanilla)^0.5)/A30stdlife))</f>
        <v>0</v>
      </c>
      <c r="BJ458" s="20"/>
      <c r="BK458" s="20"/>
      <c r="BL458"/>
      <c r="BM458"/>
      <c r="BN458"/>
      <c r="BO458"/>
      <c r="BP458"/>
      <c r="BQ458"/>
      <c r="BR458"/>
      <c r="BS458"/>
      <c r="BT458"/>
      <c r="BU458"/>
      <c r="BV458"/>
      <c r="BW458"/>
      <c r="BX458"/>
      <c r="BY458"/>
      <c r="BZ458"/>
      <c r="CA458"/>
      <c r="CB458"/>
      <c r="CC458"/>
      <c r="CD458"/>
      <c r="CE458"/>
      <c r="CF458"/>
      <c r="CG458"/>
      <c r="CH458"/>
      <c r="CI458"/>
      <c r="CJ458"/>
      <c r="CK458"/>
      <c r="CL458"/>
      <c r="CM458"/>
      <c r="CN458"/>
      <c r="CO458"/>
      <c r="CP458"/>
      <c r="CQ458"/>
      <c r="CR458"/>
      <c r="CS458"/>
      <c r="CT458"/>
      <c r="CU458"/>
      <c r="CV458"/>
      <c r="CW458"/>
      <c r="CX458"/>
      <c r="CY458"/>
      <c r="CZ458"/>
      <c r="DA458"/>
      <c r="DB458"/>
      <c r="DC458"/>
      <c r="DD458"/>
      <c r="DE458"/>
      <c r="DF458"/>
      <c r="DG458"/>
      <c r="DH458"/>
      <c r="DI458"/>
      <c r="DJ458"/>
      <c r="DK458"/>
      <c r="DL458"/>
      <c r="DM458"/>
      <c r="DN458"/>
      <c r="DO458"/>
      <c r="DP458"/>
      <c r="DQ458"/>
      <c r="DR458"/>
      <c r="DS458"/>
      <c r="DT458"/>
      <c r="DU458"/>
      <c r="DV458"/>
      <c r="DW458"/>
      <c r="DX458"/>
      <c r="DY458"/>
      <c r="DZ458"/>
      <c r="EA458"/>
      <c r="EB458"/>
      <c r="EC458"/>
      <c r="ED458"/>
      <c r="EE458"/>
      <c r="EF458"/>
      <c r="EG458"/>
      <c r="EH458"/>
      <c r="EI458"/>
      <c r="EJ458"/>
      <c r="EK458"/>
      <c r="EL458"/>
      <c r="EM458"/>
      <c r="EN458"/>
      <c r="EO458"/>
      <c r="EP458"/>
      <c r="EQ458"/>
      <c r="ER458"/>
      <c r="ES458"/>
      <c r="ET458"/>
      <c r="EU458"/>
      <c r="EV458"/>
      <c r="EW458"/>
      <c r="EX458"/>
      <c r="EY458"/>
      <c r="EZ458"/>
      <c r="FA458"/>
      <c r="FB458"/>
      <c r="FC458"/>
      <c r="FD458"/>
      <c r="FE458"/>
      <c r="FF458"/>
      <c r="FG458"/>
      <c r="FH458"/>
      <c r="FI458"/>
      <c r="FJ458"/>
      <c r="FK458"/>
      <c r="FL458"/>
      <c r="FM458"/>
      <c r="FN458"/>
      <c r="FO458"/>
      <c r="FP458"/>
      <c r="FQ458"/>
      <c r="FR458"/>
      <c r="FS458"/>
      <c r="FT458"/>
      <c r="FU458"/>
      <c r="FV458"/>
      <c r="FW458"/>
      <c r="FX458"/>
      <c r="FY458"/>
      <c r="FZ458"/>
      <c r="GA458"/>
      <c r="GB458"/>
      <c r="GC458"/>
      <c r="GD458"/>
      <c r="GE458"/>
      <c r="GF458"/>
      <c r="GG458"/>
      <c r="GH458"/>
      <c r="GI458"/>
      <c r="GJ458"/>
      <c r="GK458"/>
      <c r="GL458"/>
      <c r="GM458"/>
      <c r="GN458"/>
      <c r="GO458"/>
      <c r="GP458"/>
      <c r="GQ458"/>
      <c r="GR458"/>
      <c r="GS458"/>
      <c r="GT458"/>
      <c r="GU458"/>
      <c r="GV458"/>
      <c r="GW458"/>
      <c r="GX458"/>
      <c r="GY458"/>
      <c r="GZ458"/>
      <c r="HA458"/>
      <c r="HB458"/>
      <c r="HC458"/>
      <c r="HD458"/>
      <c r="HE458"/>
      <c r="HF458"/>
      <c r="HG458"/>
      <c r="HH458"/>
      <c r="HI458"/>
      <c r="HJ458"/>
      <c r="HK458"/>
      <c r="HL458"/>
      <c r="HM458"/>
      <c r="HN458"/>
      <c r="HO458"/>
      <c r="HP458"/>
      <c r="HQ458"/>
      <c r="HR458"/>
      <c r="HS458"/>
      <c r="HT458"/>
      <c r="HU458"/>
      <c r="HV458"/>
      <c r="HW458"/>
      <c r="HX458"/>
      <c r="HY458"/>
      <c r="HZ458"/>
      <c r="IA458"/>
      <c r="IB458"/>
      <c r="IC458"/>
      <c r="ID458"/>
      <c r="IE458"/>
      <c r="IF458"/>
      <c r="IG458"/>
      <c r="IH458"/>
      <c r="II458"/>
      <c r="IJ458"/>
      <c r="IK458"/>
      <c r="IL458"/>
      <c r="IM458"/>
      <c r="IN458"/>
      <c r="IO458"/>
      <c r="IP458"/>
      <c r="IQ458"/>
      <c r="IR458"/>
      <c r="IS458"/>
      <c r="IT458"/>
      <c r="IU458"/>
      <c r="IV458"/>
    </row>
    <row r="459" spans="1:256" s="5" customFormat="1" hidden="1" outlineLevel="2">
      <c r="A459" s="20"/>
      <c r="B459" s="20"/>
      <c r="C459" s="38"/>
      <c r="D459" s="641"/>
      <c r="E459" s="287">
        <v>5</v>
      </c>
      <c r="F459" s="40"/>
      <c r="G459" s="445"/>
      <c r="H459" s="315"/>
      <c r="I459" s="315"/>
      <c r="J459" s="315"/>
      <c r="K459" s="314"/>
      <c r="L459" s="168">
        <f>IF(A30stdlife="n/a","n/a",IF(L$3&gt;(A30stdlife+$E459),(Input!$K$172*(1+rvanilla)^0.5)-SUM($K459:K459),(Input!$K$172*(1+rvanilla)^0.5)/A30stdlife))</f>
        <v>0</v>
      </c>
      <c r="M459" s="168">
        <f>IF(A30stdlife="n/a","n/a",IF(M$3&gt;(A30stdlife+$E459),(Input!$K$172*(1+rvanilla)^0.5)-SUM($K459:L459),(Input!$K$172*(1+rvanilla)^0.5)/A30stdlife))</f>
        <v>0</v>
      </c>
      <c r="N459" s="168">
        <f>IF(A30stdlife="n/a","n/a",IF(N$3&gt;(A30stdlife+$E459),(Input!$K$172*(1+rvanilla)^0.5)-SUM($K459:M459),(Input!$K$172*(1+rvanilla)^0.5)/A30stdlife))</f>
        <v>0</v>
      </c>
      <c r="O459" s="168">
        <f>IF(A30stdlife="n/a","n/a",IF(O$3&gt;(A30stdlife+$E459),(Input!$K$172*(1+rvanilla)^0.5)-SUM($K459:N459),(Input!$K$172*(1+rvanilla)^0.5)/A30stdlife))</f>
        <v>0</v>
      </c>
      <c r="P459" s="168">
        <f>IF(A30stdlife="n/a","n/a",IF(P$3&gt;(A30stdlife+$E459),(Input!$K$172*(1+rvanilla)^0.5)-SUM($K459:O459),(Input!$K$172*(1+rvanilla)^0.5)/A30stdlife))</f>
        <v>0</v>
      </c>
      <c r="Q459" s="168">
        <f>IF(A30stdlife="n/a","n/a",IF(Q$3&gt;(A30stdlife+$E459),(Input!$K$172*(1+rvanilla)^0.5)-SUM($K459:P459),(Input!$K$172*(1+rvanilla)^0.5)/A30stdlife))</f>
        <v>0</v>
      </c>
      <c r="R459" s="168">
        <f>IF(A30stdlife="n/a","n/a",IF(R$3&gt;(A30stdlife+$E459),(Input!$K$172*(1+rvanilla)^0.5)-SUM($K459:Q459),(Input!$K$172*(1+rvanilla)^0.5)/A30stdlife))</f>
        <v>0</v>
      </c>
      <c r="S459" s="168">
        <f>IF(A30stdlife="n/a","n/a",IF(S$3&gt;(A30stdlife+$E459),(Input!$K$172*(1+rvanilla)^0.5)-SUM($K459:R459),(Input!$K$172*(1+rvanilla)^0.5)/A30stdlife))</f>
        <v>0</v>
      </c>
      <c r="T459" s="168">
        <f>IF(A30stdlife="n/a","n/a",IF(T$3&gt;(A30stdlife+$E459),(Input!$K$172*(1+rvanilla)^0.5)-SUM($K459:S459),(Input!$K$172*(1+rvanilla)^0.5)/A30stdlife))</f>
        <v>0</v>
      </c>
      <c r="U459" s="168">
        <f>IF(A30stdlife="n/a","n/a",IF(U$3&gt;(A30stdlife+$E459),(Input!$K$172*(1+rvanilla)^0.5)-SUM($K459:T459),(Input!$K$172*(1+rvanilla)^0.5)/A30stdlife))</f>
        <v>0</v>
      </c>
      <c r="V459" s="168">
        <f>IF(A30stdlife="n/a","n/a",IF(V$3&gt;(A30stdlife+$E459),(Input!$K$172*(1+rvanilla)^0.5)-SUM($K459:U459),(Input!$K$172*(1+rvanilla)^0.5)/A30stdlife))</f>
        <v>0</v>
      </c>
      <c r="W459" s="168">
        <f>IF(A30stdlife="n/a","n/a",IF(W$3&gt;(A30stdlife+$E459),(Input!$K$172*(1+rvanilla)^0.5)-SUM($K459:V459),(Input!$K$172*(1+rvanilla)^0.5)/A30stdlife))</f>
        <v>0</v>
      </c>
      <c r="X459" s="168">
        <f>IF(A30stdlife="n/a","n/a",IF(X$3&gt;(A30stdlife+$E459),(Input!$K$172*(1+rvanilla)^0.5)-SUM($K459:W459),(Input!$K$172*(1+rvanilla)^0.5)/A30stdlife))</f>
        <v>0</v>
      </c>
      <c r="Y459" s="168">
        <f>IF(A30stdlife="n/a","n/a",IF(Y$3&gt;(A30stdlife+$E459),(Input!$K$172*(1+rvanilla)^0.5)-SUM($K459:X459),(Input!$K$172*(1+rvanilla)^0.5)/A30stdlife))</f>
        <v>0</v>
      </c>
      <c r="Z459" s="168">
        <f>IF(A30stdlife="n/a","n/a",IF(Z$3&gt;(A30stdlife+$E459),(Input!$K$172*(1+rvanilla)^0.5)-SUM($K459:Y459),(Input!$K$172*(1+rvanilla)^0.5)/A30stdlife))</f>
        <v>0</v>
      </c>
      <c r="AA459" s="168">
        <f>IF(A30stdlife="n/a","n/a",IF(AA$3&gt;(A30stdlife+$E459),(Input!$K$172*(1+rvanilla)^0.5)-SUM($K459:Z459),(Input!$K$172*(1+rvanilla)^0.5)/A30stdlife))</f>
        <v>0</v>
      </c>
      <c r="AB459" s="168">
        <f>IF(A30stdlife="n/a","n/a",IF(AB$3&gt;(A30stdlife+$E459),(Input!$K$172*(1+rvanilla)^0.5)-SUM($K459:AA459),(Input!$K$172*(1+rvanilla)^0.5)/A30stdlife))</f>
        <v>0</v>
      </c>
      <c r="AC459" s="168">
        <f>IF(A30stdlife="n/a","n/a",IF(AC$3&gt;(A30stdlife+$E459),(Input!$K$172*(1+rvanilla)^0.5)-SUM($K459:AB459),(Input!$K$172*(1+rvanilla)^0.5)/A30stdlife))</f>
        <v>0</v>
      </c>
      <c r="AD459" s="168">
        <f>IF(A30stdlife="n/a","n/a",IF(AD$3&gt;(A30stdlife+$E459),(Input!$K$172*(1+rvanilla)^0.5)-SUM($K459:AC459),(Input!$K$172*(1+rvanilla)^0.5)/A30stdlife))</f>
        <v>0</v>
      </c>
      <c r="AE459" s="168">
        <f>IF(A30stdlife="n/a","n/a",IF(AE$3&gt;(A30stdlife+$E459),(Input!$K$172*(1+rvanilla)^0.5)-SUM($K459:AD459),(Input!$K$172*(1+rvanilla)^0.5)/A30stdlife))</f>
        <v>0</v>
      </c>
      <c r="AF459" s="168">
        <f>IF(A30stdlife="n/a","n/a",IF(AF$3&gt;(A30stdlife+$E459),(Input!$K$172*(1+rvanilla)^0.5)-SUM($K459:AE459),(Input!$K$172*(1+rvanilla)^0.5)/A30stdlife))</f>
        <v>0</v>
      </c>
      <c r="AG459" s="168">
        <f>IF(A30stdlife="n/a","n/a",IF(AG$3&gt;(A30stdlife+$E459),(Input!$K$172*(1+rvanilla)^0.5)-SUM($K459:AF459),(Input!$K$172*(1+rvanilla)^0.5)/A30stdlife))</f>
        <v>0</v>
      </c>
      <c r="AH459" s="168">
        <f>IF(A30stdlife="n/a","n/a",IF(AH$3&gt;(A30stdlife+$E459),(Input!$K$172*(1+rvanilla)^0.5)-SUM($K459:AG459),(Input!$K$172*(1+rvanilla)^0.5)/A30stdlife))</f>
        <v>0</v>
      </c>
      <c r="AI459" s="168">
        <f>IF(A30stdlife="n/a","n/a",IF(AI$3&gt;(A30stdlife+$E459),(Input!$K$172*(1+rvanilla)^0.5)-SUM($K459:AH459),(Input!$K$172*(1+rvanilla)^0.5)/A30stdlife))</f>
        <v>0</v>
      </c>
      <c r="AJ459" s="168">
        <f>IF(A30stdlife="n/a","n/a",IF(AJ$3&gt;(A30stdlife+$E459),(Input!$K$172*(1+rvanilla)^0.5)-SUM($K459:AI459),(Input!$K$172*(1+rvanilla)^0.5)/A30stdlife))</f>
        <v>0</v>
      </c>
      <c r="AK459" s="168">
        <f>IF(A30stdlife="n/a","n/a",IF(AK$3&gt;(A30stdlife+$E459),(Input!$K$172*(1+rvanilla)^0.5)-SUM($K459:AJ459),(Input!$K$172*(1+rvanilla)^0.5)/A30stdlife))</f>
        <v>0</v>
      </c>
      <c r="AL459" s="168">
        <f>IF(A30stdlife="n/a","n/a",IF(AL$3&gt;(A30stdlife+$E459),(Input!$K$172*(1+rvanilla)^0.5)-SUM($K459:AK459),(Input!$K$172*(1+rvanilla)^0.5)/A30stdlife))</f>
        <v>0</v>
      </c>
      <c r="AM459" s="168">
        <f>IF(A30stdlife="n/a","n/a",IF(AM$3&gt;(A30stdlife+$E459),(Input!$K$172*(1+rvanilla)^0.5)-SUM($K459:AL459),(Input!$K$172*(1+rvanilla)^0.5)/A30stdlife))</f>
        <v>0</v>
      </c>
      <c r="AN459" s="168">
        <f>IF(A30stdlife="n/a","n/a",IF(AN$3&gt;(A30stdlife+$E459),(Input!$K$172*(1+rvanilla)^0.5)-SUM($K459:AM459),(Input!$K$172*(1+rvanilla)^0.5)/A30stdlife))</f>
        <v>0</v>
      </c>
      <c r="AO459" s="168">
        <f>IF(A30stdlife="n/a","n/a",IF(AO$3&gt;(A30stdlife+$E459),(Input!$K$172*(1+rvanilla)^0.5)-SUM($K459:AN459),(Input!$K$172*(1+rvanilla)^0.5)/A30stdlife))</f>
        <v>0</v>
      </c>
      <c r="AP459" s="168">
        <f>IF(A30stdlife="n/a","n/a",IF(AP$3&gt;(A30stdlife+$E459),(Input!$K$172*(1+rvanilla)^0.5)-SUM($K459:AO459),(Input!$K$172*(1+rvanilla)^0.5)/A30stdlife))</f>
        <v>0</v>
      </c>
      <c r="AQ459" s="168">
        <f>IF(A30stdlife="n/a","n/a",IF(AQ$3&gt;(A30stdlife+$E459),(Input!$K$172*(1+rvanilla)^0.5)-SUM($K459:AP459),(Input!$K$172*(1+rvanilla)^0.5)/A30stdlife))</f>
        <v>0</v>
      </c>
      <c r="AR459" s="168">
        <f>IF(A30stdlife="n/a","n/a",IF(AR$3&gt;(A30stdlife+$E459),(Input!$K$172*(1+rvanilla)^0.5)-SUM($K459:AQ459),(Input!$K$172*(1+rvanilla)^0.5)/A30stdlife))</f>
        <v>0</v>
      </c>
      <c r="AS459" s="168">
        <f>IF(A30stdlife="n/a","n/a",IF(AS$3&gt;(A30stdlife+$E459),(Input!$K$172*(1+rvanilla)^0.5)-SUM($K459:AR459),(Input!$K$172*(1+rvanilla)^0.5)/A30stdlife))</f>
        <v>0</v>
      </c>
      <c r="AT459" s="168">
        <f>IF(A30stdlife="n/a","n/a",IF(AT$3&gt;(A30stdlife+$E459),(Input!$K$172*(1+rvanilla)^0.5)-SUM($K459:AS459),(Input!$K$172*(1+rvanilla)^0.5)/A30stdlife))</f>
        <v>0</v>
      </c>
      <c r="AU459" s="168">
        <f>IF(A30stdlife="n/a","n/a",IF(AU$3&gt;(A30stdlife+$E459),(Input!$K$172*(1+rvanilla)^0.5)-SUM($K459:AT459),(Input!$K$172*(1+rvanilla)^0.5)/A30stdlife))</f>
        <v>0</v>
      </c>
      <c r="AV459" s="168">
        <f>IF(A30stdlife="n/a","n/a",IF(AV$3&gt;(A30stdlife+$E459),(Input!$K$172*(1+rvanilla)^0.5)-SUM($K459:AU459),(Input!$K$172*(1+rvanilla)^0.5)/A30stdlife))</f>
        <v>0</v>
      </c>
      <c r="AW459" s="168">
        <f>IF(A30stdlife="n/a","n/a",IF(AW$3&gt;(A30stdlife+$E459),(Input!$K$172*(1+rvanilla)^0.5)-SUM($K459:AV459),(Input!$K$172*(1+rvanilla)^0.5)/A30stdlife))</f>
        <v>0</v>
      </c>
      <c r="AX459" s="168">
        <f>IF(A30stdlife="n/a","n/a",IF(AX$3&gt;(A30stdlife+$E459),(Input!$K$172*(1+rvanilla)^0.5)-SUM($K459:AW459),(Input!$K$172*(1+rvanilla)^0.5)/A30stdlife))</f>
        <v>0</v>
      </c>
      <c r="AY459" s="168">
        <f>IF(A30stdlife="n/a","n/a",IF(AY$3&gt;(A30stdlife+$E459),(Input!$K$172*(1+rvanilla)^0.5)-SUM($K459:AX459),(Input!$K$172*(1+rvanilla)^0.5)/A30stdlife))</f>
        <v>0</v>
      </c>
      <c r="AZ459" s="168">
        <f>IF(A30stdlife="n/a","n/a",IF(AZ$3&gt;(A30stdlife+$E459),(Input!$K$172*(1+rvanilla)^0.5)-SUM($K459:AY459),(Input!$K$172*(1+rvanilla)^0.5)/A30stdlife))</f>
        <v>0</v>
      </c>
      <c r="BA459" s="168">
        <f>IF(A30stdlife="n/a","n/a",IF(BA$3&gt;(A30stdlife+$E459),(Input!$K$172*(1+rvanilla)^0.5)-SUM($K459:AZ459),(Input!$K$172*(1+rvanilla)^0.5)/A30stdlife))</f>
        <v>0</v>
      </c>
      <c r="BB459" s="168">
        <f>IF(A30stdlife="n/a","n/a",IF(BB$3&gt;(A30stdlife+$E459),(Input!$K$172*(1+rvanilla)^0.5)-SUM($K459:BA459),(Input!$K$172*(1+rvanilla)^0.5)/A30stdlife))</f>
        <v>0</v>
      </c>
      <c r="BC459" s="168">
        <f>IF(A30stdlife="n/a","n/a",IF(BC$3&gt;(A30stdlife+$E459),(Input!$K$172*(1+rvanilla)^0.5)-SUM($K459:BB459),(Input!$K$172*(1+rvanilla)^0.5)/A30stdlife))</f>
        <v>0</v>
      </c>
      <c r="BD459" s="168">
        <f>IF(A30stdlife="n/a","n/a",IF(BD$3&gt;(A30stdlife+$E459),(Input!$K$172*(1+rvanilla)^0.5)-SUM($K459:BC459),(Input!$K$172*(1+rvanilla)^0.5)/A30stdlife))</f>
        <v>0</v>
      </c>
      <c r="BE459" s="168">
        <f>IF(A30stdlife="n/a","n/a",IF(BE$3&gt;(A30stdlife+$E459),(Input!$K$172*(1+rvanilla)^0.5)-SUM($K459:BD459),(Input!$K$172*(1+rvanilla)^0.5)/A30stdlife))</f>
        <v>0</v>
      </c>
      <c r="BF459" s="168">
        <f>IF(A30stdlife="n/a","n/a",IF(BF$3&gt;(A30stdlife+$E459),(Input!$K$172*(1+rvanilla)^0.5)-SUM($K459:BE459),(Input!$K$172*(1+rvanilla)^0.5)/A30stdlife))</f>
        <v>0</v>
      </c>
      <c r="BG459" s="168">
        <f>IF(A30stdlife="n/a","n/a",IF(BG$3&gt;(A30stdlife+$E459),(Input!$K$172*(1+rvanilla)^0.5)-SUM($K459:BF459),(Input!$K$172*(1+rvanilla)^0.5)/A30stdlife))</f>
        <v>0</v>
      </c>
      <c r="BH459" s="168">
        <f>IF(A30stdlife="n/a","n/a",IF(BH$3&gt;(A30stdlife+$E459),(Input!$K$172*(1+rvanilla)^0.5)-SUM($K459:BG459),(Input!$K$172*(1+rvanilla)^0.5)/A30stdlife))</f>
        <v>0</v>
      </c>
      <c r="BI459" s="168">
        <f>IF(A30stdlife="n/a","n/a",IF(BI$3&gt;(A30stdlife+$E459),(Input!$K$172*(1+rvanilla)^0.5)-SUM($K459:BH459),(Input!$K$172*(1+rvanilla)^0.5)/A30stdlife))</f>
        <v>0</v>
      </c>
      <c r="BJ459" s="20"/>
      <c r="BK459" s="20"/>
      <c r="BL459"/>
      <c r="BM459"/>
      <c r="BN459"/>
      <c r="BO459"/>
      <c r="BP459"/>
      <c r="BQ459"/>
      <c r="BR459"/>
      <c r="BS459"/>
      <c r="BT459"/>
      <c r="BU459"/>
      <c r="BV459"/>
      <c r="BW459"/>
      <c r="BX459"/>
      <c r="BY459"/>
      <c r="BZ459"/>
      <c r="CA459"/>
      <c r="CB459"/>
      <c r="CC459"/>
      <c r="CD459"/>
      <c r="CE459"/>
      <c r="CF459"/>
      <c r="CG459"/>
      <c r="CH459"/>
      <c r="CI459"/>
      <c r="CJ459"/>
      <c r="CK459"/>
      <c r="CL459"/>
      <c r="CM459"/>
      <c r="CN459"/>
      <c r="CO459"/>
      <c r="CP459"/>
      <c r="CQ459"/>
      <c r="CR459"/>
      <c r="CS459"/>
      <c r="CT459"/>
      <c r="CU459"/>
      <c r="CV459"/>
      <c r="CW459"/>
      <c r="CX459"/>
      <c r="CY459"/>
      <c r="CZ459"/>
      <c r="DA459"/>
      <c r="DB459"/>
      <c r="DC459"/>
      <c r="DD459"/>
      <c r="DE459"/>
      <c r="DF459"/>
      <c r="DG459"/>
      <c r="DH459"/>
      <c r="DI459"/>
      <c r="DJ459"/>
      <c r="DK459"/>
      <c r="DL459"/>
      <c r="DM459"/>
      <c r="DN459"/>
      <c r="DO459"/>
      <c r="DP459"/>
      <c r="DQ459"/>
      <c r="DR459"/>
      <c r="DS459"/>
      <c r="DT459"/>
      <c r="DU459"/>
      <c r="DV459"/>
      <c r="DW459"/>
      <c r="DX459"/>
      <c r="DY459"/>
      <c r="DZ459"/>
      <c r="EA459"/>
      <c r="EB459"/>
      <c r="EC459"/>
      <c r="ED459"/>
      <c r="EE459"/>
      <c r="EF459"/>
      <c r="EG459"/>
      <c r="EH459"/>
      <c r="EI459"/>
      <c r="EJ459"/>
      <c r="EK459"/>
      <c r="EL459"/>
      <c r="EM459"/>
      <c r="EN459"/>
      <c r="EO459"/>
      <c r="EP459"/>
      <c r="EQ459"/>
      <c r="ER459"/>
      <c r="ES459"/>
      <c r="ET459"/>
      <c r="EU459"/>
      <c r="EV459"/>
      <c r="EW459"/>
      <c r="EX459"/>
      <c r="EY459"/>
      <c r="EZ459"/>
      <c r="FA459"/>
      <c r="FB459"/>
      <c r="FC459"/>
      <c r="FD459"/>
      <c r="FE459"/>
      <c r="FF459"/>
      <c r="FG459"/>
      <c r="FH459"/>
      <c r="FI459"/>
      <c r="FJ459"/>
      <c r="FK459"/>
      <c r="FL459"/>
      <c r="FM459"/>
      <c r="FN459"/>
      <c r="FO459"/>
      <c r="FP459"/>
      <c r="FQ459"/>
      <c r="FR459"/>
      <c r="FS459"/>
      <c r="FT459"/>
      <c r="FU459"/>
      <c r="FV459"/>
      <c r="FW459"/>
      <c r="FX459"/>
      <c r="FY459"/>
      <c r="FZ459"/>
      <c r="GA459"/>
      <c r="GB459"/>
      <c r="GC459"/>
      <c r="GD459"/>
      <c r="GE459"/>
      <c r="GF459"/>
      <c r="GG459"/>
      <c r="GH459"/>
      <c r="GI459"/>
      <c r="GJ459"/>
      <c r="GK459"/>
      <c r="GL459"/>
      <c r="GM459"/>
      <c r="GN459"/>
      <c r="GO459"/>
      <c r="GP459"/>
      <c r="GQ459"/>
      <c r="GR459"/>
      <c r="GS459"/>
      <c r="GT459"/>
      <c r="GU459"/>
      <c r="GV459"/>
      <c r="GW459"/>
      <c r="GX459"/>
      <c r="GY459"/>
      <c r="GZ459"/>
      <c r="HA459"/>
      <c r="HB459"/>
      <c r="HC459"/>
      <c r="HD459"/>
      <c r="HE459"/>
      <c r="HF459"/>
      <c r="HG459"/>
      <c r="HH459"/>
      <c r="HI459"/>
      <c r="HJ459"/>
      <c r="HK459"/>
      <c r="HL459"/>
      <c r="HM459"/>
      <c r="HN459"/>
      <c r="HO459"/>
      <c r="HP459"/>
      <c r="HQ459"/>
      <c r="HR459"/>
      <c r="HS459"/>
      <c r="HT459"/>
      <c r="HU459"/>
      <c r="HV459"/>
      <c r="HW459"/>
      <c r="HX459"/>
      <c r="HY459"/>
      <c r="HZ459"/>
      <c r="IA459"/>
      <c r="IB459"/>
      <c r="IC459"/>
      <c r="ID459"/>
      <c r="IE459"/>
      <c r="IF459"/>
      <c r="IG459"/>
      <c r="IH459"/>
      <c r="II459"/>
      <c r="IJ459"/>
      <c r="IK459"/>
      <c r="IL459"/>
      <c r="IM459"/>
      <c r="IN459"/>
      <c r="IO459"/>
      <c r="IP459"/>
      <c r="IQ459"/>
      <c r="IR459"/>
      <c r="IS459"/>
      <c r="IT459"/>
      <c r="IU459"/>
      <c r="IV459"/>
    </row>
    <row r="460" spans="1:256" s="5" customFormat="1" hidden="1" outlineLevel="2">
      <c r="A460" s="20"/>
      <c r="B460" s="20"/>
      <c r="C460" s="38"/>
      <c r="D460" s="641"/>
      <c r="E460" s="287">
        <v>6</v>
      </c>
      <c r="F460" s="40"/>
      <c r="G460" s="445"/>
      <c r="H460" s="315"/>
      <c r="I460" s="315"/>
      <c r="J460" s="315"/>
      <c r="K460" s="315"/>
      <c r="L460" s="314"/>
      <c r="M460" s="168">
        <f>IF(A30stdlife="n/a","n/a",IF(M$3&gt;(A30stdlife+$E460),(Input!$L$172*(1+rvanilla)^0.5)-SUM($L460:L460),(Input!$L$172*(1+rvanilla)^0.5)/A30stdlife))</f>
        <v>0</v>
      </c>
      <c r="N460" s="168">
        <f>IF(A30stdlife="n/a","n/a",IF(N$3&gt;(A30stdlife+$E460),(Input!$L$172*(1+rvanilla)^0.5)-SUM($L460:M460),(Input!$L$172*(1+rvanilla)^0.5)/A30stdlife))</f>
        <v>0</v>
      </c>
      <c r="O460" s="168">
        <f>IF(A30stdlife="n/a","n/a",IF(O$3&gt;(A30stdlife+$E460),(Input!$L$172*(1+rvanilla)^0.5)-SUM($L460:N460),(Input!$L$172*(1+rvanilla)^0.5)/A30stdlife))</f>
        <v>0</v>
      </c>
      <c r="P460" s="168">
        <f>IF(A30stdlife="n/a","n/a",IF(P$3&gt;(A30stdlife+$E460),(Input!$L$172*(1+rvanilla)^0.5)-SUM($L460:O460),(Input!$L$172*(1+rvanilla)^0.5)/A30stdlife))</f>
        <v>0</v>
      </c>
      <c r="Q460" s="168">
        <f>IF(A30stdlife="n/a","n/a",IF(Q$3&gt;(A30stdlife+$E460),(Input!$L$172*(1+rvanilla)^0.5)-SUM($L460:P460),(Input!$L$172*(1+rvanilla)^0.5)/A30stdlife))</f>
        <v>0</v>
      </c>
      <c r="R460" s="168">
        <f>IF(A30stdlife="n/a","n/a",IF(R$3&gt;(A30stdlife+$E460),(Input!$L$172*(1+rvanilla)^0.5)-SUM($L460:Q460),(Input!$L$172*(1+rvanilla)^0.5)/A30stdlife))</f>
        <v>0</v>
      </c>
      <c r="S460" s="168">
        <f>IF(A30stdlife="n/a","n/a",IF(S$3&gt;(A30stdlife+$E460),(Input!$L$172*(1+rvanilla)^0.5)-SUM($L460:R460),(Input!$L$172*(1+rvanilla)^0.5)/A30stdlife))</f>
        <v>0</v>
      </c>
      <c r="T460" s="168">
        <f>IF(A30stdlife="n/a","n/a",IF(T$3&gt;(A30stdlife+$E460),(Input!$L$172*(1+rvanilla)^0.5)-SUM($L460:S460),(Input!$L$172*(1+rvanilla)^0.5)/A30stdlife))</f>
        <v>0</v>
      </c>
      <c r="U460" s="168">
        <f>IF(A30stdlife="n/a","n/a",IF(U$3&gt;(A30stdlife+$E460),(Input!$L$172*(1+rvanilla)^0.5)-SUM($L460:T460),(Input!$L$172*(1+rvanilla)^0.5)/A30stdlife))</f>
        <v>0</v>
      </c>
      <c r="V460" s="168">
        <f>IF(A30stdlife="n/a","n/a",IF(V$3&gt;(A30stdlife+$E460),(Input!$L$172*(1+rvanilla)^0.5)-SUM($L460:U460),(Input!$L$172*(1+rvanilla)^0.5)/A30stdlife))</f>
        <v>0</v>
      </c>
      <c r="W460" s="168">
        <f>IF(A30stdlife="n/a","n/a",IF(W$3&gt;(A30stdlife+$E460),(Input!$L$172*(1+rvanilla)^0.5)-SUM($L460:V460),(Input!$L$172*(1+rvanilla)^0.5)/A30stdlife))</f>
        <v>0</v>
      </c>
      <c r="X460" s="168">
        <f>IF(A30stdlife="n/a","n/a",IF(X$3&gt;(A30stdlife+$E460),(Input!$L$172*(1+rvanilla)^0.5)-SUM($L460:W460),(Input!$L$172*(1+rvanilla)^0.5)/A30stdlife))</f>
        <v>0</v>
      </c>
      <c r="Y460" s="168">
        <f>IF(A30stdlife="n/a","n/a",IF(Y$3&gt;(A30stdlife+$E460),(Input!$L$172*(1+rvanilla)^0.5)-SUM($L460:X460),(Input!$L$172*(1+rvanilla)^0.5)/A30stdlife))</f>
        <v>0</v>
      </c>
      <c r="Z460" s="168">
        <f>IF(A30stdlife="n/a","n/a",IF(Z$3&gt;(A30stdlife+$E460),(Input!$L$172*(1+rvanilla)^0.5)-SUM($L460:Y460),(Input!$L$172*(1+rvanilla)^0.5)/A30stdlife))</f>
        <v>0</v>
      </c>
      <c r="AA460" s="168">
        <f>IF(A30stdlife="n/a","n/a",IF(AA$3&gt;(A30stdlife+$E460),(Input!$L$172*(1+rvanilla)^0.5)-SUM($L460:Z460),(Input!$L$172*(1+rvanilla)^0.5)/A30stdlife))</f>
        <v>0</v>
      </c>
      <c r="AB460" s="168">
        <f>IF(A30stdlife="n/a","n/a",IF(AB$3&gt;(A30stdlife+$E460),(Input!$L$172*(1+rvanilla)^0.5)-SUM($L460:AA460),(Input!$L$172*(1+rvanilla)^0.5)/A30stdlife))</f>
        <v>0</v>
      </c>
      <c r="AC460" s="168">
        <f>IF(A30stdlife="n/a","n/a",IF(AC$3&gt;(A30stdlife+$E460),(Input!$L$172*(1+rvanilla)^0.5)-SUM($L460:AB460),(Input!$L$172*(1+rvanilla)^0.5)/A30stdlife))</f>
        <v>0</v>
      </c>
      <c r="AD460" s="168">
        <f>IF(A30stdlife="n/a","n/a",IF(AD$3&gt;(A30stdlife+$E460),(Input!$L$172*(1+rvanilla)^0.5)-SUM($L460:AC460),(Input!$L$172*(1+rvanilla)^0.5)/A30stdlife))</f>
        <v>0</v>
      </c>
      <c r="AE460" s="168">
        <f>IF(A30stdlife="n/a","n/a",IF(AE$3&gt;(A30stdlife+$E460),(Input!$L$172*(1+rvanilla)^0.5)-SUM($L460:AD460),(Input!$L$172*(1+rvanilla)^0.5)/A30stdlife))</f>
        <v>0</v>
      </c>
      <c r="AF460" s="168">
        <f>IF(A30stdlife="n/a","n/a",IF(AF$3&gt;(A30stdlife+$E460),(Input!$L$172*(1+rvanilla)^0.5)-SUM($L460:AE460),(Input!$L$172*(1+rvanilla)^0.5)/A30stdlife))</f>
        <v>0</v>
      </c>
      <c r="AG460" s="168">
        <f>IF(A30stdlife="n/a","n/a",IF(AG$3&gt;(A30stdlife+$E460),(Input!$L$172*(1+rvanilla)^0.5)-SUM($L460:AF460),(Input!$L$172*(1+rvanilla)^0.5)/A30stdlife))</f>
        <v>0</v>
      </c>
      <c r="AH460" s="168">
        <f>IF(A30stdlife="n/a","n/a",IF(AH$3&gt;(A30stdlife+$E460),(Input!$L$172*(1+rvanilla)^0.5)-SUM($L460:AG460),(Input!$L$172*(1+rvanilla)^0.5)/A30stdlife))</f>
        <v>0</v>
      </c>
      <c r="AI460" s="168">
        <f>IF(A30stdlife="n/a","n/a",IF(AI$3&gt;(A30stdlife+$E460),(Input!$L$172*(1+rvanilla)^0.5)-SUM($L460:AH460),(Input!$L$172*(1+rvanilla)^0.5)/A30stdlife))</f>
        <v>0</v>
      </c>
      <c r="AJ460" s="168">
        <f>IF(A30stdlife="n/a","n/a",IF(AJ$3&gt;(A30stdlife+$E460),(Input!$L$172*(1+rvanilla)^0.5)-SUM($L460:AI460),(Input!$L$172*(1+rvanilla)^0.5)/A30stdlife))</f>
        <v>0</v>
      </c>
      <c r="AK460" s="168">
        <f>IF(A30stdlife="n/a","n/a",IF(AK$3&gt;(A30stdlife+$E460),(Input!$L$172*(1+rvanilla)^0.5)-SUM($L460:AJ460),(Input!$L$172*(1+rvanilla)^0.5)/A30stdlife))</f>
        <v>0</v>
      </c>
      <c r="AL460" s="168">
        <f>IF(A30stdlife="n/a","n/a",IF(AL$3&gt;(A30stdlife+$E460),(Input!$L$172*(1+rvanilla)^0.5)-SUM($L460:AK460),(Input!$L$172*(1+rvanilla)^0.5)/A30stdlife))</f>
        <v>0</v>
      </c>
      <c r="AM460" s="168">
        <f>IF(A30stdlife="n/a","n/a",IF(AM$3&gt;(A30stdlife+$E460),(Input!$L$172*(1+rvanilla)^0.5)-SUM($L460:AL460),(Input!$L$172*(1+rvanilla)^0.5)/A30stdlife))</f>
        <v>0</v>
      </c>
      <c r="AN460" s="168">
        <f>IF(A30stdlife="n/a","n/a",IF(AN$3&gt;(A30stdlife+$E460),(Input!$L$172*(1+rvanilla)^0.5)-SUM($L460:AM460),(Input!$L$172*(1+rvanilla)^0.5)/A30stdlife))</f>
        <v>0</v>
      </c>
      <c r="AO460" s="168">
        <f>IF(A30stdlife="n/a","n/a",IF(AO$3&gt;(A30stdlife+$E460),(Input!$L$172*(1+rvanilla)^0.5)-SUM($L460:AN460),(Input!$L$172*(1+rvanilla)^0.5)/A30stdlife))</f>
        <v>0</v>
      </c>
      <c r="AP460" s="168">
        <f>IF(A30stdlife="n/a","n/a",IF(AP$3&gt;(A30stdlife+$E460),(Input!$L$172*(1+rvanilla)^0.5)-SUM($L460:AO460),(Input!$L$172*(1+rvanilla)^0.5)/A30stdlife))</f>
        <v>0</v>
      </c>
      <c r="AQ460" s="168">
        <f>IF(A30stdlife="n/a","n/a",IF(AQ$3&gt;(A30stdlife+$E460),(Input!$L$172*(1+rvanilla)^0.5)-SUM($L460:AP460),(Input!$L$172*(1+rvanilla)^0.5)/A30stdlife))</f>
        <v>0</v>
      </c>
      <c r="AR460" s="168">
        <f>IF(A30stdlife="n/a","n/a",IF(AR$3&gt;(A30stdlife+$E460),(Input!$L$172*(1+rvanilla)^0.5)-SUM($L460:AQ460),(Input!$L$172*(1+rvanilla)^0.5)/A30stdlife))</f>
        <v>0</v>
      </c>
      <c r="AS460" s="168">
        <f>IF(A30stdlife="n/a","n/a",IF(AS$3&gt;(A30stdlife+$E460),(Input!$L$172*(1+rvanilla)^0.5)-SUM($L460:AR460),(Input!$L$172*(1+rvanilla)^0.5)/A30stdlife))</f>
        <v>0</v>
      </c>
      <c r="AT460" s="168">
        <f>IF(A30stdlife="n/a","n/a",IF(AT$3&gt;(A30stdlife+$E460),(Input!$L$172*(1+rvanilla)^0.5)-SUM($L460:AS460),(Input!$L$172*(1+rvanilla)^0.5)/A30stdlife))</f>
        <v>0</v>
      </c>
      <c r="AU460" s="168">
        <f>IF(A30stdlife="n/a","n/a",IF(AU$3&gt;(A30stdlife+$E460),(Input!$L$172*(1+rvanilla)^0.5)-SUM($L460:AT460),(Input!$L$172*(1+rvanilla)^0.5)/A30stdlife))</f>
        <v>0</v>
      </c>
      <c r="AV460" s="168">
        <f>IF(A30stdlife="n/a","n/a",IF(AV$3&gt;(A30stdlife+$E460),(Input!$L$172*(1+rvanilla)^0.5)-SUM($L460:AU460),(Input!$L$172*(1+rvanilla)^0.5)/A30stdlife))</f>
        <v>0</v>
      </c>
      <c r="AW460" s="168">
        <f>IF(A30stdlife="n/a","n/a",IF(AW$3&gt;(A30stdlife+$E460),(Input!$L$172*(1+rvanilla)^0.5)-SUM($L460:AV460),(Input!$L$172*(1+rvanilla)^0.5)/A30stdlife))</f>
        <v>0</v>
      </c>
      <c r="AX460" s="168">
        <f>IF(A30stdlife="n/a","n/a",IF(AX$3&gt;(A30stdlife+$E460),(Input!$L$172*(1+rvanilla)^0.5)-SUM($L460:AW460),(Input!$L$172*(1+rvanilla)^0.5)/A30stdlife))</f>
        <v>0</v>
      </c>
      <c r="AY460" s="168">
        <f>IF(A30stdlife="n/a","n/a",IF(AY$3&gt;(A30stdlife+$E460),(Input!$L$172*(1+rvanilla)^0.5)-SUM($L460:AX460),(Input!$L$172*(1+rvanilla)^0.5)/A30stdlife))</f>
        <v>0</v>
      </c>
      <c r="AZ460" s="168">
        <f>IF(A30stdlife="n/a","n/a",IF(AZ$3&gt;(A30stdlife+$E460),(Input!$L$172*(1+rvanilla)^0.5)-SUM($L460:AY460),(Input!$L$172*(1+rvanilla)^0.5)/A30stdlife))</f>
        <v>0</v>
      </c>
      <c r="BA460" s="168">
        <f>IF(A30stdlife="n/a","n/a",IF(BA$3&gt;(A30stdlife+$E460),(Input!$L$172*(1+rvanilla)^0.5)-SUM($L460:AZ460),(Input!$L$172*(1+rvanilla)^0.5)/A30stdlife))</f>
        <v>0</v>
      </c>
      <c r="BB460" s="168">
        <f>IF(A30stdlife="n/a","n/a",IF(BB$3&gt;(A30stdlife+$E460),(Input!$L$172*(1+rvanilla)^0.5)-SUM($L460:BA460),(Input!$L$172*(1+rvanilla)^0.5)/A30stdlife))</f>
        <v>0</v>
      </c>
      <c r="BC460" s="168">
        <f>IF(A30stdlife="n/a","n/a",IF(BC$3&gt;(A30stdlife+$E460),(Input!$L$172*(1+rvanilla)^0.5)-SUM($L460:BB460),(Input!$L$172*(1+rvanilla)^0.5)/A30stdlife))</f>
        <v>0</v>
      </c>
      <c r="BD460" s="168">
        <f>IF(A30stdlife="n/a","n/a",IF(BD$3&gt;(A30stdlife+$E460),(Input!$L$172*(1+rvanilla)^0.5)-SUM($L460:BC460),(Input!$L$172*(1+rvanilla)^0.5)/A30stdlife))</f>
        <v>0</v>
      </c>
      <c r="BE460" s="168">
        <f>IF(A30stdlife="n/a","n/a",IF(BE$3&gt;(A30stdlife+$E460),(Input!$L$172*(1+rvanilla)^0.5)-SUM($L460:BD460),(Input!$L$172*(1+rvanilla)^0.5)/A30stdlife))</f>
        <v>0</v>
      </c>
      <c r="BF460" s="168">
        <f>IF(A30stdlife="n/a","n/a",IF(BF$3&gt;(A30stdlife+$E460),(Input!$L$172*(1+rvanilla)^0.5)-SUM($L460:BE460),(Input!$L$172*(1+rvanilla)^0.5)/A30stdlife))</f>
        <v>0</v>
      </c>
      <c r="BG460" s="168">
        <f>IF(A30stdlife="n/a","n/a",IF(BG$3&gt;(A30stdlife+$E460),(Input!$L$172*(1+rvanilla)^0.5)-SUM($L460:BF460),(Input!$L$172*(1+rvanilla)^0.5)/A30stdlife))</f>
        <v>0</v>
      </c>
      <c r="BH460" s="168">
        <f>IF(A30stdlife="n/a","n/a",IF(BH$3&gt;(A30stdlife+$E460),(Input!$L$172*(1+rvanilla)^0.5)-SUM($L460:BG460),(Input!$L$172*(1+rvanilla)^0.5)/A30stdlife))</f>
        <v>0</v>
      </c>
      <c r="BI460" s="168">
        <f>IF(A30stdlife="n/a","n/a",IF(BI$3&gt;(A30stdlife+$E460),(Input!$L$172*(1+rvanilla)^0.5)-SUM($L460:BH460),(Input!$L$172*(1+rvanilla)^0.5)/A30stdlife))</f>
        <v>0</v>
      </c>
      <c r="BJ460" s="20"/>
      <c r="BK460" s="20"/>
      <c r="BL460"/>
      <c r="BM460"/>
      <c r="BN460"/>
      <c r="BO460"/>
      <c r="BP460"/>
      <c r="BQ460"/>
      <c r="BR460"/>
      <c r="BS460"/>
      <c r="BT460"/>
      <c r="BU460"/>
      <c r="BV460"/>
      <c r="BW460"/>
      <c r="BX460"/>
      <c r="BY460"/>
      <c r="BZ460"/>
      <c r="CA460"/>
      <c r="CB460"/>
      <c r="CC460"/>
      <c r="CD460"/>
      <c r="CE460"/>
      <c r="CF460"/>
      <c r="CG460"/>
      <c r="CH460"/>
      <c r="CI460"/>
      <c r="CJ460"/>
      <c r="CK460"/>
      <c r="CL460"/>
      <c r="CM460"/>
      <c r="CN460"/>
      <c r="CO460"/>
      <c r="CP460"/>
      <c r="CQ460"/>
      <c r="CR460"/>
      <c r="CS460"/>
      <c r="CT460"/>
      <c r="CU460"/>
      <c r="CV460"/>
      <c r="CW460"/>
      <c r="CX460"/>
      <c r="CY460"/>
      <c r="CZ460"/>
      <c r="DA460"/>
      <c r="DB460"/>
      <c r="DC460"/>
      <c r="DD460"/>
      <c r="DE460"/>
      <c r="DF460"/>
      <c r="DG460"/>
      <c r="DH460"/>
      <c r="DI460"/>
      <c r="DJ460"/>
      <c r="DK460"/>
      <c r="DL460"/>
      <c r="DM460"/>
      <c r="DN460"/>
      <c r="DO460"/>
      <c r="DP460"/>
      <c r="DQ460"/>
      <c r="DR460"/>
      <c r="DS460"/>
      <c r="DT460"/>
      <c r="DU460"/>
      <c r="DV460"/>
      <c r="DW460"/>
      <c r="DX460"/>
      <c r="DY460"/>
      <c r="DZ460"/>
      <c r="EA460"/>
      <c r="EB460"/>
      <c r="EC460"/>
      <c r="ED460"/>
      <c r="EE460"/>
      <c r="EF460"/>
      <c r="EG460"/>
      <c r="EH460"/>
      <c r="EI460"/>
      <c r="EJ460"/>
      <c r="EK460"/>
      <c r="EL460"/>
      <c r="EM460"/>
      <c r="EN460"/>
      <c r="EO460"/>
      <c r="EP460"/>
      <c r="EQ460"/>
      <c r="ER460"/>
      <c r="ES460"/>
      <c r="ET460"/>
      <c r="EU460"/>
      <c r="EV460"/>
      <c r="EW460"/>
      <c r="EX460"/>
      <c r="EY460"/>
      <c r="EZ460"/>
      <c r="FA460"/>
      <c r="FB460"/>
      <c r="FC460"/>
      <c r="FD460"/>
      <c r="FE460"/>
      <c r="FF460"/>
      <c r="FG460"/>
      <c r="FH460"/>
      <c r="FI460"/>
      <c r="FJ460"/>
      <c r="FK460"/>
      <c r="FL460"/>
      <c r="FM460"/>
      <c r="FN460"/>
      <c r="FO460"/>
      <c r="FP460"/>
      <c r="FQ460"/>
      <c r="FR460"/>
      <c r="FS460"/>
      <c r="FT460"/>
      <c r="FU460"/>
      <c r="FV460"/>
      <c r="FW460"/>
      <c r="FX460"/>
      <c r="FY460"/>
      <c r="FZ460"/>
      <c r="GA460"/>
      <c r="GB460"/>
      <c r="GC460"/>
      <c r="GD460"/>
      <c r="GE460"/>
      <c r="GF460"/>
      <c r="GG460"/>
      <c r="GH460"/>
      <c r="GI460"/>
      <c r="GJ460"/>
      <c r="GK460"/>
      <c r="GL460"/>
      <c r="GM460"/>
      <c r="GN460"/>
      <c r="GO460"/>
      <c r="GP460"/>
      <c r="GQ460"/>
      <c r="GR460"/>
      <c r="GS460"/>
      <c r="GT460"/>
      <c r="GU460"/>
      <c r="GV460"/>
      <c r="GW460"/>
      <c r="GX460"/>
      <c r="GY460"/>
      <c r="GZ460"/>
      <c r="HA460"/>
      <c r="HB460"/>
      <c r="HC460"/>
      <c r="HD460"/>
      <c r="HE460"/>
      <c r="HF460"/>
      <c r="HG460"/>
      <c r="HH460"/>
      <c r="HI460"/>
      <c r="HJ460"/>
      <c r="HK460"/>
      <c r="HL460"/>
      <c r="HM460"/>
      <c r="HN460"/>
      <c r="HO460"/>
      <c r="HP460"/>
      <c r="HQ460"/>
      <c r="HR460"/>
      <c r="HS460"/>
      <c r="HT460"/>
      <c r="HU460"/>
      <c r="HV460"/>
      <c r="HW460"/>
      <c r="HX460"/>
      <c r="HY460"/>
      <c r="HZ460"/>
      <c r="IA460"/>
      <c r="IB460"/>
      <c r="IC460"/>
      <c r="ID460"/>
      <c r="IE460"/>
      <c r="IF460"/>
      <c r="IG460"/>
      <c r="IH460"/>
      <c r="II460"/>
      <c r="IJ460"/>
      <c r="IK460"/>
      <c r="IL460"/>
      <c r="IM460"/>
      <c r="IN460"/>
      <c r="IO460"/>
      <c r="IP460"/>
      <c r="IQ460"/>
      <c r="IR460"/>
      <c r="IS460"/>
      <c r="IT460"/>
      <c r="IU460"/>
      <c r="IV460"/>
    </row>
    <row r="461" spans="1:256" s="5" customFormat="1" hidden="1" outlineLevel="2">
      <c r="A461" s="20"/>
      <c r="B461" s="20"/>
      <c r="C461" s="38"/>
      <c r="D461" s="641"/>
      <c r="E461" s="287">
        <v>7</v>
      </c>
      <c r="F461" s="40"/>
      <c r="G461" s="445"/>
      <c r="H461" s="315"/>
      <c r="I461" s="315"/>
      <c r="J461" s="315"/>
      <c r="K461" s="315"/>
      <c r="L461" s="315"/>
      <c r="M461" s="314"/>
      <c r="N461" s="168">
        <f>IF(A30stdlife="n/a","n/a",IF(N$3&gt;(A30stdlife+$E461),(Input!$M$172*(1+rvanilla)^0.5)-SUM($M461:M461),(Input!$M$172*(1+rvanilla)^0.5)/A30stdlife))</f>
        <v>0</v>
      </c>
      <c r="O461" s="168">
        <f>IF(A30stdlife="n/a","n/a",IF(O$3&gt;(A30stdlife+$E461),(Input!$M$172*(1+rvanilla)^0.5)-SUM($M461:N461),(Input!$M$172*(1+rvanilla)^0.5)/A30stdlife))</f>
        <v>0</v>
      </c>
      <c r="P461" s="168">
        <f>IF(A30stdlife="n/a","n/a",IF(P$3&gt;(A30stdlife+$E461),(Input!$M$172*(1+rvanilla)^0.5)-SUM($M461:O461),(Input!$M$172*(1+rvanilla)^0.5)/A30stdlife))</f>
        <v>0</v>
      </c>
      <c r="Q461" s="168">
        <f>IF(A30stdlife="n/a","n/a",IF(Q$3&gt;(A30stdlife+$E461),(Input!$M$172*(1+rvanilla)^0.5)-SUM($M461:P461),(Input!$M$172*(1+rvanilla)^0.5)/A30stdlife))</f>
        <v>0</v>
      </c>
      <c r="R461" s="168">
        <f>IF(A30stdlife="n/a","n/a",IF(R$3&gt;(A30stdlife+$E461),(Input!$M$172*(1+rvanilla)^0.5)-SUM($M461:Q461),(Input!$M$172*(1+rvanilla)^0.5)/A30stdlife))</f>
        <v>0</v>
      </c>
      <c r="S461" s="168">
        <f>IF(A30stdlife="n/a","n/a",IF(S$3&gt;(A30stdlife+$E461),(Input!$M$172*(1+rvanilla)^0.5)-SUM($M461:R461),(Input!$M$172*(1+rvanilla)^0.5)/A30stdlife))</f>
        <v>0</v>
      </c>
      <c r="T461" s="168">
        <f>IF(A30stdlife="n/a","n/a",IF(T$3&gt;(A30stdlife+$E461),(Input!$M$172*(1+rvanilla)^0.5)-SUM($M461:S461),(Input!$M$172*(1+rvanilla)^0.5)/A30stdlife))</f>
        <v>0</v>
      </c>
      <c r="U461" s="168">
        <f>IF(A30stdlife="n/a","n/a",IF(U$3&gt;(A30stdlife+$E461),(Input!$M$172*(1+rvanilla)^0.5)-SUM($M461:T461),(Input!$M$172*(1+rvanilla)^0.5)/A30stdlife))</f>
        <v>0</v>
      </c>
      <c r="V461" s="168">
        <f>IF(A30stdlife="n/a","n/a",IF(V$3&gt;(A30stdlife+$E461),(Input!$M$172*(1+rvanilla)^0.5)-SUM($M461:U461),(Input!$M$172*(1+rvanilla)^0.5)/A30stdlife))</f>
        <v>0</v>
      </c>
      <c r="W461" s="168">
        <f>IF(A30stdlife="n/a","n/a",IF(W$3&gt;(A30stdlife+$E461),(Input!$M$172*(1+rvanilla)^0.5)-SUM($M461:V461),(Input!$M$172*(1+rvanilla)^0.5)/A30stdlife))</f>
        <v>0</v>
      </c>
      <c r="X461" s="168">
        <f>IF(A30stdlife="n/a","n/a",IF(X$3&gt;(A30stdlife+$E461),(Input!$M$172*(1+rvanilla)^0.5)-SUM($M461:W461),(Input!$M$172*(1+rvanilla)^0.5)/A30stdlife))</f>
        <v>0</v>
      </c>
      <c r="Y461" s="168">
        <f>IF(A30stdlife="n/a","n/a",IF(Y$3&gt;(A30stdlife+$E461),(Input!$M$172*(1+rvanilla)^0.5)-SUM($M461:X461),(Input!$M$172*(1+rvanilla)^0.5)/A30stdlife))</f>
        <v>0</v>
      </c>
      <c r="Z461" s="168">
        <f>IF(A30stdlife="n/a","n/a",IF(Z$3&gt;(A30stdlife+$E461),(Input!$M$172*(1+rvanilla)^0.5)-SUM($M461:Y461),(Input!$M$172*(1+rvanilla)^0.5)/A30stdlife))</f>
        <v>0</v>
      </c>
      <c r="AA461" s="168">
        <f>IF(A30stdlife="n/a","n/a",IF(AA$3&gt;(A30stdlife+$E461),(Input!$M$172*(1+rvanilla)^0.5)-SUM($M461:Z461),(Input!$M$172*(1+rvanilla)^0.5)/A30stdlife))</f>
        <v>0</v>
      </c>
      <c r="AB461" s="168">
        <f>IF(A30stdlife="n/a","n/a",IF(AB$3&gt;(A30stdlife+$E461),(Input!$M$172*(1+rvanilla)^0.5)-SUM($M461:AA461),(Input!$M$172*(1+rvanilla)^0.5)/A30stdlife))</f>
        <v>0</v>
      </c>
      <c r="AC461" s="168">
        <f>IF(A30stdlife="n/a","n/a",IF(AC$3&gt;(A30stdlife+$E461),(Input!$M$172*(1+rvanilla)^0.5)-SUM($M461:AB461),(Input!$M$172*(1+rvanilla)^0.5)/A30stdlife))</f>
        <v>0</v>
      </c>
      <c r="AD461" s="168">
        <f>IF(A30stdlife="n/a","n/a",IF(AD$3&gt;(A30stdlife+$E461),(Input!$M$172*(1+rvanilla)^0.5)-SUM($M461:AC461),(Input!$M$172*(1+rvanilla)^0.5)/A30stdlife))</f>
        <v>0</v>
      </c>
      <c r="AE461" s="168">
        <f>IF(A30stdlife="n/a","n/a",IF(AE$3&gt;(A30stdlife+$E461),(Input!$M$172*(1+rvanilla)^0.5)-SUM($M461:AD461),(Input!$M$172*(1+rvanilla)^0.5)/A30stdlife))</f>
        <v>0</v>
      </c>
      <c r="AF461" s="168">
        <f>IF(A30stdlife="n/a","n/a",IF(AF$3&gt;(A30stdlife+$E461),(Input!$M$172*(1+rvanilla)^0.5)-SUM($M461:AE461),(Input!$M$172*(1+rvanilla)^0.5)/A30stdlife))</f>
        <v>0</v>
      </c>
      <c r="AG461" s="168">
        <f>IF(A30stdlife="n/a","n/a",IF(AG$3&gt;(A30stdlife+$E461),(Input!$M$172*(1+rvanilla)^0.5)-SUM($M461:AF461),(Input!$M$172*(1+rvanilla)^0.5)/A30stdlife))</f>
        <v>0</v>
      </c>
      <c r="AH461" s="168">
        <f>IF(A30stdlife="n/a","n/a",IF(AH$3&gt;(A30stdlife+$E461),(Input!$M$172*(1+rvanilla)^0.5)-SUM($M461:AG461),(Input!$M$172*(1+rvanilla)^0.5)/A30stdlife))</f>
        <v>0</v>
      </c>
      <c r="AI461" s="168">
        <f>IF(A30stdlife="n/a","n/a",IF(AI$3&gt;(A30stdlife+$E461),(Input!$M$172*(1+rvanilla)^0.5)-SUM($M461:AH461),(Input!$M$172*(1+rvanilla)^0.5)/A30stdlife))</f>
        <v>0</v>
      </c>
      <c r="AJ461" s="168">
        <f>IF(A30stdlife="n/a","n/a",IF(AJ$3&gt;(A30stdlife+$E461),(Input!$M$172*(1+rvanilla)^0.5)-SUM($M461:AI461),(Input!$M$172*(1+rvanilla)^0.5)/A30stdlife))</f>
        <v>0</v>
      </c>
      <c r="AK461" s="168">
        <f>IF(A30stdlife="n/a","n/a",IF(AK$3&gt;(A30stdlife+$E461),(Input!$M$172*(1+rvanilla)^0.5)-SUM($M461:AJ461),(Input!$M$172*(1+rvanilla)^0.5)/A30stdlife))</f>
        <v>0</v>
      </c>
      <c r="AL461" s="168">
        <f>IF(A30stdlife="n/a","n/a",IF(AL$3&gt;(A30stdlife+$E461),(Input!$M$172*(1+rvanilla)^0.5)-SUM($M461:AK461),(Input!$M$172*(1+rvanilla)^0.5)/A30stdlife))</f>
        <v>0</v>
      </c>
      <c r="AM461" s="168">
        <f>IF(A30stdlife="n/a","n/a",IF(AM$3&gt;(A30stdlife+$E461),(Input!$M$172*(1+rvanilla)^0.5)-SUM($M461:AL461),(Input!$M$172*(1+rvanilla)^0.5)/A30stdlife))</f>
        <v>0</v>
      </c>
      <c r="AN461" s="168">
        <f>IF(A30stdlife="n/a","n/a",IF(AN$3&gt;(A30stdlife+$E461),(Input!$M$172*(1+rvanilla)^0.5)-SUM($M461:AM461),(Input!$M$172*(1+rvanilla)^0.5)/A30stdlife))</f>
        <v>0</v>
      </c>
      <c r="AO461" s="168">
        <f>IF(A30stdlife="n/a","n/a",IF(AO$3&gt;(A30stdlife+$E461),(Input!$M$172*(1+rvanilla)^0.5)-SUM($M461:AN461),(Input!$M$172*(1+rvanilla)^0.5)/A30stdlife))</f>
        <v>0</v>
      </c>
      <c r="AP461" s="168">
        <f>IF(A30stdlife="n/a","n/a",IF(AP$3&gt;(A30stdlife+$E461),(Input!$M$172*(1+rvanilla)^0.5)-SUM($M461:AO461),(Input!$M$172*(1+rvanilla)^0.5)/A30stdlife))</f>
        <v>0</v>
      </c>
      <c r="AQ461" s="168">
        <f>IF(A30stdlife="n/a","n/a",IF(AQ$3&gt;(A30stdlife+$E461),(Input!$M$172*(1+rvanilla)^0.5)-SUM($M461:AP461),(Input!$M$172*(1+rvanilla)^0.5)/A30stdlife))</f>
        <v>0</v>
      </c>
      <c r="AR461" s="168">
        <f>IF(A30stdlife="n/a","n/a",IF(AR$3&gt;(A30stdlife+$E461),(Input!$M$172*(1+rvanilla)^0.5)-SUM($M461:AQ461),(Input!$M$172*(1+rvanilla)^0.5)/A30stdlife))</f>
        <v>0</v>
      </c>
      <c r="AS461" s="168">
        <f>IF(A30stdlife="n/a","n/a",IF(AS$3&gt;(A30stdlife+$E461),(Input!$M$172*(1+rvanilla)^0.5)-SUM($M461:AR461),(Input!$M$172*(1+rvanilla)^0.5)/A30stdlife))</f>
        <v>0</v>
      </c>
      <c r="AT461" s="168">
        <f>IF(A30stdlife="n/a","n/a",IF(AT$3&gt;(A30stdlife+$E461),(Input!$M$172*(1+rvanilla)^0.5)-SUM($M461:AS461),(Input!$M$172*(1+rvanilla)^0.5)/A30stdlife))</f>
        <v>0</v>
      </c>
      <c r="AU461" s="168">
        <f>IF(A30stdlife="n/a","n/a",IF(AU$3&gt;(A30stdlife+$E461),(Input!$M$172*(1+rvanilla)^0.5)-SUM($M461:AT461),(Input!$M$172*(1+rvanilla)^0.5)/A30stdlife))</f>
        <v>0</v>
      </c>
      <c r="AV461" s="168">
        <f>IF(A30stdlife="n/a","n/a",IF(AV$3&gt;(A30stdlife+$E461),(Input!$M$172*(1+rvanilla)^0.5)-SUM($M461:AU461),(Input!$M$172*(1+rvanilla)^0.5)/A30stdlife))</f>
        <v>0</v>
      </c>
      <c r="AW461" s="168">
        <f>IF(A30stdlife="n/a","n/a",IF(AW$3&gt;(A30stdlife+$E461),(Input!$M$172*(1+rvanilla)^0.5)-SUM($M461:AV461),(Input!$M$172*(1+rvanilla)^0.5)/A30stdlife))</f>
        <v>0</v>
      </c>
      <c r="AX461" s="168">
        <f>IF(A30stdlife="n/a","n/a",IF(AX$3&gt;(A30stdlife+$E461),(Input!$M$172*(1+rvanilla)^0.5)-SUM($M461:AW461),(Input!$M$172*(1+rvanilla)^0.5)/A30stdlife))</f>
        <v>0</v>
      </c>
      <c r="AY461" s="168">
        <f>IF(A30stdlife="n/a","n/a",IF(AY$3&gt;(A30stdlife+$E461),(Input!$M$172*(1+rvanilla)^0.5)-SUM($M461:AX461),(Input!$M$172*(1+rvanilla)^0.5)/A30stdlife))</f>
        <v>0</v>
      </c>
      <c r="AZ461" s="168">
        <f>IF(A30stdlife="n/a","n/a",IF(AZ$3&gt;(A30stdlife+$E461),(Input!$M$172*(1+rvanilla)^0.5)-SUM($M461:AY461),(Input!$M$172*(1+rvanilla)^0.5)/A30stdlife))</f>
        <v>0</v>
      </c>
      <c r="BA461" s="168">
        <f>IF(A30stdlife="n/a","n/a",IF(BA$3&gt;(A30stdlife+$E461),(Input!$M$172*(1+rvanilla)^0.5)-SUM($M461:AZ461),(Input!$M$172*(1+rvanilla)^0.5)/A30stdlife))</f>
        <v>0</v>
      </c>
      <c r="BB461" s="168">
        <f>IF(A30stdlife="n/a","n/a",IF(BB$3&gt;(A30stdlife+$E461),(Input!$M$172*(1+rvanilla)^0.5)-SUM($M461:BA461),(Input!$M$172*(1+rvanilla)^0.5)/A30stdlife))</f>
        <v>0</v>
      </c>
      <c r="BC461" s="168">
        <f>IF(A30stdlife="n/a","n/a",IF(BC$3&gt;(A30stdlife+$E461),(Input!$M$172*(1+rvanilla)^0.5)-SUM($M461:BB461),(Input!$M$172*(1+rvanilla)^0.5)/A30stdlife))</f>
        <v>0</v>
      </c>
      <c r="BD461" s="168">
        <f>IF(A30stdlife="n/a","n/a",IF(BD$3&gt;(A30stdlife+$E461),(Input!$M$172*(1+rvanilla)^0.5)-SUM($M461:BC461),(Input!$M$172*(1+rvanilla)^0.5)/A30stdlife))</f>
        <v>0</v>
      </c>
      <c r="BE461" s="168">
        <f>IF(A30stdlife="n/a","n/a",IF(BE$3&gt;(A30stdlife+$E461),(Input!$M$172*(1+rvanilla)^0.5)-SUM($M461:BD461),(Input!$M$172*(1+rvanilla)^0.5)/A30stdlife))</f>
        <v>0</v>
      </c>
      <c r="BF461" s="168">
        <f>IF(A30stdlife="n/a","n/a",IF(BF$3&gt;(A30stdlife+$E461),(Input!$M$172*(1+rvanilla)^0.5)-SUM($M461:BE461),(Input!$M$172*(1+rvanilla)^0.5)/A30stdlife))</f>
        <v>0</v>
      </c>
      <c r="BG461" s="168">
        <f>IF(A30stdlife="n/a","n/a",IF(BG$3&gt;(A30stdlife+$E461),(Input!$M$172*(1+rvanilla)^0.5)-SUM($M461:BF461),(Input!$M$172*(1+rvanilla)^0.5)/A30stdlife))</f>
        <v>0</v>
      </c>
      <c r="BH461" s="168">
        <f>IF(A30stdlife="n/a","n/a",IF(BH$3&gt;(A30stdlife+$E461),(Input!$M$172*(1+rvanilla)^0.5)-SUM($M461:BG461),(Input!$M$172*(1+rvanilla)^0.5)/A30stdlife))</f>
        <v>0</v>
      </c>
      <c r="BI461" s="168">
        <f>IF(A30stdlife="n/a","n/a",IF(BI$3&gt;(A30stdlife+$E461),(Input!$M$172*(1+rvanilla)^0.5)-SUM($M461:BH461),(Input!$M$172*(1+rvanilla)^0.5)/A30stdlife))</f>
        <v>0</v>
      </c>
      <c r="BJ461" s="20"/>
      <c r="BK461" s="20"/>
      <c r="BL461"/>
      <c r="BM461"/>
      <c r="BN461"/>
      <c r="BO461"/>
      <c r="BP461"/>
      <c r="BQ461"/>
      <c r="BR461"/>
      <c r="BS461"/>
      <c r="BT461"/>
      <c r="BU461"/>
      <c r="BV461"/>
      <c r="BW461"/>
      <c r="BX461"/>
      <c r="BY461"/>
      <c r="BZ461"/>
      <c r="CA461"/>
      <c r="CB461"/>
      <c r="CC461"/>
      <c r="CD461"/>
      <c r="CE461"/>
      <c r="CF461"/>
      <c r="CG461"/>
      <c r="CH461"/>
      <c r="CI461"/>
      <c r="CJ461"/>
      <c r="CK461"/>
      <c r="CL461"/>
      <c r="CM461"/>
      <c r="CN461"/>
      <c r="CO461"/>
      <c r="CP461"/>
      <c r="CQ461"/>
      <c r="CR461"/>
      <c r="CS461"/>
      <c r="CT461"/>
      <c r="CU461"/>
      <c r="CV461"/>
      <c r="CW461"/>
      <c r="CX461"/>
      <c r="CY461"/>
      <c r="CZ461"/>
      <c r="DA461"/>
      <c r="DB461"/>
      <c r="DC461"/>
      <c r="DD461"/>
      <c r="DE461"/>
      <c r="DF461"/>
      <c r="DG461"/>
      <c r="DH461"/>
      <c r="DI461"/>
      <c r="DJ461"/>
      <c r="DK461"/>
      <c r="DL461"/>
      <c r="DM461"/>
      <c r="DN461"/>
      <c r="DO461"/>
      <c r="DP461"/>
      <c r="DQ461"/>
      <c r="DR461"/>
      <c r="DS461"/>
      <c r="DT461"/>
      <c r="DU461"/>
      <c r="DV461"/>
      <c r="DW461"/>
      <c r="DX461"/>
      <c r="DY461"/>
      <c r="DZ461"/>
      <c r="EA461"/>
      <c r="EB461"/>
      <c r="EC461"/>
      <c r="ED461"/>
      <c r="EE461"/>
      <c r="EF461"/>
      <c r="EG461"/>
      <c r="EH461"/>
      <c r="EI461"/>
      <c r="EJ461"/>
      <c r="EK461"/>
      <c r="EL461"/>
      <c r="EM461"/>
      <c r="EN461"/>
      <c r="EO461"/>
      <c r="EP461"/>
      <c r="EQ461"/>
      <c r="ER461"/>
      <c r="ES461"/>
      <c r="ET461"/>
      <c r="EU461"/>
      <c r="EV461"/>
      <c r="EW461"/>
      <c r="EX461"/>
      <c r="EY461"/>
      <c r="EZ461"/>
      <c r="FA461"/>
      <c r="FB461"/>
      <c r="FC461"/>
      <c r="FD461"/>
      <c r="FE461"/>
      <c r="FF461"/>
      <c r="FG461"/>
      <c r="FH461"/>
      <c r="FI461"/>
      <c r="FJ461"/>
      <c r="FK461"/>
      <c r="FL461"/>
      <c r="FM461"/>
      <c r="FN461"/>
      <c r="FO461"/>
      <c r="FP461"/>
      <c r="FQ461"/>
      <c r="FR461"/>
      <c r="FS461"/>
      <c r="FT461"/>
      <c r="FU461"/>
      <c r="FV461"/>
      <c r="FW461"/>
      <c r="FX461"/>
      <c r="FY461"/>
      <c r="FZ461"/>
      <c r="GA461"/>
      <c r="GB461"/>
      <c r="GC461"/>
      <c r="GD461"/>
      <c r="GE461"/>
      <c r="GF461"/>
      <c r="GG461"/>
      <c r="GH461"/>
      <c r="GI461"/>
      <c r="GJ461"/>
      <c r="GK461"/>
      <c r="GL461"/>
      <c r="GM461"/>
      <c r="GN461"/>
      <c r="GO461"/>
      <c r="GP461"/>
      <c r="GQ461"/>
      <c r="GR461"/>
      <c r="GS461"/>
      <c r="GT461"/>
      <c r="GU461"/>
      <c r="GV461"/>
      <c r="GW461"/>
      <c r="GX461"/>
      <c r="GY461"/>
      <c r="GZ461"/>
      <c r="HA461"/>
      <c r="HB461"/>
      <c r="HC461"/>
      <c r="HD461"/>
      <c r="HE461"/>
      <c r="HF461"/>
      <c r="HG461"/>
      <c r="HH461"/>
      <c r="HI461"/>
      <c r="HJ461"/>
      <c r="HK461"/>
      <c r="HL461"/>
      <c r="HM461"/>
      <c r="HN461"/>
      <c r="HO461"/>
      <c r="HP461"/>
      <c r="HQ461"/>
      <c r="HR461"/>
      <c r="HS461"/>
      <c r="HT461"/>
      <c r="HU461"/>
      <c r="HV461"/>
      <c r="HW461"/>
      <c r="HX461"/>
      <c r="HY461"/>
      <c r="HZ461"/>
      <c r="IA461"/>
      <c r="IB461"/>
      <c r="IC461"/>
      <c r="ID461"/>
      <c r="IE461"/>
      <c r="IF461"/>
      <c r="IG461"/>
      <c r="IH461"/>
      <c r="II461"/>
      <c r="IJ461"/>
      <c r="IK461"/>
      <c r="IL461"/>
      <c r="IM461"/>
      <c r="IN461"/>
      <c r="IO461"/>
      <c r="IP461"/>
      <c r="IQ461"/>
      <c r="IR461"/>
      <c r="IS461"/>
      <c r="IT461"/>
      <c r="IU461"/>
      <c r="IV461"/>
    </row>
    <row r="462" spans="1:256" s="5" customFormat="1" hidden="1" outlineLevel="2">
      <c r="A462" s="20"/>
      <c r="B462" s="20"/>
      <c r="C462" s="38"/>
      <c r="D462" s="641"/>
      <c r="E462" s="287">
        <v>8</v>
      </c>
      <c r="F462" s="40"/>
      <c r="G462" s="445"/>
      <c r="H462" s="315"/>
      <c r="I462" s="315"/>
      <c r="J462" s="315"/>
      <c r="K462" s="315"/>
      <c r="L462" s="315"/>
      <c r="M462" s="315"/>
      <c r="N462" s="314"/>
      <c r="O462" s="168">
        <f>IF(A30stdlife="n/a","n/a",IF(O$3&gt;(A30stdlife+$E462),(Input!$N$172*(1+rvanilla)^0.5)-SUM($N462:N462),(Input!$N$172*(1+rvanilla)^0.5)/A30stdlife))</f>
        <v>0</v>
      </c>
      <c r="P462" s="168">
        <f>IF(A30stdlife="n/a","n/a",IF(P$3&gt;(A30stdlife+$E462),(Input!$N$172*(1+rvanilla)^0.5)-SUM($N462:O462),(Input!$N$172*(1+rvanilla)^0.5)/A30stdlife))</f>
        <v>0</v>
      </c>
      <c r="Q462" s="168">
        <f>IF(A30stdlife="n/a","n/a",IF(Q$3&gt;(A30stdlife+$E462),(Input!$N$172*(1+rvanilla)^0.5)-SUM($N462:P462),(Input!$N$172*(1+rvanilla)^0.5)/A30stdlife))</f>
        <v>0</v>
      </c>
      <c r="R462" s="168">
        <f>IF(A30stdlife="n/a","n/a",IF(R$3&gt;(A30stdlife+$E462),(Input!$N$172*(1+rvanilla)^0.5)-SUM($N462:Q462),(Input!$N$172*(1+rvanilla)^0.5)/A30stdlife))</f>
        <v>0</v>
      </c>
      <c r="S462" s="168">
        <f>IF(A30stdlife="n/a","n/a",IF(S$3&gt;(A30stdlife+$E462),(Input!$N$172*(1+rvanilla)^0.5)-SUM($N462:R462),(Input!$N$172*(1+rvanilla)^0.5)/A30stdlife))</f>
        <v>0</v>
      </c>
      <c r="T462" s="168">
        <f>IF(A30stdlife="n/a","n/a",IF(T$3&gt;(A30stdlife+$E462),(Input!$N$172*(1+rvanilla)^0.5)-SUM($N462:S462),(Input!$N$172*(1+rvanilla)^0.5)/A30stdlife))</f>
        <v>0</v>
      </c>
      <c r="U462" s="168">
        <f>IF(A30stdlife="n/a","n/a",IF(U$3&gt;(A30stdlife+$E462),(Input!$N$172*(1+rvanilla)^0.5)-SUM($N462:T462),(Input!$N$172*(1+rvanilla)^0.5)/A30stdlife))</f>
        <v>0</v>
      </c>
      <c r="V462" s="168">
        <f>IF(A30stdlife="n/a","n/a",IF(V$3&gt;(A30stdlife+$E462),(Input!$N$172*(1+rvanilla)^0.5)-SUM($N462:U462),(Input!$N$172*(1+rvanilla)^0.5)/A30stdlife))</f>
        <v>0</v>
      </c>
      <c r="W462" s="168">
        <f>IF(A30stdlife="n/a","n/a",IF(W$3&gt;(A30stdlife+$E462),(Input!$N$172*(1+rvanilla)^0.5)-SUM($N462:V462),(Input!$N$172*(1+rvanilla)^0.5)/A30stdlife))</f>
        <v>0</v>
      </c>
      <c r="X462" s="168">
        <f>IF(A30stdlife="n/a","n/a",IF(X$3&gt;(A30stdlife+$E462),(Input!$N$172*(1+rvanilla)^0.5)-SUM($N462:W462),(Input!$N$172*(1+rvanilla)^0.5)/A30stdlife))</f>
        <v>0</v>
      </c>
      <c r="Y462" s="168">
        <f>IF(A30stdlife="n/a","n/a",IF(Y$3&gt;(A30stdlife+$E462),(Input!$N$172*(1+rvanilla)^0.5)-SUM($N462:X462),(Input!$N$172*(1+rvanilla)^0.5)/A30stdlife))</f>
        <v>0</v>
      </c>
      <c r="Z462" s="168">
        <f>IF(A30stdlife="n/a","n/a",IF(Z$3&gt;(A30stdlife+$E462),(Input!$N$172*(1+rvanilla)^0.5)-SUM($N462:Y462),(Input!$N$172*(1+rvanilla)^0.5)/A30stdlife))</f>
        <v>0</v>
      </c>
      <c r="AA462" s="168">
        <f>IF(A30stdlife="n/a","n/a",IF(AA$3&gt;(A30stdlife+$E462),(Input!$N$172*(1+rvanilla)^0.5)-SUM($N462:Z462),(Input!$N$172*(1+rvanilla)^0.5)/A30stdlife))</f>
        <v>0</v>
      </c>
      <c r="AB462" s="168">
        <f>IF(A30stdlife="n/a","n/a",IF(AB$3&gt;(A30stdlife+$E462),(Input!$N$172*(1+rvanilla)^0.5)-SUM($N462:AA462),(Input!$N$172*(1+rvanilla)^0.5)/A30stdlife))</f>
        <v>0</v>
      </c>
      <c r="AC462" s="168">
        <f>IF(A30stdlife="n/a","n/a",IF(AC$3&gt;(A30stdlife+$E462),(Input!$N$172*(1+rvanilla)^0.5)-SUM($N462:AB462),(Input!$N$172*(1+rvanilla)^0.5)/A30stdlife))</f>
        <v>0</v>
      </c>
      <c r="AD462" s="168">
        <f>IF(A30stdlife="n/a","n/a",IF(AD$3&gt;(A30stdlife+$E462),(Input!$N$172*(1+rvanilla)^0.5)-SUM($N462:AC462),(Input!$N$172*(1+rvanilla)^0.5)/A30stdlife))</f>
        <v>0</v>
      </c>
      <c r="AE462" s="168">
        <f>IF(A30stdlife="n/a","n/a",IF(AE$3&gt;(A30stdlife+$E462),(Input!$N$172*(1+rvanilla)^0.5)-SUM($N462:AD462),(Input!$N$172*(1+rvanilla)^0.5)/A30stdlife))</f>
        <v>0</v>
      </c>
      <c r="AF462" s="168">
        <f>IF(A30stdlife="n/a","n/a",IF(AF$3&gt;(A30stdlife+$E462),(Input!$N$172*(1+rvanilla)^0.5)-SUM($N462:AE462),(Input!$N$172*(1+rvanilla)^0.5)/A30stdlife))</f>
        <v>0</v>
      </c>
      <c r="AG462" s="168">
        <f>IF(A30stdlife="n/a","n/a",IF(AG$3&gt;(A30stdlife+$E462),(Input!$N$172*(1+rvanilla)^0.5)-SUM($N462:AF462),(Input!$N$172*(1+rvanilla)^0.5)/A30stdlife))</f>
        <v>0</v>
      </c>
      <c r="AH462" s="168">
        <f>IF(A30stdlife="n/a","n/a",IF(AH$3&gt;(A30stdlife+$E462),(Input!$N$172*(1+rvanilla)^0.5)-SUM($N462:AG462),(Input!$N$172*(1+rvanilla)^0.5)/A30stdlife))</f>
        <v>0</v>
      </c>
      <c r="AI462" s="168">
        <f>IF(A30stdlife="n/a","n/a",IF(AI$3&gt;(A30stdlife+$E462),(Input!$N$172*(1+rvanilla)^0.5)-SUM($N462:AH462),(Input!$N$172*(1+rvanilla)^0.5)/A30stdlife))</f>
        <v>0</v>
      </c>
      <c r="AJ462" s="168">
        <f>IF(A30stdlife="n/a","n/a",IF(AJ$3&gt;(A30stdlife+$E462),(Input!$N$172*(1+rvanilla)^0.5)-SUM($N462:AI462),(Input!$N$172*(1+rvanilla)^0.5)/A30stdlife))</f>
        <v>0</v>
      </c>
      <c r="AK462" s="168">
        <f>IF(A30stdlife="n/a","n/a",IF(AK$3&gt;(A30stdlife+$E462),(Input!$N$172*(1+rvanilla)^0.5)-SUM($N462:AJ462),(Input!$N$172*(1+rvanilla)^0.5)/A30stdlife))</f>
        <v>0</v>
      </c>
      <c r="AL462" s="168">
        <f>IF(A30stdlife="n/a","n/a",IF(AL$3&gt;(A30stdlife+$E462),(Input!$N$172*(1+rvanilla)^0.5)-SUM($N462:AK462),(Input!$N$172*(1+rvanilla)^0.5)/A30stdlife))</f>
        <v>0</v>
      </c>
      <c r="AM462" s="168">
        <f>IF(A30stdlife="n/a","n/a",IF(AM$3&gt;(A30stdlife+$E462),(Input!$N$172*(1+rvanilla)^0.5)-SUM($N462:AL462),(Input!$N$172*(1+rvanilla)^0.5)/A30stdlife))</f>
        <v>0</v>
      </c>
      <c r="AN462" s="168">
        <f>IF(A30stdlife="n/a","n/a",IF(AN$3&gt;(A30stdlife+$E462),(Input!$N$172*(1+rvanilla)^0.5)-SUM($N462:AM462),(Input!$N$172*(1+rvanilla)^0.5)/A30stdlife))</f>
        <v>0</v>
      </c>
      <c r="AO462" s="168">
        <f>IF(A30stdlife="n/a","n/a",IF(AO$3&gt;(A30stdlife+$E462),(Input!$N$172*(1+rvanilla)^0.5)-SUM($N462:AN462),(Input!$N$172*(1+rvanilla)^0.5)/A30stdlife))</f>
        <v>0</v>
      </c>
      <c r="AP462" s="168">
        <f>IF(A30stdlife="n/a","n/a",IF(AP$3&gt;(A30stdlife+$E462),(Input!$N$172*(1+rvanilla)^0.5)-SUM($N462:AO462),(Input!$N$172*(1+rvanilla)^0.5)/A30stdlife))</f>
        <v>0</v>
      </c>
      <c r="AQ462" s="168">
        <f>IF(A30stdlife="n/a","n/a",IF(AQ$3&gt;(A30stdlife+$E462),(Input!$N$172*(1+rvanilla)^0.5)-SUM($N462:AP462),(Input!$N$172*(1+rvanilla)^0.5)/A30stdlife))</f>
        <v>0</v>
      </c>
      <c r="AR462" s="168">
        <f>IF(A30stdlife="n/a","n/a",IF(AR$3&gt;(A30stdlife+$E462),(Input!$N$172*(1+rvanilla)^0.5)-SUM($N462:AQ462),(Input!$N$172*(1+rvanilla)^0.5)/A30stdlife))</f>
        <v>0</v>
      </c>
      <c r="AS462" s="168">
        <f>IF(A30stdlife="n/a","n/a",IF(AS$3&gt;(A30stdlife+$E462),(Input!$N$172*(1+rvanilla)^0.5)-SUM($N462:AR462),(Input!$N$172*(1+rvanilla)^0.5)/A30stdlife))</f>
        <v>0</v>
      </c>
      <c r="AT462" s="168">
        <f>IF(A30stdlife="n/a","n/a",IF(AT$3&gt;(A30stdlife+$E462),(Input!$N$172*(1+rvanilla)^0.5)-SUM($N462:AS462),(Input!$N$172*(1+rvanilla)^0.5)/A30stdlife))</f>
        <v>0</v>
      </c>
      <c r="AU462" s="168">
        <f>IF(A30stdlife="n/a","n/a",IF(AU$3&gt;(A30stdlife+$E462),(Input!$N$172*(1+rvanilla)^0.5)-SUM($N462:AT462),(Input!$N$172*(1+rvanilla)^0.5)/A30stdlife))</f>
        <v>0</v>
      </c>
      <c r="AV462" s="168">
        <f>IF(A30stdlife="n/a","n/a",IF(AV$3&gt;(A30stdlife+$E462),(Input!$N$172*(1+rvanilla)^0.5)-SUM($N462:AU462),(Input!$N$172*(1+rvanilla)^0.5)/A30stdlife))</f>
        <v>0</v>
      </c>
      <c r="AW462" s="168">
        <f>IF(A30stdlife="n/a","n/a",IF(AW$3&gt;(A30stdlife+$E462),(Input!$N$172*(1+rvanilla)^0.5)-SUM($N462:AV462),(Input!$N$172*(1+rvanilla)^0.5)/A30stdlife))</f>
        <v>0</v>
      </c>
      <c r="AX462" s="168">
        <f>IF(A30stdlife="n/a","n/a",IF(AX$3&gt;(A30stdlife+$E462),(Input!$N$172*(1+rvanilla)^0.5)-SUM($N462:AW462),(Input!$N$172*(1+rvanilla)^0.5)/A30stdlife))</f>
        <v>0</v>
      </c>
      <c r="AY462" s="168">
        <f>IF(A30stdlife="n/a","n/a",IF(AY$3&gt;(A30stdlife+$E462),(Input!$N$172*(1+rvanilla)^0.5)-SUM($N462:AX462),(Input!$N$172*(1+rvanilla)^0.5)/A30stdlife))</f>
        <v>0</v>
      </c>
      <c r="AZ462" s="168">
        <f>IF(A30stdlife="n/a","n/a",IF(AZ$3&gt;(A30stdlife+$E462),(Input!$N$172*(1+rvanilla)^0.5)-SUM($N462:AY462),(Input!$N$172*(1+rvanilla)^0.5)/A30stdlife))</f>
        <v>0</v>
      </c>
      <c r="BA462" s="168">
        <f>IF(A30stdlife="n/a","n/a",IF(BA$3&gt;(A30stdlife+$E462),(Input!$N$172*(1+rvanilla)^0.5)-SUM($N462:AZ462),(Input!$N$172*(1+rvanilla)^0.5)/A30stdlife))</f>
        <v>0</v>
      </c>
      <c r="BB462" s="168">
        <f>IF(A30stdlife="n/a","n/a",IF(BB$3&gt;(A30stdlife+$E462),(Input!$N$172*(1+rvanilla)^0.5)-SUM($N462:BA462),(Input!$N$172*(1+rvanilla)^0.5)/A30stdlife))</f>
        <v>0</v>
      </c>
      <c r="BC462" s="168">
        <f>IF(A30stdlife="n/a","n/a",IF(BC$3&gt;(A30stdlife+$E462),(Input!$N$172*(1+rvanilla)^0.5)-SUM($N462:BB462),(Input!$N$172*(1+rvanilla)^0.5)/A30stdlife))</f>
        <v>0</v>
      </c>
      <c r="BD462" s="168">
        <f>IF(A30stdlife="n/a","n/a",IF(BD$3&gt;(A30stdlife+$E462),(Input!$N$172*(1+rvanilla)^0.5)-SUM($N462:BC462),(Input!$N$172*(1+rvanilla)^0.5)/A30stdlife))</f>
        <v>0</v>
      </c>
      <c r="BE462" s="168">
        <f>IF(A30stdlife="n/a","n/a",IF(BE$3&gt;(A30stdlife+$E462),(Input!$N$172*(1+rvanilla)^0.5)-SUM($N462:BD462),(Input!$N$172*(1+rvanilla)^0.5)/A30stdlife))</f>
        <v>0</v>
      </c>
      <c r="BF462" s="168">
        <f>IF(A30stdlife="n/a","n/a",IF(BF$3&gt;(A30stdlife+$E462),(Input!$N$172*(1+rvanilla)^0.5)-SUM($N462:BE462),(Input!$N$172*(1+rvanilla)^0.5)/A30stdlife))</f>
        <v>0</v>
      </c>
      <c r="BG462" s="168">
        <f>IF(A30stdlife="n/a","n/a",IF(BG$3&gt;(A30stdlife+$E462),(Input!$N$172*(1+rvanilla)^0.5)-SUM($N462:BF462),(Input!$N$172*(1+rvanilla)^0.5)/A30stdlife))</f>
        <v>0</v>
      </c>
      <c r="BH462" s="168">
        <f>IF(A30stdlife="n/a","n/a",IF(BH$3&gt;(A30stdlife+$E462),(Input!$N$172*(1+rvanilla)^0.5)-SUM($N462:BG462),(Input!$N$172*(1+rvanilla)^0.5)/A30stdlife))</f>
        <v>0</v>
      </c>
      <c r="BI462" s="168">
        <f>IF(A30stdlife="n/a","n/a",IF(BI$3&gt;(A30stdlife+$E462),(Input!$N$172*(1+rvanilla)^0.5)-SUM($N462:BH462),(Input!$N$172*(1+rvanilla)^0.5)/A30stdlife))</f>
        <v>0</v>
      </c>
      <c r="BJ462" s="20"/>
      <c r="BK462" s="20"/>
      <c r="BL462"/>
      <c r="BM462"/>
      <c r="BN462"/>
      <c r="BO462"/>
      <c r="BP462"/>
      <c r="BQ462"/>
      <c r="BR462"/>
      <c r="BS462"/>
      <c r="BT462"/>
      <c r="BU462"/>
      <c r="BV462"/>
      <c r="BW462"/>
      <c r="BX462"/>
      <c r="BY462"/>
      <c r="BZ462"/>
      <c r="CA462"/>
      <c r="CB462"/>
      <c r="CC462"/>
      <c r="CD462"/>
      <c r="CE462"/>
      <c r="CF462"/>
      <c r="CG462"/>
      <c r="CH462"/>
      <c r="CI462"/>
      <c r="CJ462"/>
      <c r="CK462"/>
      <c r="CL462"/>
      <c r="CM462"/>
      <c r="CN462"/>
      <c r="CO462"/>
      <c r="CP462"/>
      <c r="CQ462"/>
      <c r="CR462"/>
      <c r="CS462"/>
      <c r="CT462"/>
      <c r="CU462"/>
      <c r="CV462"/>
      <c r="CW462"/>
      <c r="CX462"/>
      <c r="CY462"/>
      <c r="CZ462"/>
      <c r="DA462"/>
      <c r="DB462"/>
      <c r="DC462"/>
      <c r="DD462"/>
      <c r="DE462"/>
      <c r="DF462"/>
      <c r="DG462"/>
      <c r="DH462"/>
      <c r="DI462"/>
      <c r="DJ462"/>
      <c r="DK462"/>
      <c r="DL462"/>
      <c r="DM462"/>
      <c r="DN462"/>
      <c r="DO462"/>
      <c r="DP462"/>
      <c r="DQ462"/>
      <c r="DR462"/>
      <c r="DS462"/>
      <c r="DT462"/>
      <c r="DU462"/>
      <c r="DV462"/>
      <c r="DW462"/>
      <c r="DX462"/>
      <c r="DY462"/>
      <c r="DZ462"/>
      <c r="EA462"/>
      <c r="EB462"/>
      <c r="EC462"/>
      <c r="ED462"/>
      <c r="EE462"/>
      <c r="EF462"/>
      <c r="EG462"/>
      <c r="EH462"/>
      <c r="EI462"/>
      <c r="EJ462"/>
      <c r="EK462"/>
      <c r="EL462"/>
      <c r="EM462"/>
      <c r="EN462"/>
      <c r="EO462"/>
      <c r="EP462"/>
      <c r="EQ462"/>
      <c r="ER462"/>
      <c r="ES462"/>
      <c r="ET462"/>
      <c r="EU462"/>
      <c r="EV462"/>
      <c r="EW462"/>
      <c r="EX462"/>
      <c r="EY462"/>
      <c r="EZ462"/>
      <c r="FA462"/>
      <c r="FB462"/>
      <c r="FC462"/>
      <c r="FD462"/>
      <c r="FE462"/>
      <c r="FF462"/>
      <c r="FG462"/>
      <c r="FH462"/>
      <c r="FI462"/>
      <c r="FJ462"/>
      <c r="FK462"/>
      <c r="FL462"/>
      <c r="FM462"/>
      <c r="FN462"/>
      <c r="FO462"/>
      <c r="FP462"/>
      <c r="FQ462"/>
      <c r="FR462"/>
      <c r="FS462"/>
      <c r="FT462"/>
      <c r="FU462"/>
      <c r="FV462"/>
      <c r="FW462"/>
      <c r="FX462"/>
      <c r="FY462"/>
      <c r="FZ462"/>
      <c r="GA462"/>
      <c r="GB462"/>
      <c r="GC462"/>
      <c r="GD462"/>
      <c r="GE462"/>
      <c r="GF462"/>
      <c r="GG462"/>
      <c r="GH462"/>
      <c r="GI462"/>
      <c r="GJ462"/>
      <c r="GK462"/>
      <c r="GL462"/>
      <c r="GM462"/>
      <c r="GN462"/>
      <c r="GO462"/>
      <c r="GP462"/>
      <c r="GQ462"/>
      <c r="GR462"/>
      <c r="GS462"/>
      <c r="GT462"/>
      <c r="GU462"/>
      <c r="GV462"/>
      <c r="GW462"/>
      <c r="GX462"/>
      <c r="GY462"/>
      <c r="GZ462"/>
      <c r="HA462"/>
      <c r="HB462"/>
      <c r="HC462"/>
      <c r="HD462"/>
      <c r="HE462"/>
      <c r="HF462"/>
      <c r="HG462"/>
      <c r="HH462"/>
      <c r="HI462"/>
      <c r="HJ462"/>
      <c r="HK462"/>
      <c r="HL462"/>
      <c r="HM462"/>
      <c r="HN462"/>
      <c r="HO462"/>
      <c r="HP462"/>
      <c r="HQ462"/>
      <c r="HR462"/>
      <c r="HS462"/>
      <c r="HT462"/>
      <c r="HU462"/>
      <c r="HV462"/>
      <c r="HW462"/>
      <c r="HX462"/>
      <c r="HY462"/>
      <c r="HZ462"/>
      <c r="IA462"/>
      <c r="IB462"/>
      <c r="IC462"/>
      <c r="ID462"/>
      <c r="IE462"/>
      <c r="IF462"/>
      <c r="IG462"/>
      <c r="IH462"/>
      <c r="II462"/>
      <c r="IJ462"/>
      <c r="IK462"/>
      <c r="IL462"/>
      <c r="IM462"/>
      <c r="IN462"/>
      <c r="IO462"/>
      <c r="IP462"/>
      <c r="IQ462"/>
      <c r="IR462"/>
      <c r="IS462"/>
      <c r="IT462"/>
      <c r="IU462"/>
      <c r="IV462"/>
    </row>
    <row r="463" spans="1:256" s="5" customFormat="1" hidden="1" outlineLevel="2">
      <c r="A463" s="20"/>
      <c r="B463" s="20"/>
      <c r="C463" s="38"/>
      <c r="D463" s="641"/>
      <c r="E463" s="287">
        <v>9</v>
      </c>
      <c r="F463" s="40"/>
      <c r="G463" s="445"/>
      <c r="H463" s="315"/>
      <c r="I463" s="315"/>
      <c r="J463" s="315"/>
      <c r="K463" s="315"/>
      <c r="L463" s="315"/>
      <c r="M463" s="315"/>
      <c r="N463" s="315"/>
      <c r="O463" s="314"/>
      <c r="P463" s="168">
        <f>IF(A30stdlife="n/a","n/a",IF(P$3&gt;(A30stdlife+$E463),(Input!$O$172*(1+rvanilla)^0.5)-SUM($O463:O463),(Input!$O$172*(1+rvanilla)^0.5)/A30stdlife))</f>
        <v>0</v>
      </c>
      <c r="Q463" s="168">
        <f>IF(A30stdlife="n/a","n/a",IF(Q$3&gt;(A30stdlife+$E463),(Input!$O$172*(1+rvanilla)^0.5)-SUM($O463:P463),(Input!$O$172*(1+rvanilla)^0.5)/A30stdlife))</f>
        <v>0</v>
      </c>
      <c r="R463" s="168">
        <f>IF(A30stdlife="n/a","n/a",IF(R$3&gt;(A30stdlife+$E463),(Input!$O$172*(1+rvanilla)^0.5)-SUM($O463:Q463),(Input!$O$172*(1+rvanilla)^0.5)/A30stdlife))</f>
        <v>0</v>
      </c>
      <c r="S463" s="168">
        <f>IF(A30stdlife="n/a","n/a",IF(S$3&gt;(A30stdlife+$E463),(Input!$O$172*(1+rvanilla)^0.5)-SUM($O463:R463),(Input!$O$172*(1+rvanilla)^0.5)/A30stdlife))</f>
        <v>0</v>
      </c>
      <c r="T463" s="168">
        <f>IF(A30stdlife="n/a","n/a",IF(T$3&gt;(A30stdlife+$E463),(Input!$O$172*(1+rvanilla)^0.5)-SUM($O463:S463),(Input!$O$172*(1+rvanilla)^0.5)/A30stdlife))</f>
        <v>0</v>
      </c>
      <c r="U463" s="168">
        <f>IF(A30stdlife="n/a","n/a",IF(U$3&gt;(A30stdlife+$E463),(Input!$O$172*(1+rvanilla)^0.5)-SUM($O463:T463),(Input!$O$172*(1+rvanilla)^0.5)/A30stdlife))</f>
        <v>0</v>
      </c>
      <c r="V463" s="168">
        <f>IF(A30stdlife="n/a","n/a",IF(V$3&gt;(A30stdlife+$E463),(Input!$O$172*(1+rvanilla)^0.5)-SUM($O463:U463),(Input!$O$172*(1+rvanilla)^0.5)/A30stdlife))</f>
        <v>0</v>
      </c>
      <c r="W463" s="168">
        <f>IF(A30stdlife="n/a","n/a",IF(W$3&gt;(A30stdlife+$E463),(Input!$O$172*(1+rvanilla)^0.5)-SUM($O463:V463),(Input!$O$172*(1+rvanilla)^0.5)/A30stdlife))</f>
        <v>0</v>
      </c>
      <c r="X463" s="168">
        <f>IF(A30stdlife="n/a","n/a",IF(X$3&gt;(A30stdlife+$E463),(Input!$O$172*(1+rvanilla)^0.5)-SUM($O463:W463),(Input!$O$172*(1+rvanilla)^0.5)/A30stdlife))</f>
        <v>0</v>
      </c>
      <c r="Y463" s="168">
        <f>IF(A30stdlife="n/a","n/a",IF(Y$3&gt;(A30stdlife+$E463),(Input!$O$172*(1+rvanilla)^0.5)-SUM($O463:X463),(Input!$O$172*(1+rvanilla)^0.5)/A30stdlife))</f>
        <v>0</v>
      </c>
      <c r="Z463" s="168">
        <f>IF(A30stdlife="n/a","n/a",IF(Z$3&gt;(A30stdlife+$E463),(Input!$O$172*(1+rvanilla)^0.5)-SUM($O463:Y463),(Input!$O$172*(1+rvanilla)^0.5)/A30stdlife))</f>
        <v>0</v>
      </c>
      <c r="AA463" s="168">
        <f>IF(A30stdlife="n/a","n/a",IF(AA$3&gt;(A30stdlife+$E463),(Input!$O$172*(1+rvanilla)^0.5)-SUM($O463:Z463),(Input!$O$172*(1+rvanilla)^0.5)/A30stdlife))</f>
        <v>0</v>
      </c>
      <c r="AB463" s="168">
        <f>IF(A30stdlife="n/a","n/a",IF(AB$3&gt;(A30stdlife+$E463),(Input!$O$172*(1+rvanilla)^0.5)-SUM($O463:AA463),(Input!$O$172*(1+rvanilla)^0.5)/A30stdlife))</f>
        <v>0</v>
      </c>
      <c r="AC463" s="168">
        <f>IF(A30stdlife="n/a","n/a",IF(AC$3&gt;(A30stdlife+$E463),(Input!$O$172*(1+rvanilla)^0.5)-SUM($O463:AB463),(Input!$O$172*(1+rvanilla)^0.5)/A30stdlife))</f>
        <v>0</v>
      </c>
      <c r="AD463" s="168">
        <f>IF(A30stdlife="n/a","n/a",IF(AD$3&gt;(A30stdlife+$E463),(Input!$O$172*(1+rvanilla)^0.5)-SUM($O463:AC463),(Input!$O$172*(1+rvanilla)^0.5)/A30stdlife))</f>
        <v>0</v>
      </c>
      <c r="AE463" s="168">
        <f>IF(A30stdlife="n/a","n/a",IF(AE$3&gt;(A30stdlife+$E463),(Input!$O$172*(1+rvanilla)^0.5)-SUM($O463:AD463),(Input!$O$172*(1+rvanilla)^0.5)/A30stdlife))</f>
        <v>0</v>
      </c>
      <c r="AF463" s="168">
        <f>IF(A30stdlife="n/a","n/a",IF(AF$3&gt;(A30stdlife+$E463),(Input!$O$172*(1+rvanilla)^0.5)-SUM($O463:AE463),(Input!$O$172*(1+rvanilla)^0.5)/A30stdlife))</f>
        <v>0</v>
      </c>
      <c r="AG463" s="168">
        <f>IF(A30stdlife="n/a","n/a",IF(AG$3&gt;(A30stdlife+$E463),(Input!$O$172*(1+rvanilla)^0.5)-SUM($O463:AF463),(Input!$O$172*(1+rvanilla)^0.5)/A30stdlife))</f>
        <v>0</v>
      </c>
      <c r="AH463" s="168">
        <f>IF(A30stdlife="n/a","n/a",IF(AH$3&gt;(A30stdlife+$E463),(Input!$O$172*(1+rvanilla)^0.5)-SUM($O463:AG463),(Input!$O$172*(1+rvanilla)^0.5)/A30stdlife))</f>
        <v>0</v>
      </c>
      <c r="AI463" s="168">
        <f>IF(A30stdlife="n/a","n/a",IF(AI$3&gt;(A30stdlife+$E463),(Input!$O$172*(1+rvanilla)^0.5)-SUM($O463:AH463),(Input!$O$172*(1+rvanilla)^0.5)/A30stdlife))</f>
        <v>0</v>
      </c>
      <c r="AJ463" s="168">
        <f>IF(A30stdlife="n/a","n/a",IF(AJ$3&gt;(A30stdlife+$E463),(Input!$O$172*(1+rvanilla)^0.5)-SUM($O463:AI463),(Input!$O$172*(1+rvanilla)^0.5)/A30stdlife))</f>
        <v>0</v>
      </c>
      <c r="AK463" s="168">
        <f>IF(A30stdlife="n/a","n/a",IF(AK$3&gt;(A30stdlife+$E463),(Input!$O$172*(1+rvanilla)^0.5)-SUM($O463:AJ463),(Input!$O$172*(1+rvanilla)^0.5)/A30stdlife))</f>
        <v>0</v>
      </c>
      <c r="AL463" s="168">
        <f>IF(A30stdlife="n/a","n/a",IF(AL$3&gt;(A30stdlife+$E463),(Input!$O$172*(1+rvanilla)^0.5)-SUM($O463:AK463),(Input!$O$172*(1+rvanilla)^0.5)/A30stdlife))</f>
        <v>0</v>
      </c>
      <c r="AM463" s="168">
        <f>IF(A30stdlife="n/a","n/a",IF(AM$3&gt;(A30stdlife+$E463),(Input!$O$172*(1+rvanilla)^0.5)-SUM($O463:AL463),(Input!$O$172*(1+rvanilla)^0.5)/A30stdlife))</f>
        <v>0</v>
      </c>
      <c r="AN463" s="168">
        <f>IF(A30stdlife="n/a","n/a",IF(AN$3&gt;(A30stdlife+$E463),(Input!$O$172*(1+rvanilla)^0.5)-SUM($O463:AM463),(Input!$O$172*(1+rvanilla)^0.5)/A30stdlife))</f>
        <v>0</v>
      </c>
      <c r="AO463" s="168">
        <f>IF(A30stdlife="n/a","n/a",IF(AO$3&gt;(A30stdlife+$E463),(Input!$O$172*(1+rvanilla)^0.5)-SUM($O463:AN463),(Input!$O$172*(1+rvanilla)^0.5)/A30stdlife))</f>
        <v>0</v>
      </c>
      <c r="AP463" s="168">
        <f>IF(A30stdlife="n/a","n/a",IF(AP$3&gt;(A30stdlife+$E463),(Input!$O$172*(1+rvanilla)^0.5)-SUM($O463:AO463),(Input!$O$172*(1+rvanilla)^0.5)/A30stdlife))</f>
        <v>0</v>
      </c>
      <c r="AQ463" s="168">
        <f>IF(A30stdlife="n/a","n/a",IF(AQ$3&gt;(A30stdlife+$E463),(Input!$O$172*(1+rvanilla)^0.5)-SUM($O463:AP463),(Input!$O$172*(1+rvanilla)^0.5)/A30stdlife))</f>
        <v>0</v>
      </c>
      <c r="AR463" s="168">
        <f>IF(A30stdlife="n/a","n/a",IF(AR$3&gt;(A30stdlife+$E463),(Input!$O$172*(1+rvanilla)^0.5)-SUM($O463:AQ463),(Input!$O$172*(1+rvanilla)^0.5)/A30stdlife))</f>
        <v>0</v>
      </c>
      <c r="AS463" s="168">
        <f>IF(A30stdlife="n/a","n/a",IF(AS$3&gt;(A30stdlife+$E463),(Input!$O$172*(1+rvanilla)^0.5)-SUM($O463:AR463),(Input!$O$172*(1+rvanilla)^0.5)/A30stdlife))</f>
        <v>0</v>
      </c>
      <c r="AT463" s="168">
        <f>IF(A30stdlife="n/a","n/a",IF(AT$3&gt;(A30stdlife+$E463),(Input!$O$172*(1+rvanilla)^0.5)-SUM($O463:AS463),(Input!$O$172*(1+rvanilla)^0.5)/A30stdlife))</f>
        <v>0</v>
      </c>
      <c r="AU463" s="168">
        <f>IF(A30stdlife="n/a","n/a",IF(AU$3&gt;(A30stdlife+$E463),(Input!$O$172*(1+rvanilla)^0.5)-SUM($O463:AT463),(Input!$O$172*(1+rvanilla)^0.5)/A30stdlife))</f>
        <v>0</v>
      </c>
      <c r="AV463" s="168">
        <f>IF(A30stdlife="n/a","n/a",IF(AV$3&gt;(A30stdlife+$E463),(Input!$O$172*(1+rvanilla)^0.5)-SUM($O463:AU463),(Input!$O$172*(1+rvanilla)^0.5)/A30stdlife))</f>
        <v>0</v>
      </c>
      <c r="AW463" s="168">
        <f>IF(A30stdlife="n/a","n/a",IF(AW$3&gt;(A30stdlife+$E463),(Input!$O$172*(1+rvanilla)^0.5)-SUM($O463:AV463),(Input!$O$172*(1+rvanilla)^0.5)/A30stdlife))</f>
        <v>0</v>
      </c>
      <c r="AX463" s="168">
        <f>IF(A30stdlife="n/a","n/a",IF(AX$3&gt;(A30stdlife+$E463),(Input!$O$172*(1+rvanilla)^0.5)-SUM($O463:AW463),(Input!$O$172*(1+rvanilla)^0.5)/A30stdlife))</f>
        <v>0</v>
      </c>
      <c r="AY463" s="168">
        <f>IF(A30stdlife="n/a","n/a",IF(AY$3&gt;(A30stdlife+$E463),(Input!$O$172*(1+rvanilla)^0.5)-SUM($O463:AX463),(Input!$O$172*(1+rvanilla)^0.5)/A30stdlife))</f>
        <v>0</v>
      </c>
      <c r="AZ463" s="168">
        <f>IF(A30stdlife="n/a","n/a",IF(AZ$3&gt;(A30stdlife+$E463),(Input!$O$172*(1+rvanilla)^0.5)-SUM($O463:AY463),(Input!$O$172*(1+rvanilla)^0.5)/A30stdlife))</f>
        <v>0</v>
      </c>
      <c r="BA463" s="168">
        <f>IF(A30stdlife="n/a","n/a",IF(BA$3&gt;(A30stdlife+$E463),(Input!$O$172*(1+rvanilla)^0.5)-SUM($O463:AZ463),(Input!$O$172*(1+rvanilla)^0.5)/A30stdlife))</f>
        <v>0</v>
      </c>
      <c r="BB463" s="168">
        <f>IF(A30stdlife="n/a","n/a",IF(BB$3&gt;(A30stdlife+$E463),(Input!$O$172*(1+rvanilla)^0.5)-SUM($O463:BA463),(Input!$O$172*(1+rvanilla)^0.5)/A30stdlife))</f>
        <v>0</v>
      </c>
      <c r="BC463" s="168">
        <f>IF(A30stdlife="n/a","n/a",IF(BC$3&gt;(A30stdlife+$E463),(Input!$O$172*(1+rvanilla)^0.5)-SUM($O463:BB463),(Input!$O$172*(1+rvanilla)^0.5)/A30stdlife))</f>
        <v>0</v>
      </c>
      <c r="BD463" s="168">
        <f>IF(A30stdlife="n/a","n/a",IF(BD$3&gt;(A30stdlife+$E463),(Input!$O$172*(1+rvanilla)^0.5)-SUM($O463:BC463),(Input!$O$172*(1+rvanilla)^0.5)/A30stdlife))</f>
        <v>0</v>
      </c>
      <c r="BE463" s="168">
        <f>IF(A30stdlife="n/a","n/a",IF(BE$3&gt;(A30stdlife+$E463),(Input!$O$172*(1+rvanilla)^0.5)-SUM($O463:BD463),(Input!$O$172*(1+rvanilla)^0.5)/A30stdlife))</f>
        <v>0</v>
      </c>
      <c r="BF463" s="168">
        <f>IF(A30stdlife="n/a","n/a",IF(BF$3&gt;(A30stdlife+$E463),(Input!$O$172*(1+rvanilla)^0.5)-SUM($O463:BE463),(Input!$O$172*(1+rvanilla)^0.5)/A30stdlife))</f>
        <v>0</v>
      </c>
      <c r="BG463" s="168">
        <f>IF(A30stdlife="n/a","n/a",IF(BG$3&gt;(A30stdlife+$E463),(Input!$O$172*(1+rvanilla)^0.5)-SUM($O463:BF463),(Input!$O$172*(1+rvanilla)^0.5)/A30stdlife))</f>
        <v>0</v>
      </c>
      <c r="BH463" s="168">
        <f>IF(A30stdlife="n/a","n/a",IF(BH$3&gt;(A30stdlife+$E463),(Input!$O$172*(1+rvanilla)^0.5)-SUM($O463:BG463),(Input!$O$172*(1+rvanilla)^0.5)/A30stdlife))</f>
        <v>0</v>
      </c>
      <c r="BI463" s="168">
        <f>IF(A30stdlife="n/a","n/a",IF(BI$3&gt;(A30stdlife+$E463),(Input!$O$172*(1+rvanilla)^0.5)-SUM($O463:BH463),(Input!$O$172*(1+rvanilla)^0.5)/A30stdlife))</f>
        <v>0</v>
      </c>
      <c r="BJ463" s="20"/>
      <c r="BK463" s="20"/>
      <c r="BL463"/>
      <c r="BM463"/>
      <c r="BN463"/>
      <c r="BO463"/>
      <c r="BP463"/>
      <c r="BQ463"/>
      <c r="BR463"/>
      <c r="BS463"/>
      <c r="BT463"/>
      <c r="BU463"/>
      <c r="BV463"/>
      <c r="BW463"/>
      <c r="BX463"/>
      <c r="BY463"/>
      <c r="BZ463"/>
      <c r="CA463"/>
      <c r="CB463"/>
      <c r="CC463"/>
      <c r="CD463"/>
      <c r="CE463"/>
      <c r="CF463"/>
      <c r="CG463"/>
      <c r="CH463"/>
      <c r="CI463"/>
      <c r="CJ463"/>
      <c r="CK463"/>
      <c r="CL463"/>
      <c r="CM463"/>
      <c r="CN463"/>
      <c r="CO463"/>
      <c r="CP463"/>
      <c r="CQ463"/>
      <c r="CR463"/>
      <c r="CS463"/>
      <c r="CT463"/>
      <c r="CU463"/>
      <c r="CV463"/>
      <c r="CW463"/>
      <c r="CX463"/>
      <c r="CY463"/>
      <c r="CZ463"/>
      <c r="DA463"/>
      <c r="DB463"/>
      <c r="DC463"/>
      <c r="DD463"/>
      <c r="DE463"/>
      <c r="DF463"/>
      <c r="DG463"/>
      <c r="DH463"/>
      <c r="DI463"/>
      <c r="DJ463"/>
      <c r="DK463"/>
      <c r="DL463"/>
      <c r="DM463"/>
      <c r="DN463"/>
      <c r="DO463"/>
      <c r="DP463"/>
      <c r="DQ463"/>
      <c r="DR463"/>
      <c r="DS463"/>
      <c r="DT463"/>
      <c r="DU463"/>
      <c r="DV463"/>
      <c r="DW463"/>
      <c r="DX463"/>
      <c r="DY463"/>
      <c r="DZ463"/>
      <c r="EA463"/>
      <c r="EB463"/>
      <c r="EC463"/>
      <c r="ED463"/>
      <c r="EE463"/>
      <c r="EF463"/>
      <c r="EG463"/>
      <c r="EH463"/>
      <c r="EI463"/>
      <c r="EJ463"/>
      <c r="EK463"/>
      <c r="EL463"/>
      <c r="EM463"/>
      <c r="EN463"/>
      <c r="EO463"/>
      <c r="EP463"/>
      <c r="EQ463"/>
      <c r="ER463"/>
      <c r="ES463"/>
      <c r="ET463"/>
      <c r="EU463"/>
      <c r="EV463"/>
      <c r="EW463"/>
      <c r="EX463"/>
      <c r="EY463"/>
      <c r="EZ463"/>
      <c r="FA463"/>
      <c r="FB463"/>
      <c r="FC463"/>
      <c r="FD463"/>
      <c r="FE463"/>
      <c r="FF463"/>
      <c r="FG463"/>
      <c r="FH463"/>
      <c r="FI463"/>
      <c r="FJ463"/>
      <c r="FK463"/>
      <c r="FL463"/>
      <c r="FM463"/>
      <c r="FN463"/>
      <c r="FO463"/>
      <c r="FP463"/>
      <c r="FQ463"/>
      <c r="FR463"/>
      <c r="FS463"/>
      <c r="FT463"/>
      <c r="FU463"/>
      <c r="FV463"/>
      <c r="FW463"/>
      <c r="FX463"/>
      <c r="FY463"/>
      <c r="FZ463"/>
      <c r="GA463"/>
      <c r="GB463"/>
      <c r="GC463"/>
      <c r="GD463"/>
      <c r="GE463"/>
      <c r="GF463"/>
      <c r="GG463"/>
      <c r="GH463"/>
      <c r="GI463"/>
      <c r="GJ463"/>
      <c r="GK463"/>
      <c r="GL463"/>
      <c r="GM463"/>
      <c r="GN463"/>
      <c r="GO463"/>
      <c r="GP463"/>
      <c r="GQ463"/>
      <c r="GR463"/>
      <c r="GS463"/>
      <c r="GT463"/>
      <c r="GU463"/>
      <c r="GV463"/>
      <c r="GW463"/>
      <c r="GX463"/>
      <c r="GY463"/>
      <c r="GZ463"/>
      <c r="HA463"/>
      <c r="HB463"/>
      <c r="HC463"/>
      <c r="HD463"/>
      <c r="HE463"/>
      <c r="HF463"/>
      <c r="HG463"/>
      <c r="HH463"/>
      <c r="HI463"/>
      <c r="HJ463"/>
      <c r="HK463"/>
      <c r="HL463"/>
      <c r="HM463"/>
      <c r="HN463"/>
      <c r="HO463"/>
      <c r="HP463"/>
      <c r="HQ463"/>
      <c r="HR463"/>
      <c r="HS463"/>
      <c r="HT463"/>
      <c r="HU463"/>
      <c r="HV463"/>
      <c r="HW463"/>
      <c r="HX463"/>
      <c r="HY463"/>
      <c r="HZ463"/>
      <c r="IA463"/>
      <c r="IB463"/>
      <c r="IC463"/>
      <c r="ID463"/>
      <c r="IE463"/>
      <c r="IF463"/>
      <c r="IG463"/>
      <c r="IH463"/>
      <c r="II463"/>
      <c r="IJ463"/>
      <c r="IK463"/>
      <c r="IL463"/>
      <c r="IM463"/>
      <c r="IN463"/>
      <c r="IO463"/>
      <c r="IP463"/>
      <c r="IQ463"/>
      <c r="IR463"/>
      <c r="IS463"/>
      <c r="IT463"/>
      <c r="IU463"/>
      <c r="IV463"/>
    </row>
    <row r="464" spans="1:256" s="5" customFormat="1" hidden="1" outlineLevel="2">
      <c r="A464" s="20"/>
      <c r="B464" s="20"/>
      <c r="C464" s="38"/>
      <c r="D464" s="641"/>
      <c r="E464" s="288">
        <v>10</v>
      </c>
      <c r="F464" s="40"/>
      <c r="G464" s="445"/>
      <c r="H464" s="315"/>
      <c r="I464" s="315"/>
      <c r="J464" s="315"/>
      <c r="K464" s="315"/>
      <c r="L464" s="315"/>
      <c r="M464" s="315"/>
      <c r="N464" s="315"/>
      <c r="O464" s="315"/>
      <c r="P464" s="314"/>
      <c r="Q464" s="168">
        <f>IF(A30stdlife="n/a","n/a",IF(Q$3&gt;(A30stdlife+$E464),(Input!$P$172*(1+rvanilla)^0.5)-SUM($P464:P464),(Input!$P$172*(1+rvanilla)^0.5)/A30stdlife))</f>
        <v>0</v>
      </c>
      <c r="R464" s="168">
        <f>IF(A30stdlife="n/a","n/a",IF(R$3&gt;(A30stdlife+$E464),(Input!$P$172*(1+rvanilla)^0.5)-SUM($P464:Q464),(Input!$P$172*(1+rvanilla)^0.5)/A30stdlife))</f>
        <v>0</v>
      </c>
      <c r="S464" s="168">
        <f>IF(A30stdlife="n/a","n/a",IF(S$3&gt;(A30stdlife+$E464),(Input!$P$172*(1+rvanilla)^0.5)-SUM($P464:R464),(Input!$P$172*(1+rvanilla)^0.5)/A30stdlife))</f>
        <v>0</v>
      </c>
      <c r="T464" s="168">
        <f>IF(A30stdlife="n/a","n/a",IF(T$3&gt;(A30stdlife+$E464),(Input!$P$172*(1+rvanilla)^0.5)-SUM($P464:S464),(Input!$P$172*(1+rvanilla)^0.5)/A30stdlife))</f>
        <v>0</v>
      </c>
      <c r="U464" s="168">
        <f>IF(A30stdlife="n/a","n/a",IF(U$3&gt;(A30stdlife+$E464),(Input!$P$172*(1+rvanilla)^0.5)-SUM($P464:T464),(Input!$P$172*(1+rvanilla)^0.5)/A30stdlife))</f>
        <v>0</v>
      </c>
      <c r="V464" s="168">
        <f>IF(A30stdlife="n/a","n/a",IF(V$3&gt;(A30stdlife+$E464),(Input!$P$172*(1+rvanilla)^0.5)-SUM($P464:U464),(Input!$P$172*(1+rvanilla)^0.5)/A30stdlife))</f>
        <v>0</v>
      </c>
      <c r="W464" s="168">
        <f>IF(A30stdlife="n/a","n/a",IF(W$3&gt;(A30stdlife+$E464),(Input!$P$172*(1+rvanilla)^0.5)-SUM($P464:V464),(Input!$P$172*(1+rvanilla)^0.5)/A30stdlife))</f>
        <v>0</v>
      </c>
      <c r="X464" s="168">
        <f>IF(A30stdlife="n/a","n/a",IF(X$3&gt;(A30stdlife+$E464),(Input!$P$172*(1+rvanilla)^0.5)-SUM($P464:W464),(Input!$P$172*(1+rvanilla)^0.5)/A30stdlife))</f>
        <v>0</v>
      </c>
      <c r="Y464" s="168">
        <f>IF(A30stdlife="n/a","n/a",IF(Y$3&gt;(A30stdlife+$E464),(Input!$P$172*(1+rvanilla)^0.5)-SUM($P464:X464),(Input!$P$172*(1+rvanilla)^0.5)/A30stdlife))</f>
        <v>0</v>
      </c>
      <c r="Z464" s="168">
        <f>IF(A30stdlife="n/a","n/a",IF(Z$3&gt;(A30stdlife+$E464),(Input!$P$172*(1+rvanilla)^0.5)-SUM($P464:Y464),(Input!$P$172*(1+rvanilla)^0.5)/A30stdlife))</f>
        <v>0</v>
      </c>
      <c r="AA464" s="168">
        <f>IF(A30stdlife="n/a","n/a",IF(AA$3&gt;(A30stdlife+$E464),(Input!$P$172*(1+rvanilla)^0.5)-SUM($P464:Z464),(Input!$P$172*(1+rvanilla)^0.5)/A30stdlife))</f>
        <v>0</v>
      </c>
      <c r="AB464" s="168">
        <f>IF(A30stdlife="n/a","n/a",IF(AB$3&gt;(A30stdlife+$E464),(Input!$P$172*(1+rvanilla)^0.5)-SUM($P464:AA464),(Input!$P$172*(1+rvanilla)^0.5)/A30stdlife))</f>
        <v>0</v>
      </c>
      <c r="AC464" s="168">
        <f>IF(A30stdlife="n/a","n/a",IF(AC$3&gt;(A30stdlife+$E464),(Input!$P$172*(1+rvanilla)^0.5)-SUM($P464:AB464),(Input!$P$172*(1+rvanilla)^0.5)/A30stdlife))</f>
        <v>0</v>
      </c>
      <c r="AD464" s="168">
        <f>IF(A30stdlife="n/a","n/a",IF(AD$3&gt;(A30stdlife+$E464),(Input!$P$172*(1+rvanilla)^0.5)-SUM($P464:AC464),(Input!$P$172*(1+rvanilla)^0.5)/A30stdlife))</f>
        <v>0</v>
      </c>
      <c r="AE464" s="168">
        <f>IF(A30stdlife="n/a","n/a",IF(AE$3&gt;(A30stdlife+$E464),(Input!$P$172*(1+rvanilla)^0.5)-SUM($P464:AD464),(Input!$P$172*(1+rvanilla)^0.5)/A30stdlife))</f>
        <v>0</v>
      </c>
      <c r="AF464" s="168">
        <f>IF(A30stdlife="n/a","n/a",IF(AF$3&gt;(A30stdlife+$E464),(Input!$P$172*(1+rvanilla)^0.5)-SUM($P464:AE464),(Input!$P$172*(1+rvanilla)^0.5)/A30stdlife))</f>
        <v>0</v>
      </c>
      <c r="AG464" s="168">
        <f>IF(A30stdlife="n/a","n/a",IF(AG$3&gt;(A30stdlife+$E464),(Input!$P$172*(1+rvanilla)^0.5)-SUM($P464:AF464),(Input!$P$172*(1+rvanilla)^0.5)/A30stdlife))</f>
        <v>0</v>
      </c>
      <c r="AH464" s="168">
        <f>IF(A30stdlife="n/a","n/a",IF(AH$3&gt;(A30stdlife+$E464),(Input!$P$172*(1+rvanilla)^0.5)-SUM($P464:AG464),(Input!$P$172*(1+rvanilla)^0.5)/A30stdlife))</f>
        <v>0</v>
      </c>
      <c r="AI464" s="168">
        <f>IF(A30stdlife="n/a","n/a",IF(AI$3&gt;(A30stdlife+$E464),(Input!$P$172*(1+rvanilla)^0.5)-SUM($P464:AH464),(Input!$P$172*(1+rvanilla)^0.5)/A30stdlife))</f>
        <v>0</v>
      </c>
      <c r="AJ464" s="168">
        <f>IF(A30stdlife="n/a","n/a",IF(AJ$3&gt;(A30stdlife+$E464),(Input!$P$172*(1+rvanilla)^0.5)-SUM($P464:AI464),(Input!$P$172*(1+rvanilla)^0.5)/A30stdlife))</f>
        <v>0</v>
      </c>
      <c r="AK464" s="168">
        <f>IF(A30stdlife="n/a","n/a",IF(AK$3&gt;(A30stdlife+$E464),(Input!$P$172*(1+rvanilla)^0.5)-SUM($P464:AJ464),(Input!$P$172*(1+rvanilla)^0.5)/A30stdlife))</f>
        <v>0</v>
      </c>
      <c r="AL464" s="168">
        <f>IF(A30stdlife="n/a","n/a",IF(AL$3&gt;(A30stdlife+$E464),(Input!$P$172*(1+rvanilla)^0.5)-SUM($P464:AK464),(Input!$P$172*(1+rvanilla)^0.5)/A30stdlife))</f>
        <v>0</v>
      </c>
      <c r="AM464" s="168">
        <f>IF(A30stdlife="n/a","n/a",IF(AM$3&gt;(A30stdlife+$E464),(Input!$P$172*(1+rvanilla)^0.5)-SUM($P464:AL464),(Input!$P$172*(1+rvanilla)^0.5)/A30stdlife))</f>
        <v>0</v>
      </c>
      <c r="AN464" s="168">
        <f>IF(A30stdlife="n/a","n/a",IF(AN$3&gt;(A30stdlife+$E464),(Input!$P$172*(1+rvanilla)^0.5)-SUM($P464:AM464),(Input!$P$172*(1+rvanilla)^0.5)/A30stdlife))</f>
        <v>0</v>
      </c>
      <c r="AO464" s="168">
        <f>IF(A30stdlife="n/a","n/a",IF(AO$3&gt;(A30stdlife+$E464),(Input!$P$172*(1+rvanilla)^0.5)-SUM($P464:AN464),(Input!$P$172*(1+rvanilla)^0.5)/A30stdlife))</f>
        <v>0</v>
      </c>
      <c r="AP464" s="168">
        <f>IF(A30stdlife="n/a","n/a",IF(AP$3&gt;(A30stdlife+$E464),(Input!$P$172*(1+rvanilla)^0.5)-SUM($P464:AO464),(Input!$P$172*(1+rvanilla)^0.5)/A30stdlife))</f>
        <v>0</v>
      </c>
      <c r="AQ464" s="168">
        <f>IF(A30stdlife="n/a","n/a",IF(AQ$3&gt;(A30stdlife+$E464),(Input!$P$172*(1+rvanilla)^0.5)-SUM($P464:AP464),(Input!$P$172*(1+rvanilla)^0.5)/A30stdlife))</f>
        <v>0</v>
      </c>
      <c r="AR464" s="168">
        <f>IF(A30stdlife="n/a","n/a",IF(AR$3&gt;(A30stdlife+$E464),(Input!$P$172*(1+rvanilla)^0.5)-SUM($P464:AQ464),(Input!$P$172*(1+rvanilla)^0.5)/A30stdlife))</f>
        <v>0</v>
      </c>
      <c r="AS464" s="168">
        <f>IF(A30stdlife="n/a","n/a",IF(AS$3&gt;(A30stdlife+$E464),(Input!$P$172*(1+rvanilla)^0.5)-SUM($P464:AR464),(Input!$P$172*(1+rvanilla)^0.5)/A30stdlife))</f>
        <v>0</v>
      </c>
      <c r="AT464" s="168">
        <f>IF(A30stdlife="n/a","n/a",IF(AT$3&gt;(A30stdlife+$E464),(Input!$P$172*(1+rvanilla)^0.5)-SUM($P464:AS464),(Input!$P$172*(1+rvanilla)^0.5)/A30stdlife))</f>
        <v>0</v>
      </c>
      <c r="AU464" s="168">
        <f>IF(A30stdlife="n/a","n/a",IF(AU$3&gt;(A30stdlife+$E464),(Input!$P$172*(1+rvanilla)^0.5)-SUM($P464:AT464),(Input!$P$172*(1+rvanilla)^0.5)/A30stdlife))</f>
        <v>0</v>
      </c>
      <c r="AV464" s="168">
        <f>IF(A30stdlife="n/a","n/a",IF(AV$3&gt;(A30stdlife+$E464),(Input!$P$172*(1+rvanilla)^0.5)-SUM($P464:AU464),(Input!$P$172*(1+rvanilla)^0.5)/A30stdlife))</f>
        <v>0</v>
      </c>
      <c r="AW464" s="168">
        <f>IF(A30stdlife="n/a","n/a",IF(AW$3&gt;(A30stdlife+$E464),(Input!$P$172*(1+rvanilla)^0.5)-SUM($P464:AV464),(Input!$P$172*(1+rvanilla)^0.5)/A30stdlife))</f>
        <v>0</v>
      </c>
      <c r="AX464" s="168">
        <f>IF(A30stdlife="n/a","n/a",IF(AX$3&gt;(A30stdlife+$E464),(Input!$P$172*(1+rvanilla)^0.5)-SUM($P464:AW464),(Input!$P$172*(1+rvanilla)^0.5)/A30stdlife))</f>
        <v>0</v>
      </c>
      <c r="AY464" s="168">
        <f>IF(A30stdlife="n/a","n/a",IF(AY$3&gt;(A30stdlife+$E464),(Input!$P$172*(1+rvanilla)^0.5)-SUM($P464:AX464),(Input!$P$172*(1+rvanilla)^0.5)/A30stdlife))</f>
        <v>0</v>
      </c>
      <c r="AZ464" s="168">
        <f>IF(A30stdlife="n/a","n/a",IF(AZ$3&gt;(A30stdlife+$E464),(Input!$P$172*(1+rvanilla)^0.5)-SUM($P464:AY464),(Input!$P$172*(1+rvanilla)^0.5)/A30stdlife))</f>
        <v>0</v>
      </c>
      <c r="BA464" s="168">
        <f>IF(A30stdlife="n/a","n/a",IF(BA$3&gt;(A30stdlife+$E464),(Input!$P$172*(1+rvanilla)^0.5)-SUM($P464:AZ464),(Input!$P$172*(1+rvanilla)^0.5)/A30stdlife))</f>
        <v>0</v>
      </c>
      <c r="BB464" s="168">
        <f>IF(A30stdlife="n/a","n/a",IF(BB$3&gt;(A30stdlife+$E464),(Input!$P$172*(1+rvanilla)^0.5)-SUM($P464:BA464),(Input!$P$172*(1+rvanilla)^0.5)/A30stdlife))</f>
        <v>0</v>
      </c>
      <c r="BC464" s="168">
        <f>IF(A30stdlife="n/a","n/a",IF(BC$3&gt;(A30stdlife+$E464),(Input!$P$172*(1+rvanilla)^0.5)-SUM($P464:BB464),(Input!$P$172*(1+rvanilla)^0.5)/A30stdlife))</f>
        <v>0</v>
      </c>
      <c r="BD464" s="168">
        <f>IF(A30stdlife="n/a","n/a",IF(BD$3&gt;(A30stdlife+$E464),(Input!$P$172*(1+rvanilla)^0.5)-SUM($P464:BC464),(Input!$P$172*(1+rvanilla)^0.5)/A30stdlife))</f>
        <v>0</v>
      </c>
      <c r="BE464" s="168">
        <f>IF(A30stdlife="n/a","n/a",IF(BE$3&gt;(A30stdlife+$E464),(Input!$P$172*(1+rvanilla)^0.5)-SUM($P464:BD464),(Input!$P$172*(1+rvanilla)^0.5)/A30stdlife))</f>
        <v>0</v>
      </c>
      <c r="BF464" s="168">
        <f>IF(A30stdlife="n/a","n/a",IF(BF$3&gt;(A30stdlife+$E464),(Input!$P$172*(1+rvanilla)^0.5)-SUM($P464:BE464),(Input!$P$172*(1+rvanilla)^0.5)/A30stdlife))</f>
        <v>0</v>
      </c>
      <c r="BG464" s="168">
        <f>IF(A30stdlife="n/a","n/a",IF(BG$3&gt;(A30stdlife+$E464),(Input!$P$172*(1+rvanilla)^0.5)-SUM($P464:BF464),(Input!$P$172*(1+rvanilla)^0.5)/A30stdlife))</f>
        <v>0</v>
      </c>
      <c r="BH464" s="168">
        <f>IF(A30stdlife="n/a","n/a",IF(BH$3&gt;(A30stdlife+$E464),(Input!$P$172*(1+rvanilla)^0.5)-SUM($P464:BG464),(Input!$P$172*(1+rvanilla)^0.5)/A30stdlife))</f>
        <v>0</v>
      </c>
      <c r="BI464" s="168">
        <f>IF(A30stdlife="n/a","n/a",IF(BI$3&gt;(A30stdlife+$E464),(Input!$P$172*(1+rvanilla)^0.5)-SUM($P464:BH464),(Input!$P$172*(1+rvanilla)^0.5)/A30stdlife))</f>
        <v>0</v>
      </c>
      <c r="BJ464" s="20"/>
      <c r="BK464" s="20"/>
      <c r="BL464"/>
      <c r="BM464"/>
      <c r="BN464"/>
      <c r="BO464"/>
      <c r="BP464"/>
      <c r="BQ464"/>
      <c r="BR464"/>
      <c r="BS464"/>
      <c r="BT464"/>
      <c r="BU464"/>
      <c r="BV464"/>
      <c r="BW464"/>
      <c r="BX464"/>
      <c r="BY464"/>
      <c r="BZ464"/>
      <c r="CA464"/>
      <c r="CB464"/>
      <c r="CC464"/>
      <c r="CD464"/>
      <c r="CE464"/>
      <c r="CF464"/>
      <c r="CG464"/>
      <c r="CH464"/>
      <c r="CI464"/>
      <c r="CJ464"/>
      <c r="CK464"/>
      <c r="CL464"/>
      <c r="CM464"/>
      <c r="CN464"/>
      <c r="CO464"/>
      <c r="CP464"/>
      <c r="CQ464"/>
      <c r="CR464"/>
      <c r="CS464"/>
      <c r="CT464"/>
      <c r="CU464"/>
      <c r="CV464"/>
      <c r="CW464"/>
      <c r="CX464"/>
      <c r="CY464"/>
      <c r="CZ464"/>
      <c r="DA464"/>
      <c r="DB464"/>
      <c r="DC464"/>
      <c r="DD464"/>
      <c r="DE464"/>
      <c r="DF464"/>
      <c r="DG464"/>
      <c r="DH464"/>
      <c r="DI464"/>
      <c r="DJ464"/>
      <c r="DK464"/>
      <c r="DL464"/>
      <c r="DM464"/>
      <c r="DN464"/>
      <c r="DO464"/>
      <c r="DP464"/>
      <c r="DQ464"/>
      <c r="DR464"/>
      <c r="DS464"/>
      <c r="DT464"/>
      <c r="DU464"/>
      <c r="DV464"/>
      <c r="DW464"/>
      <c r="DX464"/>
      <c r="DY464"/>
      <c r="DZ464"/>
      <c r="EA464"/>
      <c r="EB464"/>
      <c r="EC464"/>
      <c r="ED464"/>
      <c r="EE464"/>
      <c r="EF464"/>
      <c r="EG464"/>
      <c r="EH464"/>
      <c r="EI464"/>
      <c r="EJ464"/>
      <c r="EK464"/>
      <c r="EL464"/>
      <c r="EM464"/>
      <c r="EN464"/>
      <c r="EO464"/>
      <c r="EP464"/>
      <c r="EQ464"/>
      <c r="ER464"/>
      <c r="ES464"/>
      <c r="ET464"/>
      <c r="EU464"/>
      <c r="EV464"/>
      <c r="EW464"/>
      <c r="EX464"/>
      <c r="EY464"/>
      <c r="EZ464"/>
      <c r="FA464"/>
      <c r="FB464"/>
      <c r="FC464"/>
      <c r="FD464"/>
      <c r="FE464"/>
      <c r="FF464"/>
      <c r="FG464"/>
      <c r="FH464"/>
      <c r="FI464"/>
      <c r="FJ464"/>
      <c r="FK464"/>
      <c r="FL464"/>
      <c r="FM464"/>
      <c r="FN464"/>
      <c r="FO464"/>
      <c r="FP464"/>
      <c r="FQ464"/>
      <c r="FR464"/>
      <c r="FS464"/>
      <c r="FT464"/>
      <c r="FU464"/>
      <c r="FV464"/>
      <c r="FW464"/>
      <c r="FX464"/>
      <c r="FY464"/>
      <c r="FZ464"/>
      <c r="GA464"/>
      <c r="GB464"/>
      <c r="GC464"/>
      <c r="GD464"/>
      <c r="GE464"/>
      <c r="GF464"/>
      <c r="GG464"/>
      <c r="GH464"/>
      <c r="GI464"/>
      <c r="GJ464"/>
      <c r="GK464"/>
      <c r="GL464"/>
      <c r="GM464"/>
      <c r="GN464"/>
      <c r="GO464"/>
      <c r="GP464"/>
      <c r="GQ464"/>
      <c r="GR464"/>
      <c r="GS464"/>
      <c r="GT464"/>
      <c r="GU464"/>
      <c r="GV464"/>
      <c r="GW464"/>
      <c r="GX464"/>
      <c r="GY464"/>
      <c r="GZ464"/>
      <c r="HA464"/>
      <c r="HB464"/>
      <c r="HC464"/>
      <c r="HD464"/>
      <c r="HE464"/>
      <c r="HF464"/>
      <c r="HG464"/>
      <c r="HH464"/>
      <c r="HI464"/>
      <c r="HJ464"/>
      <c r="HK464"/>
      <c r="HL464"/>
      <c r="HM464"/>
      <c r="HN464"/>
      <c r="HO464"/>
      <c r="HP464"/>
      <c r="HQ464"/>
      <c r="HR464"/>
      <c r="HS464"/>
      <c r="HT464"/>
      <c r="HU464"/>
      <c r="HV464"/>
      <c r="HW464"/>
      <c r="HX464"/>
      <c r="HY464"/>
      <c r="HZ464"/>
      <c r="IA464"/>
      <c r="IB464"/>
      <c r="IC464"/>
      <c r="ID464"/>
      <c r="IE464"/>
      <c r="IF464"/>
      <c r="IG464"/>
      <c r="IH464"/>
      <c r="II464"/>
      <c r="IJ464"/>
      <c r="IK464"/>
      <c r="IL464"/>
      <c r="IM464"/>
      <c r="IN464"/>
      <c r="IO464"/>
      <c r="IP464"/>
      <c r="IQ464"/>
      <c r="IR464"/>
      <c r="IS464"/>
      <c r="IT464"/>
      <c r="IU464"/>
      <c r="IV464"/>
    </row>
    <row r="465" spans="1:256" s="5" customFormat="1" outlineLevel="1" collapsed="1">
      <c r="A465" s="20"/>
      <c r="B465" s="20"/>
      <c r="C465" s="38">
        <f>Asset30</f>
        <v>0</v>
      </c>
      <c r="D465" s="20"/>
      <c r="E465" s="20"/>
      <c r="F465" s="35"/>
      <c r="G465" s="165">
        <f t="shared" ref="G465:AL465" si="95">SUM(G453:G464)</f>
        <v>0</v>
      </c>
      <c r="H465" s="165">
        <f t="shared" si="95"/>
        <v>0</v>
      </c>
      <c r="I465" s="165">
        <f t="shared" si="95"/>
        <v>0</v>
      </c>
      <c r="J465" s="165">
        <f t="shared" si="95"/>
        <v>0</v>
      </c>
      <c r="K465" s="165">
        <f t="shared" si="95"/>
        <v>0</v>
      </c>
      <c r="L465" s="165">
        <f t="shared" si="95"/>
        <v>0</v>
      </c>
      <c r="M465" s="165">
        <f t="shared" si="95"/>
        <v>0</v>
      </c>
      <c r="N465" s="165">
        <f t="shared" si="95"/>
        <v>0</v>
      </c>
      <c r="O465" s="165">
        <f t="shared" si="95"/>
        <v>0</v>
      </c>
      <c r="P465" s="165">
        <f t="shared" si="95"/>
        <v>0</v>
      </c>
      <c r="Q465" s="165">
        <f t="shared" si="95"/>
        <v>0</v>
      </c>
      <c r="R465" s="165">
        <f t="shared" si="95"/>
        <v>0</v>
      </c>
      <c r="S465" s="165">
        <f t="shared" si="95"/>
        <v>0</v>
      </c>
      <c r="T465" s="165">
        <f t="shared" si="95"/>
        <v>0</v>
      </c>
      <c r="U465" s="165">
        <f t="shared" si="95"/>
        <v>0</v>
      </c>
      <c r="V465" s="165">
        <f t="shared" si="95"/>
        <v>0</v>
      </c>
      <c r="W465" s="165">
        <f t="shared" si="95"/>
        <v>0</v>
      </c>
      <c r="X465" s="165">
        <f t="shared" si="95"/>
        <v>0</v>
      </c>
      <c r="Y465" s="165">
        <f t="shared" si="95"/>
        <v>0</v>
      </c>
      <c r="Z465" s="165">
        <f t="shared" si="95"/>
        <v>0</v>
      </c>
      <c r="AA465" s="165">
        <f t="shared" si="95"/>
        <v>0</v>
      </c>
      <c r="AB465" s="165">
        <f t="shared" si="95"/>
        <v>0</v>
      </c>
      <c r="AC465" s="165">
        <f t="shared" si="95"/>
        <v>0</v>
      </c>
      <c r="AD465" s="165">
        <f t="shared" si="95"/>
        <v>0</v>
      </c>
      <c r="AE465" s="165">
        <f t="shared" si="95"/>
        <v>0</v>
      </c>
      <c r="AF465" s="165">
        <f t="shared" si="95"/>
        <v>0</v>
      </c>
      <c r="AG465" s="165">
        <f t="shared" si="95"/>
        <v>0</v>
      </c>
      <c r="AH465" s="165">
        <f t="shared" si="95"/>
        <v>0</v>
      </c>
      <c r="AI465" s="165">
        <f t="shared" si="95"/>
        <v>0</v>
      </c>
      <c r="AJ465" s="165">
        <f t="shared" si="95"/>
        <v>0</v>
      </c>
      <c r="AK465" s="165">
        <f t="shared" si="95"/>
        <v>0</v>
      </c>
      <c r="AL465" s="165">
        <f t="shared" si="95"/>
        <v>0</v>
      </c>
      <c r="AM465" s="165">
        <f t="shared" ref="AM465:BI465" si="96">SUM(AM453:AM464)</f>
        <v>0</v>
      </c>
      <c r="AN465" s="165">
        <f t="shared" si="96"/>
        <v>0</v>
      </c>
      <c r="AO465" s="165">
        <f t="shared" si="96"/>
        <v>0</v>
      </c>
      <c r="AP465" s="165">
        <f t="shared" si="96"/>
        <v>0</v>
      </c>
      <c r="AQ465" s="165">
        <f t="shared" si="96"/>
        <v>0</v>
      </c>
      <c r="AR465" s="165">
        <f t="shared" si="96"/>
        <v>0</v>
      </c>
      <c r="AS465" s="165">
        <f t="shared" si="96"/>
        <v>0</v>
      </c>
      <c r="AT465" s="165">
        <f t="shared" si="96"/>
        <v>0</v>
      </c>
      <c r="AU465" s="165">
        <f t="shared" si="96"/>
        <v>0</v>
      </c>
      <c r="AV465" s="165">
        <f t="shared" si="96"/>
        <v>0</v>
      </c>
      <c r="AW465" s="165">
        <f t="shared" si="96"/>
        <v>0</v>
      </c>
      <c r="AX465" s="165">
        <f t="shared" si="96"/>
        <v>0</v>
      </c>
      <c r="AY465" s="165">
        <f t="shared" si="96"/>
        <v>0</v>
      </c>
      <c r="AZ465" s="165">
        <f t="shared" si="96"/>
        <v>0</v>
      </c>
      <c r="BA465" s="165">
        <f t="shared" si="96"/>
        <v>0</v>
      </c>
      <c r="BB465" s="165">
        <f t="shared" si="96"/>
        <v>0</v>
      </c>
      <c r="BC465" s="165">
        <f t="shared" si="96"/>
        <v>0</v>
      </c>
      <c r="BD465" s="165">
        <f t="shared" si="96"/>
        <v>0</v>
      </c>
      <c r="BE465" s="165">
        <f t="shared" si="96"/>
        <v>0</v>
      </c>
      <c r="BF465" s="165">
        <f t="shared" si="96"/>
        <v>0</v>
      </c>
      <c r="BG465" s="165">
        <f t="shared" si="96"/>
        <v>0</v>
      </c>
      <c r="BH465" s="165">
        <f t="shared" si="96"/>
        <v>0</v>
      </c>
      <c r="BI465" s="165">
        <f t="shared" si="96"/>
        <v>0</v>
      </c>
      <c r="BJ465" s="20"/>
      <c r="BK465" s="20"/>
      <c r="BL465"/>
      <c r="BM465"/>
      <c r="BN465"/>
      <c r="BO465"/>
      <c r="BP465"/>
      <c r="BQ465"/>
      <c r="BR465"/>
      <c r="BS465"/>
      <c r="BT465"/>
      <c r="BU465"/>
      <c r="BV465"/>
      <c r="BW465"/>
      <c r="BX465"/>
      <c r="BY465"/>
      <c r="BZ465"/>
      <c r="CA465"/>
      <c r="CB465"/>
      <c r="CC465"/>
      <c r="CD465"/>
      <c r="CE465"/>
      <c r="CF465"/>
      <c r="CG465"/>
      <c r="CH465"/>
      <c r="CI465"/>
      <c r="CJ465"/>
      <c r="CK465"/>
      <c r="CL465"/>
      <c r="CM465"/>
      <c r="CN465"/>
      <c r="CO465"/>
      <c r="CP465"/>
      <c r="CQ465"/>
      <c r="CR465"/>
      <c r="CS465"/>
      <c r="CT465"/>
      <c r="CU465"/>
      <c r="CV465"/>
      <c r="CW465"/>
      <c r="CX465"/>
      <c r="CY465"/>
      <c r="CZ465"/>
      <c r="DA465"/>
      <c r="DB465"/>
      <c r="DC465"/>
      <c r="DD465"/>
      <c r="DE465"/>
      <c r="DF465"/>
      <c r="DG465"/>
      <c r="DH465"/>
      <c r="DI465"/>
      <c r="DJ465"/>
      <c r="DK465"/>
      <c r="DL465"/>
      <c r="DM465"/>
      <c r="DN465"/>
      <c r="DO465"/>
      <c r="DP465"/>
      <c r="DQ465"/>
      <c r="DR465"/>
      <c r="DS465"/>
      <c r="DT465"/>
      <c r="DU465"/>
      <c r="DV465"/>
      <c r="DW465"/>
      <c r="DX465"/>
      <c r="DY465"/>
      <c r="DZ465"/>
      <c r="EA465"/>
      <c r="EB465"/>
      <c r="EC465"/>
      <c r="ED465"/>
      <c r="EE465"/>
      <c r="EF465"/>
      <c r="EG465"/>
      <c r="EH465"/>
      <c r="EI465"/>
      <c r="EJ465"/>
      <c r="EK465"/>
      <c r="EL465"/>
      <c r="EM465"/>
      <c r="EN465"/>
      <c r="EO465"/>
      <c r="EP465"/>
      <c r="EQ465"/>
      <c r="ER465"/>
      <c r="ES465"/>
      <c r="ET465"/>
      <c r="EU465"/>
      <c r="EV465"/>
      <c r="EW465"/>
      <c r="EX465"/>
      <c r="EY465"/>
      <c r="EZ465"/>
      <c r="FA465"/>
      <c r="FB465"/>
      <c r="FC465"/>
      <c r="FD465"/>
      <c r="FE465"/>
      <c r="FF465"/>
      <c r="FG465"/>
      <c r="FH465"/>
      <c r="FI465"/>
      <c r="FJ465"/>
      <c r="FK465"/>
      <c r="FL465"/>
      <c r="FM465"/>
      <c r="FN465"/>
      <c r="FO465"/>
      <c r="FP465"/>
      <c r="FQ465"/>
      <c r="FR465"/>
      <c r="FS465"/>
      <c r="FT465"/>
      <c r="FU465"/>
      <c r="FV465"/>
      <c r="FW465"/>
      <c r="FX465"/>
      <c r="FY465"/>
      <c r="FZ465"/>
      <c r="GA465"/>
      <c r="GB465"/>
      <c r="GC465"/>
      <c r="GD465"/>
      <c r="GE465"/>
      <c r="GF465"/>
      <c r="GG465"/>
      <c r="GH465"/>
      <c r="GI465"/>
      <c r="GJ465"/>
      <c r="GK465"/>
      <c r="GL465"/>
      <c r="GM465"/>
      <c r="GN465"/>
      <c r="GO465"/>
      <c r="GP465"/>
      <c r="GQ465"/>
      <c r="GR465"/>
      <c r="GS465"/>
      <c r="GT465"/>
      <c r="GU465"/>
      <c r="GV465"/>
      <c r="GW465"/>
      <c r="GX465"/>
      <c r="GY465"/>
      <c r="GZ465"/>
      <c r="HA465"/>
      <c r="HB465"/>
      <c r="HC465"/>
      <c r="HD465"/>
      <c r="HE465"/>
      <c r="HF465"/>
      <c r="HG465"/>
      <c r="HH465"/>
      <c r="HI465"/>
      <c r="HJ465"/>
      <c r="HK465"/>
      <c r="HL465"/>
      <c r="HM465"/>
      <c r="HN465"/>
      <c r="HO465"/>
      <c r="HP465"/>
      <c r="HQ465"/>
      <c r="HR465"/>
      <c r="HS465"/>
      <c r="HT465"/>
      <c r="HU465"/>
      <c r="HV465"/>
      <c r="HW465"/>
      <c r="HX465"/>
      <c r="HY465"/>
      <c r="HZ465"/>
      <c r="IA465"/>
      <c r="IB465"/>
      <c r="IC465"/>
      <c r="ID465"/>
      <c r="IE465"/>
      <c r="IF465"/>
      <c r="IG465"/>
      <c r="IH465"/>
      <c r="II465"/>
      <c r="IJ465"/>
      <c r="IK465"/>
      <c r="IL465"/>
      <c r="IM465"/>
      <c r="IN465"/>
      <c r="IO465"/>
      <c r="IP465"/>
      <c r="IQ465"/>
      <c r="IR465"/>
      <c r="IS465"/>
      <c r="IT465"/>
      <c r="IU465"/>
      <c r="IV465"/>
    </row>
    <row r="466" spans="1:256" s="6" customFormat="1">
      <c r="A466" s="20"/>
      <c r="B466" s="20" t="s">
        <v>137</v>
      </c>
      <c r="C466" s="20"/>
      <c r="D466" s="20"/>
      <c r="E466" s="20"/>
      <c r="F466" s="166">
        <f>F9</f>
        <v>12279.779828413399</v>
      </c>
      <c r="G466" s="166">
        <f>F466-G75+G10</f>
        <v>12717.974377008191</v>
      </c>
      <c r="H466" s="166">
        <f t="shared" ref="H466:AL466" si="97">G466-H75+H10</f>
        <v>13132.241974927685</v>
      </c>
      <c r="I466" s="166">
        <f>H466-I75+I10</f>
        <v>13433.476943202335</v>
      </c>
      <c r="J466" s="166">
        <f t="shared" si="97"/>
        <v>13715.742223834846</v>
      </c>
      <c r="K466" s="166">
        <f t="shared" si="97"/>
        <v>13913.041657164191</v>
      </c>
      <c r="L466" s="166">
        <f t="shared" si="97"/>
        <v>13457.313122459525</v>
      </c>
      <c r="M466" s="166">
        <f t="shared" si="97"/>
        <v>13024.367420514029</v>
      </c>
      <c r="N466" s="166">
        <f t="shared" si="97"/>
        <v>12608.167366867759</v>
      </c>
      <c r="O466" s="166">
        <f t="shared" si="97"/>
        <v>12204.912609864241</v>
      </c>
      <c r="P466" s="166">
        <f t="shared" si="97"/>
        <v>11809.938594510824</v>
      </c>
      <c r="Q466" s="166">
        <f t="shared" si="97"/>
        <v>11421.337131987975</v>
      </c>
      <c r="R466" s="166">
        <f t="shared" si="97"/>
        <v>11035.646117149201</v>
      </c>
      <c r="S466" s="166">
        <f t="shared" si="97"/>
        <v>10659.291944961093</v>
      </c>
      <c r="T466" s="166">
        <f t="shared" si="97"/>
        <v>10288.681816281538</v>
      </c>
      <c r="U466" s="166">
        <f t="shared" si="97"/>
        <v>9920.1052003544137</v>
      </c>
      <c r="V466" s="166">
        <f t="shared" si="97"/>
        <v>9553.4342984857358</v>
      </c>
      <c r="W466" s="166">
        <f t="shared" si="97"/>
        <v>9189.8711262649358</v>
      </c>
      <c r="X466" s="166">
        <f t="shared" si="97"/>
        <v>8828.8027436958</v>
      </c>
      <c r="Y466" s="166">
        <f t="shared" si="97"/>
        <v>8469.9062196348641</v>
      </c>
      <c r="Z466" s="166">
        <f t="shared" si="97"/>
        <v>8113.5309821400906</v>
      </c>
      <c r="AA466" s="166">
        <f t="shared" si="97"/>
        <v>7759.311542945271</v>
      </c>
      <c r="AB466" s="166">
        <f t="shared" si="97"/>
        <v>7405.5039232816735</v>
      </c>
      <c r="AC466" s="166">
        <f t="shared" si="97"/>
        <v>7052.1608025092628</v>
      </c>
      <c r="AD466" s="166">
        <f t="shared" si="97"/>
        <v>6699.0391315718516</v>
      </c>
      <c r="AE466" s="166">
        <f t="shared" si="97"/>
        <v>6345.9174606344404</v>
      </c>
      <c r="AF466" s="166">
        <f t="shared" si="97"/>
        <v>5992.7957896970292</v>
      </c>
      <c r="AG466" s="166">
        <f t="shared" si="97"/>
        <v>5639.6741187596181</v>
      </c>
      <c r="AH466" s="166">
        <f t="shared" si="97"/>
        <v>5286.5524478222069</v>
      </c>
      <c r="AI466" s="166">
        <f t="shared" si="97"/>
        <v>4933.4307768847957</v>
      </c>
      <c r="AJ466" s="166">
        <f t="shared" si="97"/>
        <v>4581.8984503428728</v>
      </c>
      <c r="AK466" s="166">
        <f t="shared" si="97"/>
        <v>4248.0931931814894</v>
      </c>
      <c r="AL466" s="166">
        <f t="shared" si="97"/>
        <v>3925.0501505911989</v>
      </c>
      <c r="AM466" s="166">
        <f t="shared" ref="AM466:BI466" si="98">AL466-AM75+AM10</f>
        <v>3602.0071080009084</v>
      </c>
      <c r="AN466" s="166">
        <f t="shared" si="98"/>
        <v>3317.9129416180017</v>
      </c>
      <c r="AO466" s="166">
        <f t="shared" si="98"/>
        <v>3039.5404747370671</v>
      </c>
      <c r="AP466" s="166">
        <f t="shared" si="98"/>
        <v>2857.5994760297476</v>
      </c>
      <c r="AQ466" s="166">
        <f t="shared" si="98"/>
        <v>2676.0477156764437</v>
      </c>
      <c r="AR466" s="166">
        <f t="shared" si="98"/>
        <v>2495.8287967479105</v>
      </c>
      <c r="AS466" s="166">
        <f t="shared" si="98"/>
        <v>2317.0793575612688</v>
      </c>
      <c r="AT466" s="166">
        <f t="shared" si="98"/>
        <v>2143.4746137037455</v>
      </c>
      <c r="AU466" s="166">
        <f t="shared" si="98"/>
        <v>2006.1589261230633</v>
      </c>
      <c r="AV466" s="166">
        <f t="shared" si="98"/>
        <v>1868.8888459739624</v>
      </c>
      <c r="AW466" s="166">
        <f t="shared" si="98"/>
        <v>1731.6187658248614</v>
      </c>
      <c r="AX466" s="166">
        <f t="shared" si="98"/>
        <v>1594.3486856757604</v>
      </c>
      <c r="AY466" s="166">
        <f t="shared" si="98"/>
        <v>1457.0786055266594</v>
      </c>
      <c r="AZ466" s="166">
        <f t="shared" si="98"/>
        <v>1319.8085253775585</v>
      </c>
      <c r="BA466" s="166">
        <f t="shared" si="98"/>
        <v>1186.2327632911365</v>
      </c>
      <c r="BB466" s="166">
        <f t="shared" si="98"/>
        <v>1121.6948765244451</v>
      </c>
      <c r="BC466" s="166">
        <f t="shared" si="98"/>
        <v>1067.39425992875</v>
      </c>
      <c r="BD466" s="166">
        <f t="shared" si="98"/>
        <v>1021.9642504260984</v>
      </c>
      <c r="BE466" s="166">
        <f t="shared" si="98"/>
        <v>984.07741835035165</v>
      </c>
      <c r="BF466" s="166">
        <f t="shared" si="98"/>
        <v>953.1911372795156</v>
      </c>
      <c r="BG466" s="166">
        <f t="shared" si="98"/>
        <v>925.99217088839123</v>
      </c>
      <c r="BH466" s="166">
        <f t="shared" si="98"/>
        <v>901.28329299327902</v>
      </c>
      <c r="BI466" s="166">
        <f t="shared" si="98"/>
        <v>879.50301235382244</v>
      </c>
      <c r="BJ466" s="20"/>
      <c r="BK466" s="20"/>
    </row>
    <row r="467" spans="1:256" s="6" customFormat="1" ht="12.75" customHeight="1">
      <c r="A467" s="20"/>
      <c r="B467" s="20" t="s">
        <v>138</v>
      </c>
      <c r="C467" s="20"/>
      <c r="D467" s="20"/>
      <c r="E467" s="20"/>
      <c r="F467" s="35">
        <v>0</v>
      </c>
      <c r="G467" s="166">
        <f>F466</f>
        <v>12279.779828413399</v>
      </c>
      <c r="H467" s="166">
        <f>G466</f>
        <v>12717.974377008191</v>
      </c>
      <c r="I467" s="166">
        <f t="shared" ref="I467:O467" si="99">H466</f>
        <v>13132.241974927685</v>
      </c>
      <c r="J467" s="166">
        <f t="shared" si="99"/>
        <v>13433.476943202335</v>
      </c>
      <c r="K467" s="166">
        <f t="shared" si="99"/>
        <v>13715.742223834846</v>
      </c>
      <c r="L467" s="166">
        <f t="shared" si="99"/>
        <v>13913.041657164191</v>
      </c>
      <c r="M467" s="166">
        <f t="shared" si="99"/>
        <v>13457.313122459525</v>
      </c>
      <c r="N467" s="166">
        <f t="shared" si="99"/>
        <v>13024.367420514029</v>
      </c>
      <c r="O467" s="166">
        <f t="shared" si="99"/>
        <v>12608.167366867759</v>
      </c>
      <c r="P467" s="166">
        <f t="shared" ref="P467:BH467" si="100">O466</f>
        <v>12204.912609864241</v>
      </c>
      <c r="Q467" s="166">
        <f t="shared" si="100"/>
        <v>11809.938594510824</v>
      </c>
      <c r="R467" s="166">
        <f t="shared" si="100"/>
        <v>11421.337131987975</v>
      </c>
      <c r="S467" s="166">
        <f t="shared" si="100"/>
        <v>11035.646117149201</v>
      </c>
      <c r="T467" s="166">
        <f t="shared" si="100"/>
        <v>10659.291944961093</v>
      </c>
      <c r="U467" s="166">
        <f t="shared" si="100"/>
        <v>10288.681816281538</v>
      </c>
      <c r="V467" s="166">
        <f t="shared" si="100"/>
        <v>9920.1052003544137</v>
      </c>
      <c r="W467" s="166">
        <f t="shared" si="100"/>
        <v>9553.4342984857358</v>
      </c>
      <c r="X467" s="166">
        <f t="shared" si="100"/>
        <v>9189.8711262649358</v>
      </c>
      <c r="Y467" s="166">
        <f t="shared" si="100"/>
        <v>8828.8027436958</v>
      </c>
      <c r="Z467" s="166">
        <f t="shared" si="100"/>
        <v>8469.9062196348641</v>
      </c>
      <c r="AA467" s="166">
        <f t="shared" si="100"/>
        <v>8113.5309821400906</v>
      </c>
      <c r="AB467" s="166">
        <f t="shared" si="100"/>
        <v>7759.311542945271</v>
      </c>
      <c r="AC467" s="166">
        <f t="shared" si="100"/>
        <v>7405.5039232816735</v>
      </c>
      <c r="AD467" s="166">
        <f t="shared" si="100"/>
        <v>7052.1608025092628</v>
      </c>
      <c r="AE467" s="166">
        <f t="shared" si="100"/>
        <v>6699.0391315718516</v>
      </c>
      <c r="AF467" s="166">
        <f t="shared" si="100"/>
        <v>6345.9174606344404</v>
      </c>
      <c r="AG467" s="166">
        <f t="shared" si="100"/>
        <v>5992.7957896970292</v>
      </c>
      <c r="AH467" s="166">
        <f t="shared" si="100"/>
        <v>5639.6741187596181</v>
      </c>
      <c r="AI467" s="166">
        <f t="shared" si="100"/>
        <v>5286.5524478222069</v>
      </c>
      <c r="AJ467" s="166">
        <f t="shared" si="100"/>
        <v>4933.4307768847957</v>
      </c>
      <c r="AK467" s="166">
        <f t="shared" si="100"/>
        <v>4581.8984503428728</v>
      </c>
      <c r="AL467" s="166">
        <f t="shared" si="100"/>
        <v>4248.0931931814894</v>
      </c>
      <c r="AM467" s="166">
        <f t="shared" si="100"/>
        <v>3925.0501505911989</v>
      </c>
      <c r="AN467" s="166">
        <f t="shared" si="100"/>
        <v>3602.0071080009084</v>
      </c>
      <c r="AO467" s="166">
        <f t="shared" si="100"/>
        <v>3317.9129416180017</v>
      </c>
      <c r="AP467" s="166">
        <f t="shared" si="100"/>
        <v>3039.5404747370671</v>
      </c>
      <c r="AQ467" s="166">
        <f t="shared" si="100"/>
        <v>2857.5994760297476</v>
      </c>
      <c r="AR467" s="166">
        <f t="shared" si="100"/>
        <v>2676.0477156764437</v>
      </c>
      <c r="AS467" s="166">
        <f t="shared" si="100"/>
        <v>2495.8287967479105</v>
      </c>
      <c r="AT467" s="166">
        <f t="shared" si="100"/>
        <v>2317.0793575612688</v>
      </c>
      <c r="AU467" s="166">
        <f t="shared" si="100"/>
        <v>2143.4746137037455</v>
      </c>
      <c r="AV467" s="166">
        <f t="shared" si="100"/>
        <v>2006.1589261230633</v>
      </c>
      <c r="AW467" s="166">
        <f t="shared" si="100"/>
        <v>1868.8888459739624</v>
      </c>
      <c r="AX467" s="166">
        <f t="shared" si="100"/>
        <v>1731.6187658248614</v>
      </c>
      <c r="AY467" s="166">
        <f t="shared" si="100"/>
        <v>1594.3486856757604</v>
      </c>
      <c r="AZ467" s="166">
        <f t="shared" si="100"/>
        <v>1457.0786055266594</v>
      </c>
      <c r="BA467" s="166">
        <f t="shared" si="100"/>
        <v>1319.8085253775585</v>
      </c>
      <c r="BB467" s="166">
        <f t="shared" si="100"/>
        <v>1186.2327632911365</v>
      </c>
      <c r="BC467" s="166">
        <f t="shared" si="100"/>
        <v>1121.6948765244451</v>
      </c>
      <c r="BD467" s="166">
        <f t="shared" si="100"/>
        <v>1067.39425992875</v>
      </c>
      <c r="BE467" s="166">
        <f t="shared" si="100"/>
        <v>1021.9642504260984</v>
      </c>
      <c r="BF467" s="166">
        <f t="shared" si="100"/>
        <v>984.07741835035165</v>
      </c>
      <c r="BG467" s="166">
        <f t="shared" si="100"/>
        <v>953.1911372795156</v>
      </c>
      <c r="BH467" s="166">
        <f t="shared" si="100"/>
        <v>925.99217088839123</v>
      </c>
      <c r="BI467" s="166">
        <f>BH466</f>
        <v>901.28329299327902</v>
      </c>
      <c r="BJ467" s="20"/>
      <c r="BK467" s="20"/>
    </row>
    <row r="468" spans="1:256" s="6" customFormat="1" ht="12.75" customHeight="1">
      <c r="A468" s="20"/>
      <c r="B468" s="20"/>
      <c r="C468" s="20"/>
      <c r="D468" s="20"/>
      <c r="E468" s="20"/>
      <c r="F468" s="35"/>
      <c r="G468" s="44"/>
      <c r="H468" s="44"/>
      <c r="I468" s="44"/>
      <c r="J468" s="44"/>
      <c r="K468" s="44"/>
      <c r="L468" s="44"/>
      <c r="M468" s="44"/>
      <c r="N468" s="44"/>
      <c r="O468" s="44"/>
      <c r="P468" s="44"/>
      <c r="Q468" s="44"/>
      <c r="R468" s="44"/>
      <c r="S468" s="44"/>
      <c r="T468" s="44"/>
      <c r="U468" s="44"/>
      <c r="V468" s="44"/>
      <c r="W468" s="44"/>
      <c r="X468" s="44"/>
      <c r="Y468" s="44"/>
      <c r="Z468" s="44"/>
      <c r="AA468" s="44"/>
      <c r="AB468" s="44"/>
      <c r="AC468" s="44"/>
      <c r="AD468" s="44"/>
      <c r="AE468" s="44"/>
      <c r="AF468" s="44"/>
      <c r="AG468" s="44"/>
      <c r="AH468" s="44"/>
      <c r="AI468" s="44"/>
      <c r="AJ468" s="44"/>
      <c r="AK468" s="44"/>
      <c r="AL468" s="44"/>
      <c r="AM468" s="44"/>
      <c r="AN468" s="44"/>
      <c r="AO468" s="44"/>
      <c r="AP468" s="44"/>
      <c r="AQ468" s="44"/>
      <c r="AR468" s="44"/>
      <c r="AS468" s="44"/>
      <c r="AT468" s="44"/>
      <c r="AU468" s="44"/>
      <c r="AV468" s="44"/>
      <c r="AW468" s="44"/>
      <c r="AX468" s="44"/>
      <c r="AY468" s="44"/>
      <c r="AZ468" s="44"/>
      <c r="BA468" s="44"/>
      <c r="BB468" s="44"/>
      <c r="BC468" s="44"/>
      <c r="BD468" s="44"/>
      <c r="BE468" s="44"/>
      <c r="BF468" s="44"/>
      <c r="BG468" s="44"/>
      <c r="BH468" s="44"/>
      <c r="BI468" s="44"/>
      <c r="BJ468" s="20"/>
      <c r="BK468" s="20"/>
    </row>
    <row r="469" spans="1:256" s="6" customFormat="1">
      <c r="A469" s="178"/>
      <c r="B469" s="197" t="s">
        <v>15</v>
      </c>
      <c r="C469" s="178"/>
      <c r="D469" s="178"/>
      <c r="E469" s="178"/>
      <c r="F469" s="210"/>
      <c r="G469" s="211"/>
      <c r="H469" s="211"/>
      <c r="I469" s="211"/>
      <c r="J469" s="211"/>
      <c r="K469" s="211"/>
      <c r="L469" s="211"/>
      <c r="M469" s="211"/>
      <c r="N469" s="211"/>
      <c r="O469" s="211"/>
      <c r="P469" s="211"/>
      <c r="Q469" s="211"/>
      <c r="R469" s="211"/>
      <c r="S469" s="211"/>
      <c r="T469" s="211"/>
      <c r="U469" s="211"/>
      <c r="V469" s="211"/>
      <c r="W469" s="211"/>
      <c r="X469" s="211"/>
      <c r="Y469" s="211"/>
      <c r="Z469" s="211"/>
      <c r="AA469" s="211"/>
      <c r="AB469" s="211"/>
      <c r="AC469" s="211"/>
      <c r="AD469" s="211"/>
      <c r="AE469" s="211"/>
      <c r="AF469" s="211"/>
      <c r="AG469" s="211"/>
      <c r="AH469" s="211"/>
      <c r="AI469" s="211"/>
      <c r="AJ469" s="211"/>
      <c r="AK469" s="211"/>
      <c r="AL469" s="211"/>
      <c r="AM469" s="211"/>
      <c r="AN469" s="211"/>
      <c r="AO469" s="211"/>
      <c r="AP469" s="211"/>
      <c r="AQ469" s="211"/>
      <c r="AR469" s="211"/>
      <c r="AS469" s="211"/>
      <c r="AT469" s="211"/>
      <c r="AU469" s="211"/>
      <c r="AV469" s="211"/>
      <c r="AW469" s="211"/>
      <c r="AX469" s="211"/>
      <c r="AY469" s="211"/>
      <c r="AZ469" s="211"/>
      <c r="BA469" s="211"/>
      <c r="BB469" s="211"/>
      <c r="BC469" s="211"/>
      <c r="BD469" s="211"/>
      <c r="BE469" s="211"/>
      <c r="BF469" s="211"/>
      <c r="BG469" s="211"/>
      <c r="BH469" s="211"/>
      <c r="BI469" s="211"/>
      <c r="BJ469" s="211"/>
      <c r="BK469" s="20"/>
    </row>
    <row r="470" spans="1:256" s="6" customFormat="1">
      <c r="A470" s="22"/>
      <c r="B470" s="28"/>
      <c r="C470" s="22"/>
      <c r="D470" s="22"/>
      <c r="E470" s="22"/>
      <c r="F470" s="298"/>
      <c r="G470" s="299"/>
      <c r="H470" s="299"/>
      <c r="I470" s="299"/>
      <c r="J470" s="299"/>
      <c r="K470" s="299"/>
      <c r="L470" s="299"/>
      <c r="M470" s="299"/>
      <c r="N470" s="299"/>
      <c r="O470" s="299"/>
      <c r="P470" s="299"/>
      <c r="Q470" s="299"/>
      <c r="R470" s="299"/>
      <c r="S470" s="299"/>
      <c r="T470" s="299"/>
      <c r="U470" s="299"/>
      <c r="V470" s="299"/>
      <c r="W470" s="299"/>
      <c r="X470" s="299"/>
      <c r="Y470" s="299"/>
      <c r="Z470" s="299"/>
      <c r="AA470" s="299"/>
      <c r="AB470" s="299"/>
      <c r="AC470" s="299"/>
      <c r="AD470" s="299"/>
      <c r="AE470" s="299"/>
      <c r="AF470" s="299"/>
      <c r="AG470" s="299"/>
      <c r="AH470" s="299"/>
      <c r="AI470" s="299"/>
      <c r="AJ470" s="299"/>
      <c r="AK470" s="299"/>
      <c r="AL470" s="299"/>
      <c r="AM470" s="299"/>
      <c r="AN470" s="299"/>
      <c r="AO470" s="299"/>
      <c r="AP470" s="299"/>
      <c r="AQ470" s="299"/>
      <c r="AR470" s="299"/>
      <c r="AS470" s="299"/>
      <c r="AT470" s="299"/>
      <c r="AU470" s="299"/>
      <c r="AV470" s="299"/>
      <c r="AW470" s="299"/>
      <c r="AX470" s="299"/>
      <c r="AY470" s="299"/>
      <c r="AZ470" s="299"/>
      <c r="BA470" s="299"/>
      <c r="BB470" s="299"/>
      <c r="BC470" s="299"/>
      <c r="BD470" s="299"/>
      <c r="BE470" s="299"/>
      <c r="BF470" s="299"/>
      <c r="BG470" s="299"/>
      <c r="BH470" s="299"/>
      <c r="BI470" s="299"/>
      <c r="BJ470" s="20"/>
      <c r="BK470" s="20"/>
    </row>
    <row r="471" spans="1:256" s="6" customFormat="1">
      <c r="A471" s="22"/>
      <c r="B471" s="292" t="s">
        <v>133</v>
      </c>
      <c r="C471" s="22"/>
      <c r="D471" s="22"/>
      <c r="E471" s="22"/>
      <c r="F471" s="298"/>
      <c r="G471" s="318">
        <f>F474*G6</f>
        <v>306.994495710335</v>
      </c>
      <c r="H471" s="318">
        <f t="shared" ref="H471:BI471" si="101">G474*H6</f>
        <v>325.89809341083492</v>
      </c>
      <c r="I471" s="318">
        <f>H474*I6</f>
        <v>344.92654312270997</v>
      </c>
      <c r="J471" s="318">
        <f t="shared" si="101"/>
        <v>361.65963453220627</v>
      </c>
      <c r="K471" s="318">
        <f t="shared" si="101"/>
        <v>378.49032677896264</v>
      </c>
      <c r="L471" s="318">
        <f t="shared" si="101"/>
        <v>393.53323993012384</v>
      </c>
      <c r="M471" s="318">
        <f t="shared" si="101"/>
        <v>390.15893637365679</v>
      </c>
      <c r="N471" s="318">
        <f t="shared" si="101"/>
        <v>387.04700008263575</v>
      </c>
      <c r="O471" s="318">
        <f t="shared" si="101"/>
        <v>384.04569130204163</v>
      </c>
      <c r="P471" s="318">
        <f t="shared" si="101"/>
        <v>381.05658524766915</v>
      </c>
      <c r="Q471" s="318">
        <f t="shared" si="101"/>
        <v>377.94299656853377</v>
      </c>
      <c r="R471" s="318">
        <f t="shared" si="101"/>
        <v>374.64460162828988</v>
      </c>
      <c r="S471" s="318">
        <f t="shared" si="101"/>
        <v>371.04292828227511</v>
      </c>
      <c r="T471" s="318">
        <f t="shared" si="101"/>
        <v>367.34879191089169</v>
      </c>
      <c r="U471" s="318">
        <f t="shared" si="101"/>
        <v>363.44095146836571</v>
      </c>
      <c r="V471" s="318">
        <f t="shared" si="101"/>
        <v>359.1817543285415</v>
      </c>
      <c r="W471" s="318">
        <f t="shared" si="101"/>
        <v>354.55317281783681</v>
      </c>
      <c r="X471" s="318">
        <f t="shared" si="101"/>
        <v>349.5868930897168</v>
      </c>
      <c r="Y471" s="318">
        <f t="shared" si="101"/>
        <v>344.24797915290617</v>
      </c>
      <c r="Z471" s="318">
        <f t="shared" si="101"/>
        <v>338.5104287612574</v>
      </c>
      <c r="AA471" s="318">
        <f t="shared" si="101"/>
        <v>332.37413140350554</v>
      </c>
      <c r="AB471" s="318">
        <f t="shared" si="101"/>
        <v>325.80997115238188</v>
      </c>
      <c r="AC471" s="318">
        <f t="shared" si="101"/>
        <v>318.72759347472271</v>
      </c>
      <c r="AD471" s="318">
        <f t="shared" si="101"/>
        <v>311.10795717384553</v>
      </c>
      <c r="AE471" s="318">
        <f t="shared" si="101"/>
        <v>302.9181478635802</v>
      </c>
      <c r="AF471" s="318">
        <f t="shared" si="101"/>
        <v>294.12440561456788</v>
      </c>
      <c r="AG471" s="318">
        <f t="shared" si="101"/>
        <v>284.70165241069026</v>
      </c>
      <c r="AH471" s="318">
        <f t="shared" si="101"/>
        <v>274.62393379310964</v>
      </c>
      <c r="AI471" s="318">
        <f t="shared" si="101"/>
        <v>263.86439071189335</v>
      </c>
      <c r="AJ471" s="318">
        <f t="shared" si="101"/>
        <v>252.39523051799549</v>
      </c>
      <c r="AK471" s="318">
        <f t="shared" si="101"/>
        <v>240.27104100210715</v>
      </c>
      <c r="AL471" s="318">
        <f t="shared" si="101"/>
        <v>228.33572797022245</v>
      </c>
      <c r="AM471" s="318">
        <f t="shared" si="101"/>
        <v>216.24641251178829</v>
      </c>
      <c r="AN471" s="318">
        <f t="shared" si="101"/>
        <v>203.40992145045107</v>
      </c>
      <c r="AO471" s="318">
        <f t="shared" si="101"/>
        <v>192.05093170644207</v>
      </c>
      <c r="AP471" s="318">
        <f t="shared" si="101"/>
        <v>180.33633044760597</v>
      </c>
      <c r="AQ471" s="318">
        <f t="shared" si="101"/>
        <v>173.78029109048268</v>
      </c>
      <c r="AR471" s="318">
        <f t="shared" si="101"/>
        <v>166.80800223255926</v>
      </c>
      <c r="AS471" s="318">
        <f t="shared" si="101"/>
        <v>159.4636442346258</v>
      </c>
      <c r="AT471" s="318">
        <f t="shared" si="101"/>
        <v>151.7440486260393</v>
      </c>
      <c r="AU471" s="318">
        <f t="shared" si="101"/>
        <v>143.88415434407057</v>
      </c>
      <c r="AV471" s="318">
        <f t="shared" si="101"/>
        <v>138.03328515652964</v>
      </c>
      <c r="AW471" s="318">
        <f t="shared" si="101"/>
        <v>131.80316137178053</v>
      </c>
      <c r="AX471" s="318">
        <f t="shared" si="101"/>
        <v>125.17526059457117</v>
      </c>
      <c r="AY471" s="318">
        <f t="shared" si="101"/>
        <v>118.13358780264394</v>
      </c>
      <c r="AZ471" s="318">
        <f t="shared" si="101"/>
        <v>110.66159683324875</v>
      </c>
      <c r="BA471" s="318">
        <f t="shared" si="101"/>
        <v>102.74217282300718</v>
      </c>
      <c r="BB471" s="318">
        <f t="shared" si="101"/>
        <v>94.652392723401874</v>
      </c>
      <c r="BC471" s="318">
        <f t="shared" si="101"/>
        <v>91.740326970825777</v>
      </c>
      <c r="BD471" s="318">
        <f t="shared" si="101"/>
        <v>89.48171019908807</v>
      </c>
      <c r="BE471" s="318">
        <f t="shared" si="101"/>
        <v>87.815055909120801</v>
      </c>
      <c r="BF471" s="318">
        <f t="shared" si="101"/>
        <v>86.673515059055561</v>
      </c>
      <c r="BG471" s="318">
        <f t="shared" si="101"/>
        <v>86.052007161071529</v>
      </c>
      <c r="BH471" s="318">
        <f t="shared" si="101"/>
        <v>85.686457677840224</v>
      </c>
      <c r="BI471" s="318">
        <f t="shared" si="101"/>
        <v>85.485028435380016</v>
      </c>
      <c r="BJ471" s="20"/>
      <c r="BK471" s="20"/>
    </row>
    <row r="472" spans="1:256" s="6" customFormat="1">
      <c r="A472" s="22"/>
      <c r="B472" s="319" t="s">
        <v>134</v>
      </c>
      <c r="C472" s="320"/>
      <c r="D472" s="22"/>
      <c r="E472" s="22"/>
      <c r="F472" s="298"/>
      <c r="G472" s="318">
        <f>G75*G7</f>
        <v>430.2771838413621</v>
      </c>
      <c r="H472" s="318">
        <f t="shared" ref="H472:BI472" si="102">H75*H7</f>
        <v>469.9924860412134</v>
      </c>
      <c r="I472" s="318">
        <f>I75*I7</f>
        <v>510.05761238148938</v>
      </c>
      <c r="J472" s="318">
        <f t="shared" si="102"/>
        <v>512.00637176488249</v>
      </c>
      <c r="K472" s="318">
        <f t="shared" si="102"/>
        <v>542.49373474148342</v>
      </c>
      <c r="L472" s="318">
        <f t="shared" si="102"/>
        <v>528.50538218880422</v>
      </c>
      <c r="M472" s="318">
        <f t="shared" si="102"/>
        <v>514.63638801449622</v>
      </c>
      <c r="N472" s="318">
        <f t="shared" si="102"/>
        <v>507.09935130639775</v>
      </c>
      <c r="O472" s="318">
        <f t="shared" si="102"/>
        <v>503.60993347693727</v>
      </c>
      <c r="P472" s="318">
        <f t="shared" si="102"/>
        <v>505.60013241308252</v>
      </c>
      <c r="Q472" s="318">
        <f t="shared" si="102"/>
        <v>509.87879417828776</v>
      </c>
      <c r="R472" s="318">
        <f t="shared" si="102"/>
        <v>518.71153546888127</v>
      </c>
      <c r="S472" s="318">
        <f t="shared" si="102"/>
        <v>518.80838313760864</v>
      </c>
      <c r="T472" s="318">
        <f t="shared" si="102"/>
        <v>523.66240961192909</v>
      </c>
      <c r="U472" s="318">
        <f t="shared" si="102"/>
        <v>533.8088370613325</v>
      </c>
      <c r="V472" s="318">
        <f t="shared" si="102"/>
        <v>544.32501475672893</v>
      </c>
      <c r="W472" s="318">
        <f t="shared" si="102"/>
        <v>553.20436194263505</v>
      </c>
      <c r="X472" s="318">
        <f t="shared" si="102"/>
        <v>563.14345056213847</v>
      </c>
      <c r="Y472" s="318">
        <f t="shared" si="102"/>
        <v>573.74999481885413</v>
      </c>
      <c r="Z472" s="318">
        <f t="shared" si="102"/>
        <v>583.96232307133027</v>
      </c>
      <c r="AA472" s="318">
        <f t="shared" si="102"/>
        <v>594.94054144845143</v>
      </c>
      <c r="AB472" s="318">
        <f t="shared" si="102"/>
        <v>609.1050782587464</v>
      </c>
      <c r="AC472" s="318">
        <f t="shared" si="102"/>
        <v>623.51304550980751</v>
      </c>
      <c r="AD472" s="318">
        <f t="shared" si="102"/>
        <v>638.70032958445847</v>
      </c>
      <c r="AE472" s="318">
        <f t="shared" si="102"/>
        <v>654.66783782406992</v>
      </c>
      <c r="AF472" s="318">
        <f t="shared" si="102"/>
        <v>671.03453376967161</v>
      </c>
      <c r="AG472" s="318">
        <f t="shared" si="102"/>
        <v>687.81039711391327</v>
      </c>
      <c r="AH472" s="318">
        <f t="shared" si="102"/>
        <v>705.00565704176108</v>
      </c>
      <c r="AI472" s="318">
        <f t="shared" si="102"/>
        <v>722.63079846780499</v>
      </c>
      <c r="AJ472" s="318">
        <f t="shared" si="102"/>
        <v>737.36281115352949</v>
      </c>
      <c r="AK472" s="318">
        <f t="shared" si="102"/>
        <v>717.6835622774945</v>
      </c>
      <c r="AL472" s="318">
        <f t="shared" si="102"/>
        <v>711.90834630758741</v>
      </c>
      <c r="AM472" s="318">
        <f t="shared" si="102"/>
        <v>729.70605496527708</v>
      </c>
      <c r="AN472" s="318">
        <f t="shared" si="102"/>
        <v>657.7695112108081</v>
      </c>
      <c r="AO472" s="318">
        <f t="shared" si="102"/>
        <v>660.63498205988515</v>
      </c>
      <c r="AP472" s="318">
        <f t="shared" si="102"/>
        <v>442.57790473253789</v>
      </c>
      <c r="AQ472" s="318">
        <f t="shared" si="102"/>
        <v>452.67184540741744</v>
      </c>
      <c r="AR472" s="318">
        <f t="shared" si="102"/>
        <v>460.58232214989886</v>
      </c>
      <c r="AS472" s="318">
        <f t="shared" si="102"/>
        <v>468.24746857808469</v>
      </c>
      <c r="AT472" s="318">
        <f t="shared" si="102"/>
        <v>466.139819904788</v>
      </c>
      <c r="AU472" s="318">
        <f t="shared" si="102"/>
        <v>377.91892184570662</v>
      </c>
      <c r="AV472" s="318">
        <f t="shared" si="102"/>
        <v>387.23823654649357</v>
      </c>
      <c r="AW472" s="318">
        <f t="shared" si="102"/>
        <v>396.9191924601559</v>
      </c>
      <c r="AX472" s="318">
        <f t="shared" si="102"/>
        <v>406.84217227165976</v>
      </c>
      <c r="AY472" s="318">
        <f t="shared" si="102"/>
        <v>417.01322657845122</v>
      </c>
      <c r="AZ472" s="318">
        <f t="shared" si="102"/>
        <v>427.43855724291251</v>
      </c>
      <c r="BA472" s="318">
        <f t="shared" si="102"/>
        <v>426.3333768072182</v>
      </c>
      <c r="BB472" s="318">
        <f t="shared" si="102"/>
        <v>211.13502282644535</v>
      </c>
      <c r="BC472" s="318">
        <f t="shared" si="102"/>
        <v>182.08499784033387</v>
      </c>
      <c r="BD472" s="318">
        <f t="shared" si="102"/>
        <v>156.14788179777841</v>
      </c>
      <c r="BE472" s="318">
        <f t="shared" si="102"/>
        <v>133.47668991172989</v>
      </c>
      <c r="BF472" s="318">
        <f t="shared" si="102"/>
        <v>111.53383097841657</v>
      </c>
      <c r="BG472" s="318">
        <f t="shared" si="102"/>
        <v>100.6739864903232</v>
      </c>
      <c r="BH472" s="318">
        <f t="shared" si="102"/>
        <v>93.743627376248469</v>
      </c>
      <c r="BI472" s="318">
        <f t="shared" si="102"/>
        <v>84.69856802520809</v>
      </c>
      <c r="BJ472" s="20"/>
      <c r="BK472" s="20"/>
    </row>
    <row r="473" spans="1:256" s="6" customFormat="1">
      <c r="A473" s="20"/>
      <c r="B473" s="20" t="s">
        <v>141</v>
      </c>
      <c r="C473" s="20"/>
      <c r="D473" s="20"/>
      <c r="E473" s="20"/>
      <c r="F473" s="35"/>
      <c r="G473" s="166">
        <f>G472-G471</f>
        <v>123.2826881310271</v>
      </c>
      <c r="H473" s="166">
        <f t="shared" ref="H473:BI473" si="103">H472-H471</f>
        <v>144.09439263037848</v>
      </c>
      <c r="I473" s="166">
        <f>I472-I471</f>
        <v>165.13106925877941</v>
      </c>
      <c r="J473" s="166">
        <f t="shared" si="103"/>
        <v>150.34673723267622</v>
      </c>
      <c r="K473" s="166">
        <f t="shared" si="103"/>
        <v>164.00340796252078</v>
      </c>
      <c r="L473" s="166">
        <f t="shared" si="103"/>
        <v>134.97214225868038</v>
      </c>
      <c r="M473" s="166">
        <f t="shared" si="103"/>
        <v>124.47745164083943</v>
      </c>
      <c r="N473" s="166">
        <f t="shared" si="103"/>
        <v>120.052351223762</v>
      </c>
      <c r="O473" s="166">
        <f t="shared" si="103"/>
        <v>119.56424217489564</v>
      </c>
      <c r="P473" s="166">
        <f t="shared" si="103"/>
        <v>124.54354716541337</v>
      </c>
      <c r="Q473" s="166">
        <f t="shared" si="103"/>
        <v>131.93579760975399</v>
      </c>
      <c r="R473" s="166">
        <f t="shared" si="103"/>
        <v>144.06693384059139</v>
      </c>
      <c r="S473" s="166">
        <f t="shared" si="103"/>
        <v>147.76545485533353</v>
      </c>
      <c r="T473" s="166">
        <f t="shared" si="103"/>
        <v>156.3136177010374</v>
      </c>
      <c r="U473" s="166">
        <f t="shared" si="103"/>
        <v>170.36788559296679</v>
      </c>
      <c r="V473" s="166">
        <f t="shared" si="103"/>
        <v>185.14326042818743</v>
      </c>
      <c r="W473" s="166">
        <f t="shared" si="103"/>
        <v>198.65118912479824</v>
      </c>
      <c r="X473" s="166">
        <f t="shared" si="103"/>
        <v>213.55655747242167</v>
      </c>
      <c r="Y473" s="166">
        <f t="shared" si="103"/>
        <v>229.50201566594797</v>
      </c>
      <c r="Z473" s="166">
        <f t="shared" si="103"/>
        <v>245.45189431007287</v>
      </c>
      <c r="AA473" s="166">
        <f t="shared" si="103"/>
        <v>262.56641004494588</v>
      </c>
      <c r="AB473" s="166">
        <f t="shared" si="103"/>
        <v>283.29510710636453</v>
      </c>
      <c r="AC473" s="166">
        <f t="shared" si="103"/>
        <v>304.7854520350848</v>
      </c>
      <c r="AD473" s="166">
        <f t="shared" si="103"/>
        <v>327.59237241061294</v>
      </c>
      <c r="AE473" s="166">
        <f t="shared" si="103"/>
        <v>351.74968996048972</v>
      </c>
      <c r="AF473" s="166">
        <f t="shared" si="103"/>
        <v>376.91012815510373</v>
      </c>
      <c r="AG473" s="166">
        <f t="shared" si="103"/>
        <v>403.10874470322301</v>
      </c>
      <c r="AH473" s="166">
        <f t="shared" si="103"/>
        <v>430.38172324865144</v>
      </c>
      <c r="AI473" s="166">
        <f t="shared" si="103"/>
        <v>458.76640775591164</v>
      </c>
      <c r="AJ473" s="166">
        <f t="shared" si="103"/>
        <v>484.96758063553398</v>
      </c>
      <c r="AK473" s="166">
        <f t="shared" si="103"/>
        <v>477.41252127538735</v>
      </c>
      <c r="AL473" s="166">
        <f t="shared" si="103"/>
        <v>483.57261833736493</v>
      </c>
      <c r="AM473" s="166">
        <f t="shared" si="103"/>
        <v>513.45964245348875</v>
      </c>
      <c r="AN473" s="166">
        <f t="shared" si="103"/>
        <v>454.35958976035704</v>
      </c>
      <c r="AO473" s="166">
        <f t="shared" si="103"/>
        <v>468.5840503534431</v>
      </c>
      <c r="AP473" s="166">
        <f t="shared" si="103"/>
        <v>262.24157428493191</v>
      </c>
      <c r="AQ473" s="166">
        <f t="shared" si="103"/>
        <v>278.89155431693473</v>
      </c>
      <c r="AR473" s="166">
        <f t="shared" si="103"/>
        <v>293.7743199173396</v>
      </c>
      <c r="AS473" s="166">
        <f t="shared" si="103"/>
        <v>308.78382434345889</v>
      </c>
      <c r="AT473" s="166">
        <f t="shared" si="103"/>
        <v>314.39577127874873</v>
      </c>
      <c r="AU473" s="166">
        <f t="shared" si="103"/>
        <v>234.03476750163605</v>
      </c>
      <c r="AV473" s="166">
        <f t="shared" si="103"/>
        <v>249.20495138996392</v>
      </c>
      <c r="AW473" s="166">
        <f t="shared" si="103"/>
        <v>265.11603108837539</v>
      </c>
      <c r="AX473" s="166">
        <f t="shared" si="103"/>
        <v>281.66691167708859</v>
      </c>
      <c r="AY473" s="166">
        <f t="shared" si="103"/>
        <v>298.87963877580728</v>
      </c>
      <c r="AZ473" s="166">
        <f t="shared" si="103"/>
        <v>316.77696040966373</v>
      </c>
      <c r="BA473" s="166">
        <f t="shared" si="103"/>
        <v>323.59120398421101</v>
      </c>
      <c r="BB473" s="166">
        <f t="shared" si="103"/>
        <v>116.48263010304348</v>
      </c>
      <c r="BC473" s="166">
        <f t="shared" si="103"/>
        <v>90.344670869508093</v>
      </c>
      <c r="BD473" s="166">
        <f t="shared" si="103"/>
        <v>66.66617159869034</v>
      </c>
      <c r="BE473" s="166">
        <f t="shared" si="103"/>
        <v>45.661634002609091</v>
      </c>
      <c r="BF473" s="166">
        <f t="shared" si="103"/>
        <v>24.860315919361014</v>
      </c>
      <c r="BG473" s="166">
        <f t="shared" si="103"/>
        <v>14.621979329251673</v>
      </c>
      <c r="BH473" s="166">
        <f t="shared" si="103"/>
        <v>8.057169698408245</v>
      </c>
      <c r="BI473" s="166">
        <f t="shared" si="103"/>
        <v>-0.78646041017192658</v>
      </c>
      <c r="BJ473" s="20"/>
      <c r="BK473" s="20"/>
    </row>
    <row r="474" spans="1:256" s="6" customFormat="1">
      <c r="A474" s="20"/>
      <c r="B474" s="6" t="s">
        <v>135</v>
      </c>
      <c r="D474" s="20"/>
      <c r="E474" s="20"/>
      <c r="F474" s="166">
        <f>F$7*F466</f>
        <v>12279.779828413399</v>
      </c>
      <c r="G474" s="166">
        <f>G$7*G466</f>
        <v>13035.923736433395</v>
      </c>
      <c r="H474" s="166">
        <f t="shared" ref="H474:P474" si="104">H$7*H466</f>
        <v>13797.061724908399</v>
      </c>
      <c r="I474" s="166">
        <f>I$7*I466</f>
        <v>14466.38538128825</v>
      </c>
      <c r="J474" s="166">
        <f t="shared" si="104"/>
        <v>15139.613071158505</v>
      </c>
      <c r="K474" s="166">
        <f t="shared" si="104"/>
        <v>15741.329597204953</v>
      </c>
      <c r="L474" s="166">
        <f t="shared" si="104"/>
        <v>15606.35745494627</v>
      </c>
      <c r="M474" s="166">
        <f t="shared" si="104"/>
        <v>15481.880003305429</v>
      </c>
      <c r="N474" s="166">
        <f t="shared" si="104"/>
        <v>15361.827652081665</v>
      </c>
      <c r="O474" s="166">
        <f t="shared" si="104"/>
        <v>15242.263409906765</v>
      </c>
      <c r="P474" s="166">
        <f t="shared" si="104"/>
        <v>15117.719862741349</v>
      </c>
      <c r="Q474" s="166">
        <f t="shared" ref="Q474:BI474" si="105">Q$7*Q466</f>
        <v>14985.784065131595</v>
      </c>
      <c r="R474" s="166">
        <f t="shared" si="105"/>
        <v>14841.717131291003</v>
      </c>
      <c r="S474" s="166">
        <f t="shared" si="105"/>
        <v>14693.951676435667</v>
      </c>
      <c r="T474" s="166">
        <f t="shared" si="105"/>
        <v>14537.638058734628</v>
      </c>
      <c r="U474" s="166">
        <f t="shared" si="105"/>
        <v>14367.27017314166</v>
      </c>
      <c r="V474" s="166">
        <f t="shared" si="105"/>
        <v>14182.126912713471</v>
      </c>
      <c r="W474" s="166">
        <f t="shared" si="105"/>
        <v>13983.47572358867</v>
      </c>
      <c r="X474" s="166">
        <f t="shared" si="105"/>
        <v>13769.919166116246</v>
      </c>
      <c r="Y474" s="166">
        <f t="shared" si="105"/>
        <v>13540.417150450296</v>
      </c>
      <c r="Z474" s="166">
        <f t="shared" si="105"/>
        <v>13294.965256140222</v>
      </c>
      <c r="AA474" s="166">
        <f t="shared" si="105"/>
        <v>13032.398846095273</v>
      </c>
      <c r="AB474" s="166">
        <f t="shared" si="105"/>
        <v>12749.103738988908</v>
      </c>
      <c r="AC474" s="166">
        <f t="shared" si="105"/>
        <v>12444.318286953821</v>
      </c>
      <c r="AD474" s="166">
        <f t="shared" si="105"/>
        <v>12116.725914543207</v>
      </c>
      <c r="AE474" s="166">
        <f t="shared" si="105"/>
        <v>11764.976224582715</v>
      </c>
      <c r="AF474" s="166">
        <f t="shared" si="105"/>
        <v>11388.06609642761</v>
      </c>
      <c r="AG474" s="166">
        <f t="shared" si="105"/>
        <v>10984.957351724386</v>
      </c>
      <c r="AH474" s="166">
        <f t="shared" si="105"/>
        <v>10554.575628475734</v>
      </c>
      <c r="AI474" s="166">
        <f t="shared" si="105"/>
        <v>10095.809220719819</v>
      </c>
      <c r="AJ474" s="166">
        <f t="shared" si="105"/>
        <v>9610.8416400842852</v>
      </c>
      <c r="AK474" s="166">
        <f t="shared" si="105"/>
        <v>9133.4291188088973</v>
      </c>
      <c r="AL474" s="166">
        <f t="shared" si="105"/>
        <v>8649.856500471531</v>
      </c>
      <c r="AM474" s="166">
        <f t="shared" si="105"/>
        <v>8136.3968580180417</v>
      </c>
      <c r="AN474" s="166">
        <f t="shared" si="105"/>
        <v>7682.0372682576826</v>
      </c>
      <c r="AO474" s="166">
        <f t="shared" si="105"/>
        <v>7213.453217904239</v>
      </c>
      <c r="AP474" s="166">
        <f t="shared" si="105"/>
        <v>6951.2116436193064</v>
      </c>
      <c r="AQ474" s="166">
        <f t="shared" si="105"/>
        <v>6672.3200893023704</v>
      </c>
      <c r="AR474" s="166">
        <f t="shared" si="105"/>
        <v>6378.5457693850312</v>
      </c>
      <c r="AS474" s="166">
        <f t="shared" si="105"/>
        <v>6069.7619450415714</v>
      </c>
      <c r="AT474" s="166">
        <f t="shared" si="105"/>
        <v>5755.3661737628227</v>
      </c>
      <c r="AU474" s="166">
        <f t="shared" si="105"/>
        <v>5521.3314062611853</v>
      </c>
      <c r="AV474" s="166">
        <f t="shared" si="105"/>
        <v>5272.1264548712215</v>
      </c>
      <c r="AW474" s="166">
        <f t="shared" si="105"/>
        <v>5007.0104237828464</v>
      </c>
      <c r="AX474" s="166">
        <f t="shared" si="105"/>
        <v>4725.3435121057573</v>
      </c>
      <c r="AY474" s="166">
        <f t="shared" si="105"/>
        <v>4426.4638733299498</v>
      </c>
      <c r="AZ474" s="166">
        <f t="shared" si="105"/>
        <v>4109.6869129202869</v>
      </c>
      <c r="BA474" s="166">
        <f t="shared" si="105"/>
        <v>3786.095708936075</v>
      </c>
      <c r="BB474" s="166">
        <f t="shared" si="105"/>
        <v>3669.6130788330311</v>
      </c>
      <c r="BC474" s="166">
        <f t="shared" si="105"/>
        <v>3579.2684079635223</v>
      </c>
      <c r="BD474" s="166">
        <f t="shared" si="105"/>
        <v>3512.6022363648317</v>
      </c>
      <c r="BE474" s="166">
        <f t="shared" si="105"/>
        <v>3466.9406023622223</v>
      </c>
      <c r="BF474" s="166">
        <f t="shared" si="105"/>
        <v>3442.0802864428611</v>
      </c>
      <c r="BG474" s="166">
        <f t="shared" si="105"/>
        <v>3427.458307113609</v>
      </c>
      <c r="BH474" s="166">
        <f t="shared" si="105"/>
        <v>3419.4011374152005</v>
      </c>
      <c r="BI474" s="166">
        <f t="shared" si="105"/>
        <v>3420.1875978253724</v>
      </c>
      <c r="BJ474" s="20"/>
      <c r="BK474" s="20"/>
    </row>
    <row r="475" spans="1:256" s="6" customFormat="1">
      <c r="A475" s="20"/>
      <c r="B475" s="20" t="s">
        <v>136</v>
      </c>
      <c r="C475" s="20"/>
      <c r="D475" s="20"/>
      <c r="E475" s="20"/>
      <c r="F475" s="35">
        <f>F$7*F467</f>
        <v>0</v>
      </c>
      <c r="G475" s="166">
        <f t="shared" ref="G475:P475" si="106">G$7*G467</f>
        <v>12586.774324123733</v>
      </c>
      <c r="H475" s="166">
        <f t="shared" si="106"/>
        <v>13361.82182984423</v>
      </c>
      <c r="I475" s="166">
        <f>I$7*I467</f>
        <v>14141.988268031108</v>
      </c>
      <c r="J475" s="166">
        <f t="shared" si="106"/>
        <v>14828.045015820455</v>
      </c>
      <c r="K475" s="166">
        <f t="shared" si="106"/>
        <v>15518.103397937466</v>
      </c>
      <c r="L475" s="166">
        <f t="shared" si="106"/>
        <v>16134.862837135075</v>
      </c>
      <c r="M475" s="166">
        <f t="shared" si="106"/>
        <v>15996.516391319925</v>
      </c>
      <c r="N475" s="166">
        <f t="shared" si="106"/>
        <v>15868.927003388062</v>
      </c>
      <c r="O475" s="166">
        <f t="shared" si="106"/>
        <v>15745.873343383704</v>
      </c>
      <c r="P475" s="166">
        <f t="shared" si="106"/>
        <v>15623.319995154432</v>
      </c>
      <c r="Q475" s="166">
        <f t="shared" ref="Q475:BI475" si="107">Q$7*Q467</f>
        <v>15495.662859309883</v>
      </c>
      <c r="R475" s="166">
        <f t="shared" si="107"/>
        <v>15360.428666759883</v>
      </c>
      <c r="S475" s="166">
        <f t="shared" si="107"/>
        <v>15212.760059573277</v>
      </c>
      <c r="T475" s="166">
        <f t="shared" si="107"/>
        <v>15061.300468346557</v>
      </c>
      <c r="U475" s="166">
        <f t="shared" si="107"/>
        <v>14901.079010202991</v>
      </c>
      <c r="V475" s="166">
        <f t="shared" si="107"/>
        <v>14726.4519274702</v>
      </c>
      <c r="W475" s="166">
        <f t="shared" si="107"/>
        <v>14536.680085531305</v>
      </c>
      <c r="X475" s="166">
        <f t="shared" si="107"/>
        <v>14333.062616678386</v>
      </c>
      <c r="Y475" s="166">
        <f t="shared" si="107"/>
        <v>14114.16714526915</v>
      </c>
      <c r="Z475" s="166">
        <f t="shared" si="107"/>
        <v>13878.927579211551</v>
      </c>
      <c r="AA475" s="166">
        <f t="shared" si="107"/>
        <v>13627.339387543725</v>
      </c>
      <c r="AB475" s="166">
        <f t="shared" si="107"/>
        <v>13358.208817247654</v>
      </c>
      <c r="AC475" s="166">
        <f t="shared" si="107"/>
        <v>13067.831332463629</v>
      </c>
      <c r="AD475" s="166">
        <f t="shared" si="107"/>
        <v>12755.426244127666</v>
      </c>
      <c r="AE475" s="166">
        <f t="shared" si="107"/>
        <v>12419.644062406785</v>
      </c>
      <c r="AF475" s="166">
        <f t="shared" si="107"/>
        <v>12059.100630197283</v>
      </c>
      <c r="AG475" s="166">
        <f t="shared" si="107"/>
        <v>11672.7677488383</v>
      </c>
      <c r="AH475" s="166">
        <f t="shared" si="107"/>
        <v>11259.581285517495</v>
      </c>
      <c r="AI475" s="166">
        <f t="shared" si="107"/>
        <v>10818.440019187625</v>
      </c>
      <c r="AJ475" s="166">
        <f t="shared" si="107"/>
        <v>10348.204451237814</v>
      </c>
      <c r="AK475" s="166">
        <f t="shared" si="107"/>
        <v>9851.1126810863916</v>
      </c>
      <c r="AL475" s="166">
        <f t="shared" si="107"/>
        <v>9361.7648467791169</v>
      </c>
      <c r="AM475" s="166">
        <f t="shared" si="107"/>
        <v>8866.1029129833187</v>
      </c>
      <c r="AN475" s="166">
        <f t="shared" si="107"/>
        <v>8339.8067794684921</v>
      </c>
      <c r="AO475" s="166">
        <f t="shared" si="107"/>
        <v>7874.0881999641242</v>
      </c>
      <c r="AP475" s="166">
        <f t="shared" si="107"/>
        <v>7393.7895483518441</v>
      </c>
      <c r="AQ475" s="166">
        <f t="shared" si="107"/>
        <v>7124.9919347097884</v>
      </c>
      <c r="AR475" s="166">
        <f t="shared" si="107"/>
        <v>6839.1280915349298</v>
      </c>
      <c r="AS475" s="166">
        <f t="shared" si="107"/>
        <v>6538.0094136196567</v>
      </c>
      <c r="AT475" s="166">
        <f t="shared" si="107"/>
        <v>6221.5059936676107</v>
      </c>
      <c r="AU475" s="166">
        <f t="shared" si="107"/>
        <v>5899.2503281068921</v>
      </c>
      <c r="AV475" s="166">
        <f t="shared" si="107"/>
        <v>5659.3646914177152</v>
      </c>
      <c r="AW475" s="166">
        <f t="shared" si="107"/>
        <v>5403.9296162430019</v>
      </c>
      <c r="AX475" s="166">
        <f t="shared" si="107"/>
        <v>5132.1856843774167</v>
      </c>
      <c r="AY475" s="166">
        <f t="shared" si="107"/>
        <v>4843.4770999084012</v>
      </c>
      <c r="AZ475" s="166">
        <f t="shared" si="107"/>
        <v>4537.1254701631988</v>
      </c>
      <c r="BA475" s="166">
        <f t="shared" si="107"/>
        <v>4212.4290857432934</v>
      </c>
      <c r="BB475" s="166">
        <f t="shared" si="107"/>
        <v>3880.7481016594766</v>
      </c>
      <c r="BC475" s="166">
        <f t="shared" si="107"/>
        <v>3761.3534058038563</v>
      </c>
      <c r="BD475" s="166">
        <f t="shared" si="107"/>
        <v>3668.7501181626103</v>
      </c>
      <c r="BE475" s="166">
        <f t="shared" si="107"/>
        <v>3600.4172922739522</v>
      </c>
      <c r="BF475" s="166">
        <f t="shared" si="107"/>
        <v>3553.6141174212771</v>
      </c>
      <c r="BG475" s="166">
        <f t="shared" si="107"/>
        <v>3528.1322936039323</v>
      </c>
      <c r="BH475" s="166">
        <f t="shared" si="107"/>
        <v>3513.1447647914488</v>
      </c>
      <c r="BI475" s="166">
        <f t="shared" si="107"/>
        <v>3504.8861658505807</v>
      </c>
      <c r="BJ475" s="20"/>
      <c r="BK475" s="20"/>
    </row>
    <row r="476" spans="1:256" s="6" customFormat="1">
      <c r="A476" s="20"/>
      <c r="B476" s="20"/>
      <c r="C476" s="20"/>
      <c r="D476" s="20"/>
      <c r="E476" s="20"/>
      <c r="F476" s="35"/>
      <c r="G476" s="44"/>
      <c r="H476" s="44"/>
      <c r="I476" s="44"/>
      <c r="J476" s="44"/>
      <c r="K476" s="44"/>
      <c r="L476" s="44"/>
      <c r="M476" s="44"/>
      <c r="N476" s="44"/>
      <c r="O476" s="44"/>
      <c r="P476" s="44"/>
      <c r="Q476" s="44"/>
      <c r="R476" s="44"/>
      <c r="S476" s="44"/>
      <c r="T476" s="44"/>
      <c r="U476" s="44"/>
      <c r="V476" s="44"/>
      <c r="W476" s="44"/>
      <c r="X476" s="44"/>
      <c r="Y476" s="44"/>
      <c r="Z476" s="44"/>
      <c r="AA476" s="44"/>
      <c r="AB476" s="44"/>
      <c r="AC476" s="44"/>
      <c r="AD476" s="44"/>
      <c r="AE476" s="44"/>
      <c r="AF476" s="44"/>
      <c r="AG476" s="44"/>
      <c r="AH476" s="44"/>
      <c r="AI476" s="44"/>
      <c r="AJ476" s="44"/>
      <c r="AK476" s="44"/>
      <c r="AL476" s="44"/>
      <c r="AM476" s="44"/>
      <c r="AN476" s="44"/>
      <c r="AO476" s="44"/>
      <c r="AP476" s="44"/>
      <c r="AQ476" s="44"/>
      <c r="AR476" s="44"/>
      <c r="AS476" s="44"/>
      <c r="AT476" s="44"/>
      <c r="AU476" s="44"/>
      <c r="AV476" s="44"/>
      <c r="AW476" s="44"/>
      <c r="AX476" s="44"/>
      <c r="AY476" s="44"/>
      <c r="AZ476" s="44"/>
      <c r="BA476" s="44"/>
      <c r="BB476" s="44"/>
      <c r="BC476" s="44"/>
      <c r="BD476" s="44"/>
      <c r="BE476" s="44"/>
      <c r="BF476" s="44"/>
      <c r="BG476" s="44"/>
      <c r="BH476" s="44"/>
      <c r="BI476" s="44"/>
      <c r="BJ476" s="20"/>
      <c r="BK476" s="20"/>
    </row>
    <row r="477" spans="1:256" s="6" customFormat="1">
      <c r="A477" s="178"/>
      <c r="B477" s="197" t="s">
        <v>144</v>
      </c>
      <c r="C477" s="178"/>
      <c r="D477" s="178"/>
      <c r="E477" s="178"/>
      <c r="F477" s="210"/>
      <c r="G477" s="211"/>
      <c r="H477" s="211"/>
      <c r="I477" s="211"/>
      <c r="J477" s="211"/>
      <c r="K477" s="211"/>
      <c r="L477" s="211"/>
      <c r="M477" s="211"/>
      <c r="N477" s="211"/>
      <c r="O477" s="211"/>
      <c r="P477" s="211"/>
      <c r="Q477" s="211"/>
      <c r="R477" s="211"/>
      <c r="S477" s="211"/>
      <c r="T477" s="211"/>
      <c r="U477" s="211"/>
      <c r="V477" s="211"/>
      <c r="W477" s="211"/>
      <c r="X477" s="211"/>
      <c r="Y477" s="211"/>
      <c r="Z477" s="211"/>
      <c r="AA477" s="211"/>
      <c r="AB477" s="211"/>
      <c r="AC477" s="211"/>
      <c r="AD477" s="211"/>
      <c r="AE477" s="211"/>
      <c r="AF477" s="211"/>
      <c r="AG477" s="211"/>
      <c r="AH477" s="211"/>
      <c r="AI477" s="211"/>
      <c r="AJ477" s="211"/>
      <c r="AK477" s="211"/>
      <c r="AL477" s="211"/>
      <c r="AM477" s="211"/>
      <c r="AN477" s="211"/>
      <c r="AO477" s="211"/>
      <c r="AP477" s="211"/>
      <c r="AQ477" s="211"/>
      <c r="AR477" s="211"/>
      <c r="AS477" s="211"/>
      <c r="AT477" s="211"/>
      <c r="AU477" s="211"/>
      <c r="AV477" s="211"/>
      <c r="AW477" s="211"/>
      <c r="AX477" s="211"/>
      <c r="AY477" s="211"/>
      <c r="AZ477" s="211"/>
      <c r="BA477" s="211"/>
      <c r="BB477" s="211"/>
      <c r="BC477" s="211"/>
      <c r="BD477" s="211"/>
      <c r="BE477" s="211"/>
      <c r="BF477" s="211"/>
      <c r="BG477" s="211"/>
      <c r="BH477" s="211"/>
      <c r="BI477" s="211"/>
      <c r="BJ477" s="211"/>
      <c r="BK477" s="20"/>
    </row>
    <row r="478" spans="1:256" s="6" customFormat="1">
      <c r="A478" s="22"/>
      <c r="B478" s="28"/>
      <c r="C478" s="22"/>
      <c r="D478" s="22"/>
      <c r="E478" s="22"/>
      <c r="F478" s="298"/>
      <c r="G478" s="299"/>
      <c r="H478" s="299"/>
      <c r="I478" s="299"/>
      <c r="J478" s="299"/>
      <c r="K478" s="299"/>
      <c r="L478" s="299"/>
      <c r="M478" s="299"/>
      <c r="N478" s="299"/>
      <c r="O478" s="299"/>
      <c r="P478" s="299"/>
      <c r="Q478" s="299"/>
      <c r="R478" s="299"/>
      <c r="S478" s="299"/>
      <c r="T478" s="299"/>
      <c r="U478" s="299"/>
      <c r="V478" s="299"/>
      <c r="W478" s="299"/>
      <c r="X478" s="299"/>
      <c r="Y478" s="299"/>
      <c r="Z478" s="299"/>
      <c r="AA478" s="299"/>
      <c r="AB478" s="299"/>
      <c r="AC478" s="299"/>
      <c r="AD478" s="299"/>
      <c r="AE478" s="299"/>
      <c r="AF478" s="299"/>
      <c r="AG478" s="299"/>
      <c r="AH478" s="299"/>
      <c r="AI478" s="299"/>
      <c r="AJ478" s="299"/>
      <c r="AK478" s="299"/>
      <c r="AL478" s="299"/>
      <c r="AM478" s="299"/>
      <c r="AN478" s="299"/>
      <c r="AO478" s="299"/>
      <c r="AP478" s="299"/>
      <c r="AQ478" s="299"/>
      <c r="AR478" s="299"/>
      <c r="AS478" s="299"/>
      <c r="AT478" s="299"/>
      <c r="AU478" s="299"/>
      <c r="AV478" s="299"/>
      <c r="AW478" s="299"/>
      <c r="AX478" s="299"/>
      <c r="AY478" s="299"/>
      <c r="AZ478" s="299"/>
      <c r="BA478" s="299"/>
      <c r="BB478" s="299"/>
      <c r="BC478" s="299"/>
      <c r="BD478" s="299"/>
      <c r="BE478" s="299"/>
      <c r="BF478" s="299"/>
      <c r="BG478" s="299"/>
      <c r="BH478" s="299"/>
      <c r="BI478" s="299"/>
      <c r="BJ478" s="20"/>
      <c r="BK478" s="20"/>
    </row>
    <row r="479" spans="1:256" s="6" customFormat="1">
      <c r="A479" s="22"/>
      <c r="B479" s="20" t="s">
        <v>16</v>
      </c>
      <c r="C479" s="22"/>
      <c r="D479" s="22"/>
      <c r="E479" s="22"/>
      <c r="F479" s="298"/>
      <c r="G479" s="166">
        <f>G492+G505+G518+G531+G544+G557+G570+G583+G596+G609+G622+G635+G648+G661+G674+G687+G700+G713+G726+G739+G752+G765+G778+G791+G804+G817+G830+G843+G856+G869</f>
        <v>341.23119993503212</v>
      </c>
      <c r="H479" s="166">
        <f t="shared" ref="H479:BI479" si="108">H492+H505+H518+H531+H544+H557+H570+H583+H596+H609+H622+H635+H648+H661+H674+H687+H700+H713+H726+H739+H752+H765+H778+H791+H804+H817+H830+H843+H856+H869</f>
        <v>373.12862474027776</v>
      </c>
      <c r="I479" s="166">
        <f t="shared" si="108"/>
        <v>376.56491866508355</v>
      </c>
      <c r="J479" s="166">
        <f t="shared" si="108"/>
        <v>388.80067480124995</v>
      </c>
      <c r="K479" s="166">
        <f t="shared" si="108"/>
        <v>418.03659793991579</v>
      </c>
      <c r="L479" s="166">
        <f t="shared" si="108"/>
        <v>399.6186886656663</v>
      </c>
      <c r="M479" s="166">
        <f t="shared" si="108"/>
        <v>387.66810830042277</v>
      </c>
      <c r="N479" s="166">
        <f t="shared" si="108"/>
        <v>379.98262122636277</v>
      </c>
      <c r="O479" s="166">
        <f t="shared" si="108"/>
        <v>367.79242662735123</v>
      </c>
      <c r="P479" s="166">
        <f t="shared" si="108"/>
        <v>358.91741857964797</v>
      </c>
      <c r="Q479" s="166">
        <f t="shared" si="108"/>
        <v>356.29457460054311</v>
      </c>
      <c r="R479" s="166">
        <f t="shared" si="108"/>
        <v>353.44605069703806</v>
      </c>
      <c r="S479" s="166">
        <f t="shared" si="108"/>
        <v>343.17308022799006</v>
      </c>
      <c r="T479" s="166">
        <f t="shared" si="108"/>
        <v>335.16531323440506</v>
      </c>
      <c r="U479" s="166">
        <f t="shared" si="108"/>
        <v>333.2369063825343</v>
      </c>
      <c r="V479" s="166">
        <f t="shared" si="108"/>
        <v>331.33164592562986</v>
      </c>
      <c r="W479" s="166">
        <f t="shared" si="108"/>
        <v>327.85897900791497</v>
      </c>
      <c r="X479" s="166">
        <f t="shared" si="108"/>
        <v>325.31528250865193</v>
      </c>
      <c r="Y479" s="166">
        <f t="shared" si="108"/>
        <v>323.33811160959232</v>
      </c>
      <c r="Z479" s="166">
        <f t="shared" si="108"/>
        <v>321.06339149145197</v>
      </c>
      <c r="AA479" s="166">
        <f t="shared" si="108"/>
        <v>319.10182226537739</v>
      </c>
      <c r="AB479" s="166">
        <f t="shared" si="108"/>
        <v>318.72671688592908</v>
      </c>
      <c r="AC479" s="166">
        <f t="shared" si="108"/>
        <v>318.45246956739976</v>
      </c>
      <c r="AD479" s="166">
        <f t="shared" si="108"/>
        <v>318.13218226106852</v>
      </c>
      <c r="AE479" s="166">
        <f t="shared" si="108"/>
        <v>317.73170203418192</v>
      </c>
      <c r="AF479" s="166">
        <f t="shared" si="108"/>
        <v>317.34926791319515</v>
      </c>
      <c r="AG479" s="166">
        <f t="shared" si="108"/>
        <v>317.34926791319515</v>
      </c>
      <c r="AH479" s="166">
        <f t="shared" si="108"/>
        <v>315.66401867860742</v>
      </c>
      <c r="AI479" s="166">
        <f t="shared" si="108"/>
        <v>300.74661445392701</v>
      </c>
      <c r="AJ479" s="166">
        <f t="shared" si="108"/>
        <v>289.36015605484107</v>
      </c>
      <c r="AK479" s="166">
        <f t="shared" si="108"/>
        <v>214.60574909042876</v>
      </c>
      <c r="AL479" s="166">
        <f t="shared" si="108"/>
        <v>214.60574909042876</v>
      </c>
      <c r="AM479" s="166">
        <f t="shared" si="108"/>
        <v>214.60574909042876</v>
      </c>
      <c r="AN479" s="166">
        <f t="shared" si="108"/>
        <v>207.4507057068339</v>
      </c>
      <c r="AO479" s="166">
        <f t="shared" si="108"/>
        <v>180.01162868264598</v>
      </c>
      <c r="AP479" s="166">
        <f t="shared" si="108"/>
        <v>149.16665408592638</v>
      </c>
      <c r="AQ479" s="166">
        <f t="shared" si="108"/>
        <v>145.80203188936392</v>
      </c>
      <c r="AR479" s="166">
        <f t="shared" si="108"/>
        <v>145.42551554651249</v>
      </c>
      <c r="AS479" s="166">
        <f t="shared" si="108"/>
        <v>143.87313133001285</v>
      </c>
      <c r="AT479" s="166">
        <f t="shared" si="108"/>
        <v>113.80452872691757</v>
      </c>
      <c r="AU479" s="166">
        <f t="shared" si="108"/>
        <v>95.167525308548591</v>
      </c>
      <c r="AV479" s="166">
        <f t="shared" si="108"/>
        <v>87.444764769978022</v>
      </c>
      <c r="AW479" s="166">
        <f t="shared" si="108"/>
        <v>79.245185018617718</v>
      </c>
      <c r="AX479" s="166">
        <f t="shared" si="108"/>
        <v>70.74172932750669</v>
      </c>
      <c r="AY479" s="166">
        <f t="shared" si="108"/>
        <v>62.279929372646443</v>
      </c>
      <c r="AZ479" s="166">
        <f t="shared" si="108"/>
        <v>55.629571780658608</v>
      </c>
      <c r="BA479" s="166">
        <f t="shared" si="108"/>
        <v>53.618830547055538</v>
      </c>
      <c r="BB479" s="166">
        <f t="shared" si="108"/>
        <v>48.164525622913573</v>
      </c>
      <c r="BC479" s="166">
        <f t="shared" si="108"/>
        <v>41.581459433578914</v>
      </c>
      <c r="BD479" s="166">
        <f t="shared" si="108"/>
        <v>32.184371410632892</v>
      </c>
      <c r="BE479" s="166">
        <f t="shared" si="108"/>
        <v>21.161463526973414</v>
      </c>
      <c r="BF479" s="166">
        <f t="shared" si="108"/>
        <v>11.464541254152003</v>
      </c>
      <c r="BG479" s="166">
        <f t="shared" si="108"/>
        <v>6.4878560838698842</v>
      </c>
      <c r="BH479" s="166">
        <f t="shared" si="108"/>
        <v>2.5097495782962937</v>
      </c>
      <c r="BI479" s="166">
        <f t="shared" si="108"/>
        <v>0</v>
      </c>
    </row>
    <row r="480" spans="1:256" s="6" customFormat="1" hidden="1" outlineLevel="2">
      <c r="A480" s="20"/>
      <c r="B480" s="45" t="str">
        <f>C492</f>
        <v>Sub-transmission lines and cables</v>
      </c>
      <c r="C480" s="46"/>
      <c r="D480" s="47" t="s">
        <v>72</v>
      </c>
      <c r="E480" s="46"/>
      <c r="F480" s="48"/>
      <c r="G480" s="167">
        <f>IF(G$3&gt;A1taxremlife,A1taxvalue-SUM($F480:F480),IF(A1taxremlife="N/A","n/a",A1taxvalue/A1taxremlife))</f>
        <v>27.898405731972957</v>
      </c>
      <c r="H480" s="167">
        <f>IF(H$3&gt;A1taxremlife,A1taxvalue-SUM($F480:G480),IF(A1taxremlife="N/A","n/a",A1taxvalue/A1taxremlife))</f>
        <v>27.898405731972957</v>
      </c>
      <c r="I480" s="167">
        <f>IF(I$3&gt;A1taxremlife,A1taxvalue-SUM($F480:H480),IF(A1taxremlife="N/A","n/a",A1taxvalue/A1taxremlife))</f>
        <v>27.898405731972957</v>
      </c>
      <c r="J480" s="167">
        <f>IF(J$3&gt;A1taxremlife,A1taxvalue-SUM($F480:I480),IF(A1taxremlife="N/A","n/a",A1taxvalue/A1taxremlife))</f>
        <v>27.898405731972957</v>
      </c>
      <c r="K480" s="167">
        <f>IF(K$3&gt;A1taxremlife,A1taxvalue-SUM($F480:J480),IF(A1taxremlife="N/A","n/a",A1taxvalue/A1taxremlife))</f>
        <v>27.898405731972957</v>
      </c>
      <c r="L480" s="167">
        <f>IF(L$3&gt;A1taxremlife,A1taxvalue-SUM($F480:K480),IF(A1taxremlife="N/A","n/a",A1taxvalue/A1taxremlife))</f>
        <v>27.898405731972957</v>
      </c>
      <c r="M480" s="167">
        <f>IF(M$3&gt;A1taxremlife,A1taxvalue-SUM($F480:L480),IF(A1taxremlife="N/A","n/a",A1taxvalue/A1taxremlife))</f>
        <v>27.898405731972957</v>
      </c>
      <c r="N480" s="167">
        <f>IF(N$3&gt;A1taxremlife,A1taxvalue-SUM($F480:M480),IF(A1taxremlife="N/A","n/a",A1taxvalue/A1taxremlife))</f>
        <v>27.898405731972957</v>
      </c>
      <c r="O480" s="167">
        <f>IF(O$3&gt;A1taxremlife,A1taxvalue-SUM($F480:N480),IF(A1taxremlife="N/A","n/a",A1taxvalue/A1taxremlife))</f>
        <v>27.898405731972957</v>
      </c>
      <c r="P480" s="167">
        <f>IF(P$3&gt;A1taxremlife,A1taxvalue-SUM($F480:O480),IF(A1taxremlife="N/A","n/a",A1taxvalue/A1taxremlife))</f>
        <v>27.898405731972957</v>
      </c>
      <c r="Q480" s="167">
        <f>IF(Q$3&gt;A1taxremlife,A1taxvalue-SUM($F480:P480),IF(A1taxremlife="N/A","n/a",A1taxvalue/A1taxremlife))</f>
        <v>27.898405731972957</v>
      </c>
      <c r="R480" s="167">
        <f>IF(R$3&gt;A1taxremlife,A1taxvalue-SUM($F480:Q480),IF(A1taxremlife="N/A","n/a",A1taxvalue/A1taxremlife))</f>
        <v>27.898405731972957</v>
      </c>
      <c r="S480" s="167">
        <f>IF(S$3&gt;A1taxremlife,A1taxvalue-SUM($F480:R480),IF(A1taxremlife="N/A","n/a",A1taxvalue/A1taxremlife))</f>
        <v>27.898405731972957</v>
      </c>
      <c r="T480" s="167">
        <f>IF(T$3&gt;A1taxremlife,A1taxvalue-SUM($F480:S480),IF(A1taxremlife="N/A","n/a",A1taxvalue/A1taxremlife))</f>
        <v>27.898405731972957</v>
      </c>
      <c r="U480" s="167">
        <f>IF(U$3&gt;A1taxremlife,A1taxvalue-SUM($F480:T480),IF(A1taxremlife="N/A","n/a",A1taxvalue/A1taxremlife))</f>
        <v>27.898405731972957</v>
      </c>
      <c r="V480" s="167">
        <f>IF(V$3&gt;A1taxremlife,A1taxvalue-SUM($F480:U480),IF(A1taxremlife="N/A","n/a",A1taxvalue/A1taxremlife))</f>
        <v>27.898405731972957</v>
      </c>
      <c r="W480" s="167">
        <f>IF(W$3&gt;A1taxremlife,A1taxvalue-SUM($F480:V480),IF(A1taxremlife="N/A","n/a",A1taxvalue/A1taxremlife))</f>
        <v>27.898405731972957</v>
      </c>
      <c r="X480" s="167">
        <f>IF(X$3&gt;A1taxremlife,A1taxvalue-SUM($F480:W480),IF(A1taxremlife="N/A","n/a",A1taxvalue/A1taxremlife))</f>
        <v>27.898405731972957</v>
      </c>
      <c r="Y480" s="167">
        <f>IF(Y$3&gt;A1taxremlife,A1taxvalue-SUM($F480:X480),IF(A1taxremlife="N/A","n/a",A1taxvalue/A1taxremlife))</f>
        <v>27.898405731972957</v>
      </c>
      <c r="Z480" s="167">
        <f>IF(Z$3&gt;A1taxremlife,A1taxvalue-SUM($F480:Y480),IF(A1taxremlife="N/A","n/a",A1taxvalue/A1taxremlife))</f>
        <v>27.898405731972957</v>
      </c>
      <c r="AA480" s="167">
        <f>IF(AA$3&gt;A1taxremlife,A1taxvalue-SUM($F480:Z480),IF(A1taxremlife="N/A","n/a",A1taxvalue/A1taxremlife))</f>
        <v>27.898405731972957</v>
      </c>
      <c r="AB480" s="167">
        <f>IF(AB$3&gt;A1taxremlife,A1taxvalue-SUM($F480:AA480),IF(A1taxremlife="N/A","n/a",A1taxvalue/A1taxremlife))</f>
        <v>27.898405731972957</v>
      </c>
      <c r="AC480" s="167">
        <f>IF(AC$3&gt;A1taxremlife,A1taxvalue-SUM($F480:AB480),IF(A1taxremlife="N/A","n/a",A1taxvalue/A1taxremlife))</f>
        <v>27.898405731972957</v>
      </c>
      <c r="AD480" s="167">
        <f>IF(AD$3&gt;A1taxremlife,A1taxvalue-SUM($F480:AC480),IF(A1taxremlife="N/A","n/a",A1taxvalue/A1taxremlife))</f>
        <v>27.898405731972957</v>
      </c>
      <c r="AE480" s="167">
        <f>IF(AE$3&gt;A1taxremlife,A1taxvalue-SUM($F480:AD480),IF(A1taxremlife="N/A","n/a",A1taxvalue/A1taxremlife))</f>
        <v>27.898405731972957</v>
      </c>
      <c r="AF480" s="167">
        <f>IF(AF$3&gt;A1taxremlife,A1taxvalue-SUM($F480:AE480),IF(A1taxremlife="N/A","n/a",A1taxvalue/A1taxremlife))</f>
        <v>27.898405731972957</v>
      </c>
      <c r="AG480" s="167">
        <f>IF(AG$3&gt;A1taxremlife,A1taxvalue-SUM($F480:AF480),IF(A1taxremlife="N/A","n/a",A1taxvalue/A1taxremlife))</f>
        <v>27.898405731972957</v>
      </c>
      <c r="AH480" s="167">
        <f>IF(AH$3&gt;A1taxremlife,A1taxvalue-SUM($F480:AG480),IF(A1taxremlife="N/A","n/a",A1taxvalue/A1taxremlife))</f>
        <v>27.898405731972957</v>
      </c>
      <c r="AI480" s="167">
        <f>IF(AI$3&gt;A1taxremlife,A1taxvalue-SUM($F480:AH480),IF(A1taxremlife="N/A","n/a",A1taxvalue/A1taxremlife))</f>
        <v>27.898405731972957</v>
      </c>
      <c r="AJ480" s="167">
        <f>IF(AJ$3&gt;A1taxremlife,A1taxvalue-SUM($F480:AI480),IF(A1taxremlife="N/A","n/a",A1taxvalue/A1taxremlife))</f>
        <v>27.898405731972957</v>
      </c>
      <c r="AK480" s="167">
        <f>IF(AK$3&gt;A1taxremlife,A1taxvalue-SUM($F480:AJ480),IF(A1taxremlife="N/A","n/a",A1taxvalue/A1taxremlife))</f>
        <v>27.898405731972957</v>
      </c>
      <c r="AL480" s="167">
        <f>IF(AL$3&gt;A1taxremlife,A1taxvalue-SUM($F480:AK480),IF(A1taxremlife="N/A","n/a",A1taxvalue/A1taxremlife))</f>
        <v>27.898405731972957</v>
      </c>
      <c r="AM480" s="167">
        <f>IF(AM$3&gt;A1taxremlife,A1taxvalue-SUM($F480:AL480),IF(A1taxremlife="N/A","n/a",A1taxvalue/A1taxremlife))</f>
        <v>27.898405731972957</v>
      </c>
      <c r="AN480" s="167">
        <f>IF(AN$3&gt;A1taxremlife,A1taxvalue-SUM($F480:AM480),IF(A1taxremlife="N/A","n/a",A1taxvalue/A1taxremlife))</f>
        <v>26.233075330856423</v>
      </c>
      <c r="AO480" s="167">
        <f>IF(AO$3&gt;A1taxremlife,A1taxvalue-SUM($F480:AN480),IF(A1taxremlife="N/A","n/a",A1taxvalue/A1taxremlife))</f>
        <v>0</v>
      </c>
      <c r="AP480" s="167">
        <f>IF(AP$3&gt;A1taxremlife,A1taxvalue-SUM($F480:AO480),IF(A1taxremlife="N/A","n/a",A1taxvalue/A1taxremlife))</f>
        <v>0</v>
      </c>
      <c r="AQ480" s="167">
        <f>IF(AQ$3&gt;A1taxremlife,A1taxvalue-SUM($F480:AP480),IF(A1taxremlife="N/A","n/a",A1taxvalue/A1taxremlife))</f>
        <v>0</v>
      </c>
      <c r="AR480" s="167">
        <f>IF(AR$3&gt;A1taxremlife,A1taxvalue-SUM($F480:AQ480),IF(A1taxremlife="N/A","n/a",A1taxvalue/A1taxremlife))</f>
        <v>0</v>
      </c>
      <c r="AS480" s="167">
        <f>IF(AS$3&gt;A1taxremlife,A1taxvalue-SUM($F480:AR480),IF(A1taxremlife="N/A","n/a",A1taxvalue/A1taxremlife))</f>
        <v>0</v>
      </c>
      <c r="AT480" s="167">
        <f>IF(AT$3&gt;A1taxremlife,A1taxvalue-SUM($F480:AS480),IF(A1taxremlife="N/A","n/a",A1taxvalue/A1taxremlife))</f>
        <v>0</v>
      </c>
      <c r="AU480" s="167">
        <f>IF(AU$3&gt;A1taxremlife,A1taxvalue-SUM($F480:AT480),IF(A1taxremlife="N/A","n/a",A1taxvalue/A1taxremlife))</f>
        <v>0</v>
      </c>
      <c r="AV480" s="167">
        <f>IF(AV$3&gt;A1taxremlife,A1taxvalue-SUM($F480:AU480),IF(A1taxremlife="N/A","n/a",A1taxvalue/A1taxremlife))</f>
        <v>0</v>
      </c>
      <c r="AW480" s="167">
        <f>IF(AW$3&gt;A1taxremlife,A1taxvalue-SUM($F480:AV480),IF(A1taxremlife="N/A","n/a",A1taxvalue/A1taxremlife))</f>
        <v>0</v>
      </c>
      <c r="AX480" s="167">
        <f>IF(AX$3&gt;A1taxremlife,A1taxvalue-SUM($F480:AW480),IF(A1taxremlife="N/A","n/a",A1taxvalue/A1taxremlife))</f>
        <v>0</v>
      </c>
      <c r="AY480" s="167">
        <f>IF(AY$3&gt;A1taxremlife,A1taxvalue-SUM($F480:AX480),IF(A1taxremlife="N/A","n/a",A1taxvalue/A1taxremlife))</f>
        <v>0</v>
      </c>
      <c r="AZ480" s="167">
        <f>IF(AZ$3&gt;A1taxremlife,A1taxvalue-SUM($F480:AY480),IF(A1taxremlife="N/A","n/a",A1taxvalue/A1taxremlife))</f>
        <v>0</v>
      </c>
      <c r="BA480" s="167">
        <f>IF(BA$3&gt;A1taxremlife,A1taxvalue-SUM($F480:AZ480),IF(A1taxremlife="N/A","n/a",A1taxvalue/A1taxremlife))</f>
        <v>0</v>
      </c>
      <c r="BB480" s="167">
        <f>IF(BB$3&gt;A1taxremlife,A1taxvalue-SUM($F480:BA480),IF(A1taxremlife="N/A","n/a",A1taxvalue/A1taxremlife))</f>
        <v>0</v>
      </c>
      <c r="BC480" s="167">
        <f>IF(BC$3&gt;A1taxremlife,A1taxvalue-SUM($F480:BB480),IF(A1taxremlife="N/A","n/a",A1taxvalue/A1taxremlife))</f>
        <v>0</v>
      </c>
      <c r="BD480" s="167">
        <f>IF(BD$3&gt;A1taxremlife,A1taxvalue-SUM($F480:BC480),IF(A1taxremlife="N/A","n/a",A1taxvalue/A1taxremlife))</f>
        <v>0</v>
      </c>
      <c r="BE480" s="167">
        <f>IF(BE$3&gt;A1taxremlife,A1taxvalue-SUM($F480:BD480),IF(A1taxremlife="N/A","n/a",A1taxvalue/A1taxremlife))</f>
        <v>0</v>
      </c>
      <c r="BF480" s="167">
        <f>IF(BF$3&gt;A1taxremlife,A1taxvalue-SUM($F480:BE480),IF(A1taxremlife="N/A","n/a",A1taxvalue/A1taxremlife))</f>
        <v>0</v>
      </c>
      <c r="BG480" s="167">
        <f>IF(BG$3&gt;A1taxremlife,A1taxvalue-SUM($F480:BF480),IF(A1taxremlife="N/A","n/a",A1taxvalue/A1taxremlife))</f>
        <v>0</v>
      </c>
      <c r="BH480" s="167">
        <f>IF(BH$3&gt;A1taxremlife,A1taxvalue-SUM($F480:BG480),IF(A1taxremlife="N/A","n/a",A1taxvalue/A1taxremlife))</f>
        <v>0</v>
      </c>
      <c r="BI480" s="167">
        <f>IF(BI$3&gt;A1taxremlife,A1taxvalue-SUM($F480:BH480),IF(A1taxremlife="N/A","n/a",A1taxvalue/A1taxremlife))</f>
        <v>0</v>
      </c>
      <c r="BJ480" s="20"/>
      <c r="BK480" s="20"/>
    </row>
    <row r="481" spans="1:63" s="6" customFormat="1" hidden="1" outlineLevel="2">
      <c r="A481" s="20"/>
      <c r="B481" s="38"/>
      <c r="C481" s="37"/>
      <c r="D481" s="641" t="s">
        <v>71</v>
      </c>
      <c r="E481" s="287">
        <v>0</v>
      </c>
      <c r="F481" s="40"/>
      <c r="G481" s="168"/>
      <c r="H481" s="168"/>
      <c r="I481" s="168"/>
      <c r="J481" s="168"/>
      <c r="K481" s="168"/>
      <c r="L481" s="168"/>
      <c r="M481" s="168"/>
      <c r="N481" s="168"/>
      <c r="O481" s="168"/>
      <c r="P481" s="168"/>
      <c r="Q481" s="168"/>
      <c r="R481" s="168"/>
      <c r="S481" s="168"/>
      <c r="T481" s="168"/>
      <c r="U481" s="168"/>
      <c r="V481" s="168"/>
      <c r="W481" s="168"/>
      <c r="X481" s="168"/>
      <c r="Y481" s="168"/>
      <c r="Z481" s="168"/>
      <c r="AA481" s="168"/>
      <c r="AB481" s="168"/>
      <c r="AC481" s="168"/>
      <c r="AD481" s="168"/>
      <c r="AE481" s="168"/>
      <c r="AF481" s="168"/>
      <c r="AG481" s="168"/>
      <c r="AH481" s="168"/>
      <c r="AI481" s="168"/>
      <c r="AJ481" s="168"/>
      <c r="AK481" s="168"/>
      <c r="AL481" s="168"/>
      <c r="AM481" s="168"/>
      <c r="AN481" s="168"/>
      <c r="AO481" s="168"/>
      <c r="AP481" s="168"/>
      <c r="AQ481" s="168"/>
      <c r="AR481" s="168"/>
      <c r="AS481" s="168"/>
      <c r="AT481" s="168"/>
      <c r="AU481" s="168"/>
      <c r="AV481" s="168"/>
      <c r="AW481" s="168"/>
      <c r="AX481" s="168"/>
      <c r="AY481" s="168"/>
      <c r="AZ481" s="168"/>
      <c r="BA481" s="168"/>
      <c r="BB481" s="168"/>
      <c r="BC481" s="168"/>
      <c r="BD481" s="168"/>
      <c r="BE481" s="168"/>
      <c r="BF481" s="168"/>
      <c r="BG481" s="168"/>
      <c r="BH481" s="168"/>
      <c r="BI481" s="168"/>
      <c r="BJ481" s="20"/>
      <c r="BK481" s="20"/>
    </row>
    <row r="482" spans="1:63" s="6" customFormat="1" hidden="1" outlineLevel="2">
      <c r="A482" s="20"/>
      <c r="B482" s="38"/>
      <c r="C482" s="37"/>
      <c r="D482" s="641"/>
      <c r="E482" s="287">
        <v>1</v>
      </c>
      <c r="F482" s="40"/>
      <c r="G482" s="312"/>
      <c r="H482" s="168">
        <f>IF(A1taxstdlife="n/a","n/a",IF(H$3&gt;(A1taxstdlife+$E482),((Input!$G$143+Input!$G$109)*$G$7)-SUM($G482:G482),((Input!$G$143+Input!$G$109)*$G$7)/A1taxstdlife))</f>
        <v>3.5784076420918844</v>
      </c>
      <c r="I482" s="168">
        <f>IF(A1taxstdlife="n/a","n/a",IF(I$3&gt;(A1taxstdlife+$E482),((Input!$G$143+Input!$G$109)*$G$7)-SUM($G482:H482),((Input!$G$143+Input!$G$109)*$G$7)/A1taxstdlife))</f>
        <v>3.5784076420918844</v>
      </c>
      <c r="J482" s="168">
        <f>IF(A1taxstdlife="n/a","n/a",IF(J$3&gt;(A1taxstdlife+$E482),((Input!$G$143+Input!$G$109)*$G$7)-SUM($G482:I482),((Input!$G$143+Input!$G$109)*$G$7)/A1taxstdlife))</f>
        <v>3.5784076420918844</v>
      </c>
      <c r="K482" s="168">
        <f>IF(A1taxstdlife="n/a","n/a",IF(K$3&gt;(A1taxstdlife+$E482),((Input!$G$143+Input!$G$109)*$G$7)-SUM($G482:J482),((Input!$G$143+Input!$G$109)*$G$7)/A1taxstdlife))</f>
        <v>3.5784076420918844</v>
      </c>
      <c r="L482" s="168">
        <f>IF(A1taxstdlife="n/a","n/a",IF(L$3&gt;(A1taxstdlife+$E482),((Input!$G$143+Input!$G$109)*$G$7)-SUM($G482:K482),((Input!$G$143+Input!$G$109)*$G$7)/A1taxstdlife))</f>
        <v>3.5784076420918844</v>
      </c>
      <c r="M482" s="168">
        <f>IF(A1taxstdlife="n/a","n/a",IF(M$3&gt;(A1taxstdlife+$E482),((Input!$G$143+Input!$G$109)*$G$7)-SUM($G482:L482),((Input!$G$143+Input!$G$109)*$G$7)/A1taxstdlife))</f>
        <v>3.5784076420918844</v>
      </c>
      <c r="N482" s="168">
        <f>IF(A1taxstdlife="n/a","n/a",IF(N$3&gt;(A1taxstdlife+$E482),((Input!$G$143+Input!$G$109)*$G$7)-SUM($G482:M482),((Input!$G$143+Input!$G$109)*$G$7)/A1taxstdlife))</f>
        <v>3.5784076420918844</v>
      </c>
      <c r="O482" s="168">
        <f>IF(A1taxstdlife="n/a","n/a",IF(O$3&gt;(A1taxstdlife+$E482),((Input!$G$143+Input!$G$109)*$G$7)-SUM($G482:N482),((Input!$G$143+Input!$G$109)*$G$7)/A1taxstdlife))</f>
        <v>3.5784076420918844</v>
      </c>
      <c r="P482" s="168">
        <f>IF(A1taxstdlife="n/a","n/a",IF(P$3&gt;(A1taxstdlife+$E482),((Input!$G$143+Input!$G$109)*$G$7)-SUM($G482:O482),((Input!$G$143+Input!$G$109)*$G$7)/A1taxstdlife))</f>
        <v>3.5784076420918844</v>
      </c>
      <c r="Q482" s="168">
        <f>IF(A1taxstdlife="n/a","n/a",IF(Q$3&gt;(A1taxstdlife+$E482),((Input!$G$143+Input!$G$109)*$G$7)-SUM($G482:P482),((Input!$G$143+Input!$G$109)*$G$7)/A1taxstdlife))</f>
        <v>3.5784076420918844</v>
      </c>
      <c r="R482" s="168">
        <f>IF(A1taxstdlife="n/a","n/a",IF(R$3&gt;(A1taxstdlife+$E482),((Input!$G$143+Input!$G$109)*$G$7)-SUM($G482:Q482),((Input!$G$143+Input!$G$109)*$G$7)/A1taxstdlife))</f>
        <v>3.5784076420918844</v>
      </c>
      <c r="S482" s="168">
        <f>IF(A1taxstdlife="n/a","n/a",IF(S$3&gt;(A1taxstdlife+$E482),((Input!$G$143+Input!$G$109)*$G$7)-SUM($G482:R482),((Input!$G$143+Input!$G$109)*$G$7)/A1taxstdlife))</f>
        <v>3.5784076420918844</v>
      </c>
      <c r="T482" s="168">
        <f>IF(A1taxstdlife="n/a","n/a",IF(T$3&gt;(A1taxstdlife+$E482),((Input!$G$143+Input!$G$109)*$G$7)-SUM($G482:S482),((Input!$G$143+Input!$G$109)*$G$7)/A1taxstdlife))</f>
        <v>3.5784076420918844</v>
      </c>
      <c r="U482" s="168">
        <f>IF(A1taxstdlife="n/a","n/a",IF(U$3&gt;(A1taxstdlife+$E482),((Input!$G$143+Input!$G$109)*$G$7)-SUM($G482:T482),((Input!$G$143+Input!$G$109)*$G$7)/A1taxstdlife))</f>
        <v>3.5784076420918844</v>
      </c>
      <c r="V482" s="168">
        <f>IF(A1taxstdlife="n/a","n/a",IF(V$3&gt;(A1taxstdlife+$E482),((Input!$G$143+Input!$G$109)*$G$7)-SUM($G482:U482),((Input!$G$143+Input!$G$109)*$G$7)/A1taxstdlife))</f>
        <v>3.5784076420918844</v>
      </c>
      <c r="W482" s="168">
        <f>IF(A1taxstdlife="n/a","n/a",IF(W$3&gt;(A1taxstdlife+$E482),((Input!$G$143+Input!$G$109)*$G$7)-SUM($G482:V482),((Input!$G$143+Input!$G$109)*$G$7)/A1taxstdlife))</f>
        <v>3.5784076420918844</v>
      </c>
      <c r="X482" s="168">
        <f>IF(A1taxstdlife="n/a","n/a",IF(X$3&gt;(A1taxstdlife+$E482),((Input!$G$143+Input!$G$109)*$G$7)-SUM($G482:W482),((Input!$G$143+Input!$G$109)*$G$7)/A1taxstdlife))</f>
        <v>3.5784076420918844</v>
      </c>
      <c r="Y482" s="168">
        <f>IF(A1taxstdlife="n/a","n/a",IF(Y$3&gt;(A1taxstdlife+$E482),((Input!$G$143+Input!$G$109)*$G$7)-SUM($G482:X482),((Input!$G$143+Input!$G$109)*$G$7)/A1taxstdlife))</f>
        <v>3.5784076420918844</v>
      </c>
      <c r="Z482" s="168">
        <f>IF(A1taxstdlife="n/a","n/a",IF(Z$3&gt;(A1taxstdlife+$E482),((Input!$G$143+Input!$G$109)*$G$7)-SUM($G482:Y482),((Input!$G$143+Input!$G$109)*$G$7)/A1taxstdlife))</f>
        <v>3.5784076420918844</v>
      </c>
      <c r="AA482" s="168">
        <f>IF(A1taxstdlife="n/a","n/a",IF(AA$3&gt;(A1taxstdlife+$E482),((Input!$G$143+Input!$G$109)*$G$7)-SUM($G482:Z482),((Input!$G$143+Input!$G$109)*$G$7)/A1taxstdlife))</f>
        <v>3.5784076420918844</v>
      </c>
      <c r="AB482" s="168">
        <f>IF(A1taxstdlife="n/a","n/a",IF(AB$3&gt;(A1taxstdlife+$E482),((Input!$G$143+Input!$G$109)*$G$7)-SUM($G482:AA482),((Input!$G$143+Input!$G$109)*$G$7)/A1taxstdlife))</f>
        <v>3.5784076420918844</v>
      </c>
      <c r="AC482" s="168">
        <f>IF(A1taxstdlife="n/a","n/a",IF(AC$3&gt;(A1taxstdlife+$E482),((Input!$G$143+Input!$G$109)*$G$7)-SUM($G482:AB482),((Input!$G$143+Input!$G$109)*$G$7)/A1taxstdlife))</f>
        <v>3.5784076420918844</v>
      </c>
      <c r="AD482" s="168">
        <f>IF(A1taxstdlife="n/a","n/a",IF(AD$3&gt;(A1taxstdlife+$E482),((Input!$G$143+Input!$G$109)*$G$7)-SUM($G482:AC482),((Input!$G$143+Input!$G$109)*$G$7)/A1taxstdlife))</f>
        <v>3.5784076420918844</v>
      </c>
      <c r="AE482" s="168">
        <f>IF(A1taxstdlife="n/a","n/a",IF(AE$3&gt;(A1taxstdlife+$E482),((Input!$G$143+Input!$G$109)*$G$7)-SUM($G482:AD482),((Input!$G$143+Input!$G$109)*$G$7)/A1taxstdlife))</f>
        <v>3.5784076420918844</v>
      </c>
      <c r="AF482" s="168">
        <f>IF(A1taxstdlife="n/a","n/a",IF(AF$3&gt;(A1taxstdlife+$E482),((Input!$G$143+Input!$G$109)*$G$7)-SUM($G482:AE482),((Input!$G$143+Input!$G$109)*$G$7)/A1taxstdlife))</f>
        <v>3.5784076420918844</v>
      </c>
      <c r="AG482" s="168">
        <f>IF(A1taxstdlife="n/a","n/a",IF(AG$3&gt;(A1taxstdlife+$E482),((Input!$G$143+Input!$G$109)*$G$7)-SUM($G482:AF482),((Input!$G$143+Input!$G$109)*$G$7)/A1taxstdlife))</f>
        <v>3.5784076420918844</v>
      </c>
      <c r="AH482" s="168">
        <f>IF(A1taxstdlife="n/a","n/a",IF(AH$3&gt;(A1taxstdlife+$E482),((Input!$G$143+Input!$G$109)*$G$7)-SUM($G482:AG482),((Input!$G$143+Input!$G$109)*$G$7)/A1taxstdlife))</f>
        <v>3.5784076420918844</v>
      </c>
      <c r="AI482" s="168">
        <f>IF(A1taxstdlife="n/a","n/a",IF(AI$3&gt;(A1taxstdlife+$E482),((Input!$G$143+Input!$G$109)*$G$7)-SUM($G482:AH482),((Input!$G$143+Input!$G$109)*$G$7)/A1taxstdlife))</f>
        <v>3.5784076420918844</v>
      </c>
      <c r="AJ482" s="168">
        <f>IF(A1taxstdlife="n/a","n/a",IF(AJ$3&gt;(A1taxstdlife+$E482),((Input!$G$143+Input!$G$109)*$G$7)-SUM($G482:AI482),((Input!$G$143+Input!$G$109)*$G$7)/A1taxstdlife))</f>
        <v>3.5784076420918844</v>
      </c>
      <c r="AK482" s="168">
        <f>IF(A1taxstdlife="n/a","n/a",IF(AK$3&gt;(A1taxstdlife+$E482),((Input!$G$143+Input!$G$109)*$G$7)-SUM($G482:AJ482),((Input!$G$143+Input!$G$109)*$G$7)/A1taxstdlife))</f>
        <v>3.5784076420918844</v>
      </c>
      <c r="AL482" s="168">
        <f>IF(A1taxstdlife="n/a","n/a",IF(AL$3&gt;(A1taxstdlife+$E482),((Input!$G$143+Input!$G$109)*$G$7)-SUM($G482:AK482),((Input!$G$143+Input!$G$109)*$G$7)/A1taxstdlife))</f>
        <v>3.5784076420918844</v>
      </c>
      <c r="AM482" s="168">
        <f>IF(A1taxstdlife="n/a","n/a",IF(AM$3&gt;(A1taxstdlife+$E482),((Input!$G$143+Input!$G$109)*$G$7)-SUM($G482:AL482),((Input!$G$143+Input!$G$109)*$G$7)/A1taxstdlife))</f>
        <v>3.5784076420918844</v>
      </c>
      <c r="AN482" s="168">
        <f>IF(A1taxstdlife="n/a","n/a",IF(AN$3&gt;(A1taxstdlife+$E482),((Input!$G$143+Input!$G$109)*$G$7)-SUM($G482:AM482),((Input!$G$143+Input!$G$109)*$G$7)/A1taxstdlife))</f>
        <v>3.5784076420918844</v>
      </c>
      <c r="AO482" s="168">
        <f>IF(A1taxstdlife="n/a","n/a",IF(AO$3&gt;(A1taxstdlife+$E482),((Input!$G$143+Input!$G$109)*$G$7)-SUM($G482:AN482),((Input!$G$143+Input!$G$109)*$G$7)/A1taxstdlife))</f>
        <v>3.5784076420918844</v>
      </c>
      <c r="AP482" s="168">
        <f>IF(A1taxstdlife="n/a","n/a",IF(AP$3&gt;(A1taxstdlife+$E482),((Input!$G$143+Input!$G$109)*$G$7)-SUM($G482:AO482),((Input!$G$143+Input!$G$109)*$G$7)/A1taxstdlife))</f>
        <v>3.5784076420918844</v>
      </c>
      <c r="AQ482" s="168">
        <f>IF(A1taxstdlife="n/a","n/a",IF(AQ$3&gt;(A1taxstdlife+$E482),((Input!$G$143+Input!$G$109)*$G$7)-SUM($G482:AP482),((Input!$G$143+Input!$G$109)*$G$7)/A1taxstdlife))</f>
        <v>3.5784076420918844</v>
      </c>
      <c r="AR482" s="168">
        <f>IF(A1taxstdlife="n/a","n/a",IF(AR$3&gt;(A1taxstdlife+$E482),((Input!$G$143+Input!$G$109)*$G$7)-SUM($G482:AQ482),((Input!$G$143+Input!$G$109)*$G$7)/A1taxstdlife))</f>
        <v>3.5784076420918844</v>
      </c>
      <c r="AS482" s="168">
        <f>IF(A1taxstdlife="n/a","n/a",IF(AS$3&gt;(A1taxstdlife+$E482),((Input!$G$143+Input!$G$109)*$G$7)-SUM($G482:AR482),((Input!$G$143+Input!$G$109)*$G$7)/A1taxstdlife))</f>
        <v>3.5784076420918844</v>
      </c>
      <c r="AT482" s="168">
        <f>IF(A1taxstdlife="n/a","n/a",IF(AT$3&gt;(A1taxstdlife+$E482),((Input!$G$143+Input!$G$109)*$G$7)-SUM($G482:AS482),((Input!$G$143+Input!$G$109)*$G$7)/A1taxstdlife))</f>
        <v>3.5784076420918844</v>
      </c>
      <c r="AU482" s="168">
        <f>IF(A1taxstdlife="n/a","n/a",IF(AU$3&gt;(A1taxstdlife+$E482),((Input!$G$143+Input!$G$109)*$G$7)-SUM($G482:AT482),((Input!$G$143+Input!$G$109)*$G$7)/A1taxstdlife))</f>
        <v>3.5784076420918844</v>
      </c>
      <c r="AV482" s="168">
        <f>IF(A1taxstdlife="n/a","n/a",IF(AV$3&gt;(A1taxstdlife+$E482),((Input!$G$143+Input!$G$109)*$G$7)-SUM($G482:AU482),((Input!$G$143+Input!$G$109)*$G$7)/A1taxstdlife))</f>
        <v>3.5784076420918844</v>
      </c>
      <c r="AW482" s="168">
        <f>IF(A1taxstdlife="n/a","n/a",IF(AW$3&gt;(A1taxstdlife+$E482),((Input!$G$143+Input!$G$109)*$G$7)-SUM($G482:AV482),((Input!$G$143+Input!$G$109)*$G$7)/A1taxstdlife))</f>
        <v>3.5784076420918844</v>
      </c>
      <c r="AX482" s="168">
        <f>IF(A1taxstdlife="n/a","n/a",IF(AX$3&gt;(A1taxstdlife+$E482),((Input!$G$143+Input!$G$109)*$G$7)-SUM($G482:AW482),((Input!$G$143+Input!$G$109)*$G$7)/A1taxstdlife))</f>
        <v>3.5784076420918844</v>
      </c>
      <c r="AY482" s="168">
        <f>IF(A1taxstdlife="n/a","n/a",IF(AY$3&gt;(A1taxstdlife+$E482),((Input!$G$143+Input!$G$109)*$G$7)-SUM($G482:AX482),((Input!$G$143+Input!$G$109)*$G$7)/A1taxstdlife))</f>
        <v>3.5784076420918844</v>
      </c>
      <c r="AZ482" s="168">
        <f>IF(A1taxstdlife="n/a","n/a",IF(AZ$3&gt;(A1taxstdlife+$E482),((Input!$G$143+Input!$G$109)*$G$7)-SUM($G482:AY482),((Input!$G$143+Input!$G$109)*$G$7)/A1taxstdlife))</f>
        <v>3.5784076420918844</v>
      </c>
      <c r="BA482" s="168">
        <f>IF(A1taxstdlife="n/a","n/a",IF(BA$3&gt;(A1taxstdlife+$E482),((Input!$G$143+Input!$G$109)*$G$7)-SUM($G482:AZ482),((Input!$G$143+Input!$G$109)*$G$7)/A1taxstdlife))</f>
        <v>3.5784076420918844</v>
      </c>
      <c r="BB482" s="168">
        <f>IF(A1taxstdlife="n/a","n/a",IF(BB$3&gt;(A1taxstdlife+$E482),((Input!$G$143+Input!$G$109)*$G$7)-SUM($G482:BA482),((Input!$G$143+Input!$G$109)*$G$7)/A1taxstdlife))</f>
        <v>3.5784076420918844</v>
      </c>
      <c r="BC482" s="168">
        <f>IF(A1taxstdlife="n/a","n/a",IF(BC$3&gt;(A1taxstdlife+$E482),((Input!$G$143+Input!$G$109)*$G$7)-SUM($G482:BB482),((Input!$G$143+Input!$G$109)*$G$7)/A1taxstdlife))</f>
        <v>1.7892038210458168</v>
      </c>
      <c r="BD482" s="168">
        <f>IF(A1taxstdlife="n/a","n/a",IF(BD$3&gt;(A1taxstdlife+$E482),((Input!$G$143+Input!$G$109)*$G$7)-SUM($G482:BC482),((Input!$G$143+Input!$G$109)*$G$7)/A1taxstdlife))</f>
        <v>0</v>
      </c>
      <c r="BE482" s="168">
        <f>IF(A1taxstdlife="n/a","n/a",IF(BE$3&gt;(A1taxstdlife+$E482),((Input!$G$143+Input!$G$109)*$G$7)-SUM($G482:BD482),((Input!$G$143+Input!$G$109)*$G$7)/A1taxstdlife))</f>
        <v>0</v>
      </c>
      <c r="BF482" s="168">
        <f>IF(A1taxstdlife="n/a","n/a",IF(BF$3&gt;(A1taxstdlife+$E482),((Input!$G$143+Input!$G$109)*$G$7)-SUM($G482:BE482),((Input!$G$143+Input!$G$109)*$G$7)/A1taxstdlife))</f>
        <v>0</v>
      </c>
      <c r="BG482" s="168">
        <f>IF(A1taxstdlife="n/a","n/a",IF(BG$3&gt;(A1taxstdlife+$E482),((Input!$G$143+Input!$G$109)*$G$7)-SUM($G482:BF482),((Input!$G$143+Input!$G$109)*$G$7)/A1taxstdlife))</f>
        <v>0</v>
      </c>
      <c r="BH482" s="168">
        <f>IF(A1taxstdlife="n/a","n/a",IF(BH$3&gt;(A1taxstdlife+$E482),((Input!$G$143+Input!$G$109)*$G$7)-SUM($G482:BG482),((Input!$G$143+Input!$G$109)*$G$7)/A1taxstdlife))</f>
        <v>0</v>
      </c>
      <c r="BI482" s="168">
        <f>IF(A1taxstdlife="n/a","n/a",IF(BI$3&gt;(A1taxstdlife+$E482),((Input!$G$143+Input!$G$109)*$G$7)-SUM($G482:BH482),((Input!$G$143+Input!$G$109)*$G$7)/A1taxstdlife))</f>
        <v>0</v>
      </c>
      <c r="BJ482" s="20"/>
      <c r="BK482" s="20"/>
    </row>
    <row r="483" spans="1:63" s="6" customFormat="1" hidden="1" outlineLevel="2">
      <c r="A483" s="20"/>
      <c r="B483" s="38"/>
      <c r="C483" s="37"/>
      <c r="D483" s="641"/>
      <c r="E483" s="287">
        <v>2</v>
      </c>
      <c r="F483" s="40"/>
      <c r="G483" s="313"/>
      <c r="H483" s="314"/>
      <c r="I483" s="168">
        <f>IF(A1taxstdlife="n/a","n/a",IF(I$3&gt;(A1taxstdlife+$E483),((Input!$H$143+Input!$H$109)*$H$7)-SUM($H483:H483),((Input!$H$143+Input!$H$109)*$H$7)/A1taxstdlife))</f>
        <v>3.2666677657933967</v>
      </c>
      <c r="J483" s="168">
        <f>IF(A1taxstdlife="n/a","n/a",IF(J$3&gt;(A1taxstdlife+$E483),((Input!$H$143+Input!$H$109)*$H$7)-SUM($H483:I483),((Input!$H$143+Input!$H$109)*$H$7)/A1taxstdlife))</f>
        <v>3.2666677657933967</v>
      </c>
      <c r="K483" s="168">
        <f>IF(A1taxstdlife="n/a","n/a",IF(K$3&gt;(A1taxstdlife+$E483),((Input!$H$143+Input!$H$109)*$H$7)-SUM($H483:J483),((Input!$H$143+Input!$H$109)*$H$7)/A1taxstdlife))</f>
        <v>3.2666677657933967</v>
      </c>
      <c r="L483" s="168">
        <f>IF(A1taxstdlife="n/a","n/a",IF(L$3&gt;(A1taxstdlife+$E483),((Input!$H$143+Input!$H$109)*$H$7)-SUM($H483:K483),((Input!$H$143+Input!$H$109)*$H$7)/A1taxstdlife))</f>
        <v>3.2666677657933967</v>
      </c>
      <c r="M483" s="168">
        <f>IF(A1taxstdlife="n/a","n/a",IF(M$3&gt;(A1taxstdlife+$E483),((Input!$H$143+Input!$H$109)*$H$7)-SUM($H483:L483),((Input!$H$143+Input!$H$109)*$H$7)/A1taxstdlife))</f>
        <v>3.2666677657933967</v>
      </c>
      <c r="N483" s="168">
        <f>IF(A1taxstdlife="n/a","n/a",IF(N$3&gt;(A1taxstdlife+$E483),((Input!$H$143+Input!$H$109)*$H$7)-SUM($H483:M483),((Input!$H$143+Input!$H$109)*$H$7)/A1taxstdlife))</f>
        <v>3.2666677657933967</v>
      </c>
      <c r="O483" s="168">
        <f>IF(A1taxstdlife="n/a","n/a",IF(O$3&gt;(A1taxstdlife+$E483),((Input!$H$143+Input!$H$109)*$H$7)-SUM($H483:N483),((Input!$H$143+Input!$H$109)*$H$7)/A1taxstdlife))</f>
        <v>3.2666677657933967</v>
      </c>
      <c r="P483" s="168">
        <f>IF(A1taxstdlife="n/a","n/a",IF(P$3&gt;(A1taxstdlife+$E483),((Input!$H$143+Input!$H$109)*$H$7)-SUM($H483:O483),((Input!$H$143+Input!$H$109)*$H$7)/A1taxstdlife))</f>
        <v>3.2666677657933967</v>
      </c>
      <c r="Q483" s="168">
        <f>IF(A1taxstdlife="n/a","n/a",IF(Q$3&gt;(A1taxstdlife+$E483),((Input!$H$143+Input!$H$109)*$H$7)-SUM($H483:P483),((Input!$H$143+Input!$H$109)*$H$7)/A1taxstdlife))</f>
        <v>3.2666677657933967</v>
      </c>
      <c r="R483" s="168">
        <f>IF(A1taxstdlife="n/a","n/a",IF(R$3&gt;(A1taxstdlife+$E483),((Input!$H$143+Input!$H$109)*$H$7)-SUM($H483:Q483),((Input!$H$143+Input!$H$109)*$H$7)/A1taxstdlife))</f>
        <v>3.2666677657933967</v>
      </c>
      <c r="S483" s="168">
        <f>IF(A1taxstdlife="n/a","n/a",IF(S$3&gt;(A1taxstdlife+$E483),((Input!$H$143+Input!$H$109)*$H$7)-SUM($H483:R483),((Input!$H$143+Input!$H$109)*$H$7)/A1taxstdlife))</f>
        <v>3.2666677657933967</v>
      </c>
      <c r="T483" s="168">
        <f>IF(A1taxstdlife="n/a","n/a",IF(T$3&gt;(A1taxstdlife+$E483),((Input!$H$143+Input!$H$109)*$H$7)-SUM($H483:S483),((Input!$H$143+Input!$H$109)*$H$7)/A1taxstdlife))</f>
        <v>3.2666677657933967</v>
      </c>
      <c r="U483" s="168">
        <f>IF(A1taxstdlife="n/a","n/a",IF(U$3&gt;(A1taxstdlife+$E483),((Input!$H$143+Input!$H$109)*$H$7)-SUM($H483:T483),((Input!$H$143+Input!$H$109)*$H$7)/A1taxstdlife))</f>
        <v>3.2666677657933967</v>
      </c>
      <c r="V483" s="168">
        <f>IF(A1taxstdlife="n/a","n/a",IF(V$3&gt;(A1taxstdlife+$E483),((Input!$H$143+Input!$H$109)*$H$7)-SUM($H483:U483),((Input!$H$143+Input!$H$109)*$H$7)/A1taxstdlife))</f>
        <v>3.2666677657933967</v>
      </c>
      <c r="W483" s="168">
        <f>IF(A1taxstdlife="n/a","n/a",IF(W$3&gt;(A1taxstdlife+$E483),((Input!$H$143+Input!$H$109)*$H$7)-SUM($H483:V483),((Input!$H$143+Input!$H$109)*$H$7)/A1taxstdlife))</f>
        <v>3.2666677657933967</v>
      </c>
      <c r="X483" s="168">
        <f>IF(A1taxstdlife="n/a","n/a",IF(X$3&gt;(A1taxstdlife+$E483),((Input!$H$143+Input!$H$109)*$H$7)-SUM($H483:W483),((Input!$H$143+Input!$H$109)*$H$7)/A1taxstdlife))</f>
        <v>3.2666677657933967</v>
      </c>
      <c r="Y483" s="168">
        <f>IF(A1taxstdlife="n/a","n/a",IF(Y$3&gt;(A1taxstdlife+$E483),((Input!$H$143+Input!$H$109)*$H$7)-SUM($H483:X483),((Input!$H$143+Input!$H$109)*$H$7)/A1taxstdlife))</f>
        <v>3.2666677657933967</v>
      </c>
      <c r="Z483" s="168">
        <f>IF(A1taxstdlife="n/a","n/a",IF(Z$3&gt;(A1taxstdlife+$E483),((Input!$H$143+Input!$H$109)*$H$7)-SUM($H483:Y483),((Input!$H$143+Input!$H$109)*$H$7)/A1taxstdlife))</f>
        <v>3.2666677657933967</v>
      </c>
      <c r="AA483" s="168">
        <f>IF(A1taxstdlife="n/a","n/a",IF(AA$3&gt;(A1taxstdlife+$E483),((Input!$H$143+Input!$H$109)*$H$7)-SUM($H483:Z483),((Input!$H$143+Input!$H$109)*$H$7)/A1taxstdlife))</f>
        <v>3.2666677657933967</v>
      </c>
      <c r="AB483" s="168">
        <f>IF(A1taxstdlife="n/a","n/a",IF(AB$3&gt;(A1taxstdlife+$E483),((Input!$H$143+Input!$H$109)*$H$7)-SUM($H483:AA483),((Input!$H$143+Input!$H$109)*$H$7)/A1taxstdlife))</f>
        <v>3.2666677657933967</v>
      </c>
      <c r="AC483" s="168">
        <f>IF(A1taxstdlife="n/a","n/a",IF(AC$3&gt;(A1taxstdlife+$E483),((Input!$H$143+Input!$H$109)*$H$7)-SUM($H483:AB483),((Input!$H$143+Input!$H$109)*$H$7)/A1taxstdlife))</f>
        <v>3.2666677657933967</v>
      </c>
      <c r="AD483" s="168">
        <f>IF(A1taxstdlife="n/a","n/a",IF(AD$3&gt;(A1taxstdlife+$E483),((Input!$H$143+Input!$H$109)*$H$7)-SUM($H483:AC483),((Input!$H$143+Input!$H$109)*$H$7)/A1taxstdlife))</f>
        <v>3.2666677657933967</v>
      </c>
      <c r="AE483" s="168">
        <f>IF(A1taxstdlife="n/a","n/a",IF(AE$3&gt;(A1taxstdlife+$E483),((Input!$H$143+Input!$H$109)*$H$7)-SUM($H483:AD483),((Input!$H$143+Input!$H$109)*$H$7)/A1taxstdlife))</f>
        <v>3.2666677657933967</v>
      </c>
      <c r="AF483" s="168">
        <f>IF(A1taxstdlife="n/a","n/a",IF(AF$3&gt;(A1taxstdlife+$E483),((Input!$H$143+Input!$H$109)*$H$7)-SUM($H483:AE483),((Input!$H$143+Input!$H$109)*$H$7)/A1taxstdlife))</f>
        <v>3.2666677657933967</v>
      </c>
      <c r="AG483" s="168">
        <f>IF(A1taxstdlife="n/a","n/a",IF(AG$3&gt;(A1taxstdlife+$E483),((Input!$H$143+Input!$H$109)*$H$7)-SUM($H483:AF483),((Input!$H$143+Input!$H$109)*$H$7)/A1taxstdlife))</f>
        <v>3.2666677657933967</v>
      </c>
      <c r="AH483" s="168">
        <f>IF(A1taxstdlife="n/a","n/a",IF(AH$3&gt;(A1taxstdlife+$E483),((Input!$H$143+Input!$H$109)*$H$7)-SUM($H483:AG483),((Input!$H$143+Input!$H$109)*$H$7)/A1taxstdlife))</f>
        <v>3.2666677657933967</v>
      </c>
      <c r="AI483" s="168">
        <f>IF(A1taxstdlife="n/a","n/a",IF(AI$3&gt;(A1taxstdlife+$E483),((Input!$H$143+Input!$H$109)*$H$7)-SUM($H483:AH483),((Input!$H$143+Input!$H$109)*$H$7)/A1taxstdlife))</f>
        <v>3.2666677657933967</v>
      </c>
      <c r="AJ483" s="168">
        <f>IF(A1taxstdlife="n/a","n/a",IF(AJ$3&gt;(A1taxstdlife+$E483),((Input!$H$143+Input!$H$109)*$H$7)-SUM($H483:AI483),((Input!$H$143+Input!$H$109)*$H$7)/A1taxstdlife))</f>
        <v>3.2666677657933967</v>
      </c>
      <c r="AK483" s="168">
        <f>IF(A1taxstdlife="n/a","n/a",IF(AK$3&gt;(A1taxstdlife+$E483),((Input!$H$143+Input!$H$109)*$H$7)-SUM($H483:AJ483),((Input!$H$143+Input!$H$109)*$H$7)/A1taxstdlife))</f>
        <v>3.2666677657933967</v>
      </c>
      <c r="AL483" s="168">
        <f>IF(A1taxstdlife="n/a","n/a",IF(AL$3&gt;(A1taxstdlife+$E483),((Input!$H$143+Input!$H$109)*$H$7)-SUM($H483:AK483),((Input!$H$143+Input!$H$109)*$H$7)/A1taxstdlife))</f>
        <v>3.2666677657933967</v>
      </c>
      <c r="AM483" s="168">
        <f>IF(A1taxstdlife="n/a","n/a",IF(AM$3&gt;(A1taxstdlife+$E483),((Input!$H$143+Input!$H$109)*$H$7)-SUM($H483:AL483),((Input!$H$143+Input!$H$109)*$H$7)/A1taxstdlife))</f>
        <v>3.2666677657933967</v>
      </c>
      <c r="AN483" s="168">
        <f>IF(A1taxstdlife="n/a","n/a",IF(AN$3&gt;(A1taxstdlife+$E483),((Input!$H$143+Input!$H$109)*$H$7)-SUM($H483:AM483),((Input!$H$143+Input!$H$109)*$H$7)/A1taxstdlife))</f>
        <v>3.2666677657933967</v>
      </c>
      <c r="AO483" s="168">
        <f>IF(A1taxstdlife="n/a","n/a",IF(AO$3&gt;(A1taxstdlife+$E483),((Input!$H$143+Input!$H$109)*$H$7)-SUM($H483:AN483),((Input!$H$143+Input!$H$109)*$H$7)/A1taxstdlife))</f>
        <v>3.2666677657933967</v>
      </c>
      <c r="AP483" s="168">
        <f>IF(A1taxstdlife="n/a","n/a",IF(AP$3&gt;(A1taxstdlife+$E483),((Input!$H$143+Input!$H$109)*$H$7)-SUM($H483:AO483),((Input!$H$143+Input!$H$109)*$H$7)/A1taxstdlife))</f>
        <v>3.2666677657933967</v>
      </c>
      <c r="AQ483" s="168">
        <f>IF(A1taxstdlife="n/a","n/a",IF(AQ$3&gt;(A1taxstdlife+$E483),((Input!$H$143+Input!$H$109)*$H$7)-SUM($H483:AP483),((Input!$H$143+Input!$H$109)*$H$7)/A1taxstdlife))</f>
        <v>3.2666677657933967</v>
      </c>
      <c r="AR483" s="168">
        <f>IF(A1taxstdlife="n/a","n/a",IF(AR$3&gt;(A1taxstdlife+$E483),((Input!$H$143+Input!$H$109)*$H$7)-SUM($H483:AQ483),((Input!$H$143+Input!$H$109)*$H$7)/A1taxstdlife))</f>
        <v>3.2666677657933967</v>
      </c>
      <c r="AS483" s="168">
        <f>IF(A1taxstdlife="n/a","n/a",IF(AS$3&gt;(A1taxstdlife+$E483),((Input!$H$143+Input!$H$109)*$H$7)-SUM($H483:AR483),((Input!$H$143+Input!$H$109)*$H$7)/A1taxstdlife))</f>
        <v>3.2666677657933967</v>
      </c>
      <c r="AT483" s="168">
        <f>IF(A1taxstdlife="n/a","n/a",IF(AT$3&gt;(A1taxstdlife+$E483),((Input!$H$143+Input!$H$109)*$H$7)-SUM($H483:AS483),((Input!$H$143+Input!$H$109)*$H$7)/A1taxstdlife))</f>
        <v>3.2666677657933967</v>
      </c>
      <c r="AU483" s="168">
        <f>IF(A1taxstdlife="n/a","n/a",IF(AU$3&gt;(A1taxstdlife+$E483),((Input!$H$143+Input!$H$109)*$H$7)-SUM($H483:AT483),((Input!$H$143+Input!$H$109)*$H$7)/A1taxstdlife))</f>
        <v>3.2666677657933967</v>
      </c>
      <c r="AV483" s="168">
        <f>IF(A1taxstdlife="n/a","n/a",IF(AV$3&gt;(A1taxstdlife+$E483),((Input!$H$143+Input!$H$109)*$H$7)-SUM($H483:AU483),((Input!$H$143+Input!$H$109)*$H$7)/A1taxstdlife))</f>
        <v>3.2666677657933967</v>
      </c>
      <c r="AW483" s="168">
        <f>IF(A1taxstdlife="n/a","n/a",IF(AW$3&gt;(A1taxstdlife+$E483),((Input!$H$143+Input!$H$109)*$H$7)-SUM($H483:AV483),((Input!$H$143+Input!$H$109)*$H$7)/A1taxstdlife))</f>
        <v>3.2666677657933967</v>
      </c>
      <c r="AX483" s="168">
        <f>IF(A1taxstdlife="n/a","n/a",IF(AX$3&gt;(A1taxstdlife+$E483),((Input!$H$143+Input!$H$109)*$H$7)-SUM($H483:AW483),((Input!$H$143+Input!$H$109)*$H$7)/A1taxstdlife))</f>
        <v>3.2666677657933967</v>
      </c>
      <c r="AY483" s="168">
        <f>IF(A1taxstdlife="n/a","n/a",IF(AY$3&gt;(A1taxstdlife+$E483),((Input!$H$143+Input!$H$109)*$H$7)-SUM($H483:AX483),((Input!$H$143+Input!$H$109)*$H$7)/A1taxstdlife))</f>
        <v>3.2666677657933967</v>
      </c>
      <c r="AZ483" s="168">
        <f>IF(A1taxstdlife="n/a","n/a",IF(AZ$3&gt;(A1taxstdlife+$E483),((Input!$H$143+Input!$H$109)*$H$7)-SUM($H483:AY483),((Input!$H$143+Input!$H$109)*$H$7)/A1taxstdlife))</f>
        <v>3.2666677657933967</v>
      </c>
      <c r="BA483" s="168">
        <f>IF(A1taxstdlife="n/a","n/a",IF(BA$3&gt;(A1taxstdlife+$E483),((Input!$H$143+Input!$H$109)*$H$7)-SUM($H483:AZ483),((Input!$H$143+Input!$H$109)*$H$7)/A1taxstdlife))</f>
        <v>3.2666677657933967</v>
      </c>
      <c r="BB483" s="168">
        <f>IF(A1taxstdlife="n/a","n/a",IF(BB$3&gt;(A1taxstdlife+$E483),((Input!$H$143+Input!$H$109)*$H$7)-SUM($H483:BA483),((Input!$H$143+Input!$H$109)*$H$7)/A1taxstdlife))</f>
        <v>3.2666677657933967</v>
      </c>
      <c r="BC483" s="168">
        <f>IF(A1taxstdlife="n/a","n/a",IF(BC$3&gt;(A1taxstdlife+$E483),((Input!$H$143+Input!$H$109)*$H$7)-SUM($H483:BB483),((Input!$H$143+Input!$H$109)*$H$7)/A1taxstdlife))</f>
        <v>3.2666677657933967</v>
      </c>
      <c r="BD483" s="168">
        <f>IF(A1taxstdlife="n/a","n/a",IF(BD$3&gt;(A1taxstdlife+$E483),((Input!$H$143+Input!$H$109)*$H$7)-SUM($H483:BC483),((Input!$H$143+Input!$H$109)*$H$7)/A1taxstdlife))</f>
        <v>1.633333882896693</v>
      </c>
      <c r="BE483" s="168">
        <f>IF(A1taxstdlife="n/a","n/a",IF(BE$3&gt;(A1taxstdlife+$E483),((Input!$H$143+Input!$H$109)*$H$7)-SUM($H483:BD483),((Input!$H$143+Input!$H$109)*$H$7)/A1taxstdlife))</f>
        <v>0</v>
      </c>
      <c r="BF483" s="168">
        <f>IF(A1taxstdlife="n/a","n/a",IF(BF$3&gt;(A1taxstdlife+$E483),((Input!$H$143+Input!$H$109)*$H$7)-SUM($H483:BE483),((Input!$H$143+Input!$H$109)*$H$7)/A1taxstdlife))</f>
        <v>0</v>
      </c>
      <c r="BG483" s="168">
        <f>IF(A1taxstdlife="n/a","n/a",IF(BG$3&gt;(A1taxstdlife+$E483),((Input!$H$143+Input!$H$109)*$H$7)-SUM($H483:BF483),((Input!$H$143+Input!$H$109)*$H$7)/A1taxstdlife))</f>
        <v>0</v>
      </c>
      <c r="BH483" s="168">
        <f>IF(A1taxstdlife="n/a","n/a",IF(BH$3&gt;(A1taxstdlife+$E483),((Input!$H$143+Input!$H$109)*$H$7)-SUM($H483:BG483),((Input!$H$143+Input!$H$109)*$H$7)/A1taxstdlife))</f>
        <v>0</v>
      </c>
      <c r="BI483" s="168">
        <f>IF(A1taxstdlife="n/a","n/a",IF(BI$3&gt;(A1taxstdlife+$E483),((Input!$H$143+Input!$H$109)*$H$7)-SUM($H483:BH483),((Input!$H$143+Input!$H$109)*$H$7)/A1taxstdlife))</f>
        <v>0</v>
      </c>
      <c r="BJ483" s="20"/>
      <c r="BK483" s="20"/>
    </row>
    <row r="484" spans="1:63" s="6" customFormat="1" hidden="1" outlineLevel="2">
      <c r="A484" s="20"/>
      <c r="B484" s="38"/>
      <c r="C484" s="37"/>
      <c r="D484" s="641"/>
      <c r="E484" s="287">
        <v>3</v>
      </c>
      <c r="F484" s="40"/>
      <c r="G484" s="313"/>
      <c r="H484" s="315"/>
      <c r="I484" s="314"/>
      <c r="J484" s="168">
        <f>IF(A1taxstdlife="n/a","n/a",IF(J$3&gt;(A1taxstdlife+$E484),((Input!$I$143+Input!$I$109)*$I$7)-SUM($I484:I484),((Input!$I$143+Input!$I$109)*$I$7)/A1taxstdlife))</f>
        <v>2.4037320191942992</v>
      </c>
      <c r="K484" s="168">
        <f>IF(A1taxstdlife="n/a","n/a",IF(K$3&gt;(A1taxstdlife+$E484),((Input!$I$143+Input!$I$109)*$I$7)-SUM($I484:J484),((Input!$I$143+Input!$I$109)*$I$7)/A1taxstdlife))</f>
        <v>2.4037320191942992</v>
      </c>
      <c r="L484" s="168">
        <f>IF(A1taxstdlife="n/a","n/a",IF(L$3&gt;(A1taxstdlife+$E484),((Input!$I$143+Input!$I$109)*$I$7)-SUM($I484:K484),((Input!$I$143+Input!$I$109)*$I$7)/A1taxstdlife))</f>
        <v>2.4037320191942992</v>
      </c>
      <c r="M484" s="168">
        <f>IF(A1taxstdlife="n/a","n/a",IF(M$3&gt;(A1taxstdlife+$E484),((Input!$I$143+Input!$I$109)*$I$7)-SUM($I484:L484),((Input!$I$143+Input!$I$109)*$I$7)/A1taxstdlife))</f>
        <v>2.4037320191942992</v>
      </c>
      <c r="N484" s="168">
        <f>IF(A1taxstdlife="n/a","n/a",IF(N$3&gt;(A1taxstdlife+$E484),((Input!$I$143+Input!$I$109)*$I$7)-SUM($I484:M484),((Input!$I$143+Input!$I$109)*$I$7)/A1taxstdlife))</f>
        <v>2.4037320191942992</v>
      </c>
      <c r="O484" s="168">
        <f>IF(A1taxstdlife="n/a","n/a",IF(O$3&gt;(A1taxstdlife+$E484),((Input!$I$143+Input!$I$109)*$I$7)-SUM($I484:N484),((Input!$I$143+Input!$I$109)*$I$7)/A1taxstdlife))</f>
        <v>2.4037320191942992</v>
      </c>
      <c r="P484" s="168">
        <f>IF(A1taxstdlife="n/a","n/a",IF(P$3&gt;(A1taxstdlife+$E484),((Input!$I$143+Input!$I$109)*$I$7)-SUM($I484:O484),((Input!$I$143+Input!$I$109)*$I$7)/A1taxstdlife))</f>
        <v>2.4037320191942992</v>
      </c>
      <c r="Q484" s="168">
        <f>IF(A1taxstdlife="n/a","n/a",IF(Q$3&gt;(A1taxstdlife+$E484),((Input!$I$143+Input!$I$109)*$I$7)-SUM($I484:P484),((Input!$I$143+Input!$I$109)*$I$7)/A1taxstdlife))</f>
        <v>2.4037320191942992</v>
      </c>
      <c r="R484" s="168">
        <f>IF(A1taxstdlife="n/a","n/a",IF(R$3&gt;(A1taxstdlife+$E484),((Input!$I$143+Input!$I$109)*$I$7)-SUM($I484:Q484),((Input!$I$143+Input!$I$109)*$I$7)/A1taxstdlife))</f>
        <v>2.4037320191942992</v>
      </c>
      <c r="S484" s="168">
        <f>IF(A1taxstdlife="n/a","n/a",IF(S$3&gt;(A1taxstdlife+$E484),((Input!$I$143+Input!$I$109)*$I$7)-SUM($I484:R484),((Input!$I$143+Input!$I$109)*$I$7)/A1taxstdlife))</f>
        <v>2.4037320191942992</v>
      </c>
      <c r="T484" s="168">
        <f>IF(A1taxstdlife="n/a","n/a",IF(T$3&gt;(A1taxstdlife+$E484),((Input!$I$143+Input!$I$109)*$I$7)-SUM($I484:S484),((Input!$I$143+Input!$I$109)*$I$7)/A1taxstdlife))</f>
        <v>2.4037320191942992</v>
      </c>
      <c r="U484" s="168">
        <f>IF(A1taxstdlife="n/a","n/a",IF(U$3&gt;(A1taxstdlife+$E484),((Input!$I$143+Input!$I$109)*$I$7)-SUM($I484:T484),((Input!$I$143+Input!$I$109)*$I$7)/A1taxstdlife))</f>
        <v>2.4037320191942992</v>
      </c>
      <c r="V484" s="168">
        <f>IF(A1taxstdlife="n/a","n/a",IF(V$3&gt;(A1taxstdlife+$E484),((Input!$I$143+Input!$I$109)*$I$7)-SUM($I484:U484),((Input!$I$143+Input!$I$109)*$I$7)/A1taxstdlife))</f>
        <v>2.4037320191942992</v>
      </c>
      <c r="W484" s="168">
        <f>IF(A1taxstdlife="n/a","n/a",IF(W$3&gt;(A1taxstdlife+$E484),((Input!$I$143+Input!$I$109)*$I$7)-SUM($I484:V484),((Input!$I$143+Input!$I$109)*$I$7)/A1taxstdlife))</f>
        <v>2.4037320191942992</v>
      </c>
      <c r="X484" s="168">
        <f>IF(A1taxstdlife="n/a","n/a",IF(X$3&gt;(A1taxstdlife+$E484),((Input!$I$143+Input!$I$109)*$I$7)-SUM($I484:W484),((Input!$I$143+Input!$I$109)*$I$7)/A1taxstdlife))</f>
        <v>2.4037320191942992</v>
      </c>
      <c r="Y484" s="168">
        <f>IF(A1taxstdlife="n/a","n/a",IF(Y$3&gt;(A1taxstdlife+$E484),((Input!$I$143+Input!$I$109)*$I$7)-SUM($I484:X484),((Input!$I$143+Input!$I$109)*$I$7)/A1taxstdlife))</f>
        <v>2.4037320191942992</v>
      </c>
      <c r="Z484" s="168">
        <f>IF(A1taxstdlife="n/a","n/a",IF(Z$3&gt;(A1taxstdlife+$E484),((Input!$I$143+Input!$I$109)*$I$7)-SUM($I484:Y484),((Input!$I$143+Input!$I$109)*$I$7)/A1taxstdlife))</f>
        <v>2.4037320191942992</v>
      </c>
      <c r="AA484" s="168">
        <f>IF(A1taxstdlife="n/a","n/a",IF(AA$3&gt;(A1taxstdlife+$E484),((Input!$I$143+Input!$I$109)*$I$7)-SUM($I484:Z484),((Input!$I$143+Input!$I$109)*$I$7)/A1taxstdlife))</f>
        <v>2.4037320191942992</v>
      </c>
      <c r="AB484" s="168">
        <f>IF(A1taxstdlife="n/a","n/a",IF(AB$3&gt;(A1taxstdlife+$E484),((Input!$I$143+Input!$I$109)*$I$7)-SUM($I484:AA484),((Input!$I$143+Input!$I$109)*$I$7)/A1taxstdlife))</f>
        <v>2.4037320191942992</v>
      </c>
      <c r="AC484" s="168">
        <f>IF(A1taxstdlife="n/a","n/a",IF(AC$3&gt;(A1taxstdlife+$E484),((Input!$I$143+Input!$I$109)*$I$7)-SUM($I484:AB484),((Input!$I$143+Input!$I$109)*$I$7)/A1taxstdlife))</f>
        <v>2.4037320191942992</v>
      </c>
      <c r="AD484" s="168">
        <f>IF(A1taxstdlife="n/a","n/a",IF(AD$3&gt;(A1taxstdlife+$E484),((Input!$I$143+Input!$I$109)*$I$7)-SUM($I484:AC484),((Input!$I$143+Input!$I$109)*$I$7)/A1taxstdlife))</f>
        <v>2.4037320191942992</v>
      </c>
      <c r="AE484" s="168">
        <f>IF(A1taxstdlife="n/a","n/a",IF(AE$3&gt;(A1taxstdlife+$E484),((Input!$I$143+Input!$I$109)*$I$7)-SUM($I484:AD484),((Input!$I$143+Input!$I$109)*$I$7)/A1taxstdlife))</f>
        <v>2.4037320191942992</v>
      </c>
      <c r="AF484" s="168">
        <f>IF(A1taxstdlife="n/a","n/a",IF(AF$3&gt;(A1taxstdlife+$E484),((Input!$I$143+Input!$I$109)*$I$7)-SUM($I484:AE484),((Input!$I$143+Input!$I$109)*$I$7)/A1taxstdlife))</f>
        <v>2.4037320191942992</v>
      </c>
      <c r="AG484" s="168">
        <f>IF(A1taxstdlife="n/a","n/a",IF(AG$3&gt;(A1taxstdlife+$E484),((Input!$I$143+Input!$I$109)*$I$7)-SUM($I484:AF484),((Input!$I$143+Input!$I$109)*$I$7)/A1taxstdlife))</f>
        <v>2.4037320191942992</v>
      </c>
      <c r="AH484" s="168">
        <f>IF(A1taxstdlife="n/a","n/a",IF(AH$3&gt;(A1taxstdlife+$E484),((Input!$I$143+Input!$I$109)*$I$7)-SUM($I484:AG484),((Input!$I$143+Input!$I$109)*$I$7)/A1taxstdlife))</f>
        <v>2.4037320191942992</v>
      </c>
      <c r="AI484" s="168">
        <f>IF(A1taxstdlife="n/a","n/a",IF(AI$3&gt;(A1taxstdlife+$E484),((Input!$I$143+Input!$I$109)*$I$7)-SUM($I484:AH484),((Input!$I$143+Input!$I$109)*$I$7)/A1taxstdlife))</f>
        <v>2.4037320191942992</v>
      </c>
      <c r="AJ484" s="168">
        <f>IF(A1taxstdlife="n/a","n/a",IF(AJ$3&gt;(A1taxstdlife+$E484),((Input!$I$143+Input!$I$109)*$I$7)-SUM($I484:AI484),((Input!$I$143+Input!$I$109)*$I$7)/A1taxstdlife))</f>
        <v>2.4037320191942992</v>
      </c>
      <c r="AK484" s="168">
        <f>IF(A1taxstdlife="n/a","n/a",IF(AK$3&gt;(A1taxstdlife+$E484),((Input!$I$143+Input!$I$109)*$I$7)-SUM($I484:AJ484),((Input!$I$143+Input!$I$109)*$I$7)/A1taxstdlife))</f>
        <v>2.4037320191942992</v>
      </c>
      <c r="AL484" s="168">
        <f>IF(A1taxstdlife="n/a","n/a",IF(AL$3&gt;(A1taxstdlife+$E484),((Input!$I$143+Input!$I$109)*$I$7)-SUM($I484:AK484),((Input!$I$143+Input!$I$109)*$I$7)/A1taxstdlife))</f>
        <v>2.4037320191942992</v>
      </c>
      <c r="AM484" s="168">
        <f>IF(A1taxstdlife="n/a","n/a",IF(AM$3&gt;(A1taxstdlife+$E484),((Input!$I$143+Input!$I$109)*$I$7)-SUM($I484:AL484),((Input!$I$143+Input!$I$109)*$I$7)/A1taxstdlife))</f>
        <v>2.4037320191942992</v>
      </c>
      <c r="AN484" s="168">
        <f>IF(A1taxstdlife="n/a","n/a",IF(AN$3&gt;(A1taxstdlife+$E484),((Input!$I$143+Input!$I$109)*$I$7)-SUM($I484:AM484),((Input!$I$143+Input!$I$109)*$I$7)/A1taxstdlife))</f>
        <v>2.4037320191942992</v>
      </c>
      <c r="AO484" s="168">
        <f>IF(A1taxstdlife="n/a","n/a",IF(AO$3&gt;(A1taxstdlife+$E484),((Input!$I$143+Input!$I$109)*$I$7)-SUM($I484:AN484),((Input!$I$143+Input!$I$109)*$I$7)/A1taxstdlife))</f>
        <v>2.4037320191942992</v>
      </c>
      <c r="AP484" s="168">
        <f>IF(A1taxstdlife="n/a","n/a",IF(AP$3&gt;(A1taxstdlife+$E484),((Input!$I$143+Input!$I$109)*$I$7)-SUM($I484:AO484),((Input!$I$143+Input!$I$109)*$I$7)/A1taxstdlife))</f>
        <v>2.4037320191942992</v>
      </c>
      <c r="AQ484" s="168">
        <f>IF(A1taxstdlife="n/a","n/a",IF(AQ$3&gt;(A1taxstdlife+$E484),((Input!$I$143+Input!$I$109)*$I$7)-SUM($I484:AP484),((Input!$I$143+Input!$I$109)*$I$7)/A1taxstdlife))</f>
        <v>2.4037320191942992</v>
      </c>
      <c r="AR484" s="168">
        <f>IF(A1taxstdlife="n/a","n/a",IF(AR$3&gt;(A1taxstdlife+$E484),((Input!$I$143+Input!$I$109)*$I$7)-SUM($I484:AQ484),((Input!$I$143+Input!$I$109)*$I$7)/A1taxstdlife))</f>
        <v>2.4037320191942992</v>
      </c>
      <c r="AS484" s="168">
        <f>IF(A1taxstdlife="n/a","n/a",IF(AS$3&gt;(A1taxstdlife+$E484),((Input!$I$143+Input!$I$109)*$I$7)-SUM($I484:AR484),((Input!$I$143+Input!$I$109)*$I$7)/A1taxstdlife))</f>
        <v>2.4037320191942992</v>
      </c>
      <c r="AT484" s="168">
        <f>IF(A1taxstdlife="n/a","n/a",IF(AT$3&gt;(A1taxstdlife+$E484),((Input!$I$143+Input!$I$109)*$I$7)-SUM($I484:AS484),((Input!$I$143+Input!$I$109)*$I$7)/A1taxstdlife))</f>
        <v>2.4037320191942992</v>
      </c>
      <c r="AU484" s="168">
        <f>IF(A1taxstdlife="n/a","n/a",IF(AU$3&gt;(A1taxstdlife+$E484),((Input!$I$143+Input!$I$109)*$I$7)-SUM($I484:AT484),((Input!$I$143+Input!$I$109)*$I$7)/A1taxstdlife))</f>
        <v>2.4037320191942992</v>
      </c>
      <c r="AV484" s="168">
        <f>IF(A1taxstdlife="n/a","n/a",IF(AV$3&gt;(A1taxstdlife+$E484),((Input!$I$143+Input!$I$109)*$I$7)-SUM($I484:AU484),((Input!$I$143+Input!$I$109)*$I$7)/A1taxstdlife))</f>
        <v>2.4037320191942992</v>
      </c>
      <c r="AW484" s="168">
        <f>IF(A1taxstdlife="n/a","n/a",IF(AW$3&gt;(A1taxstdlife+$E484),((Input!$I$143+Input!$I$109)*$I$7)-SUM($I484:AV484),((Input!$I$143+Input!$I$109)*$I$7)/A1taxstdlife))</f>
        <v>2.4037320191942992</v>
      </c>
      <c r="AX484" s="168">
        <f>IF(A1taxstdlife="n/a","n/a",IF(AX$3&gt;(A1taxstdlife+$E484),((Input!$I$143+Input!$I$109)*$I$7)-SUM($I484:AW484),((Input!$I$143+Input!$I$109)*$I$7)/A1taxstdlife))</f>
        <v>2.4037320191942992</v>
      </c>
      <c r="AY484" s="168">
        <f>IF(A1taxstdlife="n/a","n/a",IF(AY$3&gt;(A1taxstdlife+$E484),((Input!$I$143+Input!$I$109)*$I$7)-SUM($I484:AX484),((Input!$I$143+Input!$I$109)*$I$7)/A1taxstdlife))</f>
        <v>2.4037320191942992</v>
      </c>
      <c r="AZ484" s="168">
        <f>IF(A1taxstdlife="n/a","n/a",IF(AZ$3&gt;(A1taxstdlife+$E484),((Input!$I$143+Input!$I$109)*$I$7)-SUM($I484:AY484),((Input!$I$143+Input!$I$109)*$I$7)/A1taxstdlife))</f>
        <v>2.4037320191942992</v>
      </c>
      <c r="BA484" s="168">
        <f>IF(A1taxstdlife="n/a","n/a",IF(BA$3&gt;(A1taxstdlife+$E484),((Input!$I$143+Input!$I$109)*$I$7)-SUM($I484:AZ484),((Input!$I$143+Input!$I$109)*$I$7)/A1taxstdlife))</f>
        <v>2.4037320191942992</v>
      </c>
      <c r="BB484" s="168">
        <f>IF(A1taxstdlife="n/a","n/a",IF(BB$3&gt;(A1taxstdlife+$E484),((Input!$I$143+Input!$I$109)*$I$7)-SUM($I484:BA484),((Input!$I$143+Input!$I$109)*$I$7)/A1taxstdlife))</f>
        <v>2.4037320191942992</v>
      </c>
      <c r="BC484" s="168">
        <f>IF(A1taxstdlife="n/a","n/a",IF(BC$3&gt;(A1taxstdlife+$E484),((Input!$I$143+Input!$I$109)*$I$7)-SUM($I484:BB484),((Input!$I$143+Input!$I$109)*$I$7)/A1taxstdlife))</f>
        <v>2.4037320191942992</v>
      </c>
      <c r="BD484" s="168">
        <f>IF(A1taxstdlife="n/a","n/a",IF(BD$3&gt;(A1taxstdlife+$E484),((Input!$I$143+Input!$I$109)*$I$7)-SUM($I484:BC484),((Input!$I$143+Input!$I$109)*$I$7)/A1taxstdlife))</f>
        <v>2.4037320191942992</v>
      </c>
      <c r="BE484" s="168">
        <f>IF(A1taxstdlife="n/a","n/a",IF(BE$3&gt;(A1taxstdlife+$E484),((Input!$I$143+Input!$I$109)*$I$7)-SUM($I484:BD484),((Input!$I$143+Input!$I$109)*$I$7)/A1taxstdlife))</f>
        <v>1.2018660095972251</v>
      </c>
      <c r="BF484" s="168">
        <f>IF(A1taxstdlife="n/a","n/a",IF(BF$3&gt;(A1taxstdlife+$E484),((Input!$I$143+Input!$I$109)*$I$7)-SUM($I484:BE484),((Input!$I$143+Input!$I$109)*$I$7)/A1taxstdlife))</f>
        <v>0</v>
      </c>
      <c r="BG484" s="168">
        <f>IF(A1taxstdlife="n/a","n/a",IF(BG$3&gt;(A1taxstdlife+$E484),((Input!$I$143+Input!$I$109)*$I$7)-SUM($I484:BF484),((Input!$I$143+Input!$I$109)*$I$7)/A1taxstdlife))</f>
        <v>0</v>
      </c>
      <c r="BH484" s="168">
        <f>IF(A1taxstdlife="n/a","n/a",IF(BH$3&gt;(A1taxstdlife+$E484),((Input!$I$143+Input!$I$109)*$I$7)-SUM($I484:BG484),((Input!$I$143+Input!$I$109)*$I$7)/A1taxstdlife))</f>
        <v>0</v>
      </c>
      <c r="BI484" s="168">
        <f>IF(A1taxstdlife="n/a","n/a",IF(BI$3&gt;(A1taxstdlife+$E484),((Input!$I$143+Input!$I$109)*$I$7)-SUM($I484:BH484),((Input!$I$143+Input!$I$109)*$I$7)/A1taxstdlife))</f>
        <v>0</v>
      </c>
      <c r="BJ484" s="20"/>
      <c r="BK484" s="20"/>
    </row>
    <row r="485" spans="1:63" s="6" customFormat="1" hidden="1" outlineLevel="2">
      <c r="A485" s="20"/>
      <c r="B485" s="38"/>
      <c r="C485" s="37"/>
      <c r="D485" s="641"/>
      <c r="E485" s="287">
        <v>4</v>
      </c>
      <c r="F485" s="40"/>
      <c r="G485" s="313"/>
      <c r="H485" s="315"/>
      <c r="I485" s="315"/>
      <c r="J485" s="314"/>
      <c r="K485" s="168">
        <f>IF(A1taxstdlife="n/a","n/a",IF(K$3&gt;(A1taxstdlife+$E485),((Input!$J$143+Input!$J$109)*$J$7)-SUM($J485:J485),((Input!$J$143+Input!$J$109)*$J$7)/A1taxstdlife))</f>
        <v>1.6993913889239112</v>
      </c>
      <c r="L485" s="168">
        <f>IF(A1taxstdlife="n/a","n/a",IF(L$3&gt;(A1taxstdlife+$E485),((Input!$J$143+Input!$J$109)*$J$7)-SUM($J485:K485),((Input!$J$143+Input!$J$109)*$J$7)/A1taxstdlife))</f>
        <v>1.6993913889239112</v>
      </c>
      <c r="M485" s="168">
        <f>IF(A1taxstdlife="n/a","n/a",IF(M$3&gt;(A1taxstdlife+$E485),((Input!$J$143+Input!$J$109)*$J$7)-SUM($J485:L485),((Input!$J$143+Input!$J$109)*$J$7)/A1taxstdlife))</f>
        <v>1.6993913889239112</v>
      </c>
      <c r="N485" s="168">
        <f>IF(A1taxstdlife="n/a","n/a",IF(N$3&gt;(A1taxstdlife+$E485),((Input!$J$143+Input!$J$109)*$J$7)-SUM($J485:M485),((Input!$J$143+Input!$J$109)*$J$7)/A1taxstdlife))</f>
        <v>1.6993913889239112</v>
      </c>
      <c r="O485" s="168">
        <f>IF(A1taxstdlife="n/a","n/a",IF(O$3&gt;(A1taxstdlife+$E485),((Input!$J$143+Input!$J$109)*$J$7)-SUM($J485:N485),((Input!$J$143+Input!$J$109)*$J$7)/A1taxstdlife))</f>
        <v>1.6993913889239112</v>
      </c>
      <c r="P485" s="168">
        <f>IF(A1taxstdlife="n/a","n/a",IF(P$3&gt;(A1taxstdlife+$E485),((Input!$J$143+Input!$J$109)*$J$7)-SUM($J485:O485),((Input!$J$143+Input!$J$109)*$J$7)/A1taxstdlife))</f>
        <v>1.6993913889239112</v>
      </c>
      <c r="Q485" s="168">
        <f>IF(A1taxstdlife="n/a","n/a",IF(Q$3&gt;(A1taxstdlife+$E485),((Input!$J$143+Input!$J$109)*$J$7)-SUM($J485:P485),((Input!$J$143+Input!$J$109)*$J$7)/A1taxstdlife))</f>
        <v>1.6993913889239112</v>
      </c>
      <c r="R485" s="168">
        <f>IF(A1taxstdlife="n/a","n/a",IF(R$3&gt;(A1taxstdlife+$E485),((Input!$J$143+Input!$J$109)*$J$7)-SUM($J485:Q485),((Input!$J$143+Input!$J$109)*$J$7)/A1taxstdlife))</f>
        <v>1.6993913889239112</v>
      </c>
      <c r="S485" s="168">
        <f>IF(A1taxstdlife="n/a","n/a",IF(S$3&gt;(A1taxstdlife+$E485),((Input!$J$143+Input!$J$109)*$J$7)-SUM($J485:R485),((Input!$J$143+Input!$J$109)*$J$7)/A1taxstdlife))</f>
        <v>1.6993913889239112</v>
      </c>
      <c r="T485" s="168">
        <f>IF(A1taxstdlife="n/a","n/a",IF(T$3&gt;(A1taxstdlife+$E485),((Input!$J$143+Input!$J$109)*$J$7)-SUM($J485:S485),((Input!$J$143+Input!$J$109)*$J$7)/A1taxstdlife))</f>
        <v>1.6993913889239112</v>
      </c>
      <c r="U485" s="168">
        <f>IF(A1taxstdlife="n/a","n/a",IF(U$3&gt;(A1taxstdlife+$E485),((Input!$J$143+Input!$J$109)*$J$7)-SUM($J485:T485),((Input!$J$143+Input!$J$109)*$J$7)/A1taxstdlife))</f>
        <v>1.6993913889239112</v>
      </c>
      <c r="V485" s="168">
        <f>IF(A1taxstdlife="n/a","n/a",IF(V$3&gt;(A1taxstdlife+$E485),((Input!$J$143+Input!$J$109)*$J$7)-SUM($J485:U485),((Input!$J$143+Input!$J$109)*$J$7)/A1taxstdlife))</f>
        <v>1.6993913889239112</v>
      </c>
      <c r="W485" s="168">
        <f>IF(A1taxstdlife="n/a","n/a",IF(W$3&gt;(A1taxstdlife+$E485),((Input!$J$143+Input!$J$109)*$J$7)-SUM($J485:V485),((Input!$J$143+Input!$J$109)*$J$7)/A1taxstdlife))</f>
        <v>1.6993913889239112</v>
      </c>
      <c r="X485" s="168">
        <f>IF(A1taxstdlife="n/a","n/a",IF(X$3&gt;(A1taxstdlife+$E485),((Input!$J$143+Input!$J$109)*$J$7)-SUM($J485:W485),((Input!$J$143+Input!$J$109)*$J$7)/A1taxstdlife))</f>
        <v>1.6993913889239112</v>
      </c>
      <c r="Y485" s="168">
        <f>IF(A1taxstdlife="n/a","n/a",IF(Y$3&gt;(A1taxstdlife+$E485),((Input!$J$143+Input!$J$109)*$J$7)-SUM($J485:X485),((Input!$J$143+Input!$J$109)*$J$7)/A1taxstdlife))</f>
        <v>1.6993913889239112</v>
      </c>
      <c r="Z485" s="168">
        <f>IF(A1taxstdlife="n/a","n/a",IF(Z$3&gt;(A1taxstdlife+$E485),((Input!$J$143+Input!$J$109)*$J$7)-SUM($J485:Y485),((Input!$J$143+Input!$J$109)*$J$7)/A1taxstdlife))</f>
        <v>1.6993913889239112</v>
      </c>
      <c r="AA485" s="168">
        <f>IF(A1taxstdlife="n/a","n/a",IF(AA$3&gt;(A1taxstdlife+$E485),((Input!$J$143+Input!$J$109)*$J$7)-SUM($J485:Z485),((Input!$J$143+Input!$J$109)*$J$7)/A1taxstdlife))</f>
        <v>1.6993913889239112</v>
      </c>
      <c r="AB485" s="168">
        <f>IF(A1taxstdlife="n/a","n/a",IF(AB$3&gt;(A1taxstdlife+$E485),((Input!$J$143+Input!$J$109)*$J$7)-SUM($J485:AA485),((Input!$J$143+Input!$J$109)*$J$7)/A1taxstdlife))</f>
        <v>1.6993913889239112</v>
      </c>
      <c r="AC485" s="168">
        <f>IF(A1taxstdlife="n/a","n/a",IF(AC$3&gt;(A1taxstdlife+$E485),((Input!$J$143+Input!$J$109)*$J$7)-SUM($J485:AB485),((Input!$J$143+Input!$J$109)*$J$7)/A1taxstdlife))</f>
        <v>1.6993913889239112</v>
      </c>
      <c r="AD485" s="168">
        <f>IF(A1taxstdlife="n/a","n/a",IF(AD$3&gt;(A1taxstdlife+$E485),((Input!$J$143+Input!$J$109)*$J$7)-SUM($J485:AC485),((Input!$J$143+Input!$J$109)*$J$7)/A1taxstdlife))</f>
        <v>1.6993913889239112</v>
      </c>
      <c r="AE485" s="168">
        <f>IF(A1taxstdlife="n/a","n/a",IF(AE$3&gt;(A1taxstdlife+$E485),((Input!$J$143+Input!$J$109)*$J$7)-SUM($J485:AD485),((Input!$J$143+Input!$J$109)*$J$7)/A1taxstdlife))</f>
        <v>1.6993913889239112</v>
      </c>
      <c r="AF485" s="168">
        <f>IF(A1taxstdlife="n/a","n/a",IF(AF$3&gt;(A1taxstdlife+$E485),((Input!$J$143+Input!$J$109)*$J$7)-SUM($J485:AE485),((Input!$J$143+Input!$J$109)*$J$7)/A1taxstdlife))</f>
        <v>1.6993913889239112</v>
      </c>
      <c r="AG485" s="168">
        <f>IF(A1taxstdlife="n/a","n/a",IF(AG$3&gt;(A1taxstdlife+$E485),((Input!$J$143+Input!$J$109)*$J$7)-SUM($J485:AF485),((Input!$J$143+Input!$J$109)*$J$7)/A1taxstdlife))</f>
        <v>1.6993913889239112</v>
      </c>
      <c r="AH485" s="168">
        <f>IF(A1taxstdlife="n/a","n/a",IF(AH$3&gt;(A1taxstdlife+$E485),((Input!$J$143+Input!$J$109)*$J$7)-SUM($J485:AG485),((Input!$J$143+Input!$J$109)*$J$7)/A1taxstdlife))</f>
        <v>1.6993913889239112</v>
      </c>
      <c r="AI485" s="168">
        <f>IF(A1taxstdlife="n/a","n/a",IF(AI$3&gt;(A1taxstdlife+$E485),((Input!$J$143+Input!$J$109)*$J$7)-SUM($J485:AH485),((Input!$J$143+Input!$J$109)*$J$7)/A1taxstdlife))</f>
        <v>1.6993913889239112</v>
      </c>
      <c r="AJ485" s="168">
        <f>IF(A1taxstdlife="n/a","n/a",IF(AJ$3&gt;(A1taxstdlife+$E485),((Input!$J$143+Input!$J$109)*$J$7)-SUM($J485:AI485),((Input!$J$143+Input!$J$109)*$J$7)/A1taxstdlife))</f>
        <v>1.6993913889239112</v>
      </c>
      <c r="AK485" s="168">
        <f>IF(A1taxstdlife="n/a","n/a",IF(AK$3&gt;(A1taxstdlife+$E485),((Input!$J$143+Input!$J$109)*$J$7)-SUM($J485:AJ485),((Input!$J$143+Input!$J$109)*$J$7)/A1taxstdlife))</f>
        <v>1.6993913889239112</v>
      </c>
      <c r="AL485" s="168">
        <f>IF(A1taxstdlife="n/a","n/a",IF(AL$3&gt;(A1taxstdlife+$E485),((Input!$J$143+Input!$J$109)*$J$7)-SUM($J485:AK485),((Input!$J$143+Input!$J$109)*$J$7)/A1taxstdlife))</f>
        <v>1.6993913889239112</v>
      </c>
      <c r="AM485" s="168">
        <f>IF(A1taxstdlife="n/a","n/a",IF(AM$3&gt;(A1taxstdlife+$E485),((Input!$J$143+Input!$J$109)*$J$7)-SUM($J485:AL485),((Input!$J$143+Input!$J$109)*$J$7)/A1taxstdlife))</f>
        <v>1.6993913889239112</v>
      </c>
      <c r="AN485" s="168">
        <f>IF(A1taxstdlife="n/a","n/a",IF(AN$3&gt;(A1taxstdlife+$E485),((Input!$J$143+Input!$J$109)*$J$7)-SUM($J485:AM485),((Input!$J$143+Input!$J$109)*$J$7)/A1taxstdlife))</f>
        <v>1.6993913889239112</v>
      </c>
      <c r="AO485" s="168">
        <f>IF(A1taxstdlife="n/a","n/a",IF(AO$3&gt;(A1taxstdlife+$E485),((Input!$J$143+Input!$J$109)*$J$7)-SUM($J485:AN485),((Input!$J$143+Input!$J$109)*$J$7)/A1taxstdlife))</f>
        <v>1.6993913889239112</v>
      </c>
      <c r="AP485" s="168">
        <f>IF(A1taxstdlife="n/a","n/a",IF(AP$3&gt;(A1taxstdlife+$E485),((Input!$J$143+Input!$J$109)*$J$7)-SUM($J485:AO485),((Input!$J$143+Input!$J$109)*$J$7)/A1taxstdlife))</f>
        <v>1.6993913889239112</v>
      </c>
      <c r="AQ485" s="168">
        <f>IF(A1taxstdlife="n/a","n/a",IF(AQ$3&gt;(A1taxstdlife+$E485),((Input!$J$143+Input!$J$109)*$J$7)-SUM($J485:AP485),((Input!$J$143+Input!$J$109)*$J$7)/A1taxstdlife))</f>
        <v>1.6993913889239112</v>
      </c>
      <c r="AR485" s="168">
        <f>IF(A1taxstdlife="n/a","n/a",IF(AR$3&gt;(A1taxstdlife+$E485),((Input!$J$143+Input!$J$109)*$J$7)-SUM($J485:AQ485),((Input!$J$143+Input!$J$109)*$J$7)/A1taxstdlife))</f>
        <v>1.6993913889239112</v>
      </c>
      <c r="AS485" s="168">
        <f>IF(A1taxstdlife="n/a","n/a",IF(AS$3&gt;(A1taxstdlife+$E485),((Input!$J$143+Input!$J$109)*$J$7)-SUM($J485:AR485),((Input!$J$143+Input!$J$109)*$J$7)/A1taxstdlife))</f>
        <v>1.6993913889239112</v>
      </c>
      <c r="AT485" s="168">
        <f>IF(A1taxstdlife="n/a","n/a",IF(AT$3&gt;(A1taxstdlife+$E485),((Input!$J$143+Input!$J$109)*$J$7)-SUM($J485:AS485),((Input!$J$143+Input!$J$109)*$J$7)/A1taxstdlife))</f>
        <v>1.6993913889239112</v>
      </c>
      <c r="AU485" s="168">
        <f>IF(A1taxstdlife="n/a","n/a",IF(AU$3&gt;(A1taxstdlife+$E485),((Input!$J$143+Input!$J$109)*$J$7)-SUM($J485:AT485),((Input!$J$143+Input!$J$109)*$J$7)/A1taxstdlife))</f>
        <v>1.6993913889239112</v>
      </c>
      <c r="AV485" s="168">
        <f>IF(A1taxstdlife="n/a","n/a",IF(AV$3&gt;(A1taxstdlife+$E485),((Input!$J$143+Input!$J$109)*$J$7)-SUM($J485:AU485),((Input!$J$143+Input!$J$109)*$J$7)/A1taxstdlife))</f>
        <v>1.6993913889239112</v>
      </c>
      <c r="AW485" s="168">
        <f>IF(A1taxstdlife="n/a","n/a",IF(AW$3&gt;(A1taxstdlife+$E485),((Input!$J$143+Input!$J$109)*$J$7)-SUM($J485:AV485),((Input!$J$143+Input!$J$109)*$J$7)/A1taxstdlife))</f>
        <v>1.6993913889239112</v>
      </c>
      <c r="AX485" s="168">
        <f>IF(A1taxstdlife="n/a","n/a",IF(AX$3&gt;(A1taxstdlife+$E485),((Input!$J$143+Input!$J$109)*$J$7)-SUM($J485:AW485),((Input!$J$143+Input!$J$109)*$J$7)/A1taxstdlife))</f>
        <v>1.6993913889239112</v>
      </c>
      <c r="AY485" s="168">
        <f>IF(A1taxstdlife="n/a","n/a",IF(AY$3&gt;(A1taxstdlife+$E485),((Input!$J$143+Input!$J$109)*$J$7)-SUM($J485:AX485),((Input!$J$143+Input!$J$109)*$J$7)/A1taxstdlife))</f>
        <v>1.6993913889239112</v>
      </c>
      <c r="AZ485" s="168">
        <f>IF(A1taxstdlife="n/a","n/a",IF(AZ$3&gt;(A1taxstdlife+$E485),((Input!$J$143+Input!$J$109)*$J$7)-SUM($J485:AY485),((Input!$J$143+Input!$J$109)*$J$7)/A1taxstdlife))</f>
        <v>1.6993913889239112</v>
      </c>
      <c r="BA485" s="168">
        <f>IF(A1taxstdlife="n/a","n/a",IF(BA$3&gt;(A1taxstdlife+$E485),((Input!$J$143+Input!$J$109)*$J$7)-SUM($J485:AZ485),((Input!$J$143+Input!$J$109)*$J$7)/A1taxstdlife))</f>
        <v>1.6993913889239112</v>
      </c>
      <c r="BB485" s="168">
        <f>IF(A1taxstdlife="n/a","n/a",IF(BB$3&gt;(A1taxstdlife+$E485),((Input!$J$143+Input!$J$109)*$J$7)-SUM($J485:BA485),((Input!$J$143+Input!$J$109)*$J$7)/A1taxstdlife))</f>
        <v>1.6993913889239112</v>
      </c>
      <c r="BC485" s="168">
        <f>IF(A1taxstdlife="n/a","n/a",IF(BC$3&gt;(A1taxstdlife+$E485),((Input!$J$143+Input!$J$109)*$J$7)-SUM($J485:BB485),((Input!$J$143+Input!$J$109)*$J$7)/A1taxstdlife))</f>
        <v>1.6993913889239112</v>
      </c>
      <c r="BD485" s="168">
        <f>IF(A1taxstdlife="n/a","n/a",IF(BD$3&gt;(A1taxstdlife+$E485),((Input!$J$143+Input!$J$109)*$J$7)-SUM($J485:BC485),((Input!$J$143+Input!$J$109)*$J$7)/A1taxstdlife))</f>
        <v>1.6993913889239112</v>
      </c>
      <c r="BE485" s="168">
        <f>IF(A1taxstdlife="n/a","n/a",IF(BE$3&gt;(A1taxstdlife+$E485),((Input!$J$143+Input!$J$109)*$J$7)-SUM($J485:BD485),((Input!$J$143+Input!$J$109)*$J$7)/A1taxstdlife))</f>
        <v>1.6993913889239112</v>
      </c>
      <c r="BF485" s="168">
        <f>IF(A1taxstdlife="n/a","n/a",IF(BF$3&gt;(A1taxstdlife+$E485),((Input!$J$143+Input!$J$109)*$J$7)-SUM($J485:BE485),((Input!$J$143+Input!$J$109)*$J$7)/A1taxstdlife))</f>
        <v>0.84969569446190008</v>
      </c>
      <c r="BG485" s="168">
        <f>IF(A1taxstdlife="n/a","n/a",IF(BG$3&gt;(A1taxstdlife+$E485),((Input!$J$143+Input!$J$109)*$J$7)-SUM($J485:BF485),((Input!$J$143+Input!$J$109)*$J$7)/A1taxstdlife))</f>
        <v>0</v>
      </c>
      <c r="BH485" s="168">
        <f>IF(A1taxstdlife="n/a","n/a",IF(BH$3&gt;(A1taxstdlife+$E485),((Input!$J$143+Input!$J$109)*$J$7)-SUM($J485:BG485),((Input!$J$143+Input!$J$109)*$J$7)/A1taxstdlife))</f>
        <v>0</v>
      </c>
      <c r="BI485" s="168">
        <f>IF(A1taxstdlife="n/a","n/a",IF(BI$3&gt;(A1taxstdlife+$E485),((Input!$J$143+Input!$J$109)*$J$7)-SUM($J485:BH485),((Input!$J$143+Input!$J$109)*$J$7)/A1taxstdlife))</f>
        <v>0</v>
      </c>
      <c r="BJ485" s="20"/>
      <c r="BK485" s="20"/>
    </row>
    <row r="486" spans="1:63" s="6" customFormat="1" hidden="1" outlineLevel="2">
      <c r="A486" s="20"/>
      <c r="B486" s="38"/>
      <c r="C486" s="37"/>
      <c r="D486" s="641"/>
      <c r="E486" s="287">
        <v>5</v>
      </c>
      <c r="F486" s="40"/>
      <c r="G486" s="313"/>
      <c r="H486" s="315"/>
      <c r="I486" s="315"/>
      <c r="J486" s="315"/>
      <c r="K486" s="314"/>
      <c r="L486" s="168">
        <f>IF(A1taxstdlife="n/a","n/a",IF(L$3&gt;(A1taxstdlife+$E486),((Input!$K$143+Input!$K$109)*$K$7)-SUM($K486:K486),((Input!$K$143+Input!$K$109)*$K$7)/A1taxstdlife))</f>
        <v>1.508419215973045</v>
      </c>
      <c r="M486" s="168">
        <f>IF(A1taxstdlife="n/a","n/a",IF(M$3&gt;(A1taxstdlife+$E486),((Input!$K$143+Input!$K$109)*$K$7)-SUM($K486:L486),((Input!$K$143+Input!$K$109)*$K$7)/A1taxstdlife))</f>
        <v>1.508419215973045</v>
      </c>
      <c r="N486" s="168">
        <f>IF(A1taxstdlife="n/a","n/a",IF(N$3&gt;(A1taxstdlife+$E486),((Input!$K$143+Input!$K$109)*$K$7)-SUM($K486:M486),((Input!$K$143+Input!$K$109)*$K$7)/A1taxstdlife))</f>
        <v>1.508419215973045</v>
      </c>
      <c r="O486" s="168">
        <f>IF(A1taxstdlife="n/a","n/a",IF(O$3&gt;(A1taxstdlife+$E486),((Input!$K$143+Input!$K$109)*$K$7)-SUM($K486:N486),((Input!$K$143+Input!$K$109)*$K$7)/A1taxstdlife))</f>
        <v>1.508419215973045</v>
      </c>
      <c r="P486" s="168">
        <f>IF(A1taxstdlife="n/a","n/a",IF(P$3&gt;(A1taxstdlife+$E486),((Input!$K$143+Input!$K$109)*$K$7)-SUM($K486:O486),((Input!$K$143+Input!$K$109)*$K$7)/A1taxstdlife))</f>
        <v>1.508419215973045</v>
      </c>
      <c r="Q486" s="168">
        <f>IF(A1taxstdlife="n/a","n/a",IF(Q$3&gt;(A1taxstdlife+$E486),((Input!$K$143+Input!$K$109)*$K$7)-SUM($K486:P486),((Input!$K$143+Input!$K$109)*$K$7)/A1taxstdlife))</f>
        <v>1.508419215973045</v>
      </c>
      <c r="R486" s="168">
        <f>IF(A1taxstdlife="n/a","n/a",IF(R$3&gt;(A1taxstdlife+$E486),((Input!$K$143+Input!$K$109)*$K$7)-SUM($K486:Q486),((Input!$K$143+Input!$K$109)*$K$7)/A1taxstdlife))</f>
        <v>1.508419215973045</v>
      </c>
      <c r="S486" s="168">
        <f>IF(A1taxstdlife="n/a","n/a",IF(S$3&gt;(A1taxstdlife+$E486),((Input!$K$143+Input!$K$109)*$K$7)-SUM($K486:R486),((Input!$K$143+Input!$K$109)*$K$7)/A1taxstdlife))</f>
        <v>1.508419215973045</v>
      </c>
      <c r="T486" s="168">
        <f>IF(A1taxstdlife="n/a","n/a",IF(T$3&gt;(A1taxstdlife+$E486),((Input!$K$143+Input!$K$109)*$K$7)-SUM($K486:S486),((Input!$K$143+Input!$K$109)*$K$7)/A1taxstdlife))</f>
        <v>1.508419215973045</v>
      </c>
      <c r="U486" s="168">
        <f>IF(A1taxstdlife="n/a","n/a",IF(U$3&gt;(A1taxstdlife+$E486),((Input!$K$143+Input!$K$109)*$K$7)-SUM($K486:T486),((Input!$K$143+Input!$K$109)*$K$7)/A1taxstdlife))</f>
        <v>1.508419215973045</v>
      </c>
      <c r="V486" s="168">
        <f>IF(A1taxstdlife="n/a","n/a",IF(V$3&gt;(A1taxstdlife+$E486),((Input!$K$143+Input!$K$109)*$K$7)-SUM($K486:U486),((Input!$K$143+Input!$K$109)*$K$7)/A1taxstdlife))</f>
        <v>1.508419215973045</v>
      </c>
      <c r="W486" s="168">
        <f>IF(A1taxstdlife="n/a","n/a",IF(W$3&gt;(A1taxstdlife+$E486),((Input!$K$143+Input!$K$109)*$K$7)-SUM($K486:V486),((Input!$K$143+Input!$K$109)*$K$7)/A1taxstdlife))</f>
        <v>1.508419215973045</v>
      </c>
      <c r="X486" s="168">
        <f>IF(A1taxstdlife="n/a","n/a",IF(X$3&gt;(A1taxstdlife+$E486),((Input!$K$143+Input!$K$109)*$K$7)-SUM($K486:W486),((Input!$K$143+Input!$K$109)*$K$7)/A1taxstdlife))</f>
        <v>1.508419215973045</v>
      </c>
      <c r="Y486" s="168">
        <f>IF(A1taxstdlife="n/a","n/a",IF(Y$3&gt;(A1taxstdlife+$E486),((Input!$K$143+Input!$K$109)*$K$7)-SUM($K486:X486),((Input!$K$143+Input!$K$109)*$K$7)/A1taxstdlife))</f>
        <v>1.508419215973045</v>
      </c>
      <c r="Z486" s="168">
        <f>IF(A1taxstdlife="n/a","n/a",IF(Z$3&gt;(A1taxstdlife+$E486),((Input!$K$143+Input!$K$109)*$K$7)-SUM($K486:Y486),((Input!$K$143+Input!$K$109)*$K$7)/A1taxstdlife))</f>
        <v>1.508419215973045</v>
      </c>
      <c r="AA486" s="168">
        <f>IF(A1taxstdlife="n/a","n/a",IF(AA$3&gt;(A1taxstdlife+$E486),((Input!$K$143+Input!$K$109)*$K$7)-SUM($K486:Z486),((Input!$K$143+Input!$K$109)*$K$7)/A1taxstdlife))</f>
        <v>1.508419215973045</v>
      </c>
      <c r="AB486" s="168">
        <f>IF(A1taxstdlife="n/a","n/a",IF(AB$3&gt;(A1taxstdlife+$E486),((Input!$K$143+Input!$K$109)*$K$7)-SUM($K486:AA486),((Input!$K$143+Input!$K$109)*$K$7)/A1taxstdlife))</f>
        <v>1.508419215973045</v>
      </c>
      <c r="AC486" s="168">
        <f>IF(A1taxstdlife="n/a","n/a",IF(AC$3&gt;(A1taxstdlife+$E486),((Input!$K$143+Input!$K$109)*$K$7)-SUM($K486:AB486),((Input!$K$143+Input!$K$109)*$K$7)/A1taxstdlife))</f>
        <v>1.508419215973045</v>
      </c>
      <c r="AD486" s="168">
        <f>IF(A1taxstdlife="n/a","n/a",IF(AD$3&gt;(A1taxstdlife+$E486),((Input!$K$143+Input!$K$109)*$K$7)-SUM($K486:AC486),((Input!$K$143+Input!$K$109)*$K$7)/A1taxstdlife))</f>
        <v>1.508419215973045</v>
      </c>
      <c r="AE486" s="168">
        <f>IF(A1taxstdlife="n/a","n/a",IF(AE$3&gt;(A1taxstdlife+$E486),((Input!$K$143+Input!$K$109)*$K$7)-SUM($K486:AD486),((Input!$K$143+Input!$K$109)*$K$7)/A1taxstdlife))</f>
        <v>1.508419215973045</v>
      </c>
      <c r="AF486" s="168">
        <f>IF(A1taxstdlife="n/a","n/a",IF(AF$3&gt;(A1taxstdlife+$E486),((Input!$K$143+Input!$K$109)*$K$7)-SUM($K486:AE486),((Input!$K$143+Input!$K$109)*$K$7)/A1taxstdlife))</f>
        <v>1.508419215973045</v>
      </c>
      <c r="AG486" s="168">
        <f>IF(A1taxstdlife="n/a","n/a",IF(AG$3&gt;(A1taxstdlife+$E486),((Input!$K$143+Input!$K$109)*$K$7)-SUM($K486:AF486),((Input!$K$143+Input!$K$109)*$K$7)/A1taxstdlife))</f>
        <v>1.508419215973045</v>
      </c>
      <c r="AH486" s="168">
        <f>IF(A1taxstdlife="n/a","n/a",IF(AH$3&gt;(A1taxstdlife+$E486),((Input!$K$143+Input!$K$109)*$K$7)-SUM($K486:AG486),((Input!$K$143+Input!$K$109)*$K$7)/A1taxstdlife))</f>
        <v>1.508419215973045</v>
      </c>
      <c r="AI486" s="168">
        <f>IF(A1taxstdlife="n/a","n/a",IF(AI$3&gt;(A1taxstdlife+$E486),((Input!$K$143+Input!$K$109)*$K$7)-SUM($K486:AH486),((Input!$K$143+Input!$K$109)*$K$7)/A1taxstdlife))</f>
        <v>1.508419215973045</v>
      </c>
      <c r="AJ486" s="168">
        <f>IF(A1taxstdlife="n/a","n/a",IF(AJ$3&gt;(A1taxstdlife+$E486),((Input!$K$143+Input!$K$109)*$K$7)-SUM($K486:AI486),((Input!$K$143+Input!$K$109)*$K$7)/A1taxstdlife))</f>
        <v>1.508419215973045</v>
      </c>
      <c r="AK486" s="168">
        <f>IF(A1taxstdlife="n/a","n/a",IF(AK$3&gt;(A1taxstdlife+$E486),((Input!$K$143+Input!$K$109)*$K$7)-SUM($K486:AJ486),((Input!$K$143+Input!$K$109)*$K$7)/A1taxstdlife))</f>
        <v>1.508419215973045</v>
      </c>
      <c r="AL486" s="168">
        <f>IF(A1taxstdlife="n/a","n/a",IF(AL$3&gt;(A1taxstdlife+$E486),((Input!$K$143+Input!$K$109)*$K$7)-SUM($K486:AK486),((Input!$K$143+Input!$K$109)*$K$7)/A1taxstdlife))</f>
        <v>1.508419215973045</v>
      </c>
      <c r="AM486" s="168">
        <f>IF(A1taxstdlife="n/a","n/a",IF(AM$3&gt;(A1taxstdlife+$E486),((Input!$K$143+Input!$K$109)*$K$7)-SUM($K486:AL486),((Input!$K$143+Input!$K$109)*$K$7)/A1taxstdlife))</f>
        <v>1.508419215973045</v>
      </c>
      <c r="AN486" s="168">
        <f>IF(A1taxstdlife="n/a","n/a",IF(AN$3&gt;(A1taxstdlife+$E486),((Input!$K$143+Input!$K$109)*$K$7)-SUM($K486:AM486),((Input!$K$143+Input!$K$109)*$K$7)/A1taxstdlife))</f>
        <v>1.508419215973045</v>
      </c>
      <c r="AO486" s="168">
        <f>IF(A1taxstdlife="n/a","n/a",IF(AO$3&gt;(A1taxstdlife+$E486),((Input!$K$143+Input!$K$109)*$K$7)-SUM($K486:AN486),((Input!$K$143+Input!$K$109)*$K$7)/A1taxstdlife))</f>
        <v>1.508419215973045</v>
      </c>
      <c r="AP486" s="168">
        <f>IF(A1taxstdlife="n/a","n/a",IF(AP$3&gt;(A1taxstdlife+$E486),((Input!$K$143+Input!$K$109)*$K$7)-SUM($K486:AO486),((Input!$K$143+Input!$K$109)*$K$7)/A1taxstdlife))</f>
        <v>1.508419215973045</v>
      </c>
      <c r="AQ486" s="168">
        <f>IF(A1taxstdlife="n/a","n/a",IF(AQ$3&gt;(A1taxstdlife+$E486),((Input!$K$143+Input!$K$109)*$K$7)-SUM($K486:AP486),((Input!$K$143+Input!$K$109)*$K$7)/A1taxstdlife))</f>
        <v>1.508419215973045</v>
      </c>
      <c r="AR486" s="168">
        <f>IF(A1taxstdlife="n/a","n/a",IF(AR$3&gt;(A1taxstdlife+$E486),((Input!$K$143+Input!$K$109)*$K$7)-SUM($K486:AQ486),((Input!$K$143+Input!$K$109)*$K$7)/A1taxstdlife))</f>
        <v>1.508419215973045</v>
      </c>
      <c r="AS486" s="168">
        <f>IF(A1taxstdlife="n/a","n/a",IF(AS$3&gt;(A1taxstdlife+$E486),((Input!$K$143+Input!$K$109)*$K$7)-SUM($K486:AR486),((Input!$K$143+Input!$K$109)*$K$7)/A1taxstdlife))</f>
        <v>1.508419215973045</v>
      </c>
      <c r="AT486" s="168">
        <f>IF(A1taxstdlife="n/a","n/a",IF(AT$3&gt;(A1taxstdlife+$E486),((Input!$K$143+Input!$K$109)*$K$7)-SUM($K486:AS486),((Input!$K$143+Input!$K$109)*$K$7)/A1taxstdlife))</f>
        <v>1.508419215973045</v>
      </c>
      <c r="AU486" s="168">
        <f>IF(A1taxstdlife="n/a","n/a",IF(AU$3&gt;(A1taxstdlife+$E486),((Input!$K$143+Input!$K$109)*$K$7)-SUM($K486:AT486),((Input!$K$143+Input!$K$109)*$K$7)/A1taxstdlife))</f>
        <v>1.508419215973045</v>
      </c>
      <c r="AV486" s="168">
        <f>IF(A1taxstdlife="n/a","n/a",IF(AV$3&gt;(A1taxstdlife+$E486),((Input!$K$143+Input!$K$109)*$K$7)-SUM($K486:AU486),((Input!$K$143+Input!$K$109)*$K$7)/A1taxstdlife))</f>
        <v>1.508419215973045</v>
      </c>
      <c r="AW486" s="168">
        <f>IF(A1taxstdlife="n/a","n/a",IF(AW$3&gt;(A1taxstdlife+$E486),((Input!$K$143+Input!$K$109)*$K$7)-SUM($K486:AV486),((Input!$K$143+Input!$K$109)*$K$7)/A1taxstdlife))</f>
        <v>1.508419215973045</v>
      </c>
      <c r="AX486" s="168">
        <f>IF(A1taxstdlife="n/a","n/a",IF(AX$3&gt;(A1taxstdlife+$E486),((Input!$K$143+Input!$K$109)*$K$7)-SUM($K486:AW486),((Input!$K$143+Input!$K$109)*$K$7)/A1taxstdlife))</f>
        <v>1.508419215973045</v>
      </c>
      <c r="AY486" s="168">
        <f>IF(A1taxstdlife="n/a","n/a",IF(AY$3&gt;(A1taxstdlife+$E486),((Input!$K$143+Input!$K$109)*$K$7)-SUM($K486:AX486),((Input!$K$143+Input!$K$109)*$K$7)/A1taxstdlife))</f>
        <v>1.508419215973045</v>
      </c>
      <c r="AZ486" s="168">
        <f>IF(A1taxstdlife="n/a","n/a",IF(AZ$3&gt;(A1taxstdlife+$E486),((Input!$K$143+Input!$K$109)*$K$7)-SUM($K486:AY486),((Input!$K$143+Input!$K$109)*$K$7)/A1taxstdlife))</f>
        <v>1.508419215973045</v>
      </c>
      <c r="BA486" s="168">
        <f>IF(A1taxstdlife="n/a","n/a",IF(BA$3&gt;(A1taxstdlife+$E486),((Input!$K$143+Input!$K$109)*$K$7)-SUM($K486:AZ486),((Input!$K$143+Input!$K$109)*$K$7)/A1taxstdlife))</f>
        <v>1.508419215973045</v>
      </c>
      <c r="BB486" s="168">
        <f>IF(A1taxstdlife="n/a","n/a",IF(BB$3&gt;(A1taxstdlife+$E486),((Input!$K$143+Input!$K$109)*$K$7)-SUM($K486:BA486),((Input!$K$143+Input!$K$109)*$K$7)/A1taxstdlife))</f>
        <v>1.508419215973045</v>
      </c>
      <c r="BC486" s="168">
        <f>IF(A1taxstdlife="n/a","n/a",IF(BC$3&gt;(A1taxstdlife+$E486),((Input!$K$143+Input!$K$109)*$K$7)-SUM($K486:BB486),((Input!$K$143+Input!$K$109)*$K$7)/A1taxstdlife))</f>
        <v>1.508419215973045</v>
      </c>
      <c r="BD486" s="168">
        <f>IF(A1taxstdlife="n/a","n/a",IF(BD$3&gt;(A1taxstdlife+$E486),((Input!$K$143+Input!$K$109)*$K$7)-SUM($K486:BC486),((Input!$K$143+Input!$K$109)*$K$7)/A1taxstdlife))</f>
        <v>1.508419215973045</v>
      </c>
      <c r="BE486" s="168">
        <f>IF(A1taxstdlife="n/a","n/a",IF(BE$3&gt;(A1taxstdlife+$E486),((Input!$K$143+Input!$K$109)*$K$7)-SUM($K486:BD486),((Input!$K$143+Input!$K$109)*$K$7)/A1taxstdlife))</f>
        <v>1.508419215973045</v>
      </c>
      <c r="BF486" s="168">
        <f>IF(A1taxstdlife="n/a","n/a",IF(BF$3&gt;(A1taxstdlife+$E486),((Input!$K$143+Input!$K$109)*$K$7)-SUM($K486:BE486),((Input!$K$143+Input!$K$109)*$K$7)/A1taxstdlife))</f>
        <v>1.508419215973045</v>
      </c>
      <c r="BG486" s="168">
        <f>IF(A1taxstdlife="n/a","n/a",IF(BG$3&gt;(A1taxstdlife+$E486),((Input!$K$143+Input!$K$109)*$K$7)-SUM($K486:BF486),((Input!$K$143+Input!$K$109)*$K$7)/A1taxstdlife))</f>
        <v>0.75420960798655301</v>
      </c>
      <c r="BH486" s="168">
        <f>IF(A1taxstdlife="n/a","n/a",IF(BH$3&gt;(A1taxstdlife+$E486),((Input!$K$143+Input!$K$109)*$K$7)-SUM($K486:BG486),((Input!$K$143+Input!$K$109)*$K$7)/A1taxstdlife))</f>
        <v>0</v>
      </c>
      <c r="BI486" s="168">
        <f>IF(A1taxstdlife="n/a","n/a",IF(BI$3&gt;(A1taxstdlife+$E486),((Input!$K$143+Input!$K$109)*$K$7)-SUM($K486:BH486),((Input!$K$143+Input!$K$109)*$K$7)/A1taxstdlife))</f>
        <v>0</v>
      </c>
      <c r="BJ486" s="20"/>
      <c r="BK486" s="20"/>
    </row>
    <row r="487" spans="1:63" s="6" customFormat="1" hidden="1" outlineLevel="2">
      <c r="A487" s="20"/>
      <c r="B487" s="38"/>
      <c r="C487" s="37"/>
      <c r="D487" s="641"/>
      <c r="E487" s="287">
        <v>6</v>
      </c>
      <c r="F487" s="40"/>
      <c r="G487" s="313"/>
      <c r="H487" s="315"/>
      <c r="I487" s="315"/>
      <c r="J487" s="315"/>
      <c r="K487" s="315"/>
      <c r="L487" s="314"/>
      <c r="M487" s="168">
        <f>IF(A1taxstdlife="n/a","n/a",IF(M$3&gt;(A1taxstdlife+$E487),((Input!$L$143+Input!$L$109)*$L$7)-SUM($L487:L487),((Input!$L$143+Input!$L$109)*$L$7)/A1taxstdlife))</f>
        <v>0</v>
      </c>
      <c r="N487" s="168">
        <f>IF(A1taxstdlife="n/a","n/a",IF(N$3&gt;(A1taxstdlife+$E487),((Input!$L$143+Input!$L$109)*$L$7)-SUM($L487:M487),((Input!$L$143+Input!$L$109)*$L$7)/A1taxstdlife))</f>
        <v>0</v>
      </c>
      <c r="O487" s="168">
        <f>IF(A1taxstdlife="n/a","n/a",IF(O$3&gt;(A1taxstdlife+$E487),((Input!$L$143+Input!$L$109)*$L$7)-SUM($L487:N487),((Input!$L$143+Input!$L$109)*$L$7)/A1taxstdlife))</f>
        <v>0</v>
      </c>
      <c r="P487" s="168">
        <f>IF(A1taxstdlife="n/a","n/a",IF(P$3&gt;(A1taxstdlife+$E487),((Input!$L$143+Input!$L$109)*$L$7)-SUM($L487:O487),((Input!$L$143+Input!$L$109)*$L$7)/A1taxstdlife))</f>
        <v>0</v>
      </c>
      <c r="Q487" s="168">
        <f>IF(A1taxstdlife="n/a","n/a",IF(Q$3&gt;(A1taxstdlife+$E487),((Input!$L$143+Input!$L$109)*$L$7)-SUM($L487:P487),((Input!$L$143+Input!$L$109)*$L$7)/A1taxstdlife))</f>
        <v>0</v>
      </c>
      <c r="R487" s="168">
        <f>IF(A1taxstdlife="n/a","n/a",IF(R$3&gt;(A1taxstdlife+$E487),((Input!$L$143+Input!$L$109)*$L$7)-SUM($L487:Q487),((Input!$L$143+Input!$L$109)*$L$7)/A1taxstdlife))</f>
        <v>0</v>
      </c>
      <c r="S487" s="168">
        <f>IF(A1taxstdlife="n/a","n/a",IF(S$3&gt;(A1taxstdlife+$E487),((Input!$L$143+Input!$L$109)*$L$7)-SUM($L487:R487),((Input!$L$143+Input!$L$109)*$L$7)/A1taxstdlife))</f>
        <v>0</v>
      </c>
      <c r="T487" s="168">
        <f>IF(A1taxstdlife="n/a","n/a",IF(T$3&gt;(A1taxstdlife+$E487),((Input!$L$143+Input!$L$109)*$L$7)-SUM($L487:S487),((Input!$L$143+Input!$L$109)*$L$7)/A1taxstdlife))</f>
        <v>0</v>
      </c>
      <c r="U487" s="168">
        <f>IF(A1taxstdlife="n/a","n/a",IF(U$3&gt;(A1taxstdlife+$E487),((Input!$L$143+Input!$L$109)*$L$7)-SUM($L487:T487),((Input!$L$143+Input!$L$109)*$L$7)/A1taxstdlife))</f>
        <v>0</v>
      </c>
      <c r="V487" s="168">
        <f>IF(A1taxstdlife="n/a","n/a",IF(V$3&gt;(A1taxstdlife+$E487),((Input!$L$143+Input!$L$109)*$L$7)-SUM($L487:U487),((Input!$L$143+Input!$L$109)*$L$7)/A1taxstdlife))</f>
        <v>0</v>
      </c>
      <c r="W487" s="168">
        <f>IF(A1taxstdlife="n/a","n/a",IF(W$3&gt;(A1taxstdlife+$E487),((Input!$L$143+Input!$L$109)*$L$7)-SUM($L487:V487),((Input!$L$143+Input!$L$109)*$L$7)/A1taxstdlife))</f>
        <v>0</v>
      </c>
      <c r="X487" s="168">
        <f>IF(A1taxstdlife="n/a","n/a",IF(X$3&gt;(A1taxstdlife+$E487),((Input!$L$143+Input!$L$109)*$L$7)-SUM($L487:W487),((Input!$L$143+Input!$L$109)*$L$7)/A1taxstdlife))</f>
        <v>0</v>
      </c>
      <c r="Y487" s="168">
        <f>IF(A1taxstdlife="n/a","n/a",IF(Y$3&gt;(A1taxstdlife+$E487),((Input!$L$143+Input!$L$109)*$L$7)-SUM($L487:X487),((Input!$L$143+Input!$L$109)*$L$7)/A1taxstdlife))</f>
        <v>0</v>
      </c>
      <c r="Z487" s="168">
        <f>IF(A1taxstdlife="n/a","n/a",IF(Z$3&gt;(A1taxstdlife+$E487),((Input!$L$143+Input!$L$109)*$L$7)-SUM($L487:Y487),((Input!$L$143+Input!$L$109)*$L$7)/A1taxstdlife))</f>
        <v>0</v>
      </c>
      <c r="AA487" s="168">
        <f>IF(A1taxstdlife="n/a","n/a",IF(AA$3&gt;(A1taxstdlife+$E487),((Input!$L$143+Input!$L$109)*$L$7)-SUM($L487:Z487),((Input!$L$143+Input!$L$109)*$L$7)/A1taxstdlife))</f>
        <v>0</v>
      </c>
      <c r="AB487" s="168">
        <f>IF(A1taxstdlife="n/a","n/a",IF(AB$3&gt;(A1taxstdlife+$E487),((Input!$L$143+Input!$L$109)*$L$7)-SUM($L487:AA487),((Input!$L$143+Input!$L$109)*$L$7)/A1taxstdlife))</f>
        <v>0</v>
      </c>
      <c r="AC487" s="168">
        <f>IF(A1taxstdlife="n/a","n/a",IF(AC$3&gt;(A1taxstdlife+$E487),((Input!$L$143+Input!$L$109)*$L$7)-SUM($L487:AB487),((Input!$L$143+Input!$L$109)*$L$7)/A1taxstdlife))</f>
        <v>0</v>
      </c>
      <c r="AD487" s="168">
        <f>IF(A1taxstdlife="n/a","n/a",IF(AD$3&gt;(A1taxstdlife+$E487),((Input!$L$143+Input!$L$109)*$L$7)-SUM($L487:AC487),((Input!$L$143+Input!$L$109)*$L$7)/A1taxstdlife))</f>
        <v>0</v>
      </c>
      <c r="AE487" s="168">
        <f>IF(A1taxstdlife="n/a","n/a",IF(AE$3&gt;(A1taxstdlife+$E487),((Input!$L$143+Input!$L$109)*$L$7)-SUM($L487:AD487),((Input!$L$143+Input!$L$109)*$L$7)/A1taxstdlife))</f>
        <v>0</v>
      </c>
      <c r="AF487" s="168">
        <f>IF(A1taxstdlife="n/a","n/a",IF(AF$3&gt;(A1taxstdlife+$E487),((Input!$L$143+Input!$L$109)*$L$7)-SUM($L487:AE487),((Input!$L$143+Input!$L$109)*$L$7)/A1taxstdlife))</f>
        <v>0</v>
      </c>
      <c r="AG487" s="168">
        <f>IF(A1taxstdlife="n/a","n/a",IF(AG$3&gt;(A1taxstdlife+$E487),((Input!$L$143+Input!$L$109)*$L$7)-SUM($L487:AF487),((Input!$L$143+Input!$L$109)*$L$7)/A1taxstdlife))</f>
        <v>0</v>
      </c>
      <c r="AH487" s="168">
        <f>IF(A1taxstdlife="n/a","n/a",IF(AH$3&gt;(A1taxstdlife+$E487),((Input!$L$143+Input!$L$109)*$L$7)-SUM($L487:AG487),((Input!$L$143+Input!$L$109)*$L$7)/A1taxstdlife))</f>
        <v>0</v>
      </c>
      <c r="AI487" s="168">
        <f>IF(A1taxstdlife="n/a","n/a",IF(AI$3&gt;(A1taxstdlife+$E487),((Input!$L$143+Input!$L$109)*$L$7)-SUM($L487:AH487),((Input!$L$143+Input!$L$109)*$L$7)/A1taxstdlife))</f>
        <v>0</v>
      </c>
      <c r="AJ487" s="168">
        <f>IF(A1taxstdlife="n/a","n/a",IF(AJ$3&gt;(A1taxstdlife+$E487),((Input!$L$143+Input!$L$109)*$L$7)-SUM($L487:AI487),((Input!$L$143+Input!$L$109)*$L$7)/A1taxstdlife))</f>
        <v>0</v>
      </c>
      <c r="AK487" s="168">
        <f>IF(A1taxstdlife="n/a","n/a",IF(AK$3&gt;(A1taxstdlife+$E487),((Input!$L$143+Input!$L$109)*$L$7)-SUM($L487:AJ487),((Input!$L$143+Input!$L$109)*$L$7)/A1taxstdlife))</f>
        <v>0</v>
      </c>
      <c r="AL487" s="168">
        <f>IF(A1taxstdlife="n/a","n/a",IF(AL$3&gt;(A1taxstdlife+$E487),((Input!$L$143+Input!$L$109)*$L$7)-SUM($L487:AK487),((Input!$L$143+Input!$L$109)*$L$7)/A1taxstdlife))</f>
        <v>0</v>
      </c>
      <c r="AM487" s="168">
        <f>IF(A1taxstdlife="n/a","n/a",IF(AM$3&gt;(A1taxstdlife+$E487),((Input!$L$143+Input!$L$109)*$L$7)-SUM($L487:AL487),((Input!$L$143+Input!$L$109)*$L$7)/A1taxstdlife))</f>
        <v>0</v>
      </c>
      <c r="AN487" s="168">
        <f>IF(A1taxstdlife="n/a","n/a",IF(AN$3&gt;(A1taxstdlife+$E487),((Input!$L$143+Input!$L$109)*$L$7)-SUM($L487:AM487),((Input!$L$143+Input!$L$109)*$L$7)/A1taxstdlife))</f>
        <v>0</v>
      </c>
      <c r="AO487" s="168">
        <f>IF(A1taxstdlife="n/a","n/a",IF(AO$3&gt;(A1taxstdlife+$E487),((Input!$L$143+Input!$L$109)*$L$7)-SUM($L487:AN487),((Input!$L$143+Input!$L$109)*$L$7)/A1taxstdlife))</f>
        <v>0</v>
      </c>
      <c r="AP487" s="168">
        <f>IF(A1taxstdlife="n/a","n/a",IF(AP$3&gt;(A1taxstdlife+$E487),((Input!$L$143+Input!$L$109)*$L$7)-SUM($L487:AO487),((Input!$L$143+Input!$L$109)*$L$7)/A1taxstdlife))</f>
        <v>0</v>
      </c>
      <c r="AQ487" s="168">
        <f>IF(A1taxstdlife="n/a","n/a",IF(AQ$3&gt;(A1taxstdlife+$E487),((Input!$L$143+Input!$L$109)*$L$7)-SUM($L487:AP487),((Input!$L$143+Input!$L$109)*$L$7)/A1taxstdlife))</f>
        <v>0</v>
      </c>
      <c r="AR487" s="168">
        <f>IF(A1taxstdlife="n/a","n/a",IF(AR$3&gt;(A1taxstdlife+$E487),((Input!$L$143+Input!$L$109)*$L$7)-SUM($L487:AQ487),((Input!$L$143+Input!$L$109)*$L$7)/A1taxstdlife))</f>
        <v>0</v>
      </c>
      <c r="AS487" s="168">
        <f>IF(A1taxstdlife="n/a","n/a",IF(AS$3&gt;(A1taxstdlife+$E487),((Input!$L$143+Input!$L$109)*$L$7)-SUM($L487:AR487),((Input!$L$143+Input!$L$109)*$L$7)/A1taxstdlife))</f>
        <v>0</v>
      </c>
      <c r="AT487" s="168">
        <f>IF(A1taxstdlife="n/a","n/a",IF(AT$3&gt;(A1taxstdlife+$E487),((Input!$L$143+Input!$L$109)*$L$7)-SUM($L487:AS487),((Input!$L$143+Input!$L$109)*$L$7)/A1taxstdlife))</f>
        <v>0</v>
      </c>
      <c r="AU487" s="168">
        <f>IF(A1taxstdlife="n/a","n/a",IF(AU$3&gt;(A1taxstdlife+$E487),((Input!$L$143+Input!$L$109)*$L$7)-SUM($L487:AT487),((Input!$L$143+Input!$L$109)*$L$7)/A1taxstdlife))</f>
        <v>0</v>
      </c>
      <c r="AV487" s="168">
        <f>IF(A1taxstdlife="n/a","n/a",IF(AV$3&gt;(A1taxstdlife+$E487),((Input!$L$143+Input!$L$109)*$L$7)-SUM($L487:AU487),((Input!$L$143+Input!$L$109)*$L$7)/A1taxstdlife))</f>
        <v>0</v>
      </c>
      <c r="AW487" s="168">
        <f>IF(A1taxstdlife="n/a","n/a",IF(AW$3&gt;(A1taxstdlife+$E487),((Input!$L$143+Input!$L$109)*$L$7)-SUM($L487:AV487),((Input!$L$143+Input!$L$109)*$L$7)/A1taxstdlife))</f>
        <v>0</v>
      </c>
      <c r="AX487" s="168">
        <f>IF(A1taxstdlife="n/a","n/a",IF(AX$3&gt;(A1taxstdlife+$E487),((Input!$L$143+Input!$L$109)*$L$7)-SUM($L487:AW487),((Input!$L$143+Input!$L$109)*$L$7)/A1taxstdlife))</f>
        <v>0</v>
      </c>
      <c r="AY487" s="168">
        <f>IF(A1taxstdlife="n/a","n/a",IF(AY$3&gt;(A1taxstdlife+$E487),((Input!$L$143+Input!$L$109)*$L$7)-SUM($L487:AX487),((Input!$L$143+Input!$L$109)*$L$7)/A1taxstdlife))</f>
        <v>0</v>
      </c>
      <c r="AZ487" s="168">
        <f>IF(A1taxstdlife="n/a","n/a",IF(AZ$3&gt;(A1taxstdlife+$E487),((Input!$L$143+Input!$L$109)*$L$7)-SUM($L487:AY487),((Input!$L$143+Input!$L$109)*$L$7)/A1taxstdlife))</f>
        <v>0</v>
      </c>
      <c r="BA487" s="168">
        <f>IF(A1taxstdlife="n/a","n/a",IF(BA$3&gt;(A1taxstdlife+$E487),((Input!$L$143+Input!$L$109)*$L$7)-SUM($L487:AZ487),((Input!$L$143+Input!$L$109)*$L$7)/A1taxstdlife))</f>
        <v>0</v>
      </c>
      <c r="BB487" s="168">
        <f>IF(A1taxstdlife="n/a","n/a",IF(BB$3&gt;(A1taxstdlife+$E487),((Input!$L$143+Input!$L$109)*$L$7)-SUM($L487:BA487),((Input!$L$143+Input!$L$109)*$L$7)/A1taxstdlife))</f>
        <v>0</v>
      </c>
      <c r="BC487" s="168">
        <f>IF(A1taxstdlife="n/a","n/a",IF(BC$3&gt;(A1taxstdlife+$E487),((Input!$L$143+Input!$L$109)*$L$7)-SUM($L487:BB487),((Input!$L$143+Input!$L$109)*$L$7)/A1taxstdlife))</f>
        <v>0</v>
      </c>
      <c r="BD487" s="168">
        <f>IF(A1taxstdlife="n/a","n/a",IF(BD$3&gt;(A1taxstdlife+$E487),((Input!$L$143+Input!$L$109)*$L$7)-SUM($L487:BC487),((Input!$L$143+Input!$L$109)*$L$7)/A1taxstdlife))</f>
        <v>0</v>
      </c>
      <c r="BE487" s="168">
        <f>IF(A1taxstdlife="n/a","n/a",IF(BE$3&gt;(A1taxstdlife+$E487),((Input!$L$143+Input!$L$109)*$L$7)-SUM($L487:BD487),((Input!$L$143+Input!$L$109)*$L$7)/A1taxstdlife))</f>
        <v>0</v>
      </c>
      <c r="BF487" s="168">
        <f>IF(A1taxstdlife="n/a","n/a",IF(BF$3&gt;(A1taxstdlife+$E487),((Input!$L$143+Input!$L$109)*$L$7)-SUM($L487:BE487),((Input!$L$143+Input!$L$109)*$L$7)/A1taxstdlife))</f>
        <v>0</v>
      </c>
      <c r="BG487" s="168">
        <f>IF(A1taxstdlife="n/a","n/a",IF(BG$3&gt;(A1taxstdlife+$E487),((Input!$L$143+Input!$L$109)*$L$7)-SUM($L487:BF487),((Input!$L$143+Input!$L$109)*$L$7)/A1taxstdlife))</f>
        <v>0</v>
      </c>
      <c r="BH487" s="168">
        <f>IF(A1taxstdlife="n/a","n/a",IF(BH$3&gt;(A1taxstdlife+$E487),((Input!$L$143+Input!$L$109)*$L$7)-SUM($L487:BG487),((Input!$L$143+Input!$L$109)*$L$7)/A1taxstdlife))</f>
        <v>0</v>
      </c>
      <c r="BI487" s="168">
        <f>IF(A1taxstdlife="n/a","n/a",IF(BI$3&gt;(A1taxstdlife+$E487),((Input!$L$143+Input!$L$109)*$L$7)-SUM($L487:BH487),((Input!$L$143+Input!$L$109)*$L$7)/A1taxstdlife))</f>
        <v>0</v>
      </c>
      <c r="BJ487" s="20"/>
      <c r="BK487" s="20"/>
    </row>
    <row r="488" spans="1:63" s="6" customFormat="1" hidden="1" outlineLevel="2">
      <c r="A488" s="20"/>
      <c r="B488" s="38"/>
      <c r="C488" s="37"/>
      <c r="D488" s="641"/>
      <c r="E488" s="287">
        <v>7</v>
      </c>
      <c r="F488" s="40"/>
      <c r="G488" s="313"/>
      <c r="H488" s="315"/>
      <c r="I488" s="315"/>
      <c r="J488" s="315"/>
      <c r="K488" s="315"/>
      <c r="L488" s="315"/>
      <c r="M488" s="314"/>
      <c r="N488" s="168">
        <f>IF(A1taxstdlife="n/a","n/a",IF(N$3&gt;(A1taxstdlife+$E488),((Input!$M$143+Input!$M$109)*$M$7)-SUM($M488:M488),((Input!$M$143+Input!$M$109)*$M$7)/A1taxstdlife))</f>
        <v>0</v>
      </c>
      <c r="O488" s="168">
        <f>IF(A1taxstdlife="n/a","n/a",IF(O$3&gt;(A1taxstdlife+$E488),((Input!$M$143+Input!$M$109)*$M$7)-SUM($M488:N488),((Input!$M$143+Input!$M$109)*$M$7)/A1taxstdlife))</f>
        <v>0</v>
      </c>
      <c r="P488" s="168">
        <f>IF(A1taxstdlife="n/a","n/a",IF(P$3&gt;(A1taxstdlife+$E488),((Input!$M$143+Input!$M$109)*$M$7)-SUM($M488:O488),((Input!$M$143+Input!$M$109)*$M$7)/A1taxstdlife))</f>
        <v>0</v>
      </c>
      <c r="Q488" s="168">
        <f>IF(A1taxstdlife="n/a","n/a",IF(Q$3&gt;(A1taxstdlife+$E488),((Input!$M$143+Input!$M$109)*$M$7)-SUM($M488:P488),((Input!$M$143+Input!$M$109)*$M$7)/A1taxstdlife))</f>
        <v>0</v>
      </c>
      <c r="R488" s="168">
        <f>IF(A1taxstdlife="n/a","n/a",IF(R$3&gt;(A1taxstdlife+$E488),((Input!$M$143+Input!$M$109)*$M$7)-SUM($M488:Q488),((Input!$M$143+Input!$M$109)*$M$7)/A1taxstdlife))</f>
        <v>0</v>
      </c>
      <c r="S488" s="168">
        <f>IF(A1taxstdlife="n/a","n/a",IF(S$3&gt;(A1taxstdlife+$E488),((Input!$M$143+Input!$M$109)*$M$7)-SUM($M488:R488),((Input!$M$143+Input!$M$109)*$M$7)/A1taxstdlife))</f>
        <v>0</v>
      </c>
      <c r="T488" s="168">
        <f>IF(A1taxstdlife="n/a","n/a",IF(T$3&gt;(A1taxstdlife+$E488),((Input!$M$143+Input!$M$109)*$M$7)-SUM($M488:S488),((Input!$M$143+Input!$M$109)*$M$7)/A1taxstdlife))</f>
        <v>0</v>
      </c>
      <c r="U488" s="168">
        <f>IF(A1taxstdlife="n/a","n/a",IF(U$3&gt;(A1taxstdlife+$E488),((Input!$M$143+Input!$M$109)*$M$7)-SUM($M488:T488),((Input!$M$143+Input!$M$109)*$M$7)/A1taxstdlife))</f>
        <v>0</v>
      </c>
      <c r="V488" s="168">
        <f>IF(A1taxstdlife="n/a","n/a",IF(V$3&gt;(A1taxstdlife+$E488),((Input!$M$143+Input!$M$109)*$M$7)-SUM($M488:U488),((Input!$M$143+Input!$M$109)*$M$7)/A1taxstdlife))</f>
        <v>0</v>
      </c>
      <c r="W488" s="168">
        <f>IF(A1taxstdlife="n/a","n/a",IF(W$3&gt;(A1taxstdlife+$E488),((Input!$M$143+Input!$M$109)*$M$7)-SUM($M488:V488),((Input!$M$143+Input!$M$109)*$M$7)/A1taxstdlife))</f>
        <v>0</v>
      </c>
      <c r="X488" s="168">
        <f>IF(A1taxstdlife="n/a","n/a",IF(X$3&gt;(A1taxstdlife+$E488),((Input!$M$143+Input!$M$109)*$M$7)-SUM($M488:W488),((Input!$M$143+Input!$M$109)*$M$7)/A1taxstdlife))</f>
        <v>0</v>
      </c>
      <c r="Y488" s="168">
        <f>IF(A1taxstdlife="n/a","n/a",IF(Y$3&gt;(A1taxstdlife+$E488),((Input!$M$143+Input!$M$109)*$M$7)-SUM($M488:X488),((Input!$M$143+Input!$M$109)*$M$7)/A1taxstdlife))</f>
        <v>0</v>
      </c>
      <c r="Z488" s="168">
        <f>IF(A1taxstdlife="n/a","n/a",IF(Z$3&gt;(A1taxstdlife+$E488),((Input!$M$143+Input!$M$109)*$M$7)-SUM($M488:Y488),((Input!$M$143+Input!$M$109)*$M$7)/A1taxstdlife))</f>
        <v>0</v>
      </c>
      <c r="AA488" s="168">
        <f>IF(A1taxstdlife="n/a","n/a",IF(AA$3&gt;(A1taxstdlife+$E488),((Input!$M$143+Input!$M$109)*$M$7)-SUM($M488:Z488),((Input!$M$143+Input!$M$109)*$M$7)/A1taxstdlife))</f>
        <v>0</v>
      </c>
      <c r="AB488" s="168">
        <f>IF(A1taxstdlife="n/a","n/a",IF(AB$3&gt;(A1taxstdlife+$E488),((Input!$M$143+Input!$M$109)*$M$7)-SUM($M488:AA488),((Input!$M$143+Input!$M$109)*$M$7)/A1taxstdlife))</f>
        <v>0</v>
      </c>
      <c r="AC488" s="168">
        <f>IF(A1taxstdlife="n/a","n/a",IF(AC$3&gt;(A1taxstdlife+$E488),((Input!$M$143+Input!$M$109)*$M$7)-SUM($M488:AB488),((Input!$M$143+Input!$M$109)*$M$7)/A1taxstdlife))</f>
        <v>0</v>
      </c>
      <c r="AD488" s="168">
        <f>IF(A1taxstdlife="n/a","n/a",IF(AD$3&gt;(A1taxstdlife+$E488),((Input!$M$143+Input!$M$109)*$M$7)-SUM($M488:AC488),((Input!$M$143+Input!$M$109)*$M$7)/A1taxstdlife))</f>
        <v>0</v>
      </c>
      <c r="AE488" s="168">
        <f>IF(A1taxstdlife="n/a","n/a",IF(AE$3&gt;(A1taxstdlife+$E488),((Input!$M$143+Input!$M$109)*$M$7)-SUM($M488:AD488),((Input!$M$143+Input!$M$109)*$M$7)/A1taxstdlife))</f>
        <v>0</v>
      </c>
      <c r="AF488" s="168">
        <f>IF(A1taxstdlife="n/a","n/a",IF(AF$3&gt;(A1taxstdlife+$E488),((Input!$M$143+Input!$M$109)*$M$7)-SUM($M488:AE488),((Input!$M$143+Input!$M$109)*$M$7)/A1taxstdlife))</f>
        <v>0</v>
      </c>
      <c r="AG488" s="168">
        <f>IF(A1taxstdlife="n/a","n/a",IF(AG$3&gt;(A1taxstdlife+$E488),((Input!$M$143+Input!$M$109)*$M$7)-SUM($M488:AF488),((Input!$M$143+Input!$M$109)*$M$7)/A1taxstdlife))</f>
        <v>0</v>
      </c>
      <c r="AH488" s="168">
        <f>IF(A1taxstdlife="n/a","n/a",IF(AH$3&gt;(A1taxstdlife+$E488),((Input!$M$143+Input!$M$109)*$M$7)-SUM($M488:AG488),((Input!$M$143+Input!$M$109)*$M$7)/A1taxstdlife))</f>
        <v>0</v>
      </c>
      <c r="AI488" s="168">
        <f>IF(A1taxstdlife="n/a","n/a",IF(AI$3&gt;(A1taxstdlife+$E488),((Input!$M$143+Input!$M$109)*$M$7)-SUM($M488:AH488),((Input!$M$143+Input!$M$109)*$M$7)/A1taxstdlife))</f>
        <v>0</v>
      </c>
      <c r="AJ488" s="168">
        <f>IF(A1taxstdlife="n/a","n/a",IF(AJ$3&gt;(A1taxstdlife+$E488),((Input!$M$143+Input!$M$109)*$M$7)-SUM($M488:AI488),((Input!$M$143+Input!$M$109)*$M$7)/A1taxstdlife))</f>
        <v>0</v>
      </c>
      <c r="AK488" s="168">
        <f>IF(A1taxstdlife="n/a","n/a",IF(AK$3&gt;(A1taxstdlife+$E488),((Input!$M$143+Input!$M$109)*$M$7)-SUM($M488:AJ488),((Input!$M$143+Input!$M$109)*$M$7)/A1taxstdlife))</f>
        <v>0</v>
      </c>
      <c r="AL488" s="168">
        <f>IF(A1taxstdlife="n/a","n/a",IF(AL$3&gt;(A1taxstdlife+$E488),((Input!$M$143+Input!$M$109)*$M$7)-SUM($M488:AK488),((Input!$M$143+Input!$M$109)*$M$7)/A1taxstdlife))</f>
        <v>0</v>
      </c>
      <c r="AM488" s="168">
        <f>IF(A1taxstdlife="n/a","n/a",IF(AM$3&gt;(A1taxstdlife+$E488),((Input!$M$143+Input!$M$109)*$M$7)-SUM($M488:AL488),((Input!$M$143+Input!$M$109)*$M$7)/A1taxstdlife))</f>
        <v>0</v>
      </c>
      <c r="AN488" s="168">
        <f>IF(A1taxstdlife="n/a","n/a",IF(AN$3&gt;(A1taxstdlife+$E488),((Input!$M$143+Input!$M$109)*$M$7)-SUM($M488:AM488),((Input!$M$143+Input!$M$109)*$M$7)/A1taxstdlife))</f>
        <v>0</v>
      </c>
      <c r="AO488" s="168">
        <f>IF(A1taxstdlife="n/a","n/a",IF(AO$3&gt;(A1taxstdlife+$E488),((Input!$M$143+Input!$M$109)*$M$7)-SUM($M488:AN488),((Input!$M$143+Input!$M$109)*$M$7)/A1taxstdlife))</f>
        <v>0</v>
      </c>
      <c r="AP488" s="168">
        <f>IF(A1taxstdlife="n/a","n/a",IF(AP$3&gt;(A1taxstdlife+$E488),((Input!$M$143+Input!$M$109)*$M$7)-SUM($M488:AO488),((Input!$M$143+Input!$M$109)*$M$7)/A1taxstdlife))</f>
        <v>0</v>
      </c>
      <c r="AQ488" s="168">
        <f>IF(A1taxstdlife="n/a","n/a",IF(AQ$3&gt;(A1taxstdlife+$E488),((Input!$M$143+Input!$M$109)*$M$7)-SUM($M488:AP488),((Input!$M$143+Input!$M$109)*$M$7)/A1taxstdlife))</f>
        <v>0</v>
      </c>
      <c r="AR488" s="168">
        <f>IF(A1taxstdlife="n/a","n/a",IF(AR$3&gt;(A1taxstdlife+$E488),((Input!$M$143+Input!$M$109)*$M$7)-SUM($M488:AQ488),((Input!$M$143+Input!$M$109)*$M$7)/A1taxstdlife))</f>
        <v>0</v>
      </c>
      <c r="AS488" s="168">
        <f>IF(A1taxstdlife="n/a","n/a",IF(AS$3&gt;(A1taxstdlife+$E488),((Input!$M$143+Input!$M$109)*$M$7)-SUM($M488:AR488),((Input!$M$143+Input!$M$109)*$M$7)/A1taxstdlife))</f>
        <v>0</v>
      </c>
      <c r="AT488" s="168">
        <f>IF(A1taxstdlife="n/a","n/a",IF(AT$3&gt;(A1taxstdlife+$E488),((Input!$M$143+Input!$M$109)*$M$7)-SUM($M488:AS488),((Input!$M$143+Input!$M$109)*$M$7)/A1taxstdlife))</f>
        <v>0</v>
      </c>
      <c r="AU488" s="168">
        <f>IF(A1taxstdlife="n/a","n/a",IF(AU$3&gt;(A1taxstdlife+$E488),((Input!$M$143+Input!$M$109)*$M$7)-SUM($M488:AT488),((Input!$M$143+Input!$M$109)*$M$7)/A1taxstdlife))</f>
        <v>0</v>
      </c>
      <c r="AV488" s="168">
        <f>IF(A1taxstdlife="n/a","n/a",IF(AV$3&gt;(A1taxstdlife+$E488),((Input!$M$143+Input!$M$109)*$M$7)-SUM($M488:AU488),((Input!$M$143+Input!$M$109)*$M$7)/A1taxstdlife))</f>
        <v>0</v>
      </c>
      <c r="AW488" s="168">
        <f>IF(A1taxstdlife="n/a","n/a",IF(AW$3&gt;(A1taxstdlife+$E488),((Input!$M$143+Input!$M$109)*$M$7)-SUM($M488:AV488),((Input!$M$143+Input!$M$109)*$M$7)/A1taxstdlife))</f>
        <v>0</v>
      </c>
      <c r="AX488" s="168">
        <f>IF(A1taxstdlife="n/a","n/a",IF(AX$3&gt;(A1taxstdlife+$E488),((Input!$M$143+Input!$M$109)*$M$7)-SUM($M488:AW488),((Input!$M$143+Input!$M$109)*$M$7)/A1taxstdlife))</f>
        <v>0</v>
      </c>
      <c r="AY488" s="168">
        <f>IF(A1taxstdlife="n/a","n/a",IF(AY$3&gt;(A1taxstdlife+$E488),((Input!$M$143+Input!$M$109)*$M$7)-SUM($M488:AX488),((Input!$M$143+Input!$M$109)*$M$7)/A1taxstdlife))</f>
        <v>0</v>
      </c>
      <c r="AZ488" s="168">
        <f>IF(A1taxstdlife="n/a","n/a",IF(AZ$3&gt;(A1taxstdlife+$E488),((Input!$M$143+Input!$M$109)*$M$7)-SUM($M488:AY488),((Input!$M$143+Input!$M$109)*$M$7)/A1taxstdlife))</f>
        <v>0</v>
      </c>
      <c r="BA488" s="168">
        <f>IF(A1taxstdlife="n/a","n/a",IF(BA$3&gt;(A1taxstdlife+$E488),((Input!$M$143+Input!$M$109)*$M$7)-SUM($M488:AZ488),((Input!$M$143+Input!$M$109)*$M$7)/A1taxstdlife))</f>
        <v>0</v>
      </c>
      <c r="BB488" s="168">
        <f>IF(A1taxstdlife="n/a","n/a",IF(BB$3&gt;(A1taxstdlife+$E488),((Input!$M$143+Input!$M$109)*$M$7)-SUM($M488:BA488),((Input!$M$143+Input!$M$109)*$M$7)/A1taxstdlife))</f>
        <v>0</v>
      </c>
      <c r="BC488" s="168">
        <f>IF(A1taxstdlife="n/a","n/a",IF(BC$3&gt;(A1taxstdlife+$E488),((Input!$M$143+Input!$M$109)*$M$7)-SUM($M488:BB488),((Input!$M$143+Input!$M$109)*$M$7)/A1taxstdlife))</f>
        <v>0</v>
      </c>
      <c r="BD488" s="168">
        <f>IF(A1taxstdlife="n/a","n/a",IF(BD$3&gt;(A1taxstdlife+$E488),((Input!$M$143+Input!$M$109)*$M$7)-SUM($M488:BC488),((Input!$M$143+Input!$M$109)*$M$7)/A1taxstdlife))</f>
        <v>0</v>
      </c>
      <c r="BE488" s="168">
        <f>IF(A1taxstdlife="n/a","n/a",IF(BE$3&gt;(A1taxstdlife+$E488),((Input!$M$143+Input!$M$109)*$M$7)-SUM($M488:BD488),((Input!$M$143+Input!$M$109)*$M$7)/A1taxstdlife))</f>
        <v>0</v>
      </c>
      <c r="BF488" s="168">
        <f>IF(A1taxstdlife="n/a","n/a",IF(BF$3&gt;(A1taxstdlife+$E488),((Input!$M$143+Input!$M$109)*$M$7)-SUM($M488:BE488),((Input!$M$143+Input!$M$109)*$M$7)/A1taxstdlife))</f>
        <v>0</v>
      </c>
      <c r="BG488" s="168">
        <f>IF(A1taxstdlife="n/a","n/a",IF(BG$3&gt;(A1taxstdlife+$E488),((Input!$M$143+Input!$M$109)*$M$7)-SUM($M488:BF488),((Input!$M$143+Input!$M$109)*$M$7)/A1taxstdlife))</f>
        <v>0</v>
      </c>
      <c r="BH488" s="168">
        <f>IF(A1taxstdlife="n/a","n/a",IF(BH$3&gt;(A1taxstdlife+$E488),((Input!$M$143+Input!$M$109)*$M$7)-SUM($M488:BG488),((Input!$M$143+Input!$M$109)*$M$7)/A1taxstdlife))</f>
        <v>0</v>
      </c>
      <c r="BI488" s="168">
        <f>IF(A1taxstdlife="n/a","n/a",IF(BI$3&gt;(A1taxstdlife+$E488),((Input!$M$143+Input!$M$109)*$M$7)-SUM($M488:BH488),((Input!$M$143+Input!$M$109)*$M$7)/A1taxstdlife))</f>
        <v>0</v>
      </c>
      <c r="BJ488" s="20"/>
      <c r="BK488" s="20"/>
    </row>
    <row r="489" spans="1:63" s="6" customFormat="1" hidden="1" outlineLevel="2">
      <c r="A489" s="20"/>
      <c r="B489" s="38"/>
      <c r="C489" s="37"/>
      <c r="D489" s="641"/>
      <c r="E489" s="287">
        <v>8</v>
      </c>
      <c r="F489" s="40"/>
      <c r="G489" s="313"/>
      <c r="H489" s="315"/>
      <c r="I489" s="315"/>
      <c r="J489" s="315"/>
      <c r="K489" s="315"/>
      <c r="L489" s="315"/>
      <c r="M489" s="315"/>
      <c r="N489" s="314"/>
      <c r="O489" s="168">
        <f>IF(A1taxstdlife="n/a","n/a",IF(O$3&gt;(A1taxstdlife+$E489),((Input!$N$143+Input!$N$109)*$N$7)-SUM($N489:N489),((Input!$N$143+Input!$N$109)*$N$7)/A1taxstdlife))</f>
        <v>0</v>
      </c>
      <c r="P489" s="168">
        <f>IF(A1taxstdlife="n/a","n/a",IF(P$3&gt;(A1taxstdlife+$E489),((Input!$N$143+Input!$N$109)*$N$7)-SUM($N489:O489),((Input!$N$143+Input!$N$109)*$N$7)/A1taxstdlife))</f>
        <v>0</v>
      </c>
      <c r="Q489" s="168">
        <f>IF(A1taxstdlife="n/a","n/a",IF(Q$3&gt;(A1taxstdlife+$E489),((Input!$N$143+Input!$N$109)*$N$7)-SUM($N489:P489),((Input!$N$143+Input!$N$109)*$N$7)/A1taxstdlife))</f>
        <v>0</v>
      </c>
      <c r="R489" s="168">
        <f>IF(A1taxstdlife="n/a","n/a",IF(R$3&gt;(A1taxstdlife+$E489),((Input!$N$143+Input!$N$109)*$N$7)-SUM($N489:Q489),((Input!$N$143+Input!$N$109)*$N$7)/A1taxstdlife))</f>
        <v>0</v>
      </c>
      <c r="S489" s="168">
        <f>IF(A1taxstdlife="n/a","n/a",IF(S$3&gt;(A1taxstdlife+$E489),((Input!$N$143+Input!$N$109)*$N$7)-SUM($N489:R489),((Input!$N$143+Input!$N$109)*$N$7)/A1taxstdlife))</f>
        <v>0</v>
      </c>
      <c r="T489" s="168">
        <f>IF(A1taxstdlife="n/a","n/a",IF(T$3&gt;(A1taxstdlife+$E489),((Input!$N$143+Input!$N$109)*$N$7)-SUM($N489:S489),((Input!$N$143+Input!$N$109)*$N$7)/A1taxstdlife))</f>
        <v>0</v>
      </c>
      <c r="U489" s="168">
        <f>IF(A1taxstdlife="n/a","n/a",IF(U$3&gt;(A1taxstdlife+$E489),((Input!$N$143+Input!$N$109)*$N$7)-SUM($N489:T489),((Input!$N$143+Input!$N$109)*$N$7)/A1taxstdlife))</f>
        <v>0</v>
      </c>
      <c r="V489" s="168">
        <f>IF(A1taxstdlife="n/a","n/a",IF(V$3&gt;(A1taxstdlife+$E489),((Input!$N$143+Input!$N$109)*$N$7)-SUM($N489:U489),((Input!$N$143+Input!$N$109)*$N$7)/A1taxstdlife))</f>
        <v>0</v>
      </c>
      <c r="W489" s="168">
        <f>IF(A1taxstdlife="n/a","n/a",IF(W$3&gt;(A1taxstdlife+$E489),((Input!$N$143+Input!$N$109)*$N$7)-SUM($N489:V489),((Input!$N$143+Input!$N$109)*$N$7)/A1taxstdlife))</f>
        <v>0</v>
      </c>
      <c r="X489" s="168">
        <f>IF(A1taxstdlife="n/a","n/a",IF(X$3&gt;(A1taxstdlife+$E489),((Input!$N$143+Input!$N$109)*$N$7)-SUM($N489:W489),((Input!$N$143+Input!$N$109)*$N$7)/A1taxstdlife))</f>
        <v>0</v>
      </c>
      <c r="Y489" s="168">
        <f>IF(A1taxstdlife="n/a","n/a",IF(Y$3&gt;(A1taxstdlife+$E489),((Input!$N$143+Input!$N$109)*$N$7)-SUM($N489:X489),((Input!$N$143+Input!$N$109)*$N$7)/A1taxstdlife))</f>
        <v>0</v>
      </c>
      <c r="Z489" s="168">
        <f>IF(A1taxstdlife="n/a","n/a",IF(Z$3&gt;(A1taxstdlife+$E489),((Input!$N$143+Input!$N$109)*$N$7)-SUM($N489:Y489),((Input!$N$143+Input!$N$109)*$N$7)/A1taxstdlife))</f>
        <v>0</v>
      </c>
      <c r="AA489" s="168">
        <f>IF(A1taxstdlife="n/a","n/a",IF(AA$3&gt;(A1taxstdlife+$E489),((Input!$N$143+Input!$N$109)*$N$7)-SUM($N489:Z489),((Input!$N$143+Input!$N$109)*$N$7)/A1taxstdlife))</f>
        <v>0</v>
      </c>
      <c r="AB489" s="168">
        <f>IF(A1taxstdlife="n/a","n/a",IF(AB$3&gt;(A1taxstdlife+$E489),((Input!$N$143+Input!$N$109)*$N$7)-SUM($N489:AA489),((Input!$N$143+Input!$N$109)*$N$7)/A1taxstdlife))</f>
        <v>0</v>
      </c>
      <c r="AC489" s="168">
        <f>IF(A1taxstdlife="n/a","n/a",IF(AC$3&gt;(A1taxstdlife+$E489),((Input!$N$143+Input!$N$109)*$N$7)-SUM($N489:AB489),((Input!$N$143+Input!$N$109)*$N$7)/A1taxstdlife))</f>
        <v>0</v>
      </c>
      <c r="AD489" s="168">
        <f>IF(A1taxstdlife="n/a","n/a",IF(AD$3&gt;(A1taxstdlife+$E489),((Input!$N$143+Input!$N$109)*$N$7)-SUM($N489:AC489),((Input!$N$143+Input!$N$109)*$N$7)/A1taxstdlife))</f>
        <v>0</v>
      </c>
      <c r="AE489" s="168">
        <f>IF(A1taxstdlife="n/a","n/a",IF(AE$3&gt;(A1taxstdlife+$E489),((Input!$N$143+Input!$N$109)*$N$7)-SUM($N489:AD489),((Input!$N$143+Input!$N$109)*$N$7)/A1taxstdlife))</f>
        <v>0</v>
      </c>
      <c r="AF489" s="168">
        <f>IF(A1taxstdlife="n/a","n/a",IF(AF$3&gt;(A1taxstdlife+$E489),((Input!$N$143+Input!$N$109)*$N$7)-SUM($N489:AE489),((Input!$N$143+Input!$N$109)*$N$7)/A1taxstdlife))</f>
        <v>0</v>
      </c>
      <c r="AG489" s="168">
        <f>IF(A1taxstdlife="n/a","n/a",IF(AG$3&gt;(A1taxstdlife+$E489),((Input!$N$143+Input!$N$109)*$N$7)-SUM($N489:AF489),((Input!$N$143+Input!$N$109)*$N$7)/A1taxstdlife))</f>
        <v>0</v>
      </c>
      <c r="AH489" s="168">
        <f>IF(A1taxstdlife="n/a","n/a",IF(AH$3&gt;(A1taxstdlife+$E489),((Input!$N$143+Input!$N$109)*$N$7)-SUM($N489:AG489),((Input!$N$143+Input!$N$109)*$N$7)/A1taxstdlife))</f>
        <v>0</v>
      </c>
      <c r="AI489" s="168">
        <f>IF(A1taxstdlife="n/a","n/a",IF(AI$3&gt;(A1taxstdlife+$E489),((Input!$N$143+Input!$N$109)*$N$7)-SUM($N489:AH489),((Input!$N$143+Input!$N$109)*$N$7)/A1taxstdlife))</f>
        <v>0</v>
      </c>
      <c r="AJ489" s="168">
        <f>IF(A1taxstdlife="n/a","n/a",IF(AJ$3&gt;(A1taxstdlife+$E489),((Input!$N$143+Input!$N$109)*$N$7)-SUM($N489:AI489),((Input!$N$143+Input!$N$109)*$N$7)/A1taxstdlife))</f>
        <v>0</v>
      </c>
      <c r="AK489" s="168">
        <f>IF(A1taxstdlife="n/a","n/a",IF(AK$3&gt;(A1taxstdlife+$E489),((Input!$N$143+Input!$N$109)*$N$7)-SUM($N489:AJ489),((Input!$N$143+Input!$N$109)*$N$7)/A1taxstdlife))</f>
        <v>0</v>
      </c>
      <c r="AL489" s="168">
        <f>IF(A1taxstdlife="n/a","n/a",IF(AL$3&gt;(A1taxstdlife+$E489),((Input!$N$143+Input!$N$109)*$N$7)-SUM($N489:AK489),((Input!$N$143+Input!$N$109)*$N$7)/A1taxstdlife))</f>
        <v>0</v>
      </c>
      <c r="AM489" s="168">
        <f>IF(A1taxstdlife="n/a","n/a",IF(AM$3&gt;(A1taxstdlife+$E489),((Input!$N$143+Input!$N$109)*$N$7)-SUM($N489:AL489),((Input!$N$143+Input!$N$109)*$N$7)/A1taxstdlife))</f>
        <v>0</v>
      </c>
      <c r="AN489" s="168">
        <f>IF(A1taxstdlife="n/a","n/a",IF(AN$3&gt;(A1taxstdlife+$E489),((Input!$N$143+Input!$N$109)*$N$7)-SUM($N489:AM489),((Input!$N$143+Input!$N$109)*$N$7)/A1taxstdlife))</f>
        <v>0</v>
      </c>
      <c r="AO489" s="168">
        <f>IF(A1taxstdlife="n/a","n/a",IF(AO$3&gt;(A1taxstdlife+$E489),((Input!$N$143+Input!$N$109)*$N$7)-SUM($N489:AN489),((Input!$N$143+Input!$N$109)*$N$7)/A1taxstdlife))</f>
        <v>0</v>
      </c>
      <c r="AP489" s="168">
        <f>IF(A1taxstdlife="n/a","n/a",IF(AP$3&gt;(A1taxstdlife+$E489),((Input!$N$143+Input!$N$109)*$N$7)-SUM($N489:AO489),((Input!$N$143+Input!$N$109)*$N$7)/A1taxstdlife))</f>
        <v>0</v>
      </c>
      <c r="AQ489" s="168">
        <f>IF(A1taxstdlife="n/a","n/a",IF(AQ$3&gt;(A1taxstdlife+$E489),((Input!$N$143+Input!$N$109)*$N$7)-SUM($N489:AP489),((Input!$N$143+Input!$N$109)*$N$7)/A1taxstdlife))</f>
        <v>0</v>
      </c>
      <c r="AR489" s="168">
        <f>IF(A1taxstdlife="n/a","n/a",IF(AR$3&gt;(A1taxstdlife+$E489),((Input!$N$143+Input!$N$109)*$N$7)-SUM($N489:AQ489),((Input!$N$143+Input!$N$109)*$N$7)/A1taxstdlife))</f>
        <v>0</v>
      </c>
      <c r="AS489" s="168">
        <f>IF(A1taxstdlife="n/a","n/a",IF(AS$3&gt;(A1taxstdlife+$E489),((Input!$N$143+Input!$N$109)*$N$7)-SUM($N489:AR489),((Input!$N$143+Input!$N$109)*$N$7)/A1taxstdlife))</f>
        <v>0</v>
      </c>
      <c r="AT489" s="168">
        <f>IF(A1taxstdlife="n/a","n/a",IF(AT$3&gt;(A1taxstdlife+$E489),((Input!$N$143+Input!$N$109)*$N$7)-SUM($N489:AS489),((Input!$N$143+Input!$N$109)*$N$7)/A1taxstdlife))</f>
        <v>0</v>
      </c>
      <c r="AU489" s="168">
        <f>IF(A1taxstdlife="n/a","n/a",IF(AU$3&gt;(A1taxstdlife+$E489),((Input!$N$143+Input!$N$109)*$N$7)-SUM($N489:AT489),((Input!$N$143+Input!$N$109)*$N$7)/A1taxstdlife))</f>
        <v>0</v>
      </c>
      <c r="AV489" s="168">
        <f>IF(A1taxstdlife="n/a","n/a",IF(AV$3&gt;(A1taxstdlife+$E489),((Input!$N$143+Input!$N$109)*$N$7)-SUM($N489:AU489),((Input!$N$143+Input!$N$109)*$N$7)/A1taxstdlife))</f>
        <v>0</v>
      </c>
      <c r="AW489" s="168">
        <f>IF(A1taxstdlife="n/a","n/a",IF(AW$3&gt;(A1taxstdlife+$E489),((Input!$N$143+Input!$N$109)*$N$7)-SUM($N489:AV489),((Input!$N$143+Input!$N$109)*$N$7)/A1taxstdlife))</f>
        <v>0</v>
      </c>
      <c r="AX489" s="168">
        <f>IF(A1taxstdlife="n/a","n/a",IF(AX$3&gt;(A1taxstdlife+$E489),((Input!$N$143+Input!$N$109)*$N$7)-SUM($N489:AW489),((Input!$N$143+Input!$N$109)*$N$7)/A1taxstdlife))</f>
        <v>0</v>
      </c>
      <c r="AY489" s="168">
        <f>IF(A1taxstdlife="n/a","n/a",IF(AY$3&gt;(A1taxstdlife+$E489),((Input!$N$143+Input!$N$109)*$N$7)-SUM($N489:AX489),((Input!$N$143+Input!$N$109)*$N$7)/A1taxstdlife))</f>
        <v>0</v>
      </c>
      <c r="AZ489" s="168">
        <f>IF(A1taxstdlife="n/a","n/a",IF(AZ$3&gt;(A1taxstdlife+$E489),((Input!$N$143+Input!$N$109)*$N$7)-SUM($N489:AY489),((Input!$N$143+Input!$N$109)*$N$7)/A1taxstdlife))</f>
        <v>0</v>
      </c>
      <c r="BA489" s="168">
        <f>IF(A1taxstdlife="n/a","n/a",IF(BA$3&gt;(A1taxstdlife+$E489),((Input!$N$143+Input!$N$109)*$N$7)-SUM($N489:AZ489),((Input!$N$143+Input!$N$109)*$N$7)/A1taxstdlife))</f>
        <v>0</v>
      </c>
      <c r="BB489" s="168">
        <f>IF(A1taxstdlife="n/a","n/a",IF(BB$3&gt;(A1taxstdlife+$E489),((Input!$N$143+Input!$N$109)*$N$7)-SUM($N489:BA489),((Input!$N$143+Input!$N$109)*$N$7)/A1taxstdlife))</f>
        <v>0</v>
      </c>
      <c r="BC489" s="168">
        <f>IF(A1taxstdlife="n/a","n/a",IF(BC$3&gt;(A1taxstdlife+$E489),((Input!$N$143+Input!$N$109)*$N$7)-SUM($N489:BB489),((Input!$N$143+Input!$N$109)*$N$7)/A1taxstdlife))</f>
        <v>0</v>
      </c>
      <c r="BD489" s="168">
        <f>IF(A1taxstdlife="n/a","n/a",IF(BD$3&gt;(A1taxstdlife+$E489),((Input!$N$143+Input!$N$109)*$N$7)-SUM($N489:BC489),((Input!$N$143+Input!$N$109)*$N$7)/A1taxstdlife))</f>
        <v>0</v>
      </c>
      <c r="BE489" s="168">
        <f>IF(A1taxstdlife="n/a","n/a",IF(BE$3&gt;(A1taxstdlife+$E489),((Input!$N$143+Input!$N$109)*$N$7)-SUM($N489:BD489),((Input!$N$143+Input!$N$109)*$N$7)/A1taxstdlife))</f>
        <v>0</v>
      </c>
      <c r="BF489" s="168">
        <f>IF(A1taxstdlife="n/a","n/a",IF(BF$3&gt;(A1taxstdlife+$E489),((Input!$N$143+Input!$N$109)*$N$7)-SUM($N489:BE489),((Input!$N$143+Input!$N$109)*$N$7)/A1taxstdlife))</f>
        <v>0</v>
      </c>
      <c r="BG489" s="168">
        <f>IF(A1taxstdlife="n/a","n/a",IF(BG$3&gt;(A1taxstdlife+$E489),((Input!$N$143+Input!$N$109)*$N$7)-SUM($N489:BF489),((Input!$N$143+Input!$N$109)*$N$7)/A1taxstdlife))</f>
        <v>0</v>
      </c>
      <c r="BH489" s="168">
        <f>IF(A1taxstdlife="n/a","n/a",IF(BH$3&gt;(A1taxstdlife+$E489),((Input!$N$143+Input!$N$109)*$N$7)-SUM($N489:BG489),((Input!$N$143+Input!$N$109)*$N$7)/A1taxstdlife))</f>
        <v>0</v>
      </c>
      <c r="BI489" s="168">
        <f>IF(A1taxstdlife="n/a","n/a",IF(BI$3&gt;(A1taxstdlife+$E489),((Input!$N$143+Input!$N$109)*$N$7)-SUM($N489:BH489),((Input!$N$143+Input!$N$109)*$N$7)/A1taxstdlife))</f>
        <v>0</v>
      </c>
      <c r="BJ489" s="20"/>
      <c r="BK489" s="20"/>
    </row>
    <row r="490" spans="1:63" s="6" customFormat="1" hidden="1" outlineLevel="2">
      <c r="A490" s="20"/>
      <c r="B490" s="38"/>
      <c r="C490" s="37"/>
      <c r="D490" s="641"/>
      <c r="E490" s="287">
        <v>9</v>
      </c>
      <c r="F490" s="40"/>
      <c r="G490" s="313"/>
      <c r="H490" s="315"/>
      <c r="I490" s="315"/>
      <c r="J490" s="315"/>
      <c r="K490" s="315"/>
      <c r="L490" s="315"/>
      <c r="M490" s="315"/>
      <c r="N490" s="315"/>
      <c r="O490" s="314"/>
      <c r="P490" s="168">
        <f>IF(A1taxstdlife="n/a","n/a",IF(P$3&gt;(A1taxstdlife+$E490),((Input!$O$143+Input!$O$109)*$O$7)-SUM($O490:O490),((Input!$O$143+Input!$O$109)*$O$7)/A1taxstdlife))</f>
        <v>0</v>
      </c>
      <c r="Q490" s="168">
        <f>IF(A1taxstdlife="n/a","n/a",IF(Q$3&gt;(A1taxstdlife+$E490),((Input!$O$143+Input!$O$109)*$O$7)-SUM($O490:P490),((Input!$O$143+Input!$O$109)*$O$7)/A1taxstdlife))</f>
        <v>0</v>
      </c>
      <c r="R490" s="168">
        <f>IF(A1taxstdlife="n/a","n/a",IF(R$3&gt;(A1taxstdlife+$E490),((Input!$O$143+Input!$O$109)*$O$7)-SUM($O490:Q490),((Input!$O$143+Input!$O$109)*$O$7)/A1taxstdlife))</f>
        <v>0</v>
      </c>
      <c r="S490" s="168">
        <f>IF(A1taxstdlife="n/a","n/a",IF(S$3&gt;(A1taxstdlife+$E490),((Input!$O$143+Input!$O$109)*$O$7)-SUM($O490:R490),((Input!$O$143+Input!$O$109)*$O$7)/A1taxstdlife))</f>
        <v>0</v>
      </c>
      <c r="T490" s="168">
        <f>IF(A1taxstdlife="n/a","n/a",IF(T$3&gt;(A1taxstdlife+$E490),((Input!$O$143+Input!$O$109)*$O$7)-SUM($O490:S490),((Input!$O$143+Input!$O$109)*$O$7)/A1taxstdlife))</f>
        <v>0</v>
      </c>
      <c r="U490" s="168">
        <f>IF(A1taxstdlife="n/a","n/a",IF(U$3&gt;(A1taxstdlife+$E490),((Input!$O$143+Input!$O$109)*$O$7)-SUM($O490:T490),((Input!$O$143+Input!$O$109)*$O$7)/A1taxstdlife))</f>
        <v>0</v>
      </c>
      <c r="V490" s="168">
        <f>IF(A1taxstdlife="n/a","n/a",IF(V$3&gt;(A1taxstdlife+$E490),((Input!$O$143+Input!$O$109)*$O$7)-SUM($O490:U490),((Input!$O$143+Input!$O$109)*$O$7)/A1taxstdlife))</f>
        <v>0</v>
      </c>
      <c r="W490" s="168">
        <f>IF(A1taxstdlife="n/a","n/a",IF(W$3&gt;(A1taxstdlife+$E490),((Input!$O$143+Input!$O$109)*$O$7)-SUM($O490:V490),((Input!$O$143+Input!$O$109)*$O$7)/A1taxstdlife))</f>
        <v>0</v>
      </c>
      <c r="X490" s="168">
        <f>IF(A1taxstdlife="n/a","n/a",IF(X$3&gt;(A1taxstdlife+$E490),((Input!$O$143+Input!$O$109)*$O$7)-SUM($O490:W490),((Input!$O$143+Input!$O$109)*$O$7)/A1taxstdlife))</f>
        <v>0</v>
      </c>
      <c r="Y490" s="168">
        <f>IF(A1taxstdlife="n/a","n/a",IF(Y$3&gt;(A1taxstdlife+$E490),((Input!$O$143+Input!$O$109)*$O$7)-SUM($O490:X490),((Input!$O$143+Input!$O$109)*$O$7)/A1taxstdlife))</f>
        <v>0</v>
      </c>
      <c r="Z490" s="168">
        <f>IF(A1taxstdlife="n/a","n/a",IF(Z$3&gt;(A1taxstdlife+$E490),((Input!$O$143+Input!$O$109)*$O$7)-SUM($O490:Y490),((Input!$O$143+Input!$O$109)*$O$7)/A1taxstdlife))</f>
        <v>0</v>
      </c>
      <c r="AA490" s="168">
        <f>IF(A1taxstdlife="n/a","n/a",IF(AA$3&gt;(A1taxstdlife+$E490),((Input!$O$143+Input!$O$109)*$O$7)-SUM($O490:Z490),((Input!$O$143+Input!$O$109)*$O$7)/A1taxstdlife))</f>
        <v>0</v>
      </c>
      <c r="AB490" s="168">
        <f>IF(A1taxstdlife="n/a","n/a",IF(AB$3&gt;(A1taxstdlife+$E490),((Input!$O$143+Input!$O$109)*$O$7)-SUM($O490:AA490),((Input!$O$143+Input!$O$109)*$O$7)/A1taxstdlife))</f>
        <v>0</v>
      </c>
      <c r="AC490" s="168">
        <f>IF(A1taxstdlife="n/a","n/a",IF(AC$3&gt;(A1taxstdlife+$E490),((Input!$O$143+Input!$O$109)*$O$7)-SUM($O490:AB490),((Input!$O$143+Input!$O$109)*$O$7)/A1taxstdlife))</f>
        <v>0</v>
      </c>
      <c r="AD490" s="168">
        <f>IF(A1taxstdlife="n/a","n/a",IF(AD$3&gt;(A1taxstdlife+$E490),((Input!$O$143+Input!$O$109)*$O$7)-SUM($O490:AC490),((Input!$O$143+Input!$O$109)*$O$7)/A1taxstdlife))</f>
        <v>0</v>
      </c>
      <c r="AE490" s="168">
        <f>IF(A1taxstdlife="n/a","n/a",IF(AE$3&gt;(A1taxstdlife+$E490),((Input!$O$143+Input!$O$109)*$O$7)-SUM($O490:AD490),((Input!$O$143+Input!$O$109)*$O$7)/A1taxstdlife))</f>
        <v>0</v>
      </c>
      <c r="AF490" s="168">
        <f>IF(A1taxstdlife="n/a","n/a",IF(AF$3&gt;(A1taxstdlife+$E490),((Input!$O$143+Input!$O$109)*$O$7)-SUM($O490:AE490),((Input!$O$143+Input!$O$109)*$O$7)/A1taxstdlife))</f>
        <v>0</v>
      </c>
      <c r="AG490" s="168">
        <f>IF(A1taxstdlife="n/a","n/a",IF(AG$3&gt;(A1taxstdlife+$E490),((Input!$O$143+Input!$O$109)*$O$7)-SUM($O490:AF490),((Input!$O$143+Input!$O$109)*$O$7)/A1taxstdlife))</f>
        <v>0</v>
      </c>
      <c r="AH490" s="168">
        <f>IF(A1taxstdlife="n/a","n/a",IF(AH$3&gt;(A1taxstdlife+$E490),((Input!$O$143+Input!$O$109)*$O$7)-SUM($O490:AG490),((Input!$O$143+Input!$O$109)*$O$7)/A1taxstdlife))</f>
        <v>0</v>
      </c>
      <c r="AI490" s="168">
        <f>IF(A1taxstdlife="n/a","n/a",IF(AI$3&gt;(A1taxstdlife+$E490),((Input!$O$143+Input!$O$109)*$O$7)-SUM($O490:AH490),((Input!$O$143+Input!$O$109)*$O$7)/A1taxstdlife))</f>
        <v>0</v>
      </c>
      <c r="AJ490" s="168">
        <f>IF(A1taxstdlife="n/a","n/a",IF(AJ$3&gt;(A1taxstdlife+$E490),((Input!$O$143+Input!$O$109)*$O$7)-SUM($O490:AI490),((Input!$O$143+Input!$O$109)*$O$7)/A1taxstdlife))</f>
        <v>0</v>
      </c>
      <c r="AK490" s="168">
        <f>IF(A1taxstdlife="n/a","n/a",IF(AK$3&gt;(A1taxstdlife+$E490),((Input!$O$143+Input!$O$109)*$O$7)-SUM($O490:AJ490),((Input!$O$143+Input!$O$109)*$O$7)/A1taxstdlife))</f>
        <v>0</v>
      </c>
      <c r="AL490" s="168">
        <f>IF(A1taxstdlife="n/a","n/a",IF(AL$3&gt;(A1taxstdlife+$E490),((Input!$O$143+Input!$O$109)*$O$7)-SUM($O490:AK490),((Input!$O$143+Input!$O$109)*$O$7)/A1taxstdlife))</f>
        <v>0</v>
      </c>
      <c r="AM490" s="168">
        <f>IF(A1taxstdlife="n/a","n/a",IF(AM$3&gt;(A1taxstdlife+$E490),((Input!$O$143+Input!$O$109)*$O$7)-SUM($O490:AL490),((Input!$O$143+Input!$O$109)*$O$7)/A1taxstdlife))</f>
        <v>0</v>
      </c>
      <c r="AN490" s="168">
        <f>IF(A1taxstdlife="n/a","n/a",IF(AN$3&gt;(A1taxstdlife+$E490),((Input!$O$143+Input!$O$109)*$O$7)-SUM($O490:AM490),((Input!$O$143+Input!$O$109)*$O$7)/A1taxstdlife))</f>
        <v>0</v>
      </c>
      <c r="AO490" s="168">
        <f>IF(A1taxstdlife="n/a","n/a",IF(AO$3&gt;(A1taxstdlife+$E490),((Input!$O$143+Input!$O$109)*$O$7)-SUM($O490:AN490),((Input!$O$143+Input!$O$109)*$O$7)/A1taxstdlife))</f>
        <v>0</v>
      </c>
      <c r="AP490" s="168">
        <f>IF(A1taxstdlife="n/a","n/a",IF(AP$3&gt;(A1taxstdlife+$E490),((Input!$O$143+Input!$O$109)*$O$7)-SUM($O490:AO490),((Input!$O$143+Input!$O$109)*$O$7)/A1taxstdlife))</f>
        <v>0</v>
      </c>
      <c r="AQ490" s="168">
        <f>IF(A1taxstdlife="n/a","n/a",IF(AQ$3&gt;(A1taxstdlife+$E490),((Input!$O$143+Input!$O$109)*$O$7)-SUM($O490:AP490),((Input!$O$143+Input!$O$109)*$O$7)/A1taxstdlife))</f>
        <v>0</v>
      </c>
      <c r="AR490" s="168">
        <f>IF(A1taxstdlife="n/a","n/a",IF(AR$3&gt;(A1taxstdlife+$E490),((Input!$O$143+Input!$O$109)*$O$7)-SUM($O490:AQ490),((Input!$O$143+Input!$O$109)*$O$7)/A1taxstdlife))</f>
        <v>0</v>
      </c>
      <c r="AS490" s="168">
        <f>IF(A1taxstdlife="n/a","n/a",IF(AS$3&gt;(A1taxstdlife+$E490),((Input!$O$143+Input!$O$109)*$O$7)-SUM($O490:AR490),((Input!$O$143+Input!$O$109)*$O$7)/A1taxstdlife))</f>
        <v>0</v>
      </c>
      <c r="AT490" s="168">
        <f>IF(A1taxstdlife="n/a","n/a",IF(AT$3&gt;(A1taxstdlife+$E490),((Input!$O$143+Input!$O$109)*$O$7)-SUM($O490:AS490),((Input!$O$143+Input!$O$109)*$O$7)/A1taxstdlife))</f>
        <v>0</v>
      </c>
      <c r="AU490" s="168">
        <f>IF(A1taxstdlife="n/a","n/a",IF(AU$3&gt;(A1taxstdlife+$E490),((Input!$O$143+Input!$O$109)*$O$7)-SUM($O490:AT490),((Input!$O$143+Input!$O$109)*$O$7)/A1taxstdlife))</f>
        <v>0</v>
      </c>
      <c r="AV490" s="168">
        <f>IF(A1taxstdlife="n/a","n/a",IF(AV$3&gt;(A1taxstdlife+$E490),((Input!$O$143+Input!$O$109)*$O$7)-SUM($O490:AU490),((Input!$O$143+Input!$O$109)*$O$7)/A1taxstdlife))</f>
        <v>0</v>
      </c>
      <c r="AW490" s="168">
        <f>IF(A1taxstdlife="n/a","n/a",IF(AW$3&gt;(A1taxstdlife+$E490),((Input!$O$143+Input!$O$109)*$O$7)-SUM($O490:AV490),((Input!$O$143+Input!$O$109)*$O$7)/A1taxstdlife))</f>
        <v>0</v>
      </c>
      <c r="AX490" s="168">
        <f>IF(A1taxstdlife="n/a","n/a",IF(AX$3&gt;(A1taxstdlife+$E490),((Input!$O$143+Input!$O$109)*$O$7)-SUM($O490:AW490),((Input!$O$143+Input!$O$109)*$O$7)/A1taxstdlife))</f>
        <v>0</v>
      </c>
      <c r="AY490" s="168">
        <f>IF(A1taxstdlife="n/a","n/a",IF(AY$3&gt;(A1taxstdlife+$E490),((Input!$O$143+Input!$O$109)*$O$7)-SUM($O490:AX490),((Input!$O$143+Input!$O$109)*$O$7)/A1taxstdlife))</f>
        <v>0</v>
      </c>
      <c r="AZ490" s="168">
        <f>IF(A1taxstdlife="n/a","n/a",IF(AZ$3&gt;(A1taxstdlife+$E490),((Input!$O$143+Input!$O$109)*$O$7)-SUM($O490:AY490),((Input!$O$143+Input!$O$109)*$O$7)/A1taxstdlife))</f>
        <v>0</v>
      </c>
      <c r="BA490" s="168">
        <f>IF(A1taxstdlife="n/a","n/a",IF(BA$3&gt;(A1taxstdlife+$E490),((Input!$O$143+Input!$O$109)*$O$7)-SUM($O490:AZ490),((Input!$O$143+Input!$O$109)*$O$7)/A1taxstdlife))</f>
        <v>0</v>
      </c>
      <c r="BB490" s="168">
        <f>IF(A1taxstdlife="n/a","n/a",IF(BB$3&gt;(A1taxstdlife+$E490),((Input!$O$143+Input!$O$109)*$O$7)-SUM($O490:BA490),((Input!$O$143+Input!$O$109)*$O$7)/A1taxstdlife))</f>
        <v>0</v>
      </c>
      <c r="BC490" s="168">
        <f>IF(A1taxstdlife="n/a","n/a",IF(BC$3&gt;(A1taxstdlife+$E490),((Input!$O$143+Input!$O$109)*$O$7)-SUM($O490:BB490),((Input!$O$143+Input!$O$109)*$O$7)/A1taxstdlife))</f>
        <v>0</v>
      </c>
      <c r="BD490" s="168">
        <f>IF(A1taxstdlife="n/a","n/a",IF(BD$3&gt;(A1taxstdlife+$E490),((Input!$O$143+Input!$O$109)*$O$7)-SUM($O490:BC490),((Input!$O$143+Input!$O$109)*$O$7)/A1taxstdlife))</f>
        <v>0</v>
      </c>
      <c r="BE490" s="168">
        <f>IF(A1taxstdlife="n/a","n/a",IF(BE$3&gt;(A1taxstdlife+$E490),((Input!$O$143+Input!$O$109)*$O$7)-SUM($O490:BD490),((Input!$O$143+Input!$O$109)*$O$7)/A1taxstdlife))</f>
        <v>0</v>
      </c>
      <c r="BF490" s="168">
        <f>IF(A1taxstdlife="n/a","n/a",IF(BF$3&gt;(A1taxstdlife+$E490),((Input!$O$143+Input!$O$109)*$O$7)-SUM($O490:BE490),((Input!$O$143+Input!$O$109)*$O$7)/A1taxstdlife))</f>
        <v>0</v>
      </c>
      <c r="BG490" s="168">
        <f>IF(A1taxstdlife="n/a","n/a",IF(BG$3&gt;(A1taxstdlife+$E490),((Input!$O$143+Input!$O$109)*$O$7)-SUM($O490:BF490),((Input!$O$143+Input!$O$109)*$O$7)/A1taxstdlife))</f>
        <v>0</v>
      </c>
      <c r="BH490" s="168">
        <f>IF(A1taxstdlife="n/a","n/a",IF(BH$3&gt;(A1taxstdlife+$E490),((Input!$O$143+Input!$O$109)*$O$7)-SUM($O490:BG490),((Input!$O$143+Input!$O$109)*$O$7)/A1taxstdlife))</f>
        <v>0</v>
      </c>
      <c r="BI490" s="168">
        <f>IF(A1taxstdlife="n/a","n/a",IF(BI$3&gt;(A1taxstdlife+$E490),((Input!$O$143+Input!$O$109)*$O$7)-SUM($O490:BH490),((Input!$O$143+Input!$O$109)*$O$7)/A1taxstdlife))</f>
        <v>0</v>
      </c>
      <c r="BJ490" s="20"/>
      <c r="BK490" s="20"/>
    </row>
    <row r="491" spans="1:63" s="6" customFormat="1" hidden="1" outlineLevel="2">
      <c r="A491" s="20"/>
      <c r="B491" s="38"/>
      <c r="C491" s="37"/>
      <c r="D491" s="641"/>
      <c r="E491" s="288">
        <v>10</v>
      </c>
      <c r="F491" s="40"/>
      <c r="G491" s="313"/>
      <c r="H491" s="315"/>
      <c r="I491" s="315"/>
      <c r="J491" s="315"/>
      <c r="K491" s="315"/>
      <c r="L491" s="315"/>
      <c r="M491" s="315"/>
      <c r="N491" s="315"/>
      <c r="O491" s="315"/>
      <c r="P491" s="314"/>
      <c r="Q491" s="168">
        <f>IF(A1taxstdlife="n/a","n/a",IF(Q$3&gt;(A1taxstdlife+$E491),((Input!$P$143+Input!$P$109)*$P$7)-SUM($P491:P491),((Input!$P$143+Input!$P$109)*$P$7)/A1taxstdlife))</f>
        <v>0</v>
      </c>
      <c r="R491" s="168">
        <f>IF(A1taxstdlife="n/a","n/a",IF(R$3&gt;(A1taxstdlife+$E491),((Input!$P$143+Input!$P$109)*$P$7)-SUM($P491:Q491),((Input!$P$143+Input!$P$109)*$P$7)/A1taxstdlife))</f>
        <v>0</v>
      </c>
      <c r="S491" s="168">
        <f>IF(A1taxstdlife="n/a","n/a",IF(S$3&gt;(A1taxstdlife+$E491),((Input!$P$143+Input!$P$109)*$P$7)-SUM($P491:R491),((Input!$P$143+Input!$P$109)*$P$7)/A1taxstdlife))</f>
        <v>0</v>
      </c>
      <c r="T491" s="168">
        <f>IF(A1taxstdlife="n/a","n/a",IF(T$3&gt;(A1taxstdlife+$E491),((Input!$P$143+Input!$P$109)*$P$7)-SUM($P491:S491),((Input!$P$143+Input!$P$109)*$P$7)/A1taxstdlife))</f>
        <v>0</v>
      </c>
      <c r="U491" s="168">
        <f>IF(A1taxstdlife="n/a","n/a",IF(U$3&gt;(A1taxstdlife+$E491),((Input!$P$143+Input!$P$109)*$P$7)-SUM($P491:T491),((Input!$P$143+Input!$P$109)*$P$7)/A1taxstdlife))</f>
        <v>0</v>
      </c>
      <c r="V491" s="168">
        <f>IF(A1taxstdlife="n/a","n/a",IF(V$3&gt;(A1taxstdlife+$E491),((Input!$P$143+Input!$P$109)*$P$7)-SUM($P491:U491),((Input!$P$143+Input!$P$109)*$P$7)/A1taxstdlife))</f>
        <v>0</v>
      </c>
      <c r="W491" s="168">
        <f>IF(A1taxstdlife="n/a","n/a",IF(W$3&gt;(A1taxstdlife+$E491),((Input!$P$143+Input!$P$109)*$P$7)-SUM($P491:V491),((Input!$P$143+Input!$P$109)*$P$7)/A1taxstdlife))</f>
        <v>0</v>
      </c>
      <c r="X491" s="168">
        <f>IF(A1taxstdlife="n/a","n/a",IF(X$3&gt;(A1taxstdlife+$E491),((Input!$P$143+Input!$P$109)*$P$7)-SUM($P491:W491),((Input!$P$143+Input!$P$109)*$P$7)/A1taxstdlife))</f>
        <v>0</v>
      </c>
      <c r="Y491" s="168">
        <f>IF(A1taxstdlife="n/a","n/a",IF(Y$3&gt;(A1taxstdlife+$E491),((Input!$P$143+Input!$P$109)*$P$7)-SUM($P491:X491),((Input!$P$143+Input!$P$109)*$P$7)/A1taxstdlife))</f>
        <v>0</v>
      </c>
      <c r="Z491" s="168">
        <f>IF(A1taxstdlife="n/a","n/a",IF(Z$3&gt;(A1taxstdlife+$E491),((Input!$P$143+Input!$P$109)*$P$7)-SUM($P491:Y491),((Input!$P$143+Input!$P$109)*$P$7)/A1taxstdlife))</f>
        <v>0</v>
      </c>
      <c r="AA491" s="168">
        <f>IF(A1taxstdlife="n/a","n/a",IF(AA$3&gt;(A1taxstdlife+$E491),((Input!$P$143+Input!$P$109)*$P$7)-SUM($P491:Z491),((Input!$P$143+Input!$P$109)*$P$7)/A1taxstdlife))</f>
        <v>0</v>
      </c>
      <c r="AB491" s="168">
        <f>IF(A1taxstdlife="n/a","n/a",IF(AB$3&gt;(A1taxstdlife+$E491),((Input!$P$143+Input!$P$109)*$P$7)-SUM($P491:AA491),((Input!$P$143+Input!$P$109)*$P$7)/A1taxstdlife))</f>
        <v>0</v>
      </c>
      <c r="AC491" s="168">
        <f>IF(A1taxstdlife="n/a","n/a",IF(AC$3&gt;(A1taxstdlife+$E491),((Input!$P$143+Input!$P$109)*$P$7)-SUM($P491:AB491),((Input!$P$143+Input!$P$109)*$P$7)/A1taxstdlife))</f>
        <v>0</v>
      </c>
      <c r="AD491" s="168">
        <f>IF(A1taxstdlife="n/a","n/a",IF(AD$3&gt;(A1taxstdlife+$E491),((Input!$P$143+Input!$P$109)*$P$7)-SUM($P491:AC491),((Input!$P$143+Input!$P$109)*$P$7)/A1taxstdlife))</f>
        <v>0</v>
      </c>
      <c r="AE491" s="168">
        <f>IF(A1taxstdlife="n/a","n/a",IF(AE$3&gt;(A1taxstdlife+$E491),((Input!$P$143+Input!$P$109)*$P$7)-SUM($P491:AD491),((Input!$P$143+Input!$P$109)*$P$7)/A1taxstdlife))</f>
        <v>0</v>
      </c>
      <c r="AF491" s="168">
        <f>IF(A1taxstdlife="n/a","n/a",IF(AF$3&gt;(A1taxstdlife+$E491),((Input!$P$143+Input!$P$109)*$P$7)-SUM($P491:AE491),((Input!$P$143+Input!$P$109)*$P$7)/A1taxstdlife))</f>
        <v>0</v>
      </c>
      <c r="AG491" s="168">
        <f>IF(A1taxstdlife="n/a","n/a",IF(AG$3&gt;(A1taxstdlife+$E491),((Input!$P$143+Input!$P$109)*$P$7)-SUM($P491:AF491),((Input!$P$143+Input!$P$109)*$P$7)/A1taxstdlife))</f>
        <v>0</v>
      </c>
      <c r="AH491" s="168">
        <f>IF(A1taxstdlife="n/a","n/a",IF(AH$3&gt;(A1taxstdlife+$E491),((Input!$P$143+Input!$P$109)*$P$7)-SUM($P491:AG491),((Input!$P$143+Input!$P$109)*$P$7)/A1taxstdlife))</f>
        <v>0</v>
      </c>
      <c r="AI491" s="168">
        <f>IF(A1taxstdlife="n/a","n/a",IF(AI$3&gt;(A1taxstdlife+$E491),((Input!$P$143+Input!$P$109)*$P$7)-SUM($P491:AH491),((Input!$P$143+Input!$P$109)*$P$7)/A1taxstdlife))</f>
        <v>0</v>
      </c>
      <c r="AJ491" s="168">
        <f>IF(A1taxstdlife="n/a","n/a",IF(AJ$3&gt;(A1taxstdlife+$E491),((Input!$P$143+Input!$P$109)*$P$7)-SUM($P491:AI491),((Input!$P$143+Input!$P$109)*$P$7)/A1taxstdlife))</f>
        <v>0</v>
      </c>
      <c r="AK491" s="168">
        <f>IF(A1taxstdlife="n/a","n/a",IF(AK$3&gt;(A1taxstdlife+$E491),((Input!$P$143+Input!$P$109)*$P$7)-SUM($P491:AJ491),((Input!$P$143+Input!$P$109)*$P$7)/A1taxstdlife))</f>
        <v>0</v>
      </c>
      <c r="AL491" s="168">
        <f>IF(A1taxstdlife="n/a","n/a",IF(AL$3&gt;(A1taxstdlife+$E491),((Input!$P$143+Input!$P$109)*$P$7)-SUM($P491:AK491),((Input!$P$143+Input!$P$109)*$P$7)/A1taxstdlife))</f>
        <v>0</v>
      </c>
      <c r="AM491" s="168">
        <f>IF(A1taxstdlife="n/a","n/a",IF(AM$3&gt;(A1taxstdlife+$E491),((Input!$P$143+Input!$P$109)*$P$7)-SUM($P491:AL491),((Input!$P$143+Input!$P$109)*$P$7)/A1taxstdlife))</f>
        <v>0</v>
      </c>
      <c r="AN491" s="168">
        <f>IF(A1taxstdlife="n/a","n/a",IF(AN$3&gt;(A1taxstdlife+$E491),((Input!$P$143+Input!$P$109)*$P$7)-SUM($P491:AM491),((Input!$P$143+Input!$P$109)*$P$7)/A1taxstdlife))</f>
        <v>0</v>
      </c>
      <c r="AO491" s="168">
        <f>IF(A1taxstdlife="n/a","n/a",IF(AO$3&gt;(A1taxstdlife+$E491),((Input!$P$143+Input!$P$109)*$P$7)-SUM($P491:AN491),((Input!$P$143+Input!$P$109)*$P$7)/A1taxstdlife))</f>
        <v>0</v>
      </c>
      <c r="AP491" s="168">
        <f>IF(A1taxstdlife="n/a","n/a",IF(AP$3&gt;(A1taxstdlife+$E491),((Input!$P$143+Input!$P$109)*$P$7)-SUM($P491:AO491),((Input!$P$143+Input!$P$109)*$P$7)/A1taxstdlife))</f>
        <v>0</v>
      </c>
      <c r="AQ491" s="168">
        <f>IF(A1taxstdlife="n/a","n/a",IF(AQ$3&gt;(A1taxstdlife+$E491),((Input!$P$143+Input!$P$109)*$P$7)-SUM($P491:AP491),((Input!$P$143+Input!$P$109)*$P$7)/A1taxstdlife))</f>
        <v>0</v>
      </c>
      <c r="AR491" s="168">
        <f>IF(A1taxstdlife="n/a","n/a",IF(AR$3&gt;(A1taxstdlife+$E491),((Input!$P$143+Input!$P$109)*$P$7)-SUM($P491:AQ491),((Input!$P$143+Input!$P$109)*$P$7)/A1taxstdlife))</f>
        <v>0</v>
      </c>
      <c r="AS491" s="168">
        <f>IF(A1taxstdlife="n/a","n/a",IF(AS$3&gt;(A1taxstdlife+$E491),((Input!$P$143+Input!$P$109)*$P$7)-SUM($P491:AR491),((Input!$P$143+Input!$P$109)*$P$7)/A1taxstdlife))</f>
        <v>0</v>
      </c>
      <c r="AT491" s="168">
        <f>IF(A1taxstdlife="n/a","n/a",IF(AT$3&gt;(A1taxstdlife+$E491),((Input!$P$143+Input!$P$109)*$P$7)-SUM($P491:AS491),((Input!$P$143+Input!$P$109)*$P$7)/A1taxstdlife))</f>
        <v>0</v>
      </c>
      <c r="AU491" s="168">
        <f>IF(A1taxstdlife="n/a","n/a",IF(AU$3&gt;(A1taxstdlife+$E491),((Input!$P$143+Input!$P$109)*$P$7)-SUM($P491:AT491),((Input!$P$143+Input!$P$109)*$P$7)/A1taxstdlife))</f>
        <v>0</v>
      </c>
      <c r="AV491" s="168">
        <f>IF(A1taxstdlife="n/a","n/a",IF(AV$3&gt;(A1taxstdlife+$E491),((Input!$P$143+Input!$P$109)*$P$7)-SUM($P491:AU491),((Input!$P$143+Input!$P$109)*$P$7)/A1taxstdlife))</f>
        <v>0</v>
      </c>
      <c r="AW491" s="168">
        <f>IF(A1taxstdlife="n/a","n/a",IF(AW$3&gt;(A1taxstdlife+$E491),((Input!$P$143+Input!$P$109)*$P$7)-SUM($P491:AV491),((Input!$P$143+Input!$P$109)*$P$7)/A1taxstdlife))</f>
        <v>0</v>
      </c>
      <c r="AX491" s="168">
        <f>IF(A1taxstdlife="n/a","n/a",IF(AX$3&gt;(A1taxstdlife+$E491),((Input!$P$143+Input!$P$109)*$P$7)-SUM($P491:AW491),((Input!$P$143+Input!$P$109)*$P$7)/A1taxstdlife))</f>
        <v>0</v>
      </c>
      <c r="AY491" s="168">
        <f>IF(A1taxstdlife="n/a","n/a",IF(AY$3&gt;(A1taxstdlife+$E491),((Input!$P$143+Input!$P$109)*$P$7)-SUM($P491:AX491),((Input!$P$143+Input!$P$109)*$P$7)/A1taxstdlife))</f>
        <v>0</v>
      </c>
      <c r="AZ491" s="168">
        <f>IF(A1taxstdlife="n/a","n/a",IF(AZ$3&gt;(A1taxstdlife+$E491),((Input!$P$143+Input!$P$109)*$P$7)-SUM($P491:AY491),((Input!$P$143+Input!$P$109)*$P$7)/A1taxstdlife))</f>
        <v>0</v>
      </c>
      <c r="BA491" s="168">
        <f>IF(A1taxstdlife="n/a","n/a",IF(BA$3&gt;(A1taxstdlife+$E491),((Input!$P$143+Input!$P$109)*$P$7)-SUM($P491:AZ491),((Input!$P$143+Input!$P$109)*$P$7)/A1taxstdlife))</f>
        <v>0</v>
      </c>
      <c r="BB491" s="168">
        <f>IF(A1taxstdlife="n/a","n/a",IF(BB$3&gt;(A1taxstdlife+$E491),((Input!$P$143+Input!$P$109)*$P$7)-SUM($P491:BA491),((Input!$P$143+Input!$P$109)*$P$7)/A1taxstdlife))</f>
        <v>0</v>
      </c>
      <c r="BC491" s="168">
        <f>IF(A1taxstdlife="n/a","n/a",IF(BC$3&gt;(A1taxstdlife+$E491),((Input!$P$143+Input!$P$109)*$P$7)-SUM($P491:BB491),((Input!$P$143+Input!$P$109)*$P$7)/A1taxstdlife))</f>
        <v>0</v>
      </c>
      <c r="BD491" s="168">
        <f>IF(A1taxstdlife="n/a","n/a",IF(BD$3&gt;(A1taxstdlife+$E491),((Input!$P$143+Input!$P$109)*$P$7)-SUM($P491:BC491),((Input!$P$143+Input!$P$109)*$P$7)/A1taxstdlife))</f>
        <v>0</v>
      </c>
      <c r="BE491" s="168">
        <f>IF(A1taxstdlife="n/a","n/a",IF(BE$3&gt;(A1taxstdlife+$E491),((Input!$P$143+Input!$P$109)*$P$7)-SUM($P491:BD491),((Input!$P$143+Input!$P$109)*$P$7)/A1taxstdlife))</f>
        <v>0</v>
      </c>
      <c r="BF491" s="168">
        <f>IF(A1taxstdlife="n/a","n/a",IF(BF$3&gt;(A1taxstdlife+$E491),((Input!$P$143+Input!$P$109)*$P$7)-SUM($P491:BE491),((Input!$P$143+Input!$P$109)*$P$7)/A1taxstdlife))</f>
        <v>0</v>
      </c>
      <c r="BG491" s="168">
        <f>IF(A1taxstdlife="n/a","n/a",IF(BG$3&gt;(A1taxstdlife+$E491),((Input!$P$143+Input!$P$109)*$P$7)-SUM($P491:BF491),((Input!$P$143+Input!$P$109)*$P$7)/A1taxstdlife))</f>
        <v>0</v>
      </c>
      <c r="BH491" s="168">
        <f>IF(A1taxstdlife="n/a","n/a",IF(BH$3&gt;(A1taxstdlife+$E491),((Input!$P$143+Input!$P$109)*$P$7)-SUM($P491:BG491),((Input!$P$143+Input!$P$109)*$P$7)/A1taxstdlife))</f>
        <v>0</v>
      </c>
      <c r="BI491" s="168">
        <f>IF(A1taxstdlife="n/a","n/a",IF(BI$3&gt;(A1taxstdlife+$E491),((Input!$P$143+Input!$P$109)*$P$7)-SUM($P491:BH491),((Input!$P$143+Input!$P$109)*$P$7)/A1taxstdlife))</f>
        <v>0</v>
      </c>
      <c r="BJ491" s="20"/>
      <c r="BK491" s="20"/>
    </row>
    <row r="492" spans="1:63" s="6" customFormat="1" hidden="1" outlineLevel="1">
      <c r="A492" s="20"/>
      <c r="B492" s="20"/>
      <c r="C492" s="38" t="str">
        <f>Asset1</f>
        <v>Sub-transmission lines and cables</v>
      </c>
      <c r="D492" s="20"/>
      <c r="E492" s="20"/>
      <c r="F492" s="35"/>
      <c r="G492" s="163">
        <f>SUM(G480:G491)</f>
        <v>27.898405731972957</v>
      </c>
      <c r="H492" s="163">
        <f t="shared" ref="H492:BI492" si="109">SUM(H480:H491)</f>
        <v>31.476813374064843</v>
      </c>
      <c r="I492" s="163">
        <f t="shared" si="109"/>
        <v>34.74348113985824</v>
      </c>
      <c r="J492" s="163">
        <f t="shared" si="109"/>
        <v>37.147213159052541</v>
      </c>
      <c r="K492" s="163">
        <f t="shared" si="109"/>
        <v>38.846604547976455</v>
      </c>
      <c r="L492" s="163">
        <f t="shared" si="109"/>
        <v>40.355023763949497</v>
      </c>
      <c r="M492" s="163">
        <f t="shared" si="109"/>
        <v>40.355023763949497</v>
      </c>
      <c r="N492" s="163">
        <f t="shared" si="109"/>
        <v>40.355023763949497</v>
      </c>
      <c r="O492" s="163">
        <f t="shared" si="109"/>
        <v>40.355023763949497</v>
      </c>
      <c r="P492" s="163">
        <f t="shared" si="109"/>
        <v>40.355023763949497</v>
      </c>
      <c r="Q492" s="163">
        <f t="shared" si="109"/>
        <v>40.355023763949497</v>
      </c>
      <c r="R492" s="163">
        <f t="shared" si="109"/>
        <v>40.355023763949497</v>
      </c>
      <c r="S492" s="163">
        <f t="shared" si="109"/>
        <v>40.355023763949497</v>
      </c>
      <c r="T492" s="163">
        <f t="shared" si="109"/>
        <v>40.355023763949497</v>
      </c>
      <c r="U492" s="163">
        <f t="shared" si="109"/>
        <v>40.355023763949497</v>
      </c>
      <c r="V492" s="163">
        <f t="shared" si="109"/>
        <v>40.355023763949497</v>
      </c>
      <c r="W492" s="163">
        <f t="shared" si="109"/>
        <v>40.355023763949497</v>
      </c>
      <c r="X492" s="163">
        <f t="shared" si="109"/>
        <v>40.355023763949497</v>
      </c>
      <c r="Y492" s="163">
        <f t="shared" si="109"/>
        <v>40.355023763949497</v>
      </c>
      <c r="Z492" s="163">
        <f t="shared" si="109"/>
        <v>40.355023763949497</v>
      </c>
      <c r="AA492" s="163">
        <f t="shared" si="109"/>
        <v>40.355023763949497</v>
      </c>
      <c r="AB492" s="163">
        <f t="shared" si="109"/>
        <v>40.355023763949497</v>
      </c>
      <c r="AC492" s="163">
        <f t="shared" si="109"/>
        <v>40.355023763949497</v>
      </c>
      <c r="AD492" s="163">
        <f t="shared" si="109"/>
        <v>40.355023763949497</v>
      </c>
      <c r="AE492" s="163">
        <f t="shared" si="109"/>
        <v>40.355023763949497</v>
      </c>
      <c r="AF492" s="163">
        <f t="shared" si="109"/>
        <v>40.355023763949497</v>
      </c>
      <c r="AG492" s="163">
        <f t="shared" si="109"/>
        <v>40.355023763949497</v>
      </c>
      <c r="AH492" s="163">
        <f t="shared" si="109"/>
        <v>40.355023763949497</v>
      </c>
      <c r="AI492" s="163">
        <f t="shared" si="109"/>
        <v>40.355023763949497</v>
      </c>
      <c r="AJ492" s="163">
        <f t="shared" si="109"/>
        <v>40.355023763949497</v>
      </c>
      <c r="AK492" s="163">
        <f t="shared" si="109"/>
        <v>40.355023763949497</v>
      </c>
      <c r="AL492" s="163">
        <f t="shared" si="109"/>
        <v>40.355023763949497</v>
      </c>
      <c r="AM492" s="163">
        <f t="shared" si="109"/>
        <v>40.355023763949497</v>
      </c>
      <c r="AN492" s="163">
        <f t="shared" si="109"/>
        <v>38.689693362832962</v>
      </c>
      <c r="AO492" s="163">
        <f t="shared" si="109"/>
        <v>12.456618031976536</v>
      </c>
      <c r="AP492" s="163">
        <f t="shared" si="109"/>
        <v>12.456618031976536</v>
      </c>
      <c r="AQ492" s="163">
        <f t="shared" si="109"/>
        <v>12.456618031976536</v>
      </c>
      <c r="AR492" s="163">
        <f t="shared" si="109"/>
        <v>12.456618031976536</v>
      </c>
      <c r="AS492" s="163">
        <f t="shared" si="109"/>
        <v>12.456618031976536</v>
      </c>
      <c r="AT492" s="163">
        <f t="shared" si="109"/>
        <v>12.456618031976536</v>
      </c>
      <c r="AU492" s="163">
        <f t="shared" si="109"/>
        <v>12.456618031976536</v>
      </c>
      <c r="AV492" s="163">
        <f t="shared" si="109"/>
        <v>12.456618031976536</v>
      </c>
      <c r="AW492" s="163">
        <f t="shared" si="109"/>
        <v>12.456618031976536</v>
      </c>
      <c r="AX492" s="163">
        <f t="shared" si="109"/>
        <v>12.456618031976536</v>
      </c>
      <c r="AY492" s="163">
        <f t="shared" si="109"/>
        <v>12.456618031976536</v>
      </c>
      <c r="AZ492" s="163">
        <f t="shared" si="109"/>
        <v>12.456618031976536</v>
      </c>
      <c r="BA492" s="163">
        <f t="shared" si="109"/>
        <v>12.456618031976536</v>
      </c>
      <c r="BB492" s="163">
        <f t="shared" si="109"/>
        <v>12.456618031976536</v>
      </c>
      <c r="BC492" s="163">
        <f t="shared" si="109"/>
        <v>10.66741421093047</v>
      </c>
      <c r="BD492" s="163">
        <f t="shared" si="109"/>
        <v>7.2448765069879482</v>
      </c>
      <c r="BE492" s="163">
        <f t="shared" si="109"/>
        <v>4.409676614494181</v>
      </c>
      <c r="BF492" s="163">
        <f t="shared" si="109"/>
        <v>2.3581149104349448</v>
      </c>
      <c r="BG492" s="163">
        <f t="shared" si="109"/>
        <v>0.75420960798655301</v>
      </c>
      <c r="BH492" s="163">
        <f t="shared" si="109"/>
        <v>0</v>
      </c>
      <c r="BI492" s="163">
        <f t="shared" si="109"/>
        <v>0</v>
      </c>
      <c r="BJ492" s="20"/>
      <c r="BK492" s="20"/>
    </row>
    <row r="493" spans="1:63" s="6" customFormat="1" hidden="1" outlineLevel="2">
      <c r="A493" s="20"/>
      <c r="B493" s="45" t="str">
        <f>C505</f>
        <v>Cable tunnel (dx)</v>
      </c>
      <c r="C493" s="46"/>
      <c r="D493" s="47" t="s">
        <v>72</v>
      </c>
      <c r="E493" s="46"/>
      <c r="F493" s="48"/>
      <c r="G493" s="167">
        <f>IF(G$3&gt;A2taxremlife,A2taxvalue-SUM($F493:F493),IF(A2taxremlife="N/A","n/a",A2taxvalue/A2taxremlife))</f>
        <v>3.3243510982065527</v>
      </c>
      <c r="H493" s="167">
        <f>IF(H$3&gt;A2taxremlife,A2taxvalue-SUM($F493:G493),IF(A2taxremlife="N/A","n/a",A2taxvalue/A2taxremlife))</f>
        <v>3.3243510982065527</v>
      </c>
      <c r="I493" s="167">
        <f>IF(I$3&gt;A2taxremlife,A2taxvalue-SUM($F493:H493),IF(A2taxremlife="N/A","n/a",A2taxvalue/A2taxremlife))</f>
        <v>3.3243510982065527</v>
      </c>
      <c r="J493" s="167">
        <f>IF(J$3&gt;A2taxremlife,A2taxvalue-SUM($F493:I493),IF(A2taxremlife="N/A","n/a",A2taxvalue/A2taxremlife))</f>
        <v>3.3243510982065527</v>
      </c>
      <c r="K493" s="167">
        <f>IF(K$3&gt;A2taxremlife,A2taxvalue-SUM($F493:J493),IF(A2taxremlife="N/A","n/a",A2taxvalue/A2taxremlife))</f>
        <v>3.3243510982065527</v>
      </c>
      <c r="L493" s="167">
        <f>IF(L$3&gt;A2taxremlife,A2taxvalue-SUM($F493:K493),IF(A2taxremlife="N/A","n/a",A2taxvalue/A2taxremlife))</f>
        <v>3.3243510982065527</v>
      </c>
      <c r="M493" s="167">
        <f>IF(M$3&gt;A2taxremlife,A2taxvalue-SUM($F493:L493),IF(A2taxremlife="N/A","n/a",A2taxvalue/A2taxremlife))</f>
        <v>3.3243510982065527</v>
      </c>
      <c r="N493" s="167">
        <f>IF(N$3&gt;A2taxremlife,A2taxvalue-SUM($F493:M493),IF(A2taxremlife="N/A","n/a",A2taxvalue/A2taxremlife))</f>
        <v>3.3243510982065527</v>
      </c>
      <c r="O493" s="167">
        <f>IF(O$3&gt;A2taxremlife,A2taxvalue-SUM($F493:N493),IF(A2taxremlife="N/A","n/a",A2taxvalue/A2taxremlife))</f>
        <v>3.3243510982065527</v>
      </c>
      <c r="P493" s="167">
        <f>IF(P$3&gt;A2taxremlife,A2taxvalue-SUM($F493:O493),IF(A2taxremlife="N/A","n/a",A2taxvalue/A2taxremlife))</f>
        <v>3.3243510982065527</v>
      </c>
      <c r="Q493" s="167">
        <f>IF(Q$3&gt;A2taxremlife,A2taxvalue-SUM($F493:P493),IF(A2taxremlife="N/A","n/a",A2taxvalue/A2taxremlife))</f>
        <v>3.3243510982065527</v>
      </c>
      <c r="R493" s="167">
        <f>IF(R$3&gt;A2taxremlife,A2taxvalue-SUM($F493:Q493),IF(A2taxremlife="N/A","n/a",A2taxvalue/A2taxremlife))</f>
        <v>3.3243510982065527</v>
      </c>
      <c r="S493" s="167">
        <f>IF(S$3&gt;A2taxremlife,A2taxvalue-SUM($F493:R493),IF(A2taxremlife="N/A","n/a",A2taxvalue/A2taxremlife))</f>
        <v>3.3243510982065527</v>
      </c>
      <c r="T493" s="167">
        <f>IF(T$3&gt;A2taxremlife,A2taxvalue-SUM($F493:S493),IF(A2taxremlife="N/A","n/a",A2taxvalue/A2taxremlife))</f>
        <v>3.3243510982065527</v>
      </c>
      <c r="U493" s="167">
        <f>IF(U$3&gt;A2taxremlife,A2taxvalue-SUM($F493:T493),IF(A2taxremlife="N/A","n/a",A2taxvalue/A2taxremlife))</f>
        <v>3.3243510982065527</v>
      </c>
      <c r="V493" s="167">
        <f>IF(V$3&gt;A2taxremlife,A2taxvalue-SUM($F493:U493),IF(A2taxremlife="N/A","n/a",A2taxvalue/A2taxremlife))</f>
        <v>3.3243510982065527</v>
      </c>
      <c r="W493" s="167">
        <f>IF(W$3&gt;A2taxremlife,A2taxvalue-SUM($F493:V493),IF(A2taxremlife="N/A","n/a",A2taxvalue/A2taxremlife))</f>
        <v>3.3243510982065527</v>
      </c>
      <c r="X493" s="167">
        <f>IF(X$3&gt;A2taxremlife,A2taxvalue-SUM($F493:W493),IF(A2taxremlife="N/A","n/a",A2taxvalue/A2taxremlife))</f>
        <v>3.3243510982065527</v>
      </c>
      <c r="Y493" s="167">
        <f>IF(Y$3&gt;A2taxremlife,A2taxvalue-SUM($F493:X493),IF(A2taxremlife="N/A","n/a",A2taxvalue/A2taxremlife))</f>
        <v>3.3243510982065527</v>
      </c>
      <c r="Z493" s="167">
        <f>IF(Z$3&gt;A2taxremlife,A2taxvalue-SUM($F493:Y493),IF(A2taxremlife="N/A","n/a",A2taxvalue/A2taxremlife))</f>
        <v>3.3243510982065527</v>
      </c>
      <c r="AA493" s="167">
        <f>IF(AA$3&gt;A2taxremlife,A2taxvalue-SUM($F493:Z493),IF(A2taxremlife="N/A","n/a",A2taxvalue/A2taxremlife))</f>
        <v>3.3243510982065527</v>
      </c>
      <c r="AB493" s="167">
        <f>IF(AB$3&gt;A2taxremlife,A2taxvalue-SUM($F493:AA493),IF(A2taxremlife="N/A","n/a",A2taxvalue/A2taxremlife))</f>
        <v>3.3243510982065527</v>
      </c>
      <c r="AC493" s="167">
        <f>IF(AC$3&gt;A2taxremlife,A2taxvalue-SUM($F493:AB493),IF(A2taxremlife="N/A","n/a",A2taxvalue/A2taxremlife))</f>
        <v>3.3243510982065527</v>
      </c>
      <c r="AD493" s="167">
        <f>IF(AD$3&gt;A2taxremlife,A2taxvalue-SUM($F493:AC493),IF(A2taxremlife="N/A","n/a",A2taxvalue/A2taxremlife))</f>
        <v>3.3243510982065527</v>
      </c>
      <c r="AE493" s="167">
        <f>IF(AE$3&gt;A2taxremlife,A2taxvalue-SUM($F493:AD493),IF(A2taxremlife="N/A","n/a",A2taxvalue/A2taxremlife))</f>
        <v>3.3243510982065527</v>
      </c>
      <c r="AF493" s="167">
        <f>IF(AF$3&gt;A2taxremlife,A2taxvalue-SUM($F493:AE493),IF(A2taxremlife="N/A","n/a",A2taxvalue/A2taxremlife))</f>
        <v>3.3243510982065527</v>
      </c>
      <c r="AG493" s="167">
        <f>IF(AG$3&gt;A2taxremlife,A2taxvalue-SUM($F493:AF493),IF(A2taxremlife="N/A","n/a",A2taxvalue/A2taxremlife))</f>
        <v>3.3243510982065527</v>
      </c>
      <c r="AH493" s="167">
        <f>IF(AH$3&gt;A2taxremlife,A2taxvalue-SUM($F493:AG493),IF(A2taxremlife="N/A","n/a",A2taxvalue/A2taxremlife))</f>
        <v>3.3243510982065527</v>
      </c>
      <c r="AI493" s="167">
        <f>IF(AI$3&gt;A2taxremlife,A2taxvalue-SUM($F493:AH493),IF(A2taxremlife="N/A","n/a",A2taxvalue/A2taxremlife))</f>
        <v>3.3243510982065527</v>
      </c>
      <c r="AJ493" s="167">
        <f>IF(AJ$3&gt;A2taxremlife,A2taxvalue-SUM($F493:AI493),IF(A2taxremlife="N/A","n/a",A2taxvalue/A2taxremlife))</f>
        <v>3.3243510982065527</v>
      </c>
      <c r="AK493" s="167">
        <f>IF(AK$3&gt;A2taxremlife,A2taxvalue-SUM($F493:AJ493),IF(A2taxremlife="N/A","n/a",A2taxvalue/A2taxremlife))</f>
        <v>3.3243510982065527</v>
      </c>
      <c r="AL493" s="167">
        <f>IF(AL$3&gt;A2taxremlife,A2taxvalue-SUM($F493:AK493),IF(A2taxremlife="N/A","n/a",A2taxvalue/A2taxremlife))</f>
        <v>3.3243510982065527</v>
      </c>
      <c r="AM493" s="167">
        <f>IF(AM$3&gt;A2taxremlife,A2taxvalue-SUM($F493:AL493),IF(A2taxremlife="N/A","n/a",A2taxvalue/A2taxremlife))</f>
        <v>3.3243510982065527</v>
      </c>
      <c r="AN493" s="167">
        <f>IF(AN$3&gt;A2taxremlife,A2taxvalue-SUM($F493:AM493),IF(A2taxremlife="N/A","n/a",A2taxvalue/A2taxremlife))</f>
        <v>3.3243510982065527</v>
      </c>
      <c r="AO493" s="167">
        <f>IF(AO$3&gt;A2taxremlife,A2taxvalue-SUM($F493:AN493),IF(A2taxremlife="N/A","n/a",A2taxvalue/A2taxremlife))</f>
        <v>3.3243510982065527</v>
      </c>
      <c r="AP493" s="167">
        <f>IF(AP$3&gt;A2taxremlife,A2taxvalue-SUM($F493:AO493),IF(A2taxremlife="N/A","n/a",A2taxvalue/A2taxremlife))</f>
        <v>3.3243510982065527</v>
      </c>
      <c r="AQ493" s="167">
        <f>IF(AQ$3&gt;A2taxremlife,A2taxvalue-SUM($F493:AP493),IF(A2taxremlife="N/A","n/a",A2taxvalue/A2taxremlife))</f>
        <v>3.3243510982065527</v>
      </c>
      <c r="AR493" s="167">
        <f>IF(AR$3&gt;A2taxremlife,A2taxvalue-SUM($F493:AQ493),IF(A2taxremlife="N/A","n/a",A2taxvalue/A2taxremlife))</f>
        <v>3.3243510982065527</v>
      </c>
      <c r="AS493" s="167">
        <f>IF(AS$3&gt;A2taxremlife,A2taxvalue-SUM($F493:AR493),IF(A2taxremlife="N/A","n/a",A2taxvalue/A2taxremlife))</f>
        <v>1.7719668817069305</v>
      </c>
      <c r="AT493" s="167">
        <f>IF(AT$3&gt;A2taxremlife,A2taxvalue-SUM($F493:AS493),IF(A2taxremlife="N/A","n/a",A2taxvalue/A2taxremlife))</f>
        <v>0</v>
      </c>
      <c r="AU493" s="167">
        <f>IF(AU$3&gt;A2taxremlife,A2taxvalue-SUM($F493:AT493),IF(A2taxremlife="N/A","n/a",A2taxvalue/A2taxremlife))</f>
        <v>0</v>
      </c>
      <c r="AV493" s="167">
        <f>IF(AV$3&gt;A2taxremlife,A2taxvalue-SUM($F493:AU493),IF(A2taxremlife="N/A","n/a",A2taxvalue/A2taxremlife))</f>
        <v>0</v>
      </c>
      <c r="AW493" s="167">
        <f>IF(AW$3&gt;A2taxremlife,A2taxvalue-SUM($F493:AV493),IF(A2taxremlife="N/A","n/a",A2taxvalue/A2taxremlife))</f>
        <v>0</v>
      </c>
      <c r="AX493" s="167">
        <f>IF(AX$3&gt;A2taxremlife,A2taxvalue-SUM($F493:AW493),IF(A2taxremlife="N/A","n/a",A2taxvalue/A2taxremlife))</f>
        <v>0</v>
      </c>
      <c r="AY493" s="167">
        <f>IF(AY$3&gt;A2taxremlife,A2taxvalue-SUM($F493:AX493),IF(A2taxremlife="N/A","n/a",A2taxvalue/A2taxremlife))</f>
        <v>0</v>
      </c>
      <c r="AZ493" s="167">
        <f>IF(AZ$3&gt;A2taxremlife,A2taxvalue-SUM($F493:AY493),IF(A2taxremlife="N/A","n/a",A2taxvalue/A2taxremlife))</f>
        <v>0</v>
      </c>
      <c r="BA493" s="167">
        <f>IF(BA$3&gt;A2taxremlife,A2taxvalue-SUM($F493:AZ493),IF(A2taxremlife="N/A","n/a",A2taxvalue/A2taxremlife))</f>
        <v>0</v>
      </c>
      <c r="BB493" s="167">
        <f>IF(BB$3&gt;A2taxremlife,A2taxvalue-SUM($F493:BA493),IF(A2taxremlife="N/A","n/a",A2taxvalue/A2taxremlife))</f>
        <v>0</v>
      </c>
      <c r="BC493" s="167">
        <f>IF(BC$3&gt;A2taxremlife,A2taxvalue-SUM($F493:BB493),IF(A2taxremlife="N/A","n/a",A2taxvalue/A2taxremlife))</f>
        <v>0</v>
      </c>
      <c r="BD493" s="167">
        <f>IF(BD$3&gt;A2taxremlife,A2taxvalue-SUM($F493:BC493),IF(A2taxremlife="N/A","n/a",A2taxvalue/A2taxremlife))</f>
        <v>0</v>
      </c>
      <c r="BE493" s="167">
        <f>IF(BE$3&gt;A2taxremlife,A2taxvalue-SUM($F493:BD493),IF(A2taxremlife="N/A","n/a",A2taxvalue/A2taxremlife))</f>
        <v>0</v>
      </c>
      <c r="BF493" s="167">
        <f>IF(BF$3&gt;A2taxremlife,A2taxvalue-SUM($F493:BE493),IF(A2taxremlife="N/A","n/a",A2taxvalue/A2taxremlife))</f>
        <v>0</v>
      </c>
      <c r="BG493" s="167">
        <f>IF(BG$3&gt;A2taxremlife,A2taxvalue-SUM($F493:BF493),IF(A2taxremlife="N/A","n/a",A2taxvalue/A2taxremlife))</f>
        <v>0</v>
      </c>
      <c r="BH493" s="167">
        <f>IF(BH$3&gt;A2taxremlife,A2taxvalue-SUM($F493:BG493),IF(A2taxremlife="N/A","n/a",A2taxvalue/A2taxremlife))</f>
        <v>0</v>
      </c>
      <c r="BI493" s="167">
        <f>IF(BI$3&gt;A2taxremlife,A2taxvalue-SUM($F493:BH493),IF(A2taxremlife="N/A","n/a",A2taxvalue/A2taxremlife))</f>
        <v>0</v>
      </c>
      <c r="BJ493" s="20"/>
      <c r="BK493" s="20"/>
    </row>
    <row r="494" spans="1:63" s="6" customFormat="1" hidden="1" outlineLevel="2">
      <c r="A494" s="20"/>
      <c r="B494" s="20"/>
      <c r="C494" s="38"/>
      <c r="D494" s="641" t="s">
        <v>71</v>
      </c>
      <c r="E494" s="287">
        <v>0</v>
      </c>
      <c r="F494" s="40"/>
      <c r="G494" s="168"/>
      <c r="H494" s="168"/>
      <c r="I494" s="168"/>
      <c r="J494" s="168"/>
      <c r="K494" s="168"/>
      <c r="L494" s="168"/>
      <c r="M494" s="168"/>
      <c r="N494" s="168"/>
      <c r="O494" s="168"/>
      <c r="P494" s="168"/>
      <c r="Q494" s="168"/>
      <c r="R494" s="168"/>
      <c r="S494" s="168"/>
      <c r="T494" s="168"/>
      <c r="U494" s="168"/>
      <c r="V494" s="168"/>
      <c r="W494" s="168"/>
      <c r="X494" s="168"/>
      <c r="Y494" s="168"/>
      <c r="Z494" s="168"/>
      <c r="AA494" s="168"/>
      <c r="AB494" s="168"/>
      <c r="AC494" s="168"/>
      <c r="AD494" s="168"/>
      <c r="AE494" s="168"/>
      <c r="AF494" s="168"/>
      <c r="AG494" s="168"/>
      <c r="AH494" s="168"/>
      <c r="AI494" s="168"/>
      <c r="AJ494" s="168"/>
      <c r="AK494" s="168"/>
      <c r="AL494" s="168"/>
      <c r="AM494" s="168"/>
      <c r="AN494" s="168"/>
      <c r="AO494" s="168"/>
      <c r="AP494" s="168"/>
      <c r="AQ494" s="168"/>
      <c r="AR494" s="168"/>
      <c r="AS494" s="168"/>
      <c r="AT494" s="168"/>
      <c r="AU494" s="168"/>
      <c r="AV494" s="168"/>
      <c r="AW494" s="168"/>
      <c r="AX494" s="168"/>
      <c r="AY494" s="168"/>
      <c r="AZ494" s="168"/>
      <c r="BA494" s="168"/>
      <c r="BB494" s="168"/>
      <c r="BC494" s="168"/>
      <c r="BD494" s="168"/>
      <c r="BE494" s="168"/>
      <c r="BF494" s="168"/>
      <c r="BG494" s="168"/>
      <c r="BH494" s="168"/>
      <c r="BI494" s="168"/>
      <c r="BJ494" s="20"/>
      <c r="BK494" s="20"/>
    </row>
    <row r="495" spans="1:63" s="6" customFormat="1" hidden="1" outlineLevel="2">
      <c r="A495" s="20"/>
      <c r="B495" s="20"/>
      <c r="C495" s="38"/>
      <c r="D495" s="641"/>
      <c r="E495" s="287">
        <v>1</v>
      </c>
      <c r="F495" s="40"/>
      <c r="G495" s="312"/>
      <c r="H495" s="168">
        <f>IF(A2taxstdlife="n/a","n/a",IF(H$3&gt;(A2taxstdlife+$E495),((Input!$G$144+Input!$G$110)*$G$7)-SUM($G495:G495),((Input!$G$144+Input!$G$110)*$G$7)/A2taxstdlife))</f>
        <v>5.3197697156802497E-3</v>
      </c>
      <c r="I495" s="168">
        <f>IF(A2taxstdlife="n/a","n/a",IF(I$3&gt;(A2taxstdlife+$E495),((Input!$G$144+Input!$G$110)*$G$7)-SUM($G495:H495),((Input!$G$144+Input!$G$110)*$G$7)/A2taxstdlife))</f>
        <v>5.3197697156802497E-3</v>
      </c>
      <c r="J495" s="168">
        <f>IF(A2taxstdlife="n/a","n/a",IF(J$3&gt;(A2taxstdlife+$E495),((Input!$G$144+Input!$G$110)*$G$7)-SUM($G495:I495),((Input!$G$144+Input!$G$110)*$G$7)/A2taxstdlife))</f>
        <v>5.3197697156802497E-3</v>
      </c>
      <c r="K495" s="168">
        <f>IF(A2taxstdlife="n/a","n/a",IF(K$3&gt;(A2taxstdlife+$E495),((Input!$G$144+Input!$G$110)*$G$7)-SUM($G495:J495),((Input!$G$144+Input!$G$110)*$G$7)/A2taxstdlife))</f>
        <v>5.3197697156802497E-3</v>
      </c>
      <c r="L495" s="168">
        <f>IF(A2taxstdlife="n/a","n/a",IF(L$3&gt;(A2taxstdlife+$E495),((Input!$G$144+Input!$G$110)*$G$7)-SUM($G495:K495),((Input!$G$144+Input!$G$110)*$G$7)/A2taxstdlife))</f>
        <v>5.3197697156802497E-3</v>
      </c>
      <c r="M495" s="168">
        <f>IF(A2taxstdlife="n/a","n/a",IF(M$3&gt;(A2taxstdlife+$E495),((Input!$G$144+Input!$G$110)*$G$7)-SUM($G495:L495),((Input!$G$144+Input!$G$110)*$G$7)/A2taxstdlife))</f>
        <v>5.3197697156802497E-3</v>
      </c>
      <c r="N495" s="168">
        <f>IF(A2taxstdlife="n/a","n/a",IF(N$3&gt;(A2taxstdlife+$E495),((Input!$G$144+Input!$G$110)*$G$7)-SUM($G495:M495),((Input!$G$144+Input!$G$110)*$G$7)/A2taxstdlife))</f>
        <v>5.3197697156802497E-3</v>
      </c>
      <c r="O495" s="168">
        <f>IF(A2taxstdlife="n/a","n/a",IF(O$3&gt;(A2taxstdlife+$E495),((Input!$G$144+Input!$G$110)*$G$7)-SUM($G495:N495),((Input!$G$144+Input!$G$110)*$G$7)/A2taxstdlife))</f>
        <v>5.3197697156802497E-3</v>
      </c>
      <c r="P495" s="168">
        <f>IF(A2taxstdlife="n/a","n/a",IF(P$3&gt;(A2taxstdlife+$E495),((Input!$G$144+Input!$G$110)*$G$7)-SUM($G495:O495),((Input!$G$144+Input!$G$110)*$G$7)/A2taxstdlife))</f>
        <v>5.3197697156802497E-3</v>
      </c>
      <c r="Q495" s="168">
        <f>IF(A2taxstdlife="n/a","n/a",IF(Q$3&gt;(A2taxstdlife+$E495),((Input!$G$144+Input!$G$110)*$G$7)-SUM($G495:P495),((Input!$G$144+Input!$G$110)*$G$7)/A2taxstdlife))</f>
        <v>5.3197697156802497E-3</v>
      </c>
      <c r="R495" s="168">
        <f>IF(A2taxstdlife="n/a","n/a",IF(R$3&gt;(A2taxstdlife+$E495),((Input!$G$144+Input!$G$110)*$G$7)-SUM($G495:Q495),((Input!$G$144+Input!$G$110)*$G$7)/A2taxstdlife))</f>
        <v>5.3197697156802497E-3</v>
      </c>
      <c r="S495" s="168">
        <f>IF(A2taxstdlife="n/a","n/a",IF(S$3&gt;(A2taxstdlife+$E495),((Input!$G$144+Input!$G$110)*$G$7)-SUM($G495:R495),((Input!$G$144+Input!$G$110)*$G$7)/A2taxstdlife))</f>
        <v>5.3197697156802497E-3</v>
      </c>
      <c r="T495" s="168">
        <f>IF(A2taxstdlife="n/a","n/a",IF(T$3&gt;(A2taxstdlife+$E495),((Input!$G$144+Input!$G$110)*$G$7)-SUM($G495:S495),((Input!$G$144+Input!$G$110)*$G$7)/A2taxstdlife))</f>
        <v>5.3197697156802497E-3</v>
      </c>
      <c r="U495" s="168">
        <f>IF(A2taxstdlife="n/a","n/a",IF(U$3&gt;(A2taxstdlife+$E495),((Input!$G$144+Input!$G$110)*$G$7)-SUM($G495:T495),((Input!$G$144+Input!$G$110)*$G$7)/A2taxstdlife))</f>
        <v>5.3197697156802497E-3</v>
      </c>
      <c r="V495" s="168">
        <f>IF(A2taxstdlife="n/a","n/a",IF(V$3&gt;(A2taxstdlife+$E495),((Input!$G$144+Input!$G$110)*$G$7)-SUM($G495:U495),((Input!$G$144+Input!$G$110)*$G$7)/A2taxstdlife))</f>
        <v>5.3197697156802497E-3</v>
      </c>
      <c r="W495" s="168">
        <f>IF(A2taxstdlife="n/a","n/a",IF(W$3&gt;(A2taxstdlife+$E495),((Input!$G$144+Input!$G$110)*$G$7)-SUM($G495:V495),((Input!$G$144+Input!$G$110)*$G$7)/A2taxstdlife))</f>
        <v>5.3197697156802497E-3</v>
      </c>
      <c r="X495" s="168">
        <f>IF(A2taxstdlife="n/a","n/a",IF(X$3&gt;(A2taxstdlife+$E495),((Input!$G$144+Input!$G$110)*$G$7)-SUM($G495:W495),((Input!$G$144+Input!$G$110)*$G$7)/A2taxstdlife))</f>
        <v>5.3197697156802497E-3</v>
      </c>
      <c r="Y495" s="168">
        <f>IF(A2taxstdlife="n/a","n/a",IF(Y$3&gt;(A2taxstdlife+$E495),((Input!$G$144+Input!$G$110)*$G$7)-SUM($G495:X495),((Input!$G$144+Input!$G$110)*$G$7)/A2taxstdlife))</f>
        <v>5.3197697156802497E-3</v>
      </c>
      <c r="Z495" s="168">
        <f>IF(A2taxstdlife="n/a","n/a",IF(Z$3&gt;(A2taxstdlife+$E495),((Input!$G$144+Input!$G$110)*$G$7)-SUM($G495:Y495),((Input!$G$144+Input!$G$110)*$G$7)/A2taxstdlife))</f>
        <v>5.3197697156802497E-3</v>
      </c>
      <c r="AA495" s="168">
        <f>IF(A2taxstdlife="n/a","n/a",IF(AA$3&gt;(A2taxstdlife+$E495),((Input!$G$144+Input!$G$110)*$G$7)-SUM($G495:Z495),((Input!$G$144+Input!$G$110)*$G$7)/A2taxstdlife))</f>
        <v>5.3197697156802497E-3</v>
      </c>
      <c r="AB495" s="168">
        <f>IF(A2taxstdlife="n/a","n/a",IF(AB$3&gt;(A2taxstdlife+$E495),((Input!$G$144+Input!$G$110)*$G$7)-SUM($G495:AA495),((Input!$G$144+Input!$G$110)*$G$7)/A2taxstdlife))</f>
        <v>5.3197697156802497E-3</v>
      </c>
      <c r="AC495" s="168">
        <f>IF(A2taxstdlife="n/a","n/a",IF(AC$3&gt;(A2taxstdlife+$E495),((Input!$G$144+Input!$G$110)*$G$7)-SUM($G495:AB495),((Input!$G$144+Input!$G$110)*$G$7)/A2taxstdlife))</f>
        <v>5.3197697156802497E-3</v>
      </c>
      <c r="AD495" s="168">
        <f>IF(A2taxstdlife="n/a","n/a",IF(AD$3&gt;(A2taxstdlife+$E495),((Input!$G$144+Input!$G$110)*$G$7)-SUM($G495:AC495),((Input!$G$144+Input!$G$110)*$G$7)/A2taxstdlife))</f>
        <v>5.3197697156802497E-3</v>
      </c>
      <c r="AE495" s="168">
        <f>IF(A2taxstdlife="n/a","n/a",IF(AE$3&gt;(A2taxstdlife+$E495),((Input!$G$144+Input!$G$110)*$G$7)-SUM($G495:AD495),((Input!$G$144+Input!$G$110)*$G$7)/A2taxstdlife))</f>
        <v>5.3197697156802497E-3</v>
      </c>
      <c r="AF495" s="168">
        <f>IF(A2taxstdlife="n/a","n/a",IF(AF$3&gt;(A2taxstdlife+$E495),((Input!$G$144+Input!$G$110)*$G$7)-SUM($G495:AE495),((Input!$G$144+Input!$G$110)*$G$7)/A2taxstdlife))</f>
        <v>5.3197697156802497E-3</v>
      </c>
      <c r="AG495" s="168">
        <f>IF(A2taxstdlife="n/a","n/a",IF(AG$3&gt;(A2taxstdlife+$E495),((Input!$G$144+Input!$G$110)*$G$7)-SUM($G495:AF495),((Input!$G$144+Input!$G$110)*$G$7)/A2taxstdlife))</f>
        <v>5.3197697156802497E-3</v>
      </c>
      <c r="AH495" s="168">
        <f>IF(A2taxstdlife="n/a","n/a",IF(AH$3&gt;(A2taxstdlife+$E495),((Input!$G$144+Input!$G$110)*$G$7)-SUM($G495:AG495),((Input!$G$144+Input!$G$110)*$G$7)/A2taxstdlife))</f>
        <v>5.3197697156802497E-3</v>
      </c>
      <c r="AI495" s="168">
        <f>IF(A2taxstdlife="n/a","n/a",IF(AI$3&gt;(A2taxstdlife+$E495),((Input!$G$144+Input!$G$110)*$G$7)-SUM($G495:AH495),((Input!$G$144+Input!$G$110)*$G$7)/A2taxstdlife))</f>
        <v>5.3197697156802497E-3</v>
      </c>
      <c r="AJ495" s="168">
        <f>IF(A2taxstdlife="n/a","n/a",IF(AJ$3&gt;(A2taxstdlife+$E495),((Input!$G$144+Input!$G$110)*$G$7)-SUM($G495:AI495),((Input!$G$144+Input!$G$110)*$G$7)/A2taxstdlife))</f>
        <v>5.3197697156802497E-3</v>
      </c>
      <c r="AK495" s="168">
        <f>IF(A2taxstdlife="n/a","n/a",IF(AK$3&gt;(A2taxstdlife+$E495),((Input!$G$144+Input!$G$110)*$G$7)-SUM($G495:AJ495),((Input!$G$144+Input!$G$110)*$G$7)/A2taxstdlife))</f>
        <v>5.3197697156802497E-3</v>
      </c>
      <c r="AL495" s="168">
        <f>IF(A2taxstdlife="n/a","n/a",IF(AL$3&gt;(A2taxstdlife+$E495),((Input!$G$144+Input!$G$110)*$G$7)-SUM($G495:AK495),((Input!$G$144+Input!$G$110)*$G$7)/A2taxstdlife))</f>
        <v>5.3197697156802497E-3</v>
      </c>
      <c r="AM495" s="168">
        <f>IF(A2taxstdlife="n/a","n/a",IF(AM$3&gt;(A2taxstdlife+$E495),((Input!$G$144+Input!$G$110)*$G$7)-SUM($G495:AL495),((Input!$G$144+Input!$G$110)*$G$7)/A2taxstdlife))</f>
        <v>5.3197697156802497E-3</v>
      </c>
      <c r="AN495" s="168">
        <f>IF(A2taxstdlife="n/a","n/a",IF(AN$3&gt;(A2taxstdlife+$E495),((Input!$G$144+Input!$G$110)*$G$7)-SUM($G495:AM495),((Input!$G$144+Input!$G$110)*$G$7)/A2taxstdlife))</f>
        <v>5.3197697156802497E-3</v>
      </c>
      <c r="AO495" s="168">
        <f>IF(A2taxstdlife="n/a","n/a",IF(AO$3&gt;(A2taxstdlife+$E495),((Input!$G$144+Input!$G$110)*$G$7)-SUM($G495:AN495),((Input!$G$144+Input!$G$110)*$G$7)/A2taxstdlife))</f>
        <v>5.3197697156802497E-3</v>
      </c>
      <c r="AP495" s="168">
        <f>IF(A2taxstdlife="n/a","n/a",IF(AP$3&gt;(A2taxstdlife+$E495),((Input!$G$144+Input!$G$110)*$G$7)-SUM($G495:AO495),((Input!$G$144+Input!$G$110)*$G$7)/A2taxstdlife))</f>
        <v>5.3197697156802497E-3</v>
      </c>
      <c r="AQ495" s="168">
        <f>IF(A2taxstdlife="n/a","n/a",IF(AQ$3&gt;(A2taxstdlife+$E495),((Input!$G$144+Input!$G$110)*$G$7)-SUM($G495:AP495),((Input!$G$144+Input!$G$110)*$G$7)/A2taxstdlife))</f>
        <v>5.3197697156802497E-3</v>
      </c>
      <c r="AR495" s="168">
        <f>IF(A2taxstdlife="n/a","n/a",IF(AR$3&gt;(A2taxstdlife+$E495),((Input!$G$144+Input!$G$110)*$G$7)-SUM($G495:AQ495),((Input!$G$144+Input!$G$110)*$G$7)/A2taxstdlife))</f>
        <v>5.3197697156802497E-3</v>
      </c>
      <c r="AS495" s="168">
        <f>IF(A2taxstdlife="n/a","n/a",IF(AS$3&gt;(A2taxstdlife+$E495),((Input!$G$144+Input!$G$110)*$G$7)-SUM($G495:AR495),((Input!$G$144+Input!$G$110)*$G$7)/A2taxstdlife))</f>
        <v>5.3197697156802497E-3</v>
      </c>
      <c r="AT495" s="168">
        <f>IF(A2taxstdlife="n/a","n/a",IF(AT$3&gt;(A2taxstdlife+$E495),((Input!$G$144+Input!$G$110)*$G$7)-SUM($G495:AS495),((Input!$G$144+Input!$G$110)*$G$7)/A2taxstdlife))</f>
        <v>5.3197697156802497E-3</v>
      </c>
      <c r="AU495" s="168">
        <f>IF(A2taxstdlife="n/a","n/a",IF(AU$3&gt;(A2taxstdlife+$E495),((Input!$G$144+Input!$G$110)*$G$7)-SUM($G495:AT495),((Input!$G$144+Input!$G$110)*$G$7)/A2taxstdlife))</f>
        <v>5.3197697156802497E-3</v>
      </c>
      <c r="AV495" s="168">
        <f>IF(A2taxstdlife="n/a","n/a",IF(AV$3&gt;(A2taxstdlife+$E495),((Input!$G$144+Input!$G$110)*$G$7)-SUM($G495:AU495),((Input!$G$144+Input!$G$110)*$G$7)/A2taxstdlife))</f>
        <v>1.1102230246251565E-16</v>
      </c>
      <c r="AW495" s="168">
        <f>IF(A2taxstdlife="n/a","n/a",IF(AW$3&gt;(A2taxstdlife+$E495),((Input!$G$144+Input!$G$110)*$G$7)-SUM($G495:AV495),((Input!$G$144+Input!$G$110)*$G$7)/A2taxstdlife))</f>
        <v>0</v>
      </c>
      <c r="AX495" s="168">
        <f>IF(A2taxstdlife="n/a","n/a",IF(AX$3&gt;(A2taxstdlife+$E495),((Input!$G$144+Input!$G$110)*$G$7)-SUM($G495:AW495),((Input!$G$144+Input!$G$110)*$G$7)/A2taxstdlife))</f>
        <v>0</v>
      </c>
      <c r="AY495" s="168">
        <f>IF(A2taxstdlife="n/a","n/a",IF(AY$3&gt;(A2taxstdlife+$E495),((Input!$G$144+Input!$G$110)*$G$7)-SUM($G495:AX495),((Input!$G$144+Input!$G$110)*$G$7)/A2taxstdlife))</f>
        <v>0</v>
      </c>
      <c r="AZ495" s="168">
        <f>IF(A2taxstdlife="n/a","n/a",IF(AZ$3&gt;(A2taxstdlife+$E495),((Input!$G$144+Input!$G$110)*$G$7)-SUM($G495:AY495),((Input!$G$144+Input!$G$110)*$G$7)/A2taxstdlife))</f>
        <v>0</v>
      </c>
      <c r="BA495" s="168">
        <f>IF(A2taxstdlife="n/a","n/a",IF(BA$3&gt;(A2taxstdlife+$E495),((Input!$G$144+Input!$G$110)*$G$7)-SUM($G495:AZ495),((Input!$G$144+Input!$G$110)*$G$7)/A2taxstdlife))</f>
        <v>0</v>
      </c>
      <c r="BB495" s="168">
        <f>IF(A2taxstdlife="n/a","n/a",IF(BB$3&gt;(A2taxstdlife+$E495),((Input!$G$144+Input!$G$110)*$G$7)-SUM($G495:BA495),((Input!$G$144+Input!$G$110)*$G$7)/A2taxstdlife))</f>
        <v>0</v>
      </c>
      <c r="BC495" s="168">
        <f>IF(A2taxstdlife="n/a","n/a",IF(BC$3&gt;(A2taxstdlife+$E495),((Input!$G$144+Input!$G$110)*$G$7)-SUM($G495:BB495),((Input!$G$144+Input!$G$110)*$G$7)/A2taxstdlife))</f>
        <v>0</v>
      </c>
      <c r="BD495" s="168">
        <f>IF(A2taxstdlife="n/a","n/a",IF(BD$3&gt;(A2taxstdlife+$E495),((Input!$G$144+Input!$G$110)*$G$7)-SUM($G495:BC495),((Input!$G$144+Input!$G$110)*$G$7)/A2taxstdlife))</f>
        <v>0</v>
      </c>
      <c r="BE495" s="168">
        <f>IF(A2taxstdlife="n/a","n/a",IF(BE$3&gt;(A2taxstdlife+$E495),((Input!$G$144+Input!$G$110)*$G$7)-SUM($G495:BD495),((Input!$G$144+Input!$G$110)*$G$7)/A2taxstdlife))</f>
        <v>0</v>
      </c>
      <c r="BF495" s="168">
        <f>IF(A2taxstdlife="n/a","n/a",IF(BF$3&gt;(A2taxstdlife+$E495),((Input!$G$144+Input!$G$110)*$G$7)-SUM($G495:BE495),((Input!$G$144+Input!$G$110)*$G$7)/A2taxstdlife))</f>
        <v>0</v>
      </c>
      <c r="BG495" s="168">
        <f>IF(A2taxstdlife="n/a","n/a",IF(BG$3&gt;(A2taxstdlife+$E495),((Input!$G$144+Input!$G$110)*$G$7)-SUM($G495:BF495),((Input!$G$144+Input!$G$110)*$G$7)/A2taxstdlife))</f>
        <v>0</v>
      </c>
      <c r="BH495" s="168">
        <f>IF(A2taxstdlife="n/a","n/a",IF(BH$3&gt;(A2taxstdlife+$E495),((Input!$G$144+Input!$G$110)*$G$7)-SUM($G495:BG495),((Input!$G$144+Input!$G$110)*$G$7)/A2taxstdlife))</f>
        <v>0</v>
      </c>
      <c r="BI495" s="168">
        <f>IF(A2taxstdlife="n/a","n/a",IF(BI$3&gt;(A2taxstdlife+$E495),((Input!$G$144+Input!$G$110)*$G$7)-SUM($G495:BH495),((Input!$G$144+Input!$G$110)*$G$7)/A2taxstdlife))</f>
        <v>0</v>
      </c>
      <c r="BJ495" s="20"/>
      <c r="BK495" s="20"/>
    </row>
    <row r="496" spans="1:63" s="6" customFormat="1" hidden="1" outlineLevel="2">
      <c r="A496" s="20"/>
      <c r="B496" s="20"/>
      <c r="C496" s="38"/>
      <c r="D496" s="641"/>
      <c r="E496" s="287">
        <v>2</v>
      </c>
      <c r="F496" s="40"/>
      <c r="G496" s="313"/>
      <c r="H496" s="314"/>
      <c r="I496" s="168">
        <f>IF(A2taxstdlife="n/a","n/a",IF(I$3&gt;(A2taxstdlife+$E496),((Input!$H$144+Input!$H$110)*$H$7)-SUM($H496:H496),((Input!$H$144+Input!$H$110)*$H$7)/A2taxstdlife))</f>
        <v>5.4989779776719342E-3</v>
      </c>
      <c r="J496" s="168">
        <f>IF(A2taxstdlife="n/a","n/a",IF(J$3&gt;(A2taxstdlife+$E496),((Input!$H$144+Input!$H$110)*$H$7)-SUM($H496:I496),((Input!$H$144+Input!$H$110)*$H$7)/A2taxstdlife))</f>
        <v>5.4989779776719342E-3</v>
      </c>
      <c r="K496" s="168">
        <f>IF(A2taxstdlife="n/a","n/a",IF(K$3&gt;(A2taxstdlife+$E496),((Input!$H$144+Input!$H$110)*$H$7)-SUM($H496:J496),((Input!$H$144+Input!$H$110)*$H$7)/A2taxstdlife))</f>
        <v>5.4989779776719342E-3</v>
      </c>
      <c r="L496" s="168">
        <f>IF(A2taxstdlife="n/a","n/a",IF(L$3&gt;(A2taxstdlife+$E496),((Input!$H$144+Input!$H$110)*$H$7)-SUM($H496:K496),((Input!$H$144+Input!$H$110)*$H$7)/A2taxstdlife))</f>
        <v>5.4989779776719342E-3</v>
      </c>
      <c r="M496" s="168">
        <f>IF(A2taxstdlife="n/a","n/a",IF(M$3&gt;(A2taxstdlife+$E496),((Input!$H$144+Input!$H$110)*$H$7)-SUM($H496:L496),((Input!$H$144+Input!$H$110)*$H$7)/A2taxstdlife))</f>
        <v>5.4989779776719342E-3</v>
      </c>
      <c r="N496" s="168">
        <f>IF(A2taxstdlife="n/a","n/a",IF(N$3&gt;(A2taxstdlife+$E496),((Input!$H$144+Input!$H$110)*$H$7)-SUM($H496:M496),((Input!$H$144+Input!$H$110)*$H$7)/A2taxstdlife))</f>
        <v>5.4989779776719342E-3</v>
      </c>
      <c r="O496" s="168">
        <f>IF(A2taxstdlife="n/a","n/a",IF(O$3&gt;(A2taxstdlife+$E496),((Input!$H$144+Input!$H$110)*$H$7)-SUM($H496:N496),((Input!$H$144+Input!$H$110)*$H$7)/A2taxstdlife))</f>
        <v>5.4989779776719342E-3</v>
      </c>
      <c r="P496" s="168">
        <f>IF(A2taxstdlife="n/a","n/a",IF(P$3&gt;(A2taxstdlife+$E496),((Input!$H$144+Input!$H$110)*$H$7)-SUM($H496:O496),((Input!$H$144+Input!$H$110)*$H$7)/A2taxstdlife))</f>
        <v>5.4989779776719342E-3</v>
      </c>
      <c r="Q496" s="168">
        <f>IF(A2taxstdlife="n/a","n/a",IF(Q$3&gt;(A2taxstdlife+$E496),((Input!$H$144+Input!$H$110)*$H$7)-SUM($H496:P496),((Input!$H$144+Input!$H$110)*$H$7)/A2taxstdlife))</f>
        <v>5.4989779776719342E-3</v>
      </c>
      <c r="R496" s="168">
        <f>IF(A2taxstdlife="n/a","n/a",IF(R$3&gt;(A2taxstdlife+$E496),((Input!$H$144+Input!$H$110)*$H$7)-SUM($H496:Q496),((Input!$H$144+Input!$H$110)*$H$7)/A2taxstdlife))</f>
        <v>5.4989779776719342E-3</v>
      </c>
      <c r="S496" s="168">
        <f>IF(A2taxstdlife="n/a","n/a",IF(S$3&gt;(A2taxstdlife+$E496),((Input!$H$144+Input!$H$110)*$H$7)-SUM($H496:R496),((Input!$H$144+Input!$H$110)*$H$7)/A2taxstdlife))</f>
        <v>5.4989779776719342E-3</v>
      </c>
      <c r="T496" s="168">
        <f>IF(A2taxstdlife="n/a","n/a",IF(T$3&gt;(A2taxstdlife+$E496),((Input!$H$144+Input!$H$110)*$H$7)-SUM($H496:S496),((Input!$H$144+Input!$H$110)*$H$7)/A2taxstdlife))</f>
        <v>5.4989779776719342E-3</v>
      </c>
      <c r="U496" s="168">
        <f>IF(A2taxstdlife="n/a","n/a",IF(U$3&gt;(A2taxstdlife+$E496),((Input!$H$144+Input!$H$110)*$H$7)-SUM($H496:T496),((Input!$H$144+Input!$H$110)*$H$7)/A2taxstdlife))</f>
        <v>5.4989779776719342E-3</v>
      </c>
      <c r="V496" s="168">
        <f>IF(A2taxstdlife="n/a","n/a",IF(V$3&gt;(A2taxstdlife+$E496),((Input!$H$144+Input!$H$110)*$H$7)-SUM($H496:U496),((Input!$H$144+Input!$H$110)*$H$7)/A2taxstdlife))</f>
        <v>5.4989779776719342E-3</v>
      </c>
      <c r="W496" s="168">
        <f>IF(A2taxstdlife="n/a","n/a",IF(W$3&gt;(A2taxstdlife+$E496),((Input!$H$144+Input!$H$110)*$H$7)-SUM($H496:V496),((Input!$H$144+Input!$H$110)*$H$7)/A2taxstdlife))</f>
        <v>5.4989779776719342E-3</v>
      </c>
      <c r="X496" s="168">
        <f>IF(A2taxstdlife="n/a","n/a",IF(X$3&gt;(A2taxstdlife+$E496),((Input!$H$144+Input!$H$110)*$H$7)-SUM($H496:W496),((Input!$H$144+Input!$H$110)*$H$7)/A2taxstdlife))</f>
        <v>5.4989779776719342E-3</v>
      </c>
      <c r="Y496" s="168">
        <f>IF(A2taxstdlife="n/a","n/a",IF(Y$3&gt;(A2taxstdlife+$E496),((Input!$H$144+Input!$H$110)*$H$7)-SUM($H496:X496),((Input!$H$144+Input!$H$110)*$H$7)/A2taxstdlife))</f>
        <v>5.4989779776719342E-3</v>
      </c>
      <c r="Z496" s="168">
        <f>IF(A2taxstdlife="n/a","n/a",IF(Z$3&gt;(A2taxstdlife+$E496),((Input!$H$144+Input!$H$110)*$H$7)-SUM($H496:Y496),((Input!$H$144+Input!$H$110)*$H$7)/A2taxstdlife))</f>
        <v>5.4989779776719342E-3</v>
      </c>
      <c r="AA496" s="168">
        <f>IF(A2taxstdlife="n/a","n/a",IF(AA$3&gt;(A2taxstdlife+$E496),((Input!$H$144+Input!$H$110)*$H$7)-SUM($H496:Z496),((Input!$H$144+Input!$H$110)*$H$7)/A2taxstdlife))</f>
        <v>5.4989779776719342E-3</v>
      </c>
      <c r="AB496" s="168">
        <f>IF(A2taxstdlife="n/a","n/a",IF(AB$3&gt;(A2taxstdlife+$E496),((Input!$H$144+Input!$H$110)*$H$7)-SUM($H496:AA496),((Input!$H$144+Input!$H$110)*$H$7)/A2taxstdlife))</f>
        <v>5.4989779776719342E-3</v>
      </c>
      <c r="AC496" s="168">
        <f>IF(A2taxstdlife="n/a","n/a",IF(AC$3&gt;(A2taxstdlife+$E496),((Input!$H$144+Input!$H$110)*$H$7)-SUM($H496:AB496),((Input!$H$144+Input!$H$110)*$H$7)/A2taxstdlife))</f>
        <v>5.4989779776719342E-3</v>
      </c>
      <c r="AD496" s="168">
        <f>IF(A2taxstdlife="n/a","n/a",IF(AD$3&gt;(A2taxstdlife+$E496),((Input!$H$144+Input!$H$110)*$H$7)-SUM($H496:AC496),((Input!$H$144+Input!$H$110)*$H$7)/A2taxstdlife))</f>
        <v>5.4989779776719342E-3</v>
      </c>
      <c r="AE496" s="168">
        <f>IF(A2taxstdlife="n/a","n/a",IF(AE$3&gt;(A2taxstdlife+$E496),((Input!$H$144+Input!$H$110)*$H$7)-SUM($H496:AD496),((Input!$H$144+Input!$H$110)*$H$7)/A2taxstdlife))</f>
        <v>5.4989779776719342E-3</v>
      </c>
      <c r="AF496" s="168">
        <f>IF(A2taxstdlife="n/a","n/a",IF(AF$3&gt;(A2taxstdlife+$E496),((Input!$H$144+Input!$H$110)*$H$7)-SUM($H496:AE496),((Input!$H$144+Input!$H$110)*$H$7)/A2taxstdlife))</f>
        <v>5.4989779776719342E-3</v>
      </c>
      <c r="AG496" s="168">
        <f>IF(A2taxstdlife="n/a","n/a",IF(AG$3&gt;(A2taxstdlife+$E496),((Input!$H$144+Input!$H$110)*$H$7)-SUM($H496:AF496),((Input!$H$144+Input!$H$110)*$H$7)/A2taxstdlife))</f>
        <v>5.4989779776719342E-3</v>
      </c>
      <c r="AH496" s="168">
        <f>IF(A2taxstdlife="n/a","n/a",IF(AH$3&gt;(A2taxstdlife+$E496),((Input!$H$144+Input!$H$110)*$H$7)-SUM($H496:AG496),((Input!$H$144+Input!$H$110)*$H$7)/A2taxstdlife))</f>
        <v>5.4989779776719342E-3</v>
      </c>
      <c r="AI496" s="168">
        <f>IF(A2taxstdlife="n/a","n/a",IF(AI$3&gt;(A2taxstdlife+$E496),((Input!$H$144+Input!$H$110)*$H$7)-SUM($H496:AH496),((Input!$H$144+Input!$H$110)*$H$7)/A2taxstdlife))</f>
        <v>5.4989779776719342E-3</v>
      </c>
      <c r="AJ496" s="168">
        <f>IF(A2taxstdlife="n/a","n/a",IF(AJ$3&gt;(A2taxstdlife+$E496),((Input!$H$144+Input!$H$110)*$H$7)-SUM($H496:AI496),((Input!$H$144+Input!$H$110)*$H$7)/A2taxstdlife))</f>
        <v>5.4989779776719342E-3</v>
      </c>
      <c r="AK496" s="168">
        <f>IF(A2taxstdlife="n/a","n/a",IF(AK$3&gt;(A2taxstdlife+$E496),((Input!$H$144+Input!$H$110)*$H$7)-SUM($H496:AJ496),((Input!$H$144+Input!$H$110)*$H$7)/A2taxstdlife))</f>
        <v>5.4989779776719342E-3</v>
      </c>
      <c r="AL496" s="168">
        <f>IF(A2taxstdlife="n/a","n/a",IF(AL$3&gt;(A2taxstdlife+$E496),((Input!$H$144+Input!$H$110)*$H$7)-SUM($H496:AK496),((Input!$H$144+Input!$H$110)*$H$7)/A2taxstdlife))</f>
        <v>5.4989779776719342E-3</v>
      </c>
      <c r="AM496" s="168">
        <f>IF(A2taxstdlife="n/a","n/a",IF(AM$3&gt;(A2taxstdlife+$E496),((Input!$H$144+Input!$H$110)*$H$7)-SUM($H496:AL496),((Input!$H$144+Input!$H$110)*$H$7)/A2taxstdlife))</f>
        <v>5.4989779776719342E-3</v>
      </c>
      <c r="AN496" s="168">
        <f>IF(A2taxstdlife="n/a","n/a",IF(AN$3&gt;(A2taxstdlife+$E496),((Input!$H$144+Input!$H$110)*$H$7)-SUM($H496:AM496),((Input!$H$144+Input!$H$110)*$H$7)/A2taxstdlife))</f>
        <v>5.4989779776719342E-3</v>
      </c>
      <c r="AO496" s="168">
        <f>IF(A2taxstdlife="n/a","n/a",IF(AO$3&gt;(A2taxstdlife+$E496),((Input!$H$144+Input!$H$110)*$H$7)-SUM($H496:AN496),((Input!$H$144+Input!$H$110)*$H$7)/A2taxstdlife))</f>
        <v>5.4989779776719342E-3</v>
      </c>
      <c r="AP496" s="168">
        <f>IF(A2taxstdlife="n/a","n/a",IF(AP$3&gt;(A2taxstdlife+$E496),((Input!$H$144+Input!$H$110)*$H$7)-SUM($H496:AO496),((Input!$H$144+Input!$H$110)*$H$7)/A2taxstdlife))</f>
        <v>5.4989779776719342E-3</v>
      </c>
      <c r="AQ496" s="168">
        <f>IF(A2taxstdlife="n/a","n/a",IF(AQ$3&gt;(A2taxstdlife+$E496),((Input!$H$144+Input!$H$110)*$H$7)-SUM($H496:AP496),((Input!$H$144+Input!$H$110)*$H$7)/A2taxstdlife))</f>
        <v>5.4989779776719342E-3</v>
      </c>
      <c r="AR496" s="168">
        <f>IF(A2taxstdlife="n/a","n/a",IF(AR$3&gt;(A2taxstdlife+$E496),((Input!$H$144+Input!$H$110)*$H$7)-SUM($H496:AQ496),((Input!$H$144+Input!$H$110)*$H$7)/A2taxstdlife))</f>
        <v>5.4989779776719342E-3</v>
      </c>
      <c r="AS496" s="168">
        <f>IF(A2taxstdlife="n/a","n/a",IF(AS$3&gt;(A2taxstdlife+$E496),((Input!$H$144+Input!$H$110)*$H$7)-SUM($H496:AR496),((Input!$H$144+Input!$H$110)*$H$7)/A2taxstdlife))</f>
        <v>5.4989779776719342E-3</v>
      </c>
      <c r="AT496" s="168">
        <f>IF(A2taxstdlife="n/a","n/a",IF(AT$3&gt;(A2taxstdlife+$E496),((Input!$H$144+Input!$H$110)*$H$7)-SUM($H496:AS496),((Input!$H$144+Input!$H$110)*$H$7)/A2taxstdlife))</f>
        <v>5.4989779776719342E-3</v>
      </c>
      <c r="AU496" s="168">
        <f>IF(A2taxstdlife="n/a","n/a",IF(AU$3&gt;(A2taxstdlife+$E496),((Input!$H$144+Input!$H$110)*$H$7)-SUM($H496:AT496),((Input!$H$144+Input!$H$110)*$H$7)/A2taxstdlife))</f>
        <v>5.4989779776719342E-3</v>
      </c>
      <c r="AV496" s="168">
        <f>IF(A2taxstdlife="n/a","n/a",IF(AV$3&gt;(A2taxstdlife+$E496),((Input!$H$144+Input!$H$110)*$H$7)-SUM($H496:AU496),((Input!$H$144+Input!$H$110)*$H$7)/A2taxstdlife))</f>
        <v>5.4989779776719342E-3</v>
      </c>
      <c r="AW496" s="168">
        <f>IF(A2taxstdlife="n/a","n/a",IF(AW$3&gt;(A2taxstdlife+$E496),((Input!$H$144+Input!$H$110)*$H$7)-SUM($H496:AV496),((Input!$H$144+Input!$H$110)*$H$7)/A2taxstdlife))</f>
        <v>8.3266726846886741E-17</v>
      </c>
      <c r="AX496" s="168">
        <f>IF(A2taxstdlife="n/a","n/a",IF(AX$3&gt;(A2taxstdlife+$E496),((Input!$H$144+Input!$H$110)*$H$7)-SUM($H496:AW496),((Input!$H$144+Input!$H$110)*$H$7)/A2taxstdlife))</f>
        <v>0</v>
      </c>
      <c r="AY496" s="168">
        <f>IF(A2taxstdlife="n/a","n/a",IF(AY$3&gt;(A2taxstdlife+$E496),((Input!$H$144+Input!$H$110)*$H$7)-SUM($H496:AX496),((Input!$H$144+Input!$H$110)*$H$7)/A2taxstdlife))</f>
        <v>0</v>
      </c>
      <c r="AZ496" s="168">
        <f>IF(A2taxstdlife="n/a","n/a",IF(AZ$3&gt;(A2taxstdlife+$E496),((Input!$H$144+Input!$H$110)*$H$7)-SUM($H496:AY496),((Input!$H$144+Input!$H$110)*$H$7)/A2taxstdlife))</f>
        <v>0</v>
      </c>
      <c r="BA496" s="168">
        <f>IF(A2taxstdlife="n/a","n/a",IF(BA$3&gt;(A2taxstdlife+$E496),((Input!$H$144+Input!$H$110)*$H$7)-SUM($H496:AZ496),((Input!$H$144+Input!$H$110)*$H$7)/A2taxstdlife))</f>
        <v>0</v>
      </c>
      <c r="BB496" s="168">
        <f>IF(A2taxstdlife="n/a","n/a",IF(BB$3&gt;(A2taxstdlife+$E496),((Input!$H$144+Input!$H$110)*$H$7)-SUM($H496:BA496),((Input!$H$144+Input!$H$110)*$H$7)/A2taxstdlife))</f>
        <v>0</v>
      </c>
      <c r="BC496" s="168">
        <f>IF(A2taxstdlife="n/a","n/a",IF(BC$3&gt;(A2taxstdlife+$E496),((Input!$H$144+Input!$H$110)*$H$7)-SUM($H496:BB496),((Input!$H$144+Input!$H$110)*$H$7)/A2taxstdlife))</f>
        <v>0</v>
      </c>
      <c r="BD496" s="168">
        <f>IF(A2taxstdlife="n/a","n/a",IF(BD$3&gt;(A2taxstdlife+$E496),((Input!$H$144+Input!$H$110)*$H$7)-SUM($H496:BC496),((Input!$H$144+Input!$H$110)*$H$7)/A2taxstdlife))</f>
        <v>0</v>
      </c>
      <c r="BE496" s="168">
        <f>IF(A2taxstdlife="n/a","n/a",IF(BE$3&gt;(A2taxstdlife+$E496),((Input!$H$144+Input!$H$110)*$H$7)-SUM($H496:BD496),((Input!$H$144+Input!$H$110)*$H$7)/A2taxstdlife))</f>
        <v>0</v>
      </c>
      <c r="BF496" s="168">
        <f>IF(A2taxstdlife="n/a","n/a",IF(BF$3&gt;(A2taxstdlife+$E496),((Input!$H$144+Input!$H$110)*$H$7)-SUM($H496:BE496),((Input!$H$144+Input!$H$110)*$H$7)/A2taxstdlife))</f>
        <v>0</v>
      </c>
      <c r="BG496" s="168">
        <f>IF(A2taxstdlife="n/a","n/a",IF(BG$3&gt;(A2taxstdlife+$E496),((Input!$H$144+Input!$H$110)*$H$7)-SUM($H496:BF496),((Input!$H$144+Input!$H$110)*$H$7)/A2taxstdlife))</f>
        <v>0</v>
      </c>
      <c r="BH496" s="168">
        <f>IF(A2taxstdlife="n/a","n/a",IF(BH$3&gt;(A2taxstdlife+$E496),((Input!$H$144+Input!$H$110)*$H$7)-SUM($H496:BG496),((Input!$H$144+Input!$H$110)*$H$7)/A2taxstdlife))</f>
        <v>0</v>
      </c>
      <c r="BI496" s="168">
        <f>IF(A2taxstdlife="n/a","n/a",IF(BI$3&gt;(A2taxstdlife+$E496),((Input!$H$144+Input!$H$110)*$H$7)-SUM($H496:BH496),((Input!$H$144+Input!$H$110)*$H$7)/A2taxstdlife))</f>
        <v>0</v>
      </c>
      <c r="BJ496" s="168"/>
      <c r="BK496" s="20"/>
    </row>
    <row r="497" spans="1:63" s="6" customFormat="1" hidden="1" outlineLevel="2">
      <c r="A497" s="20"/>
      <c r="B497" s="20"/>
      <c r="C497" s="38"/>
      <c r="D497" s="641"/>
      <c r="E497" s="287">
        <v>3</v>
      </c>
      <c r="F497" s="40"/>
      <c r="G497" s="313"/>
      <c r="H497" s="315"/>
      <c r="I497" s="314"/>
      <c r="J497" s="168">
        <f>IF(A2taxstdlife="n/a","n/a",IF(J$3&gt;(A2taxstdlife+$E497),((Input!$I$144+Input!$I$110)*$I$7)-SUM($I497:I497),((Input!$I$144+Input!$I$110)*$I$7)/A2taxstdlife))</f>
        <v>2.8557157693902243E-3</v>
      </c>
      <c r="K497" s="168">
        <f>IF(A2taxstdlife="n/a","n/a",IF(K$3&gt;(A2taxstdlife+$E497),((Input!$I$144+Input!$I$110)*$I$7)-SUM($I497:J497),((Input!$I$144+Input!$I$110)*$I$7)/A2taxstdlife))</f>
        <v>2.8557157693902243E-3</v>
      </c>
      <c r="L497" s="168">
        <f>IF(A2taxstdlife="n/a","n/a",IF(L$3&gt;(A2taxstdlife+$E497),((Input!$I$144+Input!$I$110)*$I$7)-SUM($I497:K497),((Input!$I$144+Input!$I$110)*$I$7)/A2taxstdlife))</f>
        <v>2.8557157693902243E-3</v>
      </c>
      <c r="M497" s="168">
        <f>IF(A2taxstdlife="n/a","n/a",IF(M$3&gt;(A2taxstdlife+$E497),((Input!$I$144+Input!$I$110)*$I$7)-SUM($I497:L497),((Input!$I$144+Input!$I$110)*$I$7)/A2taxstdlife))</f>
        <v>2.8557157693902243E-3</v>
      </c>
      <c r="N497" s="168">
        <f>IF(A2taxstdlife="n/a","n/a",IF(N$3&gt;(A2taxstdlife+$E497),((Input!$I$144+Input!$I$110)*$I$7)-SUM($I497:M497),((Input!$I$144+Input!$I$110)*$I$7)/A2taxstdlife))</f>
        <v>2.8557157693902243E-3</v>
      </c>
      <c r="O497" s="168">
        <f>IF(A2taxstdlife="n/a","n/a",IF(O$3&gt;(A2taxstdlife+$E497),((Input!$I$144+Input!$I$110)*$I$7)-SUM($I497:N497),((Input!$I$144+Input!$I$110)*$I$7)/A2taxstdlife))</f>
        <v>2.8557157693902243E-3</v>
      </c>
      <c r="P497" s="168">
        <f>IF(A2taxstdlife="n/a","n/a",IF(P$3&gt;(A2taxstdlife+$E497),((Input!$I$144+Input!$I$110)*$I$7)-SUM($I497:O497),((Input!$I$144+Input!$I$110)*$I$7)/A2taxstdlife))</f>
        <v>2.8557157693902243E-3</v>
      </c>
      <c r="Q497" s="168">
        <f>IF(A2taxstdlife="n/a","n/a",IF(Q$3&gt;(A2taxstdlife+$E497),((Input!$I$144+Input!$I$110)*$I$7)-SUM($I497:P497),((Input!$I$144+Input!$I$110)*$I$7)/A2taxstdlife))</f>
        <v>2.8557157693902243E-3</v>
      </c>
      <c r="R497" s="168">
        <f>IF(A2taxstdlife="n/a","n/a",IF(R$3&gt;(A2taxstdlife+$E497),((Input!$I$144+Input!$I$110)*$I$7)-SUM($I497:Q497),((Input!$I$144+Input!$I$110)*$I$7)/A2taxstdlife))</f>
        <v>2.8557157693902243E-3</v>
      </c>
      <c r="S497" s="168">
        <f>IF(A2taxstdlife="n/a","n/a",IF(S$3&gt;(A2taxstdlife+$E497),((Input!$I$144+Input!$I$110)*$I$7)-SUM($I497:R497),((Input!$I$144+Input!$I$110)*$I$7)/A2taxstdlife))</f>
        <v>2.8557157693902243E-3</v>
      </c>
      <c r="T497" s="168">
        <f>IF(A2taxstdlife="n/a","n/a",IF(T$3&gt;(A2taxstdlife+$E497),((Input!$I$144+Input!$I$110)*$I$7)-SUM($I497:S497),((Input!$I$144+Input!$I$110)*$I$7)/A2taxstdlife))</f>
        <v>2.8557157693902243E-3</v>
      </c>
      <c r="U497" s="168">
        <f>IF(A2taxstdlife="n/a","n/a",IF(U$3&gt;(A2taxstdlife+$E497),((Input!$I$144+Input!$I$110)*$I$7)-SUM($I497:T497),((Input!$I$144+Input!$I$110)*$I$7)/A2taxstdlife))</f>
        <v>2.8557157693902243E-3</v>
      </c>
      <c r="V497" s="168">
        <f>IF(A2taxstdlife="n/a","n/a",IF(V$3&gt;(A2taxstdlife+$E497),((Input!$I$144+Input!$I$110)*$I$7)-SUM($I497:U497),((Input!$I$144+Input!$I$110)*$I$7)/A2taxstdlife))</f>
        <v>2.8557157693902243E-3</v>
      </c>
      <c r="W497" s="168">
        <f>IF(A2taxstdlife="n/a","n/a",IF(W$3&gt;(A2taxstdlife+$E497),((Input!$I$144+Input!$I$110)*$I$7)-SUM($I497:V497),((Input!$I$144+Input!$I$110)*$I$7)/A2taxstdlife))</f>
        <v>2.8557157693902243E-3</v>
      </c>
      <c r="X497" s="168">
        <f>IF(A2taxstdlife="n/a","n/a",IF(X$3&gt;(A2taxstdlife+$E497),((Input!$I$144+Input!$I$110)*$I$7)-SUM($I497:W497),((Input!$I$144+Input!$I$110)*$I$7)/A2taxstdlife))</f>
        <v>2.8557157693902243E-3</v>
      </c>
      <c r="Y497" s="168">
        <f>IF(A2taxstdlife="n/a","n/a",IF(Y$3&gt;(A2taxstdlife+$E497),((Input!$I$144+Input!$I$110)*$I$7)-SUM($I497:X497),((Input!$I$144+Input!$I$110)*$I$7)/A2taxstdlife))</f>
        <v>2.8557157693902243E-3</v>
      </c>
      <c r="Z497" s="168">
        <f>IF(A2taxstdlife="n/a","n/a",IF(Z$3&gt;(A2taxstdlife+$E497),((Input!$I$144+Input!$I$110)*$I$7)-SUM($I497:Y497),((Input!$I$144+Input!$I$110)*$I$7)/A2taxstdlife))</f>
        <v>2.8557157693902243E-3</v>
      </c>
      <c r="AA497" s="168">
        <f>IF(A2taxstdlife="n/a","n/a",IF(AA$3&gt;(A2taxstdlife+$E497),((Input!$I$144+Input!$I$110)*$I$7)-SUM($I497:Z497),((Input!$I$144+Input!$I$110)*$I$7)/A2taxstdlife))</f>
        <v>2.8557157693902243E-3</v>
      </c>
      <c r="AB497" s="168">
        <f>IF(A2taxstdlife="n/a","n/a",IF(AB$3&gt;(A2taxstdlife+$E497),((Input!$I$144+Input!$I$110)*$I$7)-SUM($I497:AA497),((Input!$I$144+Input!$I$110)*$I$7)/A2taxstdlife))</f>
        <v>2.8557157693902243E-3</v>
      </c>
      <c r="AC497" s="168">
        <f>IF(A2taxstdlife="n/a","n/a",IF(AC$3&gt;(A2taxstdlife+$E497),((Input!$I$144+Input!$I$110)*$I$7)-SUM($I497:AB497),((Input!$I$144+Input!$I$110)*$I$7)/A2taxstdlife))</f>
        <v>2.8557157693902243E-3</v>
      </c>
      <c r="AD497" s="168">
        <f>IF(A2taxstdlife="n/a","n/a",IF(AD$3&gt;(A2taxstdlife+$E497),((Input!$I$144+Input!$I$110)*$I$7)-SUM($I497:AC497),((Input!$I$144+Input!$I$110)*$I$7)/A2taxstdlife))</f>
        <v>2.8557157693902243E-3</v>
      </c>
      <c r="AE497" s="168">
        <f>IF(A2taxstdlife="n/a","n/a",IF(AE$3&gt;(A2taxstdlife+$E497),((Input!$I$144+Input!$I$110)*$I$7)-SUM($I497:AD497),((Input!$I$144+Input!$I$110)*$I$7)/A2taxstdlife))</f>
        <v>2.8557157693902243E-3</v>
      </c>
      <c r="AF497" s="168">
        <f>IF(A2taxstdlife="n/a","n/a",IF(AF$3&gt;(A2taxstdlife+$E497),((Input!$I$144+Input!$I$110)*$I$7)-SUM($I497:AE497),((Input!$I$144+Input!$I$110)*$I$7)/A2taxstdlife))</f>
        <v>2.8557157693902243E-3</v>
      </c>
      <c r="AG497" s="168">
        <f>IF(A2taxstdlife="n/a","n/a",IF(AG$3&gt;(A2taxstdlife+$E497),((Input!$I$144+Input!$I$110)*$I$7)-SUM($I497:AF497),((Input!$I$144+Input!$I$110)*$I$7)/A2taxstdlife))</f>
        <v>2.8557157693902243E-3</v>
      </c>
      <c r="AH497" s="168">
        <f>IF(A2taxstdlife="n/a","n/a",IF(AH$3&gt;(A2taxstdlife+$E497),((Input!$I$144+Input!$I$110)*$I$7)-SUM($I497:AG497),((Input!$I$144+Input!$I$110)*$I$7)/A2taxstdlife))</f>
        <v>2.8557157693902243E-3</v>
      </c>
      <c r="AI497" s="168">
        <f>IF(A2taxstdlife="n/a","n/a",IF(AI$3&gt;(A2taxstdlife+$E497),((Input!$I$144+Input!$I$110)*$I$7)-SUM($I497:AH497),((Input!$I$144+Input!$I$110)*$I$7)/A2taxstdlife))</f>
        <v>2.8557157693902243E-3</v>
      </c>
      <c r="AJ497" s="168">
        <f>IF(A2taxstdlife="n/a","n/a",IF(AJ$3&gt;(A2taxstdlife+$E497),((Input!$I$144+Input!$I$110)*$I$7)-SUM($I497:AI497),((Input!$I$144+Input!$I$110)*$I$7)/A2taxstdlife))</f>
        <v>2.8557157693902243E-3</v>
      </c>
      <c r="AK497" s="168">
        <f>IF(A2taxstdlife="n/a","n/a",IF(AK$3&gt;(A2taxstdlife+$E497),((Input!$I$144+Input!$I$110)*$I$7)-SUM($I497:AJ497),((Input!$I$144+Input!$I$110)*$I$7)/A2taxstdlife))</f>
        <v>2.8557157693902243E-3</v>
      </c>
      <c r="AL497" s="168">
        <f>IF(A2taxstdlife="n/a","n/a",IF(AL$3&gt;(A2taxstdlife+$E497),((Input!$I$144+Input!$I$110)*$I$7)-SUM($I497:AK497),((Input!$I$144+Input!$I$110)*$I$7)/A2taxstdlife))</f>
        <v>2.8557157693902243E-3</v>
      </c>
      <c r="AM497" s="168">
        <f>IF(A2taxstdlife="n/a","n/a",IF(AM$3&gt;(A2taxstdlife+$E497),((Input!$I$144+Input!$I$110)*$I$7)-SUM($I497:AL497),((Input!$I$144+Input!$I$110)*$I$7)/A2taxstdlife))</f>
        <v>2.8557157693902243E-3</v>
      </c>
      <c r="AN497" s="168">
        <f>IF(A2taxstdlife="n/a","n/a",IF(AN$3&gt;(A2taxstdlife+$E497),((Input!$I$144+Input!$I$110)*$I$7)-SUM($I497:AM497),((Input!$I$144+Input!$I$110)*$I$7)/A2taxstdlife))</f>
        <v>2.8557157693902243E-3</v>
      </c>
      <c r="AO497" s="168">
        <f>IF(A2taxstdlife="n/a","n/a",IF(AO$3&gt;(A2taxstdlife+$E497),((Input!$I$144+Input!$I$110)*$I$7)-SUM($I497:AN497),((Input!$I$144+Input!$I$110)*$I$7)/A2taxstdlife))</f>
        <v>2.8557157693902243E-3</v>
      </c>
      <c r="AP497" s="168">
        <f>IF(A2taxstdlife="n/a","n/a",IF(AP$3&gt;(A2taxstdlife+$E497),((Input!$I$144+Input!$I$110)*$I$7)-SUM($I497:AO497),((Input!$I$144+Input!$I$110)*$I$7)/A2taxstdlife))</f>
        <v>2.8557157693902243E-3</v>
      </c>
      <c r="AQ497" s="168">
        <f>IF(A2taxstdlife="n/a","n/a",IF(AQ$3&gt;(A2taxstdlife+$E497),((Input!$I$144+Input!$I$110)*$I$7)-SUM($I497:AP497),((Input!$I$144+Input!$I$110)*$I$7)/A2taxstdlife))</f>
        <v>2.8557157693902243E-3</v>
      </c>
      <c r="AR497" s="168">
        <f>IF(A2taxstdlife="n/a","n/a",IF(AR$3&gt;(A2taxstdlife+$E497),((Input!$I$144+Input!$I$110)*$I$7)-SUM($I497:AQ497),((Input!$I$144+Input!$I$110)*$I$7)/A2taxstdlife))</f>
        <v>2.8557157693902243E-3</v>
      </c>
      <c r="AS497" s="168">
        <f>IF(A2taxstdlife="n/a","n/a",IF(AS$3&gt;(A2taxstdlife+$E497),((Input!$I$144+Input!$I$110)*$I$7)-SUM($I497:AR497),((Input!$I$144+Input!$I$110)*$I$7)/A2taxstdlife))</f>
        <v>2.8557157693902243E-3</v>
      </c>
      <c r="AT497" s="168">
        <f>IF(A2taxstdlife="n/a","n/a",IF(AT$3&gt;(A2taxstdlife+$E497),((Input!$I$144+Input!$I$110)*$I$7)-SUM($I497:AS497),((Input!$I$144+Input!$I$110)*$I$7)/A2taxstdlife))</f>
        <v>2.8557157693902243E-3</v>
      </c>
      <c r="AU497" s="168">
        <f>IF(A2taxstdlife="n/a","n/a",IF(AU$3&gt;(A2taxstdlife+$E497),((Input!$I$144+Input!$I$110)*$I$7)-SUM($I497:AT497),((Input!$I$144+Input!$I$110)*$I$7)/A2taxstdlife))</f>
        <v>2.8557157693902243E-3</v>
      </c>
      <c r="AV497" s="168">
        <f>IF(A2taxstdlife="n/a","n/a",IF(AV$3&gt;(A2taxstdlife+$E497),((Input!$I$144+Input!$I$110)*$I$7)-SUM($I497:AU497),((Input!$I$144+Input!$I$110)*$I$7)/A2taxstdlife))</f>
        <v>2.8557157693902243E-3</v>
      </c>
      <c r="AW497" s="168">
        <f>IF(A2taxstdlife="n/a","n/a",IF(AW$3&gt;(A2taxstdlife+$E497),((Input!$I$144+Input!$I$110)*$I$7)-SUM($I497:AV497),((Input!$I$144+Input!$I$110)*$I$7)/A2taxstdlife))</f>
        <v>2.8557157693902243E-3</v>
      </c>
      <c r="AX497" s="168">
        <f>IF(A2taxstdlife="n/a","n/a",IF(AX$3&gt;(A2taxstdlife+$E497),((Input!$I$144+Input!$I$110)*$I$7)-SUM($I497:AW497),((Input!$I$144+Input!$I$110)*$I$7)/A2taxstdlife))</f>
        <v>-6.9388939039072284E-17</v>
      </c>
      <c r="AY497" s="168">
        <f>IF(A2taxstdlife="n/a","n/a",IF(AY$3&gt;(A2taxstdlife+$E497),((Input!$I$144+Input!$I$110)*$I$7)-SUM($I497:AX497),((Input!$I$144+Input!$I$110)*$I$7)/A2taxstdlife))</f>
        <v>0</v>
      </c>
      <c r="AZ497" s="168">
        <f>IF(A2taxstdlife="n/a","n/a",IF(AZ$3&gt;(A2taxstdlife+$E497),((Input!$I$144+Input!$I$110)*$I$7)-SUM($I497:AY497),((Input!$I$144+Input!$I$110)*$I$7)/A2taxstdlife))</f>
        <v>0</v>
      </c>
      <c r="BA497" s="168">
        <f>IF(A2taxstdlife="n/a","n/a",IF(BA$3&gt;(A2taxstdlife+$E497),((Input!$I$144+Input!$I$110)*$I$7)-SUM($I497:AZ497),((Input!$I$144+Input!$I$110)*$I$7)/A2taxstdlife))</f>
        <v>0</v>
      </c>
      <c r="BB497" s="168">
        <f>IF(A2taxstdlife="n/a","n/a",IF(BB$3&gt;(A2taxstdlife+$E497),((Input!$I$144+Input!$I$110)*$I$7)-SUM($I497:BA497),((Input!$I$144+Input!$I$110)*$I$7)/A2taxstdlife))</f>
        <v>0</v>
      </c>
      <c r="BC497" s="168">
        <f>IF(A2taxstdlife="n/a","n/a",IF(BC$3&gt;(A2taxstdlife+$E497),((Input!$I$144+Input!$I$110)*$I$7)-SUM($I497:BB497),((Input!$I$144+Input!$I$110)*$I$7)/A2taxstdlife))</f>
        <v>0</v>
      </c>
      <c r="BD497" s="168">
        <f>IF(A2taxstdlife="n/a","n/a",IF(BD$3&gt;(A2taxstdlife+$E497),((Input!$I$144+Input!$I$110)*$I$7)-SUM($I497:BC497),((Input!$I$144+Input!$I$110)*$I$7)/A2taxstdlife))</f>
        <v>0</v>
      </c>
      <c r="BE497" s="168">
        <f>IF(A2taxstdlife="n/a","n/a",IF(BE$3&gt;(A2taxstdlife+$E497),((Input!$I$144+Input!$I$110)*$I$7)-SUM($I497:BD497),((Input!$I$144+Input!$I$110)*$I$7)/A2taxstdlife))</f>
        <v>0</v>
      </c>
      <c r="BF497" s="168">
        <f>IF(A2taxstdlife="n/a","n/a",IF(BF$3&gt;(A2taxstdlife+$E497),((Input!$I$144+Input!$I$110)*$I$7)-SUM($I497:BE497),((Input!$I$144+Input!$I$110)*$I$7)/A2taxstdlife))</f>
        <v>0</v>
      </c>
      <c r="BG497" s="168">
        <f>IF(A2taxstdlife="n/a","n/a",IF(BG$3&gt;(A2taxstdlife+$E497),((Input!$I$144+Input!$I$110)*$I$7)-SUM($I497:BF497),((Input!$I$144+Input!$I$110)*$I$7)/A2taxstdlife))</f>
        <v>0</v>
      </c>
      <c r="BH497" s="168">
        <f>IF(A2taxstdlife="n/a","n/a",IF(BH$3&gt;(A2taxstdlife+$E497),((Input!$I$144+Input!$I$110)*$I$7)-SUM($I497:BG497),((Input!$I$144+Input!$I$110)*$I$7)/A2taxstdlife))</f>
        <v>0</v>
      </c>
      <c r="BI497" s="168">
        <f>IF(A2taxstdlife="n/a","n/a",IF(BI$3&gt;(A2taxstdlife+$E497),((Input!$I$144+Input!$I$110)*$I$7)-SUM($I497:BH497),((Input!$I$144+Input!$I$110)*$I$7)/A2taxstdlife))</f>
        <v>0</v>
      </c>
      <c r="BJ497" s="20"/>
      <c r="BK497" s="20"/>
    </row>
    <row r="498" spans="1:63" s="6" customFormat="1" hidden="1" outlineLevel="2">
      <c r="A498" s="20"/>
      <c r="B498" s="20"/>
      <c r="C498" s="38"/>
      <c r="D498" s="641"/>
      <c r="E498" s="287">
        <v>4</v>
      </c>
      <c r="F498" s="40"/>
      <c r="G498" s="313"/>
      <c r="H498" s="315"/>
      <c r="I498" s="315"/>
      <c r="J498" s="314"/>
      <c r="K498" s="168">
        <f>IF(A2taxstdlife="n/a","n/a",IF(K$3&gt;(A2taxstdlife+$E498),((Input!$J$144+Input!$J$110)*$J$7)-SUM($J498:J498),((Input!$J$144+Input!$J$110)*$J$7)/A2taxstdlife))</f>
        <v>2.9748569788900585E-3</v>
      </c>
      <c r="L498" s="168">
        <f>IF(A2taxstdlife="n/a","n/a",IF(L$3&gt;(A2taxstdlife+$E498),((Input!$J$144+Input!$J$110)*$J$7)-SUM($J498:K498),((Input!$J$144+Input!$J$110)*$J$7)/A2taxstdlife))</f>
        <v>2.9748569788900585E-3</v>
      </c>
      <c r="M498" s="168">
        <f>IF(A2taxstdlife="n/a","n/a",IF(M$3&gt;(A2taxstdlife+$E498),((Input!$J$144+Input!$J$110)*$J$7)-SUM($J498:L498),((Input!$J$144+Input!$J$110)*$J$7)/A2taxstdlife))</f>
        <v>2.9748569788900585E-3</v>
      </c>
      <c r="N498" s="168">
        <f>IF(A2taxstdlife="n/a","n/a",IF(N$3&gt;(A2taxstdlife+$E498),((Input!$J$144+Input!$J$110)*$J$7)-SUM($J498:M498),((Input!$J$144+Input!$J$110)*$J$7)/A2taxstdlife))</f>
        <v>2.9748569788900585E-3</v>
      </c>
      <c r="O498" s="168">
        <f>IF(A2taxstdlife="n/a","n/a",IF(O$3&gt;(A2taxstdlife+$E498),((Input!$J$144+Input!$J$110)*$J$7)-SUM($J498:N498),((Input!$J$144+Input!$J$110)*$J$7)/A2taxstdlife))</f>
        <v>2.9748569788900585E-3</v>
      </c>
      <c r="P498" s="168">
        <f>IF(A2taxstdlife="n/a","n/a",IF(P$3&gt;(A2taxstdlife+$E498),((Input!$J$144+Input!$J$110)*$J$7)-SUM($J498:O498),((Input!$J$144+Input!$J$110)*$J$7)/A2taxstdlife))</f>
        <v>2.9748569788900585E-3</v>
      </c>
      <c r="Q498" s="168">
        <f>IF(A2taxstdlife="n/a","n/a",IF(Q$3&gt;(A2taxstdlife+$E498),((Input!$J$144+Input!$J$110)*$J$7)-SUM($J498:P498),((Input!$J$144+Input!$J$110)*$J$7)/A2taxstdlife))</f>
        <v>2.9748569788900585E-3</v>
      </c>
      <c r="R498" s="168">
        <f>IF(A2taxstdlife="n/a","n/a",IF(R$3&gt;(A2taxstdlife+$E498),((Input!$J$144+Input!$J$110)*$J$7)-SUM($J498:Q498),((Input!$J$144+Input!$J$110)*$J$7)/A2taxstdlife))</f>
        <v>2.9748569788900585E-3</v>
      </c>
      <c r="S498" s="168">
        <f>IF(A2taxstdlife="n/a","n/a",IF(S$3&gt;(A2taxstdlife+$E498),((Input!$J$144+Input!$J$110)*$J$7)-SUM($J498:R498),((Input!$J$144+Input!$J$110)*$J$7)/A2taxstdlife))</f>
        <v>2.9748569788900585E-3</v>
      </c>
      <c r="T498" s="168">
        <f>IF(A2taxstdlife="n/a","n/a",IF(T$3&gt;(A2taxstdlife+$E498),((Input!$J$144+Input!$J$110)*$J$7)-SUM($J498:S498),((Input!$J$144+Input!$J$110)*$J$7)/A2taxstdlife))</f>
        <v>2.9748569788900585E-3</v>
      </c>
      <c r="U498" s="168">
        <f>IF(A2taxstdlife="n/a","n/a",IF(U$3&gt;(A2taxstdlife+$E498),((Input!$J$144+Input!$J$110)*$J$7)-SUM($J498:T498),((Input!$J$144+Input!$J$110)*$J$7)/A2taxstdlife))</f>
        <v>2.9748569788900585E-3</v>
      </c>
      <c r="V498" s="168">
        <f>IF(A2taxstdlife="n/a","n/a",IF(V$3&gt;(A2taxstdlife+$E498),((Input!$J$144+Input!$J$110)*$J$7)-SUM($J498:U498),((Input!$J$144+Input!$J$110)*$J$7)/A2taxstdlife))</f>
        <v>2.9748569788900585E-3</v>
      </c>
      <c r="W498" s="168">
        <f>IF(A2taxstdlife="n/a","n/a",IF(W$3&gt;(A2taxstdlife+$E498),((Input!$J$144+Input!$J$110)*$J$7)-SUM($J498:V498),((Input!$J$144+Input!$J$110)*$J$7)/A2taxstdlife))</f>
        <v>2.9748569788900585E-3</v>
      </c>
      <c r="X498" s="168">
        <f>IF(A2taxstdlife="n/a","n/a",IF(X$3&gt;(A2taxstdlife+$E498),((Input!$J$144+Input!$J$110)*$J$7)-SUM($J498:W498),((Input!$J$144+Input!$J$110)*$J$7)/A2taxstdlife))</f>
        <v>2.9748569788900585E-3</v>
      </c>
      <c r="Y498" s="168">
        <f>IF(A2taxstdlife="n/a","n/a",IF(Y$3&gt;(A2taxstdlife+$E498),((Input!$J$144+Input!$J$110)*$J$7)-SUM($J498:X498),((Input!$J$144+Input!$J$110)*$J$7)/A2taxstdlife))</f>
        <v>2.9748569788900585E-3</v>
      </c>
      <c r="Z498" s="168">
        <f>IF(A2taxstdlife="n/a","n/a",IF(Z$3&gt;(A2taxstdlife+$E498),((Input!$J$144+Input!$J$110)*$J$7)-SUM($J498:Y498),((Input!$J$144+Input!$J$110)*$J$7)/A2taxstdlife))</f>
        <v>2.9748569788900585E-3</v>
      </c>
      <c r="AA498" s="168">
        <f>IF(A2taxstdlife="n/a","n/a",IF(AA$3&gt;(A2taxstdlife+$E498),((Input!$J$144+Input!$J$110)*$J$7)-SUM($J498:Z498),((Input!$J$144+Input!$J$110)*$J$7)/A2taxstdlife))</f>
        <v>2.9748569788900585E-3</v>
      </c>
      <c r="AB498" s="168">
        <f>IF(A2taxstdlife="n/a","n/a",IF(AB$3&gt;(A2taxstdlife+$E498),((Input!$J$144+Input!$J$110)*$J$7)-SUM($J498:AA498),((Input!$J$144+Input!$J$110)*$J$7)/A2taxstdlife))</f>
        <v>2.9748569788900585E-3</v>
      </c>
      <c r="AC498" s="168">
        <f>IF(A2taxstdlife="n/a","n/a",IF(AC$3&gt;(A2taxstdlife+$E498),((Input!$J$144+Input!$J$110)*$J$7)-SUM($J498:AB498),((Input!$J$144+Input!$J$110)*$J$7)/A2taxstdlife))</f>
        <v>2.9748569788900585E-3</v>
      </c>
      <c r="AD498" s="168">
        <f>IF(A2taxstdlife="n/a","n/a",IF(AD$3&gt;(A2taxstdlife+$E498),((Input!$J$144+Input!$J$110)*$J$7)-SUM($J498:AC498),((Input!$J$144+Input!$J$110)*$J$7)/A2taxstdlife))</f>
        <v>2.9748569788900585E-3</v>
      </c>
      <c r="AE498" s="168">
        <f>IF(A2taxstdlife="n/a","n/a",IF(AE$3&gt;(A2taxstdlife+$E498),((Input!$J$144+Input!$J$110)*$J$7)-SUM($J498:AD498),((Input!$J$144+Input!$J$110)*$J$7)/A2taxstdlife))</f>
        <v>2.9748569788900585E-3</v>
      </c>
      <c r="AF498" s="168">
        <f>IF(A2taxstdlife="n/a","n/a",IF(AF$3&gt;(A2taxstdlife+$E498),((Input!$J$144+Input!$J$110)*$J$7)-SUM($J498:AE498),((Input!$J$144+Input!$J$110)*$J$7)/A2taxstdlife))</f>
        <v>2.9748569788900585E-3</v>
      </c>
      <c r="AG498" s="168">
        <f>IF(A2taxstdlife="n/a","n/a",IF(AG$3&gt;(A2taxstdlife+$E498),((Input!$J$144+Input!$J$110)*$J$7)-SUM($J498:AF498),((Input!$J$144+Input!$J$110)*$J$7)/A2taxstdlife))</f>
        <v>2.9748569788900585E-3</v>
      </c>
      <c r="AH498" s="168">
        <f>IF(A2taxstdlife="n/a","n/a",IF(AH$3&gt;(A2taxstdlife+$E498),((Input!$J$144+Input!$J$110)*$J$7)-SUM($J498:AG498),((Input!$J$144+Input!$J$110)*$J$7)/A2taxstdlife))</f>
        <v>2.9748569788900585E-3</v>
      </c>
      <c r="AI498" s="168">
        <f>IF(A2taxstdlife="n/a","n/a",IF(AI$3&gt;(A2taxstdlife+$E498),((Input!$J$144+Input!$J$110)*$J$7)-SUM($J498:AH498),((Input!$J$144+Input!$J$110)*$J$7)/A2taxstdlife))</f>
        <v>2.9748569788900585E-3</v>
      </c>
      <c r="AJ498" s="168">
        <f>IF(A2taxstdlife="n/a","n/a",IF(AJ$3&gt;(A2taxstdlife+$E498),((Input!$J$144+Input!$J$110)*$J$7)-SUM($J498:AI498),((Input!$J$144+Input!$J$110)*$J$7)/A2taxstdlife))</f>
        <v>2.9748569788900585E-3</v>
      </c>
      <c r="AK498" s="168">
        <f>IF(A2taxstdlife="n/a","n/a",IF(AK$3&gt;(A2taxstdlife+$E498),((Input!$J$144+Input!$J$110)*$J$7)-SUM($J498:AJ498),((Input!$J$144+Input!$J$110)*$J$7)/A2taxstdlife))</f>
        <v>2.9748569788900585E-3</v>
      </c>
      <c r="AL498" s="168">
        <f>IF(A2taxstdlife="n/a","n/a",IF(AL$3&gt;(A2taxstdlife+$E498),((Input!$J$144+Input!$J$110)*$J$7)-SUM($J498:AK498),((Input!$J$144+Input!$J$110)*$J$7)/A2taxstdlife))</f>
        <v>2.9748569788900585E-3</v>
      </c>
      <c r="AM498" s="168">
        <f>IF(A2taxstdlife="n/a","n/a",IF(AM$3&gt;(A2taxstdlife+$E498),((Input!$J$144+Input!$J$110)*$J$7)-SUM($J498:AL498),((Input!$J$144+Input!$J$110)*$J$7)/A2taxstdlife))</f>
        <v>2.9748569788900585E-3</v>
      </c>
      <c r="AN498" s="168">
        <f>IF(A2taxstdlife="n/a","n/a",IF(AN$3&gt;(A2taxstdlife+$E498),((Input!$J$144+Input!$J$110)*$J$7)-SUM($J498:AM498),((Input!$J$144+Input!$J$110)*$J$7)/A2taxstdlife))</f>
        <v>2.9748569788900585E-3</v>
      </c>
      <c r="AO498" s="168">
        <f>IF(A2taxstdlife="n/a","n/a",IF(AO$3&gt;(A2taxstdlife+$E498),((Input!$J$144+Input!$J$110)*$J$7)-SUM($J498:AN498),((Input!$J$144+Input!$J$110)*$J$7)/A2taxstdlife))</f>
        <v>2.9748569788900585E-3</v>
      </c>
      <c r="AP498" s="168">
        <f>IF(A2taxstdlife="n/a","n/a",IF(AP$3&gt;(A2taxstdlife+$E498),((Input!$J$144+Input!$J$110)*$J$7)-SUM($J498:AO498),((Input!$J$144+Input!$J$110)*$J$7)/A2taxstdlife))</f>
        <v>2.9748569788900585E-3</v>
      </c>
      <c r="AQ498" s="168">
        <f>IF(A2taxstdlife="n/a","n/a",IF(AQ$3&gt;(A2taxstdlife+$E498),((Input!$J$144+Input!$J$110)*$J$7)-SUM($J498:AP498),((Input!$J$144+Input!$J$110)*$J$7)/A2taxstdlife))</f>
        <v>2.9748569788900585E-3</v>
      </c>
      <c r="AR498" s="168">
        <f>IF(A2taxstdlife="n/a","n/a",IF(AR$3&gt;(A2taxstdlife+$E498),((Input!$J$144+Input!$J$110)*$J$7)-SUM($J498:AQ498),((Input!$J$144+Input!$J$110)*$J$7)/A2taxstdlife))</f>
        <v>2.9748569788900585E-3</v>
      </c>
      <c r="AS498" s="168">
        <f>IF(A2taxstdlife="n/a","n/a",IF(AS$3&gt;(A2taxstdlife+$E498),((Input!$J$144+Input!$J$110)*$J$7)-SUM($J498:AR498),((Input!$J$144+Input!$J$110)*$J$7)/A2taxstdlife))</f>
        <v>2.9748569788900585E-3</v>
      </c>
      <c r="AT498" s="168">
        <f>IF(A2taxstdlife="n/a","n/a",IF(AT$3&gt;(A2taxstdlife+$E498),((Input!$J$144+Input!$J$110)*$J$7)-SUM($J498:AS498),((Input!$J$144+Input!$J$110)*$J$7)/A2taxstdlife))</f>
        <v>2.9748569788900585E-3</v>
      </c>
      <c r="AU498" s="168">
        <f>IF(A2taxstdlife="n/a","n/a",IF(AU$3&gt;(A2taxstdlife+$E498),((Input!$J$144+Input!$J$110)*$J$7)-SUM($J498:AT498),((Input!$J$144+Input!$J$110)*$J$7)/A2taxstdlife))</f>
        <v>2.9748569788900585E-3</v>
      </c>
      <c r="AV498" s="168">
        <f>IF(A2taxstdlife="n/a","n/a",IF(AV$3&gt;(A2taxstdlife+$E498),((Input!$J$144+Input!$J$110)*$J$7)-SUM($J498:AU498),((Input!$J$144+Input!$J$110)*$J$7)/A2taxstdlife))</f>
        <v>2.9748569788900585E-3</v>
      </c>
      <c r="AW498" s="168">
        <f>IF(A2taxstdlife="n/a","n/a",IF(AW$3&gt;(A2taxstdlife+$E498),((Input!$J$144+Input!$J$110)*$J$7)-SUM($J498:AV498),((Input!$J$144+Input!$J$110)*$J$7)/A2taxstdlife))</f>
        <v>2.9748569788900585E-3</v>
      </c>
      <c r="AX498" s="168">
        <f>IF(A2taxstdlife="n/a","n/a",IF(AX$3&gt;(A2taxstdlife+$E498),((Input!$J$144+Input!$J$110)*$J$7)-SUM($J498:AW498),((Input!$J$144+Input!$J$110)*$J$7)/A2taxstdlife))</f>
        <v>2.9748569788900585E-3</v>
      </c>
      <c r="AY498" s="168">
        <f>IF(A2taxstdlife="n/a","n/a",IF(AY$3&gt;(A2taxstdlife+$E498),((Input!$J$144+Input!$J$110)*$J$7)-SUM($J498:AX498),((Input!$J$144+Input!$J$110)*$J$7)/A2taxstdlife))</f>
        <v>-8.3266726846886741E-17</v>
      </c>
      <c r="AZ498" s="168">
        <f>IF(A2taxstdlife="n/a","n/a",IF(AZ$3&gt;(A2taxstdlife+$E498),((Input!$J$144+Input!$J$110)*$J$7)-SUM($J498:AY498),((Input!$J$144+Input!$J$110)*$J$7)/A2taxstdlife))</f>
        <v>0</v>
      </c>
      <c r="BA498" s="168">
        <f>IF(A2taxstdlife="n/a","n/a",IF(BA$3&gt;(A2taxstdlife+$E498),((Input!$J$144+Input!$J$110)*$J$7)-SUM($J498:AZ498),((Input!$J$144+Input!$J$110)*$J$7)/A2taxstdlife))</f>
        <v>0</v>
      </c>
      <c r="BB498" s="168">
        <f>IF(A2taxstdlife="n/a","n/a",IF(BB$3&gt;(A2taxstdlife+$E498),((Input!$J$144+Input!$J$110)*$J$7)-SUM($J498:BA498),((Input!$J$144+Input!$J$110)*$J$7)/A2taxstdlife))</f>
        <v>0</v>
      </c>
      <c r="BC498" s="168">
        <f>IF(A2taxstdlife="n/a","n/a",IF(BC$3&gt;(A2taxstdlife+$E498),((Input!$J$144+Input!$J$110)*$J$7)-SUM($J498:BB498),((Input!$J$144+Input!$J$110)*$J$7)/A2taxstdlife))</f>
        <v>0</v>
      </c>
      <c r="BD498" s="168">
        <f>IF(A2taxstdlife="n/a","n/a",IF(BD$3&gt;(A2taxstdlife+$E498),((Input!$J$144+Input!$J$110)*$J$7)-SUM($J498:BC498),((Input!$J$144+Input!$J$110)*$J$7)/A2taxstdlife))</f>
        <v>0</v>
      </c>
      <c r="BE498" s="168">
        <f>IF(A2taxstdlife="n/a","n/a",IF(BE$3&gt;(A2taxstdlife+$E498),((Input!$J$144+Input!$J$110)*$J$7)-SUM($J498:BD498),((Input!$J$144+Input!$J$110)*$J$7)/A2taxstdlife))</f>
        <v>0</v>
      </c>
      <c r="BF498" s="168">
        <f>IF(A2taxstdlife="n/a","n/a",IF(BF$3&gt;(A2taxstdlife+$E498),((Input!$J$144+Input!$J$110)*$J$7)-SUM($J498:BE498),((Input!$J$144+Input!$J$110)*$J$7)/A2taxstdlife))</f>
        <v>0</v>
      </c>
      <c r="BG498" s="168">
        <f>IF(A2taxstdlife="n/a","n/a",IF(BG$3&gt;(A2taxstdlife+$E498),((Input!$J$144+Input!$J$110)*$J$7)-SUM($J498:BF498),((Input!$J$144+Input!$J$110)*$J$7)/A2taxstdlife))</f>
        <v>0</v>
      </c>
      <c r="BH498" s="168">
        <f>IF(A2taxstdlife="n/a","n/a",IF(BH$3&gt;(A2taxstdlife+$E498),((Input!$J$144+Input!$J$110)*$J$7)-SUM($J498:BG498),((Input!$J$144+Input!$J$110)*$J$7)/A2taxstdlife))</f>
        <v>0</v>
      </c>
      <c r="BI498" s="168">
        <f>IF(A2taxstdlife="n/a","n/a",IF(BI$3&gt;(A2taxstdlife+$E498),((Input!$J$144+Input!$J$110)*$J$7)-SUM($J498:BH498),((Input!$J$144+Input!$J$110)*$J$7)/A2taxstdlife))</f>
        <v>0</v>
      </c>
      <c r="BJ498" s="20"/>
      <c r="BK498" s="20"/>
    </row>
    <row r="499" spans="1:63" s="6" customFormat="1" hidden="1" outlineLevel="2">
      <c r="A499" s="20"/>
      <c r="B499" s="20"/>
      <c r="C499" s="38"/>
      <c r="D499" s="641"/>
      <c r="E499" s="287">
        <v>5</v>
      </c>
      <c r="F499" s="40"/>
      <c r="G499" s="313"/>
      <c r="H499" s="315"/>
      <c r="I499" s="315"/>
      <c r="J499" s="315"/>
      <c r="K499" s="314"/>
      <c r="L499" s="168">
        <f>IF(A2taxstdlife="n/a","n/a",IF(L$3&gt;(A2taxstdlife+$E499),((Input!$K$144+Input!$K$110)*$K$7)-SUM($K499:K499),((Input!$K$144+Input!$K$110)*$K$7)/A2taxstdlife))</f>
        <v>3.1005612505986008E-3</v>
      </c>
      <c r="M499" s="168">
        <f>IF(A2taxstdlife="n/a","n/a",IF(M$3&gt;(A2taxstdlife+$E499),((Input!$K$144+Input!$K$110)*$K$7)-SUM($K499:L499),((Input!$K$144+Input!$K$110)*$K$7)/A2taxstdlife))</f>
        <v>3.1005612505986008E-3</v>
      </c>
      <c r="N499" s="168">
        <f>IF(A2taxstdlife="n/a","n/a",IF(N$3&gt;(A2taxstdlife+$E499),((Input!$K$144+Input!$K$110)*$K$7)-SUM($K499:M499),((Input!$K$144+Input!$K$110)*$K$7)/A2taxstdlife))</f>
        <v>3.1005612505986008E-3</v>
      </c>
      <c r="O499" s="168">
        <f>IF(A2taxstdlife="n/a","n/a",IF(O$3&gt;(A2taxstdlife+$E499),((Input!$K$144+Input!$K$110)*$K$7)-SUM($K499:N499),((Input!$K$144+Input!$K$110)*$K$7)/A2taxstdlife))</f>
        <v>3.1005612505986008E-3</v>
      </c>
      <c r="P499" s="168">
        <f>IF(A2taxstdlife="n/a","n/a",IF(P$3&gt;(A2taxstdlife+$E499),((Input!$K$144+Input!$K$110)*$K$7)-SUM($K499:O499),((Input!$K$144+Input!$K$110)*$K$7)/A2taxstdlife))</f>
        <v>3.1005612505986008E-3</v>
      </c>
      <c r="Q499" s="168">
        <f>IF(A2taxstdlife="n/a","n/a",IF(Q$3&gt;(A2taxstdlife+$E499),((Input!$K$144+Input!$K$110)*$K$7)-SUM($K499:P499),((Input!$K$144+Input!$K$110)*$K$7)/A2taxstdlife))</f>
        <v>3.1005612505986008E-3</v>
      </c>
      <c r="R499" s="168">
        <f>IF(A2taxstdlife="n/a","n/a",IF(R$3&gt;(A2taxstdlife+$E499),((Input!$K$144+Input!$K$110)*$K$7)-SUM($K499:Q499),((Input!$K$144+Input!$K$110)*$K$7)/A2taxstdlife))</f>
        <v>3.1005612505986008E-3</v>
      </c>
      <c r="S499" s="168">
        <f>IF(A2taxstdlife="n/a","n/a",IF(S$3&gt;(A2taxstdlife+$E499),((Input!$K$144+Input!$K$110)*$K$7)-SUM($K499:R499),((Input!$K$144+Input!$K$110)*$K$7)/A2taxstdlife))</f>
        <v>3.1005612505986008E-3</v>
      </c>
      <c r="T499" s="168">
        <f>IF(A2taxstdlife="n/a","n/a",IF(T$3&gt;(A2taxstdlife+$E499),((Input!$K$144+Input!$K$110)*$K$7)-SUM($K499:S499),((Input!$K$144+Input!$K$110)*$K$7)/A2taxstdlife))</f>
        <v>3.1005612505986008E-3</v>
      </c>
      <c r="U499" s="168">
        <f>IF(A2taxstdlife="n/a","n/a",IF(U$3&gt;(A2taxstdlife+$E499),((Input!$K$144+Input!$K$110)*$K$7)-SUM($K499:T499),((Input!$K$144+Input!$K$110)*$K$7)/A2taxstdlife))</f>
        <v>3.1005612505986008E-3</v>
      </c>
      <c r="V499" s="168">
        <f>IF(A2taxstdlife="n/a","n/a",IF(V$3&gt;(A2taxstdlife+$E499),((Input!$K$144+Input!$K$110)*$K$7)-SUM($K499:U499),((Input!$K$144+Input!$K$110)*$K$7)/A2taxstdlife))</f>
        <v>3.1005612505986008E-3</v>
      </c>
      <c r="W499" s="168">
        <f>IF(A2taxstdlife="n/a","n/a",IF(W$3&gt;(A2taxstdlife+$E499),((Input!$K$144+Input!$K$110)*$K$7)-SUM($K499:V499),((Input!$K$144+Input!$K$110)*$K$7)/A2taxstdlife))</f>
        <v>3.1005612505986008E-3</v>
      </c>
      <c r="X499" s="168">
        <f>IF(A2taxstdlife="n/a","n/a",IF(X$3&gt;(A2taxstdlife+$E499),((Input!$K$144+Input!$K$110)*$K$7)-SUM($K499:W499),((Input!$K$144+Input!$K$110)*$K$7)/A2taxstdlife))</f>
        <v>3.1005612505986008E-3</v>
      </c>
      <c r="Y499" s="168">
        <f>IF(A2taxstdlife="n/a","n/a",IF(Y$3&gt;(A2taxstdlife+$E499),((Input!$K$144+Input!$K$110)*$K$7)-SUM($K499:X499),((Input!$K$144+Input!$K$110)*$K$7)/A2taxstdlife))</f>
        <v>3.1005612505986008E-3</v>
      </c>
      <c r="Z499" s="168">
        <f>IF(A2taxstdlife="n/a","n/a",IF(Z$3&gt;(A2taxstdlife+$E499),((Input!$K$144+Input!$K$110)*$K$7)-SUM($K499:Y499),((Input!$K$144+Input!$K$110)*$K$7)/A2taxstdlife))</f>
        <v>3.1005612505986008E-3</v>
      </c>
      <c r="AA499" s="168">
        <f>IF(A2taxstdlife="n/a","n/a",IF(AA$3&gt;(A2taxstdlife+$E499),((Input!$K$144+Input!$K$110)*$K$7)-SUM($K499:Z499),((Input!$K$144+Input!$K$110)*$K$7)/A2taxstdlife))</f>
        <v>3.1005612505986008E-3</v>
      </c>
      <c r="AB499" s="168">
        <f>IF(A2taxstdlife="n/a","n/a",IF(AB$3&gt;(A2taxstdlife+$E499),((Input!$K$144+Input!$K$110)*$K$7)-SUM($K499:AA499),((Input!$K$144+Input!$K$110)*$K$7)/A2taxstdlife))</f>
        <v>3.1005612505986008E-3</v>
      </c>
      <c r="AC499" s="168">
        <f>IF(A2taxstdlife="n/a","n/a",IF(AC$3&gt;(A2taxstdlife+$E499),((Input!$K$144+Input!$K$110)*$K$7)-SUM($K499:AB499),((Input!$K$144+Input!$K$110)*$K$7)/A2taxstdlife))</f>
        <v>3.1005612505986008E-3</v>
      </c>
      <c r="AD499" s="168">
        <f>IF(A2taxstdlife="n/a","n/a",IF(AD$3&gt;(A2taxstdlife+$E499),((Input!$K$144+Input!$K$110)*$K$7)-SUM($K499:AC499),((Input!$K$144+Input!$K$110)*$K$7)/A2taxstdlife))</f>
        <v>3.1005612505986008E-3</v>
      </c>
      <c r="AE499" s="168">
        <f>IF(A2taxstdlife="n/a","n/a",IF(AE$3&gt;(A2taxstdlife+$E499),((Input!$K$144+Input!$K$110)*$K$7)-SUM($K499:AD499),((Input!$K$144+Input!$K$110)*$K$7)/A2taxstdlife))</f>
        <v>3.1005612505986008E-3</v>
      </c>
      <c r="AF499" s="168">
        <f>IF(A2taxstdlife="n/a","n/a",IF(AF$3&gt;(A2taxstdlife+$E499),((Input!$K$144+Input!$K$110)*$K$7)-SUM($K499:AE499),((Input!$K$144+Input!$K$110)*$K$7)/A2taxstdlife))</f>
        <v>3.1005612505986008E-3</v>
      </c>
      <c r="AG499" s="168">
        <f>IF(A2taxstdlife="n/a","n/a",IF(AG$3&gt;(A2taxstdlife+$E499),((Input!$K$144+Input!$K$110)*$K$7)-SUM($K499:AF499),((Input!$K$144+Input!$K$110)*$K$7)/A2taxstdlife))</f>
        <v>3.1005612505986008E-3</v>
      </c>
      <c r="AH499" s="168">
        <f>IF(A2taxstdlife="n/a","n/a",IF(AH$3&gt;(A2taxstdlife+$E499),((Input!$K$144+Input!$K$110)*$K$7)-SUM($K499:AG499),((Input!$K$144+Input!$K$110)*$K$7)/A2taxstdlife))</f>
        <v>3.1005612505986008E-3</v>
      </c>
      <c r="AI499" s="168">
        <f>IF(A2taxstdlife="n/a","n/a",IF(AI$3&gt;(A2taxstdlife+$E499),((Input!$K$144+Input!$K$110)*$K$7)-SUM($K499:AH499),((Input!$K$144+Input!$K$110)*$K$7)/A2taxstdlife))</f>
        <v>3.1005612505986008E-3</v>
      </c>
      <c r="AJ499" s="168">
        <f>IF(A2taxstdlife="n/a","n/a",IF(AJ$3&gt;(A2taxstdlife+$E499),((Input!$K$144+Input!$K$110)*$K$7)-SUM($K499:AI499),((Input!$K$144+Input!$K$110)*$K$7)/A2taxstdlife))</f>
        <v>3.1005612505986008E-3</v>
      </c>
      <c r="AK499" s="168">
        <f>IF(A2taxstdlife="n/a","n/a",IF(AK$3&gt;(A2taxstdlife+$E499),((Input!$K$144+Input!$K$110)*$K$7)-SUM($K499:AJ499),((Input!$K$144+Input!$K$110)*$K$7)/A2taxstdlife))</f>
        <v>3.1005612505986008E-3</v>
      </c>
      <c r="AL499" s="168">
        <f>IF(A2taxstdlife="n/a","n/a",IF(AL$3&gt;(A2taxstdlife+$E499),((Input!$K$144+Input!$K$110)*$K$7)-SUM($K499:AK499),((Input!$K$144+Input!$K$110)*$K$7)/A2taxstdlife))</f>
        <v>3.1005612505986008E-3</v>
      </c>
      <c r="AM499" s="168">
        <f>IF(A2taxstdlife="n/a","n/a",IF(AM$3&gt;(A2taxstdlife+$E499),((Input!$K$144+Input!$K$110)*$K$7)-SUM($K499:AL499),((Input!$K$144+Input!$K$110)*$K$7)/A2taxstdlife))</f>
        <v>3.1005612505986008E-3</v>
      </c>
      <c r="AN499" s="168">
        <f>IF(A2taxstdlife="n/a","n/a",IF(AN$3&gt;(A2taxstdlife+$E499),((Input!$K$144+Input!$K$110)*$K$7)-SUM($K499:AM499),((Input!$K$144+Input!$K$110)*$K$7)/A2taxstdlife))</f>
        <v>3.1005612505986008E-3</v>
      </c>
      <c r="AO499" s="168">
        <f>IF(A2taxstdlife="n/a","n/a",IF(AO$3&gt;(A2taxstdlife+$E499),((Input!$K$144+Input!$K$110)*$K$7)-SUM($K499:AN499),((Input!$K$144+Input!$K$110)*$K$7)/A2taxstdlife))</f>
        <v>3.1005612505986008E-3</v>
      </c>
      <c r="AP499" s="168">
        <f>IF(A2taxstdlife="n/a","n/a",IF(AP$3&gt;(A2taxstdlife+$E499),((Input!$K$144+Input!$K$110)*$K$7)-SUM($K499:AO499),((Input!$K$144+Input!$K$110)*$K$7)/A2taxstdlife))</f>
        <v>3.1005612505986008E-3</v>
      </c>
      <c r="AQ499" s="168">
        <f>IF(A2taxstdlife="n/a","n/a",IF(AQ$3&gt;(A2taxstdlife+$E499),((Input!$K$144+Input!$K$110)*$K$7)-SUM($K499:AP499),((Input!$K$144+Input!$K$110)*$K$7)/A2taxstdlife))</f>
        <v>3.1005612505986008E-3</v>
      </c>
      <c r="AR499" s="168">
        <f>IF(A2taxstdlife="n/a","n/a",IF(AR$3&gt;(A2taxstdlife+$E499),((Input!$K$144+Input!$K$110)*$K$7)-SUM($K499:AQ499),((Input!$K$144+Input!$K$110)*$K$7)/A2taxstdlife))</f>
        <v>3.1005612505986008E-3</v>
      </c>
      <c r="AS499" s="168">
        <f>IF(A2taxstdlife="n/a","n/a",IF(AS$3&gt;(A2taxstdlife+$E499),((Input!$K$144+Input!$K$110)*$K$7)-SUM($K499:AR499),((Input!$K$144+Input!$K$110)*$K$7)/A2taxstdlife))</f>
        <v>3.1005612505986008E-3</v>
      </c>
      <c r="AT499" s="168">
        <f>IF(A2taxstdlife="n/a","n/a",IF(AT$3&gt;(A2taxstdlife+$E499),((Input!$K$144+Input!$K$110)*$K$7)-SUM($K499:AS499),((Input!$K$144+Input!$K$110)*$K$7)/A2taxstdlife))</f>
        <v>3.1005612505986008E-3</v>
      </c>
      <c r="AU499" s="168">
        <f>IF(A2taxstdlife="n/a","n/a",IF(AU$3&gt;(A2taxstdlife+$E499),((Input!$K$144+Input!$K$110)*$K$7)-SUM($K499:AT499),((Input!$K$144+Input!$K$110)*$K$7)/A2taxstdlife))</f>
        <v>3.1005612505986008E-3</v>
      </c>
      <c r="AV499" s="168">
        <f>IF(A2taxstdlife="n/a","n/a",IF(AV$3&gt;(A2taxstdlife+$E499),((Input!$K$144+Input!$K$110)*$K$7)-SUM($K499:AU499),((Input!$K$144+Input!$K$110)*$K$7)/A2taxstdlife))</f>
        <v>3.1005612505986008E-3</v>
      </c>
      <c r="AW499" s="168">
        <f>IF(A2taxstdlife="n/a","n/a",IF(AW$3&gt;(A2taxstdlife+$E499),((Input!$K$144+Input!$K$110)*$K$7)-SUM($K499:AV499),((Input!$K$144+Input!$K$110)*$K$7)/A2taxstdlife))</f>
        <v>3.1005612505986008E-3</v>
      </c>
      <c r="AX499" s="168">
        <f>IF(A2taxstdlife="n/a","n/a",IF(AX$3&gt;(A2taxstdlife+$E499),((Input!$K$144+Input!$K$110)*$K$7)-SUM($K499:AW499),((Input!$K$144+Input!$K$110)*$K$7)/A2taxstdlife))</f>
        <v>3.1005612505986008E-3</v>
      </c>
      <c r="AY499" s="168">
        <f>IF(A2taxstdlife="n/a","n/a",IF(AY$3&gt;(A2taxstdlife+$E499),((Input!$K$144+Input!$K$110)*$K$7)-SUM($K499:AX499),((Input!$K$144+Input!$K$110)*$K$7)/A2taxstdlife))</f>
        <v>3.1005612505986008E-3</v>
      </c>
      <c r="AZ499" s="168">
        <f>IF(A2taxstdlife="n/a","n/a",IF(AZ$3&gt;(A2taxstdlife+$E499),((Input!$K$144+Input!$K$110)*$K$7)-SUM($K499:AY499),((Input!$K$144+Input!$K$110)*$K$7)/A2taxstdlife))</f>
        <v>5.5511151231257827E-17</v>
      </c>
      <c r="BA499" s="168">
        <f>IF(A2taxstdlife="n/a","n/a",IF(BA$3&gt;(A2taxstdlife+$E499),((Input!$K$144+Input!$K$110)*$K$7)-SUM($K499:AZ499),((Input!$K$144+Input!$K$110)*$K$7)/A2taxstdlife))</f>
        <v>0</v>
      </c>
      <c r="BB499" s="168">
        <f>IF(A2taxstdlife="n/a","n/a",IF(BB$3&gt;(A2taxstdlife+$E499),((Input!$K$144+Input!$K$110)*$K$7)-SUM($K499:BA499),((Input!$K$144+Input!$K$110)*$K$7)/A2taxstdlife))</f>
        <v>0</v>
      </c>
      <c r="BC499" s="168">
        <f>IF(A2taxstdlife="n/a","n/a",IF(BC$3&gt;(A2taxstdlife+$E499),((Input!$K$144+Input!$K$110)*$K$7)-SUM($K499:BB499),((Input!$K$144+Input!$K$110)*$K$7)/A2taxstdlife))</f>
        <v>0</v>
      </c>
      <c r="BD499" s="168">
        <f>IF(A2taxstdlife="n/a","n/a",IF(BD$3&gt;(A2taxstdlife+$E499),((Input!$K$144+Input!$K$110)*$K$7)-SUM($K499:BC499),((Input!$K$144+Input!$K$110)*$K$7)/A2taxstdlife))</f>
        <v>0</v>
      </c>
      <c r="BE499" s="168">
        <f>IF(A2taxstdlife="n/a","n/a",IF(BE$3&gt;(A2taxstdlife+$E499),((Input!$K$144+Input!$K$110)*$K$7)-SUM($K499:BD499),((Input!$K$144+Input!$K$110)*$K$7)/A2taxstdlife))</f>
        <v>0</v>
      </c>
      <c r="BF499" s="168">
        <f>IF(A2taxstdlife="n/a","n/a",IF(BF$3&gt;(A2taxstdlife+$E499),((Input!$K$144+Input!$K$110)*$K$7)-SUM($K499:BE499),((Input!$K$144+Input!$K$110)*$K$7)/A2taxstdlife))</f>
        <v>0</v>
      </c>
      <c r="BG499" s="168">
        <f>IF(A2taxstdlife="n/a","n/a",IF(BG$3&gt;(A2taxstdlife+$E499),((Input!$K$144+Input!$K$110)*$K$7)-SUM($K499:BF499),((Input!$K$144+Input!$K$110)*$K$7)/A2taxstdlife))</f>
        <v>0</v>
      </c>
      <c r="BH499" s="168">
        <f>IF(A2taxstdlife="n/a","n/a",IF(BH$3&gt;(A2taxstdlife+$E499),((Input!$K$144+Input!$K$110)*$K$7)-SUM($K499:BG499),((Input!$K$144+Input!$K$110)*$K$7)/A2taxstdlife))</f>
        <v>0</v>
      </c>
      <c r="BI499" s="168">
        <f>IF(A2taxstdlife="n/a","n/a",IF(BI$3&gt;(A2taxstdlife+$E499),((Input!$K$144+Input!$K$110)*$K$7)-SUM($K499:BH499),((Input!$K$144+Input!$K$110)*$K$7)/A2taxstdlife))</f>
        <v>0</v>
      </c>
      <c r="BJ499" s="20"/>
      <c r="BK499" s="20"/>
    </row>
    <row r="500" spans="1:63" s="6" customFormat="1" hidden="1" outlineLevel="2">
      <c r="A500" s="20"/>
      <c r="B500" s="20"/>
      <c r="C500" s="38"/>
      <c r="D500" s="641"/>
      <c r="E500" s="287">
        <v>6</v>
      </c>
      <c r="F500" s="40"/>
      <c r="G500" s="313"/>
      <c r="H500" s="315"/>
      <c r="I500" s="315"/>
      <c r="J500" s="315"/>
      <c r="K500" s="315"/>
      <c r="L500" s="314"/>
      <c r="M500" s="168">
        <f>IF(A2taxstdlife="n/a","n/a",IF(M$3&gt;(A2taxstdlife+$E500),((Input!$L$144+Input!$L$110)*$L$7)-SUM($L500:L500),((Input!$L$144+Input!$L$110)*$L$7)/A2taxstdlife))</f>
        <v>0</v>
      </c>
      <c r="N500" s="168">
        <f>IF(A2taxstdlife="n/a","n/a",IF(N$3&gt;(A2taxstdlife+$E500),((Input!$L$144+Input!$L$110)*$L$7)-SUM($L500:M500),((Input!$L$144+Input!$L$110)*$L$7)/A2taxstdlife))</f>
        <v>0</v>
      </c>
      <c r="O500" s="168">
        <f>IF(A2taxstdlife="n/a","n/a",IF(O$3&gt;(A2taxstdlife+$E500),((Input!$L$144+Input!$L$110)*$L$7)-SUM($L500:N500),((Input!$L$144+Input!$L$110)*$L$7)/A2taxstdlife))</f>
        <v>0</v>
      </c>
      <c r="P500" s="168">
        <f>IF(A2taxstdlife="n/a","n/a",IF(P$3&gt;(A2taxstdlife+$E500),((Input!$L$144+Input!$L$110)*$L$7)-SUM($L500:O500),((Input!$L$144+Input!$L$110)*$L$7)/A2taxstdlife))</f>
        <v>0</v>
      </c>
      <c r="Q500" s="168">
        <f>IF(A2taxstdlife="n/a","n/a",IF(Q$3&gt;(A2taxstdlife+$E500),((Input!$L$144+Input!$L$110)*$L$7)-SUM($L500:P500),((Input!$L$144+Input!$L$110)*$L$7)/A2taxstdlife))</f>
        <v>0</v>
      </c>
      <c r="R500" s="168">
        <f>IF(A2taxstdlife="n/a","n/a",IF(R$3&gt;(A2taxstdlife+$E500),((Input!$L$144+Input!$L$110)*$L$7)-SUM($L500:Q500),((Input!$L$144+Input!$L$110)*$L$7)/A2taxstdlife))</f>
        <v>0</v>
      </c>
      <c r="S500" s="168">
        <f>IF(A2taxstdlife="n/a","n/a",IF(S$3&gt;(A2taxstdlife+$E500),((Input!$L$144+Input!$L$110)*$L$7)-SUM($L500:R500),((Input!$L$144+Input!$L$110)*$L$7)/A2taxstdlife))</f>
        <v>0</v>
      </c>
      <c r="T500" s="168">
        <f>IF(A2taxstdlife="n/a","n/a",IF(T$3&gt;(A2taxstdlife+$E500),((Input!$L$144+Input!$L$110)*$L$7)-SUM($L500:S500),((Input!$L$144+Input!$L$110)*$L$7)/A2taxstdlife))</f>
        <v>0</v>
      </c>
      <c r="U500" s="168">
        <f>IF(A2taxstdlife="n/a","n/a",IF(U$3&gt;(A2taxstdlife+$E500),((Input!$L$144+Input!$L$110)*$L$7)-SUM($L500:T500),((Input!$L$144+Input!$L$110)*$L$7)/A2taxstdlife))</f>
        <v>0</v>
      </c>
      <c r="V500" s="168">
        <f>IF(A2taxstdlife="n/a","n/a",IF(V$3&gt;(A2taxstdlife+$E500),((Input!$L$144+Input!$L$110)*$L$7)-SUM($L500:U500),((Input!$L$144+Input!$L$110)*$L$7)/A2taxstdlife))</f>
        <v>0</v>
      </c>
      <c r="W500" s="168">
        <f>IF(A2taxstdlife="n/a","n/a",IF(W$3&gt;(A2taxstdlife+$E500),((Input!$L$144+Input!$L$110)*$L$7)-SUM($L500:V500),((Input!$L$144+Input!$L$110)*$L$7)/A2taxstdlife))</f>
        <v>0</v>
      </c>
      <c r="X500" s="168">
        <f>IF(A2taxstdlife="n/a","n/a",IF(X$3&gt;(A2taxstdlife+$E500),((Input!$L$144+Input!$L$110)*$L$7)-SUM($L500:W500),((Input!$L$144+Input!$L$110)*$L$7)/A2taxstdlife))</f>
        <v>0</v>
      </c>
      <c r="Y500" s="168">
        <f>IF(A2taxstdlife="n/a","n/a",IF(Y$3&gt;(A2taxstdlife+$E500),((Input!$L$144+Input!$L$110)*$L$7)-SUM($L500:X500),((Input!$L$144+Input!$L$110)*$L$7)/A2taxstdlife))</f>
        <v>0</v>
      </c>
      <c r="Z500" s="168">
        <f>IF(A2taxstdlife="n/a","n/a",IF(Z$3&gt;(A2taxstdlife+$E500),((Input!$L$144+Input!$L$110)*$L$7)-SUM($L500:Y500),((Input!$L$144+Input!$L$110)*$L$7)/A2taxstdlife))</f>
        <v>0</v>
      </c>
      <c r="AA500" s="168">
        <f>IF(A2taxstdlife="n/a","n/a",IF(AA$3&gt;(A2taxstdlife+$E500),((Input!$L$144+Input!$L$110)*$L$7)-SUM($L500:Z500),((Input!$L$144+Input!$L$110)*$L$7)/A2taxstdlife))</f>
        <v>0</v>
      </c>
      <c r="AB500" s="168">
        <f>IF(A2taxstdlife="n/a","n/a",IF(AB$3&gt;(A2taxstdlife+$E500),((Input!$L$144+Input!$L$110)*$L$7)-SUM($L500:AA500),((Input!$L$144+Input!$L$110)*$L$7)/A2taxstdlife))</f>
        <v>0</v>
      </c>
      <c r="AC500" s="168">
        <f>IF(A2taxstdlife="n/a","n/a",IF(AC$3&gt;(A2taxstdlife+$E500),((Input!$L$144+Input!$L$110)*$L$7)-SUM($L500:AB500),((Input!$L$144+Input!$L$110)*$L$7)/A2taxstdlife))</f>
        <v>0</v>
      </c>
      <c r="AD500" s="168">
        <f>IF(A2taxstdlife="n/a","n/a",IF(AD$3&gt;(A2taxstdlife+$E500),((Input!$L$144+Input!$L$110)*$L$7)-SUM($L500:AC500),((Input!$L$144+Input!$L$110)*$L$7)/A2taxstdlife))</f>
        <v>0</v>
      </c>
      <c r="AE500" s="168">
        <f>IF(A2taxstdlife="n/a","n/a",IF(AE$3&gt;(A2taxstdlife+$E500),((Input!$L$144+Input!$L$110)*$L$7)-SUM($L500:AD500),((Input!$L$144+Input!$L$110)*$L$7)/A2taxstdlife))</f>
        <v>0</v>
      </c>
      <c r="AF500" s="168">
        <f>IF(A2taxstdlife="n/a","n/a",IF(AF$3&gt;(A2taxstdlife+$E500),((Input!$L$144+Input!$L$110)*$L$7)-SUM($L500:AE500),((Input!$L$144+Input!$L$110)*$L$7)/A2taxstdlife))</f>
        <v>0</v>
      </c>
      <c r="AG500" s="168">
        <f>IF(A2taxstdlife="n/a","n/a",IF(AG$3&gt;(A2taxstdlife+$E500),((Input!$L$144+Input!$L$110)*$L$7)-SUM($L500:AF500),((Input!$L$144+Input!$L$110)*$L$7)/A2taxstdlife))</f>
        <v>0</v>
      </c>
      <c r="AH500" s="168">
        <f>IF(A2taxstdlife="n/a","n/a",IF(AH$3&gt;(A2taxstdlife+$E500),((Input!$L$144+Input!$L$110)*$L$7)-SUM($L500:AG500),((Input!$L$144+Input!$L$110)*$L$7)/A2taxstdlife))</f>
        <v>0</v>
      </c>
      <c r="AI500" s="168">
        <f>IF(A2taxstdlife="n/a","n/a",IF(AI$3&gt;(A2taxstdlife+$E500),((Input!$L$144+Input!$L$110)*$L$7)-SUM($L500:AH500),((Input!$L$144+Input!$L$110)*$L$7)/A2taxstdlife))</f>
        <v>0</v>
      </c>
      <c r="AJ500" s="168">
        <f>IF(A2taxstdlife="n/a","n/a",IF(AJ$3&gt;(A2taxstdlife+$E500),((Input!$L$144+Input!$L$110)*$L$7)-SUM($L500:AI500),((Input!$L$144+Input!$L$110)*$L$7)/A2taxstdlife))</f>
        <v>0</v>
      </c>
      <c r="AK500" s="168">
        <f>IF(A2taxstdlife="n/a","n/a",IF(AK$3&gt;(A2taxstdlife+$E500),((Input!$L$144+Input!$L$110)*$L$7)-SUM($L500:AJ500),((Input!$L$144+Input!$L$110)*$L$7)/A2taxstdlife))</f>
        <v>0</v>
      </c>
      <c r="AL500" s="168">
        <f>IF(A2taxstdlife="n/a","n/a",IF(AL$3&gt;(A2taxstdlife+$E500),((Input!$L$144+Input!$L$110)*$L$7)-SUM($L500:AK500),((Input!$L$144+Input!$L$110)*$L$7)/A2taxstdlife))</f>
        <v>0</v>
      </c>
      <c r="AM500" s="168">
        <f>IF(A2taxstdlife="n/a","n/a",IF(AM$3&gt;(A2taxstdlife+$E500),((Input!$L$144+Input!$L$110)*$L$7)-SUM($L500:AL500),((Input!$L$144+Input!$L$110)*$L$7)/A2taxstdlife))</f>
        <v>0</v>
      </c>
      <c r="AN500" s="168">
        <f>IF(A2taxstdlife="n/a","n/a",IF(AN$3&gt;(A2taxstdlife+$E500),((Input!$L$144+Input!$L$110)*$L$7)-SUM($L500:AM500),((Input!$L$144+Input!$L$110)*$L$7)/A2taxstdlife))</f>
        <v>0</v>
      </c>
      <c r="AO500" s="168">
        <f>IF(A2taxstdlife="n/a","n/a",IF(AO$3&gt;(A2taxstdlife+$E500),((Input!$L$144+Input!$L$110)*$L$7)-SUM($L500:AN500),((Input!$L$144+Input!$L$110)*$L$7)/A2taxstdlife))</f>
        <v>0</v>
      </c>
      <c r="AP500" s="168">
        <f>IF(A2taxstdlife="n/a","n/a",IF(AP$3&gt;(A2taxstdlife+$E500),((Input!$L$144+Input!$L$110)*$L$7)-SUM($L500:AO500),((Input!$L$144+Input!$L$110)*$L$7)/A2taxstdlife))</f>
        <v>0</v>
      </c>
      <c r="AQ500" s="168">
        <f>IF(A2taxstdlife="n/a","n/a",IF(AQ$3&gt;(A2taxstdlife+$E500),((Input!$L$144+Input!$L$110)*$L$7)-SUM($L500:AP500),((Input!$L$144+Input!$L$110)*$L$7)/A2taxstdlife))</f>
        <v>0</v>
      </c>
      <c r="AR500" s="168">
        <f>IF(A2taxstdlife="n/a","n/a",IF(AR$3&gt;(A2taxstdlife+$E500),((Input!$L$144+Input!$L$110)*$L$7)-SUM($L500:AQ500),((Input!$L$144+Input!$L$110)*$L$7)/A2taxstdlife))</f>
        <v>0</v>
      </c>
      <c r="AS500" s="168">
        <f>IF(A2taxstdlife="n/a","n/a",IF(AS$3&gt;(A2taxstdlife+$E500),((Input!$L$144+Input!$L$110)*$L$7)-SUM($L500:AR500),((Input!$L$144+Input!$L$110)*$L$7)/A2taxstdlife))</f>
        <v>0</v>
      </c>
      <c r="AT500" s="168">
        <f>IF(A2taxstdlife="n/a","n/a",IF(AT$3&gt;(A2taxstdlife+$E500),((Input!$L$144+Input!$L$110)*$L$7)-SUM($L500:AS500),((Input!$L$144+Input!$L$110)*$L$7)/A2taxstdlife))</f>
        <v>0</v>
      </c>
      <c r="AU500" s="168">
        <f>IF(A2taxstdlife="n/a","n/a",IF(AU$3&gt;(A2taxstdlife+$E500),((Input!$L$144+Input!$L$110)*$L$7)-SUM($L500:AT500),((Input!$L$144+Input!$L$110)*$L$7)/A2taxstdlife))</f>
        <v>0</v>
      </c>
      <c r="AV500" s="168">
        <f>IF(A2taxstdlife="n/a","n/a",IF(AV$3&gt;(A2taxstdlife+$E500),((Input!$L$144+Input!$L$110)*$L$7)-SUM($L500:AU500),((Input!$L$144+Input!$L$110)*$L$7)/A2taxstdlife))</f>
        <v>0</v>
      </c>
      <c r="AW500" s="168">
        <f>IF(A2taxstdlife="n/a","n/a",IF(AW$3&gt;(A2taxstdlife+$E500),((Input!$L$144+Input!$L$110)*$L$7)-SUM($L500:AV500),((Input!$L$144+Input!$L$110)*$L$7)/A2taxstdlife))</f>
        <v>0</v>
      </c>
      <c r="AX500" s="168">
        <f>IF(A2taxstdlife="n/a","n/a",IF(AX$3&gt;(A2taxstdlife+$E500),((Input!$L$144+Input!$L$110)*$L$7)-SUM($L500:AW500),((Input!$L$144+Input!$L$110)*$L$7)/A2taxstdlife))</f>
        <v>0</v>
      </c>
      <c r="AY500" s="168">
        <f>IF(A2taxstdlife="n/a","n/a",IF(AY$3&gt;(A2taxstdlife+$E500),((Input!$L$144+Input!$L$110)*$L$7)-SUM($L500:AX500),((Input!$L$144+Input!$L$110)*$L$7)/A2taxstdlife))</f>
        <v>0</v>
      </c>
      <c r="AZ500" s="168">
        <f>IF(A2taxstdlife="n/a","n/a",IF(AZ$3&gt;(A2taxstdlife+$E500),((Input!$L$144+Input!$L$110)*$L$7)-SUM($L500:AY500),((Input!$L$144+Input!$L$110)*$L$7)/A2taxstdlife))</f>
        <v>0</v>
      </c>
      <c r="BA500" s="168">
        <f>IF(A2taxstdlife="n/a","n/a",IF(BA$3&gt;(A2taxstdlife+$E500),((Input!$L$144+Input!$L$110)*$L$7)-SUM($L500:AZ500),((Input!$L$144+Input!$L$110)*$L$7)/A2taxstdlife))</f>
        <v>0</v>
      </c>
      <c r="BB500" s="168">
        <f>IF(A2taxstdlife="n/a","n/a",IF(BB$3&gt;(A2taxstdlife+$E500),((Input!$L$144+Input!$L$110)*$L$7)-SUM($L500:BA500),((Input!$L$144+Input!$L$110)*$L$7)/A2taxstdlife))</f>
        <v>0</v>
      </c>
      <c r="BC500" s="168">
        <f>IF(A2taxstdlife="n/a","n/a",IF(BC$3&gt;(A2taxstdlife+$E500),((Input!$L$144+Input!$L$110)*$L$7)-SUM($L500:BB500),((Input!$L$144+Input!$L$110)*$L$7)/A2taxstdlife))</f>
        <v>0</v>
      </c>
      <c r="BD500" s="168">
        <f>IF(A2taxstdlife="n/a","n/a",IF(BD$3&gt;(A2taxstdlife+$E500),((Input!$L$144+Input!$L$110)*$L$7)-SUM($L500:BC500),((Input!$L$144+Input!$L$110)*$L$7)/A2taxstdlife))</f>
        <v>0</v>
      </c>
      <c r="BE500" s="168">
        <f>IF(A2taxstdlife="n/a","n/a",IF(BE$3&gt;(A2taxstdlife+$E500),((Input!$L$144+Input!$L$110)*$L$7)-SUM($L500:BD500),((Input!$L$144+Input!$L$110)*$L$7)/A2taxstdlife))</f>
        <v>0</v>
      </c>
      <c r="BF500" s="168">
        <f>IF(A2taxstdlife="n/a","n/a",IF(BF$3&gt;(A2taxstdlife+$E500),((Input!$L$144+Input!$L$110)*$L$7)-SUM($L500:BE500),((Input!$L$144+Input!$L$110)*$L$7)/A2taxstdlife))</f>
        <v>0</v>
      </c>
      <c r="BG500" s="168">
        <f>IF(A2taxstdlife="n/a","n/a",IF(BG$3&gt;(A2taxstdlife+$E500),((Input!$L$144+Input!$L$110)*$L$7)-SUM($L500:BF500),((Input!$L$144+Input!$L$110)*$L$7)/A2taxstdlife))</f>
        <v>0</v>
      </c>
      <c r="BH500" s="168">
        <f>IF(A2taxstdlife="n/a","n/a",IF(BH$3&gt;(A2taxstdlife+$E500),((Input!$L$144+Input!$L$110)*$L$7)-SUM($L500:BG500),((Input!$L$144+Input!$L$110)*$L$7)/A2taxstdlife))</f>
        <v>0</v>
      </c>
      <c r="BI500" s="168">
        <f>IF(A2taxstdlife="n/a","n/a",IF(BI$3&gt;(A2taxstdlife+$E500),((Input!$L$144+Input!$L$110)*$L$7)-SUM($L500:BH500),((Input!$L$144+Input!$L$110)*$L$7)/A2taxstdlife))</f>
        <v>0</v>
      </c>
      <c r="BJ500" s="20"/>
      <c r="BK500" s="20"/>
    </row>
    <row r="501" spans="1:63" s="6" customFormat="1" hidden="1" outlineLevel="2">
      <c r="A501" s="20"/>
      <c r="B501" s="20"/>
      <c r="C501" s="38"/>
      <c r="D501" s="641"/>
      <c r="E501" s="287">
        <v>7</v>
      </c>
      <c r="F501" s="40"/>
      <c r="G501" s="313"/>
      <c r="H501" s="315"/>
      <c r="I501" s="315"/>
      <c r="J501" s="315"/>
      <c r="K501" s="315"/>
      <c r="L501" s="315"/>
      <c r="M501" s="314"/>
      <c r="N501" s="168">
        <f>IF(A2taxstdlife="n/a","n/a",IF(N$3&gt;(A2taxstdlife+$E501),((Input!$M$144+Input!$M$110)*$M$7)-SUM($M501:M501),((Input!$M$144+Input!$M$110)*$M$7)/A2taxstdlife))</f>
        <v>0</v>
      </c>
      <c r="O501" s="168">
        <f>IF(A2taxstdlife="n/a","n/a",IF(O$3&gt;(A2taxstdlife+$E501),((Input!$M$144+Input!$M$110)*$M$7)-SUM($M501:N501),((Input!$M$144+Input!$M$110)*$M$7)/A2taxstdlife))</f>
        <v>0</v>
      </c>
      <c r="P501" s="168">
        <f>IF(A2taxstdlife="n/a","n/a",IF(P$3&gt;(A2taxstdlife+$E501),((Input!$M$144+Input!$M$110)*$M$7)-SUM($M501:O501),((Input!$M$144+Input!$M$110)*$M$7)/A2taxstdlife))</f>
        <v>0</v>
      </c>
      <c r="Q501" s="168">
        <f>IF(A2taxstdlife="n/a","n/a",IF(Q$3&gt;(A2taxstdlife+$E501),((Input!$M$144+Input!$M$110)*$M$7)-SUM($M501:P501),((Input!$M$144+Input!$M$110)*$M$7)/A2taxstdlife))</f>
        <v>0</v>
      </c>
      <c r="R501" s="168">
        <f>IF(A2taxstdlife="n/a","n/a",IF(R$3&gt;(A2taxstdlife+$E501),((Input!$M$144+Input!$M$110)*$M$7)-SUM($M501:Q501),((Input!$M$144+Input!$M$110)*$M$7)/A2taxstdlife))</f>
        <v>0</v>
      </c>
      <c r="S501" s="168">
        <f>IF(A2taxstdlife="n/a","n/a",IF(S$3&gt;(A2taxstdlife+$E501),((Input!$M$144+Input!$M$110)*$M$7)-SUM($M501:R501),((Input!$M$144+Input!$M$110)*$M$7)/A2taxstdlife))</f>
        <v>0</v>
      </c>
      <c r="T501" s="168">
        <f>IF(A2taxstdlife="n/a","n/a",IF(T$3&gt;(A2taxstdlife+$E501),((Input!$M$144+Input!$M$110)*$M$7)-SUM($M501:S501),((Input!$M$144+Input!$M$110)*$M$7)/A2taxstdlife))</f>
        <v>0</v>
      </c>
      <c r="U501" s="168">
        <f>IF(A2taxstdlife="n/a","n/a",IF(U$3&gt;(A2taxstdlife+$E501),((Input!$M$144+Input!$M$110)*$M$7)-SUM($M501:T501),((Input!$M$144+Input!$M$110)*$M$7)/A2taxstdlife))</f>
        <v>0</v>
      </c>
      <c r="V501" s="168">
        <f>IF(A2taxstdlife="n/a","n/a",IF(V$3&gt;(A2taxstdlife+$E501),((Input!$M$144+Input!$M$110)*$M$7)-SUM($M501:U501),((Input!$M$144+Input!$M$110)*$M$7)/A2taxstdlife))</f>
        <v>0</v>
      </c>
      <c r="W501" s="168">
        <f>IF(A2taxstdlife="n/a","n/a",IF(W$3&gt;(A2taxstdlife+$E501),((Input!$M$144+Input!$M$110)*$M$7)-SUM($M501:V501),((Input!$M$144+Input!$M$110)*$M$7)/A2taxstdlife))</f>
        <v>0</v>
      </c>
      <c r="X501" s="168">
        <f>IF(A2taxstdlife="n/a","n/a",IF(X$3&gt;(A2taxstdlife+$E501),((Input!$M$144+Input!$M$110)*$M$7)-SUM($M501:W501),((Input!$M$144+Input!$M$110)*$M$7)/A2taxstdlife))</f>
        <v>0</v>
      </c>
      <c r="Y501" s="168">
        <f>IF(A2taxstdlife="n/a","n/a",IF(Y$3&gt;(A2taxstdlife+$E501),((Input!$M$144+Input!$M$110)*$M$7)-SUM($M501:X501),((Input!$M$144+Input!$M$110)*$M$7)/A2taxstdlife))</f>
        <v>0</v>
      </c>
      <c r="Z501" s="168">
        <f>IF(A2taxstdlife="n/a","n/a",IF(Z$3&gt;(A2taxstdlife+$E501),((Input!$M$144+Input!$M$110)*$M$7)-SUM($M501:Y501),((Input!$M$144+Input!$M$110)*$M$7)/A2taxstdlife))</f>
        <v>0</v>
      </c>
      <c r="AA501" s="168">
        <f>IF(A2taxstdlife="n/a","n/a",IF(AA$3&gt;(A2taxstdlife+$E501),((Input!$M$144+Input!$M$110)*$M$7)-SUM($M501:Z501),((Input!$M$144+Input!$M$110)*$M$7)/A2taxstdlife))</f>
        <v>0</v>
      </c>
      <c r="AB501" s="168">
        <f>IF(A2taxstdlife="n/a","n/a",IF(AB$3&gt;(A2taxstdlife+$E501),((Input!$M$144+Input!$M$110)*$M$7)-SUM($M501:AA501),((Input!$M$144+Input!$M$110)*$M$7)/A2taxstdlife))</f>
        <v>0</v>
      </c>
      <c r="AC501" s="168">
        <f>IF(A2taxstdlife="n/a","n/a",IF(AC$3&gt;(A2taxstdlife+$E501),((Input!$M$144+Input!$M$110)*$M$7)-SUM($M501:AB501),((Input!$M$144+Input!$M$110)*$M$7)/A2taxstdlife))</f>
        <v>0</v>
      </c>
      <c r="AD501" s="168">
        <f>IF(A2taxstdlife="n/a","n/a",IF(AD$3&gt;(A2taxstdlife+$E501),((Input!$M$144+Input!$M$110)*$M$7)-SUM($M501:AC501),((Input!$M$144+Input!$M$110)*$M$7)/A2taxstdlife))</f>
        <v>0</v>
      </c>
      <c r="AE501" s="168">
        <f>IF(A2taxstdlife="n/a","n/a",IF(AE$3&gt;(A2taxstdlife+$E501),((Input!$M$144+Input!$M$110)*$M$7)-SUM($M501:AD501),((Input!$M$144+Input!$M$110)*$M$7)/A2taxstdlife))</f>
        <v>0</v>
      </c>
      <c r="AF501" s="168">
        <f>IF(A2taxstdlife="n/a","n/a",IF(AF$3&gt;(A2taxstdlife+$E501),((Input!$M$144+Input!$M$110)*$M$7)-SUM($M501:AE501),((Input!$M$144+Input!$M$110)*$M$7)/A2taxstdlife))</f>
        <v>0</v>
      </c>
      <c r="AG501" s="168">
        <f>IF(A2taxstdlife="n/a","n/a",IF(AG$3&gt;(A2taxstdlife+$E501),((Input!$M$144+Input!$M$110)*$M$7)-SUM($M501:AF501),((Input!$M$144+Input!$M$110)*$M$7)/A2taxstdlife))</f>
        <v>0</v>
      </c>
      <c r="AH501" s="168">
        <f>IF(A2taxstdlife="n/a","n/a",IF(AH$3&gt;(A2taxstdlife+$E501),((Input!$M$144+Input!$M$110)*$M$7)-SUM($M501:AG501),((Input!$M$144+Input!$M$110)*$M$7)/A2taxstdlife))</f>
        <v>0</v>
      </c>
      <c r="AI501" s="168">
        <f>IF(A2taxstdlife="n/a","n/a",IF(AI$3&gt;(A2taxstdlife+$E501),((Input!$M$144+Input!$M$110)*$M$7)-SUM($M501:AH501),((Input!$M$144+Input!$M$110)*$M$7)/A2taxstdlife))</f>
        <v>0</v>
      </c>
      <c r="AJ501" s="168">
        <f>IF(A2taxstdlife="n/a","n/a",IF(AJ$3&gt;(A2taxstdlife+$E501),((Input!$M$144+Input!$M$110)*$M$7)-SUM($M501:AI501),((Input!$M$144+Input!$M$110)*$M$7)/A2taxstdlife))</f>
        <v>0</v>
      </c>
      <c r="AK501" s="168">
        <f>IF(A2taxstdlife="n/a","n/a",IF(AK$3&gt;(A2taxstdlife+$E501),((Input!$M$144+Input!$M$110)*$M$7)-SUM($M501:AJ501),((Input!$M$144+Input!$M$110)*$M$7)/A2taxstdlife))</f>
        <v>0</v>
      </c>
      <c r="AL501" s="168">
        <f>IF(A2taxstdlife="n/a","n/a",IF(AL$3&gt;(A2taxstdlife+$E501),((Input!$M$144+Input!$M$110)*$M$7)-SUM($M501:AK501),((Input!$M$144+Input!$M$110)*$M$7)/A2taxstdlife))</f>
        <v>0</v>
      </c>
      <c r="AM501" s="168">
        <f>IF(A2taxstdlife="n/a","n/a",IF(AM$3&gt;(A2taxstdlife+$E501),((Input!$M$144+Input!$M$110)*$M$7)-SUM($M501:AL501),((Input!$M$144+Input!$M$110)*$M$7)/A2taxstdlife))</f>
        <v>0</v>
      </c>
      <c r="AN501" s="168">
        <f>IF(A2taxstdlife="n/a","n/a",IF(AN$3&gt;(A2taxstdlife+$E501),((Input!$M$144+Input!$M$110)*$M$7)-SUM($M501:AM501),((Input!$M$144+Input!$M$110)*$M$7)/A2taxstdlife))</f>
        <v>0</v>
      </c>
      <c r="AO501" s="168">
        <f>IF(A2taxstdlife="n/a","n/a",IF(AO$3&gt;(A2taxstdlife+$E501),((Input!$M$144+Input!$M$110)*$M$7)-SUM($M501:AN501),((Input!$M$144+Input!$M$110)*$M$7)/A2taxstdlife))</f>
        <v>0</v>
      </c>
      <c r="AP501" s="168">
        <f>IF(A2taxstdlife="n/a","n/a",IF(AP$3&gt;(A2taxstdlife+$E501),((Input!$M$144+Input!$M$110)*$M$7)-SUM($M501:AO501),((Input!$M$144+Input!$M$110)*$M$7)/A2taxstdlife))</f>
        <v>0</v>
      </c>
      <c r="AQ501" s="168">
        <f>IF(A2taxstdlife="n/a","n/a",IF(AQ$3&gt;(A2taxstdlife+$E501),((Input!$M$144+Input!$M$110)*$M$7)-SUM($M501:AP501),((Input!$M$144+Input!$M$110)*$M$7)/A2taxstdlife))</f>
        <v>0</v>
      </c>
      <c r="AR501" s="168">
        <f>IF(A2taxstdlife="n/a","n/a",IF(AR$3&gt;(A2taxstdlife+$E501),((Input!$M$144+Input!$M$110)*$M$7)-SUM($M501:AQ501),((Input!$M$144+Input!$M$110)*$M$7)/A2taxstdlife))</f>
        <v>0</v>
      </c>
      <c r="AS501" s="168">
        <f>IF(A2taxstdlife="n/a","n/a",IF(AS$3&gt;(A2taxstdlife+$E501),((Input!$M$144+Input!$M$110)*$M$7)-SUM($M501:AR501),((Input!$M$144+Input!$M$110)*$M$7)/A2taxstdlife))</f>
        <v>0</v>
      </c>
      <c r="AT501" s="168">
        <f>IF(A2taxstdlife="n/a","n/a",IF(AT$3&gt;(A2taxstdlife+$E501),((Input!$M$144+Input!$M$110)*$M$7)-SUM($M501:AS501),((Input!$M$144+Input!$M$110)*$M$7)/A2taxstdlife))</f>
        <v>0</v>
      </c>
      <c r="AU501" s="168">
        <f>IF(A2taxstdlife="n/a","n/a",IF(AU$3&gt;(A2taxstdlife+$E501),((Input!$M$144+Input!$M$110)*$M$7)-SUM($M501:AT501),((Input!$M$144+Input!$M$110)*$M$7)/A2taxstdlife))</f>
        <v>0</v>
      </c>
      <c r="AV501" s="168">
        <f>IF(A2taxstdlife="n/a","n/a",IF(AV$3&gt;(A2taxstdlife+$E501),((Input!$M$144+Input!$M$110)*$M$7)-SUM($M501:AU501),((Input!$M$144+Input!$M$110)*$M$7)/A2taxstdlife))</f>
        <v>0</v>
      </c>
      <c r="AW501" s="168">
        <f>IF(A2taxstdlife="n/a","n/a",IF(AW$3&gt;(A2taxstdlife+$E501),((Input!$M$144+Input!$M$110)*$M$7)-SUM($M501:AV501),((Input!$M$144+Input!$M$110)*$M$7)/A2taxstdlife))</f>
        <v>0</v>
      </c>
      <c r="AX501" s="168">
        <f>IF(A2taxstdlife="n/a","n/a",IF(AX$3&gt;(A2taxstdlife+$E501),((Input!$M$144+Input!$M$110)*$M$7)-SUM($M501:AW501),((Input!$M$144+Input!$M$110)*$M$7)/A2taxstdlife))</f>
        <v>0</v>
      </c>
      <c r="AY501" s="168">
        <f>IF(A2taxstdlife="n/a","n/a",IF(AY$3&gt;(A2taxstdlife+$E501),((Input!$M$144+Input!$M$110)*$M$7)-SUM($M501:AX501),((Input!$M$144+Input!$M$110)*$M$7)/A2taxstdlife))</f>
        <v>0</v>
      </c>
      <c r="AZ501" s="168">
        <f>IF(A2taxstdlife="n/a","n/a",IF(AZ$3&gt;(A2taxstdlife+$E501),((Input!$M$144+Input!$M$110)*$M$7)-SUM($M501:AY501),((Input!$M$144+Input!$M$110)*$M$7)/A2taxstdlife))</f>
        <v>0</v>
      </c>
      <c r="BA501" s="168">
        <f>IF(A2taxstdlife="n/a","n/a",IF(BA$3&gt;(A2taxstdlife+$E501),((Input!$M$144+Input!$M$110)*$M$7)-SUM($M501:AZ501),((Input!$M$144+Input!$M$110)*$M$7)/A2taxstdlife))</f>
        <v>0</v>
      </c>
      <c r="BB501" s="168">
        <f>IF(A2taxstdlife="n/a","n/a",IF(BB$3&gt;(A2taxstdlife+$E501),((Input!$M$144+Input!$M$110)*$M$7)-SUM($M501:BA501),((Input!$M$144+Input!$M$110)*$M$7)/A2taxstdlife))</f>
        <v>0</v>
      </c>
      <c r="BC501" s="168">
        <f>IF(A2taxstdlife="n/a","n/a",IF(BC$3&gt;(A2taxstdlife+$E501),((Input!$M$144+Input!$M$110)*$M$7)-SUM($M501:BB501),((Input!$M$144+Input!$M$110)*$M$7)/A2taxstdlife))</f>
        <v>0</v>
      </c>
      <c r="BD501" s="168">
        <f>IF(A2taxstdlife="n/a","n/a",IF(BD$3&gt;(A2taxstdlife+$E501),((Input!$M$144+Input!$M$110)*$M$7)-SUM($M501:BC501),((Input!$M$144+Input!$M$110)*$M$7)/A2taxstdlife))</f>
        <v>0</v>
      </c>
      <c r="BE501" s="168">
        <f>IF(A2taxstdlife="n/a","n/a",IF(BE$3&gt;(A2taxstdlife+$E501),((Input!$M$144+Input!$M$110)*$M$7)-SUM($M501:BD501),((Input!$M$144+Input!$M$110)*$M$7)/A2taxstdlife))</f>
        <v>0</v>
      </c>
      <c r="BF501" s="168">
        <f>IF(A2taxstdlife="n/a","n/a",IF(BF$3&gt;(A2taxstdlife+$E501),((Input!$M$144+Input!$M$110)*$M$7)-SUM($M501:BE501),((Input!$M$144+Input!$M$110)*$M$7)/A2taxstdlife))</f>
        <v>0</v>
      </c>
      <c r="BG501" s="168">
        <f>IF(A2taxstdlife="n/a","n/a",IF(BG$3&gt;(A2taxstdlife+$E501),((Input!$M$144+Input!$M$110)*$M$7)-SUM($M501:BF501),((Input!$M$144+Input!$M$110)*$M$7)/A2taxstdlife))</f>
        <v>0</v>
      </c>
      <c r="BH501" s="168">
        <f>IF(A2taxstdlife="n/a","n/a",IF(BH$3&gt;(A2taxstdlife+$E501),((Input!$M$144+Input!$M$110)*$M$7)-SUM($M501:BG501),((Input!$M$144+Input!$M$110)*$M$7)/A2taxstdlife))</f>
        <v>0</v>
      </c>
      <c r="BI501" s="168">
        <f>IF(A2taxstdlife="n/a","n/a",IF(BI$3&gt;(A2taxstdlife+$E501),((Input!$M$144+Input!$M$110)*$M$7)-SUM($M501:BH501),((Input!$M$144+Input!$M$110)*$M$7)/A2taxstdlife))</f>
        <v>0</v>
      </c>
      <c r="BJ501" s="20"/>
      <c r="BK501" s="20"/>
    </row>
    <row r="502" spans="1:63" s="6" customFormat="1" hidden="1" outlineLevel="2">
      <c r="A502" s="20"/>
      <c r="B502" s="20"/>
      <c r="C502" s="38"/>
      <c r="D502" s="641"/>
      <c r="E502" s="287">
        <v>8</v>
      </c>
      <c r="F502" s="40"/>
      <c r="G502" s="313"/>
      <c r="H502" s="315"/>
      <c r="I502" s="315"/>
      <c r="J502" s="315"/>
      <c r="K502" s="315"/>
      <c r="L502" s="315"/>
      <c r="M502" s="315"/>
      <c r="N502" s="314"/>
      <c r="O502" s="168">
        <f>IF(A2taxstdlife="n/a","n/a",IF(O$3&gt;(A2taxstdlife+$E502),((Input!$N$144+Input!$N$110)*$N$7)-SUM($N502:N502),((Input!$N$144+Input!$N$110)*$N$7)/A2taxstdlife))</f>
        <v>0</v>
      </c>
      <c r="P502" s="168">
        <f>IF(A2taxstdlife="n/a","n/a",IF(P$3&gt;(A2taxstdlife+$E502),((Input!$N$144+Input!$N$110)*$N$7)-SUM($N502:O502),((Input!$N$144+Input!$N$110)*$N$7)/A2taxstdlife))</f>
        <v>0</v>
      </c>
      <c r="Q502" s="168">
        <f>IF(A2taxstdlife="n/a","n/a",IF(Q$3&gt;(A2taxstdlife+$E502),((Input!$N$144+Input!$N$110)*$N$7)-SUM($N502:P502),((Input!$N$144+Input!$N$110)*$N$7)/A2taxstdlife))</f>
        <v>0</v>
      </c>
      <c r="R502" s="168">
        <f>IF(A2taxstdlife="n/a","n/a",IF(R$3&gt;(A2taxstdlife+$E502),((Input!$N$144+Input!$N$110)*$N$7)-SUM($N502:Q502),((Input!$N$144+Input!$N$110)*$N$7)/A2taxstdlife))</f>
        <v>0</v>
      </c>
      <c r="S502" s="168">
        <f>IF(A2taxstdlife="n/a","n/a",IF(S$3&gt;(A2taxstdlife+$E502),((Input!$N$144+Input!$N$110)*$N$7)-SUM($N502:R502),((Input!$N$144+Input!$N$110)*$N$7)/A2taxstdlife))</f>
        <v>0</v>
      </c>
      <c r="T502" s="168">
        <f>IF(A2taxstdlife="n/a","n/a",IF(T$3&gt;(A2taxstdlife+$E502),((Input!$N$144+Input!$N$110)*$N$7)-SUM($N502:S502),((Input!$N$144+Input!$N$110)*$N$7)/A2taxstdlife))</f>
        <v>0</v>
      </c>
      <c r="U502" s="168">
        <f>IF(A2taxstdlife="n/a","n/a",IF(U$3&gt;(A2taxstdlife+$E502),((Input!$N$144+Input!$N$110)*$N$7)-SUM($N502:T502),((Input!$N$144+Input!$N$110)*$N$7)/A2taxstdlife))</f>
        <v>0</v>
      </c>
      <c r="V502" s="168">
        <f>IF(A2taxstdlife="n/a","n/a",IF(V$3&gt;(A2taxstdlife+$E502),((Input!$N$144+Input!$N$110)*$N$7)-SUM($N502:U502),((Input!$N$144+Input!$N$110)*$N$7)/A2taxstdlife))</f>
        <v>0</v>
      </c>
      <c r="W502" s="168">
        <f>IF(A2taxstdlife="n/a","n/a",IF(W$3&gt;(A2taxstdlife+$E502),((Input!$N$144+Input!$N$110)*$N$7)-SUM($N502:V502),((Input!$N$144+Input!$N$110)*$N$7)/A2taxstdlife))</f>
        <v>0</v>
      </c>
      <c r="X502" s="168">
        <f>IF(A2taxstdlife="n/a","n/a",IF(X$3&gt;(A2taxstdlife+$E502),((Input!$N$144+Input!$N$110)*$N$7)-SUM($N502:W502),((Input!$N$144+Input!$N$110)*$N$7)/A2taxstdlife))</f>
        <v>0</v>
      </c>
      <c r="Y502" s="168">
        <f>IF(A2taxstdlife="n/a","n/a",IF(Y$3&gt;(A2taxstdlife+$E502),((Input!$N$144+Input!$N$110)*$N$7)-SUM($N502:X502),((Input!$N$144+Input!$N$110)*$N$7)/A2taxstdlife))</f>
        <v>0</v>
      </c>
      <c r="Z502" s="168">
        <f>IF(A2taxstdlife="n/a","n/a",IF(Z$3&gt;(A2taxstdlife+$E502),((Input!$N$144+Input!$N$110)*$N$7)-SUM($N502:Y502),((Input!$N$144+Input!$N$110)*$N$7)/A2taxstdlife))</f>
        <v>0</v>
      </c>
      <c r="AA502" s="168">
        <f>IF(A2taxstdlife="n/a","n/a",IF(AA$3&gt;(A2taxstdlife+$E502),((Input!$N$144+Input!$N$110)*$N$7)-SUM($N502:Z502),((Input!$N$144+Input!$N$110)*$N$7)/A2taxstdlife))</f>
        <v>0</v>
      </c>
      <c r="AB502" s="168">
        <f>IF(A2taxstdlife="n/a","n/a",IF(AB$3&gt;(A2taxstdlife+$E502),((Input!$N$144+Input!$N$110)*$N$7)-SUM($N502:AA502),((Input!$N$144+Input!$N$110)*$N$7)/A2taxstdlife))</f>
        <v>0</v>
      </c>
      <c r="AC502" s="168">
        <f>IF(A2taxstdlife="n/a","n/a",IF(AC$3&gt;(A2taxstdlife+$E502),((Input!$N$144+Input!$N$110)*$N$7)-SUM($N502:AB502),((Input!$N$144+Input!$N$110)*$N$7)/A2taxstdlife))</f>
        <v>0</v>
      </c>
      <c r="AD502" s="168">
        <f>IF(A2taxstdlife="n/a","n/a",IF(AD$3&gt;(A2taxstdlife+$E502),((Input!$N$144+Input!$N$110)*$N$7)-SUM($N502:AC502),((Input!$N$144+Input!$N$110)*$N$7)/A2taxstdlife))</f>
        <v>0</v>
      </c>
      <c r="AE502" s="168">
        <f>IF(A2taxstdlife="n/a","n/a",IF(AE$3&gt;(A2taxstdlife+$E502),((Input!$N$144+Input!$N$110)*$N$7)-SUM($N502:AD502),((Input!$N$144+Input!$N$110)*$N$7)/A2taxstdlife))</f>
        <v>0</v>
      </c>
      <c r="AF502" s="168">
        <f>IF(A2taxstdlife="n/a","n/a",IF(AF$3&gt;(A2taxstdlife+$E502),((Input!$N$144+Input!$N$110)*$N$7)-SUM($N502:AE502),((Input!$N$144+Input!$N$110)*$N$7)/A2taxstdlife))</f>
        <v>0</v>
      </c>
      <c r="AG502" s="168">
        <f>IF(A2taxstdlife="n/a","n/a",IF(AG$3&gt;(A2taxstdlife+$E502),((Input!$N$144+Input!$N$110)*$N$7)-SUM($N502:AF502),((Input!$N$144+Input!$N$110)*$N$7)/A2taxstdlife))</f>
        <v>0</v>
      </c>
      <c r="AH502" s="168">
        <f>IF(A2taxstdlife="n/a","n/a",IF(AH$3&gt;(A2taxstdlife+$E502),((Input!$N$144+Input!$N$110)*$N$7)-SUM($N502:AG502),((Input!$N$144+Input!$N$110)*$N$7)/A2taxstdlife))</f>
        <v>0</v>
      </c>
      <c r="AI502" s="168">
        <f>IF(A2taxstdlife="n/a","n/a",IF(AI$3&gt;(A2taxstdlife+$E502),((Input!$N$144+Input!$N$110)*$N$7)-SUM($N502:AH502),((Input!$N$144+Input!$N$110)*$N$7)/A2taxstdlife))</f>
        <v>0</v>
      </c>
      <c r="AJ502" s="168">
        <f>IF(A2taxstdlife="n/a","n/a",IF(AJ$3&gt;(A2taxstdlife+$E502),((Input!$N$144+Input!$N$110)*$N$7)-SUM($N502:AI502),((Input!$N$144+Input!$N$110)*$N$7)/A2taxstdlife))</f>
        <v>0</v>
      </c>
      <c r="AK502" s="168">
        <f>IF(A2taxstdlife="n/a","n/a",IF(AK$3&gt;(A2taxstdlife+$E502),((Input!$N$144+Input!$N$110)*$N$7)-SUM($N502:AJ502),((Input!$N$144+Input!$N$110)*$N$7)/A2taxstdlife))</f>
        <v>0</v>
      </c>
      <c r="AL502" s="168">
        <f>IF(A2taxstdlife="n/a","n/a",IF(AL$3&gt;(A2taxstdlife+$E502),((Input!$N$144+Input!$N$110)*$N$7)-SUM($N502:AK502),((Input!$N$144+Input!$N$110)*$N$7)/A2taxstdlife))</f>
        <v>0</v>
      </c>
      <c r="AM502" s="168">
        <f>IF(A2taxstdlife="n/a","n/a",IF(AM$3&gt;(A2taxstdlife+$E502),((Input!$N$144+Input!$N$110)*$N$7)-SUM($N502:AL502),((Input!$N$144+Input!$N$110)*$N$7)/A2taxstdlife))</f>
        <v>0</v>
      </c>
      <c r="AN502" s="168">
        <f>IF(A2taxstdlife="n/a","n/a",IF(AN$3&gt;(A2taxstdlife+$E502),((Input!$N$144+Input!$N$110)*$N$7)-SUM($N502:AM502),((Input!$N$144+Input!$N$110)*$N$7)/A2taxstdlife))</f>
        <v>0</v>
      </c>
      <c r="AO502" s="168">
        <f>IF(A2taxstdlife="n/a","n/a",IF(AO$3&gt;(A2taxstdlife+$E502),((Input!$N$144+Input!$N$110)*$N$7)-SUM($N502:AN502),((Input!$N$144+Input!$N$110)*$N$7)/A2taxstdlife))</f>
        <v>0</v>
      </c>
      <c r="AP502" s="168">
        <f>IF(A2taxstdlife="n/a","n/a",IF(AP$3&gt;(A2taxstdlife+$E502),((Input!$N$144+Input!$N$110)*$N$7)-SUM($N502:AO502),((Input!$N$144+Input!$N$110)*$N$7)/A2taxstdlife))</f>
        <v>0</v>
      </c>
      <c r="AQ502" s="168">
        <f>IF(A2taxstdlife="n/a","n/a",IF(AQ$3&gt;(A2taxstdlife+$E502),((Input!$N$144+Input!$N$110)*$N$7)-SUM($N502:AP502),((Input!$N$144+Input!$N$110)*$N$7)/A2taxstdlife))</f>
        <v>0</v>
      </c>
      <c r="AR502" s="168">
        <f>IF(A2taxstdlife="n/a","n/a",IF(AR$3&gt;(A2taxstdlife+$E502),((Input!$N$144+Input!$N$110)*$N$7)-SUM($N502:AQ502),((Input!$N$144+Input!$N$110)*$N$7)/A2taxstdlife))</f>
        <v>0</v>
      </c>
      <c r="AS502" s="168">
        <f>IF(A2taxstdlife="n/a","n/a",IF(AS$3&gt;(A2taxstdlife+$E502),((Input!$N$144+Input!$N$110)*$N$7)-SUM($N502:AR502),((Input!$N$144+Input!$N$110)*$N$7)/A2taxstdlife))</f>
        <v>0</v>
      </c>
      <c r="AT502" s="168">
        <f>IF(A2taxstdlife="n/a","n/a",IF(AT$3&gt;(A2taxstdlife+$E502),((Input!$N$144+Input!$N$110)*$N$7)-SUM($N502:AS502),((Input!$N$144+Input!$N$110)*$N$7)/A2taxstdlife))</f>
        <v>0</v>
      </c>
      <c r="AU502" s="168">
        <f>IF(A2taxstdlife="n/a","n/a",IF(AU$3&gt;(A2taxstdlife+$E502),((Input!$N$144+Input!$N$110)*$N$7)-SUM($N502:AT502),((Input!$N$144+Input!$N$110)*$N$7)/A2taxstdlife))</f>
        <v>0</v>
      </c>
      <c r="AV502" s="168">
        <f>IF(A2taxstdlife="n/a","n/a",IF(AV$3&gt;(A2taxstdlife+$E502),((Input!$N$144+Input!$N$110)*$N$7)-SUM($N502:AU502),((Input!$N$144+Input!$N$110)*$N$7)/A2taxstdlife))</f>
        <v>0</v>
      </c>
      <c r="AW502" s="168">
        <f>IF(A2taxstdlife="n/a","n/a",IF(AW$3&gt;(A2taxstdlife+$E502),((Input!$N$144+Input!$N$110)*$N$7)-SUM($N502:AV502),((Input!$N$144+Input!$N$110)*$N$7)/A2taxstdlife))</f>
        <v>0</v>
      </c>
      <c r="AX502" s="168">
        <f>IF(A2taxstdlife="n/a","n/a",IF(AX$3&gt;(A2taxstdlife+$E502),((Input!$N$144+Input!$N$110)*$N$7)-SUM($N502:AW502),((Input!$N$144+Input!$N$110)*$N$7)/A2taxstdlife))</f>
        <v>0</v>
      </c>
      <c r="AY502" s="168">
        <f>IF(A2taxstdlife="n/a","n/a",IF(AY$3&gt;(A2taxstdlife+$E502),((Input!$N$144+Input!$N$110)*$N$7)-SUM($N502:AX502),((Input!$N$144+Input!$N$110)*$N$7)/A2taxstdlife))</f>
        <v>0</v>
      </c>
      <c r="AZ502" s="168">
        <f>IF(A2taxstdlife="n/a","n/a",IF(AZ$3&gt;(A2taxstdlife+$E502),((Input!$N$144+Input!$N$110)*$N$7)-SUM($N502:AY502),((Input!$N$144+Input!$N$110)*$N$7)/A2taxstdlife))</f>
        <v>0</v>
      </c>
      <c r="BA502" s="168">
        <f>IF(A2taxstdlife="n/a","n/a",IF(BA$3&gt;(A2taxstdlife+$E502),((Input!$N$144+Input!$N$110)*$N$7)-SUM($N502:AZ502),((Input!$N$144+Input!$N$110)*$N$7)/A2taxstdlife))</f>
        <v>0</v>
      </c>
      <c r="BB502" s="168">
        <f>IF(A2taxstdlife="n/a","n/a",IF(BB$3&gt;(A2taxstdlife+$E502),((Input!$N$144+Input!$N$110)*$N$7)-SUM($N502:BA502),((Input!$N$144+Input!$N$110)*$N$7)/A2taxstdlife))</f>
        <v>0</v>
      </c>
      <c r="BC502" s="168">
        <f>IF(A2taxstdlife="n/a","n/a",IF(BC$3&gt;(A2taxstdlife+$E502),((Input!$N$144+Input!$N$110)*$N$7)-SUM($N502:BB502),((Input!$N$144+Input!$N$110)*$N$7)/A2taxstdlife))</f>
        <v>0</v>
      </c>
      <c r="BD502" s="168">
        <f>IF(A2taxstdlife="n/a","n/a",IF(BD$3&gt;(A2taxstdlife+$E502),((Input!$N$144+Input!$N$110)*$N$7)-SUM($N502:BC502),((Input!$N$144+Input!$N$110)*$N$7)/A2taxstdlife))</f>
        <v>0</v>
      </c>
      <c r="BE502" s="168">
        <f>IF(A2taxstdlife="n/a","n/a",IF(BE$3&gt;(A2taxstdlife+$E502),((Input!$N$144+Input!$N$110)*$N$7)-SUM($N502:BD502),((Input!$N$144+Input!$N$110)*$N$7)/A2taxstdlife))</f>
        <v>0</v>
      </c>
      <c r="BF502" s="168">
        <f>IF(A2taxstdlife="n/a","n/a",IF(BF$3&gt;(A2taxstdlife+$E502),((Input!$N$144+Input!$N$110)*$N$7)-SUM($N502:BE502),((Input!$N$144+Input!$N$110)*$N$7)/A2taxstdlife))</f>
        <v>0</v>
      </c>
      <c r="BG502" s="168">
        <f>IF(A2taxstdlife="n/a","n/a",IF(BG$3&gt;(A2taxstdlife+$E502),((Input!$N$144+Input!$N$110)*$N$7)-SUM($N502:BF502),((Input!$N$144+Input!$N$110)*$N$7)/A2taxstdlife))</f>
        <v>0</v>
      </c>
      <c r="BH502" s="168">
        <f>IF(A2taxstdlife="n/a","n/a",IF(BH$3&gt;(A2taxstdlife+$E502),((Input!$N$144+Input!$N$110)*$N$7)-SUM($N502:BG502),((Input!$N$144+Input!$N$110)*$N$7)/A2taxstdlife))</f>
        <v>0</v>
      </c>
      <c r="BI502" s="168">
        <f>IF(A2taxstdlife="n/a","n/a",IF(BI$3&gt;(A2taxstdlife+$E502),((Input!$N$144+Input!$N$110)*$N$7)-SUM($N502:BH502),((Input!$N$144+Input!$N$110)*$N$7)/A2taxstdlife))</f>
        <v>0</v>
      </c>
      <c r="BJ502" s="20"/>
      <c r="BK502" s="20"/>
    </row>
    <row r="503" spans="1:63" s="6" customFormat="1" hidden="1" outlineLevel="2">
      <c r="A503" s="20"/>
      <c r="B503" s="20"/>
      <c r="C503" s="38"/>
      <c r="D503" s="641"/>
      <c r="E503" s="287">
        <v>9</v>
      </c>
      <c r="F503" s="40"/>
      <c r="G503" s="313"/>
      <c r="H503" s="315"/>
      <c r="I503" s="315"/>
      <c r="J503" s="315"/>
      <c r="K503" s="315"/>
      <c r="L503" s="315"/>
      <c r="M503" s="315"/>
      <c r="N503" s="315"/>
      <c r="O503" s="314"/>
      <c r="P503" s="168">
        <f>IF(A2taxstdlife="n/a","n/a",IF(P$3&gt;(A2taxstdlife+$E503),((Input!$O$144+Input!$O$110)*$O$7)-SUM($O503:O503),((Input!$O$144+Input!$O$110)*$O$7)/A2taxstdlife))</f>
        <v>0</v>
      </c>
      <c r="Q503" s="168">
        <f>IF(A2taxstdlife="n/a","n/a",IF(Q$3&gt;(A2taxstdlife+$E503),((Input!$O$144+Input!$O$110)*$O$7)-SUM($O503:P503),((Input!$O$144+Input!$O$110)*$O$7)/A2taxstdlife))</f>
        <v>0</v>
      </c>
      <c r="R503" s="168">
        <f>IF(A2taxstdlife="n/a","n/a",IF(R$3&gt;(A2taxstdlife+$E503),((Input!$O$144+Input!$O$110)*$O$7)-SUM($O503:Q503),((Input!$O$144+Input!$O$110)*$O$7)/A2taxstdlife))</f>
        <v>0</v>
      </c>
      <c r="S503" s="168">
        <f>IF(A2taxstdlife="n/a","n/a",IF(S$3&gt;(A2taxstdlife+$E503),((Input!$O$144+Input!$O$110)*$O$7)-SUM($O503:R503),((Input!$O$144+Input!$O$110)*$O$7)/A2taxstdlife))</f>
        <v>0</v>
      </c>
      <c r="T503" s="168">
        <f>IF(A2taxstdlife="n/a","n/a",IF(T$3&gt;(A2taxstdlife+$E503),((Input!$O$144+Input!$O$110)*$O$7)-SUM($O503:S503),((Input!$O$144+Input!$O$110)*$O$7)/A2taxstdlife))</f>
        <v>0</v>
      </c>
      <c r="U503" s="168">
        <f>IF(A2taxstdlife="n/a","n/a",IF(U$3&gt;(A2taxstdlife+$E503),((Input!$O$144+Input!$O$110)*$O$7)-SUM($O503:T503),((Input!$O$144+Input!$O$110)*$O$7)/A2taxstdlife))</f>
        <v>0</v>
      </c>
      <c r="V503" s="168">
        <f>IF(A2taxstdlife="n/a","n/a",IF(V$3&gt;(A2taxstdlife+$E503),((Input!$O$144+Input!$O$110)*$O$7)-SUM($O503:U503),((Input!$O$144+Input!$O$110)*$O$7)/A2taxstdlife))</f>
        <v>0</v>
      </c>
      <c r="W503" s="168">
        <f>IF(A2taxstdlife="n/a","n/a",IF(W$3&gt;(A2taxstdlife+$E503),((Input!$O$144+Input!$O$110)*$O$7)-SUM($O503:V503),((Input!$O$144+Input!$O$110)*$O$7)/A2taxstdlife))</f>
        <v>0</v>
      </c>
      <c r="X503" s="168">
        <f>IF(A2taxstdlife="n/a","n/a",IF(X$3&gt;(A2taxstdlife+$E503),((Input!$O$144+Input!$O$110)*$O$7)-SUM($O503:W503),((Input!$O$144+Input!$O$110)*$O$7)/A2taxstdlife))</f>
        <v>0</v>
      </c>
      <c r="Y503" s="168">
        <f>IF(A2taxstdlife="n/a","n/a",IF(Y$3&gt;(A2taxstdlife+$E503),((Input!$O$144+Input!$O$110)*$O$7)-SUM($O503:X503),((Input!$O$144+Input!$O$110)*$O$7)/A2taxstdlife))</f>
        <v>0</v>
      </c>
      <c r="Z503" s="168">
        <f>IF(A2taxstdlife="n/a","n/a",IF(Z$3&gt;(A2taxstdlife+$E503),((Input!$O$144+Input!$O$110)*$O$7)-SUM($O503:Y503),((Input!$O$144+Input!$O$110)*$O$7)/A2taxstdlife))</f>
        <v>0</v>
      </c>
      <c r="AA503" s="168">
        <f>IF(A2taxstdlife="n/a","n/a",IF(AA$3&gt;(A2taxstdlife+$E503),((Input!$O$144+Input!$O$110)*$O$7)-SUM($O503:Z503),((Input!$O$144+Input!$O$110)*$O$7)/A2taxstdlife))</f>
        <v>0</v>
      </c>
      <c r="AB503" s="168">
        <f>IF(A2taxstdlife="n/a","n/a",IF(AB$3&gt;(A2taxstdlife+$E503),((Input!$O$144+Input!$O$110)*$O$7)-SUM($O503:AA503),((Input!$O$144+Input!$O$110)*$O$7)/A2taxstdlife))</f>
        <v>0</v>
      </c>
      <c r="AC503" s="168">
        <f>IF(A2taxstdlife="n/a","n/a",IF(AC$3&gt;(A2taxstdlife+$E503),((Input!$O$144+Input!$O$110)*$O$7)-SUM($O503:AB503),((Input!$O$144+Input!$O$110)*$O$7)/A2taxstdlife))</f>
        <v>0</v>
      </c>
      <c r="AD503" s="168">
        <f>IF(A2taxstdlife="n/a","n/a",IF(AD$3&gt;(A2taxstdlife+$E503),((Input!$O$144+Input!$O$110)*$O$7)-SUM($O503:AC503),((Input!$O$144+Input!$O$110)*$O$7)/A2taxstdlife))</f>
        <v>0</v>
      </c>
      <c r="AE503" s="168">
        <f>IF(A2taxstdlife="n/a","n/a",IF(AE$3&gt;(A2taxstdlife+$E503),((Input!$O$144+Input!$O$110)*$O$7)-SUM($O503:AD503),((Input!$O$144+Input!$O$110)*$O$7)/A2taxstdlife))</f>
        <v>0</v>
      </c>
      <c r="AF503" s="168">
        <f>IF(A2taxstdlife="n/a","n/a",IF(AF$3&gt;(A2taxstdlife+$E503),((Input!$O$144+Input!$O$110)*$O$7)-SUM($O503:AE503),((Input!$O$144+Input!$O$110)*$O$7)/A2taxstdlife))</f>
        <v>0</v>
      </c>
      <c r="AG503" s="168">
        <f>IF(A2taxstdlife="n/a","n/a",IF(AG$3&gt;(A2taxstdlife+$E503),((Input!$O$144+Input!$O$110)*$O$7)-SUM($O503:AF503),((Input!$O$144+Input!$O$110)*$O$7)/A2taxstdlife))</f>
        <v>0</v>
      </c>
      <c r="AH503" s="168">
        <f>IF(A2taxstdlife="n/a","n/a",IF(AH$3&gt;(A2taxstdlife+$E503),((Input!$O$144+Input!$O$110)*$O$7)-SUM($O503:AG503),((Input!$O$144+Input!$O$110)*$O$7)/A2taxstdlife))</f>
        <v>0</v>
      </c>
      <c r="AI503" s="168">
        <f>IF(A2taxstdlife="n/a","n/a",IF(AI$3&gt;(A2taxstdlife+$E503),((Input!$O$144+Input!$O$110)*$O$7)-SUM($O503:AH503),((Input!$O$144+Input!$O$110)*$O$7)/A2taxstdlife))</f>
        <v>0</v>
      </c>
      <c r="AJ503" s="168">
        <f>IF(A2taxstdlife="n/a","n/a",IF(AJ$3&gt;(A2taxstdlife+$E503),((Input!$O$144+Input!$O$110)*$O$7)-SUM($O503:AI503),((Input!$O$144+Input!$O$110)*$O$7)/A2taxstdlife))</f>
        <v>0</v>
      </c>
      <c r="AK503" s="168">
        <f>IF(A2taxstdlife="n/a","n/a",IF(AK$3&gt;(A2taxstdlife+$E503),((Input!$O$144+Input!$O$110)*$O$7)-SUM($O503:AJ503),((Input!$O$144+Input!$O$110)*$O$7)/A2taxstdlife))</f>
        <v>0</v>
      </c>
      <c r="AL503" s="168">
        <f>IF(A2taxstdlife="n/a","n/a",IF(AL$3&gt;(A2taxstdlife+$E503),((Input!$O$144+Input!$O$110)*$O$7)-SUM($O503:AK503),((Input!$O$144+Input!$O$110)*$O$7)/A2taxstdlife))</f>
        <v>0</v>
      </c>
      <c r="AM503" s="168">
        <f>IF(A2taxstdlife="n/a","n/a",IF(AM$3&gt;(A2taxstdlife+$E503),((Input!$O$144+Input!$O$110)*$O$7)-SUM($O503:AL503),((Input!$O$144+Input!$O$110)*$O$7)/A2taxstdlife))</f>
        <v>0</v>
      </c>
      <c r="AN503" s="168">
        <f>IF(A2taxstdlife="n/a","n/a",IF(AN$3&gt;(A2taxstdlife+$E503),((Input!$O$144+Input!$O$110)*$O$7)-SUM($O503:AM503),((Input!$O$144+Input!$O$110)*$O$7)/A2taxstdlife))</f>
        <v>0</v>
      </c>
      <c r="AO503" s="168">
        <f>IF(A2taxstdlife="n/a","n/a",IF(AO$3&gt;(A2taxstdlife+$E503),((Input!$O$144+Input!$O$110)*$O$7)-SUM($O503:AN503),((Input!$O$144+Input!$O$110)*$O$7)/A2taxstdlife))</f>
        <v>0</v>
      </c>
      <c r="AP503" s="168">
        <f>IF(A2taxstdlife="n/a","n/a",IF(AP$3&gt;(A2taxstdlife+$E503),((Input!$O$144+Input!$O$110)*$O$7)-SUM($O503:AO503),((Input!$O$144+Input!$O$110)*$O$7)/A2taxstdlife))</f>
        <v>0</v>
      </c>
      <c r="AQ503" s="168">
        <f>IF(A2taxstdlife="n/a","n/a",IF(AQ$3&gt;(A2taxstdlife+$E503),((Input!$O$144+Input!$O$110)*$O$7)-SUM($O503:AP503),((Input!$O$144+Input!$O$110)*$O$7)/A2taxstdlife))</f>
        <v>0</v>
      </c>
      <c r="AR503" s="168">
        <f>IF(A2taxstdlife="n/a","n/a",IF(AR$3&gt;(A2taxstdlife+$E503),((Input!$O$144+Input!$O$110)*$O$7)-SUM($O503:AQ503),((Input!$O$144+Input!$O$110)*$O$7)/A2taxstdlife))</f>
        <v>0</v>
      </c>
      <c r="AS503" s="168">
        <f>IF(A2taxstdlife="n/a","n/a",IF(AS$3&gt;(A2taxstdlife+$E503),((Input!$O$144+Input!$O$110)*$O$7)-SUM($O503:AR503),((Input!$O$144+Input!$O$110)*$O$7)/A2taxstdlife))</f>
        <v>0</v>
      </c>
      <c r="AT503" s="168">
        <f>IF(A2taxstdlife="n/a","n/a",IF(AT$3&gt;(A2taxstdlife+$E503),((Input!$O$144+Input!$O$110)*$O$7)-SUM($O503:AS503),((Input!$O$144+Input!$O$110)*$O$7)/A2taxstdlife))</f>
        <v>0</v>
      </c>
      <c r="AU503" s="168">
        <f>IF(A2taxstdlife="n/a","n/a",IF(AU$3&gt;(A2taxstdlife+$E503),((Input!$O$144+Input!$O$110)*$O$7)-SUM($O503:AT503),((Input!$O$144+Input!$O$110)*$O$7)/A2taxstdlife))</f>
        <v>0</v>
      </c>
      <c r="AV503" s="168">
        <f>IF(A2taxstdlife="n/a","n/a",IF(AV$3&gt;(A2taxstdlife+$E503),((Input!$O$144+Input!$O$110)*$O$7)-SUM($O503:AU503),((Input!$O$144+Input!$O$110)*$O$7)/A2taxstdlife))</f>
        <v>0</v>
      </c>
      <c r="AW503" s="168">
        <f>IF(A2taxstdlife="n/a","n/a",IF(AW$3&gt;(A2taxstdlife+$E503),((Input!$O$144+Input!$O$110)*$O$7)-SUM($O503:AV503),((Input!$O$144+Input!$O$110)*$O$7)/A2taxstdlife))</f>
        <v>0</v>
      </c>
      <c r="AX503" s="168">
        <f>IF(A2taxstdlife="n/a","n/a",IF(AX$3&gt;(A2taxstdlife+$E503),((Input!$O$144+Input!$O$110)*$O$7)-SUM($O503:AW503),((Input!$O$144+Input!$O$110)*$O$7)/A2taxstdlife))</f>
        <v>0</v>
      </c>
      <c r="AY503" s="168">
        <f>IF(A2taxstdlife="n/a","n/a",IF(AY$3&gt;(A2taxstdlife+$E503),((Input!$O$144+Input!$O$110)*$O$7)-SUM($O503:AX503),((Input!$O$144+Input!$O$110)*$O$7)/A2taxstdlife))</f>
        <v>0</v>
      </c>
      <c r="AZ503" s="168">
        <f>IF(A2taxstdlife="n/a","n/a",IF(AZ$3&gt;(A2taxstdlife+$E503),((Input!$O$144+Input!$O$110)*$O$7)-SUM($O503:AY503),((Input!$O$144+Input!$O$110)*$O$7)/A2taxstdlife))</f>
        <v>0</v>
      </c>
      <c r="BA503" s="168">
        <f>IF(A2taxstdlife="n/a","n/a",IF(BA$3&gt;(A2taxstdlife+$E503),((Input!$O$144+Input!$O$110)*$O$7)-SUM($O503:AZ503),((Input!$O$144+Input!$O$110)*$O$7)/A2taxstdlife))</f>
        <v>0</v>
      </c>
      <c r="BB503" s="168">
        <f>IF(A2taxstdlife="n/a","n/a",IF(BB$3&gt;(A2taxstdlife+$E503),((Input!$O$144+Input!$O$110)*$O$7)-SUM($O503:BA503),((Input!$O$144+Input!$O$110)*$O$7)/A2taxstdlife))</f>
        <v>0</v>
      </c>
      <c r="BC503" s="168">
        <f>IF(A2taxstdlife="n/a","n/a",IF(BC$3&gt;(A2taxstdlife+$E503),((Input!$O$144+Input!$O$110)*$O$7)-SUM($O503:BB503),((Input!$O$144+Input!$O$110)*$O$7)/A2taxstdlife))</f>
        <v>0</v>
      </c>
      <c r="BD503" s="168">
        <f>IF(A2taxstdlife="n/a","n/a",IF(BD$3&gt;(A2taxstdlife+$E503),((Input!$O$144+Input!$O$110)*$O$7)-SUM($O503:BC503),((Input!$O$144+Input!$O$110)*$O$7)/A2taxstdlife))</f>
        <v>0</v>
      </c>
      <c r="BE503" s="168">
        <f>IF(A2taxstdlife="n/a","n/a",IF(BE$3&gt;(A2taxstdlife+$E503),((Input!$O$144+Input!$O$110)*$O$7)-SUM($O503:BD503),((Input!$O$144+Input!$O$110)*$O$7)/A2taxstdlife))</f>
        <v>0</v>
      </c>
      <c r="BF503" s="168">
        <f>IF(A2taxstdlife="n/a","n/a",IF(BF$3&gt;(A2taxstdlife+$E503),((Input!$O$144+Input!$O$110)*$O$7)-SUM($O503:BE503),((Input!$O$144+Input!$O$110)*$O$7)/A2taxstdlife))</f>
        <v>0</v>
      </c>
      <c r="BG503" s="168">
        <f>IF(A2taxstdlife="n/a","n/a",IF(BG$3&gt;(A2taxstdlife+$E503),((Input!$O$144+Input!$O$110)*$O$7)-SUM($O503:BF503),((Input!$O$144+Input!$O$110)*$O$7)/A2taxstdlife))</f>
        <v>0</v>
      </c>
      <c r="BH503" s="168">
        <f>IF(A2taxstdlife="n/a","n/a",IF(BH$3&gt;(A2taxstdlife+$E503),((Input!$O$144+Input!$O$110)*$O$7)-SUM($O503:BG503),((Input!$O$144+Input!$O$110)*$O$7)/A2taxstdlife))</f>
        <v>0</v>
      </c>
      <c r="BI503" s="168">
        <f>IF(A2taxstdlife="n/a","n/a",IF(BI$3&gt;(A2taxstdlife+$E503),((Input!$O$144+Input!$O$110)*$O$7)-SUM($O503:BH503),((Input!$O$144+Input!$O$110)*$O$7)/A2taxstdlife))</f>
        <v>0</v>
      </c>
      <c r="BJ503" s="20"/>
      <c r="BK503" s="20"/>
    </row>
    <row r="504" spans="1:63" s="6" customFormat="1" hidden="1" outlineLevel="2">
      <c r="A504" s="20"/>
      <c r="B504" s="20"/>
      <c r="C504" s="38"/>
      <c r="D504" s="641"/>
      <c r="E504" s="288">
        <v>10</v>
      </c>
      <c r="F504" s="40"/>
      <c r="G504" s="313"/>
      <c r="H504" s="315"/>
      <c r="I504" s="315"/>
      <c r="J504" s="315"/>
      <c r="K504" s="315"/>
      <c r="L504" s="315"/>
      <c r="M504" s="315"/>
      <c r="N504" s="315"/>
      <c r="O504" s="315"/>
      <c r="P504" s="314"/>
      <c r="Q504" s="168">
        <f>IF(A2taxstdlife="n/a","n/a",IF(Q$3&gt;(A2taxstdlife+$E504),((Input!$P$144+Input!$P$110)*$P$7)-SUM($P504:P504),((Input!$P$144+Input!$P$110)*$P$7)/A2taxstdlife))</f>
        <v>0</v>
      </c>
      <c r="R504" s="168">
        <f>IF(A2taxstdlife="n/a","n/a",IF(R$3&gt;(A2taxstdlife+$E504),((Input!$P$144+Input!$P$110)*$P$7)-SUM($P504:Q504),((Input!$P$144+Input!$P$110)*$P$7)/A2taxstdlife))</f>
        <v>0</v>
      </c>
      <c r="S504" s="168">
        <f>IF(A2taxstdlife="n/a","n/a",IF(S$3&gt;(A2taxstdlife+$E504),((Input!$P$144+Input!$P$110)*$P$7)-SUM($P504:R504),((Input!$P$144+Input!$P$110)*$P$7)/A2taxstdlife))</f>
        <v>0</v>
      </c>
      <c r="T504" s="168">
        <f>IF(A2taxstdlife="n/a","n/a",IF(T$3&gt;(A2taxstdlife+$E504),((Input!$P$144+Input!$P$110)*$P$7)-SUM($P504:S504),((Input!$P$144+Input!$P$110)*$P$7)/A2taxstdlife))</f>
        <v>0</v>
      </c>
      <c r="U504" s="168">
        <f>IF(A2taxstdlife="n/a","n/a",IF(U$3&gt;(A2taxstdlife+$E504),((Input!$P$144+Input!$P$110)*$P$7)-SUM($P504:T504),((Input!$P$144+Input!$P$110)*$P$7)/A2taxstdlife))</f>
        <v>0</v>
      </c>
      <c r="V504" s="168">
        <f>IF(A2taxstdlife="n/a","n/a",IF(V$3&gt;(A2taxstdlife+$E504),((Input!$P$144+Input!$P$110)*$P$7)-SUM($P504:U504),((Input!$P$144+Input!$P$110)*$P$7)/A2taxstdlife))</f>
        <v>0</v>
      </c>
      <c r="W504" s="168">
        <f>IF(A2taxstdlife="n/a","n/a",IF(W$3&gt;(A2taxstdlife+$E504),((Input!$P$144+Input!$P$110)*$P$7)-SUM($P504:V504),((Input!$P$144+Input!$P$110)*$P$7)/A2taxstdlife))</f>
        <v>0</v>
      </c>
      <c r="X504" s="168">
        <f>IF(A2taxstdlife="n/a","n/a",IF(X$3&gt;(A2taxstdlife+$E504),((Input!$P$144+Input!$P$110)*$P$7)-SUM($P504:W504),((Input!$P$144+Input!$P$110)*$P$7)/A2taxstdlife))</f>
        <v>0</v>
      </c>
      <c r="Y504" s="168">
        <f>IF(A2taxstdlife="n/a","n/a",IF(Y$3&gt;(A2taxstdlife+$E504),((Input!$P$144+Input!$P$110)*$P$7)-SUM($P504:X504),((Input!$P$144+Input!$P$110)*$P$7)/A2taxstdlife))</f>
        <v>0</v>
      </c>
      <c r="Z504" s="168">
        <f>IF(A2taxstdlife="n/a","n/a",IF(Z$3&gt;(A2taxstdlife+$E504),((Input!$P$144+Input!$P$110)*$P$7)-SUM($P504:Y504),((Input!$P$144+Input!$P$110)*$P$7)/A2taxstdlife))</f>
        <v>0</v>
      </c>
      <c r="AA504" s="168">
        <f>IF(A2taxstdlife="n/a","n/a",IF(AA$3&gt;(A2taxstdlife+$E504),((Input!$P$144+Input!$P$110)*$P$7)-SUM($P504:Z504),((Input!$P$144+Input!$P$110)*$P$7)/A2taxstdlife))</f>
        <v>0</v>
      </c>
      <c r="AB504" s="168">
        <f>IF(A2taxstdlife="n/a","n/a",IF(AB$3&gt;(A2taxstdlife+$E504),((Input!$P$144+Input!$P$110)*$P$7)-SUM($P504:AA504),((Input!$P$144+Input!$P$110)*$P$7)/A2taxstdlife))</f>
        <v>0</v>
      </c>
      <c r="AC504" s="168">
        <f>IF(A2taxstdlife="n/a","n/a",IF(AC$3&gt;(A2taxstdlife+$E504),((Input!$P$144+Input!$P$110)*$P$7)-SUM($P504:AB504),((Input!$P$144+Input!$P$110)*$P$7)/A2taxstdlife))</f>
        <v>0</v>
      </c>
      <c r="AD504" s="168">
        <f>IF(A2taxstdlife="n/a","n/a",IF(AD$3&gt;(A2taxstdlife+$E504),((Input!$P$144+Input!$P$110)*$P$7)-SUM($P504:AC504),((Input!$P$144+Input!$P$110)*$P$7)/A2taxstdlife))</f>
        <v>0</v>
      </c>
      <c r="AE504" s="168">
        <f>IF(A2taxstdlife="n/a","n/a",IF(AE$3&gt;(A2taxstdlife+$E504),((Input!$P$144+Input!$P$110)*$P$7)-SUM($P504:AD504),((Input!$P$144+Input!$P$110)*$P$7)/A2taxstdlife))</f>
        <v>0</v>
      </c>
      <c r="AF504" s="168">
        <f>IF(A2taxstdlife="n/a","n/a",IF(AF$3&gt;(A2taxstdlife+$E504),((Input!$P$144+Input!$P$110)*$P$7)-SUM($P504:AE504),((Input!$P$144+Input!$P$110)*$P$7)/A2taxstdlife))</f>
        <v>0</v>
      </c>
      <c r="AG504" s="168">
        <f>IF(A2taxstdlife="n/a","n/a",IF(AG$3&gt;(A2taxstdlife+$E504),((Input!$P$144+Input!$P$110)*$P$7)-SUM($P504:AF504),((Input!$P$144+Input!$P$110)*$P$7)/A2taxstdlife))</f>
        <v>0</v>
      </c>
      <c r="AH504" s="168">
        <f>IF(A2taxstdlife="n/a","n/a",IF(AH$3&gt;(A2taxstdlife+$E504),((Input!$P$144+Input!$P$110)*$P$7)-SUM($P504:AG504),((Input!$P$144+Input!$P$110)*$P$7)/A2taxstdlife))</f>
        <v>0</v>
      </c>
      <c r="AI504" s="168">
        <f>IF(A2taxstdlife="n/a","n/a",IF(AI$3&gt;(A2taxstdlife+$E504),((Input!$P$144+Input!$P$110)*$P$7)-SUM($P504:AH504),((Input!$P$144+Input!$P$110)*$P$7)/A2taxstdlife))</f>
        <v>0</v>
      </c>
      <c r="AJ504" s="168">
        <f>IF(A2taxstdlife="n/a","n/a",IF(AJ$3&gt;(A2taxstdlife+$E504),((Input!$P$144+Input!$P$110)*$P$7)-SUM($P504:AI504),((Input!$P$144+Input!$P$110)*$P$7)/A2taxstdlife))</f>
        <v>0</v>
      </c>
      <c r="AK504" s="168">
        <f>IF(A2taxstdlife="n/a","n/a",IF(AK$3&gt;(A2taxstdlife+$E504),((Input!$P$144+Input!$P$110)*$P$7)-SUM($P504:AJ504),((Input!$P$144+Input!$P$110)*$P$7)/A2taxstdlife))</f>
        <v>0</v>
      </c>
      <c r="AL504" s="168">
        <f>IF(A2taxstdlife="n/a","n/a",IF(AL$3&gt;(A2taxstdlife+$E504),((Input!$P$144+Input!$P$110)*$P$7)-SUM($P504:AK504),((Input!$P$144+Input!$P$110)*$P$7)/A2taxstdlife))</f>
        <v>0</v>
      </c>
      <c r="AM504" s="168">
        <f>IF(A2taxstdlife="n/a","n/a",IF(AM$3&gt;(A2taxstdlife+$E504),((Input!$P$144+Input!$P$110)*$P$7)-SUM($P504:AL504),((Input!$P$144+Input!$P$110)*$P$7)/A2taxstdlife))</f>
        <v>0</v>
      </c>
      <c r="AN504" s="168">
        <f>IF(A2taxstdlife="n/a","n/a",IF(AN$3&gt;(A2taxstdlife+$E504),((Input!$P$144+Input!$P$110)*$P$7)-SUM($P504:AM504),((Input!$P$144+Input!$P$110)*$P$7)/A2taxstdlife))</f>
        <v>0</v>
      </c>
      <c r="AO504" s="168">
        <f>IF(A2taxstdlife="n/a","n/a",IF(AO$3&gt;(A2taxstdlife+$E504),((Input!$P$144+Input!$P$110)*$P$7)-SUM($P504:AN504),((Input!$P$144+Input!$P$110)*$P$7)/A2taxstdlife))</f>
        <v>0</v>
      </c>
      <c r="AP504" s="168">
        <f>IF(A2taxstdlife="n/a","n/a",IF(AP$3&gt;(A2taxstdlife+$E504),((Input!$P$144+Input!$P$110)*$P$7)-SUM($P504:AO504),((Input!$P$144+Input!$P$110)*$P$7)/A2taxstdlife))</f>
        <v>0</v>
      </c>
      <c r="AQ504" s="168">
        <f>IF(A2taxstdlife="n/a","n/a",IF(AQ$3&gt;(A2taxstdlife+$E504),((Input!$P$144+Input!$P$110)*$P$7)-SUM($P504:AP504),((Input!$P$144+Input!$P$110)*$P$7)/A2taxstdlife))</f>
        <v>0</v>
      </c>
      <c r="AR504" s="168">
        <f>IF(A2taxstdlife="n/a","n/a",IF(AR$3&gt;(A2taxstdlife+$E504),((Input!$P$144+Input!$P$110)*$P$7)-SUM($P504:AQ504),((Input!$P$144+Input!$P$110)*$P$7)/A2taxstdlife))</f>
        <v>0</v>
      </c>
      <c r="AS504" s="168">
        <f>IF(A2taxstdlife="n/a","n/a",IF(AS$3&gt;(A2taxstdlife+$E504),((Input!$P$144+Input!$P$110)*$P$7)-SUM($P504:AR504),((Input!$P$144+Input!$P$110)*$P$7)/A2taxstdlife))</f>
        <v>0</v>
      </c>
      <c r="AT504" s="168">
        <f>IF(A2taxstdlife="n/a","n/a",IF(AT$3&gt;(A2taxstdlife+$E504),((Input!$P$144+Input!$P$110)*$P$7)-SUM($P504:AS504),((Input!$P$144+Input!$P$110)*$P$7)/A2taxstdlife))</f>
        <v>0</v>
      </c>
      <c r="AU504" s="168">
        <f>IF(A2taxstdlife="n/a","n/a",IF(AU$3&gt;(A2taxstdlife+$E504),((Input!$P$144+Input!$P$110)*$P$7)-SUM($P504:AT504),((Input!$P$144+Input!$P$110)*$P$7)/A2taxstdlife))</f>
        <v>0</v>
      </c>
      <c r="AV504" s="168">
        <f>IF(A2taxstdlife="n/a","n/a",IF(AV$3&gt;(A2taxstdlife+$E504),((Input!$P$144+Input!$P$110)*$P$7)-SUM($P504:AU504),((Input!$P$144+Input!$P$110)*$P$7)/A2taxstdlife))</f>
        <v>0</v>
      </c>
      <c r="AW504" s="168">
        <f>IF(A2taxstdlife="n/a","n/a",IF(AW$3&gt;(A2taxstdlife+$E504),((Input!$P$144+Input!$P$110)*$P$7)-SUM($P504:AV504),((Input!$P$144+Input!$P$110)*$P$7)/A2taxstdlife))</f>
        <v>0</v>
      </c>
      <c r="AX504" s="168">
        <f>IF(A2taxstdlife="n/a","n/a",IF(AX$3&gt;(A2taxstdlife+$E504),((Input!$P$144+Input!$P$110)*$P$7)-SUM($P504:AW504),((Input!$P$144+Input!$P$110)*$P$7)/A2taxstdlife))</f>
        <v>0</v>
      </c>
      <c r="AY504" s="168">
        <f>IF(A2taxstdlife="n/a","n/a",IF(AY$3&gt;(A2taxstdlife+$E504),((Input!$P$144+Input!$P$110)*$P$7)-SUM($P504:AX504),((Input!$P$144+Input!$P$110)*$P$7)/A2taxstdlife))</f>
        <v>0</v>
      </c>
      <c r="AZ504" s="168">
        <f>IF(A2taxstdlife="n/a","n/a",IF(AZ$3&gt;(A2taxstdlife+$E504),((Input!$P$144+Input!$P$110)*$P$7)-SUM($P504:AY504),((Input!$P$144+Input!$P$110)*$P$7)/A2taxstdlife))</f>
        <v>0</v>
      </c>
      <c r="BA504" s="168">
        <f>IF(A2taxstdlife="n/a","n/a",IF(BA$3&gt;(A2taxstdlife+$E504),((Input!$P$144+Input!$P$110)*$P$7)-SUM($P504:AZ504),((Input!$P$144+Input!$P$110)*$P$7)/A2taxstdlife))</f>
        <v>0</v>
      </c>
      <c r="BB504" s="168">
        <f>IF(A2taxstdlife="n/a","n/a",IF(BB$3&gt;(A2taxstdlife+$E504),((Input!$P$144+Input!$P$110)*$P$7)-SUM($P504:BA504),((Input!$P$144+Input!$P$110)*$P$7)/A2taxstdlife))</f>
        <v>0</v>
      </c>
      <c r="BC504" s="168">
        <f>IF(A2taxstdlife="n/a","n/a",IF(BC$3&gt;(A2taxstdlife+$E504),((Input!$P$144+Input!$P$110)*$P$7)-SUM($P504:BB504),((Input!$P$144+Input!$P$110)*$P$7)/A2taxstdlife))</f>
        <v>0</v>
      </c>
      <c r="BD504" s="168">
        <f>IF(A2taxstdlife="n/a","n/a",IF(BD$3&gt;(A2taxstdlife+$E504),((Input!$P$144+Input!$P$110)*$P$7)-SUM($P504:BC504),((Input!$P$144+Input!$P$110)*$P$7)/A2taxstdlife))</f>
        <v>0</v>
      </c>
      <c r="BE504" s="168">
        <f>IF(A2taxstdlife="n/a","n/a",IF(BE$3&gt;(A2taxstdlife+$E504),((Input!$P$144+Input!$P$110)*$P$7)-SUM($P504:BD504),((Input!$P$144+Input!$P$110)*$P$7)/A2taxstdlife))</f>
        <v>0</v>
      </c>
      <c r="BF504" s="168">
        <f>IF(A2taxstdlife="n/a","n/a",IF(BF$3&gt;(A2taxstdlife+$E504),((Input!$P$144+Input!$P$110)*$P$7)-SUM($P504:BE504),((Input!$P$144+Input!$P$110)*$P$7)/A2taxstdlife))</f>
        <v>0</v>
      </c>
      <c r="BG504" s="168">
        <f>IF(A2taxstdlife="n/a","n/a",IF(BG$3&gt;(A2taxstdlife+$E504),((Input!$P$144+Input!$P$110)*$P$7)-SUM($P504:BF504),((Input!$P$144+Input!$P$110)*$P$7)/A2taxstdlife))</f>
        <v>0</v>
      </c>
      <c r="BH504" s="168">
        <f>IF(A2taxstdlife="n/a","n/a",IF(BH$3&gt;(A2taxstdlife+$E504),((Input!$P$144+Input!$P$110)*$P$7)-SUM($P504:BG504),((Input!$P$144+Input!$P$110)*$P$7)/A2taxstdlife))</f>
        <v>0</v>
      </c>
      <c r="BI504" s="168">
        <f>IF(A2taxstdlife="n/a","n/a",IF(BI$3&gt;(A2taxstdlife+$E504),((Input!$P$144+Input!$P$110)*$P$7)-SUM($P504:BH504),((Input!$P$144+Input!$P$110)*$P$7)/A2taxstdlife))</f>
        <v>0</v>
      </c>
      <c r="BJ504" s="20"/>
      <c r="BK504" s="20"/>
    </row>
    <row r="505" spans="1:63" s="6" customFormat="1" hidden="1" outlineLevel="1">
      <c r="A505" s="20"/>
      <c r="B505" s="20"/>
      <c r="C505" s="38" t="str">
        <f>Asset2</f>
        <v>Cable tunnel (dx)</v>
      </c>
      <c r="D505" s="20"/>
      <c r="E505" s="20"/>
      <c r="F505" s="35"/>
      <c r="G505" s="163">
        <f>SUM(G493:G504)</f>
        <v>3.3243510982065527</v>
      </c>
      <c r="H505" s="163">
        <f t="shared" ref="H505:BI505" si="110">SUM(H493:H504)</f>
        <v>3.3296708679222329</v>
      </c>
      <c r="I505" s="163">
        <f t="shared" si="110"/>
        <v>3.3351698458999048</v>
      </c>
      <c r="J505" s="163">
        <f t="shared" si="110"/>
        <v>3.3380255616692951</v>
      </c>
      <c r="K505" s="163">
        <f t="shared" si="110"/>
        <v>3.3410004186481852</v>
      </c>
      <c r="L505" s="163">
        <f t="shared" si="110"/>
        <v>3.344100979898784</v>
      </c>
      <c r="M505" s="163">
        <f t="shared" si="110"/>
        <v>3.344100979898784</v>
      </c>
      <c r="N505" s="163">
        <f t="shared" si="110"/>
        <v>3.344100979898784</v>
      </c>
      <c r="O505" s="163">
        <f t="shared" si="110"/>
        <v>3.344100979898784</v>
      </c>
      <c r="P505" s="163">
        <f t="shared" si="110"/>
        <v>3.344100979898784</v>
      </c>
      <c r="Q505" s="163">
        <f t="shared" si="110"/>
        <v>3.344100979898784</v>
      </c>
      <c r="R505" s="163">
        <f t="shared" si="110"/>
        <v>3.344100979898784</v>
      </c>
      <c r="S505" s="163">
        <f t="shared" si="110"/>
        <v>3.344100979898784</v>
      </c>
      <c r="T505" s="163">
        <f t="shared" si="110"/>
        <v>3.344100979898784</v>
      </c>
      <c r="U505" s="163">
        <f t="shared" si="110"/>
        <v>3.344100979898784</v>
      </c>
      <c r="V505" s="163">
        <f t="shared" si="110"/>
        <v>3.344100979898784</v>
      </c>
      <c r="W505" s="163">
        <f t="shared" si="110"/>
        <v>3.344100979898784</v>
      </c>
      <c r="X505" s="163">
        <f t="shared" si="110"/>
        <v>3.344100979898784</v>
      </c>
      <c r="Y505" s="163">
        <f t="shared" si="110"/>
        <v>3.344100979898784</v>
      </c>
      <c r="Z505" s="163">
        <f t="shared" si="110"/>
        <v>3.344100979898784</v>
      </c>
      <c r="AA505" s="163">
        <f t="shared" si="110"/>
        <v>3.344100979898784</v>
      </c>
      <c r="AB505" s="163">
        <f t="shared" si="110"/>
        <v>3.344100979898784</v>
      </c>
      <c r="AC505" s="163">
        <f t="shared" si="110"/>
        <v>3.344100979898784</v>
      </c>
      <c r="AD505" s="163">
        <f t="shared" si="110"/>
        <v>3.344100979898784</v>
      </c>
      <c r="AE505" s="163">
        <f t="shared" si="110"/>
        <v>3.344100979898784</v>
      </c>
      <c r="AF505" s="163">
        <f t="shared" si="110"/>
        <v>3.344100979898784</v>
      </c>
      <c r="AG505" s="163">
        <f t="shared" si="110"/>
        <v>3.344100979898784</v>
      </c>
      <c r="AH505" s="163">
        <f t="shared" si="110"/>
        <v>3.344100979898784</v>
      </c>
      <c r="AI505" s="163">
        <f t="shared" si="110"/>
        <v>3.344100979898784</v>
      </c>
      <c r="AJ505" s="163">
        <f t="shared" si="110"/>
        <v>3.344100979898784</v>
      </c>
      <c r="AK505" s="163">
        <f t="shared" si="110"/>
        <v>3.344100979898784</v>
      </c>
      <c r="AL505" s="163">
        <f t="shared" si="110"/>
        <v>3.344100979898784</v>
      </c>
      <c r="AM505" s="163">
        <f t="shared" si="110"/>
        <v>3.344100979898784</v>
      </c>
      <c r="AN505" s="163">
        <f t="shared" si="110"/>
        <v>3.344100979898784</v>
      </c>
      <c r="AO505" s="163">
        <f t="shared" si="110"/>
        <v>3.344100979898784</v>
      </c>
      <c r="AP505" s="163">
        <f t="shared" si="110"/>
        <v>3.344100979898784</v>
      </c>
      <c r="AQ505" s="163">
        <f t="shared" si="110"/>
        <v>3.344100979898784</v>
      </c>
      <c r="AR505" s="163">
        <f t="shared" si="110"/>
        <v>3.344100979898784</v>
      </c>
      <c r="AS505" s="163">
        <f t="shared" si="110"/>
        <v>1.7917167633991615</v>
      </c>
      <c r="AT505" s="163">
        <f t="shared" si="110"/>
        <v>1.9749881692231068E-2</v>
      </c>
      <c r="AU505" s="163">
        <f t="shared" si="110"/>
        <v>1.9749881692231068E-2</v>
      </c>
      <c r="AV505" s="163">
        <f t="shared" si="110"/>
        <v>1.4430111976550929E-2</v>
      </c>
      <c r="AW505" s="163">
        <f t="shared" si="110"/>
        <v>8.9311339988789665E-3</v>
      </c>
      <c r="AX505" s="163">
        <f t="shared" si="110"/>
        <v>6.0754182294885904E-3</v>
      </c>
      <c r="AY505" s="163">
        <f t="shared" si="110"/>
        <v>3.1005612505985176E-3</v>
      </c>
      <c r="AZ505" s="163">
        <f t="shared" si="110"/>
        <v>5.5511151231257827E-17</v>
      </c>
      <c r="BA505" s="163">
        <f t="shared" si="110"/>
        <v>0</v>
      </c>
      <c r="BB505" s="163">
        <f t="shared" si="110"/>
        <v>0</v>
      </c>
      <c r="BC505" s="163">
        <f t="shared" si="110"/>
        <v>0</v>
      </c>
      <c r="BD505" s="163">
        <f t="shared" si="110"/>
        <v>0</v>
      </c>
      <c r="BE505" s="163">
        <f t="shared" si="110"/>
        <v>0</v>
      </c>
      <c r="BF505" s="163">
        <f t="shared" si="110"/>
        <v>0</v>
      </c>
      <c r="BG505" s="163">
        <f t="shared" si="110"/>
        <v>0</v>
      </c>
      <c r="BH505" s="163">
        <f t="shared" si="110"/>
        <v>0</v>
      </c>
      <c r="BI505" s="163">
        <f t="shared" si="110"/>
        <v>0</v>
      </c>
      <c r="BJ505" s="20"/>
      <c r="BK505" s="20"/>
    </row>
    <row r="506" spans="1:63" s="6" customFormat="1" hidden="1" outlineLevel="2">
      <c r="A506" s="20"/>
      <c r="B506" s="45" t="str">
        <f>C518</f>
        <v>Distribution lines and cables</v>
      </c>
      <c r="C506" s="46"/>
      <c r="D506" s="47" t="s">
        <v>72</v>
      </c>
      <c r="E506" s="46"/>
      <c r="F506" s="48"/>
      <c r="G506" s="167">
        <f>IF(G$3&gt;A3taxremlife,A3taxvalue-SUM($F506:F506),IF(A3taxremlife="N/A","n/a",A3taxvalue/A3taxremlife))</f>
        <v>46.933639139757346</v>
      </c>
      <c r="H506" s="167">
        <f>IF(H$3&gt;A3taxremlife,A3taxvalue-SUM($F506:G506),IF(A3taxremlife="N/A","n/a",A3taxvalue/A3taxremlife))</f>
        <v>46.933639139757346</v>
      </c>
      <c r="I506" s="167">
        <f>IF(I$3&gt;A3taxremlife,A3taxvalue-SUM($F506:H506),IF(A3taxremlife="N/A","n/a",A3taxvalue/A3taxremlife))</f>
        <v>46.933639139757346</v>
      </c>
      <c r="J506" s="167">
        <f>IF(J$3&gt;A3taxremlife,A3taxvalue-SUM($F506:I506),IF(A3taxremlife="N/A","n/a",A3taxvalue/A3taxremlife))</f>
        <v>46.933639139757346</v>
      </c>
      <c r="K506" s="167">
        <f>IF(K$3&gt;A3taxremlife,A3taxvalue-SUM($F506:J506),IF(A3taxremlife="N/A","n/a",A3taxvalue/A3taxremlife))</f>
        <v>46.933639139757346</v>
      </c>
      <c r="L506" s="167">
        <f>IF(L$3&gt;A3taxremlife,A3taxvalue-SUM($F506:K506),IF(A3taxremlife="N/A","n/a",A3taxvalue/A3taxremlife))</f>
        <v>46.933639139757346</v>
      </c>
      <c r="M506" s="167">
        <f>IF(M$3&gt;A3taxremlife,A3taxvalue-SUM($F506:L506),IF(A3taxremlife="N/A","n/a",A3taxvalue/A3taxremlife))</f>
        <v>46.933639139757346</v>
      </c>
      <c r="N506" s="167">
        <f>IF(N$3&gt;A3taxremlife,A3taxvalue-SUM($F506:M506),IF(A3taxremlife="N/A","n/a",A3taxvalue/A3taxremlife))</f>
        <v>46.933639139757346</v>
      </c>
      <c r="O506" s="167">
        <f>IF(O$3&gt;A3taxremlife,A3taxvalue-SUM($F506:N506),IF(A3taxremlife="N/A","n/a",A3taxvalue/A3taxremlife))</f>
        <v>46.933639139757346</v>
      </c>
      <c r="P506" s="167">
        <f>IF(P$3&gt;A3taxremlife,A3taxvalue-SUM($F506:O506),IF(A3taxremlife="N/A","n/a",A3taxvalue/A3taxremlife))</f>
        <v>46.933639139757346</v>
      </c>
      <c r="Q506" s="167">
        <f>IF(Q$3&gt;A3taxremlife,A3taxvalue-SUM($F506:P506),IF(A3taxremlife="N/A","n/a",A3taxvalue/A3taxremlife))</f>
        <v>46.933639139757346</v>
      </c>
      <c r="R506" s="167">
        <f>IF(R$3&gt;A3taxremlife,A3taxvalue-SUM($F506:Q506),IF(A3taxremlife="N/A","n/a",A3taxvalue/A3taxremlife))</f>
        <v>46.933639139757346</v>
      </c>
      <c r="S506" s="167">
        <f>IF(S$3&gt;A3taxremlife,A3taxvalue-SUM($F506:R506),IF(A3taxremlife="N/A","n/a",A3taxvalue/A3taxremlife))</f>
        <v>46.933639139757346</v>
      </c>
      <c r="T506" s="167">
        <f>IF(T$3&gt;A3taxremlife,A3taxvalue-SUM($F506:S506),IF(A3taxremlife="N/A","n/a",A3taxvalue/A3taxremlife))</f>
        <v>46.933639139757346</v>
      </c>
      <c r="U506" s="167">
        <f>IF(U$3&gt;A3taxremlife,A3taxvalue-SUM($F506:T506),IF(A3taxremlife="N/A","n/a",A3taxvalue/A3taxremlife))</f>
        <v>46.933639139757346</v>
      </c>
      <c r="V506" s="167">
        <f>IF(V$3&gt;A3taxremlife,A3taxvalue-SUM($F506:U506),IF(A3taxremlife="N/A","n/a",A3taxvalue/A3taxremlife))</f>
        <v>46.933639139757346</v>
      </c>
      <c r="W506" s="167">
        <f>IF(W$3&gt;A3taxremlife,A3taxvalue-SUM($F506:V506),IF(A3taxremlife="N/A","n/a",A3taxvalue/A3taxremlife))</f>
        <v>46.933639139757346</v>
      </c>
      <c r="X506" s="167">
        <f>IF(X$3&gt;A3taxremlife,A3taxvalue-SUM($F506:W506),IF(A3taxremlife="N/A","n/a",A3taxvalue/A3taxremlife))</f>
        <v>46.933639139757346</v>
      </c>
      <c r="Y506" s="167">
        <f>IF(Y$3&gt;A3taxremlife,A3taxvalue-SUM($F506:X506),IF(A3taxremlife="N/A","n/a",A3taxvalue/A3taxremlife))</f>
        <v>46.933639139757346</v>
      </c>
      <c r="Z506" s="167">
        <f>IF(Z$3&gt;A3taxremlife,A3taxvalue-SUM($F506:Y506),IF(A3taxremlife="N/A","n/a",A3taxvalue/A3taxremlife))</f>
        <v>46.933639139757346</v>
      </c>
      <c r="AA506" s="167">
        <f>IF(AA$3&gt;A3taxremlife,A3taxvalue-SUM($F506:Z506),IF(A3taxremlife="N/A","n/a",A3taxvalue/A3taxremlife))</f>
        <v>46.933639139757346</v>
      </c>
      <c r="AB506" s="167">
        <f>IF(AB$3&gt;A3taxremlife,A3taxvalue-SUM($F506:AA506),IF(A3taxremlife="N/A","n/a",A3taxvalue/A3taxremlife))</f>
        <v>46.933639139757346</v>
      </c>
      <c r="AC506" s="167">
        <f>IF(AC$3&gt;A3taxremlife,A3taxvalue-SUM($F506:AB506),IF(A3taxremlife="N/A","n/a",A3taxvalue/A3taxremlife))</f>
        <v>46.933639139757346</v>
      </c>
      <c r="AD506" s="167">
        <f>IF(AD$3&gt;A3taxremlife,A3taxvalue-SUM($F506:AC506),IF(A3taxremlife="N/A","n/a",A3taxvalue/A3taxremlife))</f>
        <v>46.933639139757346</v>
      </c>
      <c r="AE506" s="167">
        <f>IF(AE$3&gt;A3taxremlife,A3taxvalue-SUM($F506:AD506),IF(A3taxremlife="N/A","n/a",A3taxvalue/A3taxremlife))</f>
        <v>46.933639139757346</v>
      </c>
      <c r="AF506" s="167">
        <f>IF(AF$3&gt;A3taxremlife,A3taxvalue-SUM($F506:AE506),IF(A3taxremlife="N/A","n/a",A3taxvalue/A3taxremlife))</f>
        <v>46.933639139757346</v>
      </c>
      <c r="AG506" s="167">
        <f>IF(AG$3&gt;A3taxremlife,A3taxvalue-SUM($F506:AF506),IF(A3taxremlife="N/A","n/a",A3taxvalue/A3taxremlife))</f>
        <v>46.933639139757346</v>
      </c>
      <c r="AH506" s="167">
        <f>IF(AH$3&gt;A3taxremlife,A3taxvalue-SUM($F506:AG506),IF(A3taxremlife="N/A","n/a",A3taxvalue/A3taxremlife))</f>
        <v>46.933639139757346</v>
      </c>
      <c r="AI506" s="167">
        <f>IF(AI$3&gt;A3taxremlife,A3taxvalue-SUM($F506:AH506),IF(A3taxremlife="N/A","n/a",A3taxvalue/A3taxremlife))</f>
        <v>46.933639139757346</v>
      </c>
      <c r="AJ506" s="167">
        <f>IF(AJ$3&gt;A3taxremlife,A3taxvalue-SUM($F506:AI506),IF(A3taxremlife="N/A","n/a",A3taxvalue/A3taxremlife))</f>
        <v>46.933639139757346</v>
      </c>
      <c r="AK506" s="167">
        <f>IF(AK$3&gt;A3taxremlife,A3taxvalue-SUM($F506:AJ506),IF(A3taxremlife="N/A","n/a",A3taxvalue/A3taxremlife))</f>
        <v>46.933639139757346</v>
      </c>
      <c r="AL506" s="167">
        <f>IF(AL$3&gt;A3taxremlife,A3taxvalue-SUM($F506:AK506),IF(A3taxremlife="N/A","n/a",A3taxvalue/A3taxremlife))</f>
        <v>46.933639139757346</v>
      </c>
      <c r="AM506" s="167">
        <f>IF(AM$3&gt;A3taxremlife,A3taxvalue-SUM($F506:AL506),IF(A3taxremlife="N/A","n/a",A3taxvalue/A3taxremlife))</f>
        <v>46.933639139757346</v>
      </c>
      <c r="AN506" s="167">
        <f>IF(AN$3&gt;A3taxremlife,A3taxvalue-SUM($F506:AM506),IF(A3taxremlife="N/A","n/a",A3taxvalue/A3taxremlife))</f>
        <v>46.933639139757346</v>
      </c>
      <c r="AO506" s="167">
        <f>IF(AO$3&gt;A3taxremlife,A3taxvalue-SUM($F506:AN506),IF(A3taxremlife="N/A","n/a",A3taxvalue/A3taxremlife))</f>
        <v>46.933639139757346</v>
      </c>
      <c r="AP506" s="167">
        <f>IF(AP$3&gt;A3taxremlife,A3taxvalue-SUM($F506:AO506),IF(A3taxremlife="N/A","n/a",A3taxvalue/A3taxremlife))</f>
        <v>46.933639139757346</v>
      </c>
      <c r="AQ506" s="167">
        <f>IF(AQ$3&gt;A3taxremlife,A3taxvalue-SUM($F506:AP506),IF(A3taxremlife="N/A","n/a",A3taxvalue/A3taxremlife))</f>
        <v>46.933639139757346</v>
      </c>
      <c r="AR506" s="167">
        <f>IF(AR$3&gt;A3taxremlife,A3taxvalue-SUM($F506:AQ506),IF(A3taxremlife="N/A","n/a",A3taxvalue/A3taxremlife))</f>
        <v>46.933639139757346</v>
      </c>
      <c r="AS506" s="167">
        <f>IF(AS$3&gt;A3taxremlife,A3taxvalue-SUM($F506:AR506),IF(A3taxremlife="N/A","n/a",A3taxvalue/A3taxremlife))</f>
        <v>46.933639139757346</v>
      </c>
      <c r="AT506" s="167">
        <f>IF(AT$3&gt;A3taxremlife,A3taxvalue-SUM($F506:AS506),IF(A3taxremlife="N/A","n/a",A3taxvalue/A3taxremlife))</f>
        <v>18.637003418368977</v>
      </c>
      <c r="AU506" s="167">
        <f>IF(AU$3&gt;A3taxremlife,A3taxvalue-SUM($F506:AT506),IF(A3taxremlife="N/A","n/a",A3taxvalue/A3taxremlife))</f>
        <v>0</v>
      </c>
      <c r="AV506" s="167">
        <f>IF(AV$3&gt;A3taxremlife,A3taxvalue-SUM($F506:AU506),IF(A3taxremlife="N/A","n/a",A3taxvalue/A3taxremlife))</f>
        <v>0</v>
      </c>
      <c r="AW506" s="167">
        <f>IF(AW$3&gt;A3taxremlife,A3taxvalue-SUM($F506:AV506),IF(A3taxremlife="N/A","n/a",A3taxvalue/A3taxremlife))</f>
        <v>0</v>
      </c>
      <c r="AX506" s="167">
        <f>IF(AX$3&gt;A3taxremlife,A3taxvalue-SUM($F506:AW506),IF(A3taxremlife="N/A","n/a",A3taxvalue/A3taxremlife))</f>
        <v>0</v>
      </c>
      <c r="AY506" s="167">
        <f>IF(AY$3&gt;A3taxremlife,A3taxvalue-SUM($F506:AX506),IF(A3taxremlife="N/A","n/a",A3taxvalue/A3taxremlife))</f>
        <v>0</v>
      </c>
      <c r="AZ506" s="167">
        <f>IF(AZ$3&gt;A3taxremlife,A3taxvalue-SUM($F506:AY506),IF(A3taxremlife="N/A","n/a",A3taxvalue/A3taxremlife))</f>
        <v>0</v>
      </c>
      <c r="BA506" s="167">
        <f>IF(BA$3&gt;A3taxremlife,A3taxvalue-SUM($F506:AZ506),IF(A3taxremlife="N/A","n/a",A3taxvalue/A3taxremlife))</f>
        <v>0</v>
      </c>
      <c r="BB506" s="167">
        <f>IF(BB$3&gt;A3taxremlife,A3taxvalue-SUM($F506:BA506),IF(A3taxremlife="N/A","n/a",A3taxvalue/A3taxremlife))</f>
        <v>0</v>
      </c>
      <c r="BC506" s="167">
        <f>IF(BC$3&gt;A3taxremlife,A3taxvalue-SUM($F506:BB506),IF(A3taxremlife="N/A","n/a",A3taxvalue/A3taxremlife))</f>
        <v>0</v>
      </c>
      <c r="BD506" s="167">
        <f>IF(BD$3&gt;A3taxremlife,A3taxvalue-SUM($F506:BC506),IF(A3taxremlife="N/A","n/a",A3taxvalue/A3taxremlife))</f>
        <v>0</v>
      </c>
      <c r="BE506" s="167">
        <f>IF(BE$3&gt;A3taxremlife,A3taxvalue-SUM($F506:BD506),IF(A3taxremlife="N/A","n/a",A3taxvalue/A3taxremlife))</f>
        <v>0</v>
      </c>
      <c r="BF506" s="167">
        <f>IF(BF$3&gt;A3taxremlife,A3taxvalue-SUM($F506:BE506),IF(A3taxremlife="N/A","n/a",A3taxvalue/A3taxremlife))</f>
        <v>0</v>
      </c>
      <c r="BG506" s="167">
        <f>IF(BG$3&gt;A3taxremlife,A3taxvalue-SUM($F506:BF506),IF(A3taxremlife="N/A","n/a",A3taxvalue/A3taxremlife))</f>
        <v>0</v>
      </c>
      <c r="BH506" s="167">
        <f>IF(BH$3&gt;A3taxremlife,A3taxvalue-SUM($F506:BG506),IF(A3taxremlife="N/A","n/a",A3taxvalue/A3taxremlife))</f>
        <v>0</v>
      </c>
      <c r="BI506" s="167">
        <f>IF(BI$3&gt;A3taxremlife,A3taxvalue-SUM($F506:BH506),IF(A3taxremlife="N/A","n/a",A3taxvalue/A3taxremlife))</f>
        <v>0</v>
      </c>
      <c r="BJ506" s="20"/>
      <c r="BK506" s="20"/>
    </row>
    <row r="507" spans="1:63" s="6" customFormat="1" hidden="1" outlineLevel="2">
      <c r="A507" s="20"/>
      <c r="B507" s="20"/>
      <c r="C507" s="38"/>
      <c r="D507" s="641" t="s">
        <v>71</v>
      </c>
      <c r="E507" s="287">
        <v>0</v>
      </c>
      <c r="F507" s="40"/>
      <c r="G507" s="168"/>
      <c r="H507" s="168"/>
      <c r="I507" s="168"/>
      <c r="J507" s="168"/>
      <c r="K507" s="168"/>
      <c r="L507" s="168"/>
      <c r="M507" s="168"/>
      <c r="N507" s="168"/>
      <c r="O507" s="168"/>
      <c r="P507" s="168"/>
      <c r="Q507" s="168"/>
      <c r="R507" s="168"/>
      <c r="S507" s="168"/>
      <c r="T507" s="168"/>
      <c r="U507" s="168"/>
      <c r="V507" s="168"/>
      <c r="W507" s="168"/>
      <c r="X507" s="168"/>
      <c r="Y507" s="168"/>
      <c r="Z507" s="168"/>
      <c r="AA507" s="168"/>
      <c r="AB507" s="168"/>
      <c r="AC507" s="168"/>
      <c r="AD507" s="168"/>
      <c r="AE507" s="168"/>
      <c r="AF507" s="168"/>
      <c r="AG507" s="168"/>
      <c r="AH507" s="168"/>
      <c r="AI507" s="168"/>
      <c r="AJ507" s="168"/>
      <c r="AK507" s="168"/>
      <c r="AL507" s="168"/>
      <c r="AM507" s="168"/>
      <c r="AN507" s="168"/>
      <c r="AO507" s="168"/>
      <c r="AP507" s="168"/>
      <c r="AQ507" s="168"/>
      <c r="AR507" s="168"/>
      <c r="AS507" s="168"/>
      <c r="AT507" s="168"/>
      <c r="AU507" s="168"/>
      <c r="AV507" s="168"/>
      <c r="AW507" s="168"/>
      <c r="AX507" s="168"/>
      <c r="AY507" s="168"/>
      <c r="AZ507" s="168"/>
      <c r="BA507" s="168"/>
      <c r="BB507" s="168"/>
      <c r="BC507" s="168"/>
      <c r="BD507" s="168"/>
      <c r="BE507" s="168"/>
      <c r="BF507" s="168"/>
      <c r="BG507" s="168"/>
      <c r="BH507" s="168"/>
      <c r="BI507" s="168"/>
      <c r="BJ507" s="20"/>
      <c r="BK507" s="20"/>
    </row>
    <row r="508" spans="1:63" s="6" customFormat="1" hidden="1" outlineLevel="2">
      <c r="A508" s="20"/>
      <c r="B508" s="20"/>
      <c r="C508" s="38"/>
      <c r="D508" s="641"/>
      <c r="E508" s="287">
        <v>1</v>
      </c>
      <c r="F508" s="40"/>
      <c r="G508" s="312"/>
      <c r="H508" s="168">
        <f>IF(A3taxstdlife="n/a","n/a",IF(H$3&gt;(A3taxstdlife+$E508),((Input!$G$145+Input!$G$111)*$G$7)-SUM($G508:G508),((Input!$G$145+Input!$G$111)*$G$7)/A3taxstdlife))</f>
        <v>2.8166655984373836</v>
      </c>
      <c r="I508" s="168">
        <f>IF(A3taxstdlife="n/a","n/a",IF(I$3&gt;(A3taxstdlife+$E508),((Input!$G$145+Input!$G$111)*$G$7)-SUM($G508:H508),((Input!$G$145+Input!$G$111)*$G$7)/A3taxstdlife))</f>
        <v>2.8166655984373836</v>
      </c>
      <c r="J508" s="168">
        <f>IF(A3taxstdlife="n/a","n/a",IF(J$3&gt;(A3taxstdlife+$E508),((Input!$G$145+Input!$G$111)*$G$7)-SUM($G508:I508),((Input!$G$145+Input!$G$111)*$G$7)/A3taxstdlife))</f>
        <v>2.8166655984373836</v>
      </c>
      <c r="K508" s="168">
        <f>IF(A3taxstdlife="n/a","n/a",IF(K$3&gt;(A3taxstdlife+$E508),((Input!$G$145+Input!$G$111)*$G$7)-SUM($G508:J508),((Input!$G$145+Input!$G$111)*$G$7)/A3taxstdlife))</f>
        <v>2.8166655984373836</v>
      </c>
      <c r="L508" s="168">
        <f>IF(A3taxstdlife="n/a","n/a",IF(L$3&gt;(A3taxstdlife+$E508),((Input!$G$145+Input!$G$111)*$G$7)-SUM($G508:K508),((Input!$G$145+Input!$G$111)*$G$7)/A3taxstdlife))</f>
        <v>2.8166655984373836</v>
      </c>
      <c r="M508" s="168">
        <f>IF(A3taxstdlife="n/a","n/a",IF(M$3&gt;(A3taxstdlife+$E508),((Input!$G$145+Input!$G$111)*$G$7)-SUM($G508:L508),((Input!$G$145+Input!$G$111)*$G$7)/A3taxstdlife))</f>
        <v>2.8166655984373836</v>
      </c>
      <c r="N508" s="168">
        <f>IF(A3taxstdlife="n/a","n/a",IF(N$3&gt;(A3taxstdlife+$E508),((Input!$G$145+Input!$G$111)*$G$7)-SUM($G508:M508),((Input!$G$145+Input!$G$111)*$G$7)/A3taxstdlife))</f>
        <v>2.8166655984373836</v>
      </c>
      <c r="O508" s="168">
        <f>IF(A3taxstdlife="n/a","n/a",IF(O$3&gt;(A3taxstdlife+$E508),((Input!$G$145+Input!$G$111)*$G$7)-SUM($G508:N508),((Input!$G$145+Input!$G$111)*$G$7)/A3taxstdlife))</f>
        <v>2.8166655984373836</v>
      </c>
      <c r="P508" s="168">
        <f>IF(A3taxstdlife="n/a","n/a",IF(P$3&gt;(A3taxstdlife+$E508),((Input!$G$145+Input!$G$111)*$G$7)-SUM($G508:O508),((Input!$G$145+Input!$G$111)*$G$7)/A3taxstdlife))</f>
        <v>2.8166655984373836</v>
      </c>
      <c r="Q508" s="168">
        <f>IF(A3taxstdlife="n/a","n/a",IF(Q$3&gt;(A3taxstdlife+$E508),((Input!$G$145+Input!$G$111)*$G$7)-SUM($G508:P508),((Input!$G$145+Input!$G$111)*$G$7)/A3taxstdlife))</f>
        <v>2.8166655984373836</v>
      </c>
      <c r="R508" s="168">
        <f>IF(A3taxstdlife="n/a","n/a",IF(R$3&gt;(A3taxstdlife+$E508),((Input!$G$145+Input!$G$111)*$G$7)-SUM($G508:Q508),((Input!$G$145+Input!$G$111)*$G$7)/A3taxstdlife))</f>
        <v>2.8166655984373836</v>
      </c>
      <c r="S508" s="168">
        <f>IF(A3taxstdlife="n/a","n/a",IF(S$3&gt;(A3taxstdlife+$E508),((Input!$G$145+Input!$G$111)*$G$7)-SUM($G508:R508),((Input!$G$145+Input!$G$111)*$G$7)/A3taxstdlife))</f>
        <v>2.8166655984373836</v>
      </c>
      <c r="T508" s="168">
        <f>IF(A3taxstdlife="n/a","n/a",IF(T$3&gt;(A3taxstdlife+$E508),((Input!$G$145+Input!$G$111)*$G$7)-SUM($G508:S508),((Input!$G$145+Input!$G$111)*$G$7)/A3taxstdlife))</f>
        <v>2.8166655984373836</v>
      </c>
      <c r="U508" s="168">
        <f>IF(A3taxstdlife="n/a","n/a",IF(U$3&gt;(A3taxstdlife+$E508),((Input!$G$145+Input!$G$111)*$G$7)-SUM($G508:T508),((Input!$G$145+Input!$G$111)*$G$7)/A3taxstdlife))</f>
        <v>2.8166655984373836</v>
      </c>
      <c r="V508" s="168">
        <f>IF(A3taxstdlife="n/a","n/a",IF(V$3&gt;(A3taxstdlife+$E508),((Input!$G$145+Input!$G$111)*$G$7)-SUM($G508:U508),((Input!$G$145+Input!$G$111)*$G$7)/A3taxstdlife))</f>
        <v>2.8166655984373836</v>
      </c>
      <c r="W508" s="168">
        <f>IF(A3taxstdlife="n/a","n/a",IF(W$3&gt;(A3taxstdlife+$E508),((Input!$G$145+Input!$G$111)*$G$7)-SUM($G508:V508),((Input!$G$145+Input!$G$111)*$G$7)/A3taxstdlife))</f>
        <v>2.8166655984373836</v>
      </c>
      <c r="X508" s="168">
        <f>IF(A3taxstdlife="n/a","n/a",IF(X$3&gt;(A3taxstdlife+$E508),((Input!$G$145+Input!$G$111)*$G$7)-SUM($G508:W508),((Input!$G$145+Input!$G$111)*$G$7)/A3taxstdlife))</f>
        <v>2.8166655984373836</v>
      </c>
      <c r="Y508" s="168">
        <f>IF(A3taxstdlife="n/a","n/a",IF(Y$3&gt;(A3taxstdlife+$E508),((Input!$G$145+Input!$G$111)*$G$7)-SUM($G508:X508),((Input!$G$145+Input!$G$111)*$G$7)/A3taxstdlife))</f>
        <v>2.8166655984373836</v>
      </c>
      <c r="Z508" s="168">
        <f>IF(A3taxstdlife="n/a","n/a",IF(Z$3&gt;(A3taxstdlife+$E508),((Input!$G$145+Input!$G$111)*$G$7)-SUM($G508:Y508),((Input!$G$145+Input!$G$111)*$G$7)/A3taxstdlife))</f>
        <v>2.8166655984373836</v>
      </c>
      <c r="AA508" s="168">
        <f>IF(A3taxstdlife="n/a","n/a",IF(AA$3&gt;(A3taxstdlife+$E508),((Input!$G$145+Input!$G$111)*$G$7)-SUM($G508:Z508),((Input!$G$145+Input!$G$111)*$G$7)/A3taxstdlife))</f>
        <v>2.8166655984373836</v>
      </c>
      <c r="AB508" s="168">
        <f>IF(A3taxstdlife="n/a","n/a",IF(AB$3&gt;(A3taxstdlife+$E508),((Input!$G$145+Input!$G$111)*$G$7)-SUM($G508:AA508),((Input!$G$145+Input!$G$111)*$G$7)/A3taxstdlife))</f>
        <v>2.8166655984373836</v>
      </c>
      <c r="AC508" s="168">
        <f>IF(A3taxstdlife="n/a","n/a",IF(AC$3&gt;(A3taxstdlife+$E508),((Input!$G$145+Input!$G$111)*$G$7)-SUM($G508:AB508),((Input!$G$145+Input!$G$111)*$G$7)/A3taxstdlife))</f>
        <v>2.8166655984373836</v>
      </c>
      <c r="AD508" s="168">
        <f>IF(A3taxstdlife="n/a","n/a",IF(AD$3&gt;(A3taxstdlife+$E508),((Input!$G$145+Input!$G$111)*$G$7)-SUM($G508:AC508),((Input!$G$145+Input!$G$111)*$G$7)/A3taxstdlife))</f>
        <v>2.8166655984373836</v>
      </c>
      <c r="AE508" s="168">
        <f>IF(A3taxstdlife="n/a","n/a",IF(AE$3&gt;(A3taxstdlife+$E508),((Input!$G$145+Input!$G$111)*$G$7)-SUM($G508:AD508),((Input!$G$145+Input!$G$111)*$G$7)/A3taxstdlife))</f>
        <v>2.8166655984373836</v>
      </c>
      <c r="AF508" s="168">
        <f>IF(A3taxstdlife="n/a","n/a",IF(AF$3&gt;(A3taxstdlife+$E508),((Input!$G$145+Input!$G$111)*$G$7)-SUM($G508:AE508),((Input!$G$145+Input!$G$111)*$G$7)/A3taxstdlife))</f>
        <v>2.8166655984373836</v>
      </c>
      <c r="AG508" s="168">
        <f>IF(A3taxstdlife="n/a","n/a",IF(AG$3&gt;(A3taxstdlife+$E508),((Input!$G$145+Input!$G$111)*$G$7)-SUM($G508:AF508),((Input!$G$145+Input!$G$111)*$G$7)/A3taxstdlife))</f>
        <v>2.8166655984373836</v>
      </c>
      <c r="AH508" s="168">
        <f>IF(A3taxstdlife="n/a","n/a",IF(AH$3&gt;(A3taxstdlife+$E508),((Input!$G$145+Input!$G$111)*$G$7)-SUM($G508:AG508),((Input!$G$145+Input!$G$111)*$G$7)/A3taxstdlife))</f>
        <v>2.8166655984373836</v>
      </c>
      <c r="AI508" s="168">
        <f>IF(A3taxstdlife="n/a","n/a",IF(AI$3&gt;(A3taxstdlife+$E508),((Input!$G$145+Input!$G$111)*$G$7)-SUM($G508:AH508),((Input!$G$145+Input!$G$111)*$G$7)/A3taxstdlife))</f>
        <v>2.8166655984373836</v>
      </c>
      <c r="AJ508" s="168">
        <f>IF(A3taxstdlife="n/a","n/a",IF(AJ$3&gt;(A3taxstdlife+$E508),((Input!$G$145+Input!$G$111)*$G$7)-SUM($G508:AI508),((Input!$G$145+Input!$G$111)*$G$7)/A3taxstdlife))</f>
        <v>2.8166655984373836</v>
      </c>
      <c r="AK508" s="168">
        <f>IF(A3taxstdlife="n/a","n/a",IF(AK$3&gt;(A3taxstdlife+$E508),((Input!$G$145+Input!$G$111)*$G$7)-SUM($G508:AJ508),((Input!$G$145+Input!$G$111)*$G$7)/A3taxstdlife))</f>
        <v>2.8166655984373836</v>
      </c>
      <c r="AL508" s="168">
        <f>IF(A3taxstdlife="n/a","n/a",IF(AL$3&gt;(A3taxstdlife+$E508),((Input!$G$145+Input!$G$111)*$G$7)-SUM($G508:AK508),((Input!$G$145+Input!$G$111)*$G$7)/A3taxstdlife))</f>
        <v>2.8166655984373836</v>
      </c>
      <c r="AM508" s="168">
        <f>IF(A3taxstdlife="n/a","n/a",IF(AM$3&gt;(A3taxstdlife+$E508),((Input!$G$145+Input!$G$111)*$G$7)-SUM($G508:AL508),((Input!$G$145+Input!$G$111)*$G$7)/A3taxstdlife))</f>
        <v>2.8166655984373836</v>
      </c>
      <c r="AN508" s="168">
        <f>IF(A3taxstdlife="n/a","n/a",IF(AN$3&gt;(A3taxstdlife+$E508),((Input!$G$145+Input!$G$111)*$G$7)-SUM($G508:AM508),((Input!$G$145+Input!$G$111)*$G$7)/A3taxstdlife))</f>
        <v>2.8166655984373836</v>
      </c>
      <c r="AO508" s="168">
        <f>IF(A3taxstdlife="n/a","n/a",IF(AO$3&gt;(A3taxstdlife+$E508),((Input!$G$145+Input!$G$111)*$G$7)-SUM($G508:AN508),((Input!$G$145+Input!$G$111)*$G$7)/A3taxstdlife))</f>
        <v>2.8166655984373836</v>
      </c>
      <c r="AP508" s="168">
        <f>IF(A3taxstdlife="n/a","n/a",IF(AP$3&gt;(A3taxstdlife+$E508),((Input!$G$145+Input!$G$111)*$G$7)-SUM($G508:AO508),((Input!$G$145+Input!$G$111)*$G$7)/A3taxstdlife))</f>
        <v>2.8166655984373836</v>
      </c>
      <c r="AQ508" s="168">
        <f>IF(A3taxstdlife="n/a","n/a",IF(AQ$3&gt;(A3taxstdlife+$E508),((Input!$G$145+Input!$G$111)*$G$7)-SUM($G508:AP508),((Input!$G$145+Input!$G$111)*$G$7)/A3taxstdlife))</f>
        <v>2.8166655984373836</v>
      </c>
      <c r="AR508" s="168">
        <f>IF(A3taxstdlife="n/a","n/a",IF(AR$3&gt;(A3taxstdlife+$E508),((Input!$G$145+Input!$G$111)*$G$7)-SUM($G508:AQ508),((Input!$G$145+Input!$G$111)*$G$7)/A3taxstdlife))</f>
        <v>2.8166655984373836</v>
      </c>
      <c r="AS508" s="168">
        <f>IF(A3taxstdlife="n/a","n/a",IF(AS$3&gt;(A3taxstdlife+$E508),((Input!$G$145+Input!$G$111)*$G$7)-SUM($G508:AR508),((Input!$G$145+Input!$G$111)*$G$7)/A3taxstdlife))</f>
        <v>2.8166655984373836</v>
      </c>
      <c r="AT508" s="168">
        <f>IF(A3taxstdlife="n/a","n/a",IF(AT$3&gt;(A3taxstdlife+$E508),((Input!$G$145+Input!$G$111)*$G$7)-SUM($G508:AS508),((Input!$G$145+Input!$G$111)*$G$7)/A3taxstdlife))</f>
        <v>2.8166655984373836</v>
      </c>
      <c r="AU508" s="168">
        <f>IF(A3taxstdlife="n/a","n/a",IF(AU$3&gt;(A3taxstdlife+$E508),((Input!$G$145+Input!$G$111)*$G$7)-SUM($G508:AT508),((Input!$G$145+Input!$G$111)*$G$7)/A3taxstdlife))</f>
        <v>2.8166655984373836</v>
      </c>
      <c r="AV508" s="168">
        <f>IF(A3taxstdlife="n/a","n/a",IF(AV$3&gt;(A3taxstdlife+$E508),((Input!$G$145+Input!$G$111)*$G$7)-SUM($G508:AU508),((Input!$G$145+Input!$G$111)*$G$7)/A3taxstdlife))</f>
        <v>2.8166655984373836</v>
      </c>
      <c r="AW508" s="168">
        <f>IF(A3taxstdlife="n/a","n/a",IF(AW$3&gt;(A3taxstdlife+$E508),((Input!$G$145+Input!$G$111)*$G$7)-SUM($G508:AV508),((Input!$G$145+Input!$G$111)*$G$7)/A3taxstdlife))</f>
        <v>2.8166655984373836</v>
      </c>
      <c r="AX508" s="168">
        <f>IF(A3taxstdlife="n/a","n/a",IF(AX$3&gt;(A3taxstdlife+$E508),((Input!$G$145+Input!$G$111)*$G$7)-SUM($G508:AW508),((Input!$G$145+Input!$G$111)*$G$7)/A3taxstdlife))</f>
        <v>2.8166655984373836</v>
      </c>
      <c r="AY508" s="168">
        <f>IF(A3taxstdlife="n/a","n/a",IF(AY$3&gt;(A3taxstdlife+$E508),((Input!$G$145+Input!$G$111)*$G$7)-SUM($G508:AX508),((Input!$G$145+Input!$G$111)*$G$7)/A3taxstdlife))</f>
        <v>2.8166655984373836</v>
      </c>
      <c r="AZ508" s="168">
        <f>IF(A3taxstdlife="n/a","n/a",IF(AZ$3&gt;(A3taxstdlife+$E508),((Input!$G$145+Input!$G$111)*$G$7)-SUM($G508:AY508),((Input!$G$145+Input!$G$111)*$G$7)/A3taxstdlife))</f>
        <v>2.8166655984373836</v>
      </c>
      <c r="BA508" s="168">
        <f>IF(A3taxstdlife="n/a","n/a",IF(BA$3&gt;(A3taxstdlife+$E508),((Input!$G$145+Input!$G$111)*$G$7)-SUM($G508:AZ508),((Input!$G$145+Input!$G$111)*$G$7)/A3taxstdlife))</f>
        <v>2.8166655984373836</v>
      </c>
      <c r="BB508" s="168">
        <f>IF(A3taxstdlife="n/a","n/a",IF(BB$3&gt;(A3taxstdlife+$E508),((Input!$G$145+Input!$G$111)*$G$7)-SUM($G508:BA508),((Input!$G$145+Input!$G$111)*$G$7)/A3taxstdlife))</f>
        <v>2.8166655984373836</v>
      </c>
      <c r="BC508" s="168">
        <f>IF(A3taxstdlife="n/a","n/a",IF(BC$3&gt;(A3taxstdlife+$E508),((Input!$G$145+Input!$G$111)*$G$7)-SUM($G508:BB508),((Input!$G$145+Input!$G$111)*$G$7)/A3taxstdlife))</f>
        <v>2.8166655984373836</v>
      </c>
      <c r="BD508" s="168">
        <f>IF(A3taxstdlife="n/a","n/a",IF(BD$3&gt;(A3taxstdlife+$E508),((Input!$G$145+Input!$G$111)*$G$7)-SUM($G508:BC508),((Input!$G$145+Input!$G$111)*$G$7)/A3taxstdlife))</f>
        <v>1.9716659189062113</v>
      </c>
      <c r="BE508" s="168">
        <f>IF(A3taxstdlife="n/a","n/a",IF(BE$3&gt;(A3taxstdlife+$E508),((Input!$G$145+Input!$G$111)*$G$7)-SUM($G508:BD508),((Input!$G$145+Input!$G$111)*$G$7)/A3taxstdlife))</f>
        <v>0</v>
      </c>
      <c r="BF508" s="168">
        <f>IF(A3taxstdlife="n/a","n/a",IF(BF$3&gt;(A3taxstdlife+$E508),((Input!$G$145+Input!$G$111)*$G$7)-SUM($G508:BE508),((Input!$G$145+Input!$G$111)*$G$7)/A3taxstdlife))</f>
        <v>0</v>
      </c>
      <c r="BG508" s="168">
        <f>IF(A3taxstdlife="n/a","n/a",IF(BG$3&gt;(A3taxstdlife+$E508),((Input!$G$145+Input!$G$111)*$G$7)-SUM($G508:BF508),((Input!$G$145+Input!$G$111)*$G$7)/A3taxstdlife))</f>
        <v>0</v>
      </c>
      <c r="BH508" s="168">
        <f>IF(A3taxstdlife="n/a","n/a",IF(BH$3&gt;(A3taxstdlife+$E508),((Input!$G$145+Input!$G$111)*$G$7)-SUM($G508:BG508),((Input!$G$145+Input!$G$111)*$G$7)/A3taxstdlife))</f>
        <v>0</v>
      </c>
      <c r="BI508" s="168">
        <f>IF(A3taxstdlife="n/a","n/a",IF(BI$3&gt;(A3taxstdlife+$E508),((Input!$G$145+Input!$G$111)*$G$7)-SUM($G508:BH508),((Input!$G$145+Input!$G$111)*$G$7)/A3taxstdlife))</f>
        <v>0</v>
      </c>
      <c r="BJ508" s="20"/>
      <c r="BK508" s="20"/>
    </row>
    <row r="509" spans="1:63" s="6" customFormat="1" hidden="1" outlineLevel="2">
      <c r="A509" s="20"/>
      <c r="B509" s="20"/>
      <c r="C509" s="38"/>
      <c r="D509" s="641"/>
      <c r="E509" s="287">
        <v>2</v>
      </c>
      <c r="F509" s="40"/>
      <c r="G509" s="313"/>
      <c r="H509" s="314"/>
      <c r="I509" s="168">
        <f>IF(A3taxstdlife="n/a","n/a",IF(I$3&gt;(A3taxstdlife+$E509),((Input!$H$145+Input!$H$111)*$H$7)-SUM($H509:H509),((Input!$H$145+Input!$H$111)*$H$7)/A3taxstdlife))</f>
        <v>2.7473225725502624</v>
      </c>
      <c r="J509" s="168">
        <f>IF(A3taxstdlife="n/a","n/a",IF(J$3&gt;(A3taxstdlife+$E509),((Input!$H$145+Input!$H$111)*$H$7)-SUM($H509:I509),((Input!$H$145+Input!$H$111)*$H$7)/A3taxstdlife))</f>
        <v>2.7473225725502624</v>
      </c>
      <c r="K509" s="168">
        <f>IF(A3taxstdlife="n/a","n/a",IF(K$3&gt;(A3taxstdlife+$E509),((Input!$H$145+Input!$H$111)*$H$7)-SUM($H509:J509),((Input!$H$145+Input!$H$111)*$H$7)/A3taxstdlife))</f>
        <v>2.7473225725502624</v>
      </c>
      <c r="L509" s="168">
        <f>IF(A3taxstdlife="n/a","n/a",IF(L$3&gt;(A3taxstdlife+$E509),((Input!$H$145+Input!$H$111)*$H$7)-SUM($H509:K509),((Input!$H$145+Input!$H$111)*$H$7)/A3taxstdlife))</f>
        <v>2.7473225725502624</v>
      </c>
      <c r="M509" s="168">
        <f>IF(A3taxstdlife="n/a","n/a",IF(M$3&gt;(A3taxstdlife+$E509),((Input!$H$145+Input!$H$111)*$H$7)-SUM($H509:L509),((Input!$H$145+Input!$H$111)*$H$7)/A3taxstdlife))</f>
        <v>2.7473225725502624</v>
      </c>
      <c r="N509" s="168">
        <f>IF(A3taxstdlife="n/a","n/a",IF(N$3&gt;(A3taxstdlife+$E509),((Input!$H$145+Input!$H$111)*$H$7)-SUM($H509:M509),((Input!$H$145+Input!$H$111)*$H$7)/A3taxstdlife))</f>
        <v>2.7473225725502624</v>
      </c>
      <c r="O509" s="168">
        <f>IF(A3taxstdlife="n/a","n/a",IF(O$3&gt;(A3taxstdlife+$E509),((Input!$H$145+Input!$H$111)*$H$7)-SUM($H509:N509),((Input!$H$145+Input!$H$111)*$H$7)/A3taxstdlife))</f>
        <v>2.7473225725502624</v>
      </c>
      <c r="P509" s="168">
        <f>IF(A3taxstdlife="n/a","n/a",IF(P$3&gt;(A3taxstdlife+$E509),((Input!$H$145+Input!$H$111)*$H$7)-SUM($H509:O509),((Input!$H$145+Input!$H$111)*$H$7)/A3taxstdlife))</f>
        <v>2.7473225725502624</v>
      </c>
      <c r="Q509" s="168">
        <f>IF(A3taxstdlife="n/a","n/a",IF(Q$3&gt;(A3taxstdlife+$E509),((Input!$H$145+Input!$H$111)*$H$7)-SUM($H509:P509),((Input!$H$145+Input!$H$111)*$H$7)/A3taxstdlife))</f>
        <v>2.7473225725502624</v>
      </c>
      <c r="R509" s="168">
        <f>IF(A3taxstdlife="n/a","n/a",IF(R$3&gt;(A3taxstdlife+$E509),((Input!$H$145+Input!$H$111)*$H$7)-SUM($H509:Q509),((Input!$H$145+Input!$H$111)*$H$7)/A3taxstdlife))</f>
        <v>2.7473225725502624</v>
      </c>
      <c r="S509" s="168">
        <f>IF(A3taxstdlife="n/a","n/a",IF(S$3&gt;(A3taxstdlife+$E509),((Input!$H$145+Input!$H$111)*$H$7)-SUM($H509:R509),((Input!$H$145+Input!$H$111)*$H$7)/A3taxstdlife))</f>
        <v>2.7473225725502624</v>
      </c>
      <c r="T509" s="168">
        <f>IF(A3taxstdlife="n/a","n/a",IF(T$3&gt;(A3taxstdlife+$E509),((Input!$H$145+Input!$H$111)*$H$7)-SUM($H509:S509),((Input!$H$145+Input!$H$111)*$H$7)/A3taxstdlife))</f>
        <v>2.7473225725502624</v>
      </c>
      <c r="U509" s="168">
        <f>IF(A3taxstdlife="n/a","n/a",IF(U$3&gt;(A3taxstdlife+$E509),((Input!$H$145+Input!$H$111)*$H$7)-SUM($H509:T509),((Input!$H$145+Input!$H$111)*$H$7)/A3taxstdlife))</f>
        <v>2.7473225725502624</v>
      </c>
      <c r="V509" s="168">
        <f>IF(A3taxstdlife="n/a","n/a",IF(V$3&gt;(A3taxstdlife+$E509),((Input!$H$145+Input!$H$111)*$H$7)-SUM($H509:U509),((Input!$H$145+Input!$H$111)*$H$7)/A3taxstdlife))</f>
        <v>2.7473225725502624</v>
      </c>
      <c r="W509" s="168">
        <f>IF(A3taxstdlife="n/a","n/a",IF(W$3&gt;(A3taxstdlife+$E509),((Input!$H$145+Input!$H$111)*$H$7)-SUM($H509:V509),((Input!$H$145+Input!$H$111)*$H$7)/A3taxstdlife))</f>
        <v>2.7473225725502624</v>
      </c>
      <c r="X509" s="168">
        <f>IF(A3taxstdlife="n/a","n/a",IF(X$3&gt;(A3taxstdlife+$E509),((Input!$H$145+Input!$H$111)*$H$7)-SUM($H509:W509),((Input!$H$145+Input!$H$111)*$H$7)/A3taxstdlife))</f>
        <v>2.7473225725502624</v>
      </c>
      <c r="Y509" s="168">
        <f>IF(A3taxstdlife="n/a","n/a",IF(Y$3&gt;(A3taxstdlife+$E509),((Input!$H$145+Input!$H$111)*$H$7)-SUM($H509:X509),((Input!$H$145+Input!$H$111)*$H$7)/A3taxstdlife))</f>
        <v>2.7473225725502624</v>
      </c>
      <c r="Z509" s="168">
        <f>IF(A3taxstdlife="n/a","n/a",IF(Z$3&gt;(A3taxstdlife+$E509),((Input!$H$145+Input!$H$111)*$H$7)-SUM($H509:Y509),((Input!$H$145+Input!$H$111)*$H$7)/A3taxstdlife))</f>
        <v>2.7473225725502624</v>
      </c>
      <c r="AA509" s="168">
        <f>IF(A3taxstdlife="n/a","n/a",IF(AA$3&gt;(A3taxstdlife+$E509),((Input!$H$145+Input!$H$111)*$H$7)-SUM($H509:Z509),((Input!$H$145+Input!$H$111)*$H$7)/A3taxstdlife))</f>
        <v>2.7473225725502624</v>
      </c>
      <c r="AB509" s="168">
        <f>IF(A3taxstdlife="n/a","n/a",IF(AB$3&gt;(A3taxstdlife+$E509),((Input!$H$145+Input!$H$111)*$H$7)-SUM($H509:AA509),((Input!$H$145+Input!$H$111)*$H$7)/A3taxstdlife))</f>
        <v>2.7473225725502624</v>
      </c>
      <c r="AC509" s="168">
        <f>IF(A3taxstdlife="n/a","n/a",IF(AC$3&gt;(A3taxstdlife+$E509),((Input!$H$145+Input!$H$111)*$H$7)-SUM($H509:AB509),((Input!$H$145+Input!$H$111)*$H$7)/A3taxstdlife))</f>
        <v>2.7473225725502624</v>
      </c>
      <c r="AD509" s="168">
        <f>IF(A3taxstdlife="n/a","n/a",IF(AD$3&gt;(A3taxstdlife+$E509),((Input!$H$145+Input!$H$111)*$H$7)-SUM($H509:AC509),((Input!$H$145+Input!$H$111)*$H$7)/A3taxstdlife))</f>
        <v>2.7473225725502624</v>
      </c>
      <c r="AE509" s="168">
        <f>IF(A3taxstdlife="n/a","n/a",IF(AE$3&gt;(A3taxstdlife+$E509),((Input!$H$145+Input!$H$111)*$H$7)-SUM($H509:AD509),((Input!$H$145+Input!$H$111)*$H$7)/A3taxstdlife))</f>
        <v>2.7473225725502624</v>
      </c>
      <c r="AF509" s="168">
        <f>IF(A3taxstdlife="n/a","n/a",IF(AF$3&gt;(A3taxstdlife+$E509),((Input!$H$145+Input!$H$111)*$H$7)-SUM($H509:AE509),((Input!$H$145+Input!$H$111)*$H$7)/A3taxstdlife))</f>
        <v>2.7473225725502624</v>
      </c>
      <c r="AG509" s="168">
        <f>IF(A3taxstdlife="n/a","n/a",IF(AG$3&gt;(A3taxstdlife+$E509),((Input!$H$145+Input!$H$111)*$H$7)-SUM($H509:AF509),((Input!$H$145+Input!$H$111)*$H$7)/A3taxstdlife))</f>
        <v>2.7473225725502624</v>
      </c>
      <c r="AH509" s="168">
        <f>IF(A3taxstdlife="n/a","n/a",IF(AH$3&gt;(A3taxstdlife+$E509),((Input!$H$145+Input!$H$111)*$H$7)-SUM($H509:AG509),((Input!$H$145+Input!$H$111)*$H$7)/A3taxstdlife))</f>
        <v>2.7473225725502624</v>
      </c>
      <c r="AI509" s="168">
        <f>IF(A3taxstdlife="n/a","n/a",IF(AI$3&gt;(A3taxstdlife+$E509),((Input!$H$145+Input!$H$111)*$H$7)-SUM($H509:AH509),((Input!$H$145+Input!$H$111)*$H$7)/A3taxstdlife))</f>
        <v>2.7473225725502624</v>
      </c>
      <c r="AJ509" s="168">
        <f>IF(A3taxstdlife="n/a","n/a",IF(AJ$3&gt;(A3taxstdlife+$E509),((Input!$H$145+Input!$H$111)*$H$7)-SUM($H509:AI509),((Input!$H$145+Input!$H$111)*$H$7)/A3taxstdlife))</f>
        <v>2.7473225725502624</v>
      </c>
      <c r="AK509" s="168">
        <f>IF(A3taxstdlife="n/a","n/a",IF(AK$3&gt;(A3taxstdlife+$E509),((Input!$H$145+Input!$H$111)*$H$7)-SUM($H509:AJ509),((Input!$H$145+Input!$H$111)*$H$7)/A3taxstdlife))</f>
        <v>2.7473225725502624</v>
      </c>
      <c r="AL509" s="168">
        <f>IF(A3taxstdlife="n/a","n/a",IF(AL$3&gt;(A3taxstdlife+$E509),((Input!$H$145+Input!$H$111)*$H$7)-SUM($H509:AK509),((Input!$H$145+Input!$H$111)*$H$7)/A3taxstdlife))</f>
        <v>2.7473225725502624</v>
      </c>
      <c r="AM509" s="168">
        <f>IF(A3taxstdlife="n/a","n/a",IF(AM$3&gt;(A3taxstdlife+$E509),((Input!$H$145+Input!$H$111)*$H$7)-SUM($H509:AL509),((Input!$H$145+Input!$H$111)*$H$7)/A3taxstdlife))</f>
        <v>2.7473225725502624</v>
      </c>
      <c r="AN509" s="168">
        <f>IF(A3taxstdlife="n/a","n/a",IF(AN$3&gt;(A3taxstdlife+$E509),((Input!$H$145+Input!$H$111)*$H$7)-SUM($H509:AM509),((Input!$H$145+Input!$H$111)*$H$7)/A3taxstdlife))</f>
        <v>2.7473225725502624</v>
      </c>
      <c r="AO509" s="168">
        <f>IF(A3taxstdlife="n/a","n/a",IF(AO$3&gt;(A3taxstdlife+$E509),((Input!$H$145+Input!$H$111)*$H$7)-SUM($H509:AN509),((Input!$H$145+Input!$H$111)*$H$7)/A3taxstdlife))</f>
        <v>2.7473225725502624</v>
      </c>
      <c r="AP509" s="168">
        <f>IF(A3taxstdlife="n/a","n/a",IF(AP$3&gt;(A3taxstdlife+$E509),((Input!$H$145+Input!$H$111)*$H$7)-SUM($H509:AO509),((Input!$H$145+Input!$H$111)*$H$7)/A3taxstdlife))</f>
        <v>2.7473225725502624</v>
      </c>
      <c r="AQ509" s="168">
        <f>IF(A3taxstdlife="n/a","n/a",IF(AQ$3&gt;(A3taxstdlife+$E509),((Input!$H$145+Input!$H$111)*$H$7)-SUM($H509:AP509),((Input!$H$145+Input!$H$111)*$H$7)/A3taxstdlife))</f>
        <v>2.7473225725502624</v>
      </c>
      <c r="AR509" s="168">
        <f>IF(A3taxstdlife="n/a","n/a",IF(AR$3&gt;(A3taxstdlife+$E509),((Input!$H$145+Input!$H$111)*$H$7)-SUM($H509:AQ509),((Input!$H$145+Input!$H$111)*$H$7)/A3taxstdlife))</f>
        <v>2.7473225725502624</v>
      </c>
      <c r="AS509" s="168">
        <f>IF(A3taxstdlife="n/a","n/a",IF(AS$3&gt;(A3taxstdlife+$E509),((Input!$H$145+Input!$H$111)*$H$7)-SUM($H509:AR509),((Input!$H$145+Input!$H$111)*$H$7)/A3taxstdlife))</f>
        <v>2.7473225725502624</v>
      </c>
      <c r="AT509" s="168">
        <f>IF(A3taxstdlife="n/a","n/a",IF(AT$3&gt;(A3taxstdlife+$E509),((Input!$H$145+Input!$H$111)*$H$7)-SUM($H509:AS509),((Input!$H$145+Input!$H$111)*$H$7)/A3taxstdlife))</f>
        <v>2.7473225725502624</v>
      </c>
      <c r="AU509" s="168">
        <f>IF(A3taxstdlife="n/a","n/a",IF(AU$3&gt;(A3taxstdlife+$E509),((Input!$H$145+Input!$H$111)*$H$7)-SUM($H509:AT509),((Input!$H$145+Input!$H$111)*$H$7)/A3taxstdlife))</f>
        <v>2.7473225725502624</v>
      </c>
      <c r="AV509" s="168">
        <f>IF(A3taxstdlife="n/a","n/a",IF(AV$3&gt;(A3taxstdlife+$E509),((Input!$H$145+Input!$H$111)*$H$7)-SUM($H509:AU509),((Input!$H$145+Input!$H$111)*$H$7)/A3taxstdlife))</f>
        <v>2.7473225725502624</v>
      </c>
      <c r="AW509" s="168">
        <f>IF(A3taxstdlife="n/a","n/a",IF(AW$3&gt;(A3taxstdlife+$E509),((Input!$H$145+Input!$H$111)*$H$7)-SUM($H509:AV509),((Input!$H$145+Input!$H$111)*$H$7)/A3taxstdlife))</f>
        <v>2.7473225725502624</v>
      </c>
      <c r="AX509" s="168">
        <f>IF(A3taxstdlife="n/a","n/a",IF(AX$3&gt;(A3taxstdlife+$E509),((Input!$H$145+Input!$H$111)*$H$7)-SUM($H509:AW509),((Input!$H$145+Input!$H$111)*$H$7)/A3taxstdlife))</f>
        <v>2.7473225725502624</v>
      </c>
      <c r="AY509" s="168">
        <f>IF(A3taxstdlife="n/a","n/a",IF(AY$3&gt;(A3taxstdlife+$E509),((Input!$H$145+Input!$H$111)*$H$7)-SUM($H509:AX509),((Input!$H$145+Input!$H$111)*$H$7)/A3taxstdlife))</f>
        <v>2.7473225725502624</v>
      </c>
      <c r="AZ509" s="168">
        <f>IF(A3taxstdlife="n/a","n/a",IF(AZ$3&gt;(A3taxstdlife+$E509),((Input!$H$145+Input!$H$111)*$H$7)-SUM($H509:AY509),((Input!$H$145+Input!$H$111)*$H$7)/A3taxstdlife))</f>
        <v>2.7473225725502624</v>
      </c>
      <c r="BA509" s="168">
        <f>IF(A3taxstdlife="n/a","n/a",IF(BA$3&gt;(A3taxstdlife+$E509),((Input!$H$145+Input!$H$111)*$H$7)-SUM($H509:AZ509),((Input!$H$145+Input!$H$111)*$H$7)/A3taxstdlife))</f>
        <v>2.7473225725502624</v>
      </c>
      <c r="BB509" s="168">
        <f>IF(A3taxstdlife="n/a","n/a",IF(BB$3&gt;(A3taxstdlife+$E509),((Input!$H$145+Input!$H$111)*$H$7)-SUM($H509:BA509),((Input!$H$145+Input!$H$111)*$H$7)/A3taxstdlife))</f>
        <v>2.7473225725502624</v>
      </c>
      <c r="BC509" s="168">
        <f>IF(A3taxstdlife="n/a","n/a",IF(BC$3&gt;(A3taxstdlife+$E509),((Input!$H$145+Input!$H$111)*$H$7)-SUM($H509:BB509),((Input!$H$145+Input!$H$111)*$H$7)/A3taxstdlife))</f>
        <v>2.7473225725502624</v>
      </c>
      <c r="BD509" s="168">
        <f>IF(A3taxstdlife="n/a","n/a",IF(BD$3&gt;(A3taxstdlife+$E509),((Input!$H$145+Input!$H$111)*$H$7)-SUM($H509:BC509),((Input!$H$145+Input!$H$111)*$H$7)/A3taxstdlife))</f>
        <v>2.7473225725502624</v>
      </c>
      <c r="BE509" s="168">
        <f>IF(A3taxstdlife="n/a","n/a",IF(BE$3&gt;(A3taxstdlife+$E509),((Input!$H$145+Input!$H$111)*$H$7)-SUM($H509:BD509),((Input!$H$145+Input!$H$111)*$H$7)/A3taxstdlife))</f>
        <v>1.9231258007852432</v>
      </c>
      <c r="BF509" s="168">
        <f>IF(A3taxstdlife="n/a","n/a",IF(BF$3&gt;(A3taxstdlife+$E509),((Input!$H$145+Input!$H$111)*$H$7)-SUM($H509:BE509),((Input!$H$145+Input!$H$111)*$H$7)/A3taxstdlife))</f>
        <v>0</v>
      </c>
      <c r="BG509" s="168">
        <f>IF(A3taxstdlife="n/a","n/a",IF(BG$3&gt;(A3taxstdlife+$E509),((Input!$H$145+Input!$H$111)*$H$7)-SUM($H509:BF509),((Input!$H$145+Input!$H$111)*$H$7)/A3taxstdlife))</f>
        <v>0</v>
      </c>
      <c r="BH509" s="168">
        <f>IF(A3taxstdlife="n/a","n/a",IF(BH$3&gt;(A3taxstdlife+$E509),((Input!$H$145+Input!$H$111)*$H$7)-SUM($H509:BG509),((Input!$H$145+Input!$H$111)*$H$7)/A3taxstdlife))</f>
        <v>0</v>
      </c>
      <c r="BI509" s="168">
        <f>IF(A3taxstdlife="n/a","n/a",IF(BI$3&gt;(A3taxstdlife+$E509),((Input!$H$145+Input!$H$111)*$H$7)-SUM($H509:BH509),((Input!$H$145+Input!$H$111)*$H$7)/A3taxstdlife))</f>
        <v>0</v>
      </c>
      <c r="BJ509" s="20"/>
      <c r="BK509" s="20"/>
    </row>
    <row r="510" spans="1:63" s="6" customFormat="1" hidden="1" outlineLevel="2">
      <c r="A510" s="20"/>
      <c r="B510" s="20"/>
      <c r="C510" s="38"/>
      <c r="D510" s="641"/>
      <c r="E510" s="287">
        <v>3</v>
      </c>
      <c r="F510" s="40"/>
      <c r="G510" s="313"/>
      <c r="H510" s="315"/>
      <c r="I510" s="314"/>
      <c r="J510" s="168">
        <f>IF(A3taxstdlife="n/a","n/a",IF(J$3&gt;(A3taxstdlife+$E510),((Input!$I$145+Input!$I$111)*$I$7)-SUM($I510:I510),((Input!$I$145+Input!$I$111)*$I$7)/A3taxstdlife))</f>
        <v>3.5029774017258331</v>
      </c>
      <c r="K510" s="168">
        <f>IF(A3taxstdlife="n/a","n/a",IF(K$3&gt;(A3taxstdlife+$E510),((Input!$I$145+Input!$I$111)*$I$7)-SUM($I510:J510),((Input!$I$145+Input!$I$111)*$I$7)/A3taxstdlife))</f>
        <v>3.5029774017258331</v>
      </c>
      <c r="L510" s="168">
        <f>IF(A3taxstdlife="n/a","n/a",IF(L$3&gt;(A3taxstdlife+$E510),((Input!$I$145+Input!$I$111)*$I$7)-SUM($I510:K510),((Input!$I$145+Input!$I$111)*$I$7)/A3taxstdlife))</f>
        <v>3.5029774017258331</v>
      </c>
      <c r="M510" s="168">
        <f>IF(A3taxstdlife="n/a","n/a",IF(M$3&gt;(A3taxstdlife+$E510),((Input!$I$145+Input!$I$111)*$I$7)-SUM($I510:L510),((Input!$I$145+Input!$I$111)*$I$7)/A3taxstdlife))</f>
        <v>3.5029774017258331</v>
      </c>
      <c r="N510" s="168">
        <f>IF(A3taxstdlife="n/a","n/a",IF(N$3&gt;(A3taxstdlife+$E510),((Input!$I$145+Input!$I$111)*$I$7)-SUM($I510:M510),((Input!$I$145+Input!$I$111)*$I$7)/A3taxstdlife))</f>
        <v>3.5029774017258331</v>
      </c>
      <c r="O510" s="168">
        <f>IF(A3taxstdlife="n/a","n/a",IF(O$3&gt;(A3taxstdlife+$E510),((Input!$I$145+Input!$I$111)*$I$7)-SUM($I510:N510),((Input!$I$145+Input!$I$111)*$I$7)/A3taxstdlife))</f>
        <v>3.5029774017258331</v>
      </c>
      <c r="P510" s="168">
        <f>IF(A3taxstdlife="n/a","n/a",IF(P$3&gt;(A3taxstdlife+$E510),((Input!$I$145+Input!$I$111)*$I$7)-SUM($I510:O510),((Input!$I$145+Input!$I$111)*$I$7)/A3taxstdlife))</f>
        <v>3.5029774017258331</v>
      </c>
      <c r="Q510" s="168">
        <f>IF(A3taxstdlife="n/a","n/a",IF(Q$3&gt;(A3taxstdlife+$E510),((Input!$I$145+Input!$I$111)*$I$7)-SUM($I510:P510),((Input!$I$145+Input!$I$111)*$I$7)/A3taxstdlife))</f>
        <v>3.5029774017258331</v>
      </c>
      <c r="R510" s="168">
        <f>IF(A3taxstdlife="n/a","n/a",IF(R$3&gt;(A3taxstdlife+$E510),((Input!$I$145+Input!$I$111)*$I$7)-SUM($I510:Q510),((Input!$I$145+Input!$I$111)*$I$7)/A3taxstdlife))</f>
        <v>3.5029774017258331</v>
      </c>
      <c r="S510" s="168">
        <f>IF(A3taxstdlife="n/a","n/a",IF(S$3&gt;(A3taxstdlife+$E510),((Input!$I$145+Input!$I$111)*$I$7)-SUM($I510:R510),((Input!$I$145+Input!$I$111)*$I$7)/A3taxstdlife))</f>
        <v>3.5029774017258331</v>
      </c>
      <c r="T510" s="168">
        <f>IF(A3taxstdlife="n/a","n/a",IF(T$3&gt;(A3taxstdlife+$E510),((Input!$I$145+Input!$I$111)*$I$7)-SUM($I510:S510),((Input!$I$145+Input!$I$111)*$I$7)/A3taxstdlife))</f>
        <v>3.5029774017258331</v>
      </c>
      <c r="U510" s="168">
        <f>IF(A3taxstdlife="n/a","n/a",IF(U$3&gt;(A3taxstdlife+$E510),((Input!$I$145+Input!$I$111)*$I$7)-SUM($I510:T510),((Input!$I$145+Input!$I$111)*$I$7)/A3taxstdlife))</f>
        <v>3.5029774017258331</v>
      </c>
      <c r="V510" s="168">
        <f>IF(A3taxstdlife="n/a","n/a",IF(V$3&gt;(A3taxstdlife+$E510),((Input!$I$145+Input!$I$111)*$I$7)-SUM($I510:U510),((Input!$I$145+Input!$I$111)*$I$7)/A3taxstdlife))</f>
        <v>3.5029774017258331</v>
      </c>
      <c r="W510" s="168">
        <f>IF(A3taxstdlife="n/a","n/a",IF(W$3&gt;(A3taxstdlife+$E510),((Input!$I$145+Input!$I$111)*$I$7)-SUM($I510:V510),((Input!$I$145+Input!$I$111)*$I$7)/A3taxstdlife))</f>
        <v>3.5029774017258331</v>
      </c>
      <c r="X510" s="168">
        <f>IF(A3taxstdlife="n/a","n/a",IF(X$3&gt;(A3taxstdlife+$E510),((Input!$I$145+Input!$I$111)*$I$7)-SUM($I510:W510),((Input!$I$145+Input!$I$111)*$I$7)/A3taxstdlife))</f>
        <v>3.5029774017258331</v>
      </c>
      <c r="Y510" s="168">
        <f>IF(A3taxstdlife="n/a","n/a",IF(Y$3&gt;(A3taxstdlife+$E510),((Input!$I$145+Input!$I$111)*$I$7)-SUM($I510:X510),((Input!$I$145+Input!$I$111)*$I$7)/A3taxstdlife))</f>
        <v>3.5029774017258331</v>
      </c>
      <c r="Z510" s="168">
        <f>IF(A3taxstdlife="n/a","n/a",IF(Z$3&gt;(A3taxstdlife+$E510),((Input!$I$145+Input!$I$111)*$I$7)-SUM($I510:Y510),((Input!$I$145+Input!$I$111)*$I$7)/A3taxstdlife))</f>
        <v>3.5029774017258331</v>
      </c>
      <c r="AA510" s="168">
        <f>IF(A3taxstdlife="n/a","n/a",IF(AA$3&gt;(A3taxstdlife+$E510),((Input!$I$145+Input!$I$111)*$I$7)-SUM($I510:Z510),((Input!$I$145+Input!$I$111)*$I$7)/A3taxstdlife))</f>
        <v>3.5029774017258331</v>
      </c>
      <c r="AB510" s="168">
        <f>IF(A3taxstdlife="n/a","n/a",IF(AB$3&gt;(A3taxstdlife+$E510),((Input!$I$145+Input!$I$111)*$I$7)-SUM($I510:AA510),((Input!$I$145+Input!$I$111)*$I$7)/A3taxstdlife))</f>
        <v>3.5029774017258331</v>
      </c>
      <c r="AC510" s="168">
        <f>IF(A3taxstdlife="n/a","n/a",IF(AC$3&gt;(A3taxstdlife+$E510),((Input!$I$145+Input!$I$111)*$I$7)-SUM($I510:AB510),((Input!$I$145+Input!$I$111)*$I$7)/A3taxstdlife))</f>
        <v>3.5029774017258331</v>
      </c>
      <c r="AD510" s="168">
        <f>IF(A3taxstdlife="n/a","n/a",IF(AD$3&gt;(A3taxstdlife+$E510),((Input!$I$145+Input!$I$111)*$I$7)-SUM($I510:AC510),((Input!$I$145+Input!$I$111)*$I$7)/A3taxstdlife))</f>
        <v>3.5029774017258331</v>
      </c>
      <c r="AE510" s="168">
        <f>IF(A3taxstdlife="n/a","n/a",IF(AE$3&gt;(A3taxstdlife+$E510),((Input!$I$145+Input!$I$111)*$I$7)-SUM($I510:AD510),((Input!$I$145+Input!$I$111)*$I$7)/A3taxstdlife))</f>
        <v>3.5029774017258331</v>
      </c>
      <c r="AF510" s="168">
        <f>IF(A3taxstdlife="n/a","n/a",IF(AF$3&gt;(A3taxstdlife+$E510),((Input!$I$145+Input!$I$111)*$I$7)-SUM($I510:AE510),((Input!$I$145+Input!$I$111)*$I$7)/A3taxstdlife))</f>
        <v>3.5029774017258331</v>
      </c>
      <c r="AG510" s="168">
        <f>IF(A3taxstdlife="n/a","n/a",IF(AG$3&gt;(A3taxstdlife+$E510),((Input!$I$145+Input!$I$111)*$I$7)-SUM($I510:AF510),((Input!$I$145+Input!$I$111)*$I$7)/A3taxstdlife))</f>
        <v>3.5029774017258331</v>
      </c>
      <c r="AH510" s="168">
        <f>IF(A3taxstdlife="n/a","n/a",IF(AH$3&gt;(A3taxstdlife+$E510),((Input!$I$145+Input!$I$111)*$I$7)-SUM($I510:AG510),((Input!$I$145+Input!$I$111)*$I$7)/A3taxstdlife))</f>
        <v>3.5029774017258331</v>
      </c>
      <c r="AI510" s="168">
        <f>IF(A3taxstdlife="n/a","n/a",IF(AI$3&gt;(A3taxstdlife+$E510),((Input!$I$145+Input!$I$111)*$I$7)-SUM($I510:AH510),((Input!$I$145+Input!$I$111)*$I$7)/A3taxstdlife))</f>
        <v>3.5029774017258331</v>
      </c>
      <c r="AJ510" s="168">
        <f>IF(A3taxstdlife="n/a","n/a",IF(AJ$3&gt;(A3taxstdlife+$E510),((Input!$I$145+Input!$I$111)*$I$7)-SUM($I510:AI510),((Input!$I$145+Input!$I$111)*$I$7)/A3taxstdlife))</f>
        <v>3.5029774017258331</v>
      </c>
      <c r="AK510" s="168">
        <f>IF(A3taxstdlife="n/a","n/a",IF(AK$3&gt;(A3taxstdlife+$E510),((Input!$I$145+Input!$I$111)*$I$7)-SUM($I510:AJ510),((Input!$I$145+Input!$I$111)*$I$7)/A3taxstdlife))</f>
        <v>3.5029774017258331</v>
      </c>
      <c r="AL510" s="168">
        <f>IF(A3taxstdlife="n/a","n/a",IF(AL$3&gt;(A3taxstdlife+$E510),((Input!$I$145+Input!$I$111)*$I$7)-SUM($I510:AK510),((Input!$I$145+Input!$I$111)*$I$7)/A3taxstdlife))</f>
        <v>3.5029774017258331</v>
      </c>
      <c r="AM510" s="168">
        <f>IF(A3taxstdlife="n/a","n/a",IF(AM$3&gt;(A3taxstdlife+$E510),((Input!$I$145+Input!$I$111)*$I$7)-SUM($I510:AL510),((Input!$I$145+Input!$I$111)*$I$7)/A3taxstdlife))</f>
        <v>3.5029774017258331</v>
      </c>
      <c r="AN510" s="168">
        <f>IF(A3taxstdlife="n/a","n/a",IF(AN$3&gt;(A3taxstdlife+$E510),((Input!$I$145+Input!$I$111)*$I$7)-SUM($I510:AM510),((Input!$I$145+Input!$I$111)*$I$7)/A3taxstdlife))</f>
        <v>3.5029774017258331</v>
      </c>
      <c r="AO510" s="168">
        <f>IF(A3taxstdlife="n/a","n/a",IF(AO$3&gt;(A3taxstdlife+$E510),((Input!$I$145+Input!$I$111)*$I$7)-SUM($I510:AN510),((Input!$I$145+Input!$I$111)*$I$7)/A3taxstdlife))</f>
        <v>3.5029774017258331</v>
      </c>
      <c r="AP510" s="168">
        <f>IF(A3taxstdlife="n/a","n/a",IF(AP$3&gt;(A3taxstdlife+$E510),((Input!$I$145+Input!$I$111)*$I$7)-SUM($I510:AO510),((Input!$I$145+Input!$I$111)*$I$7)/A3taxstdlife))</f>
        <v>3.5029774017258331</v>
      </c>
      <c r="AQ510" s="168">
        <f>IF(A3taxstdlife="n/a","n/a",IF(AQ$3&gt;(A3taxstdlife+$E510),((Input!$I$145+Input!$I$111)*$I$7)-SUM($I510:AP510),((Input!$I$145+Input!$I$111)*$I$7)/A3taxstdlife))</f>
        <v>3.5029774017258331</v>
      </c>
      <c r="AR510" s="168">
        <f>IF(A3taxstdlife="n/a","n/a",IF(AR$3&gt;(A3taxstdlife+$E510),((Input!$I$145+Input!$I$111)*$I$7)-SUM($I510:AQ510),((Input!$I$145+Input!$I$111)*$I$7)/A3taxstdlife))</f>
        <v>3.5029774017258331</v>
      </c>
      <c r="AS510" s="168">
        <f>IF(A3taxstdlife="n/a","n/a",IF(AS$3&gt;(A3taxstdlife+$E510),((Input!$I$145+Input!$I$111)*$I$7)-SUM($I510:AR510),((Input!$I$145+Input!$I$111)*$I$7)/A3taxstdlife))</f>
        <v>3.5029774017258331</v>
      </c>
      <c r="AT510" s="168">
        <f>IF(A3taxstdlife="n/a","n/a",IF(AT$3&gt;(A3taxstdlife+$E510),((Input!$I$145+Input!$I$111)*$I$7)-SUM($I510:AS510),((Input!$I$145+Input!$I$111)*$I$7)/A3taxstdlife))</f>
        <v>3.5029774017258331</v>
      </c>
      <c r="AU510" s="168">
        <f>IF(A3taxstdlife="n/a","n/a",IF(AU$3&gt;(A3taxstdlife+$E510),((Input!$I$145+Input!$I$111)*$I$7)-SUM($I510:AT510),((Input!$I$145+Input!$I$111)*$I$7)/A3taxstdlife))</f>
        <v>3.5029774017258331</v>
      </c>
      <c r="AV510" s="168">
        <f>IF(A3taxstdlife="n/a","n/a",IF(AV$3&gt;(A3taxstdlife+$E510),((Input!$I$145+Input!$I$111)*$I$7)-SUM($I510:AU510),((Input!$I$145+Input!$I$111)*$I$7)/A3taxstdlife))</f>
        <v>3.5029774017258331</v>
      </c>
      <c r="AW510" s="168">
        <f>IF(A3taxstdlife="n/a","n/a",IF(AW$3&gt;(A3taxstdlife+$E510),((Input!$I$145+Input!$I$111)*$I$7)-SUM($I510:AV510),((Input!$I$145+Input!$I$111)*$I$7)/A3taxstdlife))</f>
        <v>3.5029774017258331</v>
      </c>
      <c r="AX510" s="168">
        <f>IF(A3taxstdlife="n/a","n/a",IF(AX$3&gt;(A3taxstdlife+$E510),((Input!$I$145+Input!$I$111)*$I$7)-SUM($I510:AW510),((Input!$I$145+Input!$I$111)*$I$7)/A3taxstdlife))</f>
        <v>3.5029774017258331</v>
      </c>
      <c r="AY510" s="168">
        <f>IF(A3taxstdlife="n/a","n/a",IF(AY$3&gt;(A3taxstdlife+$E510),((Input!$I$145+Input!$I$111)*$I$7)-SUM($I510:AX510),((Input!$I$145+Input!$I$111)*$I$7)/A3taxstdlife))</f>
        <v>3.5029774017258331</v>
      </c>
      <c r="AZ510" s="168">
        <f>IF(A3taxstdlife="n/a","n/a",IF(AZ$3&gt;(A3taxstdlife+$E510),((Input!$I$145+Input!$I$111)*$I$7)-SUM($I510:AY510),((Input!$I$145+Input!$I$111)*$I$7)/A3taxstdlife))</f>
        <v>3.5029774017258331</v>
      </c>
      <c r="BA510" s="168">
        <f>IF(A3taxstdlife="n/a","n/a",IF(BA$3&gt;(A3taxstdlife+$E510),((Input!$I$145+Input!$I$111)*$I$7)-SUM($I510:AZ510),((Input!$I$145+Input!$I$111)*$I$7)/A3taxstdlife))</f>
        <v>3.5029774017258331</v>
      </c>
      <c r="BB510" s="168">
        <f>IF(A3taxstdlife="n/a","n/a",IF(BB$3&gt;(A3taxstdlife+$E510),((Input!$I$145+Input!$I$111)*$I$7)-SUM($I510:BA510),((Input!$I$145+Input!$I$111)*$I$7)/A3taxstdlife))</f>
        <v>3.5029774017258331</v>
      </c>
      <c r="BC510" s="168">
        <f>IF(A3taxstdlife="n/a","n/a",IF(BC$3&gt;(A3taxstdlife+$E510),((Input!$I$145+Input!$I$111)*$I$7)-SUM($I510:BB510),((Input!$I$145+Input!$I$111)*$I$7)/A3taxstdlife))</f>
        <v>3.5029774017258331</v>
      </c>
      <c r="BD510" s="168">
        <f>IF(A3taxstdlife="n/a","n/a",IF(BD$3&gt;(A3taxstdlife+$E510),((Input!$I$145+Input!$I$111)*$I$7)-SUM($I510:BC510),((Input!$I$145+Input!$I$111)*$I$7)/A3taxstdlife))</f>
        <v>3.5029774017258331</v>
      </c>
      <c r="BE510" s="168">
        <f>IF(A3taxstdlife="n/a","n/a",IF(BE$3&gt;(A3taxstdlife+$E510),((Input!$I$145+Input!$I$111)*$I$7)-SUM($I510:BD510),((Input!$I$145+Input!$I$111)*$I$7)/A3taxstdlife))</f>
        <v>3.5029774017258331</v>
      </c>
      <c r="BF510" s="168">
        <f>IF(A3taxstdlife="n/a","n/a",IF(BF$3&gt;(A3taxstdlife+$E510),((Input!$I$145+Input!$I$111)*$I$7)-SUM($I510:BE510),((Input!$I$145+Input!$I$111)*$I$7)/A3taxstdlife))</f>
        <v>2.4520841812080221</v>
      </c>
      <c r="BG510" s="168">
        <f>IF(A3taxstdlife="n/a","n/a",IF(BG$3&gt;(A3taxstdlife+$E510),((Input!$I$145+Input!$I$111)*$I$7)-SUM($I510:BF510),((Input!$I$145+Input!$I$111)*$I$7)/A3taxstdlife))</f>
        <v>0</v>
      </c>
      <c r="BH510" s="168">
        <f>IF(A3taxstdlife="n/a","n/a",IF(BH$3&gt;(A3taxstdlife+$E510),((Input!$I$145+Input!$I$111)*$I$7)-SUM($I510:BG510),((Input!$I$145+Input!$I$111)*$I$7)/A3taxstdlife))</f>
        <v>0</v>
      </c>
      <c r="BI510" s="168">
        <f>IF(A3taxstdlife="n/a","n/a",IF(BI$3&gt;(A3taxstdlife+$E510),((Input!$I$145+Input!$I$111)*$I$7)-SUM($I510:BH510),((Input!$I$145+Input!$I$111)*$I$7)/A3taxstdlife))</f>
        <v>0</v>
      </c>
      <c r="BJ510" s="20"/>
      <c r="BK510" s="20"/>
    </row>
    <row r="511" spans="1:63" s="6" customFormat="1" hidden="1" outlineLevel="2">
      <c r="A511" s="20"/>
      <c r="B511" s="20"/>
      <c r="C511" s="38"/>
      <c r="D511" s="641"/>
      <c r="E511" s="287">
        <v>4</v>
      </c>
      <c r="F511" s="40"/>
      <c r="G511" s="313"/>
      <c r="H511" s="315"/>
      <c r="I511" s="315"/>
      <c r="J511" s="314"/>
      <c r="K511" s="168">
        <f>IF(A3taxstdlife="n/a","n/a",IF(K$3&gt;(A3taxstdlife+$E511),((Input!$J$145+Input!$J$111)*$J$7)-SUM($J511:J511),((Input!$J$145+Input!$J$111)*$J$7)/A3taxstdlife))</f>
        <v>3.0689856220859459</v>
      </c>
      <c r="L511" s="168">
        <f>IF(A3taxstdlife="n/a","n/a",IF(L$3&gt;(A3taxstdlife+$E511),((Input!$J$145+Input!$J$111)*$J$7)-SUM($J511:K511),((Input!$J$145+Input!$J$111)*$J$7)/A3taxstdlife))</f>
        <v>3.0689856220859459</v>
      </c>
      <c r="M511" s="168">
        <f>IF(A3taxstdlife="n/a","n/a",IF(M$3&gt;(A3taxstdlife+$E511),((Input!$J$145+Input!$J$111)*$J$7)-SUM($J511:L511),((Input!$J$145+Input!$J$111)*$J$7)/A3taxstdlife))</f>
        <v>3.0689856220859459</v>
      </c>
      <c r="N511" s="168">
        <f>IF(A3taxstdlife="n/a","n/a",IF(N$3&gt;(A3taxstdlife+$E511),((Input!$J$145+Input!$J$111)*$J$7)-SUM($J511:M511),((Input!$J$145+Input!$J$111)*$J$7)/A3taxstdlife))</f>
        <v>3.0689856220859459</v>
      </c>
      <c r="O511" s="168">
        <f>IF(A3taxstdlife="n/a","n/a",IF(O$3&gt;(A3taxstdlife+$E511),((Input!$J$145+Input!$J$111)*$J$7)-SUM($J511:N511),((Input!$J$145+Input!$J$111)*$J$7)/A3taxstdlife))</f>
        <v>3.0689856220859459</v>
      </c>
      <c r="P511" s="168">
        <f>IF(A3taxstdlife="n/a","n/a",IF(P$3&gt;(A3taxstdlife+$E511),((Input!$J$145+Input!$J$111)*$J$7)-SUM($J511:O511),((Input!$J$145+Input!$J$111)*$J$7)/A3taxstdlife))</f>
        <v>3.0689856220859459</v>
      </c>
      <c r="Q511" s="168">
        <f>IF(A3taxstdlife="n/a","n/a",IF(Q$3&gt;(A3taxstdlife+$E511),((Input!$J$145+Input!$J$111)*$J$7)-SUM($J511:P511),((Input!$J$145+Input!$J$111)*$J$7)/A3taxstdlife))</f>
        <v>3.0689856220859459</v>
      </c>
      <c r="R511" s="168">
        <f>IF(A3taxstdlife="n/a","n/a",IF(R$3&gt;(A3taxstdlife+$E511),((Input!$J$145+Input!$J$111)*$J$7)-SUM($J511:Q511),((Input!$J$145+Input!$J$111)*$J$7)/A3taxstdlife))</f>
        <v>3.0689856220859459</v>
      </c>
      <c r="S511" s="168">
        <f>IF(A3taxstdlife="n/a","n/a",IF(S$3&gt;(A3taxstdlife+$E511),((Input!$J$145+Input!$J$111)*$J$7)-SUM($J511:R511),((Input!$J$145+Input!$J$111)*$J$7)/A3taxstdlife))</f>
        <v>3.0689856220859459</v>
      </c>
      <c r="T511" s="168">
        <f>IF(A3taxstdlife="n/a","n/a",IF(T$3&gt;(A3taxstdlife+$E511),((Input!$J$145+Input!$J$111)*$J$7)-SUM($J511:S511),((Input!$J$145+Input!$J$111)*$J$7)/A3taxstdlife))</f>
        <v>3.0689856220859459</v>
      </c>
      <c r="U511" s="168">
        <f>IF(A3taxstdlife="n/a","n/a",IF(U$3&gt;(A3taxstdlife+$E511),((Input!$J$145+Input!$J$111)*$J$7)-SUM($J511:T511),((Input!$J$145+Input!$J$111)*$J$7)/A3taxstdlife))</f>
        <v>3.0689856220859459</v>
      </c>
      <c r="V511" s="168">
        <f>IF(A3taxstdlife="n/a","n/a",IF(V$3&gt;(A3taxstdlife+$E511),((Input!$J$145+Input!$J$111)*$J$7)-SUM($J511:U511),((Input!$J$145+Input!$J$111)*$J$7)/A3taxstdlife))</f>
        <v>3.0689856220859459</v>
      </c>
      <c r="W511" s="168">
        <f>IF(A3taxstdlife="n/a","n/a",IF(W$3&gt;(A3taxstdlife+$E511),((Input!$J$145+Input!$J$111)*$J$7)-SUM($J511:V511),((Input!$J$145+Input!$J$111)*$J$7)/A3taxstdlife))</f>
        <v>3.0689856220859459</v>
      </c>
      <c r="X511" s="168">
        <f>IF(A3taxstdlife="n/a","n/a",IF(X$3&gt;(A3taxstdlife+$E511),((Input!$J$145+Input!$J$111)*$J$7)-SUM($J511:W511),((Input!$J$145+Input!$J$111)*$J$7)/A3taxstdlife))</f>
        <v>3.0689856220859459</v>
      </c>
      <c r="Y511" s="168">
        <f>IF(A3taxstdlife="n/a","n/a",IF(Y$3&gt;(A3taxstdlife+$E511),((Input!$J$145+Input!$J$111)*$J$7)-SUM($J511:X511),((Input!$J$145+Input!$J$111)*$J$7)/A3taxstdlife))</f>
        <v>3.0689856220859459</v>
      </c>
      <c r="Z511" s="168">
        <f>IF(A3taxstdlife="n/a","n/a",IF(Z$3&gt;(A3taxstdlife+$E511),((Input!$J$145+Input!$J$111)*$J$7)-SUM($J511:Y511),((Input!$J$145+Input!$J$111)*$J$7)/A3taxstdlife))</f>
        <v>3.0689856220859459</v>
      </c>
      <c r="AA511" s="168">
        <f>IF(A3taxstdlife="n/a","n/a",IF(AA$3&gt;(A3taxstdlife+$E511),((Input!$J$145+Input!$J$111)*$J$7)-SUM($J511:Z511),((Input!$J$145+Input!$J$111)*$J$7)/A3taxstdlife))</f>
        <v>3.0689856220859459</v>
      </c>
      <c r="AB511" s="168">
        <f>IF(A3taxstdlife="n/a","n/a",IF(AB$3&gt;(A3taxstdlife+$E511),((Input!$J$145+Input!$J$111)*$J$7)-SUM($J511:AA511),((Input!$J$145+Input!$J$111)*$J$7)/A3taxstdlife))</f>
        <v>3.0689856220859459</v>
      </c>
      <c r="AC511" s="168">
        <f>IF(A3taxstdlife="n/a","n/a",IF(AC$3&gt;(A3taxstdlife+$E511),((Input!$J$145+Input!$J$111)*$J$7)-SUM($J511:AB511),((Input!$J$145+Input!$J$111)*$J$7)/A3taxstdlife))</f>
        <v>3.0689856220859459</v>
      </c>
      <c r="AD511" s="168">
        <f>IF(A3taxstdlife="n/a","n/a",IF(AD$3&gt;(A3taxstdlife+$E511),((Input!$J$145+Input!$J$111)*$J$7)-SUM($J511:AC511),((Input!$J$145+Input!$J$111)*$J$7)/A3taxstdlife))</f>
        <v>3.0689856220859459</v>
      </c>
      <c r="AE511" s="168">
        <f>IF(A3taxstdlife="n/a","n/a",IF(AE$3&gt;(A3taxstdlife+$E511),((Input!$J$145+Input!$J$111)*$J$7)-SUM($J511:AD511),((Input!$J$145+Input!$J$111)*$J$7)/A3taxstdlife))</f>
        <v>3.0689856220859459</v>
      </c>
      <c r="AF511" s="168">
        <f>IF(A3taxstdlife="n/a","n/a",IF(AF$3&gt;(A3taxstdlife+$E511),((Input!$J$145+Input!$J$111)*$J$7)-SUM($J511:AE511),((Input!$J$145+Input!$J$111)*$J$7)/A3taxstdlife))</f>
        <v>3.0689856220859459</v>
      </c>
      <c r="AG511" s="168">
        <f>IF(A3taxstdlife="n/a","n/a",IF(AG$3&gt;(A3taxstdlife+$E511),((Input!$J$145+Input!$J$111)*$J$7)-SUM($J511:AF511),((Input!$J$145+Input!$J$111)*$J$7)/A3taxstdlife))</f>
        <v>3.0689856220859459</v>
      </c>
      <c r="AH511" s="168">
        <f>IF(A3taxstdlife="n/a","n/a",IF(AH$3&gt;(A3taxstdlife+$E511),((Input!$J$145+Input!$J$111)*$J$7)-SUM($J511:AG511),((Input!$J$145+Input!$J$111)*$J$7)/A3taxstdlife))</f>
        <v>3.0689856220859459</v>
      </c>
      <c r="AI511" s="168">
        <f>IF(A3taxstdlife="n/a","n/a",IF(AI$3&gt;(A3taxstdlife+$E511),((Input!$J$145+Input!$J$111)*$J$7)-SUM($J511:AH511),((Input!$J$145+Input!$J$111)*$J$7)/A3taxstdlife))</f>
        <v>3.0689856220859459</v>
      </c>
      <c r="AJ511" s="168">
        <f>IF(A3taxstdlife="n/a","n/a",IF(AJ$3&gt;(A3taxstdlife+$E511),((Input!$J$145+Input!$J$111)*$J$7)-SUM($J511:AI511),((Input!$J$145+Input!$J$111)*$J$7)/A3taxstdlife))</f>
        <v>3.0689856220859459</v>
      </c>
      <c r="AK511" s="168">
        <f>IF(A3taxstdlife="n/a","n/a",IF(AK$3&gt;(A3taxstdlife+$E511),((Input!$J$145+Input!$J$111)*$J$7)-SUM($J511:AJ511),((Input!$J$145+Input!$J$111)*$J$7)/A3taxstdlife))</f>
        <v>3.0689856220859459</v>
      </c>
      <c r="AL511" s="168">
        <f>IF(A3taxstdlife="n/a","n/a",IF(AL$3&gt;(A3taxstdlife+$E511),((Input!$J$145+Input!$J$111)*$J$7)-SUM($J511:AK511),((Input!$J$145+Input!$J$111)*$J$7)/A3taxstdlife))</f>
        <v>3.0689856220859459</v>
      </c>
      <c r="AM511" s="168">
        <f>IF(A3taxstdlife="n/a","n/a",IF(AM$3&gt;(A3taxstdlife+$E511),((Input!$J$145+Input!$J$111)*$J$7)-SUM($J511:AL511),((Input!$J$145+Input!$J$111)*$J$7)/A3taxstdlife))</f>
        <v>3.0689856220859459</v>
      </c>
      <c r="AN511" s="168">
        <f>IF(A3taxstdlife="n/a","n/a",IF(AN$3&gt;(A3taxstdlife+$E511),((Input!$J$145+Input!$J$111)*$J$7)-SUM($J511:AM511),((Input!$J$145+Input!$J$111)*$J$7)/A3taxstdlife))</f>
        <v>3.0689856220859459</v>
      </c>
      <c r="AO511" s="168">
        <f>IF(A3taxstdlife="n/a","n/a",IF(AO$3&gt;(A3taxstdlife+$E511),((Input!$J$145+Input!$J$111)*$J$7)-SUM($J511:AN511),((Input!$J$145+Input!$J$111)*$J$7)/A3taxstdlife))</f>
        <v>3.0689856220859459</v>
      </c>
      <c r="AP511" s="168">
        <f>IF(A3taxstdlife="n/a","n/a",IF(AP$3&gt;(A3taxstdlife+$E511),((Input!$J$145+Input!$J$111)*$J$7)-SUM($J511:AO511),((Input!$J$145+Input!$J$111)*$J$7)/A3taxstdlife))</f>
        <v>3.0689856220859459</v>
      </c>
      <c r="AQ511" s="168">
        <f>IF(A3taxstdlife="n/a","n/a",IF(AQ$3&gt;(A3taxstdlife+$E511),((Input!$J$145+Input!$J$111)*$J$7)-SUM($J511:AP511),((Input!$J$145+Input!$J$111)*$J$7)/A3taxstdlife))</f>
        <v>3.0689856220859459</v>
      </c>
      <c r="AR511" s="168">
        <f>IF(A3taxstdlife="n/a","n/a",IF(AR$3&gt;(A3taxstdlife+$E511),((Input!$J$145+Input!$J$111)*$J$7)-SUM($J511:AQ511),((Input!$J$145+Input!$J$111)*$J$7)/A3taxstdlife))</f>
        <v>3.0689856220859459</v>
      </c>
      <c r="AS511" s="168">
        <f>IF(A3taxstdlife="n/a","n/a",IF(AS$3&gt;(A3taxstdlife+$E511),((Input!$J$145+Input!$J$111)*$J$7)-SUM($J511:AR511),((Input!$J$145+Input!$J$111)*$J$7)/A3taxstdlife))</f>
        <v>3.0689856220859459</v>
      </c>
      <c r="AT511" s="168">
        <f>IF(A3taxstdlife="n/a","n/a",IF(AT$3&gt;(A3taxstdlife+$E511),((Input!$J$145+Input!$J$111)*$J$7)-SUM($J511:AS511),((Input!$J$145+Input!$J$111)*$J$7)/A3taxstdlife))</f>
        <v>3.0689856220859459</v>
      </c>
      <c r="AU511" s="168">
        <f>IF(A3taxstdlife="n/a","n/a",IF(AU$3&gt;(A3taxstdlife+$E511),((Input!$J$145+Input!$J$111)*$J$7)-SUM($J511:AT511),((Input!$J$145+Input!$J$111)*$J$7)/A3taxstdlife))</f>
        <v>3.0689856220859459</v>
      </c>
      <c r="AV511" s="168">
        <f>IF(A3taxstdlife="n/a","n/a",IF(AV$3&gt;(A3taxstdlife+$E511),((Input!$J$145+Input!$J$111)*$J$7)-SUM($J511:AU511),((Input!$J$145+Input!$J$111)*$J$7)/A3taxstdlife))</f>
        <v>3.0689856220859459</v>
      </c>
      <c r="AW511" s="168">
        <f>IF(A3taxstdlife="n/a","n/a",IF(AW$3&gt;(A3taxstdlife+$E511),((Input!$J$145+Input!$J$111)*$J$7)-SUM($J511:AV511),((Input!$J$145+Input!$J$111)*$J$7)/A3taxstdlife))</f>
        <v>3.0689856220859459</v>
      </c>
      <c r="AX511" s="168">
        <f>IF(A3taxstdlife="n/a","n/a",IF(AX$3&gt;(A3taxstdlife+$E511),((Input!$J$145+Input!$J$111)*$J$7)-SUM($J511:AW511),((Input!$J$145+Input!$J$111)*$J$7)/A3taxstdlife))</f>
        <v>3.0689856220859459</v>
      </c>
      <c r="AY511" s="168">
        <f>IF(A3taxstdlife="n/a","n/a",IF(AY$3&gt;(A3taxstdlife+$E511),((Input!$J$145+Input!$J$111)*$J$7)-SUM($J511:AX511),((Input!$J$145+Input!$J$111)*$J$7)/A3taxstdlife))</f>
        <v>3.0689856220859459</v>
      </c>
      <c r="AZ511" s="168">
        <f>IF(A3taxstdlife="n/a","n/a",IF(AZ$3&gt;(A3taxstdlife+$E511),((Input!$J$145+Input!$J$111)*$J$7)-SUM($J511:AY511),((Input!$J$145+Input!$J$111)*$J$7)/A3taxstdlife))</f>
        <v>3.0689856220859459</v>
      </c>
      <c r="BA511" s="168">
        <f>IF(A3taxstdlife="n/a","n/a",IF(BA$3&gt;(A3taxstdlife+$E511),((Input!$J$145+Input!$J$111)*$J$7)-SUM($J511:AZ511),((Input!$J$145+Input!$J$111)*$J$7)/A3taxstdlife))</f>
        <v>3.0689856220859459</v>
      </c>
      <c r="BB511" s="168">
        <f>IF(A3taxstdlife="n/a","n/a",IF(BB$3&gt;(A3taxstdlife+$E511),((Input!$J$145+Input!$J$111)*$J$7)-SUM($J511:BA511),((Input!$J$145+Input!$J$111)*$J$7)/A3taxstdlife))</f>
        <v>3.0689856220859459</v>
      </c>
      <c r="BC511" s="168">
        <f>IF(A3taxstdlife="n/a","n/a",IF(BC$3&gt;(A3taxstdlife+$E511),((Input!$J$145+Input!$J$111)*$J$7)-SUM($J511:BB511),((Input!$J$145+Input!$J$111)*$J$7)/A3taxstdlife))</f>
        <v>3.0689856220859459</v>
      </c>
      <c r="BD511" s="168">
        <f>IF(A3taxstdlife="n/a","n/a",IF(BD$3&gt;(A3taxstdlife+$E511),((Input!$J$145+Input!$J$111)*$J$7)-SUM($J511:BC511),((Input!$J$145+Input!$J$111)*$J$7)/A3taxstdlife))</f>
        <v>3.0689856220859459</v>
      </c>
      <c r="BE511" s="168">
        <f>IF(A3taxstdlife="n/a","n/a",IF(BE$3&gt;(A3taxstdlife+$E511),((Input!$J$145+Input!$J$111)*$J$7)-SUM($J511:BD511),((Input!$J$145+Input!$J$111)*$J$7)/A3taxstdlife))</f>
        <v>3.0689856220859459</v>
      </c>
      <c r="BF511" s="168">
        <f>IF(A3taxstdlife="n/a","n/a",IF(BF$3&gt;(A3taxstdlife+$E511),((Input!$J$145+Input!$J$111)*$J$7)-SUM($J511:BE511),((Input!$J$145+Input!$J$111)*$J$7)/A3taxstdlife))</f>
        <v>3.0689856220859459</v>
      </c>
      <c r="BG511" s="168">
        <f>IF(A3taxstdlife="n/a","n/a",IF(BG$3&gt;(A3taxstdlife+$E511),((Input!$J$145+Input!$J$111)*$J$7)-SUM($J511:BF511),((Input!$J$145+Input!$J$111)*$J$7)/A3taxstdlife))</f>
        <v>2.1482899354602409</v>
      </c>
      <c r="BH511" s="168">
        <f>IF(A3taxstdlife="n/a","n/a",IF(BH$3&gt;(A3taxstdlife+$E511),((Input!$J$145+Input!$J$111)*$J$7)-SUM($J511:BG511),((Input!$J$145+Input!$J$111)*$J$7)/A3taxstdlife))</f>
        <v>0</v>
      </c>
      <c r="BI511" s="168">
        <f>IF(A3taxstdlife="n/a","n/a",IF(BI$3&gt;(A3taxstdlife+$E511),((Input!$J$145+Input!$J$111)*$J$7)-SUM($J511:BH511),((Input!$J$145+Input!$J$111)*$J$7)/A3taxstdlife))</f>
        <v>0</v>
      </c>
      <c r="BJ511" s="20"/>
      <c r="BK511" s="20"/>
    </row>
    <row r="512" spans="1:63" s="6" customFormat="1" hidden="1" outlineLevel="2">
      <c r="A512" s="20"/>
      <c r="B512" s="20"/>
      <c r="C512" s="38"/>
      <c r="D512" s="641"/>
      <c r="E512" s="287">
        <v>5</v>
      </c>
      <c r="F512" s="40"/>
      <c r="G512" s="313"/>
      <c r="H512" s="315"/>
      <c r="I512" s="315"/>
      <c r="J512" s="315"/>
      <c r="K512" s="314"/>
      <c r="L512" s="168">
        <f>IF(A3taxstdlife="n/a","n/a",IF(L$3&gt;(A3taxstdlife+$E512),((Input!$K$145+Input!$K$111)*$K$7)-SUM($K512:K512),((Input!$K$145+Input!$K$111)*$K$7)/A3taxstdlife))</f>
        <v>3.5853565404230903</v>
      </c>
      <c r="M512" s="168">
        <f>IF(A3taxstdlife="n/a","n/a",IF(M$3&gt;(A3taxstdlife+$E512),((Input!$K$145+Input!$K$111)*$K$7)-SUM($K512:L512),((Input!$K$145+Input!$K$111)*$K$7)/A3taxstdlife))</f>
        <v>3.5853565404230903</v>
      </c>
      <c r="N512" s="168">
        <f>IF(A3taxstdlife="n/a","n/a",IF(N$3&gt;(A3taxstdlife+$E512),((Input!$K$145+Input!$K$111)*$K$7)-SUM($K512:M512),((Input!$K$145+Input!$K$111)*$K$7)/A3taxstdlife))</f>
        <v>3.5853565404230903</v>
      </c>
      <c r="O512" s="168">
        <f>IF(A3taxstdlife="n/a","n/a",IF(O$3&gt;(A3taxstdlife+$E512),((Input!$K$145+Input!$K$111)*$K$7)-SUM($K512:N512),((Input!$K$145+Input!$K$111)*$K$7)/A3taxstdlife))</f>
        <v>3.5853565404230903</v>
      </c>
      <c r="P512" s="168">
        <f>IF(A3taxstdlife="n/a","n/a",IF(P$3&gt;(A3taxstdlife+$E512),((Input!$K$145+Input!$K$111)*$K$7)-SUM($K512:O512),((Input!$K$145+Input!$K$111)*$K$7)/A3taxstdlife))</f>
        <v>3.5853565404230903</v>
      </c>
      <c r="Q512" s="168">
        <f>IF(A3taxstdlife="n/a","n/a",IF(Q$3&gt;(A3taxstdlife+$E512),((Input!$K$145+Input!$K$111)*$K$7)-SUM($K512:P512),((Input!$K$145+Input!$K$111)*$K$7)/A3taxstdlife))</f>
        <v>3.5853565404230903</v>
      </c>
      <c r="R512" s="168">
        <f>IF(A3taxstdlife="n/a","n/a",IF(R$3&gt;(A3taxstdlife+$E512),((Input!$K$145+Input!$K$111)*$K$7)-SUM($K512:Q512),((Input!$K$145+Input!$K$111)*$K$7)/A3taxstdlife))</f>
        <v>3.5853565404230903</v>
      </c>
      <c r="S512" s="168">
        <f>IF(A3taxstdlife="n/a","n/a",IF(S$3&gt;(A3taxstdlife+$E512),((Input!$K$145+Input!$K$111)*$K$7)-SUM($K512:R512),((Input!$K$145+Input!$K$111)*$K$7)/A3taxstdlife))</f>
        <v>3.5853565404230903</v>
      </c>
      <c r="T512" s="168">
        <f>IF(A3taxstdlife="n/a","n/a",IF(T$3&gt;(A3taxstdlife+$E512),((Input!$K$145+Input!$K$111)*$K$7)-SUM($K512:S512),((Input!$K$145+Input!$K$111)*$K$7)/A3taxstdlife))</f>
        <v>3.5853565404230903</v>
      </c>
      <c r="U512" s="168">
        <f>IF(A3taxstdlife="n/a","n/a",IF(U$3&gt;(A3taxstdlife+$E512),((Input!$K$145+Input!$K$111)*$K$7)-SUM($K512:T512),((Input!$K$145+Input!$K$111)*$K$7)/A3taxstdlife))</f>
        <v>3.5853565404230903</v>
      </c>
      <c r="V512" s="168">
        <f>IF(A3taxstdlife="n/a","n/a",IF(V$3&gt;(A3taxstdlife+$E512),((Input!$K$145+Input!$K$111)*$K$7)-SUM($K512:U512),((Input!$K$145+Input!$K$111)*$K$7)/A3taxstdlife))</f>
        <v>3.5853565404230903</v>
      </c>
      <c r="W512" s="168">
        <f>IF(A3taxstdlife="n/a","n/a",IF(W$3&gt;(A3taxstdlife+$E512),((Input!$K$145+Input!$K$111)*$K$7)-SUM($K512:V512),((Input!$K$145+Input!$K$111)*$K$7)/A3taxstdlife))</f>
        <v>3.5853565404230903</v>
      </c>
      <c r="X512" s="168">
        <f>IF(A3taxstdlife="n/a","n/a",IF(X$3&gt;(A3taxstdlife+$E512),((Input!$K$145+Input!$K$111)*$K$7)-SUM($K512:W512),((Input!$K$145+Input!$K$111)*$K$7)/A3taxstdlife))</f>
        <v>3.5853565404230903</v>
      </c>
      <c r="Y512" s="168">
        <f>IF(A3taxstdlife="n/a","n/a",IF(Y$3&gt;(A3taxstdlife+$E512),((Input!$K$145+Input!$K$111)*$K$7)-SUM($K512:X512),((Input!$K$145+Input!$K$111)*$K$7)/A3taxstdlife))</f>
        <v>3.5853565404230903</v>
      </c>
      <c r="Z512" s="168">
        <f>IF(A3taxstdlife="n/a","n/a",IF(Z$3&gt;(A3taxstdlife+$E512),((Input!$K$145+Input!$K$111)*$K$7)-SUM($K512:Y512),((Input!$K$145+Input!$K$111)*$K$7)/A3taxstdlife))</f>
        <v>3.5853565404230903</v>
      </c>
      <c r="AA512" s="168">
        <f>IF(A3taxstdlife="n/a","n/a",IF(AA$3&gt;(A3taxstdlife+$E512),((Input!$K$145+Input!$K$111)*$K$7)-SUM($K512:Z512),((Input!$K$145+Input!$K$111)*$K$7)/A3taxstdlife))</f>
        <v>3.5853565404230903</v>
      </c>
      <c r="AB512" s="168">
        <f>IF(A3taxstdlife="n/a","n/a",IF(AB$3&gt;(A3taxstdlife+$E512),((Input!$K$145+Input!$K$111)*$K$7)-SUM($K512:AA512),((Input!$K$145+Input!$K$111)*$K$7)/A3taxstdlife))</f>
        <v>3.5853565404230903</v>
      </c>
      <c r="AC512" s="168">
        <f>IF(A3taxstdlife="n/a","n/a",IF(AC$3&gt;(A3taxstdlife+$E512),((Input!$K$145+Input!$K$111)*$K$7)-SUM($K512:AB512),((Input!$K$145+Input!$K$111)*$K$7)/A3taxstdlife))</f>
        <v>3.5853565404230903</v>
      </c>
      <c r="AD512" s="168">
        <f>IF(A3taxstdlife="n/a","n/a",IF(AD$3&gt;(A3taxstdlife+$E512),((Input!$K$145+Input!$K$111)*$K$7)-SUM($K512:AC512),((Input!$K$145+Input!$K$111)*$K$7)/A3taxstdlife))</f>
        <v>3.5853565404230903</v>
      </c>
      <c r="AE512" s="168">
        <f>IF(A3taxstdlife="n/a","n/a",IF(AE$3&gt;(A3taxstdlife+$E512),((Input!$K$145+Input!$K$111)*$K$7)-SUM($K512:AD512),((Input!$K$145+Input!$K$111)*$K$7)/A3taxstdlife))</f>
        <v>3.5853565404230903</v>
      </c>
      <c r="AF512" s="168">
        <f>IF(A3taxstdlife="n/a","n/a",IF(AF$3&gt;(A3taxstdlife+$E512),((Input!$K$145+Input!$K$111)*$K$7)-SUM($K512:AE512),((Input!$K$145+Input!$K$111)*$K$7)/A3taxstdlife))</f>
        <v>3.5853565404230903</v>
      </c>
      <c r="AG512" s="168">
        <f>IF(A3taxstdlife="n/a","n/a",IF(AG$3&gt;(A3taxstdlife+$E512),((Input!$K$145+Input!$K$111)*$K$7)-SUM($K512:AF512),((Input!$K$145+Input!$K$111)*$K$7)/A3taxstdlife))</f>
        <v>3.5853565404230903</v>
      </c>
      <c r="AH512" s="168">
        <f>IF(A3taxstdlife="n/a","n/a",IF(AH$3&gt;(A3taxstdlife+$E512),((Input!$K$145+Input!$K$111)*$K$7)-SUM($K512:AG512),((Input!$K$145+Input!$K$111)*$K$7)/A3taxstdlife))</f>
        <v>3.5853565404230903</v>
      </c>
      <c r="AI512" s="168">
        <f>IF(A3taxstdlife="n/a","n/a",IF(AI$3&gt;(A3taxstdlife+$E512),((Input!$K$145+Input!$K$111)*$K$7)-SUM($K512:AH512),((Input!$K$145+Input!$K$111)*$K$7)/A3taxstdlife))</f>
        <v>3.5853565404230903</v>
      </c>
      <c r="AJ512" s="168">
        <f>IF(A3taxstdlife="n/a","n/a",IF(AJ$3&gt;(A3taxstdlife+$E512),((Input!$K$145+Input!$K$111)*$K$7)-SUM($K512:AI512),((Input!$K$145+Input!$K$111)*$K$7)/A3taxstdlife))</f>
        <v>3.5853565404230903</v>
      </c>
      <c r="AK512" s="168">
        <f>IF(A3taxstdlife="n/a","n/a",IF(AK$3&gt;(A3taxstdlife+$E512),((Input!$K$145+Input!$K$111)*$K$7)-SUM($K512:AJ512),((Input!$K$145+Input!$K$111)*$K$7)/A3taxstdlife))</f>
        <v>3.5853565404230903</v>
      </c>
      <c r="AL512" s="168">
        <f>IF(A3taxstdlife="n/a","n/a",IF(AL$3&gt;(A3taxstdlife+$E512),((Input!$K$145+Input!$K$111)*$K$7)-SUM($K512:AK512),((Input!$K$145+Input!$K$111)*$K$7)/A3taxstdlife))</f>
        <v>3.5853565404230903</v>
      </c>
      <c r="AM512" s="168">
        <f>IF(A3taxstdlife="n/a","n/a",IF(AM$3&gt;(A3taxstdlife+$E512),((Input!$K$145+Input!$K$111)*$K$7)-SUM($K512:AL512),((Input!$K$145+Input!$K$111)*$K$7)/A3taxstdlife))</f>
        <v>3.5853565404230903</v>
      </c>
      <c r="AN512" s="168">
        <f>IF(A3taxstdlife="n/a","n/a",IF(AN$3&gt;(A3taxstdlife+$E512),((Input!$K$145+Input!$K$111)*$K$7)-SUM($K512:AM512),((Input!$K$145+Input!$K$111)*$K$7)/A3taxstdlife))</f>
        <v>3.5853565404230903</v>
      </c>
      <c r="AO512" s="168">
        <f>IF(A3taxstdlife="n/a","n/a",IF(AO$3&gt;(A3taxstdlife+$E512),((Input!$K$145+Input!$K$111)*$K$7)-SUM($K512:AN512),((Input!$K$145+Input!$K$111)*$K$7)/A3taxstdlife))</f>
        <v>3.5853565404230903</v>
      </c>
      <c r="AP512" s="168">
        <f>IF(A3taxstdlife="n/a","n/a",IF(AP$3&gt;(A3taxstdlife+$E512),((Input!$K$145+Input!$K$111)*$K$7)-SUM($K512:AO512),((Input!$K$145+Input!$K$111)*$K$7)/A3taxstdlife))</f>
        <v>3.5853565404230903</v>
      </c>
      <c r="AQ512" s="168">
        <f>IF(A3taxstdlife="n/a","n/a",IF(AQ$3&gt;(A3taxstdlife+$E512),((Input!$K$145+Input!$K$111)*$K$7)-SUM($K512:AP512),((Input!$K$145+Input!$K$111)*$K$7)/A3taxstdlife))</f>
        <v>3.5853565404230903</v>
      </c>
      <c r="AR512" s="168">
        <f>IF(A3taxstdlife="n/a","n/a",IF(AR$3&gt;(A3taxstdlife+$E512),((Input!$K$145+Input!$K$111)*$K$7)-SUM($K512:AQ512),((Input!$K$145+Input!$K$111)*$K$7)/A3taxstdlife))</f>
        <v>3.5853565404230903</v>
      </c>
      <c r="AS512" s="168">
        <f>IF(A3taxstdlife="n/a","n/a",IF(AS$3&gt;(A3taxstdlife+$E512),((Input!$K$145+Input!$K$111)*$K$7)-SUM($K512:AR512),((Input!$K$145+Input!$K$111)*$K$7)/A3taxstdlife))</f>
        <v>3.5853565404230903</v>
      </c>
      <c r="AT512" s="168">
        <f>IF(A3taxstdlife="n/a","n/a",IF(AT$3&gt;(A3taxstdlife+$E512),((Input!$K$145+Input!$K$111)*$K$7)-SUM($K512:AS512),((Input!$K$145+Input!$K$111)*$K$7)/A3taxstdlife))</f>
        <v>3.5853565404230903</v>
      </c>
      <c r="AU512" s="168">
        <f>IF(A3taxstdlife="n/a","n/a",IF(AU$3&gt;(A3taxstdlife+$E512),((Input!$K$145+Input!$K$111)*$K$7)-SUM($K512:AT512),((Input!$K$145+Input!$K$111)*$K$7)/A3taxstdlife))</f>
        <v>3.5853565404230903</v>
      </c>
      <c r="AV512" s="168">
        <f>IF(A3taxstdlife="n/a","n/a",IF(AV$3&gt;(A3taxstdlife+$E512),((Input!$K$145+Input!$K$111)*$K$7)-SUM($K512:AU512),((Input!$K$145+Input!$K$111)*$K$7)/A3taxstdlife))</f>
        <v>3.5853565404230903</v>
      </c>
      <c r="AW512" s="168">
        <f>IF(A3taxstdlife="n/a","n/a",IF(AW$3&gt;(A3taxstdlife+$E512),((Input!$K$145+Input!$K$111)*$K$7)-SUM($K512:AV512),((Input!$K$145+Input!$K$111)*$K$7)/A3taxstdlife))</f>
        <v>3.5853565404230903</v>
      </c>
      <c r="AX512" s="168">
        <f>IF(A3taxstdlife="n/a","n/a",IF(AX$3&gt;(A3taxstdlife+$E512),((Input!$K$145+Input!$K$111)*$K$7)-SUM($K512:AW512),((Input!$K$145+Input!$K$111)*$K$7)/A3taxstdlife))</f>
        <v>3.5853565404230903</v>
      </c>
      <c r="AY512" s="168">
        <f>IF(A3taxstdlife="n/a","n/a",IF(AY$3&gt;(A3taxstdlife+$E512),((Input!$K$145+Input!$K$111)*$K$7)-SUM($K512:AX512),((Input!$K$145+Input!$K$111)*$K$7)/A3taxstdlife))</f>
        <v>3.5853565404230903</v>
      </c>
      <c r="AZ512" s="168">
        <f>IF(A3taxstdlife="n/a","n/a",IF(AZ$3&gt;(A3taxstdlife+$E512),((Input!$K$145+Input!$K$111)*$K$7)-SUM($K512:AY512),((Input!$K$145+Input!$K$111)*$K$7)/A3taxstdlife))</f>
        <v>3.5853565404230903</v>
      </c>
      <c r="BA512" s="168">
        <f>IF(A3taxstdlife="n/a","n/a",IF(BA$3&gt;(A3taxstdlife+$E512),((Input!$K$145+Input!$K$111)*$K$7)-SUM($K512:AZ512),((Input!$K$145+Input!$K$111)*$K$7)/A3taxstdlife))</f>
        <v>3.5853565404230903</v>
      </c>
      <c r="BB512" s="168">
        <f>IF(A3taxstdlife="n/a","n/a",IF(BB$3&gt;(A3taxstdlife+$E512),((Input!$K$145+Input!$K$111)*$K$7)-SUM($K512:BA512),((Input!$K$145+Input!$K$111)*$K$7)/A3taxstdlife))</f>
        <v>3.5853565404230903</v>
      </c>
      <c r="BC512" s="168">
        <f>IF(A3taxstdlife="n/a","n/a",IF(BC$3&gt;(A3taxstdlife+$E512),((Input!$K$145+Input!$K$111)*$K$7)-SUM($K512:BB512),((Input!$K$145+Input!$K$111)*$K$7)/A3taxstdlife))</f>
        <v>3.5853565404230903</v>
      </c>
      <c r="BD512" s="168">
        <f>IF(A3taxstdlife="n/a","n/a",IF(BD$3&gt;(A3taxstdlife+$E512),((Input!$K$145+Input!$K$111)*$K$7)-SUM($K512:BC512),((Input!$K$145+Input!$K$111)*$K$7)/A3taxstdlife))</f>
        <v>3.5853565404230903</v>
      </c>
      <c r="BE512" s="168">
        <f>IF(A3taxstdlife="n/a","n/a",IF(BE$3&gt;(A3taxstdlife+$E512),((Input!$K$145+Input!$K$111)*$K$7)-SUM($K512:BD512),((Input!$K$145+Input!$K$111)*$K$7)/A3taxstdlife))</f>
        <v>3.5853565404230903</v>
      </c>
      <c r="BF512" s="168">
        <f>IF(A3taxstdlife="n/a","n/a",IF(BF$3&gt;(A3taxstdlife+$E512),((Input!$K$145+Input!$K$111)*$K$7)-SUM($K512:BE512),((Input!$K$145+Input!$K$111)*$K$7)/A3taxstdlife))</f>
        <v>3.5853565404230903</v>
      </c>
      <c r="BG512" s="168">
        <f>IF(A3taxstdlife="n/a","n/a",IF(BG$3&gt;(A3taxstdlife+$E512),((Input!$K$145+Input!$K$111)*$K$7)-SUM($K512:BF512),((Input!$K$145+Input!$K$111)*$K$7)/A3taxstdlife))</f>
        <v>3.5853565404230903</v>
      </c>
      <c r="BH512" s="168">
        <f>IF(A3taxstdlife="n/a","n/a",IF(BH$3&gt;(A3taxstdlife+$E512),((Input!$K$145+Input!$K$111)*$K$7)-SUM($K512:BG512),((Input!$K$145+Input!$K$111)*$K$7)/A3taxstdlife))</f>
        <v>2.5097495782962937</v>
      </c>
      <c r="BI512" s="168">
        <f>IF(A3taxstdlife="n/a","n/a",IF(BI$3&gt;(A3taxstdlife+$E512),((Input!$K$145+Input!$K$111)*$K$7)-SUM($K512:BH512),((Input!$K$145+Input!$K$111)*$K$7)/A3taxstdlife))</f>
        <v>0</v>
      </c>
      <c r="BJ512" s="20"/>
      <c r="BK512" s="20"/>
    </row>
    <row r="513" spans="1:63" s="6" customFormat="1" hidden="1" outlineLevel="2">
      <c r="A513" s="20"/>
      <c r="B513" s="20"/>
      <c r="C513" s="38"/>
      <c r="D513" s="641"/>
      <c r="E513" s="287">
        <v>6</v>
      </c>
      <c r="F513" s="40"/>
      <c r="G513" s="313"/>
      <c r="H513" s="315"/>
      <c r="I513" s="315"/>
      <c r="J513" s="315"/>
      <c r="K513" s="315"/>
      <c r="L513" s="314"/>
      <c r="M513" s="168">
        <f>IF(A3taxstdlife="n/a","n/a",IF(M$3&gt;(A3taxstdlife+$E513),((Input!$L$145+Input!$L$111)*$L$7)-SUM($L513:L513),((Input!$L$145+Input!$L$111)*$L$7)/A3taxstdlife))</f>
        <v>0</v>
      </c>
      <c r="N513" s="168">
        <f>IF(A3taxstdlife="n/a","n/a",IF(N$3&gt;(A3taxstdlife+$E513),((Input!$L$145+Input!$L$111)*$L$7)-SUM($L513:M513),((Input!$L$145+Input!$L$111)*$L$7)/A3taxstdlife))</f>
        <v>0</v>
      </c>
      <c r="O513" s="168">
        <f>IF(A3taxstdlife="n/a","n/a",IF(O$3&gt;(A3taxstdlife+$E513),((Input!$L$145+Input!$L$111)*$L$7)-SUM($L513:N513),((Input!$L$145+Input!$L$111)*$L$7)/A3taxstdlife))</f>
        <v>0</v>
      </c>
      <c r="P513" s="168">
        <f>IF(A3taxstdlife="n/a","n/a",IF(P$3&gt;(A3taxstdlife+$E513),((Input!$L$145+Input!$L$111)*$L$7)-SUM($L513:O513),((Input!$L$145+Input!$L$111)*$L$7)/A3taxstdlife))</f>
        <v>0</v>
      </c>
      <c r="Q513" s="168">
        <f>IF(A3taxstdlife="n/a","n/a",IF(Q$3&gt;(A3taxstdlife+$E513),((Input!$L$145+Input!$L$111)*$L$7)-SUM($L513:P513),((Input!$L$145+Input!$L$111)*$L$7)/A3taxstdlife))</f>
        <v>0</v>
      </c>
      <c r="R513" s="168">
        <f>IF(A3taxstdlife="n/a","n/a",IF(R$3&gt;(A3taxstdlife+$E513),((Input!$L$145+Input!$L$111)*$L$7)-SUM($L513:Q513),((Input!$L$145+Input!$L$111)*$L$7)/A3taxstdlife))</f>
        <v>0</v>
      </c>
      <c r="S513" s="168">
        <f>IF(A3taxstdlife="n/a","n/a",IF(S$3&gt;(A3taxstdlife+$E513),((Input!$L$145+Input!$L$111)*$L$7)-SUM($L513:R513),((Input!$L$145+Input!$L$111)*$L$7)/A3taxstdlife))</f>
        <v>0</v>
      </c>
      <c r="T513" s="168">
        <f>IF(A3taxstdlife="n/a","n/a",IF(T$3&gt;(A3taxstdlife+$E513),((Input!$L$145+Input!$L$111)*$L$7)-SUM($L513:S513),((Input!$L$145+Input!$L$111)*$L$7)/A3taxstdlife))</f>
        <v>0</v>
      </c>
      <c r="U513" s="168">
        <f>IF(A3taxstdlife="n/a","n/a",IF(U$3&gt;(A3taxstdlife+$E513),((Input!$L$145+Input!$L$111)*$L$7)-SUM($L513:T513),((Input!$L$145+Input!$L$111)*$L$7)/A3taxstdlife))</f>
        <v>0</v>
      </c>
      <c r="V513" s="168">
        <f>IF(A3taxstdlife="n/a","n/a",IF(V$3&gt;(A3taxstdlife+$E513),((Input!$L$145+Input!$L$111)*$L$7)-SUM($L513:U513),((Input!$L$145+Input!$L$111)*$L$7)/A3taxstdlife))</f>
        <v>0</v>
      </c>
      <c r="W513" s="168">
        <f>IF(A3taxstdlife="n/a","n/a",IF(W$3&gt;(A3taxstdlife+$E513),((Input!$L$145+Input!$L$111)*$L$7)-SUM($L513:V513),((Input!$L$145+Input!$L$111)*$L$7)/A3taxstdlife))</f>
        <v>0</v>
      </c>
      <c r="X513" s="168">
        <f>IF(A3taxstdlife="n/a","n/a",IF(X$3&gt;(A3taxstdlife+$E513),((Input!$L$145+Input!$L$111)*$L$7)-SUM($L513:W513),((Input!$L$145+Input!$L$111)*$L$7)/A3taxstdlife))</f>
        <v>0</v>
      </c>
      <c r="Y513" s="168">
        <f>IF(A3taxstdlife="n/a","n/a",IF(Y$3&gt;(A3taxstdlife+$E513),((Input!$L$145+Input!$L$111)*$L$7)-SUM($L513:X513),((Input!$L$145+Input!$L$111)*$L$7)/A3taxstdlife))</f>
        <v>0</v>
      </c>
      <c r="Z513" s="168">
        <f>IF(A3taxstdlife="n/a","n/a",IF(Z$3&gt;(A3taxstdlife+$E513),((Input!$L$145+Input!$L$111)*$L$7)-SUM($L513:Y513),((Input!$L$145+Input!$L$111)*$L$7)/A3taxstdlife))</f>
        <v>0</v>
      </c>
      <c r="AA513" s="168">
        <f>IF(A3taxstdlife="n/a","n/a",IF(AA$3&gt;(A3taxstdlife+$E513),((Input!$L$145+Input!$L$111)*$L$7)-SUM($L513:Z513),((Input!$L$145+Input!$L$111)*$L$7)/A3taxstdlife))</f>
        <v>0</v>
      </c>
      <c r="AB513" s="168">
        <f>IF(A3taxstdlife="n/a","n/a",IF(AB$3&gt;(A3taxstdlife+$E513),((Input!$L$145+Input!$L$111)*$L$7)-SUM($L513:AA513),((Input!$L$145+Input!$L$111)*$L$7)/A3taxstdlife))</f>
        <v>0</v>
      </c>
      <c r="AC513" s="168">
        <f>IF(A3taxstdlife="n/a","n/a",IF(AC$3&gt;(A3taxstdlife+$E513),((Input!$L$145+Input!$L$111)*$L$7)-SUM($L513:AB513),((Input!$L$145+Input!$L$111)*$L$7)/A3taxstdlife))</f>
        <v>0</v>
      </c>
      <c r="AD513" s="168">
        <f>IF(A3taxstdlife="n/a","n/a",IF(AD$3&gt;(A3taxstdlife+$E513),((Input!$L$145+Input!$L$111)*$L$7)-SUM($L513:AC513),((Input!$L$145+Input!$L$111)*$L$7)/A3taxstdlife))</f>
        <v>0</v>
      </c>
      <c r="AE513" s="168">
        <f>IF(A3taxstdlife="n/a","n/a",IF(AE$3&gt;(A3taxstdlife+$E513),((Input!$L$145+Input!$L$111)*$L$7)-SUM($L513:AD513),((Input!$L$145+Input!$L$111)*$L$7)/A3taxstdlife))</f>
        <v>0</v>
      </c>
      <c r="AF513" s="168">
        <f>IF(A3taxstdlife="n/a","n/a",IF(AF$3&gt;(A3taxstdlife+$E513),((Input!$L$145+Input!$L$111)*$L$7)-SUM($L513:AE513),((Input!$L$145+Input!$L$111)*$L$7)/A3taxstdlife))</f>
        <v>0</v>
      </c>
      <c r="AG513" s="168">
        <f>IF(A3taxstdlife="n/a","n/a",IF(AG$3&gt;(A3taxstdlife+$E513),((Input!$L$145+Input!$L$111)*$L$7)-SUM($L513:AF513),((Input!$L$145+Input!$L$111)*$L$7)/A3taxstdlife))</f>
        <v>0</v>
      </c>
      <c r="AH513" s="168">
        <f>IF(A3taxstdlife="n/a","n/a",IF(AH$3&gt;(A3taxstdlife+$E513),((Input!$L$145+Input!$L$111)*$L$7)-SUM($L513:AG513),((Input!$L$145+Input!$L$111)*$L$7)/A3taxstdlife))</f>
        <v>0</v>
      </c>
      <c r="AI513" s="168">
        <f>IF(A3taxstdlife="n/a","n/a",IF(AI$3&gt;(A3taxstdlife+$E513),((Input!$L$145+Input!$L$111)*$L$7)-SUM($L513:AH513),((Input!$L$145+Input!$L$111)*$L$7)/A3taxstdlife))</f>
        <v>0</v>
      </c>
      <c r="AJ513" s="168">
        <f>IF(A3taxstdlife="n/a","n/a",IF(AJ$3&gt;(A3taxstdlife+$E513),((Input!$L$145+Input!$L$111)*$L$7)-SUM($L513:AI513),((Input!$L$145+Input!$L$111)*$L$7)/A3taxstdlife))</f>
        <v>0</v>
      </c>
      <c r="AK513" s="168">
        <f>IF(A3taxstdlife="n/a","n/a",IF(AK$3&gt;(A3taxstdlife+$E513),((Input!$L$145+Input!$L$111)*$L$7)-SUM($L513:AJ513),((Input!$L$145+Input!$L$111)*$L$7)/A3taxstdlife))</f>
        <v>0</v>
      </c>
      <c r="AL513" s="168">
        <f>IF(A3taxstdlife="n/a","n/a",IF(AL$3&gt;(A3taxstdlife+$E513),((Input!$L$145+Input!$L$111)*$L$7)-SUM($L513:AK513),((Input!$L$145+Input!$L$111)*$L$7)/A3taxstdlife))</f>
        <v>0</v>
      </c>
      <c r="AM513" s="168">
        <f>IF(A3taxstdlife="n/a","n/a",IF(AM$3&gt;(A3taxstdlife+$E513),((Input!$L$145+Input!$L$111)*$L$7)-SUM($L513:AL513),((Input!$L$145+Input!$L$111)*$L$7)/A3taxstdlife))</f>
        <v>0</v>
      </c>
      <c r="AN513" s="168">
        <f>IF(A3taxstdlife="n/a","n/a",IF(AN$3&gt;(A3taxstdlife+$E513),((Input!$L$145+Input!$L$111)*$L$7)-SUM($L513:AM513),((Input!$L$145+Input!$L$111)*$L$7)/A3taxstdlife))</f>
        <v>0</v>
      </c>
      <c r="AO513" s="168">
        <f>IF(A3taxstdlife="n/a","n/a",IF(AO$3&gt;(A3taxstdlife+$E513),((Input!$L$145+Input!$L$111)*$L$7)-SUM($L513:AN513),((Input!$L$145+Input!$L$111)*$L$7)/A3taxstdlife))</f>
        <v>0</v>
      </c>
      <c r="AP513" s="168">
        <f>IF(A3taxstdlife="n/a","n/a",IF(AP$3&gt;(A3taxstdlife+$E513),((Input!$L$145+Input!$L$111)*$L$7)-SUM($L513:AO513),((Input!$L$145+Input!$L$111)*$L$7)/A3taxstdlife))</f>
        <v>0</v>
      </c>
      <c r="AQ513" s="168">
        <f>IF(A3taxstdlife="n/a","n/a",IF(AQ$3&gt;(A3taxstdlife+$E513),((Input!$L$145+Input!$L$111)*$L$7)-SUM($L513:AP513),((Input!$L$145+Input!$L$111)*$L$7)/A3taxstdlife))</f>
        <v>0</v>
      </c>
      <c r="AR513" s="168">
        <f>IF(A3taxstdlife="n/a","n/a",IF(AR$3&gt;(A3taxstdlife+$E513),((Input!$L$145+Input!$L$111)*$L$7)-SUM($L513:AQ513),((Input!$L$145+Input!$L$111)*$L$7)/A3taxstdlife))</f>
        <v>0</v>
      </c>
      <c r="AS513" s="168">
        <f>IF(A3taxstdlife="n/a","n/a",IF(AS$3&gt;(A3taxstdlife+$E513),((Input!$L$145+Input!$L$111)*$L$7)-SUM($L513:AR513),((Input!$L$145+Input!$L$111)*$L$7)/A3taxstdlife))</f>
        <v>0</v>
      </c>
      <c r="AT513" s="168">
        <f>IF(A3taxstdlife="n/a","n/a",IF(AT$3&gt;(A3taxstdlife+$E513),((Input!$L$145+Input!$L$111)*$L$7)-SUM($L513:AS513),((Input!$L$145+Input!$L$111)*$L$7)/A3taxstdlife))</f>
        <v>0</v>
      </c>
      <c r="AU513" s="168">
        <f>IF(A3taxstdlife="n/a","n/a",IF(AU$3&gt;(A3taxstdlife+$E513),((Input!$L$145+Input!$L$111)*$L$7)-SUM($L513:AT513),((Input!$L$145+Input!$L$111)*$L$7)/A3taxstdlife))</f>
        <v>0</v>
      </c>
      <c r="AV513" s="168">
        <f>IF(A3taxstdlife="n/a","n/a",IF(AV$3&gt;(A3taxstdlife+$E513),((Input!$L$145+Input!$L$111)*$L$7)-SUM($L513:AU513),((Input!$L$145+Input!$L$111)*$L$7)/A3taxstdlife))</f>
        <v>0</v>
      </c>
      <c r="AW513" s="168">
        <f>IF(A3taxstdlife="n/a","n/a",IF(AW$3&gt;(A3taxstdlife+$E513),((Input!$L$145+Input!$L$111)*$L$7)-SUM($L513:AV513),((Input!$L$145+Input!$L$111)*$L$7)/A3taxstdlife))</f>
        <v>0</v>
      </c>
      <c r="AX513" s="168">
        <f>IF(A3taxstdlife="n/a","n/a",IF(AX$3&gt;(A3taxstdlife+$E513),((Input!$L$145+Input!$L$111)*$L$7)-SUM($L513:AW513),((Input!$L$145+Input!$L$111)*$L$7)/A3taxstdlife))</f>
        <v>0</v>
      </c>
      <c r="AY513" s="168">
        <f>IF(A3taxstdlife="n/a","n/a",IF(AY$3&gt;(A3taxstdlife+$E513),((Input!$L$145+Input!$L$111)*$L$7)-SUM($L513:AX513),((Input!$L$145+Input!$L$111)*$L$7)/A3taxstdlife))</f>
        <v>0</v>
      </c>
      <c r="AZ513" s="168">
        <f>IF(A3taxstdlife="n/a","n/a",IF(AZ$3&gt;(A3taxstdlife+$E513),((Input!$L$145+Input!$L$111)*$L$7)-SUM($L513:AY513),((Input!$L$145+Input!$L$111)*$L$7)/A3taxstdlife))</f>
        <v>0</v>
      </c>
      <c r="BA513" s="168">
        <f>IF(A3taxstdlife="n/a","n/a",IF(BA$3&gt;(A3taxstdlife+$E513),((Input!$L$145+Input!$L$111)*$L$7)-SUM($L513:AZ513),((Input!$L$145+Input!$L$111)*$L$7)/A3taxstdlife))</f>
        <v>0</v>
      </c>
      <c r="BB513" s="168">
        <f>IF(A3taxstdlife="n/a","n/a",IF(BB$3&gt;(A3taxstdlife+$E513),((Input!$L$145+Input!$L$111)*$L$7)-SUM($L513:BA513),((Input!$L$145+Input!$L$111)*$L$7)/A3taxstdlife))</f>
        <v>0</v>
      </c>
      <c r="BC513" s="168">
        <f>IF(A3taxstdlife="n/a","n/a",IF(BC$3&gt;(A3taxstdlife+$E513),((Input!$L$145+Input!$L$111)*$L$7)-SUM($L513:BB513),((Input!$L$145+Input!$L$111)*$L$7)/A3taxstdlife))</f>
        <v>0</v>
      </c>
      <c r="BD513" s="168">
        <f>IF(A3taxstdlife="n/a","n/a",IF(BD$3&gt;(A3taxstdlife+$E513),((Input!$L$145+Input!$L$111)*$L$7)-SUM($L513:BC513),((Input!$L$145+Input!$L$111)*$L$7)/A3taxstdlife))</f>
        <v>0</v>
      </c>
      <c r="BE513" s="168">
        <f>IF(A3taxstdlife="n/a","n/a",IF(BE$3&gt;(A3taxstdlife+$E513),((Input!$L$145+Input!$L$111)*$L$7)-SUM($L513:BD513),((Input!$L$145+Input!$L$111)*$L$7)/A3taxstdlife))</f>
        <v>0</v>
      </c>
      <c r="BF513" s="168">
        <f>IF(A3taxstdlife="n/a","n/a",IF(BF$3&gt;(A3taxstdlife+$E513),((Input!$L$145+Input!$L$111)*$L$7)-SUM($L513:BE513),((Input!$L$145+Input!$L$111)*$L$7)/A3taxstdlife))</f>
        <v>0</v>
      </c>
      <c r="BG513" s="168">
        <f>IF(A3taxstdlife="n/a","n/a",IF(BG$3&gt;(A3taxstdlife+$E513),((Input!$L$145+Input!$L$111)*$L$7)-SUM($L513:BF513),((Input!$L$145+Input!$L$111)*$L$7)/A3taxstdlife))</f>
        <v>0</v>
      </c>
      <c r="BH513" s="168">
        <f>IF(A3taxstdlife="n/a","n/a",IF(BH$3&gt;(A3taxstdlife+$E513),((Input!$L$145+Input!$L$111)*$L$7)-SUM($L513:BG513),((Input!$L$145+Input!$L$111)*$L$7)/A3taxstdlife))</f>
        <v>0</v>
      </c>
      <c r="BI513" s="168">
        <f>IF(A3taxstdlife="n/a","n/a",IF(BI$3&gt;(A3taxstdlife+$E513),((Input!$L$145+Input!$L$111)*$L$7)-SUM($L513:BH513),((Input!$L$145+Input!$L$111)*$L$7)/A3taxstdlife))</f>
        <v>0</v>
      </c>
      <c r="BJ513" s="20"/>
      <c r="BK513" s="20"/>
    </row>
    <row r="514" spans="1:63" s="6" customFormat="1" hidden="1" outlineLevel="2">
      <c r="A514" s="20"/>
      <c r="B514" s="20"/>
      <c r="C514" s="38"/>
      <c r="D514" s="641"/>
      <c r="E514" s="287">
        <v>7</v>
      </c>
      <c r="F514" s="40"/>
      <c r="G514" s="313"/>
      <c r="H514" s="315"/>
      <c r="I514" s="315"/>
      <c r="J514" s="315"/>
      <c r="K514" s="315"/>
      <c r="L514" s="315"/>
      <c r="M514" s="314"/>
      <c r="N514" s="168">
        <f>IF(A3taxstdlife="n/a","n/a",IF(N$3&gt;(A3taxstdlife+$E514),((Input!$M$145+Input!$M$111)*$M$7)-SUM($M514:M514),((Input!$M$145+Input!$M$111)*$M$7)/A3taxstdlife))</f>
        <v>0</v>
      </c>
      <c r="O514" s="168">
        <f>IF(A3taxstdlife="n/a","n/a",IF(O$3&gt;(A3taxstdlife+$E514),((Input!$M$145+Input!$M$111)*$M$7)-SUM($M514:N514),((Input!$M$145+Input!$M$111)*$M$7)/A3taxstdlife))</f>
        <v>0</v>
      </c>
      <c r="P514" s="168">
        <f>IF(A3taxstdlife="n/a","n/a",IF(P$3&gt;(A3taxstdlife+$E514),((Input!$M$145+Input!$M$111)*$M$7)-SUM($M514:O514),((Input!$M$145+Input!$M$111)*$M$7)/A3taxstdlife))</f>
        <v>0</v>
      </c>
      <c r="Q514" s="168">
        <f>IF(A3taxstdlife="n/a","n/a",IF(Q$3&gt;(A3taxstdlife+$E514),((Input!$M$145+Input!$M$111)*$M$7)-SUM($M514:P514),((Input!$M$145+Input!$M$111)*$M$7)/A3taxstdlife))</f>
        <v>0</v>
      </c>
      <c r="R514" s="168">
        <f>IF(A3taxstdlife="n/a","n/a",IF(R$3&gt;(A3taxstdlife+$E514),((Input!$M$145+Input!$M$111)*$M$7)-SUM($M514:Q514),((Input!$M$145+Input!$M$111)*$M$7)/A3taxstdlife))</f>
        <v>0</v>
      </c>
      <c r="S514" s="168">
        <f>IF(A3taxstdlife="n/a","n/a",IF(S$3&gt;(A3taxstdlife+$E514),((Input!$M$145+Input!$M$111)*$M$7)-SUM($M514:R514),((Input!$M$145+Input!$M$111)*$M$7)/A3taxstdlife))</f>
        <v>0</v>
      </c>
      <c r="T514" s="168">
        <f>IF(A3taxstdlife="n/a","n/a",IF(T$3&gt;(A3taxstdlife+$E514),((Input!$M$145+Input!$M$111)*$M$7)-SUM($M514:S514),((Input!$M$145+Input!$M$111)*$M$7)/A3taxstdlife))</f>
        <v>0</v>
      </c>
      <c r="U514" s="168">
        <f>IF(A3taxstdlife="n/a","n/a",IF(U$3&gt;(A3taxstdlife+$E514),((Input!$M$145+Input!$M$111)*$M$7)-SUM($M514:T514),((Input!$M$145+Input!$M$111)*$M$7)/A3taxstdlife))</f>
        <v>0</v>
      </c>
      <c r="V514" s="168">
        <f>IF(A3taxstdlife="n/a","n/a",IF(V$3&gt;(A3taxstdlife+$E514),((Input!$M$145+Input!$M$111)*$M$7)-SUM($M514:U514),((Input!$M$145+Input!$M$111)*$M$7)/A3taxstdlife))</f>
        <v>0</v>
      </c>
      <c r="W514" s="168">
        <f>IF(A3taxstdlife="n/a","n/a",IF(W$3&gt;(A3taxstdlife+$E514),((Input!$M$145+Input!$M$111)*$M$7)-SUM($M514:V514),((Input!$M$145+Input!$M$111)*$M$7)/A3taxstdlife))</f>
        <v>0</v>
      </c>
      <c r="X514" s="168">
        <f>IF(A3taxstdlife="n/a","n/a",IF(X$3&gt;(A3taxstdlife+$E514),((Input!$M$145+Input!$M$111)*$M$7)-SUM($M514:W514),((Input!$M$145+Input!$M$111)*$M$7)/A3taxstdlife))</f>
        <v>0</v>
      </c>
      <c r="Y514" s="168">
        <f>IF(A3taxstdlife="n/a","n/a",IF(Y$3&gt;(A3taxstdlife+$E514),((Input!$M$145+Input!$M$111)*$M$7)-SUM($M514:X514),((Input!$M$145+Input!$M$111)*$M$7)/A3taxstdlife))</f>
        <v>0</v>
      </c>
      <c r="Z514" s="168">
        <f>IF(A3taxstdlife="n/a","n/a",IF(Z$3&gt;(A3taxstdlife+$E514),((Input!$M$145+Input!$M$111)*$M$7)-SUM($M514:Y514),((Input!$M$145+Input!$M$111)*$M$7)/A3taxstdlife))</f>
        <v>0</v>
      </c>
      <c r="AA514" s="168">
        <f>IF(A3taxstdlife="n/a","n/a",IF(AA$3&gt;(A3taxstdlife+$E514),((Input!$M$145+Input!$M$111)*$M$7)-SUM($M514:Z514),((Input!$M$145+Input!$M$111)*$M$7)/A3taxstdlife))</f>
        <v>0</v>
      </c>
      <c r="AB514" s="168">
        <f>IF(A3taxstdlife="n/a","n/a",IF(AB$3&gt;(A3taxstdlife+$E514),((Input!$M$145+Input!$M$111)*$M$7)-SUM($M514:AA514),((Input!$M$145+Input!$M$111)*$M$7)/A3taxstdlife))</f>
        <v>0</v>
      </c>
      <c r="AC514" s="168">
        <f>IF(A3taxstdlife="n/a","n/a",IF(AC$3&gt;(A3taxstdlife+$E514),((Input!$M$145+Input!$M$111)*$M$7)-SUM($M514:AB514),((Input!$M$145+Input!$M$111)*$M$7)/A3taxstdlife))</f>
        <v>0</v>
      </c>
      <c r="AD514" s="168">
        <f>IF(A3taxstdlife="n/a","n/a",IF(AD$3&gt;(A3taxstdlife+$E514),((Input!$M$145+Input!$M$111)*$M$7)-SUM($M514:AC514),((Input!$M$145+Input!$M$111)*$M$7)/A3taxstdlife))</f>
        <v>0</v>
      </c>
      <c r="AE514" s="168">
        <f>IF(A3taxstdlife="n/a","n/a",IF(AE$3&gt;(A3taxstdlife+$E514),((Input!$M$145+Input!$M$111)*$M$7)-SUM($M514:AD514),((Input!$M$145+Input!$M$111)*$M$7)/A3taxstdlife))</f>
        <v>0</v>
      </c>
      <c r="AF514" s="168">
        <f>IF(A3taxstdlife="n/a","n/a",IF(AF$3&gt;(A3taxstdlife+$E514),((Input!$M$145+Input!$M$111)*$M$7)-SUM($M514:AE514),((Input!$M$145+Input!$M$111)*$M$7)/A3taxstdlife))</f>
        <v>0</v>
      </c>
      <c r="AG514" s="168">
        <f>IF(A3taxstdlife="n/a","n/a",IF(AG$3&gt;(A3taxstdlife+$E514),((Input!$M$145+Input!$M$111)*$M$7)-SUM($M514:AF514),((Input!$M$145+Input!$M$111)*$M$7)/A3taxstdlife))</f>
        <v>0</v>
      </c>
      <c r="AH514" s="168">
        <f>IF(A3taxstdlife="n/a","n/a",IF(AH$3&gt;(A3taxstdlife+$E514),((Input!$M$145+Input!$M$111)*$M$7)-SUM($M514:AG514),((Input!$M$145+Input!$M$111)*$M$7)/A3taxstdlife))</f>
        <v>0</v>
      </c>
      <c r="AI514" s="168">
        <f>IF(A3taxstdlife="n/a","n/a",IF(AI$3&gt;(A3taxstdlife+$E514),((Input!$M$145+Input!$M$111)*$M$7)-SUM($M514:AH514),((Input!$M$145+Input!$M$111)*$M$7)/A3taxstdlife))</f>
        <v>0</v>
      </c>
      <c r="AJ514" s="168">
        <f>IF(A3taxstdlife="n/a","n/a",IF(AJ$3&gt;(A3taxstdlife+$E514),((Input!$M$145+Input!$M$111)*$M$7)-SUM($M514:AI514),((Input!$M$145+Input!$M$111)*$M$7)/A3taxstdlife))</f>
        <v>0</v>
      </c>
      <c r="AK514" s="168">
        <f>IF(A3taxstdlife="n/a","n/a",IF(AK$3&gt;(A3taxstdlife+$E514),((Input!$M$145+Input!$M$111)*$M$7)-SUM($M514:AJ514),((Input!$M$145+Input!$M$111)*$M$7)/A3taxstdlife))</f>
        <v>0</v>
      </c>
      <c r="AL514" s="168">
        <f>IF(A3taxstdlife="n/a","n/a",IF(AL$3&gt;(A3taxstdlife+$E514),((Input!$M$145+Input!$M$111)*$M$7)-SUM($M514:AK514),((Input!$M$145+Input!$M$111)*$M$7)/A3taxstdlife))</f>
        <v>0</v>
      </c>
      <c r="AM514" s="168">
        <f>IF(A3taxstdlife="n/a","n/a",IF(AM$3&gt;(A3taxstdlife+$E514),((Input!$M$145+Input!$M$111)*$M$7)-SUM($M514:AL514),((Input!$M$145+Input!$M$111)*$M$7)/A3taxstdlife))</f>
        <v>0</v>
      </c>
      <c r="AN514" s="168">
        <f>IF(A3taxstdlife="n/a","n/a",IF(AN$3&gt;(A3taxstdlife+$E514),((Input!$M$145+Input!$M$111)*$M$7)-SUM($M514:AM514),((Input!$M$145+Input!$M$111)*$M$7)/A3taxstdlife))</f>
        <v>0</v>
      </c>
      <c r="AO514" s="168">
        <f>IF(A3taxstdlife="n/a","n/a",IF(AO$3&gt;(A3taxstdlife+$E514),((Input!$M$145+Input!$M$111)*$M$7)-SUM($M514:AN514),((Input!$M$145+Input!$M$111)*$M$7)/A3taxstdlife))</f>
        <v>0</v>
      </c>
      <c r="AP514" s="168">
        <f>IF(A3taxstdlife="n/a","n/a",IF(AP$3&gt;(A3taxstdlife+$E514),((Input!$M$145+Input!$M$111)*$M$7)-SUM($M514:AO514),((Input!$M$145+Input!$M$111)*$M$7)/A3taxstdlife))</f>
        <v>0</v>
      </c>
      <c r="AQ514" s="168">
        <f>IF(A3taxstdlife="n/a","n/a",IF(AQ$3&gt;(A3taxstdlife+$E514),((Input!$M$145+Input!$M$111)*$M$7)-SUM($M514:AP514),((Input!$M$145+Input!$M$111)*$M$7)/A3taxstdlife))</f>
        <v>0</v>
      </c>
      <c r="AR514" s="168">
        <f>IF(A3taxstdlife="n/a","n/a",IF(AR$3&gt;(A3taxstdlife+$E514),((Input!$M$145+Input!$M$111)*$M$7)-SUM($M514:AQ514),((Input!$M$145+Input!$M$111)*$M$7)/A3taxstdlife))</f>
        <v>0</v>
      </c>
      <c r="AS514" s="168">
        <f>IF(A3taxstdlife="n/a","n/a",IF(AS$3&gt;(A3taxstdlife+$E514),((Input!$M$145+Input!$M$111)*$M$7)-SUM($M514:AR514),((Input!$M$145+Input!$M$111)*$M$7)/A3taxstdlife))</f>
        <v>0</v>
      </c>
      <c r="AT514" s="168">
        <f>IF(A3taxstdlife="n/a","n/a",IF(AT$3&gt;(A3taxstdlife+$E514),((Input!$M$145+Input!$M$111)*$M$7)-SUM($M514:AS514),((Input!$M$145+Input!$M$111)*$M$7)/A3taxstdlife))</f>
        <v>0</v>
      </c>
      <c r="AU514" s="168">
        <f>IF(A3taxstdlife="n/a","n/a",IF(AU$3&gt;(A3taxstdlife+$E514),((Input!$M$145+Input!$M$111)*$M$7)-SUM($M514:AT514),((Input!$M$145+Input!$M$111)*$M$7)/A3taxstdlife))</f>
        <v>0</v>
      </c>
      <c r="AV514" s="168">
        <f>IF(A3taxstdlife="n/a","n/a",IF(AV$3&gt;(A3taxstdlife+$E514),((Input!$M$145+Input!$M$111)*$M$7)-SUM($M514:AU514),((Input!$M$145+Input!$M$111)*$M$7)/A3taxstdlife))</f>
        <v>0</v>
      </c>
      <c r="AW514" s="168">
        <f>IF(A3taxstdlife="n/a","n/a",IF(AW$3&gt;(A3taxstdlife+$E514),((Input!$M$145+Input!$M$111)*$M$7)-SUM($M514:AV514),((Input!$M$145+Input!$M$111)*$M$7)/A3taxstdlife))</f>
        <v>0</v>
      </c>
      <c r="AX514" s="168">
        <f>IF(A3taxstdlife="n/a","n/a",IF(AX$3&gt;(A3taxstdlife+$E514),((Input!$M$145+Input!$M$111)*$M$7)-SUM($M514:AW514),((Input!$M$145+Input!$M$111)*$M$7)/A3taxstdlife))</f>
        <v>0</v>
      </c>
      <c r="AY514" s="168">
        <f>IF(A3taxstdlife="n/a","n/a",IF(AY$3&gt;(A3taxstdlife+$E514),((Input!$M$145+Input!$M$111)*$M$7)-SUM($M514:AX514),((Input!$M$145+Input!$M$111)*$M$7)/A3taxstdlife))</f>
        <v>0</v>
      </c>
      <c r="AZ514" s="168">
        <f>IF(A3taxstdlife="n/a","n/a",IF(AZ$3&gt;(A3taxstdlife+$E514),((Input!$M$145+Input!$M$111)*$M$7)-SUM($M514:AY514),((Input!$M$145+Input!$M$111)*$M$7)/A3taxstdlife))</f>
        <v>0</v>
      </c>
      <c r="BA514" s="168">
        <f>IF(A3taxstdlife="n/a","n/a",IF(BA$3&gt;(A3taxstdlife+$E514),((Input!$M$145+Input!$M$111)*$M$7)-SUM($M514:AZ514),((Input!$M$145+Input!$M$111)*$M$7)/A3taxstdlife))</f>
        <v>0</v>
      </c>
      <c r="BB514" s="168">
        <f>IF(A3taxstdlife="n/a","n/a",IF(BB$3&gt;(A3taxstdlife+$E514),((Input!$M$145+Input!$M$111)*$M$7)-SUM($M514:BA514),((Input!$M$145+Input!$M$111)*$M$7)/A3taxstdlife))</f>
        <v>0</v>
      </c>
      <c r="BC514" s="168">
        <f>IF(A3taxstdlife="n/a","n/a",IF(BC$3&gt;(A3taxstdlife+$E514),((Input!$M$145+Input!$M$111)*$M$7)-SUM($M514:BB514),((Input!$M$145+Input!$M$111)*$M$7)/A3taxstdlife))</f>
        <v>0</v>
      </c>
      <c r="BD514" s="168">
        <f>IF(A3taxstdlife="n/a","n/a",IF(BD$3&gt;(A3taxstdlife+$E514),((Input!$M$145+Input!$M$111)*$M$7)-SUM($M514:BC514),((Input!$M$145+Input!$M$111)*$M$7)/A3taxstdlife))</f>
        <v>0</v>
      </c>
      <c r="BE514" s="168">
        <f>IF(A3taxstdlife="n/a","n/a",IF(BE$3&gt;(A3taxstdlife+$E514),((Input!$M$145+Input!$M$111)*$M$7)-SUM($M514:BD514),((Input!$M$145+Input!$M$111)*$M$7)/A3taxstdlife))</f>
        <v>0</v>
      </c>
      <c r="BF514" s="168">
        <f>IF(A3taxstdlife="n/a","n/a",IF(BF$3&gt;(A3taxstdlife+$E514),((Input!$M$145+Input!$M$111)*$M$7)-SUM($M514:BE514),((Input!$M$145+Input!$M$111)*$M$7)/A3taxstdlife))</f>
        <v>0</v>
      </c>
      <c r="BG514" s="168">
        <f>IF(A3taxstdlife="n/a","n/a",IF(BG$3&gt;(A3taxstdlife+$E514),((Input!$M$145+Input!$M$111)*$M$7)-SUM($M514:BF514),((Input!$M$145+Input!$M$111)*$M$7)/A3taxstdlife))</f>
        <v>0</v>
      </c>
      <c r="BH514" s="168">
        <f>IF(A3taxstdlife="n/a","n/a",IF(BH$3&gt;(A3taxstdlife+$E514),((Input!$M$145+Input!$M$111)*$M$7)-SUM($M514:BG514),((Input!$M$145+Input!$M$111)*$M$7)/A3taxstdlife))</f>
        <v>0</v>
      </c>
      <c r="BI514" s="168">
        <f>IF(A3taxstdlife="n/a","n/a",IF(BI$3&gt;(A3taxstdlife+$E514),((Input!$M$145+Input!$M$111)*$M$7)-SUM($M514:BH514),((Input!$M$145+Input!$M$111)*$M$7)/A3taxstdlife))</f>
        <v>0</v>
      </c>
      <c r="BJ514" s="20"/>
      <c r="BK514" s="20"/>
    </row>
    <row r="515" spans="1:63" s="6" customFormat="1" hidden="1" outlineLevel="2">
      <c r="A515" s="20"/>
      <c r="B515" s="20"/>
      <c r="C515" s="38"/>
      <c r="D515" s="641"/>
      <c r="E515" s="287">
        <v>8</v>
      </c>
      <c r="F515" s="40"/>
      <c r="G515" s="313"/>
      <c r="H515" s="315"/>
      <c r="I515" s="315"/>
      <c r="J515" s="315"/>
      <c r="K515" s="315"/>
      <c r="L515" s="315"/>
      <c r="M515" s="315"/>
      <c r="N515" s="314"/>
      <c r="O515" s="168">
        <f>IF(A3taxstdlife="n/a","n/a",IF(O$3&gt;(A3taxstdlife+$E515),((Input!$N$145+Input!$N$111)*$N$7)-SUM($N515:N515),((Input!$N$145+Input!$N$111)*$N$7)/A3taxstdlife))</f>
        <v>0</v>
      </c>
      <c r="P515" s="168">
        <f>IF(A3taxstdlife="n/a","n/a",IF(P$3&gt;(A3taxstdlife+$E515),((Input!$N$145+Input!$N$111)*$N$7)-SUM($N515:O515),((Input!$N$145+Input!$N$111)*$N$7)/A3taxstdlife))</f>
        <v>0</v>
      </c>
      <c r="Q515" s="168">
        <f>IF(A3taxstdlife="n/a","n/a",IF(Q$3&gt;(A3taxstdlife+$E515),((Input!$N$145+Input!$N$111)*$N$7)-SUM($N515:P515),((Input!$N$145+Input!$N$111)*$N$7)/A3taxstdlife))</f>
        <v>0</v>
      </c>
      <c r="R515" s="168">
        <f>IF(A3taxstdlife="n/a","n/a",IF(R$3&gt;(A3taxstdlife+$E515),((Input!$N$145+Input!$N$111)*$N$7)-SUM($N515:Q515),((Input!$N$145+Input!$N$111)*$N$7)/A3taxstdlife))</f>
        <v>0</v>
      </c>
      <c r="S515" s="168">
        <f>IF(A3taxstdlife="n/a","n/a",IF(S$3&gt;(A3taxstdlife+$E515),((Input!$N$145+Input!$N$111)*$N$7)-SUM($N515:R515),((Input!$N$145+Input!$N$111)*$N$7)/A3taxstdlife))</f>
        <v>0</v>
      </c>
      <c r="T515" s="168">
        <f>IF(A3taxstdlife="n/a","n/a",IF(T$3&gt;(A3taxstdlife+$E515),((Input!$N$145+Input!$N$111)*$N$7)-SUM($N515:S515),((Input!$N$145+Input!$N$111)*$N$7)/A3taxstdlife))</f>
        <v>0</v>
      </c>
      <c r="U515" s="168">
        <f>IF(A3taxstdlife="n/a","n/a",IF(U$3&gt;(A3taxstdlife+$E515),((Input!$N$145+Input!$N$111)*$N$7)-SUM($N515:T515),((Input!$N$145+Input!$N$111)*$N$7)/A3taxstdlife))</f>
        <v>0</v>
      </c>
      <c r="V515" s="168">
        <f>IF(A3taxstdlife="n/a","n/a",IF(V$3&gt;(A3taxstdlife+$E515),((Input!$N$145+Input!$N$111)*$N$7)-SUM($N515:U515),((Input!$N$145+Input!$N$111)*$N$7)/A3taxstdlife))</f>
        <v>0</v>
      </c>
      <c r="W515" s="168">
        <f>IF(A3taxstdlife="n/a","n/a",IF(W$3&gt;(A3taxstdlife+$E515),((Input!$N$145+Input!$N$111)*$N$7)-SUM($N515:V515),((Input!$N$145+Input!$N$111)*$N$7)/A3taxstdlife))</f>
        <v>0</v>
      </c>
      <c r="X515" s="168">
        <f>IF(A3taxstdlife="n/a","n/a",IF(X$3&gt;(A3taxstdlife+$E515),((Input!$N$145+Input!$N$111)*$N$7)-SUM($N515:W515),((Input!$N$145+Input!$N$111)*$N$7)/A3taxstdlife))</f>
        <v>0</v>
      </c>
      <c r="Y515" s="168">
        <f>IF(A3taxstdlife="n/a","n/a",IF(Y$3&gt;(A3taxstdlife+$E515),((Input!$N$145+Input!$N$111)*$N$7)-SUM($N515:X515),((Input!$N$145+Input!$N$111)*$N$7)/A3taxstdlife))</f>
        <v>0</v>
      </c>
      <c r="Z515" s="168">
        <f>IF(A3taxstdlife="n/a","n/a",IF(Z$3&gt;(A3taxstdlife+$E515),((Input!$N$145+Input!$N$111)*$N$7)-SUM($N515:Y515),((Input!$N$145+Input!$N$111)*$N$7)/A3taxstdlife))</f>
        <v>0</v>
      </c>
      <c r="AA515" s="168">
        <f>IF(A3taxstdlife="n/a","n/a",IF(AA$3&gt;(A3taxstdlife+$E515),((Input!$N$145+Input!$N$111)*$N$7)-SUM($N515:Z515),((Input!$N$145+Input!$N$111)*$N$7)/A3taxstdlife))</f>
        <v>0</v>
      </c>
      <c r="AB515" s="168">
        <f>IF(A3taxstdlife="n/a","n/a",IF(AB$3&gt;(A3taxstdlife+$E515),((Input!$N$145+Input!$N$111)*$N$7)-SUM($N515:AA515),((Input!$N$145+Input!$N$111)*$N$7)/A3taxstdlife))</f>
        <v>0</v>
      </c>
      <c r="AC515" s="168">
        <f>IF(A3taxstdlife="n/a","n/a",IF(AC$3&gt;(A3taxstdlife+$E515),((Input!$N$145+Input!$N$111)*$N$7)-SUM($N515:AB515),((Input!$N$145+Input!$N$111)*$N$7)/A3taxstdlife))</f>
        <v>0</v>
      </c>
      <c r="AD515" s="168">
        <f>IF(A3taxstdlife="n/a","n/a",IF(AD$3&gt;(A3taxstdlife+$E515),((Input!$N$145+Input!$N$111)*$N$7)-SUM($N515:AC515),((Input!$N$145+Input!$N$111)*$N$7)/A3taxstdlife))</f>
        <v>0</v>
      </c>
      <c r="AE515" s="168">
        <f>IF(A3taxstdlife="n/a","n/a",IF(AE$3&gt;(A3taxstdlife+$E515),((Input!$N$145+Input!$N$111)*$N$7)-SUM($N515:AD515),((Input!$N$145+Input!$N$111)*$N$7)/A3taxstdlife))</f>
        <v>0</v>
      </c>
      <c r="AF515" s="168">
        <f>IF(A3taxstdlife="n/a","n/a",IF(AF$3&gt;(A3taxstdlife+$E515),((Input!$N$145+Input!$N$111)*$N$7)-SUM($N515:AE515),((Input!$N$145+Input!$N$111)*$N$7)/A3taxstdlife))</f>
        <v>0</v>
      </c>
      <c r="AG515" s="168">
        <f>IF(A3taxstdlife="n/a","n/a",IF(AG$3&gt;(A3taxstdlife+$E515),((Input!$N$145+Input!$N$111)*$N$7)-SUM($N515:AF515),((Input!$N$145+Input!$N$111)*$N$7)/A3taxstdlife))</f>
        <v>0</v>
      </c>
      <c r="AH515" s="168">
        <f>IF(A3taxstdlife="n/a","n/a",IF(AH$3&gt;(A3taxstdlife+$E515),((Input!$N$145+Input!$N$111)*$N$7)-SUM($N515:AG515),((Input!$N$145+Input!$N$111)*$N$7)/A3taxstdlife))</f>
        <v>0</v>
      </c>
      <c r="AI515" s="168">
        <f>IF(A3taxstdlife="n/a","n/a",IF(AI$3&gt;(A3taxstdlife+$E515),((Input!$N$145+Input!$N$111)*$N$7)-SUM($N515:AH515),((Input!$N$145+Input!$N$111)*$N$7)/A3taxstdlife))</f>
        <v>0</v>
      </c>
      <c r="AJ515" s="168">
        <f>IF(A3taxstdlife="n/a","n/a",IF(AJ$3&gt;(A3taxstdlife+$E515),((Input!$N$145+Input!$N$111)*$N$7)-SUM($N515:AI515),((Input!$N$145+Input!$N$111)*$N$7)/A3taxstdlife))</f>
        <v>0</v>
      </c>
      <c r="AK515" s="168">
        <f>IF(A3taxstdlife="n/a","n/a",IF(AK$3&gt;(A3taxstdlife+$E515),((Input!$N$145+Input!$N$111)*$N$7)-SUM($N515:AJ515),((Input!$N$145+Input!$N$111)*$N$7)/A3taxstdlife))</f>
        <v>0</v>
      </c>
      <c r="AL515" s="168">
        <f>IF(A3taxstdlife="n/a","n/a",IF(AL$3&gt;(A3taxstdlife+$E515),((Input!$N$145+Input!$N$111)*$N$7)-SUM($N515:AK515),((Input!$N$145+Input!$N$111)*$N$7)/A3taxstdlife))</f>
        <v>0</v>
      </c>
      <c r="AM515" s="168">
        <f>IF(A3taxstdlife="n/a","n/a",IF(AM$3&gt;(A3taxstdlife+$E515),((Input!$N$145+Input!$N$111)*$N$7)-SUM($N515:AL515),((Input!$N$145+Input!$N$111)*$N$7)/A3taxstdlife))</f>
        <v>0</v>
      </c>
      <c r="AN515" s="168">
        <f>IF(A3taxstdlife="n/a","n/a",IF(AN$3&gt;(A3taxstdlife+$E515),((Input!$N$145+Input!$N$111)*$N$7)-SUM($N515:AM515),((Input!$N$145+Input!$N$111)*$N$7)/A3taxstdlife))</f>
        <v>0</v>
      </c>
      <c r="AO515" s="168">
        <f>IF(A3taxstdlife="n/a","n/a",IF(AO$3&gt;(A3taxstdlife+$E515),((Input!$N$145+Input!$N$111)*$N$7)-SUM($N515:AN515),((Input!$N$145+Input!$N$111)*$N$7)/A3taxstdlife))</f>
        <v>0</v>
      </c>
      <c r="AP515" s="168">
        <f>IF(A3taxstdlife="n/a","n/a",IF(AP$3&gt;(A3taxstdlife+$E515),((Input!$N$145+Input!$N$111)*$N$7)-SUM($N515:AO515),((Input!$N$145+Input!$N$111)*$N$7)/A3taxstdlife))</f>
        <v>0</v>
      </c>
      <c r="AQ515" s="168">
        <f>IF(A3taxstdlife="n/a","n/a",IF(AQ$3&gt;(A3taxstdlife+$E515),((Input!$N$145+Input!$N$111)*$N$7)-SUM($N515:AP515),((Input!$N$145+Input!$N$111)*$N$7)/A3taxstdlife))</f>
        <v>0</v>
      </c>
      <c r="AR515" s="168">
        <f>IF(A3taxstdlife="n/a","n/a",IF(AR$3&gt;(A3taxstdlife+$E515),((Input!$N$145+Input!$N$111)*$N$7)-SUM($N515:AQ515),((Input!$N$145+Input!$N$111)*$N$7)/A3taxstdlife))</f>
        <v>0</v>
      </c>
      <c r="AS515" s="168">
        <f>IF(A3taxstdlife="n/a","n/a",IF(AS$3&gt;(A3taxstdlife+$E515),((Input!$N$145+Input!$N$111)*$N$7)-SUM($N515:AR515),((Input!$N$145+Input!$N$111)*$N$7)/A3taxstdlife))</f>
        <v>0</v>
      </c>
      <c r="AT515" s="168">
        <f>IF(A3taxstdlife="n/a","n/a",IF(AT$3&gt;(A3taxstdlife+$E515),((Input!$N$145+Input!$N$111)*$N$7)-SUM($N515:AS515),((Input!$N$145+Input!$N$111)*$N$7)/A3taxstdlife))</f>
        <v>0</v>
      </c>
      <c r="AU515" s="168">
        <f>IF(A3taxstdlife="n/a","n/a",IF(AU$3&gt;(A3taxstdlife+$E515),((Input!$N$145+Input!$N$111)*$N$7)-SUM($N515:AT515),((Input!$N$145+Input!$N$111)*$N$7)/A3taxstdlife))</f>
        <v>0</v>
      </c>
      <c r="AV515" s="168">
        <f>IF(A3taxstdlife="n/a","n/a",IF(AV$3&gt;(A3taxstdlife+$E515),((Input!$N$145+Input!$N$111)*$N$7)-SUM($N515:AU515),((Input!$N$145+Input!$N$111)*$N$7)/A3taxstdlife))</f>
        <v>0</v>
      </c>
      <c r="AW515" s="168">
        <f>IF(A3taxstdlife="n/a","n/a",IF(AW$3&gt;(A3taxstdlife+$E515),((Input!$N$145+Input!$N$111)*$N$7)-SUM($N515:AV515),((Input!$N$145+Input!$N$111)*$N$7)/A3taxstdlife))</f>
        <v>0</v>
      </c>
      <c r="AX515" s="168">
        <f>IF(A3taxstdlife="n/a","n/a",IF(AX$3&gt;(A3taxstdlife+$E515),((Input!$N$145+Input!$N$111)*$N$7)-SUM($N515:AW515),((Input!$N$145+Input!$N$111)*$N$7)/A3taxstdlife))</f>
        <v>0</v>
      </c>
      <c r="AY515" s="168">
        <f>IF(A3taxstdlife="n/a","n/a",IF(AY$3&gt;(A3taxstdlife+$E515),((Input!$N$145+Input!$N$111)*$N$7)-SUM($N515:AX515),((Input!$N$145+Input!$N$111)*$N$7)/A3taxstdlife))</f>
        <v>0</v>
      </c>
      <c r="AZ515" s="168">
        <f>IF(A3taxstdlife="n/a","n/a",IF(AZ$3&gt;(A3taxstdlife+$E515),((Input!$N$145+Input!$N$111)*$N$7)-SUM($N515:AY515),((Input!$N$145+Input!$N$111)*$N$7)/A3taxstdlife))</f>
        <v>0</v>
      </c>
      <c r="BA515" s="168">
        <f>IF(A3taxstdlife="n/a","n/a",IF(BA$3&gt;(A3taxstdlife+$E515),((Input!$N$145+Input!$N$111)*$N$7)-SUM($N515:AZ515),((Input!$N$145+Input!$N$111)*$N$7)/A3taxstdlife))</f>
        <v>0</v>
      </c>
      <c r="BB515" s="168">
        <f>IF(A3taxstdlife="n/a","n/a",IF(BB$3&gt;(A3taxstdlife+$E515),((Input!$N$145+Input!$N$111)*$N$7)-SUM($N515:BA515),((Input!$N$145+Input!$N$111)*$N$7)/A3taxstdlife))</f>
        <v>0</v>
      </c>
      <c r="BC515" s="168">
        <f>IF(A3taxstdlife="n/a","n/a",IF(BC$3&gt;(A3taxstdlife+$E515),((Input!$N$145+Input!$N$111)*$N$7)-SUM($N515:BB515),((Input!$N$145+Input!$N$111)*$N$7)/A3taxstdlife))</f>
        <v>0</v>
      </c>
      <c r="BD515" s="168">
        <f>IF(A3taxstdlife="n/a","n/a",IF(BD$3&gt;(A3taxstdlife+$E515),((Input!$N$145+Input!$N$111)*$N$7)-SUM($N515:BC515),((Input!$N$145+Input!$N$111)*$N$7)/A3taxstdlife))</f>
        <v>0</v>
      </c>
      <c r="BE515" s="168">
        <f>IF(A3taxstdlife="n/a","n/a",IF(BE$3&gt;(A3taxstdlife+$E515),((Input!$N$145+Input!$N$111)*$N$7)-SUM($N515:BD515),((Input!$N$145+Input!$N$111)*$N$7)/A3taxstdlife))</f>
        <v>0</v>
      </c>
      <c r="BF515" s="168">
        <f>IF(A3taxstdlife="n/a","n/a",IF(BF$3&gt;(A3taxstdlife+$E515),((Input!$N$145+Input!$N$111)*$N$7)-SUM($N515:BE515),((Input!$N$145+Input!$N$111)*$N$7)/A3taxstdlife))</f>
        <v>0</v>
      </c>
      <c r="BG515" s="168">
        <f>IF(A3taxstdlife="n/a","n/a",IF(BG$3&gt;(A3taxstdlife+$E515),((Input!$N$145+Input!$N$111)*$N$7)-SUM($N515:BF515),((Input!$N$145+Input!$N$111)*$N$7)/A3taxstdlife))</f>
        <v>0</v>
      </c>
      <c r="BH515" s="168">
        <f>IF(A3taxstdlife="n/a","n/a",IF(BH$3&gt;(A3taxstdlife+$E515),((Input!$N$145+Input!$N$111)*$N$7)-SUM($N515:BG515),((Input!$N$145+Input!$N$111)*$N$7)/A3taxstdlife))</f>
        <v>0</v>
      </c>
      <c r="BI515" s="168">
        <f>IF(A3taxstdlife="n/a","n/a",IF(BI$3&gt;(A3taxstdlife+$E515),((Input!$N$145+Input!$N$111)*$N$7)-SUM($N515:BH515),((Input!$N$145+Input!$N$111)*$N$7)/A3taxstdlife))</f>
        <v>0</v>
      </c>
      <c r="BJ515" s="20"/>
      <c r="BK515" s="20"/>
    </row>
    <row r="516" spans="1:63" s="6" customFormat="1" hidden="1" outlineLevel="2">
      <c r="A516" s="20"/>
      <c r="B516" s="20"/>
      <c r="C516" s="38"/>
      <c r="D516" s="641"/>
      <c r="E516" s="287">
        <v>9</v>
      </c>
      <c r="F516" s="40"/>
      <c r="G516" s="313"/>
      <c r="H516" s="315"/>
      <c r="I516" s="315"/>
      <c r="J516" s="315"/>
      <c r="K516" s="315"/>
      <c r="L516" s="315"/>
      <c r="M516" s="315"/>
      <c r="N516" s="315"/>
      <c r="O516" s="314"/>
      <c r="P516" s="168">
        <f>IF(A3taxstdlife="n/a","n/a",IF(P$3&gt;(A3taxstdlife+$E516),((Input!$O$145+Input!$O$111)*$O$7)-SUM($O516:O516),((Input!$O$145+Input!$O$111)*$O$7)/A3taxstdlife))</f>
        <v>0</v>
      </c>
      <c r="Q516" s="168">
        <f>IF(A3taxstdlife="n/a","n/a",IF(Q$3&gt;(A3taxstdlife+$E516),((Input!$O$145+Input!$O$111)*$O$7)-SUM($O516:P516),((Input!$O$145+Input!$O$111)*$O$7)/A3taxstdlife))</f>
        <v>0</v>
      </c>
      <c r="R516" s="168">
        <f>IF(A3taxstdlife="n/a","n/a",IF(R$3&gt;(A3taxstdlife+$E516),((Input!$O$145+Input!$O$111)*$O$7)-SUM($O516:Q516),((Input!$O$145+Input!$O$111)*$O$7)/A3taxstdlife))</f>
        <v>0</v>
      </c>
      <c r="S516" s="168">
        <f>IF(A3taxstdlife="n/a","n/a",IF(S$3&gt;(A3taxstdlife+$E516),((Input!$O$145+Input!$O$111)*$O$7)-SUM($O516:R516),((Input!$O$145+Input!$O$111)*$O$7)/A3taxstdlife))</f>
        <v>0</v>
      </c>
      <c r="T516" s="168">
        <f>IF(A3taxstdlife="n/a","n/a",IF(T$3&gt;(A3taxstdlife+$E516),((Input!$O$145+Input!$O$111)*$O$7)-SUM($O516:S516),((Input!$O$145+Input!$O$111)*$O$7)/A3taxstdlife))</f>
        <v>0</v>
      </c>
      <c r="U516" s="168">
        <f>IF(A3taxstdlife="n/a","n/a",IF(U$3&gt;(A3taxstdlife+$E516),((Input!$O$145+Input!$O$111)*$O$7)-SUM($O516:T516),((Input!$O$145+Input!$O$111)*$O$7)/A3taxstdlife))</f>
        <v>0</v>
      </c>
      <c r="V516" s="168">
        <f>IF(A3taxstdlife="n/a","n/a",IF(V$3&gt;(A3taxstdlife+$E516),((Input!$O$145+Input!$O$111)*$O$7)-SUM($O516:U516),((Input!$O$145+Input!$O$111)*$O$7)/A3taxstdlife))</f>
        <v>0</v>
      </c>
      <c r="W516" s="168">
        <f>IF(A3taxstdlife="n/a","n/a",IF(W$3&gt;(A3taxstdlife+$E516),((Input!$O$145+Input!$O$111)*$O$7)-SUM($O516:V516),((Input!$O$145+Input!$O$111)*$O$7)/A3taxstdlife))</f>
        <v>0</v>
      </c>
      <c r="X516" s="168">
        <f>IF(A3taxstdlife="n/a","n/a",IF(X$3&gt;(A3taxstdlife+$E516),((Input!$O$145+Input!$O$111)*$O$7)-SUM($O516:W516),((Input!$O$145+Input!$O$111)*$O$7)/A3taxstdlife))</f>
        <v>0</v>
      </c>
      <c r="Y516" s="168">
        <f>IF(A3taxstdlife="n/a","n/a",IF(Y$3&gt;(A3taxstdlife+$E516),((Input!$O$145+Input!$O$111)*$O$7)-SUM($O516:X516),((Input!$O$145+Input!$O$111)*$O$7)/A3taxstdlife))</f>
        <v>0</v>
      </c>
      <c r="Z516" s="168">
        <f>IF(A3taxstdlife="n/a","n/a",IF(Z$3&gt;(A3taxstdlife+$E516),((Input!$O$145+Input!$O$111)*$O$7)-SUM($O516:Y516),((Input!$O$145+Input!$O$111)*$O$7)/A3taxstdlife))</f>
        <v>0</v>
      </c>
      <c r="AA516" s="168">
        <f>IF(A3taxstdlife="n/a","n/a",IF(AA$3&gt;(A3taxstdlife+$E516),((Input!$O$145+Input!$O$111)*$O$7)-SUM($O516:Z516),((Input!$O$145+Input!$O$111)*$O$7)/A3taxstdlife))</f>
        <v>0</v>
      </c>
      <c r="AB516" s="168">
        <f>IF(A3taxstdlife="n/a","n/a",IF(AB$3&gt;(A3taxstdlife+$E516),((Input!$O$145+Input!$O$111)*$O$7)-SUM($O516:AA516),((Input!$O$145+Input!$O$111)*$O$7)/A3taxstdlife))</f>
        <v>0</v>
      </c>
      <c r="AC516" s="168">
        <f>IF(A3taxstdlife="n/a","n/a",IF(AC$3&gt;(A3taxstdlife+$E516),((Input!$O$145+Input!$O$111)*$O$7)-SUM($O516:AB516),((Input!$O$145+Input!$O$111)*$O$7)/A3taxstdlife))</f>
        <v>0</v>
      </c>
      <c r="AD516" s="168">
        <f>IF(A3taxstdlife="n/a","n/a",IF(AD$3&gt;(A3taxstdlife+$E516),((Input!$O$145+Input!$O$111)*$O$7)-SUM($O516:AC516),((Input!$O$145+Input!$O$111)*$O$7)/A3taxstdlife))</f>
        <v>0</v>
      </c>
      <c r="AE516" s="168">
        <f>IF(A3taxstdlife="n/a","n/a",IF(AE$3&gt;(A3taxstdlife+$E516),((Input!$O$145+Input!$O$111)*$O$7)-SUM($O516:AD516),((Input!$O$145+Input!$O$111)*$O$7)/A3taxstdlife))</f>
        <v>0</v>
      </c>
      <c r="AF516" s="168">
        <f>IF(A3taxstdlife="n/a","n/a",IF(AF$3&gt;(A3taxstdlife+$E516),((Input!$O$145+Input!$O$111)*$O$7)-SUM($O516:AE516),((Input!$O$145+Input!$O$111)*$O$7)/A3taxstdlife))</f>
        <v>0</v>
      </c>
      <c r="AG516" s="168">
        <f>IF(A3taxstdlife="n/a","n/a",IF(AG$3&gt;(A3taxstdlife+$E516),((Input!$O$145+Input!$O$111)*$O$7)-SUM($O516:AF516),((Input!$O$145+Input!$O$111)*$O$7)/A3taxstdlife))</f>
        <v>0</v>
      </c>
      <c r="AH516" s="168">
        <f>IF(A3taxstdlife="n/a","n/a",IF(AH$3&gt;(A3taxstdlife+$E516),((Input!$O$145+Input!$O$111)*$O$7)-SUM($O516:AG516),((Input!$O$145+Input!$O$111)*$O$7)/A3taxstdlife))</f>
        <v>0</v>
      </c>
      <c r="AI516" s="168">
        <f>IF(A3taxstdlife="n/a","n/a",IF(AI$3&gt;(A3taxstdlife+$E516),((Input!$O$145+Input!$O$111)*$O$7)-SUM($O516:AH516),((Input!$O$145+Input!$O$111)*$O$7)/A3taxstdlife))</f>
        <v>0</v>
      </c>
      <c r="AJ516" s="168">
        <f>IF(A3taxstdlife="n/a","n/a",IF(AJ$3&gt;(A3taxstdlife+$E516),((Input!$O$145+Input!$O$111)*$O$7)-SUM($O516:AI516),((Input!$O$145+Input!$O$111)*$O$7)/A3taxstdlife))</f>
        <v>0</v>
      </c>
      <c r="AK516" s="168">
        <f>IF(A3taxstdlife="n/a","n/a",IF(AK$3&gt;(A3taxstdlife+$E516),((Input!$O$145+Input!$O$111)*$O$7)-SUM($O516:AJ516),((Input!$O$145+Input!$O$111)*$O$7)/A3taxstdlife))</f>
        <v>0</v>
      </c>
      <c r="AL516" s="168">
        <f>IF(A3taxstdlife="n/a","n/a",IF(AL$3&gt;(A3taxstdlife+$E516),((Input!$O$145+Input!$O$111)*$O$7)-SUM($O516:AK516),((Input!$O$145+Input!$O$111)*$O$7)/A3taxstdlife))</f>
        <v>0</v>
      </c>
      <c r="AM516" s="168">
        <f>IF(A3taxstdlife="n/a","n/a",IF(AM$3&gt;(A3taxstdlife+$E516),((Input!$O$145+Input!$O$111)*$O$7)-SUM($O516:AL516),((Input!$O$145+Input!$O$111)*$O$7)/A3taxstdlife))</f>
        <v>0</v>
      </c>
      <c r="AN516" s="168">
        <f>IF(A3taxstdlife="n/a","n/a",IF(AN$3&gt;(A3taxstdlife+$E516),((Input!$O$145+Input!$O$111)*$O$7)-SUM($O516:AM516),((Input!$O$145+Input!$O$111)*$O$7)/A3taxstdlife))</f>
        <v>0</v>
      </c>
      <c r="AO516" s="168">
        <f>IF(A3taxstdlife="n/a","n/a",IF(AO$3&gt;(A3taxstdlife+$E516),((Input!$O$145+Input!$O$111)*$O$7)-SUM($O516:AN516),((Input!$O$145+Input!$O$111)*$O$7)/A3taxstdlife))</f>
        <v>0</v>
      </c>
      <c r="AP516" s="168">
        <f>IF(A3taxstdlife="n/a","n/a",IF(AP$3&gt;(A3taxstdlife+$E516),((Input!$O$145+Input!$O$111)*$O$7)-SUM($O516:AO516),((Input!$O$145+Input!$O$111)*$O$7)/A3taxstdlife))</f>
        <v>0</v>
      </c>
      <c r="AQ516" s="168">
        <f>IF(A3taxstdlife="n/a","n/a",IF(AQ$3&gt;(A3taxstdlife+$E516),((Input!$O$145+Input!$O$111)*$O$7)-SUM($O516:AP516),((Input!$O$145+Input!$O$111)*$O$7)/A3taxstdlife))</f>
        <v>0</v>
      </c>
      <c r="AR516" s="168">
        <f>IF(A3taxstdlife="n/a","n/a",IF(AR$3&gt;(A3taxstdlife+$E516),((Input!$O$145+Input!$O$111)*$O$7)-SUM($O516:AQ516),((Input!$O$145+Input!$O$111)*$O$7)/A3taxstdlife))</f>
        <v>0</v>
      </c>
      <c r="AS516" s="168">
        <f>IF(A3taxstdlife="n/a","n/a",IF(AS$3&gt;(A3taxstdlife+$E516),((Input!$O$145+Input!$O$111)*$O$7)-SUM($O516:AR516),((Input!$O$145+Input!$O$111)*$O$7)/A3taxstdlife))</f>
        <v>0</v>
      </c>
      <c r="AT516" s="168">
        <f>IF(A3taxstdlife="n/a","n/a",IF(AT$3&gt;(A3taxstdlife+$E516),((Input!$O$145+Input!$O$111)*$O$7)-SUM($O516:AS516),((Input!$O$145+Input!$O$111)*$O$7)/A3taxstdlife))</f>
        <v>0</v>
      </c>
      <c r="AU516" s="168">
        <f>IF(A3taxstdlife="n/a","n/a",IF(AU$3&gt;(A3taxstdlife+$E516),((Input!$O$145+Input!$O$111)*$O$7)-SUM($O516:AT516),((Input!$O$145+Input!$O$111)*$O$7)/A3taxstdlife))</f>
        <v>0</v>
      </c>
      <c r="AV516" s="168">
        <f>IF(A3taxstdlife="n/a","n/a",IF(AV$3&gt;(A3taxstdlife+$E516),((Input!$O$145+Input!$O$111)*$O$7)-SUM($O516:AU516),((Input!$O$145+Input!$O$111)*$O$7)/A3taxstdlife))</f>
        <v>0</v>
      </c>
      <c r="AW516" s="168">
        <f>IF(A3taxstdlife="n/a","n/a",IF(AW$3&gt;(A3taxstdlife+$E516),((Input!$O$145+Input!$O$111)*$O$7)-SUM($O516:AV516),((Input!$O$145+Input!$O$111)*$O$7)/A3taxstdlife))</f>
        <v>0</v>
      </c>
      <c r="AX516" s="168">
        <f>IF(A3taxstdlife="n/a","n/a",IF(AX$3&gt;(A3taxstdlife+$E516),((Input!$O$145+Input!$O$111)*$O$7)-SUM($O516:AW516),((Input!$O$145+Input!$O$111)*$O$7)/A3taxstdlife))</f>
        <v>0</v>
      </c>
      <c r="AY516" s="168">
        <f>IF(A3taxstdlife="n/a","n/a",IF(AY$3&gt;(A3taxstdlife+$E516),((Input!$O$145+Input!$O$111)*$O$7)-SUM($O516:AX516),((Input!$O$145+Input!$O$111)*$O$7)/A3taxstdlife))</f>
        <v>0</v>
      </c>
      <c r="AZ516" s="168">
        <f>IF(A3taxstdlife="n/a","n/a",IF(AZ$3&gt;(A3taxstdlife+$E516),((Input!$O$145+Input!$O$111)*$O$7)-SUM($O516:AY516),((Input!$O$145+Input!$O$111)*$O$7)/A3taxstdlife))</f>
        <v>0</v>
      </c>
      <c r="BA516" s="168">
        <f>IF(A3taxstdlife="n/a","n/a",IF(BA$3&gt;(A3taxstdlife+$E516),((Input!$O$145+Input!$O$111)*$O$7)-SUM($O516:AZ516),((Input!$O$145+Input!$O$111)*$O$7)/A3taxstdlife))</f>
        <v>0</v>
      </c>
      <c r="BB516" s="168">
        <f>IF(A3taxstdlife="n/a","n/a",IF(BB$3&gt;(A3taxstdlife+$E516),((Input!$O$145+Input!$O$111)*$O$7)-SUM($O516:BA516),((Input!$O$145+Input!$O$111)*$O$7)/A3taxstdlife))</f>
        <v>0</v>
      </c>
      <c r="BC516" s="168">
        <f>IF(A3taxstdlife="n/a","n/a",IF(BC$3&gt;(A3taxstdlife+$E516),((Input!$O$145+Input!$O$111)*$O$7)-SUM($O516:BB516),((Input!$O$145+Input!$O$111)*$O$7)/A3taxstdlife))</f>
        <v>0</v>
      </c>
      <c r="BD516" s="168">
        <f>IF(A3taxstdlife="n/a","n/a",IF(BD$3&gt;(A3taxstdlife+$E516),((Input!$O$145+Input!$O$111)*$O$7)-SUM($O516:BC516),((Input!$O$145+Input!$O$111)*$O$7)/A3taxstdlife))</f>
        <v>0</v>
      </c>
      <c r="BE516" s="168">
        <f>IF(A3taxstdlife="n/a","n/a",IF(BE$3&gt;(A3taxstdlife+$E516),((Input!$O$145+Input!$O$111)*$O$7)-SUM($O516:BD516),((Input!$O$145+Input!$O$111)*$O$7)/A3taxstdlife))</f>
        <v>0</v>
      </c>
      <c r="BF516" s="168">
        <f>IF(A3taxstdlife="n/a","n/a",IF(BF$3&gt;(A3taxstdlife+$E516),((Input!$O$145+Input!$O$111)*$O$7)-SUM($O516:BE516),((Input!$O$145+Input!$O$111)*$O$7)/A3taxstdlife))</f>
        <v>0</v>
      </c>
      <c r="BG516" s="168">
        <f>IF(A3taxstdlife="n/a","n/a",IF(BG$3&gt;(A3taxstdlife+$E516),((Input!$O$145+Input!$O$111)*$O$7)-SUM($O516:BF516),((Input!$O$145+Input!$O$111)*$O$7)/A3taxstdlife))</f>
        <v>0</v>
      </c>
      <c r="BH516" s="168">
        <f>IF(A3taxstdlife="n/a","n/a",IF(BH$3&gt;(A3taxstdlife+$E516),((Input!$O$145+Input!$O$111)*$O$7)-SUM($O516:BG516),((Input!$O$145+Input!$O$111)*$O$7)/A3taxstdlife))</f>
        <v>0</v>
      </c>
      <c r="BI516" s="168">
        <f>IF(A3taxstdlife="n/a","n/a",IF(BI$3&gt;(A3taxstdlife+$E516),((Input!$O$145+Input!$O$111)*$O$7)-SUM($O516:BH516),((Input!$O$145+Input!$O$111)*$O$7)/A3taxstdlife))</f>
        <v>0</v>
      </c>
      <c r="BJ516" s="20"/>
      <c r="BK516" s="20"/>
    </row>
    <row r="517" spans="1:63" s="6" customFormat="1" hidden="1" outlineLevel="2">
      <c r="A517" s="20"/>
      <c r="B517" s="20"/>
      <c r="C517" s="38"/>
      <c r="D517" s="641"/>
      <c r="E517" s="288">
        <v>10</v>
      </c>
      <c r="F517" s="40"/>
      <c r="G517" s="313"/>
      <c r="H517" s="315"/>
      <c r="I517" s="315"/>
      <c r="J517" s="315"/>
      <c r="K517" s="315"/>
      <c r="L517" s="315"/>
      <c r="M517" s="315"/>
      <c r="N517" s="315"/>
      <c r="O517" s="315"/>
      <c r="P517" s="314"/>
      <c r="Q517" s="168">
        <f>IF(A3taxstdlife="n/a","n/a",IF(Q$3&gt;(A3taxstdlife+$E517),((Input!$P$145+Input!$P$111)*$P$7)-SUM($P517:P517),((Input!$P$145+Input!$P$111)*$P$7)/A3taxstdlife))</f>
        <v>0</v>
      </c>
      <c r="R517" s="168">
        <f>IF(A3taxstdlife="n/a","n/a",IF(R$3&gt;(A3taxstdlife+$E517),((Input!$P$145+Input!$P$111)*$P$7)-SUM($P517:Q517),((Input!$P$145+Input!$P$111)*$P$7)/A3taxstdlife))</f>
        <v>0</v>
      </c>
      <c r="S517" s="168">
        <f>IF(A3taxstdlife="n/a","n/a",IF(S$3&gt;(A3taxstdlife+$E517),((Input!$P$145+Input!$P$111)*$P$7)-SUM($P517:R517),((Input!$P$145+Input!$P$111)*$P$7)/A3taxstdlife))</f>
        <v>0</v>
      </c>
      <c r="T517" s="168">
        <f>IF(A3taxstdlife="n/a","n/a",IF(T$3&gt;(A3taxstdlife+$E517),((Input!$P$145+Input!$P$111)*$P$7)-SUM($P517:S517),((Input!$P$145+Input!$P$111)*$P$7)/A3taxstdlife))</f>
        <v>0</v>
      </c>
      <c r="U517" s="168">
        <f>IF(A3taxstdlife="n/a","n/a",IF(U$3&gt;(A3taxstdlife+$E517),((Input!$P$145+Input!$P$111)*$P$7)-SUM($P517:T517),((Input!$P$145+Input!$P$111)*$P$7)/A3taxstdlife))</f>
        <v>0</v>
      </c>
      <c r="V517" s="168">
        <f>IF(A3taxstdlife="n/a","n/a",IF(V$3&gt;(A3taxstdlife+$E517),((Input!$P$145+Input!$P$111)*$P$7)-SUM($P517:U517),((Input!$P$145+Input!$P$111)*$P$7)/A3taxstdlife))</f>
        <v>0</v>
      </c>
      <c r="W517" s="168">
        <f>IF(A3taxstdlife="n/a","n/a",IF(W$3&gt;(A3taxstdlife+$E517),((Input!$P$145+Input!$P$111)*$P$7)-SUM($P517:V517),((Input!$P$145+Input!$P$111)*$P$7)/A3taxstdlife))</f>
        <v>0</v>
      </c>
      <c r="X517" s="168">
        <f>IF(A3taxstdlife="n/a","n/a",IF(X$3&gt;(A3taxstdlife+$E517),((Input!$P$145+Input!$P$111)*$P$7)-SUM($P517:W517),((Input!$P$145+Input!$P$111)*$P$7)/A3taxstdlife))</f>
        <v>0</v>
      </c>
      <c r="Y517" s="168">
        <f>IF(A3taxstdlife="n/a","n/a",IF(Y$3&gt;(A3taxstdlife+$E517),((Input!$P$145+Input!$P$111)*$P$7)-SUM($P517:X517),((Input!$P$145+Input!$P$111)*$P$7)/A3taxstdlife))</f>
        <v>0</v>
      </c>
      <c r="Z517" s="168">
        <f>IF(A3taxstdlife="n/a","n/a",IF(Z$3&gt;(A3taxstdlife+$E517),((Input!$P$145+Input!$P$111)*$P$7)-SUM($P517:Y517),((Input!$P$145+Input!$P$111)*$P$7)/A3taxstdlife))</f>
        <v>0</v>
      </c>
      <c r="AA517" s="168">
        <f>IF(A3taxstdlife="n/a","n/a",IF(AA$3&gt;(A3taxstdlife+$E517),((Input!$P$145+Input!$P$111)*$P$7)-SUM($P517:Z517),((Input!$P$145+Input!$P$111)*$P$7)/A3taxstdlife))</f>
        <v>0</v>
      </c>
      <c r="AB517" s="168">
        <f>IF(A3taxstdlife="n/a","n/a",IF(AB$3&gt;(A3taxstdlife+$E517),((Input!$P$145+Input!$P$111)*$P$7)-SUM($P517:AA517),((Input!$P$145+Input!$P$111)*$P$7)/A3taxstdlife))</f>
        <v>0</v>
      </c>
      <c r="AC517" s="168">
        <f>IF(A3taxstdlife="n/a","n/a",IF(AC$3&gt;(A3taxstdlife+$E517),((Input!$P$145+Input!$P$111)*$P$7)-SUM($P517:AB517),((Input!$P$145+Input!$P$111)*$P$7)/A3taxstdlife))</f>
        <v>0</v>
      </c>
      <c r="AD517" s="168">
        <f>IF(A3taxstdlife="n/a","n/a",IF(AD$3&gt;(A3taxstdlife+$E517),((Input!$P$145+Input!$P$111)*$P$7)-SUM($P517:AC517),((Input!$P$145+Input!$P$111)*$P$7)/A3taxstdlife))</f>
        <v>0</v>
      </c>
      <c r="AE517" s="168">
        <f>IF(A3taxstdlife="n/a","n/a",IF(AE$3&gt;(A3taxstdlife+$E517),((Input!$P$145+Input!$P$111)*$P$7)-SUM($P517:AD517),((Input!$P$145+Input!$P$111)*$P$7)/A3taxstdlife))</f>
        <v>0</v>
      </c>
      <c r="AF517" s="168">
        <f>IF(A3taxstdlife="n/a","n/a",IF(AF$3&gt;(A3taxstdlife+$E517),((Input!$P$145+Input!$P$111)*$P$7)-SUM($P517:AE517),((Input!$P$145+Input!$P$111)*$P$7)/A3taxstdlife))</f>
        <v>0</v>
      </c>
      <c r="AG517" s="168">
        <f>IF(A3taxstdlife="n/a","n/a",IF(AG$3&gt;(A3taxstdlife+$E517),((Input!$P$145+Input!$P$111)*$P$7)-SUM($P517:AF517),((Input!$P$145+Input!$P$111)*$P$7)/A3taxstdlife))</f>
        <v>0</v>
      </c>
      <c r="AH517" s="168">
        <f>IF(A3taxstdlife="n/a","n/a",IF(AH$3&gt;(A3taxstdlife+$E517),((Input!$P$145+Input!$P$111)*$P$7)-SUM($P517:AG517),((Input!$P$145+Input!$P$111)*$P$7)/A3taxstdlife))</f>
        <v>0</v>
      </c>
      <c r="AI517" s="168">
        <f>IF(A3taxstdlife="n/a","n/a",IF(AI$3&gt;(A3taxstdlife+$E517),((Input!$P$145+Input!$P$111)*$P$7)-SUM($P517:AH517),((Input!$P$145+Input!$P$111)*$P$7)/A3taxstdlife))</f>
        <v>0</v>
      </c>
      <c r="AJ517" s="168">
        <f>IF(A3taxstdlife="n/a","n/a",IF(AJ$3&gt;(A3taxstdlife+$E517),((Input!$P$145+Input!$P$111)*$P$7)-SUM($P517:AI517),((Input!$P$145+Input!$P$111)*$P$7)/A3taxstdlife))</f>
        <v>0</v>
      </c>
      <c r="AK517" s="168">
        <f>IF(A3taxstdlife="n/a","n/a",IF(AK$3&gt;(A3taxstdlife+$E517),((Input!$P$145+Input!$P$111)*$P$7)-SUM($P517:AJ517),((Input!$P$145+Input!$P$111)*$P$7)/A3taxstdlife))</f>
        <v>0</v>
      </c>
      <c r="AL517" s="168">
        <f>IF(A3taxstdlife="n/a","n/a",IF(AL$3&gt;(A3taxstdlife+$E517),((Input!$P$145+Input!$P$111)*$P$7)-SUM($P517:AK517),((Input!$P$145+Input!$P$111)*$P$7)/A3taxstdlife))</f>
        <v>0</v>
      </c>
      <c r="AM517" s="168">
        <f>IF(A3taxstdlife="n/a","n/a",IF(AM$3&gt;(A3taxstdlife+$E517),((Input!$P$145+Input!$P$111)*$P$7)-SUM($P517:AL517),((Input!$P$145+Input!$P$111)*$P$7)/A3taxstdlife))</f>
        <v>0</v>
      </c>
      <c r="AN517" s="168">
        <f>IF(A3taxstdlife="n/a","n/a",IF(AN$3&gt;(A3taxstdlife+$E517),((Input!$P$145+Input!$P$111)*$P$7)-SUM($P517:AM517),((Input!$P$145+Input!$P$111)*$P$7)/A3taxstdlife))</f>
        <v>0</v>
      </c>
      <c r="AO517" s="168">
        <f>IF(A3taxstdlife="n/a","n/a",IF(AO$3&gt;(A3taxstdlife+$E517),((Input!$P$145+Input!$P$111)*$P$7)-SUM($P517:AN517),((Input!$P$145+Input!$P$111)*$P$7)/A3taxstdlife))</f>
        <v>0</v>
      </c>
      <c r="AP517" s="168">
        <f>IF(A3taxstdlife="n/a","n/a",IF(AP$3&gt;(A3taxstdlife+$E517),((Input!$P$145+Input!$P$111)*$P$7)-SUM($P517:AO517),((Input!$P$145+Input!$P$111)*$P$7)/A3taxstdlife))</f>
        <v>0</v>
      </c>
      <c r="AQ517" s="168">
        <f>IF(A3taxstdlife="n/a","n/a",IF(AQ$3&gt;(A3taxstdlife+$E517),((Input!$P$145+Input!$P$111)*$P$7)-SUM($P517:AP517),((Input!$P$145+Input!$P$111)*$P$7)/A3taxstdlife))</f>
        <v>0</v>
      </c>
      <c r="AR517" s="168">
        <f>IF(A3taxstdlife="n/a","n/a",IF(AR$3&gt;(A3taxstdlife+$E517),((Input!$P$145+Input!$P$111)*$P$7)-SUM($P517:AQ517),((Input!$P$145+Input!$P$111)*$P$7)/A3taxstdlife))</f>
        <v>0</v>
      </c>
      <c r="AS517" s="168">
        <f>IF(A3taxstdlife="n/a","n/a",IF(AS$3&gt;(A3taxstdlife+$E517),((Input!$P$145+Input!$P$111)*$P$7)-SUM($P517:AR517),((Input!$P$145+Input!$P$111)*$P$7)/A3taxstdlife))</f>
        <v>0</v>
      </c>
      <c r="AT517" s="168">
        <f>IF(A3taxstdlife="n/a","n/a",IF(AT$3&gt;(A3taxstdlife+$E517),((Input!$P$145+Input!$P$111)*$P$7)-SUM($P517:AS517),((Input!$P$145+Input!$P$111)*$P$7)/A3taxstdlife))</f>
        <v>0</v>
      </c>
      <c r="AU517" s="168">
        <f>IF(A3taxstdlife="n/a","n/a",IF(AU$3&gt;(A3taxstdlife+$E517),((Input!$P$145+Input!$P$111)*$P$7)-SUM($P517:AT517),((Input!$P$145+Input!$P$111)*$P$7)/A3taxstdlife))</f>
        <v>0</v>
      </c>
      <c r="AV517" s="168">
        <f>IF(A3taxstdlife="n/a","n/a",IF(AV$3&gt;(A3taxstdlife+$E517),((Input!$P$145+Input!$P$111)*$P$7)-SUM($P517:AU517),((Input!$P$145+Input!$P$111)*$P$7)/A3taxstdlife))</f>
        <v>0</v>
      </c>
      <c r="AW517" s="168">
        <f>IF(A3taxstdlife="n/a","n/a",IF(AW$3&gt;(A3taxstdlife+$E517),((Input!$P$145+Input!$P$111)*$P$7)-SUM($P517:AV517),((Input!$P$145+Input!$P$111)*$P$7)/A3taxstdlife))</f>
        <v>0</v>
      </c>
      <c r="AX517" s="168">
        <f>IF(A3taxstdlife="n/a","n/a",IF(AX$3&gt;(A3taxstdlife+$E517),((Input!$P$145+Input!$P$111)*$P$7)-SUM($P517:AW517),((Input!$P$145+Input!$P$111)*$P$7)/A3taxstdlife))</f>
        <v>0</v>
      </c>
      <c r="AY517" s="168">
        <f>IF(A3taxstdlife="n/a","n/a",IF(AY$3&gt;(A3taxstdlife+$E517),((Input!$P$145+Input!$P$111)*$P$7)-SUM($P517:AX517),((Input!$P$145+Input!$P$111)*$P$7)/A3taxstdlife))</f>
        <v>0</v>
      </c>
      <c r="AZ517" s="168">
        <f>IF(A3taxstdlife="n/a","n/a",IF(AZ$3&gt;(A3taxstdlife+$E517),((Input!$P$145+Input!$P$111)*$P$7)-SUM($P517:AY517),((Input!$P$145+Input!$P$111)*$P$7)/A3taxstdlife))</f>
        <v>0</v>
      </c>
      <c r="BA517" s="168">
        <f>IF(A3taxstdlife="n/a","n/a",IF(BA$3&gt;(A3taxstdlife+$E517),((Input!$P$145+Input!$P$111)*$P$7)-SUM($P517:AZ517),((Input!$P$145+Input!$P$111)*$P$7)/A3taxstdlife))</f>
        <v>0</v>
      </c>
      <c r="BB517" s="168">
        <f>IF(A3taxstdlife="n/a","n/a",IF(BB$3&gt;(A3taxstdlife+$E517),((Input!$P$145+Input!$P$111)*$P$7)-SUM($P517:BA517),((Input!$P$145+Input!$P$111)*$P$7)/A3taxstdlife))</f>
        <v>0</v>
      </c>
      <c r="BC517" s="168">
        <f>IF(A3taxstdlife="n/a","n/a",IF(BC$3&gt;(A3taxstdlife+$E517),((Input!$P$145+Input!$P$111)*$P$7)-SUM($P517:BB517),((Input!$P$145+Input!$P$111)*$P$7)/A3taxstdlife))</f>
        <v>0</v>
      </c>
      <c r="BD517" s="168">
        <f>IF(A3taxstdlife="n/a","n/a",IF(BD$3&gt;(A3taxstdlife+$E517),((Input!$P$145+Input!$P$111)*$P$7)-SUM($P517:BC517),((Input!$P$145+Input!$P$111)*$P$7)/A3taxstdlife))</f>
        <v>0</v>
      </c>
      <c r="BE517" s="168">
        <f>IF(A3taxstdlife="n/a","n/a",IF(BE$3&gt;(A3taxstdlife+$E517),((Input!$P$145+Input!$P$111)*$P$7)-SUM($P517:BD517),((Input!$P$145+Input!$P$111)*$P$7)/A3taxstdlife))</f>
        <v>0</v>
      </c>
      <c r="BF517" s="168">
        <f>IF(A3taxstdlife="n/a","n/a",IF(BF$3&gt;(A3taxstdlife+$E517),((Input!$P$145+Input!$P$111)*$P$7)-SUM($P517:BE517),((Input!$P$145+Input!$P$111)*$P$7)/A3taxstdlife))</f>
        <v>0</v>
      </c>
      <c r="BG517" s="168">
        <f>IF(A3taxstdlife="n/a","n/a",IF(BG$3&gt;(A3taxstdlife+$E517),((Input!$P$145+Input!$P$111)*$P$7)-SUM($P517:BF517),((Input!$P$145+Input!$P$111)*$P$7)/A3taxstdlife))</f>
        <v>0</v>
      </c>
      <c r="BH517" s="168">
        <f>IF(A3taxstdlife="n/a","n/a",IF(BH$3&gt;(A3taxstdlife+$E517),((Input!$P$145+Input!$P$111)*$P$7)-SUM($P517:BG517),((Input!$P$145+Input!$P$111)*$P$7)/A3taxstdlife))</f>
        <v>0</v>
      </c>
      <c r="BI517" s="168">
        <f>IF(A3taxstdlife="n/a","n/a",IF(BI$3&gt;(A3taxstdlife+$E517),((Input!$P$145+Input!$P$111)*$P$7)-SUM($P517:BH517),((Input!$P$145+Input!$P$111)*$P$7)/A3taxstdlife))</f>
        <v>0</v>
      </c>
      <c r="BJ517" s="20"/>
      <c r="BK517" s="20"/>
    </row>
    <row r="518" spans="1:63" s="6" customFormat="1" hidden="1" outlineLevel="1">
      <c r="A518" s="20"/>
      <c r="B518" s="20"/>
      <c r="C518" s="38" t="str">
        <f>Asset3</f>
        <v>Distribution lines and cables</v>
      </c>
      <c r="D518" s="20"/>
      <c r="E518" s="20"/>
      <c r="F518" s="35"/>
      <c r="G518" s="163">
        <f>SUM(G506:G517)</f>
        <v>46.933639139757346</v>
      </c>
      <c r="H518" s="163">
        <f t="shared" ref="H518:BH518" si="111">SUM(H506:H517)</f>
        <v>49.750304738194728</v>
      </c>
      <c r="I518" s="163">
        <f t="shared" si="111"/>
        <v>52.497627310744988</v>
      </c>
      <c r="J518" s="163">
        <f t="shared" si="111"/>
        <v>56.000604712470825</v>
      </c>
      <c r="K518" s="163">
        <f t="shared" si="111"/>
        <v>59.069590334556771</v>
      </c>
      <c r="L518" s="163">
        <f t="shared" si="111"/>
        <v>62.654946874979863</v>
      </c>
      <c r="M518" s="163">
        <f t="shared" si="111"/>
        <v>62.654946874979863</v>
      </c>
      <c r="N518" s="163">
        <f t="shared" si="111"/>
        <v>62.654946874979863</v>
      </c>
      <c r="O518" s="163">
        <f t="shared" si="111"/>
        <v>62.654946874979863</v>
      </c>
      <c r="P518" s="163">
        <f t="shared" si="111"/>
        <v>62.654946874979863</v>
      </c>
      <c r="Q518" s="163">
        <f t="shared" si="111"/>
        <v>62.654946874979863</v>
      </c>
      <c r="R518" s="163">
        <f t="shared" si="111"/>
        <v>62.654946874979863</v>
      </c>
      <c r="S518" s="163">
        <f t="shared" si="111"/>
        <v>62.654946874979863</v>
      </c>
      <c r="T518" s="163">
        <f t="shared" si="111"/>
        <v>62.654946874979863</v>
      </c>
      <c r="U518" s="163">
        <f t="shared" si="111"/>
        <v>62.654946874979863</v>
      </c>
      <c r="V518" s="163">
        <f t="shared" si="111"/>
        <v>62.654946874979863</v>
      </c>
      <c r="W518" s="163">
        <f t="shared" si="111"/>
        <v>62.654946874979863</v>
      </c>
      <c r="X518" s="163">
        <f t="shared" si="111"/>
        <v>62.654946874979863</v>
      </c>
      <c r="Y518" s="163">
        <f t="shared" si="111"/>
        <v>62.654946874979863</v>
      </c>
      <c r="Z518" s="163">
        <f t="shared" si="111"/>
        <v>62.654946874979863</v>
      </c>
      <c r="AA518" s="163">
        <f t="shared" si="111"/>
        <v>62.654946874979863</v>
      </c>
      <c r="AB518" s="163">
        <f t="shared" si="111"/>
        <v>62.654946874979863</v>
      </c>
      <c r="AC518" s="163">
        <f t="shared" si="111"/>
        <v>62.654946874979863</v>
      </c>
      <c r="AD518" s="163">
        <f t="shared" si="111"/>
        <v>62.654946874979863</v>
      </c>
      <c r="AE518" s="163">
        <f t="shared" si="111"/>
        <v>62.654946874979863</v>
      </c>
      <c r="AF518" s="163">
        <f t="shared" si="111"/>
        <v>62.654946874979863</v>
      </c>
      <c r="AG518" s="163">
        <f t="shared" si="111"/>
        <v>62.654946874979863</v>
      </c>
      <c r="AH518" s="163">
        <f t="shared" si="111"/>
        <v>62.654946874979863</v>
      </c>
      <c r="AI518" s="163">
        <f t="shared" si="111"/>
        <v>62.654946874979863</v>
      </c>
      <c r="AJ518" s="163">
        <f t="shared" si="111"/>
        <v>62.654946874979863</v>
      </c>
      <c r="AK518" s="163">
        <f t="shared" si="111"/>
        <v>62.654946874979863</v>
      </c>
      <c r="AL518" s="163">
        <f t="shared" si="111"/>
        <v>62.654946874979863</v>
      </c>
      <c r="AM518" s="163">
        <f t="shared" si="111"/>
        <v>62.654946874979863</v>
      </c>
      <c r="AN518" s="163">
        <f t="shared" si="111"/>
        <v>62.654946874979863</v>
      </c>
      <c r="AO518" s="163">
        <f t="shared" si="111"/>
        <v>62.654946874979863</v>
      </c>
      <c r="AP518" s="163">
        <f t="shared" si="111"/>
        <v>62.654946874979863</v>
      </c>
      <c r="AQ518" s="163">
        <f t="shared" si="111"/>
        <v>62.654946874979863</v>
      </c>
      <c r="AR518" s="163">
        <f t="shared" si="111"/>
        <v>62.654946874979863</v>
      </c>
      <c r="AS518" s="163">
        <f t="shared" si="111"/>
        <v>62.654946874979863</v>
      </c>
      <c r="AT518" s="163">
        <f t="shared" si="111"/>
        <v>34.358311153591494</v>
      </c>
      <c r="AU518" s="163">
        <f t="shared" si="111"/>
        <v>15.721307735222515</v>
      </c>
      <c r="AV518" s="163">
        <f t="shared" si="111"/>
        <v>15.721307735222515</v>
      </c>
      <c r="AW518" s="163">
        <f t="shared" si="111"/>
        <v>15.721307735222515</v>
      </c>
      <c r="AX518" s="163">
        <f t="shared" si="111"/>
        <v>15.721307735222515</v>
      </c>
      <c r="AY518" s="163">
        <f t="shared" si="111"/>
        <v>15.721307735222515</v>
      </c>
      <c r="AZ518" s="163">
        <f t="shared" si="111"/>
        <v>15.721307735222515</v>
      </c>
      <c r="BA518" s="163">
        <f t="shared" si="111"/>
        <v>15.721307735222515</v>
      </c>
      <c r="BB518" s="163">
        <f t="shared" si="111"/>
        <v>15.721307735222515</v>
      </c>
      <c r="BC518" s="163">
        <f t="shared" si="111"/>
        <v>15.721307735222515</v>
      </c>
      <c r="BD518" s="163">
        <f t="shared" si="111"/>
        <v>14.876308055691341</v>
      </c>
      <c r="BE518" s="163">
        <f t="shared" si="111"/>
        <v>12.080445365020113</v>
      </c>
      <c r="BF518" s="163">
        <f t="shared" si="111"/>
        <v>9.1064263437170574</v>
      </c>
      <c r="BG518" s="163">
        <f t="shared" si="111"/>
        <v>5.7336464758833312</v>
      </c>
      <c r="BH518" s="163">
        <f t="shared" si="111"/>
        <v>2.5097495782962937</v>
      </c>
      <c r="BI518" s="163">
        <f>SUM(BI506:BI517)</f>
        <v>0</v>
      </c>
      <c r="BJ518" s="20"/>
      <c r="BK518" s="20"/>
    </row>
    <row r="519" spans="1:63" s="6" customFormat="1" hidden="1" outlineLevel="2">
      <c r="A519" s="20"/>
      <c r="B519" s="45" t="str">
        <f>C531</f>
        <v>Substations</v>
      </c>
      <c r="C519" s="46"/>
      <c r="D519" s="47" t="s">
        <v>72</v>
      </c>
      <c r="E519" s="46"/>
      <c r="F519" s="48"/>
      <c r="G519" s="167">
        <f>IF(G$3&gt;A4taxremlife,A4taxvalue-SUM($F519:F519),IF(A4taxremlife="N/A","n/a",A4taxvalue/A4taxremlife))</f>
        <v>86.140865363498222</v>
      </c>
      <c r="H519" s="167">
        <f>IF(H$3&gt;A4taxremlife,A4taxvalue-SUM($F519:G519),IF(A4taxremlife="N/A","n/a",A4taxvalue/A4taxremlife))</f>
        <v>86.140865363498222</v>
      </c>
      <c r="I519" s="167">
        <f>IF(I$3&gt;A4taxremlife,A4taxvalue-SUM($F519:H519),IF(A4taxremlife="N/A","n/a",A4taxvalue/A4taxremlife))</f>
        <v>86.140865363498222</v>
      </c>
      <c r="J519" s="167">
        <f>IF(J$3&gt;A4taxremlife,A4taxvalue-SUM($F519:I519),IF(A4taxremlife="N/A","n/a",A4taxvalue/A4taxremlife))</f>
        <v>86.140865363498222</v>
      </c>
      <c r="K519" s="167">
        <f>IF(K$3&gt;A4taxremlife,A4taxvalue-SUM($F519:J519),IF(A4taxremlife="N/A","n/a",A4taxvalue/A4taxremlife))</f>
        <v>86.140865363498222</v>
      </c>
      <c r="L519" s="167">
        <f>IF(L$3&gt;A4taxremlife,A4taxvalue-SUM($F519:K519),IF(A4taxremlife="N/A","n/a",A4taxvalue/A4taxremlife))</f>
        <v>86.140865363498222</v>
      </c>
      <c r="M519" s="167">
        <f>IF(M$3&gt;A4taxremlife,A4taxvalue-SUM($F519:L519),IF(A4taxremlife="N/A","n/a",A4taxvalue/A4taxremlife))</f>
        <v>86.140865363498222</v>
      </c>
      <c r="N519" s="167">
        <f>IF(N$3&gt;A4taxremlife,A4taxvalue-SUM($F519:M519),IF(A4taxremlife="N/A","n/a",A4taxvalue/A4taxremlife))</f>
        <v>86.140865363498222</v>
      </c>
      <c r="O519" s="167">
        <f>IF(O$3&gt;A4taxremlife,A4taxvalue-SUM($F519:N519),IF(A4taxremlife="N/A","n/a",A4taxvalue/A4taxremlife))</f>
        <v>86.140865363498222</v>
      </c>
      <c r="P519" s="167">
        <f>IF(P$3&gt;A4taxremlife,A4taxvalue-SUM($F519:O519),IF(A4taxremlife="N/A","n/a",A4taxvalue/A4taxremlife))</f>
        <v>86.140865363498222</v>
      </c>
      <c r="Q519" s="167">
        <f>IF(Q$3&gt;A4taxremlife,A4taxvalue-SUM($F519:P519),IF(A4taxremlife="N/A","n/a",A4taxvalue/A4taxremlife))</f>
        <v>86.140865363498222</v>
      </c>
      <c r="R519" s="167">
        <f>IF(R$3&gt;A4taxremlife,A4taxvalue-SUM($F519:Q519),IF(A4taxremlife="N/A","n/a",A4taxvalue/A4taxremlife))</f>
        <v>86.140865363498222</v>
      </c>
      <c r="S519" s="167">
        <f>IF(S$3&gt;A4taxremlife,A4taxvalue-SUM($F519:R519),IF(A4taxremlife="N/A","n/a",A4taxvalue/A4taxremlife))</f>
        <v>86.140865363498222</v>
      </c>
      <c r="T519" s="167">
        <f>IF(T$3&gt;A4taxremlife,A4taxvalue-SUM($F519:S519),IF(A4taxremlife="N/A","n/a",A4taxvalue/A4taxremlife))</f>
        <v>86.140865363498222</v>
      </c>
      <c r="U519" s="167">
        <f>IF(U$3&gt;A4taxremlife,A4taxvalue-SUM($F519:T519),IF(A4taxremlife="N/A","n/a",A4taxvalue/A4taxremlife))</f>
        <v>86.140865363498222</v>
      </c>
      <c r="V519" s="167">
        <f>IF(V$3&gt;A4taxremlife,A4taxvalue-SUM($F519:U519),IF(A4taxremlife="N/A","n/a",A4taxvalue/A4taxremlife))</f>
        <v>86.140865363498222</v>
      </c>
      <c r="W519" s="167">
        <f>IF(W$3&gt;A4taxremlife,A4taxvalue-SUM($F519:V519),IF(A4taxremlife="N/A","n/a",A4taxvalue/A4taxremlife))</f>
        <v>86.140865363498222</v>
      </c>
      <c r="X519" s="167">
        <f>IF(X$3&gt;A4taxremlife,A4taxvalue-SUM($F519:W519),IF(A4taxremlife="N/A","n/a",A4taxvalue/A4taxremlife))</f>
        <v>86.140865363498222</v>
      </c>
      <c r="Y519" s="167">
        <f>IF(Y$3&gt;A4taxremlife,A4taxvalue-SUM($F519:X519),IF(A4taxremlife="N/A","n/a",A4taxvalue/A4taxremlife))</f>
        <v>86.140865363498222</v>
      </c>
      <c r="Z519" s="167">
        <f>IF(Z$3&gt;A4taxremlife,A4taxvalue-SUM($F519:Y519),IF(A4taxremlife="N/A","n/a",A4taxvalue/A4taxremlife))</f>
        <v>86.140865363498222</v>
      </c>
      <c r="AA519" s="167">
        <f>IF(AA$3&gt;A4taxremlife,A4taxvalue-SUM($F519:Z519),IF(A4taxremlife="N/A","n/a",A4taxvalue/A4taxremlife))</f>
        <v>86.140865363498222</v>
      </c>
      <c r="AB519" s="167">
        <f>IF(AB$3&gt;A4taxremlife,A4taxvalue-SUM($F519:AA519),IF(A4taxremlife="N/A","n/a",A4taxvalue/A4taxremlife))</f>
        <v>86.140865363498222</v>
      </c>
      <c r="AC519" s="167">
        <f>IF(AC$3&gt;A4taxremlife,A4taxvalue-SUM($F519:AB519),IF(A4taxremlife="N/A","n/a",A4taxvalue/A4taxremlife))</f>
        <v>86.140865363498222</v>
      </c>
      <c r="AD519" s="167">
        <f>IF(AD$3&gt;A4taxremlife,A4taxvalue-SUM($F519:AC519),IF(A4taxremlife="N/A","n/a",A4taxvalue/A4taxremlife))</f>
        <v>86.140865363498222</v>
      </c>
      <c r="AE519" s="167">
        <f>IF(AE$3&gt;A4taxremlife,A4taxvalue-SUM($F519:AD519),IF(A4taxremlife="N/A","n/a",A4taxvalue/A4taxremlife))</f>
        <v>86.140865363498222</v>
      </c>
      <c r="AF519" s="167">
        <f>IF(AF$3&gt;A4taxremlife,A4taxvalue-SUM($F519:AE519),IF(A4taxremlife="N/A","n/a",A4taxvalue/A4taxremlife))</f>
        <v>86.140865363498222</v>
      </c>
      <c r="AG519" s="167">
        <f>IF(AG$3&gt;A4taxremlife,A4taxvalue-SUM($F519:AF519),IF(A4taxremlife="N/A","n/a",A4taxvalue/A4taxremlife))</f>
        <v>86.140865363498222</v>
      </c>
      <c r="AH519" s="167">
        <f>IF(AH$3&gt;A4taxremlife,A4taxvalue-SUM($F519:AG519),IF(A4taxremlife="N/A","n/a",A4taxvalue/A4taxremlife))</f>
        <v>86.140865363498222</v>
      </c>
      <c r="AI519" s="167">
        <f>IF(AI$3&gt;A4taxremlife,A4taxvalue-SUM($F519:AH519),IF(A4taxremlife="N/A","n/a",A4taxvalue/A4taxremlife))</f>
        <v>86.140865363498222</v>
      </c>
      <c r="AJ519" s="167">
        <f>IF(AJ$3&gt;A4taxremlife,A4taxvalue-SUM($F519:AI519),IF(A4taxremlife="N/A","n/a",A4taxvalue/A4taxremlife))</f>
        <v>74.754406964412283</v>
      </c>
      <c r="AK519" s="167">
        <f>IF(AK$3&gt;A4taxremlife,A4taxvalue-SUM($F519:AJ519),IF(A4taxremlife="N/A","n/a",A4taxvalue/A4taxremlife))</f>
        <v>0</v>
      </c>
      <c r="AL519" s="167">
        <f>IF(AL$3&gt;A4taxremlife,A4taxvalue-SUM($F519:AK519),IF(A4taxremlife="N/A","n/a",A4taxvalue/A4taxremlife))</f>
        <v>0</v>
      </c>
      <c r="AM519" s="167">
        <f>IF(AM$3&gt;A4taxremlife,A4taxvalue-SUM($F519:AL519),IF(A4taxremlife="N/A","n/a",A4taxvalue/A4taxremlife))</f>
        <v>0</v>
      </c>
      <c r="AN519" s="167">
        <f>IF(AN$3&gt;A4taxremlife,A4taxvalue-SUM($F519:AM519),IF(A4taxremlife="N/A","n/a",A4taxvalue/A4taxremlife))</f>
        <v>0</v>
      </c>
      <c r="AO519" s="167">
        <f>IF(AO$3&gt;A4taxremlife,A4taxvalue-SUM($F519:AN519),IF(A4taxremlife="N/A","n/a",A4taxvalue/A4taxremlife))</f>
        <v>0</v>
      </c>
      <c r="AP519" s="167">
        <f>IF(AP$3&gt;A4taxremlife,A4taxvalue-SUM($F519:AO519),IF(A4taxremlife="N/A","n/a",A4taxvalue/A4taxremlife))</f>
        <v>0</v>
      </c>
      <c r="AQ519" s="167">
        <f>IF(AQ$3&gt;A4taxremlife,A4taxvalue-SUM($F519:AP519),IF(A4taxremlife="N/A","n/a",A4taxvalue/A4taxremlife))</f>
        <v>0</v>
      </c>
      <c r="AR519" s="167">
        <f>IF(AR$3&gt;A4taxremlife,A4taxvalue-SUM($F519:AQ519),IF(A4taxremlife="N/A","n/a",A4taxvalue/A4taxremlife))</f>
        <v>0</v>
      </c>
      <c r="AS519" s="167">
        <f>IF(AS$3&gt;A4taxremlife,A4taxvalue-SUM($F519:AR519),IF(A4taxremlife="N/A","n/a",A4taxvalue/A4taxremlife))</f>
        <v>0</v>
      </c>
      <c r="AT519" s="167">
        <f>IF(AT$3&gt;A4taxremlife,A4taxvalue-SUM($F519:AS519),IF(A4taxremlife="N/A","n/a",A4taxvalue/A4taxremlife))</f>
        <v>0</v>
      </c>
      <c r="AU519" s="167">
        <f>IF(AU$3&gt;A4taxremlife,A4taxvalue-SUM($F519:AT519),IF(A4taxremlife="N/A","n/a",A4taxvalue/A4taxremlife))</f>
        <v>0</v>
      </c>
      <c r="AV519" s="167">
        <f>IF(AV$3&gt;A4taxremlife,A4taxvalue-SUM($F519:AU519),IF(A4taxremlife="N/A","n/a",A4taxvalue/A4taxremlife))</f>
        <v>0</v>
      </c>
      <c r="AW519" s="167">
        <f>IF(AW$3&gt;A4taxremlife,A4taxvalue-SUM($F519:AV519),IF(A4taxremlife="N/A","n/a",A4taxvalue/A4taxremlife))</f>
        <v>0</v>
      </c>
      <c r="AX519" s="167">
        <f>IF(AX$3&gt;A4taxremlife,A4taxvalue-SUM($F519:AW519),IF(A4taxremlife="N/A","n/a",A4taxvalue/A4taxremlife))</f>
        <v>0</v>
      </c>
      <c r="AY519" s="167">
        <f>IF(AY$3&gt;A4taxremlife,A4taxvalue-SUM($F519:AX519),IF(A4taxremlife="N/A","n/a",A4taxvalue/A4taxremlife))</f>
        <v>0</v>
      </c>
      <c r="AZ519" s="167">
        <f>IF(AZ$3&gt;A4taxremlife,A4taxvalue-SUM($F519:AY519),IF(A4taxremlife="N/A","n/a",A4taxvalue/A4taxremlife))</f>
        <v>0</v>
      </c>
      <c r="BA519" s="167">
        <f>IF(BA$3&gt;A4taxremlife,A4taxvalue-SUM($F519:AZ519),IF(A4taxremlife="N/A","n/a",A4taxvalue/A4taxremlife))</f>
        <v>0</v>
      </c>
      <c r="BB519" s="167">
        <f>IF(BB$3&gt;A4taxremlife,A4taxvalue-SUM($F519:BA519),IF(A4taxremlife="N/A","n/a",A4taxvalue/A4taxremlife))</f>
        <v>0</v>
      </c>
      <c r="BC519" s="167">
        <f>IF(BC$3&gt;A4taxremlife,A4taxvalue-SUM($F519:BB519),IF(A4taxremlife="N/A","n/a",A4taxvalue/A4taxremlife))</f>
        <v>0</v>
      </c>
      <c r="BD519" s="167">
        <f>IF(BD$3&gt;A4taxremlife,A4taxvalue-SUM($F519:BC519),IF(A4taxremlife="N/A","n/a",A4taxvalue/A4taxremlife))</f>
        <v>0</v>
      </c>
      <c r="BE519" s="167">
        <f>IF(BE$3&gt;A4taxremlife,A4taxvalue-SUM($F519:BD519),IF(A4taxremlife="N/A","n/a",A4taxvalue/A4taxremlife))</f>
        <v>0</v>
      </c>
      <c r="BF519" s="167">
        <f>IF(BF$3&gt;A4taxremlife,A4taxvalue-SUM($F519:BE519),IF(A4taxremlife="N/A","n/a",A4taxvalue/A4taxremlife))</f>
        <v>0</v>
      </c>
      <c r="BG519" s="167">
        <f>IF(BG$3&gt;A4taxremlife,A4taxvalue-SUM($F519:BF519),IF(A4taxremlife="N/A","n/a",A4taxvalue/A4taxremlife))</f>
        <v>0</v>
      </c>
      <c r="BH519" s="167">
        <f>IF(BH$3&gt;A4taxremlife,A4taxvalue-SUM($F519:BG519),IF(A4taxremlife="N/A","n/a",A4taxvalue/A4taxremlife))</f>
        <v>0</v>
      </c>
      <c r="BI519" s="167">
        <f>IF(BI$3&gt;A4taxremlife,A4taxvalue-SUM($F519:BH519),IF(A4taxremlife="N/A","n/a",A4taxvalue/A4taxremlife))</f>
        <v>0</v>
      </c>
      <c r="BJ519" s="20"/>
      <c r="BK519" s="20"/>
    </row>
    <row r="520" spans="1:63" s="6" customFormat="1" hidden="1" outlineLevel="2">
      <c r="A520" s="20"/>
      <c r="B520" s="20"/>
      <c r="C520" s="38"/>
      <c r="D520" s="641" t="s">
        <v>71</v>
      </c>
      <c r="E520" s="287">
        <v>0</v>
      </c>
      <c r="F520" s="40"/>
      <c r="G520" s="168"/>
      <c r="H520" s="168"/>
      <c r="I520" s="168"/>
      <c r="J520" s="168"/>
      <c r="K520" s="168"/>
      <c r="L520" s="168"/>
      <c r="M520" s="168"/>
      <c r="N520" s="168"/>
      <c r="O520" s="168"/>
      <c r="P520" s="168"/>
      <c r="Q520" s="168"/>
      <c r="R520" s="168"/>
      <c r="S520" s="168"/>
      <c r="T520" s="168"/>
      <c r="U520" s="168"/>
      <c r="V520" s="168"/>
      <c r="W520" s="168"/>
      <c r="X520" s="168"/>
      <c r="Y520" s="168"/>
      <c r="Z520" s="168"/>
      <c r="AA520" s="168"/>
      <c r="AB520" s="168"/>
      <c r="AC520" s="168"/>
      <c r="AD520" s="168"/>
      <c r="AE520" s="168"/>
      <c r="AF520" s="168"/>
      <c r="AG520" s="168"/>
      <c r="AH520" s="168"/>
      <c r="AI520" s="168"/>
      <c r="AJ520" s="168"/>
      <c r="AK520" s="168"/>
      <c r="AL520" s="168"/>
      <c r="AM520" s="168"/>
      <c r="AN520" s="168"/>
      <c r="AO520" s="168"/>
      <c r="AP520" s="168"/>
      <c r="AQ520" s="168"/>
      <c r="AR520" s="168"/>
      <c r="AS520" s="168"/>
      <c r="AT520" s="168"/>
      <c r="AU520" s="168"/>
      <c r="AV520" s="168"/>
      <c r="AW520" s="168"/>
      <c r="AX520" s="168"/>
      <c r="AY520" s="168"/>
      <c r="AZ520" s="168"/>
      <c r="BA520" s="168"/>
      <c r="BB520" s="168"/>
      <c r="BC520" s="168"/>
      <c r="BD520" s="168"/>
      <c r="BE520" s="168"/>
      <c r="BF520" s="168"/>
      <c r="BG520" s="168"/>
      <c r="BH520" s="168"/>
      <c r="BI520" s="168"/>
      <c r="BJ520" s="20"/>
      <c r="BK520" s="20"/>
    </row>
    <row r="521" spans="1:63" s="6" customFormat="1" hidden="1" outlineLevel="2">
      <c r="A521" s="20"/>
      <c r="B521" s="20"/>
      <c r="C521" s="38"/>
      <c r="D521" s="641"/>
      <c r="E521" s="287">
        <v>1</v>
      </c>
      <c r="F521" s="40"/>
      <c r="G521" s="312"/>
      <c r="H521" s="168">
        <f>IF(A4taxstdlife="n/a","n/a",IF(H$3&gt;(A4taxstdlife+$E521),((Input!$G$146+Input!$G$112)*$G$7)-SUM($G521:G521),((Input!$G$146+Input!$G$112)*$G$7)/A4taxstdlife))</f>
        <v>6.9688394075894493</v>
      </c>
      <c r="I521" s="168">
        <f>IF(A4taxstdlife="n/a","n/a",IF(I$3&gt;(A4taxstdlife+$E521),((Input!$G$146+Input!$G$112)*$G$7)-SUM($G521:H521),((Input!$G$146+Input!$G$112)*$G$7)/A4taxstdlife))</f>
        <v>6.9688394075894493</v>
      </c>
      <c r="J521" s="168">
        <f>IF(A4taxstdlife="n/a","n/a",IF(J$3&gt;(A4taxstdlife+$E521),((Input!$G$146+Input!$G$112)*$G$7)-SUM($G521:I521),((Input!$G$146+Input!$G$112)*$G$7)/A4taxstdlife))</f>
        <v>6.9688394075894493</v>
      </c>
      <c r="K521" s="168">
        <f>IF(A4taxstdlife="n/a","n/a",IF(K$3&gt;(A4taxstdlife+$E521),((Input!$G$146+Input!$G$112)*$G$7)-SUM($G521:J521),((Input!$G$146+Input!$G$112)*$G$7)/A4taxstdlife))</f>
        <v>6.9688394075894493</v>
      </c>
      <c r="L521" s="168">
        <f>IF(A4taxstdlife="n/a","n/a",IF(L$3&gt;(A4taxstdlife+$E521),((Input!$G$146+Input!$G$112)*$G$7)-SUM($G521:K521),((Input!$G$146+Input!$G$112)*$G$7)/A4taxstdlife))</f>
        <v>6.9688394075894493</v>
      </c>
      <c r="M521" s="168">
        <f>IF(A4taxstdlife="n/a","n/a",IF(M$3&gt;(A4taxstdlife+$E521),((Input!$G$146+Input!$G$112)*$G$7)-SUM($G521:L521),((Input!$G$146+Input!$G$112)*$G$7)/A4taxstdlife))</f>
        <v>6.9688394075894493</v>
      </c>
      <c r="N521" s="168">
        <f>IF(A4taxstdlife="n/a","n/a",IF(N$3&gt;(A4taxstdlife+$E521),((Input!$G$146+Input!$G$112)*$G$7)-SUM($G521:M521),((Input!$G$146+Input!$G$112)*$G$7)/A4taxstdlife))</f>
        <v>6.9688394075894493</v>
      </c>
      <c r="O521" s="168">
        <f>IF(A4taxstdlife="n/a","n/a",IF(O$3&gt;(A4taxstdlife+$E521),((Input!$G$146+Input!$G$112)*$G$7)-SUM($G521:N521),((Input!$G$146+Input!$G$112)*$G$7)/A4taxstdlife))</f>
        <v>6.9688394075894493</v>
      </c>
      <c r="P521" s="168">
        <f>IF(A4taxstdlife="n/a","n/a",IF(P$3&gt;(A4taxstdlife+$E521),((Input!$G$146+Input!$G$112)*$G$7)-SUM($G521:O521),((Input!$G$146+Input!$G$112)*$G$7)/A4taxstdlife))</f>
        <v>6.9688394075894493</v>
      </c>
      <c r="Q521" s="168">
        <f>IF(A4taxstdlife="n/a","n/a",IF(Q$3&gt;(A4taxstdlife+$E521),((Input!$G$146+Input!$G$112)*$G$7)-SUM($G521:P521),((Input!$G$146+Input!$G$112)*$G$7)/A4taxstdlife))</f>
        <v>6.9688394075894493</v>
      </c>
      <c r="R521" s="168">
        <f>IF(A4taxstdlife="n/a","n/a",IF(R$3&gt;(A4taxstdlife+$E521),((Input!$G$146+Input!$G$112)*$G$7)-SUM($G521:Q521),((Input!$G$146+Input!$G$112)*$G$7)/A4taxstdlife))</f>
        <v>6.9688394075894493</v>
      </c>
      <c r="S521" s="168">
        <f>IF(A4taxstdlife="n/a","n/a",IF(S$3&gt;(A4taxstdlife+$E521),((Input!$G$146+Input!$G$112)*$G$7)-SUM($G521:R521),((Input!$G$146+Input!$G$112)*$G$7)/A4taxstdlife))</f>
        <v>6.9688394075894493</v>
      </c>
      <c r="T521" s="168">
        <f>IF(A4taxstdlife="n/a","n/a",IF(T$3&gt;(A4taxstdlife+$E521),((Input!$G$146+Input!$G$112)*$G$7)-SUM($G521:S521),((Input!$G$146+Input!$G$112)*$G$7)/A4taxstdlife))</f>
        <v>6.9688394075894493</v>
      </c>
      <c r="U521" s="168">
        <f>IF(A4taxstdlife="n/a","n/a",IF(U$3&gt;(A4taxstdlife+$E521),((Input!$G$146+Input!$G$112)*$G$7)-SUM($G521:T521),((Input!$G$146+Input!$G$112)*$G$7)/A4taxstdlife))</f>
        <v>6.9688394075894493</v>
      </c>
      <c r="V521" s="168">
        <f>IF(A4taxstdlife="n/a","n/a",IF(V$3&gt;(A4taxstdlife+$E521),((Input!$G$146+Input!$G$112)*$G$7)-SUM($G521:U521),((Input!$G$146+Input!$G$112)*$G$7)/A4taxstdlife))</f>
        <v>6.9688394075894493</v>
      </c>
      <c r="W521" s="168">
        <f>IF(A4taxstdlife="n/a","n/a",IF(W$3&gt;(A4taxstdlife+$E521),((Input!$G$146+Input!$G$112)*$G$7)-SUM($G521:V521),((Input!$G$146+Input!$G$112)*$G$7)/A4taxstdlife))</f>
        <v>6.9688394075894493</v>
      </c>
      <c r="X521" s="168">
        <f>IF(A4taxstdlife="n/a","n/a",IF(X$3&gt;(A4taxstdlife+$E521),((Input!$G$146+Input!$G$112)*$G$7)-SUM($G521:W521),((Input!$G$146+Input!$G$112)*$G$7)/A4taxstdlife))</f>
        <v>6.9688394075894493</v>
      </c>
      <c r="Y521" s="168">
        <f>IF(A4taxstdlife="n/a","n/a",IF(Y$3&gt;(A4taxstdlife+$E521),((Input!$G$146+Input!$G$112)*$G$7)-SUM($G521:X521),((Input!$G$146+Input!$G$112)*$G$7)/A4taxstdlife))</f>
        <v>6.9688394075894493</v>
      </c>
      <c r="Z521" s="168">
        <f>IF(A4taxstdlife="n/a","n/a",IF(Z$3&gt;(A4taxstdlife+$E521),((Input!$G$146+Input!$G$112)*$G$7)-SUM($G521:Y521),((Input!$G$146+Input!$G$112)*$G$7)/A4taxstdlife))</f>
        <v>6.9688394075894493</v>
      </c>
      <c r="AA521" s="168">
        <f>IF(A4taxstdlife="n/a","n/a",IF(AA$3&gt;(A4taxstdlife+$E521),((Input!$G$146+Input!$G$112)*$G$7)-SUM($G521:Z521),((Input!$G$146+Input!$G$112)*$G$7)/A4taxstdlife))</f>
        <v>6.9688394075894493</v>
      </c>
      <c r="AB521" s="168">
        <f>IF(A4taxstdlife="n/a","n/a",IF(AB$3&gt;(A4taxstdlife+$E521),((Input!$G$146+Input!$G$112)*$G$7)-SUM($G521:AA521),((Input!$G$146+Input!$G$112)*$G$7)/A4taxstdlife))</f>
        <v>6.9688394075894493</v>
      </c>
      <c r="AC521" s="168">
        <f>IF(A4taxstdlife="n/a","n/a",IF(AC$3&gt;(A4taxstdlife+$E521),((Input!$G$146+Input!$G$112)*$G$7)-SUM($G521:AB521),((Input!$G$146+Input!$G$112)*$G$7)/A4taxstdlife))</f>
        <v>6.9688394075894493</v>
      </c>
      <c r="AD521" s="168">
        <f>IF(A4taxstdlife="n/a","n/a",IF(AD$3&gt;(A4taxstdlife+$E521),((Input!$G$146+Input!$G$112)*$G$7)-SUM($G521:AC521),((Input!$G$146+Input!$G$112)*$G$7)/A4taxstdlife))</f>
        <v>6.9688394075894493</v>
      </c>
      <c r="AE521" s="168">
        <f>IF(A4taxstdlife="n/a","n/a",IF(AE$3&gt;(A4taxstdlife+$E521),((Input!$G$146+Input!$G$112)*$G$7)-SUM($G521:AD521),((Input!$G$146+Input!$G$112)*$G$7)/A4taxstdlife))</f>
        <v>6.9688394075894493</v>
      </c>
      <c r="AF521" s="168">
        <f>IF(A4taxstdlife="n/a","n/a",IF(AF$3&gt;(A4taxstdlife+$E521),((Input!$G$146+Input!$G$112)*$G$7)-SUM($G521:AE521),((Input!$G$146+Input!$G$112)*$G$7)/A4taxstdlife))</f>
        <v>6.9688394075894493</v>
      </c>
      <c r="AG521" s="168">
        <f>IF(A4taxstdlife="n/a","n/a",IF(AG$3&gt;(A4taxstdlife+$E521),((Input!$G$146+Input!$G$112)*$G$7)-SUM($G521:AF521),((Input!$G$146+Input!$G$112)*$G$7)/A4taxstdlife))</f>
        <v>6.9688394075894493</v>
      </c>
      <c r="AH521" s="168">
        <f>IF(A4taxstdlife="n/a","n/a",IF(AH$3&gt;(A4taxstdlife+$E521),((Input!$G$146+Input!$G$112)*$G$7)-SUM($G521:AG521),((Input!$G$146+Input!$G$112)*$G$7)/A4taxstdlife))</f>
        <v>6.9688394075894493</v>
      </c>
      <c r="AI521" s="168">
        <f>IF(A4taxstdlife="n/a","n/a",IF(AI$3&gt;(A4taxstdlife+$E521),((Input!$G$146+Input!$G$112)*$G$7)-SUM($G521:AH521),((Input!$G$146+Input!$G$112)*$G$7)/A4taxstdlife))</f>
        <v>6.9688394075894493</v>
      </c>
      <c r="AJ521" s="168">
        <f>IF(A4taxstdlife="n/a","n/a",IF(AJ$3&gt;(A4taxstdlife+$E521),((Input!$G$146+Input!$G$112)*$G$7)-SUM($G521:AI521),((Input!$G$146+Input!$G$112)*$G$7)/A4taxstdlife))</f>
        <v>6.9688394075894493</v>
      </c>
      <c r="AK521" s="168">
        <f>IF(A4taxstdlife="n/a","n/a",IF(AK$3&gt;(A4taxstdlife+$E521),((Input!$G$146+Input!$G$112)*$G$7)-SUM($G521:AJ521),((Input!$G$146+Input!$G$112)*$G$7)/A4taxstdlife))</f>
        <v>6.9688394075894493</v>
      </c>
      <c r="AL521" s="168">
        <f>IF(A4taxstdlife="n/a","n/a",IF(AL$3&gt;(A4taxstdlife+$E521),((Input!$G$146+Input!$G$112)*$G$7)-SUM($G521:AK521),((Input!$G$146+Input!$G$112)*$G$7)/A4taxstdlife))</f>
        <v>6.9688394075894493</v>
      </c>
      <c r="AM521" s="168">
        <f>IF(A4taxstdlife="n/a","n/a",IF(AM$3&gt;(A4taxstdlife+$E521),((Input!$G$146+Input!$G$112)*$G$7)-SUM($G521:AL521),((Input!$G$146+Input!$G$112)*$G$7)/A4taxstdlife))</f>
        <v>6.9688394075894493</v>
      </c>
      <c r="AN521" s="168">
        <f>IF(A4taxstdlife="n/a","n/a",IF(AN$3&gt;(A4taxstdlife+$E521),((Input!$G$146+Input!$G$112)*$G$7)-SUM($G521:AM521),((Input!$G$146+Input!$G$112)*$G$7)/A4taxstdlife))</f>
        <v>6.9688394075894493</v>
      </c>
      <c r="AO521" s="168">
        <f>IF(A4taxstdlife="n/a","n/a",IF(AO$3&gt;(A4taxstdlife+$E521),((Input!$G$146+Input!$G$112)*$G$7)-SUM($G521:AN521),((Input!$G$146+Input!$G$112)*$G$7)/A4taxstdlife))</f>
        <v>6.9688394075894493</v>
      </c>
      <c r="AP521" s="168">
        <f>IF(A4taxstdlife="n/a","n/a",IF(AP$3&gt;(A4taxstdlife+$E521),((Input!$G$146+Input!$G$112)*$G$7)-SUM($G521:AO521),((Input!$G$146+Input!$G$112)*$G$7)/A4taxstdlife))</f>
        <v>6.9688394075894493</v>
      </c>
      <c r="AQ521" s="168">
        <f>IF(A4taxstdlife="n/a","n/a",IF(AQ$3&gt;(A4taxstdlife+$E521),((Input!$G$146+Input!$G$112)*$G$7)-SUM($G521:AP521),((Input!$G$146+Input!$G$112)*$G$7)/A4taxstdlife))</f>
        <v>6.9688394075894493</v>
      </c>
      <c r="AR521" s="168">
        <f>IF(A4taxstdlife="n/a","n/a",IF(AR$3&gt;(A4taxstdlife+$E521),((Input!$G$146+Input!$G$112)*$G$7)-SUM($G521:AQ521),((Input!$G$146+Input!$G$112)*$G$7)/A4taxstdlife))</f>
        <v>6.9688394075894493</v>
      </c>
      <c r="AS521" s="168">
        <f>IF(A4taxstdlife="n/a","n/a",IF(AS$3&gt;(A4taxstdlife+$E521),((Input!$G$146+Input!$G$112)*$G$7)-SUM($G521:AR521),((Input!$G$146+Input!$G$112)*$G$7)/A4taxstdlife))</f>
        <v>6.9688394075894493</v>
      </c>
      <c r="AT521" s="168">
        <f>IF(A4taxstdlife="n/a","n/a",IF(AT$3&gt;(A4taxstdlife+$E521),((Input!$G$146+Input!$G$112)*$G$7)-SUM($G521:AS521),((Input!$G$146+Input!$G$112)*$G$7)/A4taxstdlife))</f>
        <v>6.9688394075894493</v>
      </c>
      <c r="AU521" s="168">
        <f>IF(A4taxstdlife="n/a","n/a",IF(AU$3&gt;(A4taxstdlife+$E521),((Input!$G$146+Input!$G$112)*$G$7)-SUM($G521:AT521),((Input!$G$146+Input!$G$112)*$G$7)/A4taxstdlife))</f>
        <v>6.9688394075894493</v>
      </c>
      <c r="AV521" s="168">
        <f>IF(A4taxstdlife="n/a","n/a",IF(AV$3&gt;(A4taxstdlife+$E521),((Input!$G$146+Input!$G$112)*$G$7)-SUM($G521:AU521),((Input!$G$146+Input!$G$112)*$G$7)/A4taxstdlife))</f>
        <v>-1.1368683772161603E-13</v>
      </c>
      <c r="AW521" s="168">
        <f>IF(A4taxstdlife="n/a","n/a",IF(AW$3&gt;(A4taxstdlife+$E521),((Input!$G$146+Input!$G$112)*$G$7)-SUM($G521:AV521),((Input!$G$146+Input!$G$112)*$G$7)/A4taxstdlife))</f>
        <v>0</v>
      </c>
      <c r="AX521" s="168">
        <f>IF(A4taxstdlife="n/a","n/a",IF(AX$3&gt;(A4taxstdlife+$E521),((Input!$G$146+Input!$G$112)*$G$7)-SUM($G521:AW521),((Input!$G$146+Input!$G$112)*$G$7)/A4taxstdlife))</f>
        <v>0</v>
      </c>
      <c r="AY521" s="168">
        <f>IF(A4taxstdlife="n/a","n/a",IF(AY$3&gt;(A4taxstdlife+$E521),((Input!$G$146+Input!$G$112)*$G$7)-SUM($G521:AX521),((Input!$G$146+Input!$G$112)*$G$7)/A4taxstdlife))</f>
        <v>0</v>
      </c>
      <c r="AZ521" s="168">
        <f>IF(A4taxstdlife="n/a","n/a",IF(AZ$3&gt;(A4taxstdlife+$E521),((Input!$G$146+Input!$G$112)*$G$7)-SUM($G521:AY521),((Input!$G$146+Input!$G$112)*$G$7)/A4taxstdlife))</f>
        <v>0</v>
      </c>
      <c r="BA521" s="168">
        <f>IF(A4taxstdlife="n/a","n/a",IF(BA$3&gt;(A4taxstdlife+$E521),((Input!$G$146+Input!$G$112)*$G$7)-SUM($G521:AZ521),((Input!$G$146+Input!$G$112)*$G$7)/A4taxstdlife))</f>
        <v>0</v>
      </c>
      <c r="BB521" s="168">
        <f>IF(A4taxstdlife="n/a","n/a",IF(BB$3&gt;(A4taxstdlife+$E521),((Input!$G$146+Input!$G$112)*$G$7)-SUM($G521:BA521),((Input!$G$146+Input!$G$112)*$G$7)/A4taxstdlife))</f>
        <v>0</v>
      </c>
      <c r="BC521" s="168">
        <f>IF(A4taxstdlife="n/a","n/a",IF(BC$3&gt;(A4taxstdlife+$E521),((Input!$G$146+Input!$G$112)*$G$7)-SUM($G521:BB521),((Input!$G$146+Input!$G$112)*$G$7)/A4taxstdlife))</f>
        <v>0</v>
      </c>
      <c r="BD521" s="168">
        <f>IF(A4taxstdlife="n/a","n/a",IF(BD$3&gt;(A4taxstdlife+$E521),((Input!$G$146+Input!$G$112)*$G$7)-SUM($G521:BC521),((Input!$G$146+Input!$G$112)*$G$7)/A4taxstdlife))</f>
        <v>0</v>
      </c>
      <c r="BE521" s="168">
        <f>IF(A4taxstdlife="n/a","n/a",IF(BE$3&gt;(A4taxstdlife+$E521),((Input!$G$146+Input!$G$112)*$G$7)-SUM($G521:BD521),((Input!$G$146+Input!$G$112)*$G$7)/A4taxstdlife))</f>
        <v>0</v>
      </c>
      <c r="BF521" s="168">
        <f>IF(A4taxstdlife="n/a","n/a",IF(BF$3&gt;(A4taxstdlife+$E521),((Input!$G$146+Input!$G$112)*$G$7)-SUM($G521:BE521),((Input!$G$146+Input!$G$112)*$G$7)/A4taxstdlife))</f>
        <v>0</v>
      </c>
      <c r="BG521" s="168">
        <f>IF(A4taxstdlife="n/a","n/a",IF(BG$3&gt;(A4taxstdlife+$E521),((Input!$G$146+Input!$G$112)*$G$7)-SUM($G521:BF521),((Input!$G$146+Input!$G$112)*$G$7)/A4taxstdlife))</f>
        <v>0</v>
      </c>
      <c r="BH521" s="168">
        <f>IF(A4taxstdlife="n/a","n/a",IF(BH$3&gt;(A4taxstdlife+$E521),((Input!$G$146+Input!$G$112)*$G$7)-SUM($G521:BG521),((Input!$G$146+Input!$G$112)*$G$7)/A4taxstdlife))</f>
        <v>0</v>
      </c>
      <c r="BI521" s="168">
        <f>IF(A4taxstdlife="n/a","n/a",IF(BI$3&gt;(A4taxstdlife+$E521),((Input!$G$146+Input!$G$112)*$G$7)-SUM($G521:BH521),((Input!$G$146+Input!$G$112)*$G$7)/A4taxstdlife))</f>
        <v>0</v>
      </c>
      <c r="BJ521" s="20"/>
      <c r="BK521" s="20"/>
    </row>
    <row r="522" spans="1:63" s="6" customFormat="1" hidden="1" outlineLevel="2">
      <c r="A522" s="20"/>
      <c r="B522" s="20"/>
      <c r="C522" s="38"/>
      <c r="D522" s="641"/>
      <c r="E522" s="287">
        <v>2</v>
      </c>
      <c r="F522" s="40"/>
      <c r="G522" s="313"/>
      <c r="H522" s="314"/>
      <c r="I522" s="168">
        <f>IF(A4taxstdlife="n/a","n/a",IF(I$3&gt;(A4taxstdlife+$E522),((Input!$H$146+Input!$H$112)*$H$7)-SUM($H522:H522),((Input!$H$146+Input!$H$112)*$H$7)/A4taxstdlife))</f>
        <v>6.8186135763506757</v>
      </c>
      <c r="J522" s="168">
        <f>IF(A4taxstdlife="n/a","n/a",IF(J$3&gt;(A4taxstdlife+$E522),((Input!$H$146+Input!$H$112)*$H$7)-SUM($H522:I522),((Input!$H$146+Input!$H$112)*$H$7)/A4taxstdlife))</f>
        <v>6.8186135763506757</v>
      </c>
      <c r="K522" s="168">
        <f>IF(A4taxstdlife="n/a","n/a",IF(K$3&gt;(A4taxstdlife+$E522),((Input!$H$146+Input!$H$112)*$H$7)-SUM($H522:J522),((Input!$H$146+Input!$H$112)*$H$7)/A4taxstdlife))</f>
        <v>6.8186135763506757</v>
      </c>
      <c r="L522" s="168">
        <f>IF(A4taxstdlife="n/a","n/a",IF(L$3&gt;(A4taxstdlife+$E522),((Input!$H$146+Input!$H$112)*$H$7)-SUM($H522:K522),((Input!$H$146+Input!$H$112)*$H$7)/A4taxstdlife))</f>
        <v>6.8186135763506757</v>
      </c>
      <c r="M522" s="168">
        <f>IF(A4taxstdlife="n/a","n/a",IF(M$3&gt;(A4taxstdlife+$E522),((Input!$H$146+Input!$H$112)*$H$7)-SUM($H522:L522),((Input!$H$146+Input!$H$112)*$H$7)/A4taxstdlife))</f>
        <v>6.8186135763506757</v>
      </c>
      <c r="N522" s="168">
        <f>IF(A4taxstdlife="n/a","n/a",IF(N$3&gt;(A4taxstdlife+$E522),((Input!$H$146+Input!$H$112)*$H$7)-SUM($H522:M522),((Input!$H$146+Input!$H$112)*$H$7)/A4taxstdlife))</f>
        <v>6.8186135763506757</v>
      </c>
      <c r="O522" s="168">
        <f>IF(A4taxstdlife="n/a","n/a",IF(O$3&gt;(A4taxstdlife+$E522),((Input!$H$146+Input!$H$112)*$H$7)-SUM($H522:N522),((Input!$H$146+Input!$H$112)*$H$7)/A4taxstdlife))</f>
        <v>6.8186135763506757</v>
      </c>
      <c r="P522" s="168">
        <f>IF(A4taxstdlife="n/a","n/a",IF(P$3&gt;(A4taxstdlife+$E522),((Input!$H$146+Input!$H$112)*$H$7)-SUM($H522:O522),((Input!$H$146+Input!$H$112)*$H$7)/A4taxstdlife))</f>
        <v>6.8186135763506757</v>
      </c>
      <c r="Q522" s="168">
        <f>IF(A4taxstdlife="n/a","n/a",IF(Q$3&gt;(A4taxstdlife+$E522),((Input!$H$146+Input!$H$112)*$H$7)-SUM($H522:P522),((Input!$H$146+Input!$H$112)*$H$7)/A4taxstdlife))</f>
        <v>6.8186135763506757</v>
      </c>
      <c r="R522" s="168">
        <f>IF(A4taxstdlife="n/a","n/a",IF(R$3&gt;(A4taxstdlife+$E522),((Input!$H$146+Input!$H$112)*$H$7)-SUM($H522:Q522),((Input!$H$146+Input!$H$112)*$H$7)/A4taxstdlife))</f>
        <v>6.8186135763506757</v>
      </c>
      <c r="S522" s="168">
        <f>IF(A4taxstdlife="n/a","n/a",IF(S$3&gt;(A4taxstdlife+$E522),((Input!$H$146+Input!$H$112)*$H$7)-SUM($H522:R522),((Input!$H$146+Input!$H$112)*$H$7)/A4taxstdlife))</f>
        <v>6.8186135763506757</v>
      </c>
      <c r="T522" s="168">
        <f>IF(A4taxstdlife="n/a","n/a",IF(T$3&gt;(A4taxstdlife+$E522),((Input!$H$146+Input!$H$112)*$H$7)-SUM($H522:S522),((Input!$H$146+Input!$H$112)*$H$7)/A4taxstdlife))</f>
        <v>6.8186135763506757</v>
      </c>
      <c r="U522" s="168">
        <f>IF(A4taxstdlife="n/a","n/a",IF(U$3&gt;(A4taxstdlife+$E522),((Input!$H$146+Input!$H$112)*$H$7)-SUM($H522:T522),((Input!$H$146+Input!$H$112)*$H$7)/A4taxstdlife))</f>
        <v>6.8186135763506757</v>
      </c>
      <c r="V522" s="168">
        <f>IF(A4taxstdlife="n/a","n/a",IF(V$3&gt;(A4taxstdlife+$E522),((Input!$H$146+Input!$H$112)*$H$7)-SUM($H522:U522),((Input!$H$146+Input!$H$112)*$H$7)/A4taxstdlife))</f>
        <v>6.8186135763506757</v>
      </c>
      <c r="W522" s="168">
        <f>IF(A4taxstdlife="n/a","n/a",IF(W$3&gt;(A4taxstdlife+$E522),((Input!$H$146+Input!$H$112)*$H$7)-SUM($H522:V522),((Input!$H$146+Input!$H$112)*$H$7)/A4taxstdlife))</f>
        <v>6.8186135763506757</v>
      </c>
      <c r="X522" s="168">
        <f>IF(A4taxstdlife="n/a","n/a",IF(X$3&gt;(A4taxstdlife+$E522),((Input!$H$146+Input!$H$112)*$H$7)-SUM($H522:W522),((Input!$H$146+Input!$H$112)*$H$7)/A4taxstdlife))</f>
        <v>6.8186135763506757</v>
      </c>
      <c r="Y522" s="168">
        <f>IF(A4taxstdlife="n/a","n/a",IF(Y$3&gt;(A4taxstdlife+$E522),((Input!$H$146+Input!$H$112)*$H$7)-SUM($H522:X522),((Input!$H$146+Input!$H$112)*$H$7)/A4taxstdlife))</f>
        <v>6.8186135763506757</v>
      </c>
      <c r="Z522" s="168">
        <f>IF(A4taxstdlife="n/a","n/a",IF(Z$3&gt;(A4taxstdlife+$E522),((Input!$H$146+Input!$H$112)*$H$7)-SUM($H522:Y522),((Input!$H$146+Input!$H$112)*$H$7)/A4taxstdlife))</f>
        <v>6.8186135763506757</v>
      </c>
      <c r="AA522" s="168">
        <f>IF(A4taxstdlife="n/a","n/a",IF(AA$3&gt;(A4taxstdlife+$E522),((Input!$H$146+Input!$H$112)*$H$7)-SUM($H522:Z522),((Input!$H$146+Input!$H$112)*$H$7)/A4taxstdlife))</f>
        <v>6.8186135763506757</v>
      </c>
      <c r="AB522" s="168">
        <f>IF(A4taxstdlife="n/a","n/a",IF(AB$3&gt;(A4taxstdlife+$E522),((Input!$H$146+Input!$H$112)*$H$7)-SUM($H522:AA522),((Input!$H$146+Input!$H$112)*$H$7)/A4taxstdlife))</f>
        <v>6.8186135763506757</v>
      </c>
      <c r="AC522" s="168">
        <f>IF(A4taxstdlife="n/a","n/a",IF(AC$3&gt;(A4taxstdlife+$E522),((Input!$H$146+Input!$H$112)*$H$7)-SUM($H522:AB522),((Input!$H$146+Input!$H$112)*$H$7)/A4taxstdlife))</f>
        <v>6.8186135763506757</v>
      </c>
      <c r="AD522" s="168">
        <f>IF(A4taxstdlife="n/a","n/a",IF(AD$3&gt;(A4taxstdlife+$E522),((Input!$H$146+Input!$H$112)*$H$7)-SUM($H522:AC522),((Input!$H$146+Input!$H$112)*$H$7)/A4taxstdlife))</f>
        <v>6.8186135763506757</v>
      </c>
      <c r="AE522" s="168">
        <f>IF(A4taxstdlife="n/a","n/a",IF(AE$3&gt;(A4taxstdlife+$E522),((Input!$H$146+Input!$H$112)*$H$7)-SUM($H522:AD522),((Input!$H$146+Input!$H$112)*$H$7)/A4taxstdlife))</f>
        <v>6.8186135763506757</v>
      </c>
      <c r="AF522" s="168">
        <f>IF(A4taxstdlife="n/a","n/a",IF(AF$3&gt;(A4taxstdlife+$E522),((Input!$H$146+Input!$H$112)*$H$7)-SUM($H522:AE522),((Input!$H$146+Input!$H$112)*$H$7)/A4taxstdlife))</f>
        <v>6.8186135763506757</v>
      </c>
      <c r="AG522" s="168">
        <f>IF(A4taxstdlife="n/a","n/a",IF(AG$3&gt;(A4taxstdlife+$E522),((Input!$H$146+Input!$H$112)*$H$7)-SUM($H522:AF522),((Input!$H$146+Input!$H$112)*$H$7)/A4taxstdlife))</f>
        <v>6.8186135763506757</v>
      </c>
      <c r="AH522" s="168">
        <f>IF(A4taxstdlife="n/a","n/a",IF(AH$3&gt;(A4taxstdlife+$E522),((Input!$H$146+Input!$H$112)*$H$7)-SUM($H522:AG522),((Input!$H$146+Input!$H$112)*$H$7)/A4taxstdlife))</f>
        <v>6.8186135763506757</v>
      </c>
      <c r="AI522" s="168">
        <f>IF(A4taxstdlife="n/a","n/a",IF(AI$3&gt;(A4taxstdlife+$E522),((Input!$H$146+Input!$H$112)*$H$7)-SUM($H522:AH522),((Input!$H$146+Input!$H$112)*$H$7)/A4taxstdlife))</f>
        <v>6.8186135763506757</v>
      </c>
      <c r="AJ522" s="168">
        <f>IF(A4taxstdlife="n/a","n/a",IF(AJ$3&gt;(A4taxstdlife+$E522),((Input!$H$146+Input!$H$112)*$H$7)-SUM($H522:AI522),((Input!$H$146+Input!$H$112)*$H$7)/A4taxstdlife))</f>
        <v>6.8186135763506757</v>
      </c>
      <c r="AK522" s="168">
        <f>IF(A4taxstdlife="n/a","n/a",IF(AK$3&gt;(A4taxstdlife+$E522),((Input!$H$146+Input!$H$112)*$H$7)-SUM($H522:AJ522),((Input!$H$146+Input!$H$112)*$H$7)/A4taxstdlife))</f>
        <v>6.8186135763506757</v>
      </c>
      <c r="AL522" s="168">
        <f>IF(A4taxstdlife="n/a","n/a",IF(AL$3&gt;(A4taxstdlife+$E522),((Input!$H$146+Input!$H$112)*$H$7)-SUM($H522:AK522),((Input!$H$146+Input!$H$112)*$H$7)/A4taxstdlife))</f>
        <v>6.8186135763506757</v>
      </c>
      <c r="AM522" s="168">
        <f>IF(A4taxstdlife="n/a","n/a",IF(AM$3&gt;(A4taxstdlife+$E522),((Input!$H$146+Input!$H$112)*$H$7)-SUM($H522:AL522),((Input!$H$146+Input!$H$112)*$H$7)/A4taxstdlife))</f>
        <v>6.8186135763506757</v>
      </c>
      <c r="AN522" s="168">
        <f>IF(A4taxstdlife="n/a","n/a",IF(AN$3&gt;(A4taxstdlife+$E522),((Input!$H$146+Input!$H$112)*$H$7)-SUM($H522:AM522),((Input!$H$146+Input!$H$112)*$H$7)/A4taxstdlife))</f>
        <v>6.8186135763506757</v>
      </c>
      <c r="AO522" s="168">
        <f>IF(A4taxstdlife="n/a","n/a",IF(AO$3&gt;(A4taxstdlife+$E522),((Input!$H$146+Input!$H$112)*$H$7)-SUM($H522:AN522),((Input!$H$146+Input!$H$112)*$H$7)/A4taxstdlife))</f>
        <v>6.8186135763506757</v>
      </c>
      <c r="AP522" s="168">
        <f>IF(A4taxstdlife="n/a","n/a",IF(AP$3&gt;(A4taxstdlife+$E522),((Input!$H$146+Input!$H$112)*$H$7)-SUM($H522:AO522),((Input!$H$146+Input!$H$112)*$H$7)/A4taxstdlife))</f>
        <v>6.8186135763506757</v>
      </c>
      <c r="AQ522" s="168">
        <f>IF(A4taxstdlife="n/a","n/a",IF(AQ$3&gt;(A4taxstdlife+$E522),((Input!$H$146+Input!$H$112)*$H$7)-SUM($H522:AP522),((Input!$H$146+Input!$H$112)*$H$7)/A4taxstdlife))</f>
        <v>6.8186135763506757</v>
      </c>
      <c r="AR522" s="168">
        <f>IF(A4taxstdlife="n/a","n/a",IF(AR$3&gt;(A4taxstdlife+$E522),((Input!$H$146+Input!$H$112)*$H$7)-SUM($H522:AQ522),((Input!$H$146+Input!$H$112)*$H$7)/A4taxstdlife))</f>
        <v>6.8186135763506757</v>
      </c>
      <c r="AS522" s="168">
        <f>IF(A4taxstdlife="n/a","n/a",IF(AS$3&gt;(A4taxstdlife+$E522),((Input!$H$146+Input!$H$112)*$H$7)-SUM($H522:AR522),((Input!$H$146+Input!$H$112)*$H$7)/A4taxstdlife))</f>
        <v>6.8186135763506757</v>
      </c>
      <c r="AT522" s="168">
        <f>IF(A4taxstdlife="n/a","n/a",IF(AT$3&gt;(A4taxstdlife+$E522),((Input!$H$146+Input!$H$112)*$H$7)-SUM($H522:AS522),((Input!$H$146+Input!$H$112)*$H$7)/A4taxstdlife))</f>
        <v>6.8186135763506757</v>
      </c>
      <c r="AU522" s="168">
        <f>IF(A4taxstdlife="n/a","n/a",IF(AU$3&gt;(A4taxstdlife+$E522),((Input!$H$146+Input!$H$112)*$H$7)-SUM($H522:AT522),((Input!$H$146+Input!$H$112)*$H$7)/A4taxstdlife))</f>
        <v>6.8186135763506757</v>
      </c>
      <c r="AV522" s="168">
        <f>IF(A4taxstdlife="n/a","n/a",IF(AV$3&gt;(A4taxstdlife+$E522),((Input!$H$146+Input!$H$112)*$H$7)-SUM($H522:AU522),((Input!$H$146+Input!$H$112)*$H$7)/A4taxstdlife))</f>
        <v>6.8186135763506757</v>
      </c>
      <c r="AW522" s="168">
        <f>IF(A4taxstdlife="n/a","n/a",IF(AW$3&gt;(A4taxstdlife+$E522),((Input!$H$146+Input!$H$112)*$H$7)-SUM($H522:AV522),((Input!$H$146+Input!$H$112)*$H$7)/A4taxstdlife))</f>
        <v>-1.7053025658242404E-13</v>
      </c>
      <c r="AX522" s="168">
        <f>IF(A4taxstdlife="n/a","n/a",IF(AX$3&gt;(A4taxstdlife+$E522),((Input!$H$146+Input!$H$112)*$H$7)-SUM($H522:AW522),((Input!$H$146+Input!$H$112)*$H$7)/A4taxstdlife))</f>
        <v>0</v>
      </c>
      <c r="AY522" s="168">
        <f>IF(A4taxstdlife="n/a","n/a",IF(AY$3&gt;(A4taxstdlife+$E522),((Input!$H$146+Input!$H$112)*$H$7)-SUM($H522:AX522),((Input!$H$146+Input!$H$112)*$H$7)/A4taxstdlife))</f>
        <v>0</v>
      </c>
      <c r="AZ522" s="168">
        <f>IF(A4taxstdlife="n/a","n/a",IF(AZ$3&gt;(A4taxstdlife+$E522),((Input!$H$146+Input!$H$112)*$H$7)-SUM($H522:AY522),((Input!$H$146+Input!$H$112)*$H$7)/A4taxstdlife))</f>
        <v>0</v>
      </c>
      <c r="BA522" s="168">
        <f>IF(A4taxstdlife="n/a","n/a",IF(BA$3&gt;(A4taxstdlife+$E522),((Input!$H$146+Input!$H$112)*$H$7)-SUM($H522:AZ522),((Input!$H$146+Input!$H$112)*$H$7)/A4taxstdlife))</f>
        <v>0</v>
      </c>
      <c r="BB522" s="168">
        <f>IF(A4taxstdlife="n/a","n/a",IF(BB$3&gt;(A4taxstdlife+$E522),((Input!$H$146+Input!$H$112)*$H$7)-SUM($H522:BA522),((Input!$H$146+Input!$H$112)*$H$7)/A4taxstdlife))</f>
        <v>0</v>
      </c>
      <c r="BC522" s="168">
        <f>IF(A4taxstdlife="n/a","n/a",IF(BC$3&gt;(A4taxstdlife+$E522),((Input!$H$146+Input!$H$112)*$H$7)-SUM($H522:BB522),((Input!$H$146+Input!$H$112)*$H$7)/A4taxstdlife))</f>
        <v>0</v>
      </c>
      <c r="BD522" s="168">
        <f>IF(A4taxstdlife="n/a","n/a",IF(BD$3&gt;(A4taxstdlife+$E522),((Input!$H$146+Input!$H$112)*$H$7)-SUM($H522:BC522),((Input!$H$146+Input!$H$112)*$H$7)/A4taxstdlife))</f>
        <v>0</v>
      </c>
      <c r="BE522" s="168">
        <f>IF(A4taxstdlife="n/a","n/a",IF(BE$3&gt;(A4taxstdlife+$E522),((Input!$H$146+Input!$H$112)*$H$7)-SUM($H522:BD522),((Input!$H$146+Input!$H$112)*$H$7)/A4taxstdlife))</f>
        <v>0</v>
      </c>
      <c r="BF522" s="168">
        <f>IF(A4taxstdlife="n/a","n/a",IF(BF$3&gt;(A4taxstdlife+$E522),((Input!$H$146+Input!$H$112)*$H$7)-SUM($H522:BE522),((Input!$H$146+Input!$H$112)*$H$7)/A4taxstdlife))</f>
        <v>0</v>
      </c>
      <c r="BG522" s="168">
        <f>IF(A4taxstdlife="n/a","n/a",IF(BG$3&gt;(A4taxstdlife+$E522),((Input!$H$146+Input!$H$112)*$H$7)-SUM($H522:BF522),((Input!$H$146+Input!$H$112)*$H$7)/A4taxstdlife))</f>
        <v>0</v>
      </c>
      <c r="BH522" s="168">
        <f>IF(A4taxstdlife="n/a","n/a",IF(BH$3&gt;(A4taxstdlife+$E522),((Input!$H$146+Input!$H$112)*$H$7)-SUM($H522:BG522),((Input!$H$146+Input!$H$112)*$H$7)/A4taxstdlife))</f>
        <v>0</v>
      </c>
      <c r="BI522" s="168">
        <f>IF(A4taxstdlife="n/a","n/a",IF(BI$3&gt;(A4taxstdlife+$E522),((Input!$H$146+Input!$H$112)*$H$7)-SUM($H522:BH522),((Input!$H$146+Input!$H$112)*$H$7)/A4taxstdlife))</f>
        <v>0</v>
      </c>
      <c r="BJ522" s="20"/>
      <c r="BK522" s="20"/>
    </row>
    <row r="523" spans="1:63" s="6" customFormat="1" hidden="1" outlineLevel="2">
      <c r="A523" s="20"/>
      <c r="B523" s="20"/>
      <c r="C523" s="38"/>
      <c r="D523" s="641"/>
      <c r="E523" s="287">
        <v>3</v>
      </c>
      <c r="F523" s="40"/>
      <c r="G523" s="313"/>
      <c r="H523" s="315"/>
      <c r="I523" s="314"/>
      <c r="J523" s="168">
        <f>IF(A4taxstdlife="n/a","n/a",IF(J$3&gt;(A4taxstdlife+$E523),((Input!$I$146+Input!$I$112)*$I$7)-SUM($I523:I523),((Input!$I$146+Input!$I$112)*$I$7)/A4taxstdlife))</f>
        <v>6.2024119111374754</v>
      </c>
      <c r="K523" s="168">
        <f>IF(A4taxstdlife="n/a","n/a",IF(K$3&gt;(A4taxstdlife+$E523),((Input!$I$146+Input!$I$112)*$I$7)-SUM($I523:J523),((Input!$I$146+Input!$I$112)*$I$7)/A4taxstdlife))</f>
        <v>6.2024119111374754</v>
      </c>
      <c r="L523" s="168">
        <f>IF(A4taxstdlife="n/a","n/a",IF(L$3&gt;(A4taxstdlife+$E523),((Input!$I$146+Input!$I$112)*$I$7)-SUM($I523:K523),((Input!$I$146+Input!$I$112)*$I$7)/A4taxstdlife))</f>
        <v>6.2024119111374754</v>
      </c>
      <c r="M523" s="168">
        <f>IF(A4taxstdlife="n/a","n/a",IF(M$3&gt;(A4taxstdlife+$E523),((Input!$I$146+Input!$I$112)*$I$7)-SUM($I523:L523),((Input!$I$146+Input!$I$112)*$I$7)/A4taxstdlife))</f>
        <v>6.2024119111374754</v>
      </c>
      <c r="N523" s="168">
        <f>IF(A4taxstdlife="n/a","n/a",IF(N$3&gt;(A4taxstdlife+$E523),((Input!$I$146+Input!$I$112)*$I$7)-SUM($I523:M523),((Input!$I$146+Input!$I$112)*$I$7)/A4taxstdlife))</f>
        <v>6.2024119111374754</v>
      </c>
      <c r="O523" s="168">
        <f>IF(A4taxstdlife="n/a","n/a",IF(O$3&gt;(A4taxstdlife+$E523),((Input!$I$146+Input!$I$112)*$I$7)-SUM($I523:N523),((Input!$I$146+Input!$I$112)*$I$7)/A4taxstdlife))</f>
        <v>6.2024119111374754</v>
      </c>
      <c r="P523" s="168">
        <f>IF(A4taxstdlife="n/a","n/a",IF(P$3&gt;(A4taxstdlife+$E523),((Input!$I$146+Input!$I$112)*$I$7)-SUM($I523:O523),((Input!$I$146+Input!$I$112)*$I$7)/A4taxstdlife))</f>
        <v>6.2024119111374754</v>
      </c>
      <c r="Q523" s="168">
        <f>IF(A4taxstdlife="n/a","n/a",IF(Q$3&gt;(A4taxstdlife+$E523),((Input!$I$146+Input!$I$112)*$I$7)-SUM($I523:P523),((Input!$I$146+Input!$I$112)*$I$7)/A4taxstdlife))</f>
        <v>6.2024119111374754</v>
      </c>
      <c r="R523" s="168">
        <f>IF(A4taxstdlife="n/a","n/a",IF(R$3&gt;(A4taxstdlife+$E523),((Input!$I$146+Input!$I$112)*$I$7)-SUM($I523:Q523),((Input!$I$146+Input!$I$112)*$I$7)/A4taxstdlife))</f>
        <v>6.2024119111374754</v>
      </c>
      <c r="S523" s="168">
        <f>IF(A4taxstdlife="n/a","n/a",IF(S$3&gt;(A4taxstdlife+$E523),((Input!$I$146+Input!$I$112)*$I$7)-SUM($I523:R523),((Input!$I$146+Input!$I$112)*$I$7)/A4taxstdlife))</f>
        <v>6.2024119111374754</v>
      </c>
      <c r="T523" s="168">
        <f>IF(A4taxstdlife="n/a","n/a",IF(T$3&gt;(A4taxstdlife+$E523),((Input!$I$146+Input!$I$112)*$I$7)-SUM($I523:S523),((Input!$I$146+Input!$I$112)*$I$7)/A4taxstdlife))</f>
        <v>6.2024119111374754</v>
      </c>
      <c r="U523" s="168">
        <f>IF(A4taxstdlife="n/a","n/a",IF(U$3&gt;(A4taxstdlife+$E523),((Input!$I$146+Input!$I$112)*$I$7)-SUM($I523:T523),((Input!$I$146+Input!$I$112)*$I$7)/A4taxstdlife))</f>
        <v>6.2024119111374754</v>
      </c>
      <c r="V523" s="168">
        <f>IF(A4taxstdlife="n/a","n/a",IF(V$3&gt;(A4taxstdlife+$E523),((Input!$I$146+Input!$I$112)*$I$7)-SUM($I523:U523),((Input!$I$146+Input!$I$112)*$I$7)/A4taxstdlife))</f>
        <v>6.2024119111374754</v>
      </c>
      <c r="W523" s="168">
        <f>IF(A4taxstdlife="n/a","n/a",IF(W$3&gt;(A4taxstdlife+$E523),((Input!$I$146+Input!$I$112)*$I$7)-SUM($I523:V523),((Input!$I$146+Input!$I$112)*$I$7)/A4taxstdlife))</f>
        <v>6.2024119111374754</v>
      </c>
      <c r="X523" s="168">
        <f>IF(A4taxstdlife="n/a","n/a",IF(X$3&gt;(A4taxstdlife+$E523),((Input!$I$146+Input!$I$112)*$I$7)-SUM($I523:W523),((Input!$I$146+Input!$I$112)*$I$7)/A4taxstdlife))</f>
        <v>6.2024119111374754</v>
      </c>
      <c r="Y523" s="168">
        <f>IF(A4taxstdlife="n/a","n/a",IF(Y$3&gt;(A4taxstdlife+$E523),((Input!$I$146+Input!$I$112)*$I$7)-SUM($I523:X523),((Input!$I$146+Input!$I$112)*$I$7)/A4taxstdlife))</f>
        <v>6.2024119111374754</v>
      </c>
      <c r="Z523" s="168">
        <f>IF(A4taxstdlife="n/a","n/a",IF(Z$3&gt;(A4taxstdlife+$E523),((Input!$I$146+Input!$I$112)*$I$7)-SUM($I523:Y523),((Input!$I$146+Input!$I$112)*$I$7)/A4taxstdlife))</f>
        <v>6.2024119111374754</v>
      </c>
      <c r="AA523" s="168">
        <f>IF(A4taxstdlife="n/a","n/a",IF(AA$3&gt;(A4taxstdlife+$E523),((Input!$I$146+Input!$I$112)*$I$7)-SUM($I523:Z523),((Input!$I$146+Input!$I$112)*$I$7)/A4taxstdlife))</f>
        <v>6.2024119111374754</v>
      </c>
      <c r="AB523" s="168">
        <f>IF(A4taxstdlife="n/a","n/a",IF(AB$3&gt;(A4taxstdlife+$E523),((Input!$I$146+Input!$I$112)*$I$7)-SUM($I523:AA523),((Input!$I$146+Input!$I$112)*$I$7)/A4taxstdlife))</f>
        <v>6.2024119111374754</v>
      </c>
      <c r="AC523" s="168">
        <f>IF(A4taxstdlife="n/a","n/a",IF(AC$3&gt;(A4taxstdlife+$E523),((Input!$I$146+Input!$I$112)*$I$7)-SUM($I523:AB523),((Input!$I$146+Input!$I$112)*$I$7)/A4taxstdlife))</f>
        <v>6.2024119111374754</v>
      </c>
      <c r="AD523" s="168">
        <f>IF(A4taxstdlife="n/a","n/a",IF(AD$3&gt;(A4taxstdlife+$E523),((Input!$I$146+Input!$I$112)*$I$7)-SUM($I523:AC523),((Input!$I$146+Input!$I$112)*$I$7)/A4taxstdlife))</f>
        <v>6.2024119111374754</v>
      </c>
      <c r="AE523" s="168">
        <f>IF(A4taxstdlife="n/a","n/a",IF(AE$3&gt;(A4taxstdlife+$E523),((Input!$I$146+Input!$I$112)*$I$7)-SUM($I523:AD523),((Input!$I$146+Input!$I$112)*$I$7)/A4taxstdlife))</f>
        <v>6.2024119111374754</v>
      </c>
      <c r="AF523" s="168">
        <f>IF(A4taxstdlife="n/a","n/a",IF(AF$3&gt;(A4taxstdlife+$E523),((Input!$I$146+Input!$I$112)*$I$7)-SUM($I523:AE523),((Input!$I$146+Input!$I$112)*$I$7)/A4taxstdlife))</f>
        <v>6.2024119111374754</v>
      </c>
      <c r="AG523" s="168">
        <f>IF(A4taxstdlife="n/a","n/a",IF(AG$3&gt;(A4taxstdlife+$E523),((Input!$I$146+Input!$I$112)*$I$7)-SUM($I523:AF523),((Input!$I$146+Input!$I$112)*$I$7)/A4taxstdlife))</f>
        <v>6.2024119111374754</v>
      </c>
      <c r="AH523" s="168">
        <f>IF(A4taxstdlife="n/a","n/a",IF(AH$3&gt;(A4taxstdlife+$E523),((Input!$I$146+Input!$I$112)*$I$7)-SUM($I523:AG523),((Input!$I$146+Input!$I$112)*$I$7)/A4taxstdlife))</f>
        <v>6.2024119111374754</v>
      </c>
      <c r="AI523" s="168">
        <f>IF(A4taxstdlife="n/a","n/a",IF(AI$3&gt;(A4taxstdlife+$E523),((Input!$I$146+Input!$I$112)*$I$7)-SUM($I523:AH523),((Input!$I$146+Input!$I$112)*$I$7)/A4taxstdlife))</f>
        <v>6.2024119111374754</v>
      </c>
      <c r="AJ523" s="168">
        <f>IF(A4taxstdlife="n/a","n/a",IF(AJ$3&gt;(A4taxstdlife+$E523),((Input!$I$146+Input!$I$112)*$I$7)-SUM($I523:AI523),((Input!$I$146+Input!$I$112)*$I$7)/A4taxstdlife))</f>
        <v>6.2024119111374754</v>
      </c>
      <c r="AK523" s="168">
        <f>IF(A4taxstdlife="n/a","n/a",IF(AK$3&gt;(A4taxstdlife+$E523),((Input!$I$146+Input!$I$112)*$I$7)-SUM($I523:AJ523),((Input!$I$146+Input!$I$112)*$I$7)/A4taxstdlife))</f>
        <v>6.2024119111374754</v>
      </c>
      <c r="AL523" s="168">
        <f>IF(A4taxstdlife="n/a","n/a",IF(AL$3&gt;(A4taxstdlife+$E523),((Input!$I$146+Input!$I$112)*$I$7)-SUM($I523:AK523),((Input!$I$146+Input!$I$112)*$I$7)/A4taxstdlife))</f>
        <v>6.2024119111374754</v>
      </c>
      <c r="AM523" s="168">
        <f>IF(A4taxstdlife="n/a","n/a",IF(AM$3&gt;(A4taxstdlife+$E523),((Input!$I$146+Input!$I$112)*$I$7)-SUM($I523:AL523),((Input!$I$146+Input!$I$112)*$I$7)/A4taxstdlife))</f>
        <v>6.2024119111374754</v>
      </c>
      <c r="AN523" s="168">
        <f>IF(A4taxstdlife="n/a","n/a",IF(AN$3&gt;(A4taxstdlife+$E523),((Input!$I$146+Input!$I$112)*$I$7)-SUM($I523:AM523),((Input!$I$146+Input!$I$112)*$I$7)/A4taxstdlife))</f>
        <v>6.2024119111374754</v>
      </c>
      <c r="AO523" s="168">
        <f>IF(A4taxstdlife="n/a","n/a",IF(AO$3&gt;(A4taxstdlife+$E523),((Input!$I$146+Input!$I$112)*$I$7)-SUM($I523:AN523),((Input!$I$146+Input!$I$112)*$I$7)/A4taxstdlife))</f>
        <v>6.2024119111374754</v>
      </c>
      <c r="AP523" s="168">
        <f>IF(A4taxstdlife="n/a","n/a",IF(AP$3&gt;(A4taxstdlife+$E523),((Input!$I$146+Input!$I$112)*$I$7)-SUM($I523:AO523),((Input!$I$146+Input!$I$112)*$I$7)/A4taxstdlife))</f>
        <v>6.2024119111374754</v>
      </c>
      <c r="AQ523" s="168">
        <f>IF(A4taxstdlife="n/a","n/a",IF(AQ$3&gt;(A4taxstdlife+$E523),((Input!$I$146+Input!$I$112)*$I$7)-SUM($I523:AP523),((Input!$I$146+Input!$I$112)*$I$7)/A4taxstdlife))</f>
        <v>6.2024119111374754</v>
      </c>
      <c r="AR523" s="168">
        <f>IF(A4taxstdlife="n/a","n/a",IF(AR$3&gt;(A4taxstdlife+$E523),((Input!$I$146+Input!$I$112)*$I$7)-SUM($I523:AQ523),((Input!$I$146+Input!$I$112)*$I$7)/A4taxstdlife))</f>
        <v>6.2024119111374754</v>
      </c>
      <c r="AS523" s="168">
        <f>IF(A4taxstdlife="n/a","n/a",IF(AS$3&gt;(A4taxstdlife+$E523),((Input!$I$146+Input!$I$112)*$I$7)-SUM($I523:AR523),((Input!$I$146+Input!$I$112)*$I$7)/A4taxstdlife))</f>
        <v>6.2024119111374754</v>
      </c>
      <c r="AT523" s="168">
        <f>IF(A4taxstdlife="n/a","n/a",IF(AT$3&gt;(A4taxstdlife+$E523),((Input!$I$146+Input!$I$112)*$I$7)-SUM($I523:AS523),((Input!$I$146+Input!$I$112)*$I$7)/A4taxstdlife))</f>
        <v>6.2024119111374754</v>
      </c>
      <c r="AU523" s="168">
        <f>IF(A4taxstdlife="n/a","n/a",IF(AU$3&gt;(A4taxstdlife+$E523),((Input!$I$146+Input!$I$112)*$I$7)-SUM($I523:AT523),((Input!$I$146+Input!$I$112)*$I$7)/A4taxstdlife))</f>
        <v>6.2024119111374754</v>
      </c>
      <c r="AV523" s="168">
        <f>IF(A4taxstdlife="n/a","n/a",IF(AV$3&gt;(A4taxstdlife+$E523),((Input!$I$146+Input!$I$112)*$I$7)-SUM($I523:AU523),((Input!$I$146+Input!$I$112)*$I$7)/A4taxstdlife))</f>
        <v>6.2024119111374754</v>
      </c>
      <c r="AW523" s="168">
        <f>IF(A4taxstdlife="n/a","n/a",IF(AW$3&gt;(A4taxstdlife+$E523),((Input!$I$146+Input!$I$112)*$I$7)-SUM($I523:AV523),((Input!$I$146+Input!$I$112)*$I$7)/A4taxstdlife))</f>
        <v>6.2024119111374754</v>
      </c>
      <c r="AX523" s="168">
        <f>IF(A4taxstdlife="n/a","n/a",IF(AX$3&gt;(A4taxstdlife+$E523),((Input!$I$146+Input!$I$112)*$I$7)-SUM($I523:AW523),((Input!$I$146+Input!$I$112)*$I$7)/A4taxstdlife))</f>
        <v>-2.5579538487363607E-13</v>
      </c>
      <c r="AY523" s="168">
        <f>IF(A4taxstdlife="n/a","n/a",IF(AY$3&gt;(A4taxstdlife+$E523),((Input!$I$146+Input!$I$112)*$I$7)-SUM($I523:AX523),((Input!$I$146+Input!$I$112)*$I$7)/A4taxstdlife))</f>
        <v>0</v>
      </c>
      <c r="AZ523" s="168">
        <f>IF(A4taxstdlife="n/a","n/a",IF(AZ$3&gt;(A4taxstdlife+$E523),((Input!$I$146+Input!$I$112)*$I$7)-SUM($I523:AY523),((Input!$I$146+Input!$I$112)*$I$7)/A4taxstdlife))</f>
        <v>0</v>
      </c>
      <c r="BA523" s="168">
        <f>IF(A4taxstdlife="n/a","n/a",IF(BA$3&gt;(A4taxstdlife+$E523),((Input!$I$146+Input!$I$112)*$I$7)-SUM($I523:AZ523),((Input!$I$146+Input!$I$112)*$I$7)/A4taxstdlife))</f>
        <v>0</v>
      </c>
      <c r="BB523" s="168">
        <f>IF(A4taxstdlife="n/a","n/a",IF(BB$3&gt;(A4taxstdlife+$E523),((Input!$I$146+Input!$I$112)*$I$7)-SUM($I523:BA523),((Input!$I$146+Input!$I$112)*$I$7)/A4taxstdlife))</f>
        <v>0</v>
      </c>
      <c r="BC523" s="168">
        <f>IF(A4taxstdlife="n/a","n/a",IF(BC$3&gt;(A4taxstdlife+$E523),((Input!$I$146+Input!$I$112)*$I$7)-SUM($I523:BB523),((Input!$I$146+Input!$I$112)*$I$7)/A4taxstdlife))</f>
        <v>0</v>
      </c>
      <c r="BD523" s="168">
        <f>IF(A4taxstdlife="n/a","n/a",IF(BD$3&gt;(A4taxstdlife+$E523),((Input!$I$146+Input!$I$112)*$I$7)-SUM($I523:BC523),((Input!$I$146+Input!$I$112)*$I$7)/A4taxstdlife))</f>
        <v>0</v>
      </c>
      <c r="BE523" s="168">
        <f>IF(A4taxstdlife="n/a","n/a",IF(BE$3&gt;(A4taxstdlife+$E523),((Input!$I$146+Input!$I$112)*$I$7)-SUM($I523:BD523),((Input!$I$146+Input!$I$112)*$I$7)/A4taxstdlife))</f>
        <v>0</v>
      </c>
      <c r="BF523" s="168">
        <f>IF(A4taxstdlife="n/a","n/a",IF(BF$3&gt;(A4taxstdlife+$E523),((Input!$I$146+Input!$I$112)*$I$7)-SUM($I523:BE523),((Input!$I$146+Input!$I$112)*$I$7)/A4taxstdlife))</f>
        <v>0</v>
      </c>
      <c r="BG523" s="168">
        <f>IF(A4taxstdlife="n/a","n/a",IF(BG$3&gt;(A4taxstdlife+$E523),((Input!$I$146+Input!$I$112)*$I$7)-SUM($I523:BF523),((Input!$I$146+Input!$I$112)*$I$7)/A4taxstdlife))</f>
        <v>0</v>
      </c>
      <c r="BH523" s="168">
        <f>IF(A4taxstdlife="n/a","n/a",IF(BH$3&gt;(A4taxstdlife+$E523),((Input!$I$146+Input!$I$112)*$I$7)-SUM($I523:BG523),((Input!$I$146+Input!$I$112)*$I$7)/A4taxstdlife))</f>
        <v>0</v>
      </c>
      <c r="BI523" s="168">
        <f>IF(A4taxstdlife="n/a","n/a",IF(BI$3&gt;(A4taxstdlife+$E523),((Input!$I$146+Input!$I$112)*$I$7)-SUM($I523:BH523),((Input!$I$146+Input!$I$112)*$I$7)/A4taxstdlife))</f>
        <v>0</v>
      </c>
      <c r="BJ523" s="20"/>
      <c r="BK523" s="20"/>
    </row>
    <row r="524" spans="1:63" s="6" customFormat="1" hidden="1" outlineLevel="2">
      <c r="A524" s="20"/>
      <c r="B524" s="20"/>
      <c r="C524" s="38"/>
      <c r="D524" s="641"/>
      <c r="E524" s="287">
        <v>4</v>
      </c>
      <c r="F524" s="40"/>
      <c r="G524" s="313"/>
      <c r="H524" s="315"/>
      <c r="I524" s="315"/>
      <c r="J524" s="314"/>
      <c r="K524" s="168">
        <f>IF(A4taxstdlife="n/a","n/a",IF(K$3&gt;(A4taxstdlife+$E524),((Input!$J$146+Input!$J$112)*$J$7)-SUM($J524:J524),((Input!$J$146+Input!$J$112)*$J$7)/A4taxstdlife))</f>
        <v>6.457558506900666</v>
      </c>
      <c r="L524" s="168">
        <f>IF(A4taxstdlife="n/a","n/a",IF(L$3&gt;(A4taxstdlife+$E524),((Input!$J$146+Input!$J$112)*$J$7)-SUM($J524:K524),((Input!$J$146+Input!$J$112)*$J$7)/A4taxstdlife))</f>
        <v>6.457558506900666</v>
      </c>
      <c r="M524" s="168">
        <f>IF(A4taxstdlife="n/a","n/a",IF(M$3&gt;(A4taxstdlife+$E524),((Input!$J$146+Input!$J$112)*$J$7)-SUM($J524:L524),((Input!$J$146+Input!$J$112)*$J$7)/A4taxstdlife))</f>
        <v>6.457558506900666</v>
      </c>
      <c r="N524" s="168">
        <f>IF(A4taxstdlife="n/a","n/a",IF(N$3&gt;(A4taxstdlife+$E524),((Input!$J$146+Input!$J$112)*$J$7)-SUM($J524:M524),((Input!$J$146+Input!$J$112)*$J$7)/A4taxstdlife))</f>
        <v>6.457558506900666</v>
      </c>
      <c r="O524" s="168">
        <f>IF(A4taxstdlife="n/a","n/a",IF(O$3&gt;(A4taxstdlife+$E524),((Input!$J$146+Input!$J$112)*$J$7)-SUM($J524:N524),((Input!$J$146+Input!$J$112)*$J$7)/A4taxstdlife))</f>
        <v>6.457558506900666</v>
      </c>
      <c r="P524" s="168">
        <f>IF(A4taxstdlife="n/a","n/a",IF(P$3&gt;(A4taxstdlife+$E524),((Input!$J$146+Input!$J$112)*$J$7)-SUM($J524:O524),((Input!$J$146+Input!$J$112)*$J$7)/A4taxstdlife))</f>
        <v>6.457558506900666</v>
      </c>
      <c r="Q524" s="168">
        <f>IF(A4taxstdlife="n/a","n/a",IF(Q$3&gt;(A4taxstdlife+$E524),((Input!$J$146+Input!$J$112)*$J$7)-SUM($J524:P524),((Input!$J$146+Input!$J$112)*$J$7)/A4taxstdlife))</f>
        <v>6.457558506900666</v>
      </c>
      <c r="R524" s="168">
        <f>IF(A4taxstdlife="n/a","n/a",IF(R$3&gt;(A4taxstdlife+$E524),((Input!$J$146+Input!$J$112)*$J$7)-SUM($J524:Q524),((Input!$J$146+Input!$J$112)*$J$7)/A4taxstdlife))</f>
        <v>6.457558506900666</v>
      </c>
      <c r="S524" s="168">
        <f>IF(A4taxstdlife="n/a","n/a",IF(S$3&gt;(A4taxstdlife+$E524),((Input!$J$146+Input!$J$112)*$J$7)-SUM($J524:R524),((Input!$J$146+Input!$J$112)*$J$7)/A4taxstdlife))</f>
        <v>6.457558506900666</v>
      </c>
      <c r="T524" s="168">
        <f>IF(A4taxstdlife="n/a","n/a",IF(T$3&gt;(A4taxstdlife+$E524),((Input!$J$146+Input!$J$112)*$J$7)-SUM($J524:S524),((Input!$J$146+Input!$J$112)*$J$7)/A4taxstdlife))</f>
        <v>6.457558506900666</v>
      </c>
      <c r="U524" s="168">
        <f>IF(A4taxstdlife="n/a","n/a",IF(U$3&gt;(A4taxstdlife+$E524),((Input!$J$146+Input!$J$112)*$J$7)-SUM($J524:T524),((Input!$J$146+Input!$J$112)*$J$7)/A4taxstdlife))</f>
        <v>6.457558506900666</v>
      </c>
      <c r="V524" s="168">
        <f>IF(A4taxstdlife="n/a","n/a",IF(V$3&gt;(A4taxstdlife+$E524),((Input!$J$146+Input!$J$112)*$J$7)-SUM($J524:U524),((Input!$J$146+Input!$J$112)*$J$7)/A4taxstdlife))</f>
        <v>6.457558506900666</v>
      </c>
      <c r="W524" s="168">
        <f>IF(A4taxstdlife="n/a","n/a",IF(W$3&gt;(A4taxstdlife+$E524),((Input!$J$146+Input!$J$112)*$J$7)-SUM($J524:V524),((Input!$J$146+Input!$J$112)*$J$7)/A4taxstdlife))</f>
        <v>6.457558506900666</v>
      </c>
      <c r="X524" s="168">
        <f>IF(A4taxstdlife="n/a","n/a",IF(X$3&gt;(A4taxstdlife+$E524),((Input!$J$146+Input!$J$112)*$J$7)-SUM($J524:W524),((Input!$J$146+Input!$J$112)*$J$7)/A4taxstdlife))</f>
        <v>6.457558506900666</v>
      </c>
      <c r="Y524" s="168">
        <f>IF(A4taxstdlife="n/a","n/a",IF(Y$3&gt;(A4taxstdlife+$E524),((Input!$J$146+Input!$J$112)*$J$7)-SUM($J524:X524),((Input!$J$146+Input!$J$112)*$J$7)/A4taxstdlife))</f>
        <v>6.457558506900666</v>
      </c>
      <c r="Z524" s="168">
        <f>IF(A4taxstdlife="n/a","n/a",IF(Z$3&gt;(A4taxstdlife+$E524),((Input!$J$146+Input!$J$112)*$J$7)-SUM($J524:Y524),((Input!$J$146+Input!$J$112)*$J$7)/A4taxstdlife))</f>
        <v>6.457558506900666</v>
      </c>
      <c r="AA524" s="168">
        <f>IF(A4taxstdlife="n/a","n/a",IF(AA$3&gt;(A4taxstdlife+$E524),((Input!$J$146+Input!$J$112)*$J$7)-SUM($J524:Z524),((Input!$J$146+Input!$J$112)*$J$7)/A4taxstdlife))</f>
        <v>6.457558506900666</v>
      </c>
      <c r="AB524" s="168">
        <f>IF(A4taxstdlife="n/a","n/a",IF(AB$3&gt;(A4taxstdlife+$E524),((Input!$J$146+Input!$J$112)*$J$7)-SUM($J524:AA524),((Input!$J$146+Input!$J$112)*$J$7)/A4taxstdlife))</f>
        <v>6.457558506900666</v>
      </c>
      <c r="AC524" s="168">
        <f>IF(A4taxstdlife="n/a","n/a",IF(AC$3&gt;(A4taxstdlife+$E524),((Input!$J$146+Input!$J$112)*$J$7)-SUM($J524:AB524),((Input!$J$146+Input!$J$112)*$J$7)/A4taxstdlife))</f>
        <v>6.457558506900666</v>
      </c>
      <c r="AD524" s="168">
        <f>IF(A4taxstdlife="n/a","n/a",IF(AD$3&gt;(A4taxstdlife+$E524),((Input!$J$146+Input!$J$112)*$J$7)-SUM($J524:AC524),((Input!$J$146+Input!$J$112)*$J$7)/A4taxstdlife))</f>
        <v>6.457558506900666</v>
      </c>
      <c r="AE524" s="168">
        <f>IF(A4taxstdlife="n/a","n/a",IF(AE$3&gt;(A4taxstdlife+$E524),((Input!$J$146+Input!$J$112)*$J$7)-SUM($J524:AD524),((Input!$J$146+Input!$J$112)*$J$7)/A4taxstdlife))</f>
        <v>6.457558506900666</v>
      </c>
      <c r="AF524" s="168">
        <f>IF(A4taxstdlife="n/a","n/a",IF(AF$3&gt;(A4taxstdlife+$E524),((Input!$J$146+Input!$J$112)*$J$7)-SUM($J524:AE524),((Input!$J$146+Input!$J$112)*$J$7)/A4taxstdlife))</f>
        <v>6.457558506900666</v>
      </c>
      <c r="AG524" s="168">
        <f>IF(A4taxstdlife="n/a","n/a",IF(AG$3&gt;(A4taxstdlife+$E524),((Input!$J$146+Input!$J$112)*$J$7)-SUM($J524:AF524),((Input!$J$146+Input!$J$112)*$J$7)/A4taxstdlife))</f>
        <v>6.457558506900666</v>
      </c>
      <c r="AH524" s="168">
        <f>IF(A4taxstdlife="n/a","n/a",IF(AH$3&gt;(A4taxstdlife+$E524),((Input!$J$146+Input!$J$112)*$J$7)-SUM($J524:AG524),((Input!$J$146+Input!$J$112)*$J$7)/A4taxstdlife))</f>
        <v>6.457558506900666</v>
      </c>
      <c r="AI524" s="168">
        <f>IF(A4taxstdlife="n/a","n/a",IF(AI$3&gt;(A4taxstdlife+$E524),((Input!$J$146+Input!$J$112)*$J$7)-SUM($J524:AH524),((Input!$J$146+Input!$J$112)*$J$7)/A4taxstdlife))</f>
        <v>6.457558506900666</v>
      </c>
      <c r="AJ524" s="168">
        <f>IF(A4taxstdlife="n/a","n/a",IF(AJ$3&gt;(A4taxstdlife+$E524),((Input!$J$146+Input!$J$112)*$J$7)-SUM($J524:AI524),((Input!$J$146+Input!$J$112)*$J$7)/A4taxstdlife))</f>
        <v>6.457558506900666</v>
      </c>
      <c r="AK524" s="168">
        <f>IF(A4taxstdlife="n/a","n/a",IF(AK$3&gt;(A4taxstdlife+$E524),((Input!$J$146+Input!$J$112)*$J$7)-SUM($J524:AJ524),((Input!$J$146+Input!$J$112)*$J$7)/A4taxstdlife))</f>
        <v>6.457558506900666</v>
      </c>
      <c r="AL524" s="168">
        <f>IF(A4taxstdlife="n/a","n/a",IF(AL$3&gt;(A4taxstdlife+$E524),((Input!$J$146+Input!$J$112)*$J$7)-SUM($J524:AK524),((Input!$J$146+Input!$J$112)*$J$7)/A4taxstdlife))</f>
        <v>6.457558506900666</v>
      </c>
      <c r="AM524" s="168">
        <f>IF(A4taxstdlife="n/a","n/a",IF(AM$3&gt;(A4taxstdlife+$E524),((Input!$J$146+Input!$J$112)*$J$7)-SUM($J524:AL524),((Input!$J$146+Input!$J$112)*$J$7)/A4taxstdlife))</f>
        <v>6.457558506900666</v>
      </c>
      <c r="AN524" s="168">
        <f>IF(A4taxstdlife="n/a","n/a",IF(AN$3&gt;(A4taxstdlife+$E524),((Input!$J$146+Input!$J$112)*$J$7)-SUM($J524:AM524),((Input!$J$146+Input!$J$112)*$J$7)/A4taxstdlife))</f>
        <v>6.457558506900666</v>
      </c>
      <c r="AO524" s="168">
        <f>IF(A4taxstdlife="n/a","n/a",IF(AO$3&gt;(A4taxstdlife+$E524),((Input!$J$146+Input!$J$112)*$J$7)-SUM($J524:AN524),((Input!$J$146+Input!$J$112)*$J$7)/A4taxstdlife))</f>
        <v>6.457558506900666</v>
      </c>
      <c r="AP524" s="168">
        <f>IF(A4taxstdlife="n/a","n/a",IF(AP$3&gt;(A4taxstdlife+$E524),((Input!$J$146+Input!$J$112)*$J$7)-SUM($J524:AO524),((Input!$J$146+Input!$J$112)*$J$7)/A4taxstdlife))</f>
        <v>6.457558506900666</v>
      </c>
      <c r="AQ524" s="168">
        <f>IF(A4taxstdlife="n/a","n/a",IF(AQ$3&gt;(A4taxstdlife+$E524),((Input!$J$146+Input!$J$112)*$J$7)-SUM($J524:AP524),((Input!$J$146+Input!$J$112)*$J$7)/A4taxstdlife))</f>
        <v>6.457558506900666</v>
      </c>
      <c r="AR524" s="168">
        <f>IF(A4taxstdlife="n/a","n/a",IF(AR$3&gt;(A4taxstdlife+$E524),((Input!$J$146+Input!$J$112)*$J$7)-SUM($J524:AQ524),((Input!$J$146+Input!$J$112)*$J$7)/A4taxstdlife))</f>
        <v>6.457558506900666</v>
      </c>
      <c r="AS524" s="168">
        <f>IF(A4taxstdlife="n/a","n/a",IF(AS$3&gt;(A4taxstdlife+$E524),((Input!$J$146+Input!$J$112)*$J$7)-SUM($J524:AR524),((Input!$J$146+Input!$J$112)*$J$7)/A4taxstdlife))</f>
        <v>6.457558506900666</v>
      </c>
      <c r="AT524" s="168">
        <f>IF(A4taxstdlife="n/a","n/a",IF(AT$3&gt;(A4taxstdlife+$E524),((Input!$J$146+Input!$J$112)*$J$7)-SUM($J524:AS524),((Input!$J$146+Input!$J$112)*$J$7)/A4taxstdlife))</f>
        <v>6.457558506900666</v>
      </c>
      <c r="AU524" s="168">
        <f>IF(A4taxstdlife="n/a","n/a",IF(AU$3&gt;(A4taxstdlife+$E524),((Input!$J$146+Input!$J$112)*$J$7)-SUM($J524:AT524),((Input!$J$146+Input!$J$112)*$J$7)/A4taxstdlife))</f>
        <v>6.457558506900666</v>
      </c>
      <c r="AV524" s="168">
        <f>IF(A4taxstdlife="n/a","n/a",IF(AV$3&gt;(A4taxstdlife+$E524),((Input!$J$146+Input!$J$112)*$J$7)-SUM($J524:AU524),((Input!$J$146+Input!$J$112)*$J$7)/A4taxstdlife))</f>
        <v>6.457558506900666</v>
      </c>
      <c r="AW524" s="168">
        <f>IF(A4taxstdlife="n/a","n/a",IF(AW$3&gt;(A4taxstdlife+$E524),((Input!$J$146+Input!$J$112)*$J$7)-SUM($J524:AV524),((Input!$J$146+Input!$J$112)*$J$7)/A4taxstdlife))</f>
        <v>6.457558506900666</v>
      </c>
      <c r="AX524" s="168">
        <f>IF(A4taxstdlife="n/a","n/a",IF(AX$3&gt;(A4taxstdlife+$E524),((Input!$J$146+Input!$J$112)*$J$7)-SUM($J524:AW524),((Input!$J$146+Input!$J$112)*$J$7)/A4taxstdlife))</f>
        <v>6.457558506900666</v>
      </c>
      <c r="AY524" s="168">
        <f>IF(A4taxstdlife="n/a","n/a",IF(AY$3&gt;(A4taxstdlife+$E524),((Input!$J$146+Input!$J$112)*$J$7)-SUM($J524:AX524),((Input!$J$146+Input!$J$112)*$J$7)/A4taxstdlife))</f>
        <v>2.2737367544323206E-13</v>
      </c>
      <c r="AZ524" s="168">
        <f>IF(A4taxstdlife="n/a","n/a",IF(AZ$3&gt;(A4taxstdlife+$E524),((Input!$J$146+Input!$J$112)*$J$7)-SUM($J524:AY524),((Input!$J$146+Input!$J$112)*$J$7)/A4taxstdlife))</f>
        <v>0</v>
      </c>
      <c r="BA524" s="168">
        <f>IF(A4taxstdlife="n/a","n/a",IF(BA$3&gt;(A4taxstdlife+$E524),((Input!$J$146+Input!$J$112)*$J$7)-SUM($J524:AZ524),((Input!$J$146+Input!$J$112)*$J$7)/A4taxstdlife))</f>
        <v>0</v>
      </c>
      <c r="BB524" s="168">
        <f>IF(A4taxstdlife="n/a","n/a",IF(BB$3&gt;(A4taxstdlife+$E524),((Input!$J$146+Input!$J$112)*$J$7)-SUM($J524:BA524),((Input!$J$146+Input!$J$112)*$J$7)/A4taxstdlife))</f>
        <v>0</v>
      </c>
      <c r="BC524" s="168">
        <f>IF(A4taxstdlife="n/a","n/a",IF(BC$3&gt;(A4taxstdlife+$E524),((Input!$J$146+Input!$J$112)*$J$7)-SUM($J524:BB524),((Input!$J$146+Input!$J$112)*$J$7)/A4taxstdlife))</f>
        <v>0</v>
      </c>
      <c r="BD524" s="168">
        <f>IF(A4taxstdlife="n/a","n/a",IF(BD$3&gt;(A4taxstdlife+$E524),((Input!$J$146+Input!$J$112)*$J$7)-SUM($J524:BC524),((Input!$J$146+Input!$J$112)*$J$7)/A4taxstdlife))</f>
        <v>0</v>
      </c>
      <c r="BE524" s="168">
        <f>IF(A4taxstdlife="n/a","n/a",IF(BE$3&gt;(A4taxstdlife+$E524),((Input!$J$146+Input!$J$112)*$J$7)-SUM($J524:BD524),((Input!$J$146+Input!$J$112)*$J$7)/A4taxstdlife))</f>
        <v>0</v>
      </c>
      <c r="BF524" s="168">
        <f>IF(A4taxstdlife="n/a","n/a",IF(BF$3&gt;(A4taxstdlife+$E524),((Input!$J$146+Input!$J$112)*$J$7)-SUM($J524:BE524),((Input!$J$146+Input!$J$112)*$J$7)/A4taxstdlife))</f>
        <v>0</v>
      </c>
      <c r="BG524" s="168">
        <f>IF(A4taxstdlife="n/a","n/a",IF(BG$3&gt;(A4taxstdlife+$E524),((Input!$J$146+Input!$J$112)*$J$7)-SUM($J524:BF524),((Input!$J$146+Input!$J$112)*$J$7)/A4taxstdlife))</f>
        <v>0</v>
      </c>
      <c r="BH524" s="168">
        <f>IF(A4taxstdlife="n/a","n/a",IF(BH$3&gt;(A4taxstdlife+$E524),((Input!$J$146+Input!$J$112)*$J$7)-SUM($J524:BG524),((Input!$J$146+Input!$J$112)*$J$7)/A4taxstdlife))</f>
        <v>0</v>
      </c>
      <c r="BI524" s="168">
        <f>IF(A4taxstdlife="n/a","n/a",IF(BI$3&gt;(A4taxstdlife+$E524),((Input!$J$146+Input!$J$112)*$J$7)-SUM($J524:BH524),((Input!$J$146+Input!$J$112)*$J$7)/A4taxstdlife))</f>
        <v>0</v>
      </c>
      <c r="BJ524" s="20"/>
      <c r="BK524" s="20"/>
    </row>
    <row r="525" spans="1:63" s="6" customFormat="1" hidden="1" outlineLevel="2">
      <c r="A525" s="20"/>
      <c r="B525" s="20"/>
      <c r="C525" s="38"/>
      <c r="D525" s="641"/>
      <c r="E525" s="287">
        <v>5</v>
      </c>
      <c r="F525" s="40"/>
      <c r="G525" s="313"/>
      <c r="H525" s="315"/>
      <c r="I525" s="315"/>
      <c r="J525" s="315"/>
      <c r="K525" s="314"/>
      <c r="L525" s="168">
        <f>IF(A4taxstdlife="n/a","n/a",IF(L$3&gt;(A4taxstdlife+$E525),((Input!$K$146+Input!$K$112)*$K$7)-SUM($K525:K525),((Input!$K$146+Input!$K$112)*$K$7)/A4taxstdlife))</f>
        <v>5.3284290694721239</v>
      </c>
      <c r="M525" s="168">
        <f>IF(A4taxstdlife="n/a","n/a",IF(M$3&gt;(A4taxstdlife+$E525),((Input!$K$146+Input!$K$112)*$K$7)-SUM($K525:L525),((Input!$K$146+Input!$K$112)*$K$7)/A4taxstdlife))</f>
        <v>5.3284290694721239</v>
      </c>
      <c r="N525" s="168">
        <f>IF(A4taxstdlife="n/a","n/a",IF(N$3&gt;(A4taxstdlife+$E525),((Input!$K$146+Input!$K$112)*$K$7)-SUM($K525:M525),((Input!$K$146+Input!$K$112)*$K$7)/A4taxstdlife))</f>
        <v>5.3284290694721239</v>
      </c>
      <c r="O525" s="168">
        <f>IF(A4taxstdlife="n/a","n/a",IF(O$3&gt;(A4taxstdlife+$E525),((Input!$K$146+Input!$K$112)*$K$7)-SUM($K525:N525),((Input!$K$146+Input!$K$112)*$K$7)/A4taxstdlife))</f>
        <v>5.3284290694721239</v>
      </c>
      <c r="P525" s="168">
        <f>IF(A4taxstdlife="n/a","n/a",IF(P$3&gt;(A4taxstdlife+$E525),((Input!$K$146+Input!$K$112)*$K$7)-SUM($K525:O525),((Input!$K$146+Input!$K$112)*$K$7)/A4taxstdlife))</f>
        <v>5.3284290694721239</v>
      </c>
      <c r="Q525" s="168">
        <f>IF(A4taxstdlife="n/a","n/a",IF(Q$3&gt;(A4taxstdlife+$E525),((Input!$K$146+Input!$K$112)*$K$7)-SUM($K525:P525),((Input!$K$146+Input!$K$112)*$K$7)/A4taxstdlife))</f>
        <v>5.3284290694721239</v>
      </c>
      <c r="R525" s="168">
        <f>IF(A4taxstdlife="n/a","n/a",IF(R$3&gt;(A4taxstdlife+$E525),((Input!$K$146+Input!$K$112)*$K$7)-SUM($K525:Q525),((Input!$K$146+Input!$K$112)*$K$7)/A4taxstdlife))</f>
        <v>5.3284290694721239</v>
      </c>
      <c r="S525" s="168">
        <f>IF(A4taxstdlife="n/a","n/a",IF(S$3&gt;(A4taxstdlife+$E525),((Input!$K$146+Input!$K$112)*$K$7)-SUM($K525:R525),((Input!$K$146+Input!$K$112)*$K$7)/A4taxstdlife))</f>
        <v>5.3284290694721239</v>
      </c>
      <c r="T525" s="168">
        <f>IF(A4taxstdlife="n/a","n/a",IF(T$3&gt;(A4taxstdlife+$E525),((Input!$K$146+Input!$K$112)*$K$7)-SUM($K525:S525),((Input!$K$146+Input!$K$112)*$K$7)/A4taxstdlife))</f>
        <v>5.3284290694721239</v>
      </c>
      <c r="U525" s="168">
        <f>IF(A4taxstdlife="n/a","n/a",IF(U$3&gt;(A4taxstdlife+$E525),((Input!$K$146+Input!$K$112)*$K$7)-SUM($K525:T525),((Input!$K$146+Input!$K$112)*$K$7)/A4taxstdlife))</f>
        <v>5.3284290694721239</v>
      </c>
      <c r="V525" s="168">
        <f>IF(A4taxstdlife="n/a","n/a",IF(V$3&gt;(A4taxstdlife+$E525),((Input!$K$146+Input!$K$112)*$K$7)-SUM($K525:U525),((Input!$K$146+Input!$K$112)*$K$7)/A4taxstdlife))</f>
        <v>5.3284290694721239</v>
      </c>
      <c r="W525" s="168">
        <f>IF(A4taxstdlife="n/a","n/a",IF(W$3&gt;(A4taxstdlife+$E525),((Input!$K$146+Input!$K$112)*$K$7)-SUM($K525:V525),((Input!$K$146+Input!$K$112)*$K$7)/A4taxstdlife))</f>
        <v>5.3284290694721239</v>
      </c>
      <c r="X525" s="168">
        <f>IF(A4taxstdlife="n/a","n/a",IF(X$3&gt;(A4taxstdlife+$E525),((Input!$K$146+Input!$K$112)*$K$7)-SUM($K525:W525),((Input!$K$146+Input!$K$112)*$K$7)/A4taxstdlife))</f>
        <v>5.3284290694721239</v>
      </c>
      <c r="Y525" s="168">
        <f>IF(A4taxstdlife="n/a","n/a",IF(Y$3&gt;(A4taxstdlife+$E525),((Input!$K$146+Input!$K$112)*$K$7)-SUM($K525:X525),((Input!$K$146+Input!$K$112)*$K$7)/A4taxstdlife))</f>
        <v>5.3284290694721239</v>
      </c>
      <c r="Z525" s="168">
        <f>IF(A4taxstdlife="n/a","n/a",IF(Z$3&gt;(A4taxstdlife+$E525),((Input!$K$146+Input!$K$112)*$K$7)-SUM($K525:Y525),((Input!$K$146+Input!$K$112)*$K$7)/A4taxstdlife))</f>
        <v>5.3284290694721239</v>
      </c>
      <c r="AA525" s="168">
        <f>IF(A4taxstdlife="n/a","n/a",IF(AA$3&gt;(A4taxstdlife+$E525),((Input!$K$146+Input!$K$112)*$K$7)-SUM($K525:Z525),((Input!$K$146+Input!$K$112)*$K$7)/A4taxstdlife))</f>
        <v>5.3284290694721239</v>
      </c>
      <c r="AB525" s="168">
        <f>IF(A4taxstdlife="n/a","n/a",IF(AB$3&gt;(A4taxstdlife+$E525),((Input!$K$146+Input!$K$112)*$K$7)-SUM($K525:AA525),((Input!$K$146+Input!$K$112)*$K$7)/A4taxstdlife))</f>
        <v>5.3284290694721239</v>
      </c>
      <c r="AC525" s="168">
        <f>IF(A4taxstdlife="n/a","n/a",IF(AC$3&gt;(A4taxstdlife+$E525),((Input!$K$146+Input!$K$112)*$K$7)-SUM($K525:AB525),((Input!$K$146+Input!$K$112)*$K$7)/A4taxstdlife))</f>
        <v>5.3284290694721239</v>
      </c>
      <c r="AD525" s="168">
        <f>IF(A4taxstdlife="n/a","n/a",IF(AD$3&gt;(A4taxstdlife+$E525),((Input!$K$146+Input!$K$112)*$K$7)-SUM($K525:AC525),((Input!$K$146+Input!$K$112)*$K$7)/A4taxstdlife))</f>
        <v>5.3284290694721239</v>
      </c>
      <c r="AE525" s="168">
        <f>IF(A4taxstdlife="n/a","n/a",IF(AE$3&gt;(A4taxstdlife+$E525),((Input!$K$146+Input!$K$112)*$K$7)-SUM($K525:AD525),((Input!$K$146+Input!$K$112)*$K$7)/A4taxstdlife))</f>
        <v>5.3284290694721239</v>
      </c>
      <c r="AF525" s="168">
        <f>IF(A4taxstdlife="n/a","n/a",IF(AF$3&gt;(A4taxstdlife+$E525),((Input!$K$146+Input!$K$112)*$K$7)-SUM($K525:AE525),((Input!$K$146+Input!$K$112)*$K$7)/A4taxstdlife))</f>
        <v>5.3284290694721239</v>
      </c>
      <c r="AG525" s="168">
        <f>IF(A4taxstdlife="n/a","n/a",IF(AG$3&gt;(A4taxstdlife+$E525),((Input!$K$146+Input!$K$112)*$K$7)-SUM($K525:AF525),((Input!$K$146+Input!$K$112)*$K$7)/A4taxstdlife))</f>
        <v>5.3284290694721239</v>
      </c>
      <c r="AH525" s="168">
        <f>IF(A4taxstdlife="n/a","n/a",IF(AH$3&gt;(A4taxstdlife+$E525),((Input!$K$146+Input!$K$112)*$K$7)-SUM($K525:AG525),((Input!$K$146+Input!$K$112)*$K$7)/A4taxstdlife))</f>
        <v>5.3284290694721239</v>
      </c>
      <c r="AI525" s="168">
        <f>IF(A4taxstdlife="n/a","n/a",IF(AI$3&gt;(A4taxstdlife+$E525),((Input!$K$146+Input!$K$112)*$K$7)-SUM($K525:AH525),((Input!$K$146+Input!$K$112)*$K$7)/A4taxstdlife))</f>
        <v>5.3284290694721239</v>
      </c>
      <c r="AJ525" s="168">
        <f>IF(A4taxstdlife="n/a","n/a",IF(AJ$3&gt;(A4taxstdlife+$E525),((Input!$K$146+Input!$K$112)*$K$7)-SUM($K525:AI525),((Input!$K$146+Input!$K$112)*$K$7)/A4taxstdlife))</f>
        <v>5.3284290694721239</v>
      </c>
      <c r="AK525" s="168">
        <f>IF(A4taxstdlife="n/a","n/a",IF(AK$3&gt;(A4taxstdlife+$E525),((Input!$K$146+Input!$K$112)*$K$7)-SUM($K525:AJ525),((Input!$K$146+Input!$K$112)*$K$7)/A4taxstdlife))</f>
        <v>5.3284290694721239</v>
      </c>
      <c r="AL525" s="168">
        <f>IF(A4taxstdlife="n/a","n/a",IF(AL$3&gt;(A4taxstdlife+$E525),((Input!$K$146+Input!$K$112)*$K$7)-SUM($K525:AK525),((Input!$K$146+Input!$K$112)*$K$7)/A4taxstdlife))</f>
        <v>5.3284290694721239</v>
      </c>
      <c r="AM525" s="168">
        <f>IF(A4taxstdlife="n/a","n/a",IF(AM$3&gt;(A4taxstdlife+$E525),((Input!$K$146+Input!$K$112)*$K$7)-SUM($K525:AL525),((Input!$K$146+Input!$K$112)*$K$7)/A4taxstdlife))</f>
        <v>5.3284290694721239</v>
      </c>
      <c r="AN525" s="168">
        <f>IF(A4taxstdlife="n/a","n/a",IF(AN$3&gt;(A4taxstdlife+$E525),((Input!$K$146+Input!$K$112)*$K$7)-SUM($K525:AM525),((Input!$K$146+Input!$K$112)*$K$7)/A4taxstdlife))</f>
        <v>5.3284290694721239</v>
      </c>
      <c r="AO525" s="168">
        <f>IF(A4taxstdlife="n/a","n/a",IF(AO$3&gt;(A4taxstdlife+$E525),((Input!$K$146+Input!$K$112)*$K$7)-SUM($K525:AN525),((Input!$K$146+Input!$K$112)*$K$7)/A4taxstdlife))</f>
        <v>5.3284290694721239</v>
      </c>
      <c r="AP525" s="168">
        <f>IF(A4taxstdlife="n/a","n/a",IF(AP$3&gt;(A4taxstdlife+$E525),((Input!$K$146+Input!$K$112)*$K$7)-SUM($K525:AO525),((Input!$K$146+Input!$K$112)*$K$7)/A4taxstdlife))</f>
        <v>5.3284290694721239</v>
      </c>
      <c r="AQ525" s="168">
        <f>IF(A4taxstdlife="n/a","n/a",IF(AQ$3&gt;(A4taxstdlife+$E525),((Input!$K$146+Input!$K$112)*$K$7)-SUM($K525:AP525),((Input!$K$146+Input!$K$112)*$K$7)/A4taxstdlife))</f>
        <v>5.3284290694721239</v>
      </c>
      <c r="AR525" s="168">
        <f>IF(A4taxstdlife="n/a","n/a",IF(AR$3&gt;(A4taxstdlife+$E525),((Input!$K$146+Input!$K$112)*$K$7)-SUM($K525:AQ525),((Input!$K$146+Input!$K$112)*$K$7)/A4taxstdlife))</f>
        <v>5.3284290694721239</v>
      </c>
      <c r="AS525" s="168">
        <f>IF(A4taxstdlife="n/a","n/a",IF(AS$3&gt;(A4taxstdlife+$E525),((Input!$K$146+Input!$K$112)*$K$7)-SUM($K525:AR525),((Input!$K$146+Input!$K$112)*$K$7)/A4taxstdlife))</f>
        <v>5.3284290694721239</v>
      </c>
      <c r="AT525" s="168">
        <f>IF(A4taxstdlife="n/a","n/a",IF(AT$3&gt;(A4taxstdlife+$E525),((Input!$K$146+Input!$K$112)*$K$7)-SUM($K525:AS525),((Input!$K$146+Input!$K$112)*$K$7)/A4taxstdlife))</f>
        <v>5.3284290694721239</v>
      </c>
      <c r="AU525" s="168">
        <f>IF(A4taxstdlife="n/a","n/a",IF(AU$3&gt;(A4taxstdlife+$E525),((Input!$K$146+Input!$K$112)*$K$7)-SUM($K525:AT525),((Input!$K$146+Input!$K$112)*$K$7)/A4taxstdlife))</f>
        <v>5.3284290694721239</v>
      </c>
      <c r="AV525" s="168">
        <f>IF(A4taxstdlife="n/a","n/a",IF(AV$3&gt;(A4taxstdlife+$E525),((Input!$K$146+Input!$K$112)*$K$7)-SUM($K525:AU525),((Input!$K$146+Input!$K$112)*$K$7)/A4taxstdlife))</f>
        <v>5.3284290694721239</v>
      </c>
      <c r="AW525" s="168">
        <f>IF(A4taxstdlife="n/a","n/a",IF(AW$3&gt;(A4taxstdlife+$E525),((Input!$K$146+Input!$K$112)*$K$7)-SUM($K525:AV525),((Input!$K$146+Input!$K$112)*$K$7)/A4taxstdlife))</f>
        <v>5.3284290694721239</v>
      </c>
      <c r="AX525" s="168">
        <f>IF(A4taxstdlife="n/a","n/a",IF(AX$3&gt;(A4taxstdlife+$E525),((Input!$K$146+Input!$K$112)*$K$7)-SUM($K525:AW525),((Input!$K$146+Input!$K$112)*$K$7)/A4taxstdlife))</f>
        <v>5.3284290694721239</v>
      </c>
      <c r="AY525" s="168">
        <f>IF(A4taxstdlife="n/a","n/a",IF(AY$3&gt;(A4taxstdlife+$E525),((Input!$K$146+Input!$K$112)*$K$7)-SUM($K525:AX525),((Input!$K$146+Input!$K$112)*$K$7)/A4taxstdlife))</f>
        <v>5.3284290694721239</v>
      </c>
      <c r="AZ525" s="168">
        <f>IF(A4taxstdlife="n/a","n/a",IF(AZ$3&gt;(A4taxstdlife+$E525),((Input!$K$146+Input!$K$112)*$K$7)-SUM($K525:AY525),((Input!$K$146+Input!$K$112)*$K$7)/A4taxstdlife))</f>
        <v>5.6843418860808015E-14</v>
      </c>
      <c r="BA525" s="168">
        <f>IF(A4taxstdlife="n/a","n/a",IF(BA$3&gt;(A4taxstdlife+$E525),((Input!$K$146+Input!$K$112)*$K$7)-SUM($K525:AZ525),((Input!$K$146+Input!$K$112)*$K$7)/A4taxstdlife))</f>
        <v>0</v>
      </c>
      <c r="BB525" s="168">
        <f>IF(A4taxstdlife="n/a","n/a",IF(BB$3&gt;(A4taxstdlife+$E525),((Input!$K$146+Input!$K$112)*$K$7)-SUM($K525:BA525),((Input!$K$146+Input!$K$112)*$K$7)/A4taxstdlife))</f>
        <v>0</v>
      </c>
      <c r="BC525" s="168">
        <f>IF(A4taxstdlife="n/a","n/a",IF(BC$3&gt;(A4taxstdlife+$E525),((Input!$K$146+Input!$K$112)*$K$7)-SUM($K525:BB525),((Input!$K$146+Input!$K$112)*$K$7)/A4taxstdlife))</f>
        <v>0</v>
      </c>
      <c r="BD525" s="168">
        <f>IF(A4taxstdlife="n/a","n/a",IF(BD$3&gt;(A4taxstdlife+$E525),((Input!$K$146+Input!$K$112)*$K$7)-SUM($K525:BC525),((Input!$K$146+Input!$K$112)*$K$7)/A4taxstdlife))</f>
        <v>0</v>
      </c>
      <c r="BE525" s="168">
        <f>IF(A4taxstdlife="n/a","n/a",IF(BE$3&gt;(A4taxstdlife+$E525),((Input!$K$146+Input!$K$112)*$K$7)-SUM($K525:BD525),((Input!$K$146+Input!$K$112)*$K$7)/A4taxstdlife))</f>
        <v>0</v>
      </c>
      <c r="BF525" s="168">
        <f>IF(A4taxstdlife="n/a","n/a",IF(BF$3&gt;(A4taxstdlife+$E525),((Input!$K$146+Input!$K$112)*$K$7)-SUM($K525:BE525),((Input!$K$146+Input!$K$112)*$K$7)/A4taxstdlife))</f>
        <v>0</v>
      </c>
      <c r="BG525" s="168">
        <f>IF(A4taxstdlife="n/a","n/a",IF(BG$3&gt;(A4taxstdlife+$E525),((Input!$K$146+Input!$K$112)*$K$7)-SUM($K525:BF525),((Input!$K$146+Input!$K$112)*$K$7)/A4taxstdlife))</f>
        <v>0</v>
      </c>
      <c r="BH525" s="168">
        <f>IF(A4taxstdlife="n/a","n/a",IF(BH$3&gt;(A4taxstdlife+$E525),((Input!$K$146+Input!$K$112)*$K$7)-SUM($K525:BG525),((Input!$K$146+Input!$K$112)*$K$7)/A4taxstdlife))</f>
        <v>0</v>
      </c>
      <c r="BI525" s="168">
        <f>IF(A4taxstdlife="n/a","n/a",IF(BI$3&gt;(A4taxstdlife+$E525),((Input!$K$146+Input!$K$112)*$K$7)-SUM($K525:BH525),((Input!$K$146+Input!$K$112)*$K$7)/A4taxstdlife))</f>
        <v>0</v>
      </c>
      <c r="BJ525" s="20"/>
      <c r="BK525" s="20"/>
    </row>
    <row r="526" spans="1:63" s="6" customFormat="1" hidden="1" outlineLevel="2">
      <c r="A526" s="20"/>
      <c r="B526" s="20"/>
      <c r="C526" s="38"/>
      <c r="D526" s="641"/>
      <c r="E526" s="287">
        <v>6</v>
      </c>
      <c r="F526" s="40"/>
      <c r="G526" s="313"/>
      <c r="H526" s="315"/>
      <c r="I526" s="315"/>
      <c r="J526" s="315"/>
      <c r="K526" s="315"/>
      <c r="L526" s="314"/>
      <c r="M526" s="168">
        <f>IF(A4taxstdlife="n/a","n/a",IF(M$3&gt;(A4taxstdlife+$E526),((Input!$L$146+Input!$L$112)*$L$7)-SUM($L526:L526),((Input!$L$146+Input!$L$112)*$L$7)/A4taxstdlife))</f>
        <v>0</v>
      </c>
      <c r="N526" s="168">
        <f>IF(A4taxstdlife="n/a","n/a",IF(N$3&gt;(A4taxstdlife+$E526),((Input!$L$146+Input!$L$112)*$L$7)-SUM($L526:M526),((Input!$L$146+Input!$L$112)*$L$7)/A4taxstdlife))</f>
        <v>0</v>
      </c>
      <c r="O526" s="168">
        <f>IF(A4taxstdlife="n/a","n/a",IF(O$3&gt;(A4taxstdlife+$E526),((Input!$L$146+Input!$L$112)*$L$7)-SUM($L526:N526),((Input!$L$146+Input!$L$112)*$L$7)/A4taxstdlife))</f>
        <v>0</v>
      </c>
      <c r="P526" s="168">
        <f>IF(A4taxstdlife="n/a","n/a",IF(P$3&gt;(A4taxstdlife+$E526),((Input!$L$146+Input!$L$112)*$L$7)-SUM($L526:O526),((Input!$L$146+Input!$L$112)*$L$7)/A4taxstdlife))</f>
        <v>0</v>
      </c>
      <c r="Q526" s="168">
        <f>IF(A4taxstdlife="n/a","n/a",IF(Q$3&gt;(A4taxstdlife+$E526),((Input!$L$146+Input!$L$112)*$L$7)-SUM($L526:P526),((Input!$L$146+Input!$L$112)*$L$7)/A4taxstdlife))</f>
        <v>0</v>
      </c>
      <c r="R526" s="168">
        <f>IF(A4taxstdlife="n/a","n/a",IF(R$3&gt;(A4taxstdlife+$E526),((Input!$L$146+Input!$L$112)*$L$7)-SUM($L526:Q526),((Input!$L$146+Input!$L$112)*$L$7)/A4taxstdlife))</f>
        <v>0</v>
      </c>
      <c r="S526" s="168">
        <f>IF(A4taxstdlife="n/a","n/a",IF(S$3&gt;(A4taxstdlife+$E526),((Input!$L$146+Input!$L$112)*$L$7)-SUM($L526:R526),((Input!$L$146+Input!$L$112)*$L$7)/A4taxstdlife))</f>
        <v>0</v>
      </c>
      <c r="T526" s="168">
        <f>IF(A4taxstdlife="n/a","n/a",IF(T$3&gt;(A4taxstdlife+$E526),((Input!$L$146+Input!$L$112)*$L$7)-SUM($L526:S526),((Input!$L$146+Input!$L$112)*$L$7)/A4taxstdlife))</f>
        <v>0</v>
      </c>
      <c r="U526" s="168">
        <f>IF(A4taxstdlife="n/a","n/a",IF(U$3&gt;(A4taxstdlife+$E526),((Input!$L$146+Input!$L$112)*$L$7)-SUM($L526:T526),((Input!$L$146+Input!$L$112)*$L$7)/A4taxstdlife))</f>
        <v>0</v>
      </c>
      <c r="V526" s="168">
        <f>IF(A4taxstdlife="n/a","n/a",IF(V$3&gt;(A4taxstdlife+$E526),((Input!$L$146+Input!$L$112)*$L$7)-SUM($L526:U526),((Input!$L$146+Input!$L$112)*$L$7)/A4taxstdlife))</f>
        <v>0</v>
      </c>
      <c r="W526" s="168">
        <f>IF(A4taxstdlife="n/a","n/a",IF(W$3&gt;(A4taxstdlife+$E526),((Input!$L$146+Input!$L$112)*$L$7)-SUM($L526:V526),((Input!$L$146+Input!$L$112)*$L$7)/A4taxstdlife))</f>
        <v>0</v>
      </c>
      <c r="X526" s="168">
        <f>IF(A4taxstdlife="n/a","n/a",IF(X$3&gt;(A4taxstdlife+$E526),((Input!$L$146+Input!$L$112)*$L$7)-SUM($L526:W526),((Input!$L$146+Input!$L$112)*$L$7)/A4taxstdlife))</f>
        <v>0</v>
      </c>
      <c r="Y526" s="168">
        <f>IF(A4taxstdlife="n/a","n/a",IF(Y$3&gt;(A4taxstdlife+$E526),((Input!$L$146+Input!$L$112)*$L$7)-SUM($L526:X526),((Input!$L$146+Input!$L$112)*$L$7)/A4taxstdlife))</f>
        <v>0</v>
      </c>
      <c r="Z526" s="168">
        <f>IF(A4taxstdlife="n/a","n/a",IF(Z$3&gt;(A4taxstdlife+$E526),((Input!$L$146+Input!$L$112)*$L$7)-SUM($L526:Y526),((Input!$L$146+Input!$L$112)*$L$7)/A4taxstdlife))</f>
        <v>0</v>
      </c>
      <c r="AA526" s="168">
        <f>IF(A4taxstdlife="n/a","n/a",IF(AA$3&gt;(A4taxstdlife+$E526),((Input!$L$146+Input!$L$112)*$L$7)-SUM($L526:Z526),((Input!$L$146+Input!$L$112)*$L$7)/A4taxstdlife))</f>
        <v>0</v>
      </c>
      <c r="AB526" s="168">
        <f>IF(A4taxstdlife="n/a","n/a",IF(AB$3&gt;(A4taxstdlife+$E526),((Input!$L$146+Input!$L$112)*$L$7)-SUM($L526:AA526),((Input!$L$146+Input!$L$112)*$L$7)/A4taxstdlife))</f>
        <v>0</v>
      </c>
      <c r="AC526" s="168">
        <f>IF(A4taxstdlife="n/a","n/a",IF(AC$3&gt;(A4taxstdlife+$E526),((Input!$L$146+Input!$L$112)*$L$7)-SUM($L526:AB526),((Input!$L$146+Input!$L$112)*$L$7)/A4taxstdlife))</f>
        <v>0</v>
      </c>
      <c r="AD526" s="168">
        <f>IF(A4taxstdlife="n/a","n/a",IF(AD$3&gt;(A4taxstdlife+$E526),((Input!$L$146+Input!$L$112)*$L$7)-SUM($L526:AC526),((Input!$L$146+Input!$L$112)*$L$7)/A4taxstdlife))</f>
        <v>0</v>
      </c>
      <c r="AE526" s="168">
        <f>IF(A4taxstdlife="n/a","n/a",IF(AE$3&gt;(A4taxstdlife+$E526),((Input!$L$146+Input!$L$112)*$L$7)-SUM($L526:AD526),((Input!$L$146+Input!$L$112)*$L$7)/A4taxstdlife))</f>
        <v>0</v>
      </c>
      <c r="AF526" s="168">
        <f>IF(A4taxstdlife="n/a","n/a",IF(AF$3&gt;(A4taxstdlife+$E526),((Input!$L$146+Input!$L$112)*$L$7)-SUM($L526:AE526),((Input!$L$146+Input!$L$112)*$L$7)/A4taxstdlife))</f>
        <v>0</v>
      </c>
      <c r="AG526" s="168">
        <f>IF(A4taxstdlife="n/a","n/a",IF(AG$3&gt;(A4taxstdlife+$E526),((Input!$L$146+Input!$L$112)*$L$7)-SUM($L526:AF526),((Input!$L$146+Input!$L$112)*$L$7)/A4taxstdlife))</f>
        <v>0</v>
      </c>
      <c r="AH526" s="168">
        <f>IF(A4taxstdlife="n/a","n/a",IF(AH$3&gt;(A4taxstdlife+$E526),((Input!$L$146+Input!$L$112)*$L$7)-SUM($L526:AG526),((Input!$L$146+Input!$L$112)*$L$7)/A4taxstdlife))</f>
        <v>0</v>
      </c>
      <c r="AI526" s="168">
        <f>IF(A4taxstdlife="n/a","n/a",IF(AI$3&gt;(A4taxstdlife+$E526),((Input!$L$146+Input!$L$112)*$L$7)-SUM($L526:AH526),((Input!$L$146+Input!$L$112)*$L$7)/A4taxstdlife))</f>
        <v>0</v>
      </c>
      <c r="AJ526" s="168">
        <f>IF(A4taxstdlife="n/a","n/a",IF(AJ$3&gt;(A4taxstdlife+$E526),((Input!$L$146+Input!$L$112)*$L$7)-SUM($L526:AI526),((Input!$L$146+Input!$L$112)*$L$7)/A4taxstdlife))</f>
        <v>0</v>
      </c>
      <c r="AK526" s="168">
        <f>IF(A4taxstdlife="n/a","n/a",IF(AK$3&gt;(A4taxstdlife+$E526),((Input!$L$146+Input!$L$112)*$L$7)-SUM($L526:AJ526),((Input!$L$146+Input!$L$112)*$L$7)/A4taxstdlife))</f>
        <v>0</v>
      </c>
      <c r="AL526" s="168">
        <f>IF(A4taxstdlife="n/a","n/a",IF(AL$3&gt;(A4taxstdlife+$E526),((Input!$L$146+Input!$L$112)*$L$7)-SUM($L526:AK526),((Input!$L$146+Input!$L$112)*$L$7)/A4taxstdlife))</f>
        <v>0</v>
      </c>
      <c r="AM526" s="168">
        <f>IF(A4taxstdlife="n/a","n/a",IF(AM$3&gt;(A4taxstdlife+$E526),((Input!$L$146+Input!$L$112)*$L$7)-SUM($L526:AL526),((Input!$L$146+Input!$L$112)*$L$7)/A4taxstdlife))</f>
        <v>0</v>
      </c>
      <c r="AN526" s="168">
        <f>IF(A4taxstdlife="n/a","n/a",IF(AN$3&gt;(A4taxstdlife+$E526),((Input!$L$146+Input!$L$112)*$L$7)-SUM($L526:AM526),((Input!$L$146+Input!$L$112)*$L$7)/A4taxstdlife))</f>
        <v>0</v>
      </c>
      <c r="AO526" s="168">
        <f>IF(A4taxstdlife="n/a","n/a",IF(AO$3&gt;(A4taxstdlife+$E526),((Input!$L$146+Input!$L$112)*$L$7)-SUM($L526:AN526),((Input!$L$146+Input!$L$112)*$L$7)/A4taxstdlife))</f>
        <v>0</v>
      </c>
      <c r="AP526" s="168">
        <f>IF(A4taxstdlife="n/a","n/a",IF(AP$3&gt;(A4taxstdlife+$E526),((Input!$L$146+Input!$L$112)*$L$7)-SUM($L526:AO526),((Input!$L$146+Input!$L$112)*$L$7)/A4taxstdlife))</f>
        <v>0</v>
      </c>
      <c r="AQ526" s="168">
        <f>IF(A4taxstdlife="n/a","n/a",IF(AQ$3&gt;(A4taxstdlife+$E526),((Input!$L$146+Input!$L$112)*$L$7)-SUM($L526:AP526),((Input!$L$146+Input!$L$112)*$L$7)/A4taxstdlife))</f>
        <v>0</v>
      </c>
      <c r="AR526" s="168">
        <f>IF(A4taxstdlife="n/a","n/a",IF(AR$3&gt;(A4taxstdlife+$E526),((Input!$L$146+Input!$L$112)*$L$7)-SUM($L526:AQ526),((Input!$L$146+Input!$L$112)*$L$7)/A4taxstdlife))</f>
        <v>0</v>
      </c>
      <c r="AS526" s="168">
        <f>IF(A4taxstdlife="n/a","n/a",IF(AS$3&gt;(A4taxstdlife+$E526),((Input!$L$146+Input!$L$112)*$L$7)-SUM($L526:AR526),((Input!$L$146+Input!$L$112)*$L$7)/A4taxstdlife))</f>
        <v>0</v>
      </c>
      <c r="AT526" s="168">
        <f>IF(A4taxstdlife="n/a","n/a",IF(AT$3&gt;(A4taxstdlife+$E526),((Input!$L$146+Input!$L$112)*$L$7)-SUM($L526:AS526),((Input!$L$146+Input!$L$112)*$L$7)/A4taxstdlife))</f>
        <v>0</v>
      </c>
      <c r="AU526" s="168">
        <f>IF(A4taxstdlife="n/a","n/a",IF(AU$3&gt;(A4taxstdlife+$E526),((Input!$L$146+Input!$L$112)*$L$7)-SUM($L526:AT526),((Input!$L$146+Input!$L$112)*$L$7)/A4taxstdlife))</f>
        <v>0</v>
      </c>
      <c r="AV526" s="168">
        <f>IF(A4taxstdlife="n/a","n/a",IF(AV$3&gt;(A4taxstdlife+$E526),((Input!$L$146+Input!$L$112)*$L$7)-SUM($L526:AU526),((Input!$L$146+Input!$L$112)*$L$7)/A4taxstdlife))</f>
        <v>0</v>
      </c>
      <c r="AW526" s="168">
        <f>IF(A4taxstdlife="n/a","n/a",IF(AW$3&gt;(A4taxstdlife+$E526),((Input!$L$146+Input!$L$112)*$L$7)-SUM($L526:AV526),((Input!$L$146+Input!$L$112)*$L$7)/A4taxstdlife))</f>
        <v>0</v>
      </c>
      <c r="AX526" s="168">
        <f>IF(A4taxstdlife="n/a","n/a",IF(AX$3&gt;(A4taxstdlife+$E526),((Input!$L$146+Input!$L$112)*$L$7)-SUM($L526:AW526),((Input!$L$146+Input!$L$112)*$L$7)/A4taxstdlife))</f>
        <v>0</v>
      </c>
      <c r="AY526" s="168">
        <f>IF(A4taxstdlife="n/a","n/a",IF(AY$3&gt;(A4taxstdlife+$E526),((Input!$L$146+Input!$L$112)*$L$7)-SUM($L526:AX526),((Input!$L$146+Input!$L$112)*$L$7)/A4taxstdlife))</f>
        <v>0</v>
      </c>
      <c r="AZ526" s="168">
        <f>IF(A4taxstdlife="n/a","n/a",IF(AZ$3&gt;(A4taxstdlife+$E526),((Input!$L$146+Input!$L$112)*$L$7)-SUM($L526:AY526),((Input!$L$146+Input!$L$112)*$L$7)/A4taxstdlife))</f>
        <v>0</v>
      </c>
      <c r="BA526" s="168">
        <f>IF(A4taxstdlife="n/a","n/a",IF(BA$3&gt;(A4taxstdlife+$E526),((Input!$L$146+Input!$L$112)*$L$7)-SUM($L526:AZ526),((Input!$L$146+Input!$L$112)*$L$7)/A4taxstdlife))</f>
        <v>0</v>
      </c>
      <c r="BB526" s="168">
        <f>IF(A4taxstdlife="n/a","n/a",IF(BB$3&gt;(A4taxstdlife+$E526),((Input!$L$146+Input!$L$112)*$L$7)-SUM($L526:BA526),((Input!$L$146+Input!$L$112)*$L$7)/A4taxstdlife))</f>
        <v>0</v>
      </c>
      <c r="BC526" s="168">
        <f>IF(A4taxstdlife="n/a","n/a",IF(BC$3&gt;(A4taxstdlife+$E526),((Input!$L$146+Input!$L$112)*$L$7)-SUM($L526:BB526),((Input!$L$146+Input!$L$112)*$L$7)/A4taxstdlife))</f>
        <v>0</v>
      </c>
      <c r="BD526" s="168">
        <f>IF(A4taxstdlife="n/a","n/a",IF(BD$3&gt;(A4taxstdlife+$E526),((Input!$L$146+Input!$L$112)*$L$7)-SUM($L526:BC526),((Input!$L$146+Input!$L$112)*$L$7)/A4taxstdlife))</f>
        <v>0</v>
      </c>
      <c r="BE526" s="168">
        <f>IF(A4taxstdlife="n/a","n/a",IF(BE$3&gt;(A4taxstdlife+$E526),((Input!$L$146+Input!$L$112)*$L$7)-SUM($L526:BD526),((Input!$L$146+Input!$L$112)*$L$7)/A4taxstdlife))</f>
        <v>0</v>
      </c>
      <c r="BF526" s="168">
        <f>IF(A4taxstdlife="n/a","n/a",IF(BF$3&gt;(A4taxstdlife+$E526),((Input!$L$146+Input!$L$112)*$L$7)-SUM($L526:BE526),((Input!$L$146+Input!$L$112)*$L$7)/A4taxstdlife))</f>
        <v>0</v>
      </c>
      <c r="BG526" s="168">
        <f>IF(A4taxstdlife="n/a","n/a",IF(BG$3&gt;(A4taxstdlife+$E526),((Input!$L$146+Input!$L$112)*$L$7)-SUM($L526:BF526),((Input!$L$146+Input!$L$112)*$L$7)/A4taxstdlife))</f>
        <v>0</v>
      </c>
      <c r="BH526" s="168">
        <f>IF(A4taxstdlife="n/a","n/a",IF(BH$3&gt;(A4taxstdlife+$E526),((Input!$L$146+Input!$L$112)*$L$7)-SUM($L526:BG526),((Input!$L$146+Input!$L$112)*$L$7)/A4taxstdlife))</f>
        <v>0</v>
      </c>
      <c r="BI526" s="168">
        <f>IF(A4taxstdlife="n/a","n/a",IF(BI$3&gt;(A4taxstdlife+$E526),((Input!$L$146+Input!$L$112)*$L$7)-SUM($L526:BH526),((Input!$L$146+Input!$L$112)*$L$7)/A4taxstdlife))</f>
        <v>0</v>
      </c>
      <c r="BJ526" s="20"/>
      <c r="BK526" s="20"/>
    </row>
    <row r="527" spans="1:63" s="6" customFormat="1" hidden="1" outlineLevel="2">
      <c r="A527" s="20"/>
      <c r="B527" s="20"/>
      <c r="C527" s="38"/>
      <c r="D527" s="641"/>
      <c r="E527" s="287">
        <v>7</v>
      </c>
      <c r="F527" s="40"/>
      <c r="G527" s="313"/>
      <c r="H527" s="315"/>
      <c r="I527" s="315"/>
      <c r="J527" s="315"/>
      <c r="K527" s="315"/>
      <c r="L527" s="315"/>
      <c r="M527" s="314"/>
      <c r="N527" s="168">
        <f>IF(A4taxstdlife="n/a","n/a",IF(N$3&gt;(A4taxstdlife+$E527),((Input!$M$146+Input!$M$112)*$M$7)-SUM($M527:M527),((Input!$M$146+Input!$M$112)*$M$7)/A4taxstdlife))</f>
        <v>0</v>
      </c>
      <c r="O527" s="168">
        <f>IF(A4taxstdlife="n/a","n/a",IF(O$3&gt;(A4taxstdlife+$E527),((Input!$M$146+Input!$M$112)*$M$7)-SUM($M527:N527),((Input!$M$146+Input!$M$112)*$M$7)/A4taxstdlife))</f>
        <v>0</v>
      </c>
      <c r="P527" s="168">
        <f>IF(A4taxstdlife="n/a","n/a",IF(P$3&gt;(A4taxstdlife+$E527),((Input!$M$146+Input!$M$112)*$M$7)-SUM($M527:O527),((Input!$M$146+Input!$M$112)*$M$7)/A4taxstdlife))</f>
        <v>0</v>
      </c>
      <c r="Q527" s="168">
        <f>IF(A4taxstdlife="n/a","n/a",IF(Q$3&gt;(A4taxstdlife+$E527),((Input!$M$146+Input!$M$112)*$M$7)-SUM($M527:P527),((Input!$M$146+Input!$M$112)*$M$7)/A4taxstdlife))</f>
        <v>0</v>
      </c>
      <c r="R527" s="168">
        <f>IF(A4taxstdlife="n/a","n/a",IF(R$3&gt;(A4taxstdlife+$E527),((Input!$M$146+Input!$M$112)*$M$7)-SUM($M527:Q527),((Input!$M$146+Input!$M$112)*$M$7)/A4taxstdlife))</f>
        <v>0</v>
      </c>
      <c r="S527" s="168">
        <f>IF(A4taxstdlife="n/a","n/a",IF(S$3&gt;(A4taxstdlife+$E527),((Input!$M$146+Input!$M$112)*$M$7)-SUM($M527:R527),((Input!$M$146+Input!$M$112)*$M$7)/A4taxstdlife))</f>
        <v>0</v>
      </c>
      <c r="T527" s="168">
        <f>IF(A4taxstdlife="n/a","n/a",IF(T$3&gt;(A4taxstdlife+$E527),((Input!$M$146+Input!$M$112)*$M$7)-SUM($M527:S527),((Input!$M$146+Input!$M$112)*$M$7)/A4taxstdlife))</f>
        <v>0</v>
      </c>
      <c r="U527" s="168">
        <f>IF(A4taxstdlife="n/a","n/a",IF(U$3&gt;(A4taxstdlife+$E527),((Input!$M$146+Input!$M$112)*$M$7)-SUM($M527:T527),((Input!$M$146+Input!$M$112)*$M$7)/A4taxstdlife))</f>
        <v>0</v>
      </c>
      <c r="V527" s="168">
        <f>IF(A4taxstdlife="n/a","n/a",IF(V$3&gt;(A4taxstdlife+$E527),((Input!$M$146+Input!$M$112)*$M$7)-SUM($M527:U527),((Input!$M$146+Input!$M$112)*$M$7)/A4taxstdlife))</f>
        <v>0</v>
      </c>
      <c r="W527" s="168">
        <f>IF(A4taxstdlife="n/a","n/a",IF(W$3&gt;(A4taxstdlife+$E527),((Input!$M$146+Input!$M$112)*$M$7)-SUM($M527:V527),((Input!$M$146+Input!$M$112)*$M$7)/A4taxstdlife))</f>
        <v>0</v>
      </c>
      <c r="X527" s="168">
        <f>IF(A4taxstdlife="n/a","n/a",IF(X$3&gt;(A4taxstdlife+$E527),((Input!$M$146+Input!$M$112)*$M$7)-SUM($M527:W527),((Input!$M$146+Input!$M$112)*$M$7)/A4taxstdlife))</f>
        <v>0</v>
      </c>
      <c r="Y527" s="168">
        <f>IF(A4taxstdlife="n/a","n/a",IF(Y$3&gt;(A4taxstdlife+$E527),((Input!$M$146+Input!$M$112)*$M$7)-SUM($M527:X527),((Input!$M$146+Input!$M$112)*$M$7)/A4taxstdlife))</f>
        <v>0</v>
      </c>
      <c r="Z527" s="168">
        <f>IF(A4taxstdlife="n/a","n/a",IF(Z$3&gt;(A4taxstdlife+$E527),((Input!$M$146+Input!$M$112)*$M$7)-SUM($M527:Y527),((Input!$M$146+Input!$M$112)*$M$7)/A4taxstdlife))</f>
        <v>0</v>
      </c>
      <c r="AA527" s="168">
        <f>IF(A4taxstdlife="n/a","n/a",IF(AA$3&gt;(A4taxstdlife+$E527),((Input!$M$146+Input!$M$112)*$M$7)-SUM($M527:Z527),((Input!$M$146+Input!$M$112)*$M$7)/A4taxstdlife))</f>
        <v>0</v>
      </c>
      <c r="AB527" s="168">
        <f>IF(A4taxstdlife="n/a","n/a",IF(AB$3&gt;(A4taxstdlife+$E527),((Input!$M$146+Input!$M$112)*$M$7)-SUM($M527:AA527),((Input!$M$146+Input!$M$112)*$M$7)/A4taxstdlife))</f>
        <v>0</v>
      </c>
      <c r="AC527" s="168">
        <f>IF(A4taxstdlife="n/a","n/a",IF(AC$3&gt;(A4taxstdlife+$E527),((Input!$M$146+Input!$M$112)*$M$7)-SUM($M527:AB527),((Input!$M$146+Input!$M$112)*$M$7)/A4taxstdlife))</f>
        <v>0</v>
      </c>
      <c r="AD527" s="168">
        <f>IF(A4taxstdlife="n/a","n/a",IF(AD$3&gt;(A4taxstdlife+$E527),((Input!$M$146+Input!$M$112)*$M$7)-SUM($M527:AC527),((Input!$M$146+Input!$M$112)*$M$7)/A4taxstdlife))</f>
        <v>0</v>
      </c>
      <c r="AE527" s="168">
        <f>IF(A4taxstdlife="n/a","n/a",IF(AE$3&gt;(A4taxstdlife+$E527),((Input!$M$146+Input!$M$112)*$M$7)-SUM($M527:AD527),((Input!$M$146+Input!$M$112)*$M$7)/A4taxstdlife))</f>
        <v>0</v>
      </c>
      <c r="AF527" s="168">
        <f>IF(A4taxstdlife="n/a","n/a",IF(AF$3&gt;(A4taxstdlife+$E527),((Input!$M$146+Input!$M$112)*$M$7)-SUM($M527:AE527),((Input!$M$146+Input!$M$112)*$M$7)/A4taxstdlife))</f>
        <v>0</v>
      </c>
      <c r="AG527" s="168">
        <f>IF(A4taxstdlife="n/a","n/a",IF(AG$3&gt;(A4taxstdlife+$E527),((Input!$M$146+Input!$M$112)*$M$7)-SUM($M527:AF527),((Input!$M$146+Input!$M$112)*$M$7)/A4taxstdlife))</f>
        <v>0</v>
      </c>
      <c r="AH527" s="168">
        <f>IF(A4taxstdlife="n/a","n/a",IF(AH$3&gt;(A4taxstdlife+$E527),((Input!$M$146+Input!$M$112)*$M$7)-SUM($M527:AG527),((Input!$M$146+Input!$M$112)*$M$7)/A4taxstdlife))</f>
        <v>0</v>
      </c>
      <c r="AI527" s="168">
        <f>IF(A4taxstdlife="n/a","n/a",IF(AI$3&gt;(A4taxstdlife+$E527),((Input!$M$146+Input!$M$112)*$M$7)-SUM($M527:AH527),((Input!$M$146+Input!$M$112)*$M$7)/A4taxstdlife))</f>
        <v>0</v>
      </c>
      <c r="AJ527" s="168">
        <f>IF(A4taxstdlife="n/a","n/a",IF(AJ$3&gt;(A4taxstdlife+$E527),((Input!$M$146+Input!$M$112)*$M$7)-SUM($M527:AI527),((Input!$M$146+Input!$M$112)*$M$7)/A4taxstdlife))</f>
        <v>0</v>
      </c>
      <c r="AK527" s="168">
        <f>IF(A4taxstdlife="n/a","n/a",IF(AK$3&gt;(A4taxstdlife+$E527),((Input!$M$146+Input!$M$112)*$M$7)-SUM($M527:AJ527),((Input!$M$146+Input!$M$112)*$M$7)/A4taxstdlife))</f>
        <v>0</v>
      </c>
      <c r="AL527" s="168">
        <f>IF(A4taxstdlife="n/a","n/a",IF(AL$3&gt;(A4taxstdlife+$E527),((Input!$M$146+Input!$M$112)*$M$7)-SUM($M527:AK527),((Input!$M$146+Input!$M$112)*$M$7)/A4taxstdlife))</f>
        <v>0</v>
      </c>
      <c r="AM527" s="168">
        <f>IF(A4taxstdlife="n/a","n/a",IF(AM$3&gt;(A4taxstdlife+$E527),((Input!$M$146+Input!$M$112)*$M$7)-SUM($M527:AL527),((Input!$M$146+Input!$M$112)*$M$7)/A4taxstdlife))</f>
        <v>0</v>
      </c>
      <c r="AN527" s="168">
        <f>IF(A4taxstdlife="n/a","n/a",IF(AN$3&gt;(A4taxstdlife+$E527),((Input!$M$146+Input!$M$112)*$M$7)-SUM($M527:AM527),((Input!$M$146+Input!$M$112)*$M$7)/A4taxstdlife))</f>
        <v>0</v>
      </c>
      <c r="AO527" s="168">
        <f>IF(A4taxstdlife="n/a","n/a",IF(AO$3&gt;(A4taxstdlife+$E527),((Input!$M$146+Input!$M$112)*$M$7)-SUM($M527:AN527),((Input!$M$146+Input!$M$112)*$M$7)/A4taxstdlife))</f>
        <v>0</v>
      </c>
      <c r="AP527" s="168">
        <f>IF(A4taxstdlife="n/a","n/a",IF(AP$3&gt;(A4taxstdlife+$E527),((Input!$M$146+Input!$M$112)*$M$7)-SUM($M527:AO527),((Input!$M$146+Input!$M$112)*$M$7)/A4taxstdlife))</f>
        <v>0</v>
      </c>
      <c r="AQ527" s="168">
        <f>IF(A4taxstdlife="n/a","n/a",IF(AQ$3&gt;(A4taxstdlife+$E527),((Input!$M$146+Input!$M$112)*$M$7)-SUM($M527:AP527),((Input!$M$146+Input!$M$112)*$M$7)/A4taxstdlife))</f>
        <v>0</v>
      </c>
      <c r="AR527" s="168">
        <f>IF(A4taxstdlife="n/a","n/a",IF(AR$3&gt;(A4taxstdlife+$E527),((Input!$M$146+Input!$M$112)*$M$7)-SUM($M527:AQ527),((Input!$M$146+Input!$M$112)*$M$7)/A4taxstdlife))</f>
        <v>0</v>
      </c>
      <c r="AS527" s="168">
        <f>IF(A4taxstdlife="n/a","n/a",IF(AS$3&gt;(A4taxstdlife+$E527),((Input!$M$146+Input!$M$112)*$M$7)-SUM($M527:AR527),((Input!$M$146+Input!$M$112)*$M$7)/A4taxstdlife))</f>
        <v>0</v>
      </c>
      <c r="AT527" s="168">
        <f>IF(A4taxstdlife="n/a","n/a",IF(AT$3&gt;(A4taxstdlife+$E527),((Input!$M$146+Input!$M$112)*$M$7)-SUM($M527:AS527),((Input!$M$146+Input!$M$112)*$M$7)/A4taxstdlife))</f>
        <v>0</v>
      </c>
      <c r="AU527" s="168">
        <f>IF(A4taxstdlife="n/a","n/a",IF(AU$3&gt;(A4taxstdlife+$E527),((Input!$M$146+Input!$M$112)*$M$7)-SUM($M527:AT527),((Input!$M$146+Input!$M$112)*$M$7)/A4taxstdlife))</f>
        <v>0</v>
      </c>
      <c r="AV527" s="168">
        <f>IF(A4taxstdlife="n/a","n/a",IF(AV$3&gt;(A4taxstdlife+$E527),((Input!$M$146+Input!$M$112)*$M$7)-SUM($M527:AU527),((Input!$M$146+Input!$M$112)*$M$7)/A4taxstdlife))</f>
        <v>0</v>
      </c>
      <c r="AW527" s="168">
        <f>IF(A4taxstdlife="n/a","n/a",IF(AW$3&gt;(A4taxstdlife+$E527),((Input!$M$146+Input!$M$112)*$M$7)-SUM($M527:AV527),((Input!$M$146+Input!$M$112)*$M$7)/A4taxstdlife))</f>
        <v>0</v>
      </c>
      <c r="AX527" s="168">
        <f>IF(A4taxstdlife="n/a","n/a",IF(AX$3&gt;(A4taxstdlife+$E527),((Input!$M$146+Input!$M$112)*$M$7)-SUM($M527:AW527),((Input!$M$146+Input!$M$112)*$M$7)/A4taxstdlife))</f>
        <v>0</v>
      </c>
      <c r="AY527" s="168">
        <f>IF(A4taxstdlife="n/a","n/a",IF(AY$3&gt;(A4taxstdlife+$E527),((Input!$M$146+Input!$M$112)*$M$7)-SUM($M527:AX527),((Input!$M$146+Input!$M$112)*$M$7)/A4taxstdlife))</f>
        <v>0</v>
      </c>
      <c r="AZ527" s="168">
        <f>IF(A4taxstdlife="n/a","n/a",IF(AZ$3&gt;(A4taxstdlife+$E527),((Input!$M$146+Input!$M$112)*$M$7)-SUM($M527:AY527),((Input!$M$146+Input!$M$112)*$M$7)/A4taxstdlife))</f>
        <v>0</v>
      </c>
      <c r="BA527" s="168">
        <f>IF(A4taxstdlife="n/a","n/a",IF(BA$3&gt;(A4taxstdlife+$E527),((Input!$M$146+Input!$M$112)*$M$7)-SUM($M527:AZ527),((Input!$M$146+Input!$M$112)*$M$7)/A4taxstdlife))</f>
        <v>0</v>
      </c>
      <c r="BB527" s="168">
        <f>IF(A4taxstdlife="n/a","n/a",IF(BB$3&gt;(A4taxstdlife+$E527),((Input!$M$146+Input!$M$112)*$M$7)-SUM($M527:BA527),((Input!$M$146+Input!$M$112)*$M$7)/A4taxstdlife))</f>
        <v>0</v>
      </c>
      <c r="BC527" s="168">
        <f>IF(A4taxstdlife="n/a","n/a",IF(BC$3&gt;(A4taxstdlife+$E527),((Input!$M$146+Input!$M$112)*$M$7)-SUM($M527:BB527),((Input!$M$146+Input!$M$112)*$M$7)/A4taxstdlife))</f>
        <v>0</v>
      </c>
      <c r="BD527" s="168">
        <f>IF(A4taxstdlife="n/a","n/a",IF(BD$3&gt;(A4taxstdlife+$E527),((Input!$M$146+Input!$M$112)*$M$7)-SUM($M527:BC527),((Input!$M$146+Input!$M$112)*$M$7)/A4taxstdlife))</f>
        <v>0</v>
      </c>
      <c r="BE527" s="168">
        <f>IF(A4taxstdlife="n/a","n/a",IF(BE$3&gt;(A4taxstdlife+$E527),((Input!$M$146+Input!$M$112)*$M$7)-SUM($M527:BD527),((Input!$M$146+Input!$M$112)*$M$7)/A4taxstdlife))</f>
        <v>0</v>
      </c>
      <c r="BF527" s="168">
        <f>IF(A4taxstdlife="n/a","n/a",IF(BF$3&gt;(A4taxstdlife+$E527),((Input!$M$146+Input!$M$112)*$M$7)-SUM($M527:BE527),((Input!$M$146+Input!$M$112)*$M$7)/A4taxstdlife))</f>
        <v>0</v>
      </c>
      <c r="BG527" s="168">
        <f>IF(A4taxstdlife="n/a","n/a",IF(BG$3&gt;(A4taxstdlife+$E527),((Input!$M$146+Input!$M$112)*$M$7)-SUM($M527:BF527),((Input!$M$146+Input!$M$112)*$M$7)/A4taxstdlife))</f>
        <v>0</v>
      </c>
      <c r="BH527" s="168">
        <f>IF(A4taxstdlife="n/a","n/a",IF(BH$3&gt;(A4taxstdlife+$E527),((Input!$M$146+Input!$M$112)*$M$7)-SUM($M527:BG527),((Input!$M$146+Input!$M$112)*$M$7)/A4taxstdlife))</f>
        <v>0</v>
      </c>
      <c r="BI527" s="168">
        <f>IF(A4taxstdlife="n/a","n/a",IF(BI$3&gt;(A4taxstdlife+$E527),((Input!$M$146+Input!$M$112)*$M$7)-SUM($M527:BH527),((Input!$M$146+Input!$M$112)*$M$7)/A4taxstdlife))</f>
        <v>0</v>
      </c>
      <c r="BJ527" s="20"/>
      <c r="BK527" s="20"/>
    </row>
    <row r="528" spans="1:63" s="6" customFormat="1" hidden="1" outlineLevel="2">
      <c r="A528" s="20"/>
      <c r="B528" s="20"/>
      <c r="C528" s="38"/>
      <c r="D528" s="641"/>
      <c r="E528" s="287">
        <v>8</v>
      </c>
      <c r="F528" s="40"/>
      <c r="G528" s="313"/>
      <c r="H528" s="315"/>
      <c r="I528" s="315"/>
      <c r="J528" s="315"/>
      <c r="K528" s="315"/>
      <c r="L528" s="315"/>
      <c r="M528" s="315"/>
      <c r="N528" s="314"/>
      <c r="O528" s="168">
        <f>IF(A4taxstdlife="n/a","n/a",IF(O$3&gt;(A4taxstdlife+$E528),((Input!$N$146+Input!$N$112)*$N$7)-SUM($N528:N528),((Input!$N$146+Input!$N$112)*$N$7)/A4taxstdlife))</f>
        <v>0</v>
      </c>
      <c r="P528" s="168">
        <f>IF(A4taxstdlife="n/a","n/a",IF(P$3&gt;(A4taxstdlife+$E528),((Input!$N$146+Input!$N$112)*$N$7)-SUM($N528:O528),((Input!$N$146+Input!$N$112)*$N$7)/A4taxstdlife))</f>
        <v>0</v>
      </c>
      <c r="Q528" s="168">
        <f>IF(A4taxstdlife="n/a","n/a",IF(Q$3&gt;(A4taxstdlife+$E528),((Input!$N$146+Input!$N$112)*$N$7)-SUM($N528:P528),((Input!$N$146+Input!$N$112)*$N$7)/A4taxstdlife))</f>
        <v>0</v>
      </c>
      <c r="R528" s="168">
        <f>IF(A4taxstdlife="n/a","n/a",IF(R$3&gt;(A4taxstdlife+$E528),((Input!$N$146+Input!$N$112)*$N$7)-SUM($N528:Q528),((Input!$N$146+Input!$N$112)*$N$7)/A4taxstdlife))</f>
        <v>0</v>
      </c>
      <c r="S528" s="168">
        <f>IF(A4taxstdlife="n/a","n/a",IF(S$3&gt;(A4taxstdlife+$E528),((Input!$N$146+Input!$N$112)*$N$7)-SUM($N528:R528),((Input!$N$146+Input!$N$112)*$N$7)/A4taxstdlife))</f>
        <v>0</v>
      </c>
      <c r="T528" s="168">
        <f>IF(A4taxstdlife="n/a","n/a",IF(T$3&gt;(A4taxstdlife+$E528),((Input!$N$146+Input!$N$112)*$N$7)-SUM($N528:S528),((Input!$N$146+Input!$N$112)*$N$7)/A4taxstdlife))</f>
        <v>0</v>
      </c>
      <c r="U528" s="168">
        <f>IF(A4taxstdlife="n/a","n/a",IF(U$3&gt;(A4taxstdlife+$E528),((Input!$N$146+Input!$N$112)*$N$7)-SUM($N528:T528),((Input!$N$146+Input!$N$112)*$N$7)/A4taxstdlife))</f>
        <v>0</v>
      </c>
      <c r="V528" s="168">
        <f>IF(A4taxstdlife="n/a","n/a",IF(V$3&gt;(A4taxstdlife+$E528),((Input!$N$146+Input!$N$112)*$N$7)-SUM($N528:U528),((Input!$N$146+Input!$N$112)*$N$7)/A4taxstdlife))</f>
        <v>0</v>
      </c>
      <c r="W528" s="168">
        <f>IF(A4taxstdlife="n/a","n/a",IF(W$3&gt;(A4taxstdlife+$E528),((Input!$N$146+Input!$N$112)*$N$7)-SUM($N528:V528),((Input!$N$146+Input!$N$112)*$N$7)/A4taxstdlife))</f>
        <v>0</v>
      </c>
      <c r="X528" s="168">
        <f>IF(A4taxstdlife="n/a","n/a",IF(X$3&gt;(A4taxstdlife+$E528),((Input!$N$146+Input!$N$112)*$N$7)-SUM($N528:W528),((Input!$N$146+Input!$N$112)*$N$7)/A4taxstdlife))</f>
        <v>0</v>
      </c>
      <c r="Y528" s="168">
        <f>IF(A4taxstdlife="n/a","n/a",IF(Y$3&gt;(A4taxstdlife+$E528),((Input!$N$146+Input!$N$112)*$N$7)-SUM($N528:X528),((Input!$N$146+Input!$N$112)*$N$7)/A4taxstdlife))</f>
        <v>0</v>
      </c>
      <c r="Z528" s="168">
        <f>IF(A4taxstdlife="n/a","n/a",IF(Z$3&gt;(A4taxstdlife+$E528),((Input!$N$146+Input!$N$112)*$N$7)-SUM($N528:Y528),((Input!$N$146+Input!$N$112)*$N$7)/A4taxstdlife))</f>
        <v>0</v>
      </c>
      <c r="AA528" s="168">
        <f>IF(A4taxstdlife="n/a","n/a",IF(AA$3&gt;(A4taxstdlife+$E528),((Input!$N$146+Input!$N$112)*$N$7)-SUM($N528:Z528),((Input!$N$146+Input!$N$112)*$N$7)/A4taxstdlife))</f>
        <v>0</v>
      </c>
      <c r="AB528" s="168">
        <f>IF(A4taxstdlife="n/a","n/a",IF(AB$3&gt;(A4taxstdlife+$E528),((Input!$N$146+Input!$N$112)*$N$7)-SUM($N528:AA528),((Input!$N$146+Input!$N$112)*$N$7)/A4taxstdlife))</f>
        <v>0</v>
      </c>
      <c r="AC528" s="168">
        <f>IF(A4taxstdlife="n/a","n/a",IF(AC$3&gt;(A4taxstdlife+$E528),((Input!$N$146+Input!$N$112)*$N$7)-SUM($N528:AB528),((Input!$N$146+Input!$N$112)*$N$7)/A4taxstdlife))</f>
        <v>0</v>
      </c>
      <c r="AD528" s="168">
        <f>IF(A4taxstdlife="n/a","n/a",IF(AD$3&gt;(A4taxstdlife+$E528),((Input!$N$146+Input!$N$112)*$N$7)-SUM($N528:AC528),((Input!$N$146+Input!$N$112)*$N$7)/A4taxstdlife))</f>
        <v>0</v>
      </c>
      <c r="AE528" s="168">
        <f>IF(A4taxstdlife="n/a","n/a",IF(AE$3&gt;(A4taxstdlife+$E528),((Input!$N$146+Input!$N$112)*$N$7)-SUM($N528:AD528),((Input!$N$146+Input!$N$112)*$N$7)/A4taxstdlife))</f>
        <v>0</v>
      </c>
      <c r="AF528" s="168">
        <f>IF(A4taxstdlife="n/a","n/a",IF(AF$3&gt;(A4taxstdlife+$E528),((Input!$N$146+Input!$N$112)*$N$7)-SUM($N528:AE528),((Input!$N$146+Input!$N$112)*$N$7)/A4taxstdlife))</f>
        <v>0</v>
      </c>
      <c r="AG528" s="168">
        <f>IF(A4taxstdlife="n/a","n/a",IF(AG$3&gt;(A4taxstdlife+$E528),((Input!$N$146+Input!$N$112)*$N$7)-SUM($N528:AF528),((Input!$N$146+Input!$N$112)*$N$7)/A4taxstdlife))</f>
        <v>0</v>
      </c>
      <c r="AH528" s="168">
        <f>IF(A4taxstdlife="n/a","n/a",IF(AH$3&gt;(A4taxstdlife+$E528),((Input!$N$146+Input!$N$112)*$N$7)-SUM($N528:AG528),((Input!$N$146+Input!$N$112)*$N$7)/A4taxstdlife))</f>
        <v>0</v>
      </c>
      <c r="AI528" s="168">
        <f>IF(A4taxstdlife="n/a","n/a",IF(AI$3&gt;(A4taxstdlife+$E528),((Input!$N$146+Input!$N$112)*$N$7)-SUM($N528:AH528),((Input!$N$146+Input!$N$112)*$N$7)/A4taxstdlife))</f>
        <v>0</v>
      </c>
      <c r="AJ528" s="168">
        <f>IF(A4taxstdlife="n/a","n/a",IF(AJ$3&gt;(A4taxstdlife+$E528),((Input!$N$146+Input!$N$112)*$N$7)-SUM($N528:AI528),((Input!$N$146+Input!$N$112)*$N$7)/A4taxstdlife))</f>
        <v>0</v>
      </c>
      <c r="AK528" s="168">
        <f>IF(A4taxstdlife="n/a","n/a",IF(AK$3&gt;(A4taxstdlife+$E528),((Input!$N$146+Input!$N$112)*$N$7)-SUM($N528:AJ528),((Input!$N$146+Input!$N$112)*$N$7)/A4taxstdlife))</f>
        <v>0</v>
      </c>
      <c r="AL528" s="168">
        <f>IF(A4taxstdlife="n/a","n/a",IF(AL$3&gt;(A4taxstdlife+$E528),((Input!$N$146+Input!$N$112)*$N$7)-SUM($N528:AK528),((Input!$N$146+Input!$N$112)*$N$7)/A4taxstdlife))</f>
        <v>0</v>
      </c>
      <c r="AM528" s="168">
        <f>IF(A4taxstdlife="n/a","n/a",IF(AM$3&gt;(A4taxstdlife+$E528),((Input!$N$146+Input!$N$112)*$N$7)-SUM($N528:AL528),((Input!$N$146+Input!$N$112)*$N$7)/A4taxstdlife))</f>
        <v>0</v>
      </c>
      <c r="AN528" s="168">
        <f>IF(A4taxstdlife="n/a","n/a",IF(AN$3&gt;(A4taxstdlife+$E528),((Input!$N$146+Input!$N$112)*$N$7)-SUM($N528:AM528),((Input!$N$146+Input!$N$112)*$N$7)/A4taxstdlife))</f>
        <v>0</v>
      </c>
      <c r="AO528" s="168">
        <f>IF(A4taxstdlife="n/a","n/a",IF(AO$3&gt;(A4taxstdlife+$E528),((Input!$N$146+Input!$N$112)*$N$7)-SUM($N528:AN528),((Input!$N$146+Input!$N$112)*$N$7)/A4taxstdlife))</f>
        <v>0</v>
      </c>
      <c r="AP528" s="168">
        <f>IF(A4taxstdlife="n/a","n/a",IF(AP$3&gt;(A4taxstdlife+$E528),((Input!$N$146+Input!$N$112)*$N$7)-SUM($N528:AO528),((Input!$N$146+Input!$N$112)*$N$7)/A4taxstdlife))</f>
        <v>0</v>
      </c>
      <c r="AQ528" s="168">
        <f>IF(A4taxstdlife="n/a","n/a",IF(AQ$3&gt;(A4taxstdlife+$E528),((Input!$N$146+Input!$N$112)*$N$7)-SUM($N528:AP528),((Input!$N$146+Input!$N$112)*$N$7)/A4taxstdlife))</f>
        <v>0</v>
      </c>
      <c r="AR528" s="168">
        <f>IF(A4taxstdlife="n/a","n/a",IF(AR$3&gt;(A4taxstdlife+$E528),((Input!$N$146+Input!$N$112)*$N$7)-SUM($N528:AQ528),((Input!$N$146+Input!$N$112)*$N$7)/A4taxstdlife))</f>
        <v>0</v>
      </c>
      <c r="AS528" s="168">
        <f>IF(A4taxstdlife="n/a","n/a",IF(AS$3&gt;(A4taxstdlife+$E528),((Input!$N$146+Input!$N$112)*$N$7)-SUM($N528:AR528),((Input!$N$146+Input!$N$112)*$N$7)/A4taxstdlife))</f>
        <v>0</v>
      </c>
      <c r="AT528" s="168">
        <f>IF(A4taxstdlife="n/a","n/a",IF(AT$3&gt;(A4taxstdlife+$E528),((Input!$N$146+Input!$N$112)*$N$7)-SUM($N528:AS528),((Input!$N$146+Input!$N$112)*$N$7)/A4taxstdlife))</f>
        <v>0</v>
      </c>
      <c r="AU528" s="168">
        <f>IF(A4taxstdlife="n/a","n/a",IF(AU$3&gt;(A4taxstdlife+$E528),((Input!$N$146+Input!$N$112)*$N$7)-SUM($N528:AT528),((Input!$N$146+Input!$N$112)*$N$7)/A4taxstdlife))</f>
        <v>0</v>
      </c>
      <c r="AV528" s="168">
        <f>IF(A4taxstdlife="n/a","n/a",IF(AV$3&gt;(A4taxstdlife+$E528),((Input!$N$146+Input!$N$112)*$N$7)-SUM($N528:AU528),((Input!$N$146+Input!$N$112)*$N$7)/A4taxstdlife))</f>
        <v>0</v>
      </c>
      <c r="AW528" s="168">
        <f>IF(A4taxstdlife="n/a","n/a",IF(AW$3&gt;(A4taxstdlife+$E528),((Input!$N$146+Input!$N$112)*$N$7)-SUM($N528:AV528),((Input!$N$146+Input!$N$112)*$N$7)/A4taxstdlife))</f>
        <v>0</v>
      </c>
      <c r="AX528" s="168">
        <f>IF(A4taxstdlife="n/a","n/a",IF(AX$3&gt;(A4taxstdlife+$E528),((Input!$N$146+Input!$N$112)*$N$7)-SUM($N528:AW528),((Input!$N$146+Input!$N$112)*$N$7)/A4taxstdlife))</f>
        <v>0</v>
      </c>
      <c r="AY528" s="168">
        <f>IF(A4taxstdlife="n/a","n/a",IF(AY$3&gt;(A4taxstdlife+$E528),((Input!$N$146+Input!$N$112)*$N$7)-SUM($N528:AX528),((Input!$N$146+Input!$N$112)*$N$7)/A4taxstdlife))</f>
        <v>0</v>
      </c>
      <c r="AZ528" s="168">
        <f>IF(A4taxstdlife="n/a","n/a",IF(AZ$3&gt;(A4taxstdlife+$E528),((Input!$N$146+Input!$N$112)*$N$7)-SUM($N528:AY528),((Input!$N$146+Input!$N$112)*$N$7)/A4taxstdlife))</f>
        <v>0</v>
      </c>
      <c r="BA528" s="168">
        <f>IF(A4taxstdlife="n/a","n/a",IF(BA$3&gt;(A4taxstdlife+$E528),((Input!$N$146+Input!$N$112)*$N$7)-SUM($N528:AZ528),((Input!$N$146+Input!$N$112)*$N$7)/A4taxstdlife))</f>
        <v>0</v>
      </c>
      <c r="BB528" s="168">
        <f>IF(A4taxstdlife="n/a","n/a",IF(BB$3&gt;(A4taxstdlife+$E528),((Input!$N$146+Input!$N$112)*$N$7)-SUM($N528:BA528),((Input!$N$146+Input!$N$112)*$N$7)/A4taxstdlife))</f>
        <v>0</v>
      </c>
      <c r="BC528" s="168">
        <f>IF(A4taxstdlife="n/a","n/a",IF(BC$3&gt;(A4taxstdlife+$E528),((Input!$N$146+Input!$N$112)*$N$7)-SUM($N528:BB528),((Input!$N$146+Input!$N$112)*$N$7)/A4taxstdlife))</f>
        <v>0</v>
      </c>
      <c r="BD528" s="168">
        <f>IF(A4taxstdlife="n/a","n/a",IF(BD$3&gt;(A4taxstdlife+$E528),((Input!$N$146+Input!$N$112)*$N$7)-SUM($N528:BC528),((Input!$N$146+Input!$N$112)*$N$7)/A4taxstdlife))</f>
        <v>0</v>
      </c>
      <c r="BE528" s="168">
        <f>IF(A4taxstdlife="n/a","n/a",IF(BE$3&gt;(A4taxstdlife+$E528),((Input!$N$146+Input!$N$112)*$N$7)-SUM($N528:BD528),((Input!$N$146+Input!$N$112)*$N$7)/A4taxstdlife))</f>
        <v>0</v>
      </c>
      <c r="BF528" s="168">
        <f>IF(A4taxstdlife="n/a","n/a",IF(BF$3&gt;(A4taxstdlife+$E528),((Input!$N$146+Input!$N$112)*$N$7)-SUM($N528:BE528),((Input!$N$146+Input!$N$112)*$N$7)/A4taxstdlife))</f>
        <v>0</v>
      </c>
      <c r="BG528" s="168">
        <f>IF(A4taxstdlife="n/a","n/a",IF(BG$3&gt;(A4taxstdlife+$E528),((Input!$N$146+Input!$N$112)*$N$7)-SUM($N528:BF528),((Input!$N$146+Input!$N$112)*$N$7)/A4taxstdlife))</f>
        <v>0</v>
      </c>
      <c r="BH528" s="168">
        <f>IF(A4taxstdlife="n/a","n/a",IF(BH$3&gt;(A4taxstdlife+$E528),((Input!$N$146+Input!$N$112)*$N$7)-SUM($N528:BG528),((Input!$N$146+Input!$N$112)*$N$7)/A4taxstdlife))</f>
        <v>0</v>
      </c>
      <c r="BI528" s="168">
        <f>IF(A4taxstdlife="n/a","n/a",IF(BI$3&gt;(A4taxstdlife+$E528),((Input!$N$146+Input!$N$112)*$N$7)-SUM($N528:BH528),((Input!$N$146+Input!$N$112)*$N$7)/A4taxstdlife))</f>
        <v>0</v>
      </c>
      <c r="BJ528" s="20"/>
      <c r="BK528" s="20"/>
    </row>
    <row r="529" spans="1:63" s="6" customFormat="1" hidden="1" outlineLevel="2">
      <c r="A529" s="20"/>
      <c r="B529" s="20"/>
      <c r="C529" s="38"/>
      <c r="D529" s="641"/>
      <c r="E529" s="287">
        <v>9</v>
      </c>
      <c r="F529" s="40"/>
      <c r="G529" s="313"/>
      <c r="H529" s="315"/>
      <c r="I529" s="315"/>
      <c r="J529" s="315"/>
      <c r="K529" s="315"/>
      <c r="L529" s="315"/>
      <c r="M529" s="315"/>
      <c r="N529" s="315"/>
      <c r="O529" s="314"/>
      <c r="P529" s="168">
        <f>IF(A4taxstdlife="n/a","n/a",IF(P$3&gt;(A4taxstdlife+$E529),((Input!$O$146+Input!$O$112)*$O$7)-SUM($O529:O529),((Input!$O$146+Input!$O$112)*$O$7)/A4taxstdlife))</f>
        <v>0</v>
      </c>
      <c r="Q529" s="168">
        <f>IF(A4taxstdlife="n/a","n/a",IF(Q$3&gt;(A4taxstdlife+$E529),((Input!$O$146+Input!$O$112)*$O$7)-SUM($O529:P529),((Input!$O$146+Input!$O$112)*$O$7)/A4taxstdlife))</f>
        <v>0</v>
      </c>
      <c r="R529" s="168">
        <f>IF(A4taxstdlife="n/a","n/a",IF(R$3&gt;(A4taxstdlife+$E529),((Input!$O$146+Input!$O$112)*$O$7)-SUM($O529:Q529),((Input!$O$146+Input!$O$112)*$O$7)/A4taxstdlife))</f>
        <v>0</v>
      </c>
      <c r="S529" s="168">
        <f>IF(A4taxstdlife="n/a","n/a",IF(S$3&gt;(A4taxstdlife+$E529),((Input!$O$146+Input!$O$112)*$O$7)-SUM($O529:R529),((Input!$O$146+Input!$O$112)*$O$7)/A4taxstdlife))</f>
        <v>0</v>
      </c>
      <c r="T529" s="168">
        <f>IF(A4taxstdlife="n/a","n/a",IF(T$3&gt;(A4taxstdlife+$E529),((Input!$O$146+Input!$O$112)*$O$7)-SUM($O529:S529),((Input!$O$146+Input!$O$112)*$O$7)/A4taxstdlife))</f>
        <v>0</v>
      </c>
      <c r="U529" s="168">
        <f>IF(A4taxstdlife="n/a","n/a",IF(U$3&gt;(A4taxstdlife+$E529),((Input!$O$146+Input!$O$112)*$O$7)-SUM($O529:T529),((Input!$O$146+Input!$O$112)*$O$7)/A4taxstdlife))</f>
        <v>0</v>
      </c>
      <c r="V529" s="168">
        <f>IF(A4taxstdlife="n/a","n/a",IF(V$3&gt;(A4taxstdlife+$E529),((Input!$O$146+Input!$O$112)*$O$7)-SUM($O529:U529),((Input!$O$146+Input!$O$112)*$O$7)/A4taxstdlife))</f>
        <v>0</v>
      </c>
      <c r="W529" s="168">
        <f>IF(A4taxstdlife="n/a","n/a",IF(W$3&gt;(A4taxstdlife+$E529),((Input!$O$146+Input!$O$112)*$O$7)-SUM($O529:V529),((Input!$O$146+Input!$O$112)*$O$7)/A4taxstdlife))</f>
        <v>0</v>
      </c>
      <c r="X529" s="168">
        <f>IF(A4taxstdlife="n/a","n/a",IF(X$3&gt;(A4taxstdlife+$E529),((Input!$O$146+Input!$O$112)*$O$7)-SUM($O529:W529),((Input!$O$146+Input!$O$112)*$O$7)/A4taxstdlife))</f>
        <v>0</v>
      </c>
      <c r="Y529" s="168">
        <f>IF(A4taxstdlife="n/a","n/a",IF(Y$3&gt;(A4taxstdlife+$E529),((Input!$O$146+Input!$O$112)*$O$7)-SUM($O529:X529),((Input!$O$146+Input!$O$112)*$O$7)/A4taxstdlife))</f>
        <v>0</v>
      </c>
      <c r="Z529" s="168">
        <f>IF(A4taxstdlife="n/a","n/a",IF(Z$3&gt;(A4taxstdlife+$E529),((Input!$O$146+Input!$O$112)*$O$7)-SUM($O529:Y529),((Input!$O$146+Input!$O$112)*$O$7)/A4taxstdlife))</f>
        <v>0</v>
      </c>
      <c r="AA529" s="168">
        <f>IF(A4taxstdlife="n/a","n/a",IF(AA$3&gt;(A4taxstdlife+$E529),((Input!$O$146+Input!$O$112)*$O$7)-SUM($O529:Z529),((Input!$O$146+Input!$O$112)*$O$7)/A4taxstdlife))</f>
        <v>0</v>
      </c>
      <c r="AB529" s="168">
        <f>IF(A4taxstdlife="n/a","n/a",IF(AB$3&gt;(A4taxstdlife+$E529),((Input!$O$146+Input!$O$112)*$O$7)-SUM($O529:AA529),((Input!$O$146+Input!$O$112)*$O$7)/A4taxstdlife))</f>
        <v>0</v>
      </c>
      <c r="AC529" s="168">
        <f>IF(A4taxstdlife="n/a","n/a",IF(AC$3&gt;(A4taxstdlife+$E529),((Input!$O$146+Input!$O$112)*$O$7)-SUM($O529:AB529),((Input!$O$146+Input!$O$112)*$O$7)/A4taxstdlife))</f>
        <v>0</v>
      </c>
      <c r="AD529" s="168">
        <f>IF(A4taxstdlife="n/a","n/a",IF(AD$3&gt;(A4taxstdlife+$E529),((Input!$O$146+Input!$O$112)*$O$7)-SUM($O529:AC529),((Input!$O$146+Input!$O$112)*$O$7)/A4taxstdlife))</f>
        <v>0</v>
      </c>
      <c r="AE529" s="168">
        <f>IF(A4taxstdlife="n/a","n/a",IF(AE$3&gt;(A4taxstdlife+$E529),((Input!$O$146+Input!$O$112)*$O$7)-SUM($O529:AD529),((Input!$O$146+Input!$O$112)*$O$7)/A4taxstdlife))</f>
        <v>0</v>
      </c>
      <c r="AF529" s="168">
        <f>IF(A4taxstdlife="n/a","n/a",IF(AF$3&gt;(A4taxstdlife+$E529),((Input!$O$146+Input!$O$112)*$O$7)-SUM($O529:AE529),((Input!$O$146+Input!$O$112)*$O$7)/A4taxstdlife))</f>
        <v>0</v>
      </c>
      <c r="AG529" s="168">
        <f>IF(A4taxstdlife="n/a","n/a",IF(AG$3&gt;(A4taxstdlife+$E529),((Input!$O$146+Input!$O$112)*$O$7)-SUM($O529:AF529),((Input!$O$146+Input!$O$112)*$O$7)/A4taxstdlife))</f>
        <v>0</v>
      </c>
      <c r="AH529" s="168">
        <f>IF(A4taxstdlife="n/a","n/a",IF(AH$3&gt;(A4taxstdlife+$E529),((Input!$O$146+Input!$O$112)*$O$7)-SUM($O529:AG529),((Input!$O$146+Input!$O$112)*$O$7)/A4taxstdlife))</f>
        <v>0</v>
      </c>
      <c r="AI529" s="168">
        <f>IF(A4taxstdlife="n/a","n/a",IF(AI$3&gt;(A4taxstdlife+$E529),((Input!$O$146+Input!$O$112)*$O$7)-SUM($O529:AH529),((Input!$O$146+Input!$O$112)*$O$7)/A4taxstdlife))</f>
        <v>0</v>
      </c>
      <c r="AJ529" s="168">
        <f>IF(A4taxstdlife="n/a","n/a",IF(AJ$3&gt;(A4taxstdlife+$E529),((Input!$O$146+Input!$O$112)*$O$7)-SUM($O529:AI529),((Input!$O$146+Input!$O$112)*$O$7)/A4taxstdlife))</f>
        <v>0</v>
      </c>
      <c r="AK529" s="168">
        <f>IF(A4taxstdlife="n/a","n/a",IF(AK$3&gt;(A4taxstdlife+$E529),((Input!$O$146+Input!$O$112)*$O$7)-SUM($O529:AJ529),((Input!$O$146+Input!$O$112)*$O$7)/A4taxstdlife))</f>
        <v>0</v>
      </c>
      <c r="AL529" s="168">
        <f>IF(A4taxstdlife="n/a","n/a",IF(AL$3&gt;(A4taxstdlife+$E529),((Input!$O$146+Input!$O$112)*$O$7)-SUM($O529:AK529),((Input!$O$146+Input!$O$112)*$O$7)/A4taxstdlife))</f>
        <v>0</v>
      </c>
      <c r="AM529" s="168">
        <f>IF(A4taxstdlife="n/a","n/a",IF(AM$3&gt;(A4taxstdlife+$E529),((Input!$O$146+Input!$O$112)*$O$7)-SUM($O529:AL529),((Input!$O$146+Input!$O$112)*$O$7)/A4taxstdlife))</f>
        <v>0</v>
      </c>
      <c r="AN529" s="168">
        <f>IF(A4taxstdlife="n/a","n/a",IF(AN$3&gt;(A4taxstdlife+$E529),((Input!$O$146+Input!$O$112)*$O$7)-SUM($O529:AM529),((Input!$O$146+Input!$O$112)*$O$7)/A4taxstdlife))</f>
        <v>0</v>
      </c>
      <c r="AO529" s="168">
        <f>IF(A4taxstdlife="n/a","n/a",IF(AO$3&gt;(A4taxstdlife+$E529),((Input!$O$146+Input!$O$112)*$O$7)-SUM($O529:AN529),((Input!$O$146+Input!$O$112)*$O$7)/A4taxstdlife))</f>
        <v>0</v>
      </c>
      <c r="AP529" s="168">
        <f>IF(A4taxstdlife="n/a","n/a",IF(AP$3&gt;(A4taxstdlife+$E529),((Input!$O$146+Input!$O$112)*$O$7)-SUM($O529:AO529),((Input!$O$146+Input!$O$112)*$O$7)/A4taxstdlife))</f>
        <v>0</v>
      </c>
      <c r="AQ529" s="168">
        <f>IF(A4taxstdlife="n/a","n/a",IF(AQ$3&gt;(A4taxstdlife+$E529),((Input!$O$146+Input!$O$112)*$O$7)-SUM($O529:AP529),((Input!$O$146+Input!$O$112)*$O$7)/A4taxstdlife))</f>
        <v>0</v>
      </c>
      <c r="AR529" s="168">
        <f>IF(A4taxstdlife="n/a","n/a",IF(AR$3&gt;(A4taxstdlife+$E529),((Input!$O$146+Input!$O$112)*$O$7)-SUM($O529:AQ529),((Input!$O$146+Input!$O$112)*$O$7)/A4taxstdlife))</f>
        <v>0</v>
      </c>
      <c r="AS529" s="168">
        <f>IF(A4taxstdlife="n/a","n/a",IF(AS$3&gt;(A4taxstdlife+$E529),((Input!$O$146+Input!$O$112)*$O$7)-SUM($O529:AR529),((Input!$O$146+Input!$O$112)*$O$7)/A4taxstdlife))</f>
        <v>0</v>
      </c>
      <c r="AT529" s="168">
        <f>IF(A4taxstdlife="n/a","n/a",IF(AT$3&gt;(A4taxstdlife+$E529),((Input!$O$146+Input!$O$112)*$O$7)-SUM($O529:AS529),((Input!$O$146+Input!$O$112)*$O$7)/A4taxstdlife))</f>
        <v>0</v>
      </c>
      <c r="AU529" s="168">
        <f>IF(A4taxstdlife="n/a","n/a",IF(AU$3&gt;(A4taxstdlife+$E529),((Input!$O$146+Input!$O$112)*$O$7)-SUM($O529:AT529),((Input!$O$146+Input!$O$112)*$O$7)/A4taxstdlife))</f>
        <v>0</v>
      </c>
      <c r="AV529" s="168">
        <f>IF(A4taxstdlife="n/a","n/a",IF(AV$3&gt;(A4taxstdlife+$E529),((Input!$O$146+Input!$O$112)*$O$7)-SUM($O529:AU529),((Input!$O$146+Input!$O$112)*$O$7)/A4taxstdlife))</f>
        <v>0</v>
      </c>
      <c r="AW529" s="168">
        <f>IF(A4taxstdlife="n/a","n/a",IF(AW$3&gt;(A4taxstdlife+$E529),((Input!$O$146+Input!$O$112)*$O$7)-SUM($O529:AV529),((Input!$O$146+Input!$O$112)*$O$7)/A4taxstdlife))</f>
        <v>0</v>
      </c>
      <c r="AX529" s="168">
        <f>IF(A4taxstdlife="n/a","n/a",IF(AX$3&gt;(A4taxstdlife+$E529),((Input!$O$146+Input!$O$112)*$O$7)-SUM($O529:AW529),((Input!$O$146+Input!$O$112)*$O$7)/A4taxstdlife))</f>
        <v>0</v>
      </c>
      <c r="AY529" s="168">
        <f>IF(A4taxstdlife="n/a","n/a",IF(AY$3&gt;(A4taxstdlife+$E529),((Input!$O$146+Input!$O$112)*$O$7)-SUM($O529:AX529),((Input!$O$146+Input!$O$112)*$O$7)/A4taxstdlife))</f>
        <v>0</v>
      </c>
      <c r="AZ529" s="168">
        <f>IF(A4taxstdlife="n/a","n/a",IF(AZ$3&gt;(A4taxstdlife+$E529),((Input!$O$146+Input!$O$112)*$O$7)-SUM($O529:AY529),((Input!$O$146+Input!$O$112)*$O$7)/A4taxstdlife))</f>
        <v>0</v>
      </c>
      <c r="BA529" s="168">
        <f>IF(A4taxstdlife="n/a","n/a",IF(BA$3&gt;(A4taxstdlife+$E529),((Input!$O$146+Input!$O$112)*$O$7)-SUM($O529:AZ529),((Input!$O$146+Input!$O$112)*$O$7)/A4taxstdlife))</f>
        <v>0</v>
      </c>
      <c r="BB529" s="168">
        <f>IF(A4taxstdlife="n/a","n/a",IF(BB$3&gt;(A4taxstdlife+$E529),((Input!$O$146+Input!$O$112)*$O$7)-SUM($O529:BA529),((Input!$O$146+Input!$O$112)*$O$7)/A4taxstdlife))</f>
        <v>0</v>
      </c>
      <c r="BC529" s="168">
        <f>IF(A4taxstdlife="n/a","n/a",IF(BC$3&gt;(A4taxstdlife+$E529),((Input!$O$146+Input!$O$112)*$O$7)-SUM($O529:BB529),((Input!$O$146+Input!$O$112)*$O$7)/A4taxstdlife))</f>
        <v>0</v>
      </c>
      <c r="BD529" s="168">
        <f>IF(A4taxstdlife="n/a","n/a",IF(BD$3&gt;(A4taxstdlife+$E529),((Input!$O$146+Input!$O$112)*$O$7)-SUM($O529:BC529),((Input!$O$146+Input!$O$112)*$O$7)/A4taxstdlife))</f>
        <v>0</v>
      </c>
      <c r="BE529" s="168">
        <f>IF(A4taxstdlife="n/a","n/a",IF(BE$3&gt;(A4taxstdlife+$E529),((Input!$O$146+Input!$O$112)*$O$7)-SUM($O529:BD529),((Input!$O$146+Input!$O$112)*$O$7)/A4taxstdlife))</f>
        <v>0</v>
      </c>
      <c r="BF529" s="168">
        <f>IF(A4taxstdlife="n/a","n/a",IF(BF$3&gt;(A4taxstdlife+$E529),((Input!$O$146+Input!$O$112)*$O$7)-SUM($O529:BE529),((Input!$O$146+Input!$O$112)*$O$7)/A4taxstdlife))</f>
        <v>0</v>
      </c>
      <c r="BG529" s="168">
        <f>IF(A4taxstdlife="n/a","n/a",IF(BG$3&gt;(A4taxstdlife+$E529),((Input!$O$146+Input!$O$112)*$O$7)-SUM($O529:BF529),((Input!$O$146+Input!$O$112)*$O$7)/A4taxstdlife))</f>
        <v>0</v>
      </c>
      <c r="BH529" s="168">
        <f>IF(A4taxstdlife="n/a","n/a",IF(BH$3&gt;(A4taxstdlife+$E529),((Input!$O$146+Input!$O$112)*$O$7)-SUM($O529:BG529),((Input!$O$146+Input!$O$112)*$O$7)/A4taxstdlife))</f>
        <v>0</v>
      </c>
      <c r="BI529" s="168">
        <f>IF(A4taxstdlife="n/a","n/a",IF(BI$3&gt;(A4taxstdlife+$E529),((Input!$O$146+Input!$O$112)*$O$7)-SUM($O529:BH529),((Input!$O$146+Input!$O$112)*$O$7)/A4taxstdlife))</f>
        <v>0</v>
      </c>
      <c r="BJ529" s="20"/>
      <c r="BK529" s="20"/>
    </row>
    <row r="530" spans="1:63" s="6" customFormat="1" hidden="1" outlineLevel="2">
      <c r="A530" s="20"/>
      <c r="B530" s="20"/>
      <c r="C530" s="38"/>
      <c r="D530" s="641"/>
      <c r="E530" s="288">
        <v>10</v>
      </c>
      <c r="F530" s="40"/>
      <c r="G530" s="313"/>
      <c r="H530" s="315"/>
      <c r="I530" s="315"/>
      <c r="J530" s="315"/>
      <c r="K530" s="315"/>
      <c r="L530" s="315"/>
      <c r="M530" s="315"/>
      <c r="N530" s="315"/>
      <c r="O530" s="315"/>
      <c r="P530" s="314"/>
      <c r="Q530" s="168">
        <f>IF(A4taxstdlife="n/a","n/a",IF(Q$3&gt;(A4taxstdlife+$E530),((Input!$P$146+Input!$P$112)*$P$7)-SUM($P530:P530),((Input!$P$146+Input!$P$112)*$P$7)/A4taxstdlife))</f>
        <v>0</v>
      </c>
      <c r="R530" s="168">
        <f>IF(A4taxstdlife="n/a","n/a",IF(R$3&gt;(A4taxstdlife+$E530),((Input!$P$146+Input!$P$112)*$P$7)-SUM($P530:Q530),((Input!$P$146+Input!$P$112)*$P$7)/A4taxstdlife))</f>
        <v>0</v>
      </c>
      <c r="S530" s="168">
        <f>IF(A4taxstdlife="n/a","n/a",IF(S$3&gt;(A4taxstdlife+$E530),((Input!$P$146+Input!$P$112)*$P$7)-SUM($P530:R530),((Input!$P$146+Input!$P$112)*$P$7)/A4taxstdlife))</f>
        <v>0</v>
      </c>
      <c r="T530" s="168">
        <f>IF(A4taxstdlife="n/a","n/a",IF(T$3&gt;(A4taxstdlife+$E530),((Input!$P$146+Input!$P$112)*$P$7)-SUM($P530:S530),((Input!$P$146+Input!$P$112)*$P$7)/A4taxstdlife))</f>
        <v>0</v>
      </c>
      <c r="U530" s="168">
        <f>IF(A4taxstdlife="n/a","n/a",IF(U$3&gt;(A4taxstdlife+$E530),((Input!$P$146+Input!$P$112)*$P$7)-SUM($P530:T530),((Input!$P$146+Input!$P$112)*$P$7)/A4taxstdlife))</f>
        <v>0</v>
      </c>
      <c r="V530" s="168">
        <f>IF(A4taxstdlife="n/a","n/a",IF(V$3&gt;(A4taxstdlife+$E530),((Input!$P$146+Input!$P$112)*$P$7)-SUM($P530:U530),((Input!$P$146+Input!$P$112)*$P$7)/A4taxstdlife))</f>
        <v>0</v>
      </c>
      <c r="W530" s="168">
        <f>IF(A4taxstdlife="n/a","n/a",IF(W$3&gt;(A4taxstdlife+$E530),((Input!$P$146+Input!$P$112)*$P$7)-SUM($P530:V530),((Input!$P$146+Input!$P$112)*$P$7)/A4taxstdlife))</f>
        <v>0</v>
      </c>
      <c r="X530" s="168">
        <f>IF(A4taxstdlife="n/a","n/a",IF(X$3&gt;(A4taxstdlife+$E530),((Input!$P$146+Input!$P$112)*$P$7)-SUM($P530:W530),((Input!$P$146+Input!$P$112)*$P$7)/A4taxstdlife))</f>
        <v>0</v>
      </c>
      <c r="Y530" s="168">
        <f>IF(A4taxstdlife="n/a","n/a",IF(Y$3&gt;(A4taxstdlife+$E530),((Input!$P$146+Input!$P$112)*$P$7)-SUM($P530:X530),((Input!$P$146+Input!$P$112)*$P$7)/A4taxstdlife))</f>
        <v>0</v>
      </c>
      <c r="Z530" s="168">
        <f>IF(A4taxstdlife="n/a","n/a",IF(Z$3&gt;(A4taxstdlife+$E530),((Input!$P$146+Input!$P$112)*$P$7)-SUM($P530:Y530),((Input!$P$146+Input!$P$112)*$P$7)/A4taxstdlife))</f>
        <v>0</v>
      </c>
      <c r="AA530" s="168">
        <f>IF(A4taxstdlife="n/a","n/a",IF(AA$3&gt;(A4taxstdlife+$E530),((Input!$P$146+Input!$P$112)*$P$7)-SUM($P530:Z530),((Input!$P$146+Input!$P$112)*$P$7)/A4taxstdlife))</f>
        <v>0</v>
      </c>
      <c r="AB530" s="168">
        <f>IF(A4taxstdlife="n/a","n/a",IF(AB$3&gt;(A4taxstdlife+$E530),((Input!$P$146+Input!$P$112)*$P$7)-SUM($P530:AA530),((Input!$P$146+Input!$P$112)*$P$7)/A4taxstdlife))</f>
        <v>0</v>
      </c>
      <c r="AC530" s="168">
        <f>IF(A4taxstdlife="n/a","n/a",IF(AC$3&gt;(A4taxstdlife+$E530),((Input!$P$146+Input!$P$112)*$P$7)-SUM($P530:AB530),((Input!$P$146+Input!$P$112)*$P$7)/A4taxstdlife))</f>
        <v>0</v>
      </c>
      <c r="AD530" s="168">
        <f>IF(A4taxstdlife="n/a","n/a",IF(AD$3&gt;(A4taxstdlife+$E530),((Input!$P$146+Input!$P$112)*$P$7)-SUM($P530:AC530),((Input!$P$146+Input!$P$112)*$P$7)/A4taxstdlife))</f>
        <v>0</v>
      </c>
      <c r="AE530" s="168">
        <f>IF(A4taxstdlife="n/a","n/a",IF(AE$3&gt;(A4taxstdlife+$E530),((Input!$P$146+Input!$P$112)*$P$7)-SUM($P530:AD530),((Input!$P$146+Input!$P$112)*$P$7)/A4taxstdlife))</f>
        <v>0</v>
      </c>
      <c r="AF530" s="168">
        <f>IF(A4taxstdlife="n/a","n/a",IF(AF$3&gt;(A4taxstdlife+$E530),((Input!$P$146+Input!$P$112)*$P$7)-SUM($P530:AE530),((Input!$P$146+Input!$P$112)*$P$7)/A4taxstdlife))</f>
        <v>0</v>
      </c>
      <c r="AG530" s="168">
        <f>IF(A4taxstdlife="n/a","n/a",IF(AG$3&gt;(A4taxstdlife+$E530),((Input!$P$146+Input!$P$112)*$P$7)-SUM($P530:AF530),((Input!$P$146+Input!$P$112)*$P$7)/A4taxstdlife))</f>
        <v>0</v>
      </c>
      <c r="AH530" s="168">
        <f>IF(A4taxstdlife="n/a","n/a",IF(AH$3&gt;(A4taxstdlife+$E530),((Input!$P$146+Input!$P$112)*$P$7)-SUM($P530:AG530),((Input!$P$146+Input!$P$112)*$P$7)/A4taxstdlife))</f>
        <v>0</v>
      </c>
      <c r="AI530" s="168">
        <f>IF(A4taxstdlife="n/a","n/a",IF(AI$3&gt;(A4taxstdlife+$E530),((Input!$P$146+Input!$P$112)*$P$7)-SUM($P530:AH530),((Input!$P$146+Input!$P$112)*$P$7)/A4taxstdlife))</f>
        <v>0</v>
      </c>
      <c r="AJ530" s="168">
        <f>IF(A4taxstdlife="n/a","n/a",IF(AJ$3&gt;(A4taxstdlife+$E530),((Input!$P$146+Input!$P$112)*$P$7)-SUM($P530:AI530),((Input!$P$146+Input!$P$112)*$P$7)/A4taxstdlife))</f>
        <v>0</v>
      </c>
      <c r="AK530" s="168">
        <f>IF(A4taxstdlife="n/a","n/a",IF(AK$3&gt;(A4taxstdlife+$E530),((Input!$P$146+Input!$P$112)*$P$7)-SUM($P530:AJ530),((Input!$P$146+Input!$P$112)*$P$7)/A4taxstdlife))</f>
        <v>0</v>
      </c>
      <c r="AL530" s="168">
        <f>IF(A4taxstdlife="n/a","n/a",IF(AL$3&gt;(A4taxstdlife+$E530),((Input!$P$146+Input!$P$112)*$P$7)-SUM($P530:AK530),((Input!$P$146+Input!$P$112)*$P$7)/A4taxstdlife))</f>
        <v>0</v>
      </c>
      <c r="AM530" s="168">
        <f>IF(A4taxstdlife="n/a","n/a",IF(AM$3&gt;(A4taxstdlife+$E530),((Input!$P$146+Input!$P$112)*$P$7)-SUM($P530:AL530),((Input!$P$146+Input!$P$112)*$P$7)/A4taxstdlife))</f>
        <v>0</v>
      </c>
      <c r="AN530" s="168">
        <f>IF(A4taxstdlife="n/a","n/a",IF(AN$3&gt;(A4taxstdlife+$E530),((Input!$P$146+Input!$P$112)*$P$7)-SUM($P530:AM530),((Input!$P$146+Input!$P$112)*$P$7)/A4taxstdlife))</f>
        <v>0</v>
      </c>
      <c r="AO530" s="168">
        <f>IF(A4taxstdlife="n/a","n/a",IF(AO$3&gt;(A4taxstdlife+$E530),((Input!$P$146+Input!$P$112)*$P$7)-SUM($P530:AN530),((Input!$P$146+Input!$P$112)*$P$7)/A4taxstdlife))</f>
        <v>0</v>
      </c>
      <c r="AP530" s="168">
        <f>IF(A4taxstdlife="n/a","n/a",IF(AP$3&gt;(A4taxstdlife+$E530),((Input!$P$146+Input!$P$112)*$P$7)-SUM($P530:AO530),((Input!$P$146+Input!$P$112)*$P$7)/A4taxstdlife))</f>
        <v>0</v>
      </c>
      <c r="AQ530" s="168">
        <f>IF(A4taxstdlife="n/a","n/a",IF(AQ$3&gt;(A4taxstdlife+$E530),((Input!$P$146+Input!$P$112)*$P$7)-SUM($P530:AP530),((Input!$P$146+Input!$P$112)*$P$7)/A4taxstdlife))</f>
        <v>0</v>
      </c>
      <c r="AR530" s="168">
        <f>IF(A4taxstdlife="n/a","n/a",IF(AR$3&gt;(A4taxstdlife+$E530),((Input!$P$146+Input!$P$112)*$P$7)-SUM($P530:AQ530),((Input!$P$146+Input!$P$112)*$P$7)/A4taxstdlife))</f>
        <v>0</v>
      </c>
      <c r="AS530" s="168">
        <f>IF(A4taxstdlife="n/a","n/a",IF(AS$3&gt;(A4taxstdlife+$E530),((Input!$P$146+Input!$P$112)*$P$7)-SUM($P530:AR530),((Input!$P$146+Input!$P$112)*$P$7)/A4taxstdlife))</f>
        <v>0</v>
      </c>
      <c r="AT530" s="168">
        <f>IF(A4taxstdlife="n/a","n/a",IF(AT$3&gt;(A4taxstdlife+$E530),((Input!$P$146+Input!$P$112)*$P$7)-SUM($P530:AS530),((Input!$P$146+Input!$P$112)*$P$7)/A4taxstdlife))</f>
        <v>0</v>
      </c>
      <c r="AU530" s="168">
        <f>IF(A4taxstdlife="n/a","n/a",IF(AU$3&gt;(A4taxstdlife+$E530),((Input!$P$146+Input!$P$112)*$P$7)-SUM($P530:AT530),((Input!$P$146+Input!$P$112)*$P$7)/A4taxstdlife))</f>
        <v>0</v>
      </c>
      <c r="AV530" s="168">
        <f>IF(A4taxstdlife="n/a","n/a",IF(AV$3&gt;(A4taxstdlife+$E530),((Input!$P$146+Input!$P$112)*$P$7)-SUM($P530:AU530),((Input!$P$146+Input!$P$112)*$P$7)/A4taxstdlife))</f>
        <v>0</v>
      </c>
      <c r="AW530" s="168">
        <f>IF(A4taxstdlife="n/a","n/a",IF(AW$3&gt;(A4taxstdlife+$E530),((Input!$P$146+Input!$P$112)*$P$7)-SUM($P530:AV530),((Input!$P$146+Input!$P$112)*$P$7)/A4taxstdlife))</f>
        <v>0</v>
      </c>
      <c r="AX530" s="168">
        <f>IF(A4taxstdlife="n/a","n/a",IF(AX$3&gt;(A4taxstdlife+$E530),((Input!$P$146+Input!$P$112)*$P$7)-SUM($P530:AW530),((Input!$P$146+Input!$P$112)*$P$7)/A4taxstdlife))</f>
        <v>0</v>
      </c>
      <c r="AY530" s="168">
        <f>IF(A4taxstdlife="n/a","n/a",IF(AY$3&gt;(A4taxstdlife+$E530),((Input!$P$146+Input!$P$112)*$P$7)-SUM($P530:AX530),((Input!$P$146+Input!$P$112)*$P$7)/A4taxstdlife))</f>
        <v>0</v>
      </c>
      <c r="AZ530" s="168">
        <f>IF(A4taxstdlife="n/a","n/a",IF(AZ$3&gt;(A4taxstdlife+$E530),((Input!$P$146+Input!$P$112)*$P$7)-SUM($P530:AY530),((Input!$P$146+Input!$P$112)*$P$7)/A4taxstdlife))</f>
        <v>0</v>
      </c>
      <c r="BA530" s="168">
        <f>IF(A4taxstdlife="n/a","n/a",IF(BA$3&gt;(A4taxstdlife+$E530),((Input!$P$146+Input!$P$112)*$P$7)-SUM($P530:AZ530),((Input!$P$146+Input!$P$112)*$P$7)/A4taxstdlife))</f>
        <v>0</v>
      </c>
      <c r="BB530" s="168">
        <f>IF(A4taxstdlife="n/a","n/a",IF(BB$3&gt;(A4taxstdlife+$E530),((Input!$P$146+Input!$P$112)*$P$7)-SUM($P530:BA530),((Input!$P$146+Input!$P$112)*$P$7)/A4taxstdlife))</f>
        <v>0</v>
      </c>
      <c r="BC530" s="168">
        <f>IF(A4taxstdlife="n/a","n/a",IF(BC$3&gt;(A4taxstdlife+$E530),((Input!$P$146+Input!$P$112)*$P$7)-SUM($P530:BB530),((Input!$P$146+Input!$P$112)*$P$7)/A4taxstdlife))</f>
        <v>0</v>
      </c>
      <c r="BD530" s="168">
        <f>IF(A4taxstdlife="n/a","n/a",IF(BD$3&gt;(A4taxstdlife+$E530),((Input!$P$146+Input!$P$112)*$P$7)-SUM($P530:BC530),((Input!$P$146+Input!$P$112)*$P$7)/A4taxstdlife))</f>
        <v>0</v>
      </c>
      <c r="BE530" s="168">
        <f>IF(A4taxstdlife="n/a","n/a",IF(BE$3&gt;(A4taxstdlife+$E530),((Input!$P$146+Input!$P$112)*$P$7)-SUM($P530:BD530),((Input!$P$146+Input!$P$112)*$P$7)/A4taxstdlife))</f>
        <v>0</v>
      </c>
      <c r="BF530" s="168">
        <f>IF(A4taxstdlife="n/a","n/a",IF(BF$3&gt;(A4taxstdlife+$E530),((Input!$P$146+Input!$P$112)*$P$7)-SUM($P530:BE530),((Input!$P$146+Input!$P$112)*$P$7)/A4taxstdlife))</f>
        <v>0</v>
      </c>
      <c r="BG530" s="168">
        <f>IF(A4taxstdlife="n/a","n/a",IF(BG$3&gt;(A4taxstdlife+$E530),((Input!$P$146+Input!$P$112)*$P$7)-SUM($P530:BF530),((Input!$P$146+Input!$P$112)*$P$7)/A4taxstdlife))</f>
        <v>0</v>
      </c>
      <c r="BH530" s="168">
        <f>IF(A4taxstdlife="n/a","n/a",IF(BH$3&gt;(A4taxstdlife+$E530),((Input!$P$146+Input!$P$112)*$P$7)-SUM($P530:BG530),((Input!$P$146+Input!$P$112)*$P$7)/A4taxstdlife))</f>
        <v>0</v>
      </c>
      <c r="BI530" s="168">
        <f>IF(A4taxstdlife="n/a","n/a",IF(BI$3&gt;(A4taxstdlife+$E530),((Input!$P$146+Input!$P$112)*$P$7)-SUM($P530:BH530),((Input!$P$146+Input!$P$112)*$P$7)/A4taxstdlife))</f>
        <v>0</v>
      </c>
      <c r="BJ530" s="20"/>
      <c r="BK530" s="20"/>
    </row>
    <row r="531" spans="1:63" s="6" customFormat="1" hidden="1" outlineLevel="1">
      <c r="A531" s="20"/>
      <c r="B531" s="20"/>
      <c r="C531" s="38" t="str">
        <f>Asset4</f>
        <v>Substations</v>
      </c>
      <c r="D531" s="20"/>
      <c r="E531" s="20"/>
      <c r="F531" s="35"/>
      <c r="G531" s="163">
        <f t="shared" ref="G531:AL531" si="112">SUM(G519:G530)</f>
        <v>86.140865363498222</v>
      </c>
      <c r="H531" s="163">
        <f t="shared" si="112"/>
        <v>93.109704771087678</v>
      </c>
      <c r="I531" s="163">
        <f t="shared" si="112"/>
        <v>99.928318347438349</v>
      </c>
      <c r="J531" s="163">
        <f t="shared" si="112"/>
        <v>106.13073025857582</v>
      </c>
      <c r="K531" s="163">
        <f t="shared" si="112"/>
        <v>112.58828876547649</v>
      </c>
      <c r="L531" s="163">
        <f t="shared" si="112"/>
        <v>117.91671783494861</v>
      </c>
      <c r="M531" s="163">
        <f t="shared" si="112"/>
        <v>117.91671783494861</v>
      </c>
      <c r="N531" s="163">
        <f t="shared" si="112"/>
        <v>117.91671783494861</v>
      </c>
      <c r="O531" s="163">
        <f t="shared" si="112"/>
        <v>117.91671783494861</v>
      </c>
      <c r="P531" s="163">
        <f t="shared" si="112"/>
        <v>117.91671783494861</v>
      </c>
      <c r="Q531" s="163">
        <f t="shared" si="112"/>
        <v>117.91671783494861</v>
      </c>
      <c r="R531" s="163">
        <f t="shared" si="112"/>
        <v>117.91671783494861</v>
      </c>
      <c r="S531" s="163">
        <f t="shared" si="112"/>
        <v>117.91671783494861</v>
      </c>
      <c r="T531" s="163">
        <f t="shared" si="112"/>
        <v>117.91671783494861</v>
      </c>
      <c r="U531" s="163">
        <f t="shared" si="112"/>
        <v>117.91671783494861</v>
      </c>
      <c r="V531" s="163">
        <f t="shared" si="112"/>
        <v>117.91671783494861</v>
      </c>
      <c r="W531" s="163">
        <f t="shared" si="112"/>
        <v>117.91671783494861</v>
      </c>
      <c r="X531" s="163">
        <f t="shared" si="112"/>
        <v>117.91671783494861</v>
      </c>
      <c r="Y531" s="163">
        <f t="shared" si="112"/>
        <v>117.91671783494861</v>
      </c>
      <c r="Z531" s="163">
        <f t="shared" si="112"/>
        <v>117.91671783494861</v>
      </c>
      <c r="AA531" s="163">
        <f t="shared" si="112"/>
        <v>117.91671783494861</v>
      </c>
      <c r="AB531" s="163">
        <f t="shared" si="112"/>
        <v>117.91671783494861</v>
      </c>
      <c r="AC531" s="163">
        <f t="shared" si="112"/>
        <v>117.91671783494861</v>
      </c>
      <c r="AD531" s="163">
        <f t="shared" si="112"/>
        <v>117.91671783494861</v>
      </c>
      <c r="AE531" s="163">
        <f t="shared" si="112"/>
        <v>117.91671783494861</v>
      </c>
      <c r="AF531" s="163">
        <f t="shared" si="112"/>
        <v>117.91671783494861</v>
      </c>
      <c r="AG531" s="163">
        <f t="shared" si="112"/>
        <v>117.91671783494861</v>
      </c>
      <c r="AH531" s="163">
        <f t="shared" si="112"/>
        <v>117.91671783494861</v>
      </c>
      <c r="AI531" s="163">
        <f t="shared" si="112"/>
        <v>117.91671783494861</v>
      </c>
      <c r="AJ531" s="163">
        <f t="shared" si="112"/>
        <v>106.53025943586267</v>
      </c>
      <c r="AK531" s="163">
        <f t="shared" si="112"/>
        <v>31.775852471450385</v>
      </c>
      <c r="AL531" s="163">
        <f t="shared" si="112"/>
        <v>31.775852471450385</v>
      </c>
      <c r="AM531" s="163">
        <f t="shared" ref="AM531:BI531" si="113">SUM(AM519:AM530)</f>
        <v>31.775852471450385</v>
      </c>
      <c r="AN531" s="163">
        <f t="shared" si="113"/>
        <v>31.775852471450385</v>
      </c>
      <c r="AO531" s="163">
        <f t="shared" si="113"/>
        <v>31.775852471450385</v>
      </c>
      <c r="AP531" s="163">
        <f t="shared" si="113"/>
        <v>31.775852471450385</v>
      </c>
      <c r="AQ531" s="163">
        <f t="shared" si="113"/>
        <v>31.775852471450385</v>
      </c>
      <c r="AR531" s="163">
        <f t="shared" si="113"/>
        <v>31.775852471450385</v>
      </c>
      <c r="AS531" s="163">
        <f t="shared" si="113"/>
        <v>31.775852471450385</v>
      </c>
      <c r="AT531" s="163">
        <f t="shared" si="113"/>
        <v>31.775852471450385</v>
      </c>
      <c r="AU531" s="163">
        <f t="shared" si="113"/>
        <v>31.775852471450385</v>
      </c>
      <c r="AV531" s="163">
        <f t="shared" si="113"/>
        <v>24.807013063860829</v>
      </c>
      <c r="AW531" s="163">
        <f t="shared" si="113"/>
        <v>17.988399487510094</v>
      </c>
      <c r="AX531" s="163">
        <f t="shared" si="113"/>
        <v>11.785987576372534</v>
      </c>
      <c r="AY531" s="163">
        <f t="shared" si="113"/>
        <v>5.3284290694723513</v>
      </c>
      <c r="AZ531" s="163">
        <f t="shared" si="113"/>
        <v>5.6843418860808015E-14</v>
      </c>
      <c r="BA531" s="163">
        <f t="shared" si="113"/>
        <v>0</v>
      </c>
      <c r="BB531" s="163">
        <f t="shared" si="113"/>
        <v>0</v>
      </c>
      <c r="BC531" s="163">
        <f t="shared" si="113"/>
        <v>0</v>
      </c>
      <c r="BD531" s="163">
        <f t="shared" si="113"/>
        <v>0</v>
      </c>
      <c r="BE531" s="163">
        <f t="shared" si="113"/>
        <v>0</v>
      </c>
      <c r="BF531" s="163">
        <f t="shared" si="113"/>
        <v>0</v>
      </c>
      <c r="BG531" s="163">
        <f t="shared" si="113"/>
        <v>0</v>
      </c>
      <c r="BH531" s="163">
        <f t="shared" si="113"/>
        <v>0</v>
      </c>
      <c r="BI531" s="163">
        <f t="shared" si="113"/>
        <v>0</v>
      </c>
      <c r="BJ531" s="20"/>
      <c r="BK531" s="20"/>
    </row>
    <row r="532" spans="1:63" s="6" customFormat="1" hidden="1" outlineLevel="2">
      <c r="A532" s="20"/>
      <c r="B532" s="130" t="str">
        <f>C544</f>
        <v>Transformers</v>
      </c>
      <c r="C532" s="46"/>
      <c r="D532" s="47" t="s">
        <v>72</v>
      </c>
      <c r="E532" s="46"/>
      <c r="F532" s="48"/>
      <c r="G532" s="167">
        <f>IF(G$3&gt;A5taxremlife,A5taxvalue-SUM($F532:F532),IF(A5taxremlife="N/A","n/a",A5taxvalue/A5taxremlife))</f>
        <v>16.60265345926814</v>
      </c>
      <c r="H532" s="167">
        <f>IF(H$3&gt;A5taxremlife,A5taxvalue-SUM($F532:G532),IF(A5taxremlife="N/A","n/a",A5taxvalue/A5taxremlife))</f>
        <v>16.60265345926814</v>
      </c>
      <c r="I532" s="167">
        <f>IF(I$3&gt;A5taxremlife,A5taxvalue-SUM($F532:H532),IF(A5taxremlife="N/A","n/a",A5taxvalue/A5taxremlife))</f>
        <v>16.60265345926814</v>
      </c>
      <c r="J532" s="167">
        <f>IF(J$3&gt;A5taxremlife,A5taxvalue-SUM($F532:I532),IF(A5taxremlife="N/A","n/a",A5taxvalue/A5taxremlife))</f>
        <v>16.60265345926814</v>
      </c>
      <c r="K532" s="167">
        <f>IF(K$3&gt;A5taxremlife,A5taxvalue-SUM($F532:J532),IF(A5taxremlife="N/A","n/a",A5taxvalue/A5taxremlife))</f>
        <v>16.60265345926814</v>
      </c>
      <c r="L532" s="167">
        <f>IF(L$3&gt;A5taxremlife,A5taxvalue-SUM($F532:K532),IF(A5taxremlife="N/A","n/a",A5taxvalue/A5taxremlife))</f>
        <v>16.60265345926814</v>
      </c>
      <c r="M532" s="167">
        <f>IF(M$3&gt;A5taxremlife,A5taxvalue-SUM($F532:L532),IF(A5taxremlife="N/A","n/a",A5taxvalue/A5taxremlife))</f>
        <v>16.60265345926814</v>
      </c>
      <c r="N532" s="167">
        <f>IF(N$3&gt;A5taxremlife,A5taxvalue-SUM($F532:M532),IF(A5taxremlife="N/A","n/a",A5taxvalue/A5taxremlife))</f>
        <v>16.60265345926814</v>
      </c>
      <c r="O532" s="167">
        <f>IF(O$3&gt;A5taxremlife,A5taxvalue-SUM($F532:N532),IF(A5taxremlife="N/A","n/a",A5taxvalue/A5taxremlife))</f>
        <v>16.60265345926814</v>
      </c>
      <c r="P532" s="167">
        <f>IF(P$3&gt;A5taxremlife,A5taxvalue-SUM($F532:O532),IF(A5taxremlife="N/A","n/a",A5taxvalue/A5taxremlife))</f>
        <v>16.60265345926814</v>
      </c>
      <c r="Q532" s="167">
        <f>IF(Q$3&gt;A5taxremlife,A5taxvalue-SUM($F532:P532),IF(A5taxremlife="N/A","n/a",A5taxvalue/A5taxremlife))</f>
        <v>16.60265345926814</v>
      </c>
      <c r="R532" s="167">
        <f>IF(R$3&gt;A5taxremlife,A5taxvalue-SUM($F532:Q532),IF(A5taxremlife="N/A","n/a",A5taxvalue/A5taxremlife))</f>
        <v>16.60265345926814</v>
      </c>
      <c r="S532" s="167">
        <f>IF(S$3&gt;A5taxremlife,A5taxvalue-SUM($F532:R532),IF(A5taxremlife="N/A","n/a",A5taxvalue/A5taxremlife))</f>
        <v>16.60265345926814</v>
      </c>
      <c r="T532" s="167">
        <f>IF(T$3&gt;A5taxremlife,A5taxvalue-SUM($F532:S532),IF(A5taxremlife="N/A","n/a",A5taxvalue/A5taxremlife))</f>
        <v>16.60265345926814</v>
      </c>
      <c r="U532" s="167">
        <f>IF(U$3&gt;A5taxremlife,A5taxvalue-SUM($F532:T532),IF(A5taxremlife="N/A","n/a",A5taxvalue/A5taxremlife))</f>
        <v>16.60265345926814</v>
      </c>
      <c r="V532" s="167">
        <f>IF(V$3&gt;A5taxremlife,A5taxvalue-SUM($F532:U532),IF(A5taxremlife="N/A","n/a",A5taxvalue/A5taxremlife))</f>
        <v>16.60265345926814</v>
      </c>
      <c r="W532" s="167">
        <f>IF(W$3&gt;A5taxremlife,A5taxvalue-SUM($F532:V532),IF(A5taxremlife="N/A","n/a",A5taxvalue/A5taxremlife))</f>
        <v>16.60265345926814</v>
      </c>
      <c r="X532" s="167">
        <f>IF(X$3&gt;A5taxremlife,A5taxvalue-SUM($F532:W532),IF(A5taxremlife="N/A","n/a",A5taxvalue/A5taxremlife))</f>
        <v>16.60265345926814</v>
      </c>
      <c r="Y532" s="167">
        <f>IF(Y$3&gt;A5taxremlife,A5taxvalue-SUM($F532:X532),IF(A5taxremlife="N/A","n/a",A5taxvalue/A5taxremlife))</f>
        <v>16.60265345926814</v>
      </c>
      <c r="Z532" s="167">
        <f>IF(Z$3&gt;A5taxremlife,A5taxvalue-SUM($F532:Y532),IF(A5taxremlife="N/A","n/a",A5taxvalue/A5taxremlife))</f>
        <v>16.60265345926814</v>
      </c>
      <c r="AA532" s="167">
        <f>IF(AA$3&gt;A5taxremlife,A5taxvalue-SUM($F532:Z532),IF(A5taxremlife="N/A","n/a",A5taxvalue/A5taxremlife))</f>
        <v>16.60265345926814</v>
      </c>
      <c r="AB532" s="167">
        <f>IF(AB$3&gt;A5taxremlife,A5taxvalue-SUM($F532:AA532),IF(A5taxremlife="N/A","n/a",A5taxvalue/A5taxremlife))</f>
        <v>16.60265345926814</v>
      </c>
      <c r="AC532" s="167">
        <f>IF(AC$3&gt;A5taxremlife,A5taxvalue-SUM($F532:AB532),IF(A5taxremlife="N/A","n/a",A5taxvalue/A5taxremlife))</f>
        <v>16.60265345926814</v>
      </c>
      <c r="AD532" s="167">
        <f>IF(AD$3&gt;A5taxremlife,A5taxvalue-SUM($F532:AC532),IF(A5taxremlife="N/A","n/a",A5taxvalue/A5taxremlife))</f>
        <v>16.60265345926814</v>
      </c>
      <c r="AE532" s="167">
        <f>IF(AE$3&gt;A5taxremlife,A5taxvalue-SUM($F532:AD532),IF(A5taxremlife="N/A","n/a",A5taxvalue/A5taxremlife))</f>
        <v>16.60265345926814</v>
      </c>
      <c r="AF532" s="167">
        <f>IF(AF$3&gt;A5taxremlife,A5taxvalue-SUM($F532:AE532),IF(A5taxremlife="N/A","n/a",A5taxvalue/A5taxremlife))</f>
        <v>16.60265345926814</v>
      </c>
      <c r="AG532" s="167">
        <f>IF(AG$3&gt;A5taxremlife,A5taxvalue-SUM($F532:AF532),IF(A5taxremlife="N/A","n/a",A5taxvalue/A5taxremlife))</f>
        <v>16.60265345926814</v>
      </c>
      <c r="AH532" s="167">
        <f>IF(AH$3&gt;A5taxremlife,A5taxvalue-SUM($F532:AG532),IF(A5taxremlife="N/A","n/a",A5taxvalue/A5taxremlife))</f>
        <v>14.917404224680411</v>
      </c>
      <c r="AI532" s="167">
        <f>IF(AI$3&gt;A5taxremlife,A5taxvalue-SUM($F532:AH532),IF(A5taxremlife="N/A","n/a",A5taxvalue/A5taxremlife))</f>
        <v>0</v>
      </c>
      <c r="AJ532" s="167">
        <f>IF(AJ$3&gt;A5taxremlife,A5taxvalue-SUM($F532:AI532),IF(A5taxremlife="N/A","n/a",A5taxvalue/A5taxremlife))</f>
        <v>0</v>
      </c>
      <c r="AK532" s="167">
        <f>IF(AK$3&gt;A5taxremlife,A5taxvalue-SUM($F532:AJ532),IF(A5taxremlife="N/A","n/a",A5taxvalue/A5taxremlife))</f>
        <v>0</v>
      </c>
      <c r="AL532" s="167">
        <f>IF(AL$3&gt;A5taxremlife,A5taxvalue-SUM($F532:AK532),IF(A5taxremlife="N/A","n/a",A5taxvalue/A5taxremlife))</f>
        <v>0</v>
      </c>
      <c r="AM532" s="167">
        <f>IF(AM$3&gt;A5taxremlife,A5taxvalue-SUM($F532:AL532),IF(A5taxremlife="N/A","n/a",A5taxvalue/A5taxremlife))</f>
        <v>0</v>
      </c>
      <c r="AN532" s="167">
        <f>IF(AN$3&gt;A5taxremlife,A5taxvalue-SUM($F532:AM532),IF(A5taxremlife="N/A","n/a",A5taxvalue/A5taxremlife))</f>
        <v>0</v>
      </c>
      <c r="AO532" s="167">
        <f>IF(AO$3&gt;A5taxremlife,A5taxvalue-SUM($F532:AN532),IF(A5taxremlife="N/A","n/a",A5taxvalue/A5taxremlife))</f>
        <v>0</v>
      </c>
      <c r="AP532" s="167">
        <f>IF(AP$3&gt;A5taxremlife,A5taxvalue-SUM($F532:AO532),IF(A5taxremlife="N/A","n/a",A5taxvalue/A5taxremlife))</f>
        <v>0</v>
      </c>
      <c r="AQ532" s="167">
        <f>IF(AQ$3&gt;A5taxremlife,A5taxvalue-SUM($F532:AP532),IF(A5taxremlife="N/A","n/a",A5taxvalue/A5taxremlife))</f>
        <v>0</v>
      </c>
      <c r="AR532" s="167">
        <f>IF(AR$3&gt;A5taxremlife,A5taxvalue-SUM($F532:AQ532),IF(A5taxremlife="N/A","n/a",A5taxvalue/A5taxremlife))</f>
        <v>0</v>
      </c>
      <c r="AS532" s="167">
        <f>IF(AS$3&gt;A5taxremlife,A5taxvalue-SUM($F532:AR532),IF(A5taxremlife="N/A","n/a",A5taxvalue/A5taxremlife))</f>
        <v>0</v>
      </c>
      <c r="AT532" s="167">
        <f>IF(AT$3&gt;A5taxremlife,A5taxvalue-SUM($F532:AS532),IF(A5taxremlife="N/A","n/a",A5taxvalue/A5taxremlife))</f>
        <v>0</v>
      </c>
      <c r="AU532" s="167">
        <f>IF(AU$3&gt;A5taxremlife,A5taxvalue-SUM($F532:AT532),IF(A5taxremlife="N/A","n/a",A5taxvalue/A5taxremlife))</f>
        <v>0</v>
      </c>
      <c r="AV532" s="167">
        <f>IF(AV$3&gt;A5taxremlife,A5taxvalue-SUM($F532:AU532),IF(A5taxremlife="N/A","n/a",A5taxvalue/A5taxremlife))</f>
        <v>0</v>
      </c>
      <c r="AW532" s="167">
        <f>IF(AW$3&gt;A5taxremlife,A5taxvalue-SUM($F532:AV532),IF(A5taxremlife="N/A","n/a",A5taxvalue/A5taxremlife))</f>
        <v>0</v>
      </c>
      <c r="AX532" s="167">
        <f>IF(AX$3&gt;A5taxremlife,A5taxvalue-SUM($F532:AW532),IF(A5taxremlife="N/A","n/a",A5taxvalue/A5taxremlife))</f>
        <v>0</v>
      </c>
      <c r="AY532" s="167">
        <f>IF(AY$3&gt;A5taxremlife,A5taxvalue-SUM($F532:AX532),IF(A5taxremlife="N/A","n/a",A5taxvalue/A5taxremlife))</f>
        <v>0</v>
      </c>
      <c r="AZ532" s="167">
        <f>IF(AZ$3&gt;A5taxremlife,A5taxvalue-SUM($F532:AY532),IF(A5taxremlife="N/A","n/a",A5taxvalue/A5taxremlife))</f>
        <v>0</v>
      </c>
      <c r="BA532" s="167">
        <f>IF(BA$3&gt;A5taxremlife,A5taxvalue-SUM($F532:AZ532),IF(A5taxremlife="N/A","n/a",A5taxvalue/A5taxremlife))</f>
        <v>0</v>
      </c>
      <c r="BB532" s="167">
        <f>IF(BB$3&gt;A5taxremlife,A5taxvalue-SUM($F532:BA532),IF(A5taxremlife="N/A","n/a",A5taxvalue/A5taxremlife))</f>
        <v>0</v>
      </c>
      <c r="BC532" s="167">
        <f>IF(BC$3&gt;A5taxremlife,A5taxvalue-SUM($F532:BB532),IF(A5taxremlife="N/A","n/a",A5taxvalue/A5taxremlife))</f>
        <v>0</v>
      </c>
      <c r="BD532" s="167">
        <f>IF(BD$3&gt;A5taxremlife,A5taxvalue-SUM($F532:BC532),IF(A5taxremlife="N/A","n/a",A5taxvalue/A5taxremlife))</f>
        <v>0</v>
      </c>
      <c r="BE532" s="167">
        <f>IF(BE$3&gt;A5taxremlife,A5taxvalue-SUM($F532:BD532),IF(A5taxremlife="N/A","n/a",A5taxvalue/A5taxremlife))</f>
        <v>0</v>
      </c>
      <c r="BF532" s="167">
        <f>IF(BF$3&gt;A5taxremlife,A5taxvalue-SUM($F532:BE532),IF(A5taxremlife="N/A","n/a",A5taxvalue/A5taxremlife))</f>
        <v>0</v>
      </c>
      <c r="BG532" s="167">
        <f>IF(BG$3&gt;A5taxremlife,A5taxvalue-SUM($F532:BF532),IF(A5taxremlife="N/A","n/a",A5taxvalue/A5taxremlife))</f>
        <v>0</v>
      </c>
      <c r="BH532" s="167">
        <f>IF(BH$3&gt;A5taxremlife,A5taxvalue-SUM($F532:BG532),IF(A5taxremlife="N/A","n/a",A5taxvalue/A5taxremlife))</f>
        <v>0</v>
      </c>
      <c r="BI532" s="167">
        <f>IF(BI$3&gt;A5taxremlife,A5taxvalue-SUM($F532:BH532),IF(A5taxremlife="N/A","n/a",A5taxvalue/A5taxremlife))</f>
        <v>0</v>
      </c>
      <c r="BJ532" s="20"/>
      <c r="BK532" s="20"/>
    </row>
    <row r="533" spans="1:63" s="6" customFormat="1" hidden="1" outlineLevel="2">
      <c r="A533" s="20"/>
      <c r="B533" s="20"/>
      <c r="C533" s="38"/>
      <c r="D533" s="641" t="s">
        <v>71</v>
      </c>
      <c r="E533" s="287">
        <v>0</v>
      </c>
      <c r="F533" s="40"/>
      <c r="G533" s="168"/>
      <c r="H533" s="168"/>
      <c r="I533" s="168"/>
      <c r="J533" s="168"/>
      <c r="K533" s="168"/>
      <c r="L533" s="168"/>
      <c r="M533" s="168"/>
      <c r="N533" s="168"/>
      <c r="O533" s="168"/>
      <c r="P533" s="168"/>
      <c r="Q533" s="168"/>
      <c r="R533" s="168"/>
      <c r="S533" s="168"/>
      <c r="T533" s="168"/>
      <c r="U533" s="168"/>
      <c r="V533" s="168"/>
      <c r="W533" s="168"/>
      <c r="X533" s="168"/>
      <c r="Y533" s="168"/>
      <c r="Z533" s="168"/>
      <c r="AA533" s="168"/>
      <c r="AB533" s="168"/>
      <c r="AC533" s="168"/>
      <c r="AD533" s="168"/>
      <c r="AE533" s="168"/>
      <c r="AF533" s="168"/>
      <c r="AG533" s="168"/>
      <c r="AH533" s="168"/>
      <c r="AI533" s="168"/>
      <c r="AJ533" s="168"/>
      <c r="AK533" s="168"/>
      <c r="AL533" s="168"/>
      <c r="AM533" s="168"/>
      <c r="AN533" s="168"/>
      <c r="AO533" s="168"/>
      <c r="AP533" s="168"/>
      <c r="AQ533" s="168"/>
      <c r="AR533" s="168"/>
      <c r="AS533" s="168"/>
      <c r="AT533" s="168"/>
      <c r="AU533" s="168"/>
      <c r="AV533" s="168"/>
      <c r="AW533" s="168"/>
      <c r="AX533" s="168"/>
      <c r="AY533" s="168"/>
      <c r="AZ533" s="168"/>
      <c r="BA533" s="168"/>
      <c r="BB533" s="168"/>
      <c r="BC533" s="168"/>
      <c r="BD533" s="168"/>
      <c r="BE533" s="168"/>
      <c r="BF533" s="168"/>
      <c r="BG533" s="168"/>
      <c r="BH533" s="168"/>
      <c r="BI533" s="168"/>
      <c r="BJ533" s="20"/>
      <c r="BK533" s="20"/>
    </row>
    <row r="534" spans="1:63" s="6" customFormat="1" hidden="1" outlineLevel="2">
      <c r="A534" s="20"/>
      <c r="B534" s="20"/>
      <c r="C534" s="38"/>
      <c r="D534" s="641"/>
      <c r="E534" s="287">
        <v>1</v>
      </c>
      <c r="F534" s="40"/>
      <c r="G534" s="312"/>
      <c r="H534" s="168">
        <f>IF(A5taxstdlife="n/a","n/a",IF(H$3&gt;(A5taxstdlife+$E534),((Input!$G$147+Input!$G$113)*$G$7)-SUM($G534:G534),((Input!$G$147+Input!$G$113)*$G$7)/A5taxstdlife))</f>
        <v>1.2598560128019531</v>
      </c>
      <c r="I534" s="168">
        <f>IF(A5taxstdlife="n/a","n/a",IF(I$3&gt;(A5taxstdlife+$E534),((Input!$G$147+Input!$G$113)*$G$7)-SUM($G534:H534),((Input!$G$147+Input!$G$113)*$G$7)/A5taxstdlife))</f>
        <v>1.2598560128019531</v>
      </c>
      <c r="J534" s="168">
        <f>IF(A5taxstdlife="n/a","n/a",IF(J$3&gt;(A5taxstdlife+$E534),((Input!$G$147+Input!$G$113)*$G$7)-SUM($G534:I534),((Input!$G$147+Input!$G$113)*$G$7)/A5taxstdlife))</f>
        <v>1.2598560128019531</v>
      </c>
      <c r="K534" s="168">
        <f>IF(A5taxstdlife="n/a","n/a",IF(K$3&gt;(A5taxstdlife+$E534),((Input!$G$147+Input!$G$113)*$G$7)-SUM($G534:J534),((Input!$G$147+Input!$G$113)*$G$7)/A5taxstdlife))</f>
        <v>1.2598560128019531</v>
      </c>
      <c r="L534" s="168">
        <f>IF(A5taxstdlife="n/a","n/a",IF(L$3&gt;(A5taxstdlife+$E534),((Input!$G$147+Input!$G$113)*$G$7)-SUM($G534:K534),((Input!$G$147+Input!$G$113)*$G$7)/A5taxstdlife))</f>
        <v>1.2598560128019531</v>
      </c>
      <c r="M534" s="168">
        <f>IF(A5taxstdlife="n/a","n/a",IF(M$3&gt;(A5taxstdlife+$E534),((Input!$G$147+Input!$G$113)*$G$7)-SUM($G534:L534),((Input!$G$147+Input!$G$113)*$G$7)/A5taxstdlife))</f>
        <v>1.2598560128019531</v>
      </c>
      <c r="N534" s="168">
        <f>IF(A5taxstdlife="n/a","n/a",IF(N$3&gt;(A5taxstdlife+$E534),((Input!$G$147+Input!$G$113)*$G$7)-SUM($G534:M534),((Input!$G$147+Input!$G$113)*$G$7)/A5taxstdlife))</f>
        <v>1.2598560128019531</v>
      </c>
      <c r="O534" s="168">
        <f>IF(A5taxstdlife="n/a","n/a",IF(O$3&gt;(A5taxstdlife+$E534),((Input!$G$147+Input!$G$113)*$G$7)-SUM($G534:N534),((Input!$G$147+Input!$G$113)*$G$7)/A5taxstdlife))</f>
        <v>1.2598560128019531</v>
      </c>
      <c r="P534" s="168">
        <f>IF(A5taxstdlife="n/a","n/a",IF(P$3&gt;(A5taxstdlife+$E534),((Input!$G$147+Input!$G$113)*$G$7)-SUM($G534:O534),((Input!$G$147+Input!$G$113)*$G$7)/A5taxstdlife))</f>
        <v>1.2598560128019531</v>
      </c>
      <c r="Q534" s="168">
        <f>IF(A5taxstdlife="n/a","n/a",IF(Q$3&gt;(A5taxstdlife+$E534),((Input!$G$147+Input!$G$113)*$G$7)-SUM($G534:P534),((Input!$G$147+Input!$G$113)*$G$7)/A5taxstdlife))</f>
        <v>1.2598560128019531</v>
      </c>
      <c r="R534" s="168">
        <f>IF(A5taxstdlife="n/a","n/a",IF(R$3&gt;(A5taxstdlife+$E534),((Input!$G$147+Input!$G$113)*$G$7)-SUM($G534:Q534),((Input!$G$147+Input!$G$113)*$G$7)/A5taxstdlife))</f>
        <v>1.2598560128019531</v>
      </c>
      <c r="S534" s="168">
        <f>IF(A5taxstdlife="n/a","n/a",IF(S$3&gt;(A5taxstdlife+$E534),((Input!$G$147+Input!$G$113)*$G$7)-SUM($G534:R534),((Input!$G$147+Input!$G$113)*$G$7)/A5taxstdlife))</f>
        <v>1.2598560128019531</v>
      </c>
      <c r="T534" s="168">
        <f>IF(A5taxstdlife="n/a","n/a",IF(T$3&gt;(A5taxstdlife+$E534),((Input!$G$147+Input!$G$113)*$G$7)-SUM($G534:S534),((Input!$G$147+Input!$G$113)*$G$7)/A5taxstdlife))</f>
        <v>1.2598560128019531</v>
      </c>
      <c r="U534" s="168">
        <f>IF(A5taxstdlife="n/a","n/a",IF(U$3&gt;(A5taxstdlife+$E534),((Input!$G$147+Input!$G$113)*$G$7)-SUM($G534:T534),((Input!$G$147+Input!$G$113)*$G$7)/A5taxstdlife))</f>
        <v>1.2598560128019531</v>
      </c>
      <c r="V534" s="168">
        <f>IF(A5taxstdlife="n/a","n/a",IF(V$3&gt;(A5taxstdlife+$E534),((Input!$G$147+Input!$G$113)*$G$7)-SUM($G534:U534),((Input!$G$147+Input!$G$113)*$G$7)/A5taxstdlife))</f>
        <v>1.2598560128019531</v>
      </c>
      <c r="W534" s="168">
        <f>IF(A5taxstdlife="n/a","n/a",IF(W$3&gt;(A5taxstdlife+$E534),((Input!$G$147+Input!$G$113)*$G$7)-SUM($G534:V534),((Input!$G$147+Input!$G$113)*$G$7)/A5taxstdlife))</f>
        <v>1.2598560128019531</v>
      </c>
      <c r="X534" s="168">
        <f>IF(A5taxstdlife="n/a","n/a",IF(X$3&gt;(A5taxstdlife+$E534),((Input!$G$147+Input!$G$113)*$G$7)-SUM($G534:W534),((Input!$G$147+Input!$G$113)*$G$7)/A5taxstdlife))</f>
        <v>1.2598560128019531</v>
      </c>
      <c r="Y534" s="168">
        <f>IF(A5taxstdlife="n/a","n/a",IF(Y$3&gt;(A5taxstdlife+$E534),((Input!$G$147+Input!$G$113)*$G$7)-SUM($G534:X534),((Input!$G$147+Input!$G$113)*$G$7)/A5taxstdlife))</f>
        <v>1.2598560128019531</v>
      </c>
      <c r="Z534" s="168">
        <f>IF(A5taxstdlife="n/a","n/a",IF(Z$3&gt;(A5taxstdlife+$E534),((Input!$G$147+Input!$G$113)*$G$7)-SUM($G534:Y534),((Input!$G$147+Input!$G$113)*$G$7)/A5taxstdlife))</f>
        <v>1.2598560128019531</v>
      </c>
      <c r="AA534" s="168">
        <f>IF(A5taxstdlife="n/a","n/a",IF(AA$3&gt;(A5taxstdlife+$E534),((Input!$G$147+Input!$G$113)*$G$7)-SUM($G534:Z534),((Input!$G$147+Input!$G$113)*$G$7)/A5taxstdlife))</f>
        <v>1.2598560128019531</v>
      </c>
      <c r="AB534" s="168">
        <f>IF(A5taxstdlife="n/a","n/a",IF(AB$3&gt;(A5taxstdlife+$E534),((Input!$G$147+Input!$G$113)*$G$7)-SUM($G534:AA534),((Input!$G$147+Input!$G$113)*$G$7)/A5taxstdlife))</f>
        <v>1.2598560128019531</v>
      </c>
      <c r="AC534" s="168">
        <f>IF(A5taxstdlife="n/a","n/a",IF(AC$3&gt;(A5taxstdlife+$E534),((Input!$G$147+Input!$G$113)*$G$7)-SUM($G534:AB534),((Input!$G$147+Input!$G$113)*$G$7)/A5taxstdlife))</f>
        <v>1.2598560128019531</v>
      </c>
      <c r="AD534" s="168">
        <f>IF(A5taxstdlife="n/a","n/a",IF(AD$3&gt;(A5taxstdlife+$E534),((Input!$G$147+Input!$G$113)*$G$7)-SUM($G534:AC534),((Input!$G$147+Input!$G$113)*$G$7)/A5taxstdlife))</f>
        <v>1.2598560128019531</v>
      </c>
      <c r="AE534" s="168">
        <f>IF(A5taxstdlife="n/a","n/a",IF(AE$3&gt;(A5taxstdlife+$E534),((Input!$G$147+Input!$G$113)*$G$7)-SUM($G534:AD534),((Input!$G$147+Input!$G$113)*$G$7)/A5taxstdlife))</f>
        <v>1.2598560128019531</v>
      </c>
      <c r="AF534" s="168">
        <f>IF(A5taxstdlife="n/a","n/a",IF(AF$3&gt;(A5taxstdlife+$E534),((Input!$G$147+Input!$G$113)*$G$7)-SUM($G534:AE534),((Input!$G$147+Input!$G$113)*$G$7)/A5taxstdlife))</f>
        <v>1.2598560128019531</v>
      </c>
      <c r="AG534" s="168">
        <f>IF(A5taxstdlife="n/a","n/a",IF(AG$3&gt;(A5taxstdlife+$E534),((Input!$G$147+Input!$G$113)*$G$7)-SUM($G534:AF534),((Input!$G$147+Input!$G$113)*$G$7)/A5taxstdlife))</f>
        <v>1.2598560128019531</v>
      </c>
      <c r="AH534" s="168">
        <f>IF(A5taxstdlife="n/a","n/a",IF(AH$3&gt;(A5taxstdlife+$E534),((Input!$G$147+Input!$G$113)*$G$7)-SUM($G534:AG534),((Input!$G$147+Input!$G$113)*$G$7)/A5taxstdlife))</f>
        <v>1.2598560128019531</v>
      </c>
      <c r="AI534" s="168">
        <f>IF(A5taxstdlife="n/a","n/a",IF(AI$3&gt;(A5taxstdlife+$E534),((Input!$G$147+Input!$G$113)*$G$7)-SUM($G534:AH534),((Input!$G$147+Input!$G$113)*$G$7)/A5taxstdlife))</f>
        <v>1.2598560128019531</v>
      </c>
      <c r="AJ534" s="168">
        <f>IF(A5taxstdlife="n/a","n/a",IF(AJ$3&gt;(A5taxstdlife+$E534),((Input!$G$147+Input!$G$113)*$G$7)-SUM($G534:AI534),((Input!$G$147+Input!$G$113)*$G$7)/A5taxstdlife))</f>
        <v>1.2598560128019531</v>
      </c>
      <c r="AK534" s="168">
        <f>IF(A5taxstdlife="n/a","n/a",IF(AK$3&gt;(A5taxstdlife+$E534),((Input!$G$147+Input!$G$113)*$G$7)-SUM($G534:AJ534),((Input!$G$147+Input!$G$113)*$G$7)/A5taxstdlife))</f>
        <v>1.2598560128019531</v>
      </c>
      <c r="AL534" s="168">
        <f>IF(A5taxstdlife="n/a","n/a",IF(AL$3&gt;(A5taxstdlife+$E534),((Input!$G$147+Input!$G$113)*$G$7)-SUM($G534:AK534),((Input!$G$147+Input!$G$113)*$G$7)/A5taxstdlife))</f>
        <v>1.2598560128019531</v>
      </c>
      <c r="AM534" s="168">
        <f>IF(A5taxstdlife="n/a","n/a",IF(AM$3&gt;(A5taxstdlife+$E534),((Input!$G$147+Input!$G$113)*$G$7)-SUM($G534:AL534),((Input!$G$147+Input!$G$113)*$G$7)/A5taxstdlife))</f>
        <v>1.2598560128019531</v>
      </c>
      <c r="AN534" s="168">
        <f>IF(A5taxstdlife="n/a","n/a",IF(AN$3&gt;(A5taxstdlife+$E534),((Input!$G$147+Input!$G$113)*$G$7)-SUM($G534:AM534),((Input!$G$147+Input!$G$113)*$G$7)/A5taxstdlife))</f>
        <v>1.2598560128019531</v>
      </c>
      <c r="AO534" s="168">
        <f>IF(A5taxstdlife="n/a","n/a",IF(AO$3&gt;(A5taxstdlife+$E534),((Input!$G$147+Input!$G$113)*$G$7)-SUM($G534:AN534),((Input!$G$147+Input!$G$113)*$G$7)/A5taxstdlife))</f>
        <v>1.2598560128019531</v>
      </c>
      <c r="AP534" s="168">
        <f>IF(A5taxstdlife="n/a","n/a",IF(AP$3&gt;(A5taxstdlife+$E534),((Input!$G$147+Input!$G$113)*$G$7)-SUM($G534:AO534),((Input!$G$147+Input!$G$113)*$G$7)/A5taxstdlife))</f>
        <v>1.2598560128019531</v>
      </c>
      <c r="AQ534" s="168">
        <f>IF(A5taxstdlife="n/a","n/a",IF(AQ$3&gt;(A5taxstdlife+$E534),((Input!$G$147+Input!$G$113)*$G$7)-SUM($G534:AP534),((Input!$G$147+Input!$G$113)*$G$7)/A5taxstdlife))</f>
        <v>1.2598560128019531</v>
      </c>
      <c r="AR534" s="168">
        <f>IF(A5taxstdlife="n/a","n/a",IF(AR$3&gt;(A5taxstdlife+$E534),((Input!$G$147+Input!$G$113)*$G$7)-SUM($G534:AQ534),((Input!$G$147+Input!$G$113)*$G$7)/A5taxstdlife))</f>
        <v>1.2598560128019531</v>
      </c>
      <c r="AS534" s="168">
        <f>IF(A5taxstdlife="n/a","n/a",IF(AS$3&gt;(A5taxstdlife+$E534),((Input!$G$147+Input!$G$113)*$G$7)-SUM($G534:AR534),((Input!$G$147+Input!$G$113)*$G$7)/A5taxstdlife))</f>
        <v>1.2598560128019531</v>
      </c>
      <c r="AT534" s="168">
        <f>IF(A5taxstdlife="n/a","n/a",IF(AT$3&gt;(A5taxstdlife+$E534),((Input!$G$147+Input!$G$113)*$G$7)-SUM($G534:AS534),((Input!$G$147+Input!$G$113)*$G$7)/A5taxstdlife))</f>
        <v>1.2598560128019531</v>
      </c>
      <c r="AU534" s="168">
        <f>IF(A5taxstdlife="n/a","n/a",IF(AU$3&gt;(A5taxstdlife+$E534),((Input!$G$147+Input!$G$113)*$G$7)-SUM($G534:AT534),((Input!$G$147+Input!$G$113)*$G$7)/A5taxstdlife))</f>
        <v>1.2598560128019531</v>
      </c>
      <c r="AV534" s="168">
        <f>IF(A5taxstdlife="n/a","n/a",IF(AV$3&gt;(A5taxstdlife+$E534),((Input!$G$147+Input!$G$113)*$G$7)-SUM($G534:AU534),((Input!$G$147+Input!$G$113)*$G$7)/A5taxstdlife))</f>
        <v>1.2598560128019531</v>
      </c>
      <c r="AW534" s="168">
        <f>IF(A5taxstdlife="n/a","n/a",IF(AW$3&gt;(A5taxstdlife+$E534),((Input!$G$147+Input!$G$113)*$G$7)-SUM($G534:AV534),((Input!$G$147+Input!$G$113)*$G$7)/A5taxstdlife))</f>
        <v>1.2598560128019531</v>
      </c>
      <c r="AX534" s="168">
        <f>IF(A5taxstdlife="n/a","n/a",IF(AX$3&gt;(A5taxstdlife+$E534),((Input!$G$147+Input!$G$113)*$G$7)-SUM($G534:AW534),((Input!$G$147+Input!$G$113)*$G$7)/A5taxstdlife))</f>
        <v>-2.8421709430404007E-14</v>
      </c>
      <c r="AY534" s="168">
        <f>IF(A5taxstdlife="n/a","n/a",IF(AY$3&gt;(A5taxstdlife+$E534),((Input!$G$147+Input!$G$113)*$G$7)-SUM($G534:AX534),((Input!$G$147+Input!$G$113)*$G$7)/A5taxstdlife))</f>
        <v>0</v>
      </c>
      <c r="AZ534" s="168">
        <f>IF(A5taxstdlife="n/a","n/a",IF(AZ$3&gt;(A5taxstdlife+$E534),((Input!$G$147+Input!$G$113)*$G$7)-SUM($G534:AY534),((Input!$G$147+Input!$G$113)*$G$7)/A5taxstdlife))</f>
        <v>0</v>
      </c>
      <c r="BA534" s="168">
        <f>IF(A5taxstdlife="n/a","n/a",IF(BA$3&gt;(A5taxstdlife+$E534),((Input!$G$147+Input!$G$113)*$G$7)-SUM($G534:AZ534),((Input!$G$147+Input!$G$113)*$G$7)/A5taxstdlife))</f>
        <v>0</v>
      </c>
      <c r="BB534" s="168">
        <f>IF(A5taxstdlife="n/a","n/a",IF(BB$3&gt;(A5taxstdlife+$E534),((Input!$G$147+Input!$G$113)*$G$7)-SUM($G534:BA534),((Input!$G$147+Input!$G$113)*$G$7)/A5taxstdlife))</f>
        <v>0</v>
      </c>
      <c r="BC534" s="168">
        <f>IF(A5taxstdlife="n/a","n/a",IF(BC$3&gt;(A5taxstdlife+$E534),((Input!$G$147+Input!$G$113)*$G$7)-SUM($G534:BB534),((Input!$G$147+Input!$G$113)*$G$7)/A5taxstdlife))</f>
        <v>0</v>
      </c>
      <c r="BD534" s="168">
        <f>IF(A5taxstdlife="n/a","n/a",IF(BD$3&gt;(A5taxstdlife+$E534),((Input!$G$147+Input!$G$113)*$G$7)-SUM($G534:BC534),((Input!$G$147+Input!$G$113)*$G$7)/A5taxstdlife))</f>
        <v>0</v>
      </c>
      <c r="BE534" s="168">
        <f>IF(A5taxstdlife="n/a","n/a",IF(BE$3&gt;(A5taxstdlife+$E534),((Input!$G$147+Input!$G$113)*$G$7)-SUM($G534:BD534),((Input!$G$147+Input!$G$113)*$G$7)/A5taxstdlife))</f>
        <v>0</v>
      </c>
      <c r="BF534" s="168">
        <f>IF(A5taxstdlife="n/a","n/a",IF(BF$3&gt;(A5taxstdlife+$E534),((Input!$G$147+Input!$G$113)*$G$7)-SUM($G534:BE534),((Input!$G$147+Input!$G$113)*$G$7)/A5taxstdlife))</f>
        <v>0</v>
      </c>
      <c r="BG534" s="168">
        <f>IF(A5taxstdlife="n/a","n/a",IF(BG$3&gt;(A5taxstdlife+$E534),((Input!$G$147+Input!$G$113)*$G$7)-SUM($G534:BF534),((Input!$G$147+Input!$G$113)*$G$7)/A5taxstdlife))</f>
        <v>0</v>
      </c>
      <c r="BH534" s="168">
        <f>IF(A5taxstdlife="n/a","n/a",IF(BH$3&gt;(A5taxstdlife+$E534),((Input!$G$147+Input!$G$113)*$G$7)-SUM($G534:BG534),((Input!$G$147+Input!$G$113)*$G$7)/A5taxstdlife))</f>
        <v>0</v>
      </c>
      <c r="BI534" s="168">
        <f>IF(A5taxstdlife="n/a","n/a",IF(BI$3&gt;(A5taxstdlife+$E534),((Input!$G$147+Input!$G$113)*$G$7)-SUM($G534:BH534),((Input!$G$147+Input!$G$113)*$G$7)/A5taxstdlife))</f>
        <v>0</v>
      </c>
      <c r="BJ534" s="20"/>
      <c r="BK534" s="20"/>
    </row>
    <row r="535" spans="1:63" s="6" customFormat="1" hidden="1" outlineLevel="2">
      <c r="A535" s="20"/>
      <c r="B535" s="20"/>
      <c r="C535" s="38"/>
      <c r="D535" s="641"/>
      <c r="E535" s="287">
        <v>2</v>
      </c>
      <c r="F535" s="40"/>
      <c r="G535" s="313"/>
      <c r="H535" s="314"/>
      <c r="I535" s="168">
        <f>IF(A5taxstdlife="n/a","n/a",IF(I$3&gt;(A5taxstdlife+$E535),((Input!$H$147+Input!$H$113)*$H$7)-SUM($H535:H535),((Input!$H$147+Input!$H$113)*$H$7)/A5taxstdlife))</f>
        <v>1.4244094397778382</v>
      </c>
      <c r="J535" s="168">
        <f>IF(A5taxstdlife="n/a","n/a",IF(J$3&gt;(A5taxstdlife+$E535),((Input!$H$147+Input!$H$113)*$H$7)-SUM($H535:I535),((Input!$H$147+Input!$H$113)*$H$7)/A5taxstdlife))</f>
        <v>1.4244094397778382</v>
      </c>
      <c r="K535" s="168">
        <f>IF(A5taxstdlife="n/a","n/a",IF(K$3&gt;(A5taxstdlife+$E535),((Input!$H$147+Input!$H$113)*$H$7)-SUM($H535:J535),((Input!$H$147+Input!$H$113)*$H$7)/A5taxstdlife))</f>
        <v>1.4244094397778382</v>
      </c>
      <c r="L535" s="168">
        <f>IF(A5taxstdlife="n/a","n/a",IF(L$3&gt;(A5taxstdlife+$E535),((Input!$H$147+Input!$H$113)*$H$7)-SUM($H535:K535),((Input!$H$147+Input!$H$113)*$H$7)/A5taxstdlife))</f>
        <v>1.4244094397778382</v>
      </c>
      <c r="M535" s="168">
        <f>IF(A5taxstdlife="n/a","n/a",IF(M$3&gt;(A5taxstdlife+$E535),((Input!$H$147+Input!$H$113)*$H$7)-SUM($H535:L535),((Input!$H$147+Input!$H$113)*$H$7)/A5taxstdlife))</f>
        <v>1.4244094397778382</v>
      </c>
      <c r="N535" s="168">
        <f>IF(A5taxstdlife="n/a","n/a",IF(N$3&gt;(A5taxstdlife+$E535),((Input!$H$147+Input!$H$113)*$H$7)-SUM($H535:M535),((Input!$H$147+Input!$H$113)*$H$7)/A5taxstdlife))</f>
        <v>1.4244094397778382</v>
      </c>
      <c r="O535" s="168">
        <f>IF(A5taxstdlife="n/a","n/a",IF(O$3&gt;(A5taxstdlife+$E535),((Input!$H$147+Input!$H$113)*$H$7)-SUM($H535:N535),((Input!$H$147+Input!$H$113)*$H$7)/A5taxstdlife))</f>
        <v>1.4244094397778382</v>
      </c>
      <c r="P535" s="168">
        <f>IF(A5taxstdlife="n/a","n/a",IF(P$3&gt;(A5taxstdlife+$E535),((Input!$H$147+Input!$H$113)*$H$7)-SUM($H535:O535),((Input!$H$147+Input!$H$113)*$H$7)/A5taxstdlife))</f>
        <v>1.4244094397778382</v>
      </c>
      <c r="Q535" s="168">
        <f>IF(A5taxstdlife="n/a","n/a",IF(Q$3&gt;(A5taxstdlife+$E535),((Input!$H$147+Input!$H$113)*$H$7)-SUM($H535:P535),((Input!$H$147+Input!$H$113)*$H$7)/A5taxstdlife))</f>
        <v>1.4244094397778382</v>
      </c>
      <c r="R535" s="168">
        <f>IF(A5taxstdlife="n/a","n/a",IF(R$3&gt;(A5taxstdlife+$E535),((Input!$H$147+Input!$H$113)*$H$7)-SUM($H535:Q535),((Input!$H$147+Input!$H$113)*$H$7)/A5taxstdlife))</f>
        <v>1.4244094397778382</v>
      </c>
      <c r="S535" s="168">
        <f>IF(A5taxstdlife="n/a","n/a",IF(S$3&gt;(A5taxstdlife+$E535),((Input!$H$147+Input!$H$113)*$H$7)-SUM($H535:R535),((Input!$H$147+Input!$H$113)*$H$7)/A5taxstdlife))</f>
        <v>1.4244094397778382</v>
      </c>
      <c r="T535" s="168">
        <f>IF(A5taxstdlife="n/a","n/a",IF(T$3&gt;(A5taxstdlife+$E535),((Input!$H$147+Input!$H$113)*$H$7)-SUM($H535:S535),((Input!$H$147+Input!$H$113)*$H$7)/A5taxstdlife))</f>
        <v>1.4244094397778382</v>
      </c>
      <c r="U535" s="168">
        <f>IF(A5taxstdlife="n/a","n/a",IF(U$3&gt;(A5taxstdlife+$E535),((Input!$H$147+Input!$H$113)*$H$7)-SUM($H535:T535),((Input!$H$147+Input!$H$113)*$H$7)/A5taxstdlife))</f>
        <v>1.4244094397778382</v>
      </c>
      <c r="V535" s="168">
        <f>IF(A5taxstdlife="n/a","n/a",IF(V$3&gt;(A5taxstdlife+$E535),((Input!$H$147+Input!$H$113)*$H$7)-SUM($H535:U535),((Input!$H$147+Input!$H$113)*$H$7)/A5taxstdlife))</f>
        <v>1.4244094397778382</v>
      </c>
      <c r="W535" s="168">
        <f>IF(A5taxstdlife="n/a","n/a",IF(W$3&gt;(A5taxstdlife+$E535),((Input!$H$147+Input!$H$113)*$H$7)-SUM($H535:V535),((Input!$H$147+Input!$H$113)*$H$7)/A5taxstdlife))</f>
        <v>1.4244094397778382</v>
      </c>
      <c r="X535" s="168">
        <f>IF(A5taxstdlife="n/a","n/a",IF(X$3&gt;(A5taxstdlife+$E535),((Input!$H$147+Input!$H$113)*$H$7)-SUM($H535:W535),((Input!$H$147+Input!$H$113)*$H$7)/A5taxstdlife))</f>
        <v>1.4244094397778382</v>
      </c>
      <c r="Y535" s="168">
        <f>IF(A5taxstdlife="n/a","n/a",IF(Y$3&gt;(A5taxstdlife+$E535),((Input!$H$147+Input!$H$113)*$H$7)-SUM($H535:X535),((Input!$H$147+Input!$H$113)*$H$7)/A5taxstdlife))</f>
        <v>1.4244094397778382</v>
      </c>
      <c r="Z535" s="168">
        <f>IF(A5taxstdlife="n/a","n/a",IF(Z$3&gt;(A5taxstdlife+$E535),((Input!$H$147+Input!$H$113)*$H$7)-SUM($H535:Y535),((Input!$H$147+Input!$H$113)*$H$7)/A5taxstdlife))</f>
        <v>1.4244094397778382</v>
      </c>
      <c r="AA535" s="168">
        <f>IF(A5taxstdlife="n/a","n/a",IF(AA$3&gt;(A5taxstdlife+$E535),((Input!$H$147+Input!$H$113)*$H$7)-SUM($H535:Z535),((Input!$H$147+Input!$H$113)*$H$7)/A5taxstdlife))</f>
        <v>1.4244094397778382</v>
      </c>
      <c r="AB535" s="168">
        <f>IF(A5taxstdlife="n/a","n/a",IF(AB$3&gt;(A5taxstdlife+$E535),((Input!$H$147+Input!$H$113)*$H$7)-SUM($H535:AA535),((Input!$H$147+Input!$H$113)*$H$7)/A5taxstdlife))</f>
        <v>1.4244094397778382</v>
      </c>
      <c r="AC535" s="168">
        <f>IF(A5taxstdlife="n/a","n/a",IF(AC$3&gt;(A5taxstdlife+$E535),((Input!$H$147+Input!$H$113)*$H$7)-SUM($H535:AB535),((Input!$H$147+Input!$H$113)*$H$7)/A5taxstdlife))</f>
        <v>1.4244094397778382</v>
      </c>
      <c r="AD535" s="168">
        <f>IF(A5taxstdlife="n/a","n/a",IF(AD$3&gt;(A5taxstdlife+$E535),((Input!$H$147+Input!$H$113)*$H$7)-SUM($H535:AC535),((Input!$H$147+Input!$H$113)*$H$7)/A5taxstdlife))</f>
        <v>1.4244094397778382</v>
      </c>
      <c r="AE535" s="168">
        <f>IF(A5taxstdlife="n/a","n/a",IF(AE$3&gt;(A5taxstdlife+$E535),((Input!$H$147+Input!$H$113)*$H$7)-SUM($H535:AD535),((Input!$H$147+Input!$H$113)*$H$7)/A5taxstdlife))</f>
        <v>1.4244094397778382</v>
      </c>
      <c r="AF535" s="168">
        <f>IF(A5taxstdlife="n/a","n/a",IF(AF$3&gt;(A5taxstdlife+$E535),((Input!$H$147+Input!$H$113)*$H$7)-SUM($H535:AE535),((Input!$H$147+Input!$H$113)*$H$7)/A5taxstdlife))</f>
        <v>1.4244094397778382</v>
      </c>
      <c r="AG535" s="168">
        <f>IF(A5taxstdlife="n/a","n/a",IF(AG$3&gt;(A5taxstdlife+$E535),((Input!$H$147+Input!$H$113)*$H$7)-SUM($H535:AF535),((Input!$H$147+Input!$H$113)*$H$7)/A5taxstdlife))</f>
        <v>1.4244094397778382</v>
      </c>
      <c r="AH535" s="168">
        <f>IF(A5taxstdlife="n/a","n/a",IF(AH$3&gt;(A5taxstdlife+$E535),((Input!$H$147+Input!$H$113)*$H$7)-SUM($H535:AG535),((Input!$H$147+Input!$H$113)*$H$7)/A5taxstdlife))</f>
        <v>1.4244094397778382</v>
      </c>
      <c r="AI535" s="168">
        <f>IF(A5taxstdlife="n/a","n/a",IF(AI$3&gt;(A5taxstdlife+$E535),((Input!$H$147+Input!$H$113)*$H$7)-SUM($H535:AH535),((Input!$H$147+Input!$H$113)*$H$7)/A5taxstdlife))</f>
        <v>1.4244094397778382</v>
      </c>
      <c r="AJ535" s="168">
        <f>IF(A5taxstdlife="n/a","n/a",IF(AJ$3&gt;(A5taxstdlife+$E535),((Input!$H$147+Input!$H$113)*$H$7)-SUM($H535:AI535),((Input!$H$147+Input!$H$113)*$H$7)/A5taxstdlife))</f>
        <v>1.4244094397778382</v>
      </c>
      <c r="AK535" s="168">
        <f>IF(A5taxstdlife="n/a","n/a",IF(AK$3&gt;(A5taxstdlife+$E535),((Input!$H$147+Input!$H$113)*$H$7)-SUM($H535:AJ535),((Input!$H$147+Input!$H$113)*$H$7)/A5taxstdlife))</f>
        <v>1.4244094397778382</v>
      </c>
      <c r="AL535" s="168">
        <f>IF(A5taxstdlife="n/a","n/a",IF(AL$3&gt;(A5taxstdlife+$E535),((Input!$H$147+Input!$H$113)*$H$7)-SUM($H535:AK535),((Input!$H$147+Input!$H$113)*$H$7)/A5taxstdlife))</f>
        <v>1.4244094397778382</v>
      </c>
      <c r="AM535" s="168">
        <f>IF(A5taxstdlife="n/a","n/a",IF(AM$3&gt;(A5taxstdlife+$E535),((Input!$H$147+Input!$H$113)*$H$7)-SUM($H535:AL535),((Input!$H$147+Input!$H$113)*$H$7)/A5taxstdlife))</f>
        <v>1.4244094397778382</v>
      </c>
      <c r="AN535" s="168">
        <f>IF(A5taxstdlife="n/a","n/a",IF(AN$3&gt;(A5taxstdlife+$E535),((Input!$H$147+Input!$H$113)*$H$7)-SUM($H535:AM535),((Input!$H$147+Input!$H$113)*$H$7)/A5taxstdlife))</f>
        <v>1.4244094397778382</v>
      </c>
      <c r="AO535" s="168">
        <f>IF(A5taxstdlife="n/a","n/a",IF(AO$3&gt;(A5taxstdlife+$E535),((Input!$H$147+Input!$H$113)*$H$7)-SUM($H535:AN535),((Input!$H$147+Input!$H$113)*$H$7)/A5taxstdlife))</f>
        <v>1.4244094397778382</v>
      </c>
      <c r="AP535" s="168">
        <f>IF(A5taxstdlife="n/a","n/a",IF(AP$3&gt;(A5taxstdlife+$E535),((Input!$H$147+Input!$H$113)*$H$7)-SUM($H535:AO535),((Input!$H$147+Input!$H$113)*$H$7)/A5taxstdlife))</f>
        <v>1.4244094397778382</v>
      </c>
      <c r="AQ535" s="168">
        <f>IF(A5taxstdlife="n/a","n/a",IF(AQ$3&gt;(A5taxstdlife+$E535),((Input!$H$147+Input!$H$113)*$H$7)-SUM($H535:AP535),((Input!$H$147+Input!$H$113)*$H$7)/A5taxstdlife))</f>
        <v>1.4244094397778382</v>
      </c>
      <c r="AR535" s="168">
        <f>IF(A5taxstdlife="n/a","n/a",IF(AR$3&gt;(A5taxstdlife+$E535),((Input!$H$147+Input!$H$113)*$H$7)-SUM($H535:AQ535),((Input!$H$147+Input!$H$113)*$H$7)/A5taxstdlife))</f>
        <v>1.4244094397778382</v>
      </c>
      <c r="AS535" s="168">
        <f>IF(A5taxstdlife="n/a","n/a",IF(AS$3&gt;(A5taxstdlife+$E535),((Input!$H$147+Input!$H$113)*$H$7)-SUM($H535:AR535),((Input!$H$147+Input!$H$113)*$H$7)/A5taxstdlife))</f>
        <v>1.4244094397778382</v>
      </c>
      <c r="AT535" s="168">
        <f>IF(A5taxstdlife="n/a","n/a",IF(AT$3&gt;(A5taxstdlife+$E535),((Input!$H$147+Input!$H$113)*$H$7)-SUM($H535:AS535),((Input!$H$147+Input!$H$113)*$H$7)/A5taxstdlife))</f>
        <v>1.4244094397778382</v>
      </c>
      <c r="AU535" s="168">
        <f>IF(A5taxstdlife="n/a","n/a",IF(AU$3&gt;(A5taxstdlife+$E535),((Input!$H$147+Input!$H$113)*$H$7)-SUM($H535:AT535),((Input!$H$147+Input!$H$113)*$H$7)/A5taxstdlife))</f>
        <v>1.4244094397778382</v>
      </c>
      <c r="AV535" s="168">
        <f>IF(A5taxstdlife="n/a","n/a",IF(AV$3&gt;(A5taxstdlife+$E535),((Input!$H$147+Input!$H$113)*$H$7)-SUM($H535:AU535),((Input!$H$147+Input!$H$113)*$H$7)/A5taxstdlife))</f>
        <v>1.4244094397778382</v>
      </c>
      <c r="AW535" s="168">
        <f>IF(A5taxstdlife="n/a","n/a",IF(AW$3&gt;(A5taxstdlife+$E535),((Input!$H$147+Input!$H$113)*$H$7)-SUM($H535:AV535),((Input!$H$147+Input!$H$113)*$H$7)/A5taxstdlife))</f>
        <v>1.4244094397778382</v>
      </c>
      <c r="AX535" s="168">
        <f>IF(A5taxstdlife="n/a","n/a",IF(AX$3&gt;(A5taxstdlife+$E535),((Input!$H$147+Input!$H$113)*$H$7)-SUM($H535:AW535),((Input!$H$147+Input!$H$113)*$H$7)/A5taxstdlife))</f>
        <v>1.4244094397778382</v>
      </c>
      <c r="AY535" s="168">
        <f>IF(A5taxstdlife="n/a","n/a",IF(AY$3&gt;(A5taxstdlife+$E535),((Input!$H$147+Input!$H$113)*$H$7)-SUM($H535:AX535),((Input!$H$147+Input!$H$113)*$H$7)/A5taxstdlife))</f>
        <v>-4.2632564145606011E-14</v>
      </c>
      <c r="AZ535" s="168">
        <f>IF(A5taxstdlife="n/a","n/a",IF(AZ$3&gt;(A5taxstdlife+$E535),((Input!$H$147+Input!$H$113)*$H$7)-SUM($H535:AY535),((Input!$H$147+Input!$H$113)*$H$7)/A5taxstdlife))</f>
        <v>0</v>
      </c>
      <c r="BA535" s="168">
        <f>IF(A5taxstdlife="n/a","n/a",IF(BA$3&gt;(A5taxstdlife+$E535),((Input!$H$147+Input!$H$113)*$H$7)-SUM($H535:AZ535),((Input!$H$147+Input!$H$113)*$H$7)/A5taxstdlife))</f>
        <v>0</v>
      </c>
      <c r="BB535" s="168">
        <f>IF(A5taxstdlife="n/a","n/a",IF(BB$3&gt;(A5taxstdlife+$E535),((Input!$H$147+Input!$H$113)*$H$7)-SUM($H535:BA535),((Input!$H$147+Input!$H$113)*$H$7)/A5taxstdlife))</f>
        <v>0</v>
      </c>
      <c r="BC535" s="168">
        <f>IF(A5taxstdlife="n/a","n/a",IF(BC$3&gt;(A5taxstdlife+$E535),((Input!$H$147+Input!$H$113)*$H$7)-SUM($H535:BB535),((Input!$H$147+Input!$H$113)*$H$7)/A5taxstdlife))</f>
        <v>0</v>
      </c>
      <c r="BD535" s="168">
        <f>IF(A5taxstdlife="n/a","n/a",IF(BD$3&gt;(A5taxstdlife+$E535),((Input!$H$147+Input!$H$113)*$H$7)-SUM($H535:BC535),((Input!$H$147+Input!$H$113)*$H$7)/A5taxstdlife))</f>
        <v>0</v>
      </c>
      <c r="BE535" s="168">
        <f>IF(A5taxstdlife="n/a","n/a",IF(BE$3&gt;(A5taxstdlife+$E535),((Input!$H$147+Input!$H$113)*$H$7)-SUM($H535:BD535),((Input!$H$147+Input!$H$113)*$H$7)/A5taxstdlife))</f>
        <v>0</v>
      </c>
      <c r="BF535" s="168">
        <f>IF(A5taxstdlife="n/a","n/a",IF(BF$3&gt;(A5taxstdlife+$E535),((Input!$H$147+Input!$H$113)*$H$7)-SUM($H535:BE535),((Input!$H$147+Input!$H$113)*$H$7)/A5taxstdlife))</f>
        <v>0</v>
      </c>
      <c r="BG535" s="168">
        <f>IF(A5taxstdlife="n/a","n/a",IF(BG$3&gt;(A5taxstdlife+$E535),((Input!$H$147+Input!$H$113)*$H$7)-SUM($H535:BF535),((Input!$H$147+Input!$H$113)*$H$7)/A5taxstdlife))</f>
        <v>0</v>
      </c>
      <c r="BH535" s="168">
        <f>IF(A5taxstdlife="n/a","n/a",IF(BH$3&gt;(A5taxstdlife+$E535),((Input!$H$147+Input!$H$113)*$H$7)-SUM($H535:BG535),((Input!$H$147+Input!$H$113)*$H$7)/A5taxstdlife))</f>
        <v>0</v>
      </c>
      <c r="BI535" s="168">
        <f>IF(A5taxstdlife="n/a","n/a",IF(BI$3&gt;(A5taxstdlife+$E535),((Input!$H$147+Input!$H$113)*$H$7)-SUM($H535:BH535),((Input!$H$147+Input!$H$113)*$H$7)/A5taxstdlife))</f>
        <v>0</v>
      </c>
      <c r="BJ535" s="20"/>
      <c r="BK535" s="20"/>
    </row>
    <row r="536" spans="1:63" s="6" customFormat="1" hidden="1" outlineLevel="2">
      <c r="A536" s="20"/>
      <c r="B536" s="20"/>
      <c r="C536" s="38"/>
      <c r="D536" s="641"/>
      <c r="E536" s="287">
        <v>3</v>
      </c>
      <c r="F536" s="40"/>
      <c r="G536" s="313"/>
      <c r="H536" s="315"/>
      <c r="I536" s="314"/>
      <c r="J536" s="168">
        <f>IF(A5taxstdlife="n/a","n/a",IF(J$3&gt;(A5taxstdlife+$E536),((Input!$I$147+Input!$I$113)*$I$7)-SUM($I536:I536),((Input!$I$147+Input!$I$113)*$I$7)/A5taxstdlife))</f>
        <v>1.2697871909832572</v>
      </c>
      <c r="K536" s="168">
        <f>IF(A5taxstdlife="n/a","n/a",IF(K$3&gt;(A5taxstdlife+$E536),((Input!$I$147+Input!$I$113)*$I$7)-SUM($I536:J536),((Input!$I$147+Input!$I$113)*$I$7)/A5taxstdlife))</f>
        <v>1.2697871909832572</v>
      </c>
      <c r="L536" s="168">
        <f>IF(A5taxstdlife="n/a","n/a",IF(L$3&gt;(A5taxstdlife+$E536),((Input!$I$147+Input!$I$113)*$I$7)-SUM($I536:K536),((Input!$I$147+Input!$I$113)*$I$7)/A5taxstdlife))</f>
        <v>1.2697871909832572</v>
      </c>
      <c r="M536" s="168">
        <f>IF(A5taxstdlife="n/a","n/a",IF(M$3&gt;(A5taxstdlife+$E536),((Input!$I$147+Input!$I$113)*$I$7)-SUM($I536:L536),((Input!$I$147+Input!$I$113)*$I$7)/A5taxstdlife))</f>
        <v>1.2697871909832572</v>
      </c>
      <c r="N536" s="168">
        <f>IF(A5taxstdlife="n/a","n/a",IF(N$3&gt;(A5taxstdlife+$E536),((Input!$I$147+Input!$I$113)*$I$7)-SUM($I536:M536),((Input!$I$147+Input!$I$113)*$I$7)/A5taxstdlife))</f>
        <v>1.2697871909832572</v>
      </c>
      <c r="O536" s="168">
        <f>IF(A5taxstdlife="n/a","n/a",IF(O$3&gt;(A5taxstdlife+$E536),((Input!$I$147+Input!$I$113)*$I$7)-SUM($I536:N536),((Input!$I$147+Input!$I$113)*$I$7)/A5taxstdlife))</f>
        <v>1.2697871909832572</v>
      </c>
      <c r="P536" s="168">
        <f>IF(A5taxstdlife="n/a","n/a",IF(P$3&gt;(A5taxstdlife+$E536),((Input!$I$147+Input!$I$113)*$I$7)-SUM($I536:O536),((Input!$I$147+Input!$I$113)*$I$7)/A5taxstdlife))</f>
        <v>1.2697871909832572</v>
      </c>
      <c r="Q536" s="168">
        <f>IF(A5taxstdlife="n/a","n/a",IF(Q$3&gt;(A5taxstdlife+$E536),((Input!$I$147+Input!$I$113)*$I$7)-SUM($I536:P536),((Input!$I$147+Input!$I$113)*$I$7)/A5taxstdlife))</f>
        <v>1.2697871909832572</v>
      </c>
      <c r="R536" s="168">
        <f>IF(A5taxstdlife="n/a","n/a",IF(R$3&gt;(A5taxstdlife+$E536),((Input!$I$147+Input!$I$113)*$I$7)-SUM($I536:Q536),((Input!$I$147+Input!$I$113)*$I$7)/A5taxstdlife))</f>
        <v>1.2697871909832572</v>
      </c>
      <c r="S536" s="168">
        <f>IF(A5taxstdlife="n/a","n/a",IF(S$3&gt;(A5taxstdlife+$E536),((Input!$I$147+Input!$I$113)*$I$7)-SUM($I536:R536),((Input!$I$147+Input!$I$113)*$I$7)/A5taxstdlife))</f>
        <v>1.2697871909832572</v>
      </c>
      <c r="T536" s="168">
        <f>IF(A5taxstdlife="n/a","n/a",IF(T$3&gt;(A5taxstdlife+$E536),((Input!$I$147+Input!$I$113)*$I$7)-SUM($I536:S536),((Input!$I$147+Input!$I$113)*$I$7)/A5taxstdlife))</f>
        <v>1.2697871909832572</v>
      </c>
      <c r="U536" s="168">
        <f>IF(A5taxstdlife="n/a","n/a",IF(U$3&gt;(A5taxstdlife+$E536),((Input!$I$147+Input!$I$113)*$I$7)-SUM($I536:T536),((Input!$I$147+Input!$I$113)*$I$7)/A5taxstdlife))</f>
        <v>1.2697871909832572</v>
      </c>
      <c r="V536" s="168">
        <f>IF(A5taxstdlife="n/a","n/a",IF(V$3&gt;(A5taxstdlife+$E536),((Input!$I$147+Input!$I$113)*$I$7)-SUM($I536:U536),((Input!$I$147+Input!$I$113)*$I$7)/A5taxstdlife))</f>
        <v>1.2697871909832572</v>
      </c>
      <c r="W536" s="168">
        <f>IF(A5taxstdlife="n/a","n/a",IF(W$3&gt;(A5taxstdlife+$E536),((Input!$I$147+Input!$I$113)*$I$7)-SUM($I536:V536),((Input!$I$147+Input!$I$113)*$I$7)/A5taxstdlife))</f>
        <v>1.2697871909832572</v>
      </c>
      <c r="X536" s="168">
        <f>IF(A5taxstdlife="n/a","n/a",IF(X$3&gt;(A5taxstdlife+$E536),((Input!$I$147+Input!$I$113)*$I$7)-SUM($I536:W536),((Input!$I$147+Input!$I$113)*$I$7)/A5taxstdlife))</f>
        <v>1.2697871909832572</v>
      </c>
      <c r="Y536" s="168">
        <f>IF(A5taxstdlife="n/a","n/a",IF(Y$3&gt;(A5taxstdlife+$E536),((Input!$I$147+Input!$I$113)*$I$7)-SUM($I536:X536),((Input!$I$147+Input!$I$113)*$I$7)/A5taxstdlife))</f>
        <v>1.2697871909832572</v>
      </c>
      <c r="Z536" s="168">
        <f>IF(A5taxstdlife="n/a","n/a",IF(Z$3&gt;(A5taxstdlife+$E536),((Input!$I$147+Input!$I$113)*$I$7)-SUM($I536:Y536),((Input!$I$147+Input!$I$113)*$I$7)/A5taxstdlife))</f>
        <v>1.2697871909832572</v>
      </c>
      <c r="AA536" s="168">
        <f>IF(A5taxstdlife="n/a","n/a",IF(AA$3&gt;(A5taxstdlife+$E536),((Input!$I$147+Input!$I$113)*$I$7)-SUM($I536:Z536),((Input!$I$147+Input!$I$113)*$I$7)/A5taxstdlife))</f>
        <v>1.2697871909832572</v>
      </c>
      <c r="AB536" s="168">
        <f>IF(A5taxstdlife="n/a","n/a",IF(AB$3&gt;(A5taxstdlife+$E536),((Input!$I$147+Input!$I$113)*$I$7)-SUM($I536:AA536),((Input!$I$147+Input!$I$113)*$I$7)/A5taxstdlife))</f>
        <v>1.2697871909832572</v>
      </c>
      <c r="AC536" s="168">
        <f>IF(A5taxstdlife="n/a","n/a",IF(AC$3&gt;(A5taxstdlife+$E536),((Input!$I$147+Input!$I$113)*$I$7)-SUM($I536:AB536),((Input!$I$147+Input!$I$113)*$I$7)/A5taxstdlife))</f>
        <v>1.2697871909832572</v>
      </c>
      <c r="AD536" s="168">
        <f>IF(A5taxstdlife="n/a","n/a",IF(AD$3&gt;(A5taxstdlife+$E536),((Input!$I$147+Input!$I$113)*$I$7)-SUM($I536:AC536),((Input!$I$147+Input!$I$113)*$I$7)/A5taxstdlife))</f>
        <v>1.2697871909832572</v>
      </c>
      <c r="AE536" s="168">
        <f>IF(A5taxstdlife="n/a","n/a",IF(AE$3&gt;(A5taxstdlife+$E536),((Input!$I$147+Input!$I$113)*$I$7)-SUM($I536:AD536),((Input!$I$147+Input!$I$113)*$I$7)/A5taxstdlife))</f>
        <v>1.2697871909832572</v>
      </c>
      <c r="AF536" s="168">
        <f>IF(A5taxstdlife="n/a","n/a",IF(AF$3&gt;(A5taxstdlife+$E536),((Input!$I$147+Input!$I$113)*$I$7)-SUM($I536:AE536),((Input!$I$147+Input!$I$113)*$I$7)/A5taxstdlife))</f>
        <v>1.2697871909832572</v>
      </c>
      <c r="AG536" s="168">
        <f>IF(A5taxstdlife="n/a","n/a",IF(AG$3&gt;(A5taxstdlife+$E536),((Input!$I$147+Input!$I$113)*$I$7)-SUM($I536:AF536),((Input!$I$147+Input!$I$113)*$I$7)/A5taxstdlife))</f>
        <v>1.2697871909832572</v>
      </c>
      <c r="AH536" s="168">
        <f>IF(A5taxstdlife="n/a","n/a",IF(AH$3&gt;(A5taxstdlife+$E536),((Input!$I$147+Input!$I$113)*$I$7)-SUM($I536:AG536),((Input!$I$147+Input!$I$113)*$I$7)/A5taxstdlife))</f>
        <v>1.2697871909832572</v>
      </c>
      <c r="AI536" s="168">
        <f>IF(A5taxstdlife="n/a","n/a",IF(AI$3&gt;(A5taxstdlife+$E536),((Input!$I$147+Input!$I$113)*$I$7)-SUM($I536:AH536),((Input!$I$147+Input!$I$113)*$I$7)/A5taxstdlife))</f>
        <v>1.2697871909832572</v>
      </c>
      <c r="AJ536" s="168">
        <f>IF(A5taxstdlife="n/a","n/a",IF(AJ$3&gt;(A5taxstdlife+$E536),((Input!$I$147+Input!$I$113)*$I$7)-SUM($I536:AI536),((Input!$I$147+Input!$I$113)*$I$7)/A5taxstdlife))</f>
        <v>1.2697871909832572</v>
      </c>
      <c r="AK536" s="168">
        <f>IF(A5taxstdlife="n/a","n/a",IF(AK$3&gt;(A5taxstdlife+$E536),((Input!$I$147+Input!$I$113)*$I$7)-SUM($I536:AJ536),((Input!$I$147+Input!$I$113)*$I$7)/A5taxstdlife))</f>
        <v>1.2697871909832572</v>
      </c>
      <c r="AL536" s="168">
        <f>IF(A5taxstdlife="n/a","n/a",IF(AL$3&gt;(A5taxstdlife+$E536),((Input!$I$147+Input!$I$113)*$I$7)-SUM($I536:AK536),((Input!$I$147+Input!$I$113)*$I$7)/A5taxstdlife))</f>
        <v>1.2697871909832572</v>
      </c>
      <c r="AM536" s="168">
        <f>IF(A5taxstdlife="n/a","n/a",IF(AM$3&gt;(A5taxstdlife+$E536),((Input!$I$147+Input!$I$113)*$I$7)-SUM($I536:AL536),((Input!$I$147+Input!$I$113)*$I$7)/A5taxstdlife))</f>
        <v>1.2697871909832572</v>
      </c>
      <c r="AN536" s="168">
        <f>IF(A5taxstdlife="n/a","n/a",IF(AN$3&gt;(A5taxstdlife+$E536),((Input!$I$147+Input!$I$113)*$I$7)-SUM($I536:AM536),((Input!$I$147+Input!$I$113)*$I$7)/A5taxstdlife))</f>
        <v>1.2697871909832572</v>
      </c>
      <c r="AO536" s="168">
        <f>IF(A5taxstdlife="n/a","n/a",IF(AO$3&gt;(A5taxstdlife+$E536),((Input!$I$147+Input!$I$113)*$I$7)-SUM($I536:AN536),((Input!$I$147+Input!$I$113)*$I$7)/A5taxstdlife))</f>
        <v>1.2697871909832572</v>
      </c>
      <c r="AP536" s="168">
        <f>IF(A5taxstdlife="n/a","n/a",IF(AP$3&gt;(A5taxstdlife+$E536),((Input!$I$147+Input!$I$113)*$I$7)-SUM($I536:AO536),((Input!$I$147+Input!$I$113)*$I$7)/A5taxstdlife))</f>
        <v>1.2697871909832572</v>
      </c>
      <c r="AQ536" s="168">
        <f>IF(A5taxstdlife="n/a","n/a",IF(AQ$3&gt;(A5taxstdlife+$E536),((Input!$I$147+Input!$I$113)*$I$7)-SUM($I536:AP536),((Input!$I$147+Input!$I$113)*$I$7)/A5taxstdlife))</f>
        <v>1.2697871909832572</v>
      </c>
      <c r="AR536" s="168">
        <f>IF(A5taxstdlife="n/a","n/a",IF(AR$3&gt;(A5taxstdlife+$E536),((Input!$I$147+Input!$I$113)*$I$7)-SUM($I536:AQ536),((Input!$I$147+Input!$I$113)*$I$7)/A5taxstdlife))</f>
        <v>1.2697871909832572</v>
      </c>
      <c r="AS536" s="168">
        <f>IF(A5taxstdlife="n/a","n/a",IF(AS$3&gt;(A5taxstdlife+$E536),((Input!$I$147+Input!$I$113)*$I$7)-SUM($I536:AR536),((Input!$I$147+Input!$I$113)*$I$7)/A5taxstdlife))</f>
        <v>1.2697871909832572</v>
      </c>
      <c r="AT536" s="168">
        <f>IF(A5taxstdlife="n/a","n/a",IF(AT$3&gt;(A5taxstdlife+$E536),((Input!$I$147+Input!$I$113)*$I$7)-SUM($I536:AS536),((Input!$I$147+Input!$I$113)*$I$7)/A5taxstdlife))</f>
        <v>1.2697871909832572</v>
      </c>
      <c r="AU536" s="168">
        <f>IF(A5taxstdlife="n/a","n/a",IF(AU$3&gt;(A5taxstdlife+$E536),((Input!$I$147+Input!$I$113)*$I$7)-SUM($I536:AT536),((Input!$I$147+Input!$I$113)*$I$7)/A5taxstdlife))</f>
        <v>1.2697871909832572</v>
      </c>
      <c r="AV536" s="168">
        <f>IF(A5taxstdlife="n/a","n/a",IF(AV$3&gt;(A5taxstdlife+$E536),((Input!$I$147+Input!$I$113)*$I$7)-SUM($I536:AU536),((Input!$I$147+Input!$I$113)*$I$7)/A5taxstdlife))</f>
        <v>1.2697871909832572</v>
      </c>
      <c r="AW536" s="168">
        <f>IF(A5taxstdlife="n/a","n/a",IF(AW$3&gt;(A5taxstdlife+$E536),((Input!$I$147+Input!$I$113)*$I$7)-SUM($I536:AV536),((Input!$I$147+Input!$I$113)*$I$7)/A5taxstdlife))</f>
        <v>1.2697871909832572</v>
      </c>
      <c r="AX536" s="168">
        <f>IF(A5taxstdlife="n/a","n/a",IF(AX$3&gt;(A5taxstdlife+$E536),((Input!$I$147+Input!$I$113)*$I$7)-SUM($I536:AW536),((Input!$I$147+Input!$I$113)*$I$7)/A5taxstdlife))</f>
        <v>1.2697871909832572</v>
      </c>
      <c r="AY536" s="168">
        <f>IF(A5taxstdlife="n/a","n/a",IF(AY$3&gt;(A5taxstdlife+$E536),((Input!$I$147+Input!$I$113)*$I$7)-SUM($I536:AX536),((Input!$I$147+Input!$I$113)*$I$7)/A5taxstdlife))</f>
        <v>1.2697871909832572</v>
      </c>
      <c r="AZ536" s="168">
        <f>IF(A5taxstdlife="n/a","n/a",IF(AZ$3&gt;(A5taxstdlife+$E536),((Input!$I$147+Input!$I$113)*$I$7)-SUM($I536:AY536),((Input!$I$147+Input!$I$113)*$I$7)/A5taxstdlife))</f>
        <v>-3.5527136788005009E-14</v>
      </c>
      <c r="BA536" s="168">
        <f>IF(A5taxstdlife="n/a","n/a",IF(BA$3&gt;(A5taxstdlife+$E536),((Input!$I$147+Input!$I$113)*$I$7)-SUM($I536:AZ536),((Input!$I$147+Input!$I$113)*$I$7)/A5taxstdlife))</f>
        <v>0</v>
      </c>
      <c r="BB536" s="168">
        <f>IF(A5taxstdlife="n/a","n/a",IF(BB$3&gt;(A5taxstdlife+$E536),((Input!$I$147+Input!$I$113)*$I$7)-SUM($I536:BA536),((Input!$I$147+Input!$I$113)*$I$7)/A5taxstdlife))</f>
        <v>0</v>
      </c>
      <c r="BC536" s="168">
        <f>IF(A5taxstdlife="n/a","n/a",IF(BC$3&gt;(A5taxstdlife+$E536),((Input!$I$147+Input!$I$113)*$I$7)-SUM($I536:BB536),((Input!$I$147+Input!$I$113)*$I$7)/A5taxstdlife))</f>
        <v>0</v>
      </c>
      <c r="BD536" s="168">
        <f>IF(A5taxstdlife="n/a","n/a",IF(BD$3&gt;(A5taxstdlife+$E536),((Input!$I$147+Input!$I$113)*$I$7)-SUM($I536:BC536),((Input!$I$147+Input!$I$113)*$I$7)/A5taxstdlife))</f>
        <v>0</v>
      </c>
      <c r="BE536" s="168">
        <f>IF(A5taxstdlife="n/a","n/a",IF(BE$3&gt;(A5taxstdlife+$E536),((Input!$I$147+Input!$I$113)*$I$7)-SUM($I536:BD536),((Input!$I$147+Input!$I$113)*$I$7)/A5taxstdlife))</f>
        <v>0</v>
      </c>
      <c r="BF536" s="168">
        <f>IF(A5taxstdlife="n/a","n/a",IF(BF$3&gt;(A5taxstdlife+$E536),((Input!$I$147+Input!$I$113)*$I$7)-SUM($I536:BE536),((Input!$I$147+Input!$I$113)*$I$7)/A5taxstdlife))</f>
        <v>0</v>
      </c>
      <c r="BG536" s="168">
        <f>IF(A5taxstdlife="n/a","n/a",IF(BG$3&gt;(A5taxstdlife+$E536),((Input!$I$147+Input!$I$113)*$I$7)-SUM($I536:BF536),((Input!$I$147+Input!$I$113)*$I$7)/A5taxstdlife))</f>
        <v>0</v>
      </c>
      <c r="BH536" s="168">
        <f>IF(A5taxstdlife="n/a","n/a",IF(BH$3&gt;(A5taxstdlife+$E536),((Input!$I$147+Input!$I$113)*$I$7)-SUM($I536:BG536),((Input!$I$147+Input!$I$113)*$I$7)/A5taxstdlife))</f>
        <v>0</v>
      </c>
      <c r="BI536" s="168">
        <f>IF(A5taxstdlife="n/a","n/a",IF(BI$3&gt;(A5taxstdlife+$E536),((Input!$I$147+Input!$I$113)*$I$7)-SUM($I536:BH536),((Input!$I$147+Input!$I$113)*$I$7)/A5taxstdlife))</f>
        <v>0</v>
      </c>
      <c r="BJ536" s="20"/>
      <c r="BK536" s="20"/>
    </row>
    <row r="537" spans="1:63" s="6" customFormat="1" hidden="1" outlineLevel="2">
      <c r="A537" s="20"/>
      <c r="B537" s="20"/>
      <c r="C537" s="38"/>
      <c r="D537" s="641"/>
      <c r="E537" s="287">
        <v>4</v>
      </c>
      <c r="F537" s="40"/>
      <c r="G537" s="313"/>
      <c r="H537" s="315"/>
      <c r="I537" s="315"/>
      <c r="J537" s="314"/>
      <c r="K537" s="168">
        <f>IF(A5taxstdlife="n/a","n/a",IF(K$3&gt;(A5taxstdlife+$E537),((Input!$J$147+Input!$J$113)*$J$7)-SUM($J537:J537),((Input!$J$147+Input!$J$113)*$J$7)/A5taxstdlife))</f>
        <v>1.1717940060853589</v>
      </c>
      <c r="L537" s="168">
        <f>IF(A5taxstdlife="n/a","n/a",IF(L$3&gt;(A5taxstdlife+$E537),((Input!$J$147+Input!$J$113)*$J$7)-SUM($J537:K537),((Input!$J$147+Input!$J$113)*$J$7)/A5taxstdlife))</f>
        <v>1.1717940060853589</v>
      </c>
      <c r="M537" s="168">
        <f>IF(A5taxstdlife="n/a","n/a",IF(M$3&gt;(A5taxstdlife+$E537),((Input!$J$147+Input!$J$113)*$J$7)-SUM($J537:L537),((Input!$J$147+Input!$J$113)*$J$7)/A5taxstdlife))</f>
        <v>1.1717940060853589</v>
      </c>
      <c r="N537" s="168">
        <f>IF(A5taxstdlife="n/a","n/a",IF(N$3&gt;(A5taxstdlife+$E537),((Input!$J$147+Input!$J$113)*$J$7)-SUM($J537:M537),((Input!$J$147+Input!$J$113)*$J$7)/A5taxstdlife))</f>
        <v>1.1717940060853589</v>
      </c>
      <c r="O537" s="168">
        <f>IF(A5taxstdlife="n/a","n/a",IF(O$3&gt;(A5taxstdlife+$E537),((Input!$J$147+Input!$J$113)*$J$7)-SUM($J537:N537),((Input!$J$147+Input!$J$113)*$J$7)/A5taxstdlife))</f>
        <v>1.1717940060853589</v>
      </c>
      <c r="P537" s="168">
        <f>IF(A5taxstdlife="n/a","n/a",IF(P$3&gt;(A5taxstdlife+$E537),((Input!$J$147+Input!$J$113)*$J$7)-SUM($J537:O537),((Input!$J$147+Input!$J$113)*$J$7)/A5taxstdlife))</f>
        <v>1.1717940060853589</v>
      </c>
      <c r="Q537" s="168">
        <f>IF(A5taxstdlife="n/a","n/a",IF(Q$3&gt;(A5taxstdlife+$E537),((Input!$J$147+Input!$J$113)*$J$7)-SUM($J537:P537),((Input!$J$147+Input!$J$113)*$J$7)/A5taxstdlife))</f>
        <v>1.1717940060853589</v>
      </c>
      <c r="R537" s="168">
        <f>IF(A5taxstdlife="n/a","n/a",IF(R$3&gt;(A5taxstdlife+$E537),((Input!$J$147+Input!$J$113)*$J$7)-SUM($J537:Q537),((Input!$J$147+Input!$J$113)*$J$7)/A5taxstdlife))</f>
        <v>1.1717940060853589</v>
      </c>
      <c r="S537" s="168">
        <f>IF(A5taxstdlife="n/a","n/a",IF(S$3&gt;(A5taxstdlife+$E537),((Input!$J$147+Input!$J$113)*$J$7)-SUM($J537:R537),((Input!$J$147+Input!$J$113)*$J$7)/A5taxstdlife))</f>
        <v>1.1717940060853589</v>
      </c>
      <c r="T537" s="168">
        <f>IF(A5taxstdlife="n/a","n/a",IF(T$3&gt;(A5taxstdlife+$E537),((Input!$J$147+Input!$J$113)*$J$7)-SUM($J537:S537),((Input!$J$147+Input!$J$113)*$J$7)/A5taxstdlife))</f>
        <v>1.1717940060853589</v>
      </c>
      <c r="U537" s="168">
        <f>IF(A5taxstdlife="n/a","n/a",IF(U$3&gt;(A5taxstdlife+$E537),((Input!$J$147+Input!$J$113)*$J$7)-SUM($J537:T537),((Input!$J$147+Input!$J$113)*$J$7)/A5taxstdlife))</f>
        <v>1.1717940060853589</v>
      </c>
      <c r="V537" s="168">
        <f>IF(A5taxstdlife="n/a","n/a",IF(V$3&gt;(A5taxstdlife+$E537),((Input!$J$147+Input!$J$113)*$J$7)-SUM($J537:U537),((Input!$J$147+Input!$J$113)*$J$7)/A5taxstdlife))</f>
        <v>1.1717940060853589</v>
      </c>
      <c r="W537" s="168">
        <f>IF(A5taxstdlife="n/a","n/a",IF(W$3&gt;(A5taxstdlife+$E537),((Input!$J$147+Input!$J$113)*$J$7)-SUM($J537:V537),((Input!$J$147+Input!$J$113)*$J$7)/A5taxstdlife))</f>
        <v>1.1717940060853589</v>
      </c>
      <c r="X537" s="168">
        <f>IF(A5taxstdlife="n/a","n/a",IF(X$3&gt;(A5taxstdlife+$E537),((Input!$J$147+Input!$J$113)*$J$7)-SUM($J537:W537),((Input!$J$147+Input!$J$113)*$J$7)/A5taxstdlife))</f>
        <v>1.1717940060853589</v>
      </c>
      <c r="Y537" s="168">
        <f>IF(A5taxstdlife="n/a","n/a",IF(Y$3&gt;(A5taxstdlife+$E537),((Input!$J$147+Input!$J$113)*$J$7)-SUM($J537:X537),((Input!$J$147+Input!$J$113)*$J$7)/A5taxstdlife))</f>
        <v>1.1717940060853589</v>
      </c>
      <c r="Z537" s="168">
        <f>IF(A5taxstdlife="n/a","n/a",IF(Z$3&gt;(A5taxstdlife+$E537),((Input!$J$147+Input!$J$113)*$J$7)-SUM($J537:Y537),((Input!$J$147+Input!$J$113)*$J$7)/A5taxstdlife))</f>
        <v>1.1717940060853589</v>
      </c>
      <c r="AA537" s="168">
        <f>IF(A5taxstdlife="n/a","n/a",IF(AA$3&gt;(A5taxstdlife+$E537),((Input!$J$147+Input!$J$113)*$J$7)-SUM($J537:Z537),((Input!$J$147+Input!$J$113)*$J$7)/A5taxstdlife))</f>
        <v>1.1717940060853589</v>
      </c>
      <c r="AB537" s="168">
        <f>IF(A5taxstdlife="n/a","n/a",IF(AB$3&gt;(A5taxstdlife+$E537),((Input!$J$147+Input!$J$113)*$J$7)-SUM($J537:AA537),((Input!$J$147+Input!$J$113)*$J$7)/A5taxstdlife))</f>
        <v>1.1717940060853589</v>
      </c>
      <c r="AC537" s="168">
        <f>IF(A5taxstdlife="n/a","n/a",IF(AC$3&gt;(A5taxstdlife+$E537),((Input!$J$147+Input!$J$113)*$J$7)-SUM($J537:AB537),((Input!$J$147+Input!$J$113)*$J$7)/A5taxstdlife))</f>
        <v>1.1717940060853589</v>
      </c>
      <c r="AD537" s="168">
        <f>IF(A5taxstdlife="n/a","n/a",IF(AD$3&gt;(A5taxstdlife+$E537),((Input!$J$147+Input!$J$113)*$J$7)-SUM($J537:AC537),((Input!$J$147+Input!$J$113)*$J$7)/A5taxstdlife))</f>
        <v>1.1717940060853589</v>
      </c>
      <c r="AE537" s="168">
        <f>IF(A5taxstdlife="n/a","n/a",IF(AE$3&gt;(A5taxstdlife+$E537),((Input!$J$147+Input!$J$113)*$J$7)-SUM($J537:AD537),((Input!$J$147+Input!$J$113)*$J$7)/A5taxstdlife))</f>
        <v>1.1717940060853589</v>
      </c>
      <c r="AF537" s="168">
        <f>IF(A5taxstdlife="n/a","n/a",IF(AF$3&gt;(A5taxstdlife+$E537),((Input!$J$147+Input!$J$113)*$J$7)-SUM($J537:AE537),((Input!$J$147+Input!$J$113)*$J$7)/A5taxstdlife))</f>
        <v>1.1717940060853589</v>
      </c>
      <c r="AG537" s="168">
        <f>IF(A5taxstdlife="n/a","n/a",IF(AG$3&gt;(A5taxstdlife+$E537),((Input!$J$147+Input!$J$113)*$J$7)-SUM($J537:AF537),((Input!$J$147+Input!$J$113)*$J$7)/A5taxstdlife))</f>
        <v>1.1717940060853589</v>
      </c>
      <c r="AH537" s="168">
        <f>IF(A5taxstdlife="n/a","n/a",IF(AH$3&gt;(A5taxstdlife+$E537),((Input!$J$147+Input!$J$113)*$J$7)-SUM($J537:AG537),((Input!$J$147+Input!$J$113)*$J$7)/A5taxstdlife))</f>
        <v>1.1717940060853589</v>
      </c>
      <c r="AI537" s="168">
        <f>IF(A5taxstdlife="n/a","n/a",IF(AI$3&gt;(A5taxstdlife+$E537),((Input!$J$147+Input!$J$113)*$J$7)-SUM($J537:AH537),((Input!$J$147+Input!$J$113)*$J$7)/A5taxstdlife))</f>
        <v>1.1717940060853589</v>
      </c>
      <c r="AJ537" s="168">
        <f>IF(A5taxstdlife="n/a","n/a",IF(AJ$3&gt;(A5taxstdlife+$E537),((Input!$J$147+Input!$J$113)*$J$7)-SUM($J537:AI537),((Input!$J$147+Input!$J$113)*$J$7)/A5taxstdlife))</f>
        <v>1.1717940060853589</v>
      </c>
      <c r="AK537" s="168">
        <f>IF(A5taxstdlife="n/a","n/a",IF(AK$3&gt;(A5taxstdlife+$E537),((Input!$J$147+Input!$J$113)*$J$7)-SUM($J537:AJ537),((Input!$J$147+Input!$J$113)*$J$7)/A5taxstdlife))</f>
        <v>1.1717940060853589</v>
      </c>
      <c r="AL537" s="168">
        <f>IF(A5taxstdlife="n/a","n/a",IF(AL$3&gt;(A5taxstdlife+$E537),((Input!$J$147+Input!$J$113)*$J$7)-SUM($J537:AK537),((Input!$J$147+Input!$J$113)*$J$7)/A5taxstdlife))</f>
        <v>1.1717940060853589</v>
      </c>
      <c r="AM537" s="168">
        <f>IF(A5taxstdlife="n/a","n/a",IF(AM$3&gt;(A5taxstdlife+$E537),((Input!$J$147+Input!$J$113)*$J$7)-SUM($J537:AL537),((Input!$J$147+Input!$J$113)*$J$7)/A5taxstdlife))</f>
        <v>1.1717940060853589</v>
      </c>
      <c r="AN537" s="168">
        <f>IF(A5taxstdlife="n/a","n/a",IF(AN$3&gt;(A5taxstdlife+$E537),((Input!$J$147+Input!$J$113)*$J$7)-SUM($J537:AM537),((Input!$J$147+Input!$J$113)*$J$7)/A5taxstdlife))</f>
        <v>1.1717940060853589</v>
      </c>
      <c r="AO537" s="168">
        <f>IF(A5taxstdlife="n/a","n/a",IF(AO$3&gt;(A5taxstdlife+$E537),((Input!$J$147+Input!$J$113)*$J$7)-SUM($J537:AN537),((Input!$J$147+Input!$J$113)*$J$7)/A5taxstdlife))</f>
        <v>1.1717940060853589</v>
      </c>
      <c r="AP537" s="168">
        <f>IF(A5taxstdlife="n/a","n/a",IF(AP$3&gt;(A5taxstdlife+$E537),((Input!$J$147+Input!$J$113)*$J$7)-SUM($J537:AO537),((Input!$J$147+Input!$J$113)*$J$7)/A5taxstdlife))</f>
        <v>1.1717940060853589</v>
      </c>
      <c r="AQ537" s="168">
        <f>IF(A5taxstdlife="n/a","n/a",IF(AQ$3&gt;(A5taxstdlife+$E537),((Input!$J$147+Input!$J$113)*$J$7)-SUM($J537:AP537),((Input!$J$147+Input!$J$113)*$J$7)/A5taxstdlife))</f>
        <v>1.1717940060853589</v>
      </c>
      <c r="AR537" s="168">
        <f>IF(A5taxstdlife="n/a","n/a",IF(AR$3&gt;(A5taxstdlife+$E537),((Input!$J$147+Input!$J$113)*$J$7)-SUM($J537:AQ537),((Input!$J$147+Input!$J$113)*$J$7)/A5taxstdlife))</f>
        <v>1.1717940060853589</v>
      </c>
      <c r="AS537" s="168">
        <f>IF(A5taxstdlife="n/a","n/a",IF(AS$3&gt;(A5taxstdlife+$E537),((Input!$J$147+Input!$J$113)*$J$7)-SUM($J537:AR537),((Input!$J$147+Input!$J$113)*$J$7)/A5taxstdlife))</f>
        <v>1.1717940060853589</v>
      </c>
      <c r="AT537" s="168">
        <f>IF(A5taxstdlife="n/a","n/a",IF(AT$3&gt;(A5taxstdlife+$E537),((Input!$J$147+Input!$J$113)*$J$7)-SUM($J537:AS537),((Input!$J$147+Input!$J$113)*$J$7)/A5taxstdlife))</f>
        <v>1.1717940060853589</v>
      </c>
      <c r="AU537" s="168">
        <f>IF(A5taxstdlife="n/a","n/a",IF(AU$3&gt;(A5taxstdlife+$E537),((Input!$J$147+Input!$J$113)*$J$7)-SUM($J537:AT537),((Input!$J$147+Input!$J$113)*$J$7)/A5taxstdlife))</f>
        <v>1.1717940060853589</v>
      </c>
      <c r="AV537" s="168">
        <f>IF(A5taxstdlife="n/a","n/a",IF(AV$3&gt;(A5taxstdlife+$E537),((Input!$J$147+Input!$J$113)*$J$7)-SUM($J537:AU537),((Input!$J$147+Input!$J$113)*$J$7)/A5taxstdlife))</f>
        <v>1.1717940060853589</v>
      </c>
      <c r="AW537" s="168">
        <f>IF(A5taxstdlife="n/a","n/a",IF(AW$3&gt;(A5taxstdlife+$E537),((Input!$J$147+Input!$J$113)*$J$7)-SUM($J537:AV537),((Input!$J$147+Input!$J$113)*$J$7)/A5taxstdlife))</f>
        <v>1.1717940060853589</v>
      </c>
      <c r="AX537" s="168">
        <f>IF(A5taxstdlife="n/a","n/a",IF(AX$3&gt;(A5taxstdlife+$E537),((Input!$J$147+Input!$J$113)*$J$7)-SUM($J537:AW537),((Input!$J$147+Input!$J$113)*$J$7)/A5taxstdlife))</f>
        <v>1.1717940060853589</v>
      </c>
      <c r="AY537" s="168">
        <f>IF(A5taxstdlife="n/a","n/a",IF(AY$3&gt;(A5taxstdlife+$E537),((Input!$J$147+Input!$J$113)*$J$7)-SUM($J537:AX537),((Input!$J$147+Input!$J$113)*$J$7)/A5taxstdlife))</f>
        <v>1.1717940060853589</v>
      </c>
      <c r="AZ537" s="168">
        <f>IF(A5taxstdlife="n/a","n/a",IF(AZ$3&gt;(A5taxstdlife+$E537),((Input!$J$147+Input!$J$113)*$J$7)-SUM($J537:AY537),((Input!$J$147+Input!$J$113)*$J$7)/A5taxstdlife))</f>
        <v>1.1717940060853589</v>
      </c>
      <c r="BA537" s="168">
        <f>IF(A5taxstdlife="n/a","n/a",IF(BA$3&gt;(A5taxstdlife+$E537),((Input!$J$147+Input!$J$113)*$J$7)-SUM($J537:AZ537),((Input!$J$147+Input!$J$113)*$J$7)/A5taxstdlife))</f>
        <v>2.1316282072803006E-14</v>
      </c>
      <c r="BB537" s="168">
        <f>IF(A5taxstdlife="n/a","n/a",IF(BB$3&gt;(A5taxstdlife+$E537),((Input!$J$147+Input!$J$113)*$J$7)-SUM($J537:BA537),((Input!$J$147+Input!$J$113)*$J$7)/A5taxstdlife))</f>
        <v>0</v>
      </c>
      <c r="BC537" s="168">
        <f>IF(A5taxstdlife="n/a","n/a",IF(BC$3&gt;(A5taxstdlife+$E537),((Input!$J$147+Input!$J$113)*$J$7)-SUM($J537:BB537),((Input!$J$147+Input!$J$113)*$J$7)/A5taxstdlife))</f>
        <v>0</v>
      </c>
      <c r="BD537" s="168">
        <f>IF(A5taxstdlife="n/a","n/a",IF(BD$3&gt;(A5taxstdlife+$E537),((Input!$J$147+Input!$J$113)*$J$7)-SUM($J537:BC537),((Input!$J$147+Input!$J$113)*$J$7)/A5taxstdlife))</f>
        <v>0</v>
      </c>
      <c r="BE537" s="168">
        <f>IF(A5taxstdlife="n/a","n/a",IF(BE$3&gt;(A5taxstdlife+$E537),((Input!$J$147+Input!$J$113)*$J$7)-SUM($J537:BD537),((Input!$J$147+Input!$J$113)*$J$7)/A5taxstdlife))</f>
        <v>0</v>
      </c>
      <c r="BF537" s="168">
        <f>IF(A5taxstdlife="n/a","n/a",IF(BF$3&gt;(A5taxstdlife+$E537),((Input!$J$147+Input!$J$113)*$J$7)-SUM($J537:BE537),((Input!$J$147+Input!$J$113)*$J$7)/A5taxstdlife))</f>
        <v>0</v>
      </c>
      <c r="BG537" s="168">
        <f>IF(A5taxstdlife="n/a","n/a",IF(BG$3&gt;(A5taxstdlife+$E537),((Input!$J$147+Input!$J$113)*$J$7)-SUM($J537:BF537),((Input!$J$147+Input!$J$113)*$J$7)/A5taxstdlife))</f>
        <v>0</v>
      </c>
      <c r="BH537" s="168">
        <f>IF(A5taxstdlife="n/a","n/a",IF(BH$3&gt;(A5taxstdlife+$E537),((Input!$J$147+Input!$J$113)*$J$7)-SUM($J537:BG537),((Input!$J$147+Input!$J$113)*$J$7)/A5taxstdlife))</f>
        <v>0</v>
      </c>
      <c r="BI537" s="168">
        <f>IF(A5taxstdlife="n/a","n/a",IF(BI$3&gt;(A5taxstdlife+$E537),((Input!$J$147+Input!$J$113)*$J$7)-SUM($J537:BH537),((Input!$J$147+Input!$J$113)*$J$7)/A5taxstdlife))</f>
        <v>0</v>
      </c>
      <c r="BJ537" s="20"/>
      <c r="BK537" s="20"/>
    </row>
    <row r="538" spans="1:63" s="6" customFormat="1" hidden="1" outlineLevel="2">
      <c r="A538" s="20"/>
      <c r="B538" s="20"/>
      <c r="C538" s="38"/>
      <c r="D538" s="641"/>
      <c r="E538" s="287">
        <v>5</v>
      </c>
      <c r="F538" s="40"/>
      <c r="G538" s="313"/>
      <c r="H538" s="315"/>
      <c r="I538" s="315"/>
      <c r="J538" s="315"/>
      <c r="K538" s="314"/>
      <c r="L538" s="168">
        <f>IF(A5taxstdlife="n/a","n/a",IF(L$3&gt;(A5taxstdlife+$E538),((Input!$K$147+Input!$K$113)*$K$7)-SUM($K538:K538),((Input!$K$147+Input!$K$113)*$K$7)/A5taxstdlife))</f>
        <v>1.1546471820650706</v>
      </c>
      <c r="M538" s="168">
        <f>IF(A5taxstdlife="n/a","n/a",IF(M$3&gt;(A5taxstdlife+$E538),((Input!$K$147+Input!$K$113)*$K$7)-SUM($K538:L538),((Input!$K$147+Input!$K$113)*$K$7)/A5taxstdlife))</f>
        <v>1.1546471820650706</v>
      </c>
      <c r="N538" s="168">
        <f>IF(A5taxstdlife="n/a","n/a",IF(N$3&gt;(A5taxstdlife+$E538),((Input!$K$147+Input!$K$113)*$K$7)-SUM($K538:M538),((Input!$K$147+Input!$K$113)*$K$7)/A5taxstdlife))</f>
        <v>1.1546471820650706</v>
      </c>
      <c r="O538" s="168">
        <f>IF(A5taxstdlife="n/a","n/a",IF(O$3&gt;(A5taxstdlife+$E538),((Input!$K$147+Input!$K$113)*$K$7)-SUM($K538:N538),((Input!$K$147+Input!$K$113)*$K$7)/A5taxstdlife))</f>
        <v>1.1546471820650706</v>
      </c>
      <c r="P538" s="168">
        <f>IF(A5taxstdlife="n/a","n/a",IF(P$3&gt;(A5taxstdlife+$E538),((Input!$K$147+Input!$K$113)*$K$7)-SUM($K538:O538),((Input!$K$147+Input!$K$113)*$K$7)/A5taxstdlife))</f>
        <v>1.1546471820650706</v>
      </c>
      <c r="Q538" s="168">
        <f>IF(A5taxstdlife="n/a","n/a",IF(Q$3&gt;(A5taxstdlife+$E538),((Input!$K$147+Input!$K$113)*$K$7)-SUM($K538:P538),((Input!$K$147+Input!$K$113)*$K$7)/A5taxstdlife))</f>
        <v>1.1546471820650706</v>
      </c>
      <c r="R538" s="168">
        <f>IF(A5taxstdlife="n/a","n/a",IF(R$3&gt;(A5taxstdlife+$E538),((Input!$K$147+Input!$K$113)*$K$7)-SUM($K538:Q538),((Input!$K$147+Input!$K$113)*$K$7)/A5taxstdlife))</f>
        <v>1.1546471820650706</v>
      </c>
      <c r="S538" s="168">
        <f>IF(A5taxstdlife="n/a","n/a",IF(S$3&gt;(A5taxstdlife+$E538),((Input!$K$147+Input!$K$113)*$K$7)-SUM($K538:R538),((Input!$K$147+Input!$K$113)*$K$7)/A5taxstdlife))</f>
        <v>1.1546471820650706</v>
      </c>
      <c r="T538" s="168">
        <f>IF(A5taxstdlife="n/a","n/a",IF(T$3&gt;(A5taxstdlife+$E538),((Input!$K$147+Input!$K$113)*$K$7)-SUM($K538:S538),((Input!$K$147+Input!$K$113)*$K$7)/A5taxstdlife))</f>
        <v>1.1546471820650706</v>
      </c>
      <c r="U538" s="168">
        <f>IF(A5taxstdlife="n/a","n/a",IF(U$3&gt;(A5taxstdlife+$E538),((Input!$K$147+Input!$K$113)*$K$7)-SUM($K538:T538),((Input!$K$147+Input!$K$113)*$K$7)/A5taxstdlife))</f>
        <v>1.1546471820650706</v>
      </c>
      <c r="V538" s="168">
        <f>IF(A5taxstdlife="n/a","n/a",IF(V$3&gt;(A5taxstdlife+$E538),((Input!$K$147+Input!$K$113)*$K$7)-SUM($K538:U538),((Input!$K$147+Input!$K$113)*$K$7)/A5taxstdlife))</f>
        <v>1.1546471820650706</v>
      </c>
      <c r="W538" s="168">
        <f>IF(A5taxstdlife="n/a","n/a",IF(W$3&gt;(A5taxstdlife+$E538),((Input!$K$147+Input!$K$113)*$K$7)-SUM($K538:V538),((Input!$K$147+Input!$K$113)*$K$7)/A5taxstdlife))</f>
        <v>1.1546471820650706</v>
      </c>
      <c r="X538" s="168">
        <f>IF(A5taxstdlife="n/a","n/a",IF(X$3&gt;(A5taxstdlife+$E538),((Input!$K$147+Input!$K$113)*$K$7)-SUM($K538:W538),((Input!$K$147+Input!$K$113)*$K$7)/A5taxstdlife))</f>
        <v>1.1546471820650706</v>
      </c>
      <c r="Y538" s="168">
        <f>IF(A5taxstdlife="n/a","n/a",IF(Y$3&gt;(A5taxstdlife+$E538),((Input!$K$147+Input!$K$113)*$K$7)-SUM($K538:X538),((Input!$K$147+Input!$K$113)*$K$7)/A5taxstdlife))</f>
        <v>1.1546471820650706</v>
      </c>
      <c r="Z538" s="168">
        <f>IF(A5taxstdlife="n/a","n/a",IF(Z$3&gt;(A5taxstdlife+$E538),((Input!$K$147+Input!$K$113)*$K$7)-SUM($K538:Y538),((Input!$K$147+Input!$K$113)*$K$7)/A5taxstdlife))</f>
        <v>1.1546471820650706</v>
      </c>
      <c r="AA538" s="168">
        <f>IF(A5taxstdlife="n/a","n/a",IF(AA$3&gt;(A5taxstdlife+$E538),((Input!$K$147+Input!$K$113)*$K$7)-SUM($K538:Z538),((Input!$K$147+Input!$K$113)*$K$7)/A5taxstdlife))</f>
        <v>1.1546471820650706</v>
      </c>
      <c r="AB538" s="168">
        <f>IF(A5taxstdlife="n/a","n/a",IF(AB$3&gt;(A5taxstdlife+$E538),((Input!$K$147+Input!$K$113)*$K$7)-SUM($K538:AA538),((Input!$K$147+Input!$K$113)*$K$7)/A5taxstdlife))</f>
        <v>1.1546471820650706</v>
      </c>
      <c r="AC538" s="168">
        <f>IF(A5taxstdlife="n/a","n/a",IF(AC$3&gt;(A5taxstdlife+$E538),((Input!$K$147+Input!$K$113)*$K$7)-SUM($K538:AB538),((Input!$K$147+Input!$K$113)*$K$7)/A5taxstdlife))</f>
        <v>1.1546471820650706</v>
      </c>
      <c r="AD538" s="168">
        <f>IF(A5taxstdlife="n/a","n/a",IF(AD$3&gt;(A5taxstdlife+$E538),((Input!$K$147+Input!$K$113)*$K$7)-SUM($K538:AC538),((Input!$K$147+Input!$K$113)*$K$7)/A5taxstdlife))</f>
        <v>1.1546471820650706</v>
      </c>
      <c r="AE538" s="168">
        <f>IF(A5taxstdlife="n/a","n/a",IF(AE$3&gt;(A5taxstdlife+$E538),((Input!$K$147+Input!$K$113)*$K$7)-SUM($K538:AD538),((Input!$K$147+Input!$K$113)*$K$7)/A5taxstdlife))</f>
        <v>1.1546471820650706</v>
      </c>
      <c r="AF538" s="168">
        <f>IF(A5taxstdlife="n/a","n/a",IF(AF$3&gt;(A5taxstdlife+$E538),((Input!$K$147+Input!$K$113)*$K$7)-SUM($K538:AE538),((Input!$K$147+Input!$K$113)*$K$7)/A5taxstdlife))</f>
        <v>1.1546471820650706</v>
      </c>
      <c r="AG538" s="168">
        <f>IF(A5taxstdlife="n/a","n/a",IF(AG$3&gt;(A5taxstdlife+$E538),((Input!$K$147+Input!$K$113)*$K$7)-SUM($K538:AF538),((Input!$K$147+Input!$K$113)*$K$7)/A5taxstdlife))</f>
        <v>1.1546471820650706</v>
      </c>
      <c r="AH538" s="168">
        <f>IF(A5taxstdlife="n/a","n/a",IF(AH$3&gt;(A5taxstdlife+$E538),((Input!$K$147+Input!$K$113)*$K$7)-SUM($K538:AG538),((Input!$K$147+Input!$K$113)*$K$7)/A5taxstdlife))</f>
        <v>1.1546471820650706</v>
      </c>
      <c r="AI538" s="168">
        <f>IF(A5taxstdlife="n/a","n/a",IF(AI$3&gt;(A5taxstdlife+$E538),((Input!$K$147+Input!$K$113)*$K$7)-SUM($K538:AH538),((Input!$K$147+Input!$K$113)*$K$7)/A5taxstdlife))</f>
        <v>1.1546471820650706</v>
      </c>
      <c r="AJ538" s="168">
        <f>IF(A5taxstdlife="n/a","n/a",IF(AJ$3&gt;(A5taxstdlife+$E538),((Input!$K$147+Input!$K$113)*$K$7)-SUM($K538:AI538),((Input!$K$147+Input!$K$113)*$K$7)/A5taxstdlife))</f>
        <v>1.1546471820650706</v>
      </c>
      <c r="AK538" s="168">
        <f>IF(A5taxstdlife="n/a","n/a",IF(AK$3&gt;(A5taxstdlife+$E538),((Input!$K$147+Input!$K$113)*$K$7)-SUM($K538:AJ538),((Input!$K$147+Input!$K$113)*$K$7)/A5taxstdlife))</f>
        <v>1.1546471820650706</v>
      </c>
      <c r="AL538" s="168">
        <f>IF(A5taxstdlife="n/a","n/a",IF(AL$3&gt;(A5taxstdlife+$E538),((Input!$K$147+Input!$K$113)*$K$7)-SUM($K538:AK538),((Input!$K$147+Input!$K$113)*$K$7)/A5taxstdlife))</f>
        <v>1.1546471820650706</v>
      </c>
      <c r="AM538" s="168">
        <f>IF(A5taxstdlife="n/a","n/a",IF(AM$3&gt;(A5taxstdlife+$E538),((Input!$K$147+Input!$K$113)*$K$7)-SUM($K538:AL538),((Input!$K$147+Input!$K$113)*$K$7)/A5taxstdlife))</f>
        <v>1.1546471820650706</v>
      </c>
      <c r="AN538" s="168">
        <f>IF(A5taxstdlife="n/a","n/a",IF(AN$3&gt;(A5taxstdlife+$E538),((Input!$K$147+Input!$K$113)*$K$7)-SUM($K538:AM538),((Input!$K$147+Input!$K$113)*$K$7)/A5taxstdlife))</f>
        <v>1.1546471820650706</v>
      </c>
      <c r="AO538" s="168">
        <f>IF(A5taxstdlife="n/a","n/a",IF(AO$3&gt;(A5taxstdlife+$E538),((Input!$K$147+Input!$K$113)*$K$7)-SUM($K538:AN538),((Input!$K$147+Input!$K$113)*$K$7)/A5taxstdlife))</f>
        <v>1.1546471820650706</v>
      </c>
      <c r="AP538" s="168">
        <f>IF(A5taxstdlife="n/a","n/a",IF(AP$3&gt;(A5taxstdlife+$E538),((Input!$K$147+Input!$K$113)*$K$7)-SUM($K538:AO538),((Input!$K$147+Input!$K$113)*$K$7)/A5taxstdlife))</f>
        <v>1.1546471820650706</v>
      </c>
      <c r="AQ538" s="168">
        <f>IF(A5taxstdlife="n/a","n/a",IF(AQ$3&gt;(A5taxstdlife+$E538),((Input!$K$147+Input!$K$113)*$K$7)-SUM($K538:AP538),((Input!$K$147+Input!$K$113)*$K$7)/A5taxstdlife))</f>
        <v>1.1546471820650706</v>
      </c>
      <c r="AR538" s="168">
        <f>IF(A5taxstdlife="n/a","n/a",IF(AR$3&gt;(A5taxstdlife+$E538),((Input!$K$147+Input!$K$113)*$K$7)-SUM($K538:AQ538),((Input!$K$147+Input!$K$113)*$K$7)/A5taxstdlife))</f>
        <v>1.1546471820650706</v>
      </c>
      <c r="AS538" s="168">
        <f>IF(A5taxstdlife="n/a","n/a",IF(AS$3&gt;(A5taxstdlife+$E538),((Input!$K$147+Input!$K$113)*$K$7)-SUM($K538:AR538),((Input!$K$147+Input!$K$113)*$K$7)/A5taxstdlife))</f>
        <v>1.1546471820650706</v>
      </c>
      <c r="AT538" s="168">
        <f>IF(A5taxstdlife="n/a","n/a",IF(AT$3&gt;(A5taxstdlife+$E538),((Input!$K$147+Input!$K$113)*$K$7)-SUM($K538:AS538),((Input!$K$147+Input!$K$113)*$K$7)/A5taxstdlife))</f>
        <v>1.1546471820650706</v>
      </c>
      <c r="AU538" s="168">
        <f>IF(A5taxstdlife="n/a","n/a",IF(AU$3&gt;(A5taxstdlife+$E538),((Input!$K$147+Input!$K$113)*$K$7)-SUM($K538:AT538),((Input!$K$147+Input!$K$113)*$K$7)/A5taxstdlife))</f>
        <v>1.1546471820650706</v>
      </c>
      <c r="AV538" s="168">
        <f>IF(A5taxstdlife="n/a","n/a",IF(AV$3&gt;(A5taxstdlife+$E538),((Input!$K$147+Input!$K$113)*$K$7)-SUM($K538:AU538),((Input!$K$147+Input!$K$113)*$K$7)/A5taxstdlife))</f>
        <v>1.1546471820650706</v>
      </c>
      <c r="AW538" s="168">
        <f>IF(A5taxstdlife="n/a","n/a",IF(AW$3&gt;(A5taxstdlife+$E538),((Input!$K$147+Input!$K$113)*$K$7)-SUM($K538:AV538),((Input!$K$147+Input!$K$113)*$K$7)/A5taxstdlife))</f>
        <v>1.1546471820650706</v>
      </c>
      <c r="AX538" s="168">
        <f>IF(A5taxstdlife="n/a","n/a",IF(AX$3&gt;(A5taxstdlife+$E538),((Input!$K$147+Input!$K$113)*$K$7)-SUM($K538:AW538),((Input!$K$147+Input!$K$113)*$K$7)/A5taxstdlife))</f>
        <v>1.1546471820650706</v>
      </c>
      <c r="AY538" s="168">
        <f>IF(A5taxstdlife="n/a","n/a",IF(AY$3&gt;(A5taxstdlife+$E538),((Input!$K$147+Input!$K$113)*$K$7)-SUM($K538:AX538),((Input!$K$147+Input!$K$113)*$K$7)/A5taxstdlife))</f>
        <v>1.1546471820650706</v>
      </c>
      <c r="AZ538" s="168">
        <f>IF(A5taxstdlife="n/a","n/a",IF(AZ$3&gt;(A5taxstdlife+$E538),((Input!$K$147+Input!$K$113)*$K$7)-SUM($K538:AY538),((Input!$K$147+Input!$K$113)*$K$7)/A5taxstdlife))</f>
        <v>1.1546471820650706</v>
      </c>
      <c r="BA538" s="168">
        <f>IF(A5taxstdlife="n/a","n/a",IF(BA$3&gt;(A5taxstdlife+$E538),((Input!$K$147+Input!$K$113)*$K$7)-SUM($K538:AZ538),((Input!$K$147+Input!$K$113)*$K$7)/A5taxstdlife))</f>
        <v>1.1546471820650706</v>
      </c>
      <c r="BB538" s="168">
        <f>IF(A5taxstdlife="n/a","n/a",IF(BB$3&gt;(A5taxstdlife+$E538),((Input!$K$147+Input!$K$113)*$K$7)-SUM($K538:BA538),((Input!$K$147+Input!$K$113)*$K$7)/A5taxstdlife))</f>
        <v>2.1316282072803006E-14</v>
      </c>
      <c r="BC538" s="168">
        <f>IF(A5taxstdlife="n/a","n/a",IF(BC$3&gt;(A5taxstdlife+$E538),((Input!$K$147+Input!$K$113)*$K$7)-SUM($K538:BB538),((Input!$K$147+Input!$K$113)*$K$7)/A5taxstdlife))</f>
        <v>0</v>
      </c>
      <c r="BD538" s="168">
        <f>IF(A5taxstdlife="n/a","n/a",IF(BD$3&gt;(A5taxstdlife+$E538),((Input!$K$147+Input!$K$113)*$K$7)-SUM($K538:BC538),((Input!$K$147+Input!$K$113)*$K$7)/A5taxstdlife))</f>
        <v>0</v>
      </c>
      <c r="BE538" s="168">
        <f>IF(A5taxstdlife="n/a","n/a",IF(BE$3&gt;(A5taxstdlife+$E538),((Input!$K$147+Input!$K$113)*$K$7)-SUM($K538:BD538),((Input!$K$147+Input!$K$113)*$K$7)/A5taxstdlife))</f>
        <v>0</v>
      </c>
      <c r="BF538" s="168">
        <f>IF(A5taxstdlife="n/a","n/a",IF(BF$3&gt;(A5taxstdlife+$E538),((Input!$K$147+Input!$K$113)*$K$7)-SUM($K538:BE538),((Input!$K$147+Input!$K$113)*$K$7)/A5taxstdlife))</f>
        <v>0</v>
      </c>
      <c r="BG538" s="168">
        <f>IF(A5taxstdlife="n/a","n/a",IF(BG$3&gt;(A5taxstdlife+$E538),((Input!$K$147+Input!$K$113)*$K$7)-SUM($K538:BF538),((Input!$K$147+Input!$K$113)*$K$7)/A5taxstdlife))</f>
        <v>0</v>
      </c>
      <c r="BH538" s="168">
        <f>IF(A5taxstdlife="n/a","n/a",IF(BH$3&gt;(A5taxstdlife+$E538),((Input!$K$147+Input!$K$113)*$K$7)-SUM($K538:BG538),((Input!$K$147+Input!$K$113)*$K$7)/A5taxstdlife))</f>
        <v>0</v>
      </c>
      <c r="BI538" s="168">
        <f>IF(A5taxstdlife="n/a","n/a",IF(BI$3&gt;(A5taxstdlife+$E538),((Input!$K$147+Input!$K$113)*$K$7)-SUM($K538:BH538),((Input!$K$147+Input!$K$113)*$K$7)/A5taxstdlife))</f>
        <v>0</v>
      </c>
      <c r="BJ538" s="20"/>
      <c r="BK538" s="20"/>
    </row>
    <row r="539" spans="1:63" s="6" customFormat="1" hidden="1" outlineLevel="2">
      <c r="A539" s="20"/>
      <c r="B539" s="20"/>
      <c r="C539" s="38"/>
      <c r="D539" s="641"/>
      <c r="E539" s="287">
        <v>6</v>
      </c>
      <c r="F539" s="40"/>
      <c r="G539" s="313"/>
      <c r="H539" s="315"/>
      <c r="I539" s="315"/>
      <c r="J539" s="315"/>
      <c r="K539" s="315"/>
      <c r="L539" s="314"/>
      <c r="M539" s="168">
        <f>IF(A5taxstdlife="n/a","n/a",IF(M$3&gt;(A5taxstdlife+$E539),((Input!$L$147+Input!$L$113)*$L$7)-SUM($L539:L539),((Input!$L$147+Input!$L$113)*$L$7)/A5taxstdlife))</f>
        <v>0</v>
      </c>
      <c r="N539" s="168">
        <f>IF(A5taxstdlife="n/a","n/a",IF(N$3&gt;(A5taxstdlife+$E539),((Input!$L$147+Input!$L$113)*$L$7)-SUM($L539:M539),((Input!$L$147+Input!$L$113)*$L$7)/A5taxstdlife))</f>
        <v>0</v>
      </c>
      <c r="O539" s="168">
        <f>IF(A5taxstdlife="n/a","n/a",IF(O$3&gt;(A5taxstdlife+$E539),((Input!$L$147+Input!$L$113)*$L$7)-SUM($L539:N539),((Input!$L$147+Input!$L$113)*$L$7)/A5taxstdlife))</f>
        <v>0</v>
      </c>
      <c r="P539" s="168">
        <f>IF(A5taxstdlife="n/a","n/a",IF(P$3&gt;(A5taxstdlife+$E539),((Input!$L$147+Input!$L$113)*$L$7)-SUM($L539:O539),((Input!$L$147+Input!$L$113)*$L$7)/A5taxstdlife))</f>
        <v>0</v>
      </c>
      <c r="Q539" s="168">
        <f>IF(A5taxstdlife="n/a","n/a",IF(Q$3&gt;(A5taxstdlife+$E539),((Input!$L$147+Input!$L$113)*$L$7)-SUM($L539:P539),((Input!$L$147+Input!$L$113)*$L$7)/A5taxstdlife))</f>
        <v>0</v>
      </c>
      <c r="R539" s="168">
        <f>IF(A5taxstdlife="n/a","n/a",IF(R$3&gt;(A5taxstdlife+$E539),((Input!$L$147+Input!$L$113)*$L$7)-SUM($L539:Q539),((Input!$L$147+Input!$L$113)*$L$7)/A5taxstdlife))</f>
        <v>0</v>
      </c>
      <c r="S539" s="168">
        <f>IF(A5taxstdlife="n/a","n/a",IF(S$3&gt;(A5taxstdlife+$E539),((Input!$L$147+Input!$L$113)*$L$7)-SUM($L539:R539),((Input!$L$147+Input!$L$113)*$L$7)/A5taxstdlife))</f>
        <v>0</v>
      </c>
      <c r="T539" s="168">
        <f>IF(A5taxstdlife="n/a","n/a",IF(T$3&gt;(A5taxstdlife+$E539),((Input!$L$147+Input!$L$113)*$L$7)-SUM($L539:S539),((Input!$L$147+Input!$L$113)*$L$7)/A5taxstdlife))</f>
        <v>0</v>
      </c>
      <c r="U539" s="168">
        <f>IF(A5taxstdlife="n/a","n/a",IF(U$3&gt;(A5taxstdlife+$E539),((Input!$L$147+Input!$L$113)*$L$7)-SUM($L539:T539),((Input!$L$147+Input!$L$113)*$L$7)/A5taxstdlife))</f>
        <v>0</v>
      </c>
      <c r="V539" s="168">
        <f>IF(A5taxstdlife="n/a","n/a",IF(V$3&gt;(A5taxstdlife+$E539),((Input!$L$147+Input!$L$113)*$L$7)-SUM($L539:U539),((Input!$L$147+Input!$L$113)*$L$7)/A5taxstdlife))</f>
        <v>0</v>
      </c>
      <c r="W539" s="168">
        <f>IF(A5taxstdlife="n/a","n/a",IF(W$3&gt;(A5taxstdlife+$E539),((Input!$L$147+Input!$L$113)*$L$7)-SUM($L539:V539),((Input!$L$147+Input!$L$113)*$L$7)/A5taxstdlife))</f>
        <v>0</v>
      </c>
      <c r="X539" s="168">
        <f>IF(A5taxstdlife="n/a","n/a",IF(X$3&gt;(A5taxstdlife+$E539),((Input!$L$147+Input!$L$113)*$L$7)-SUM($L539:W539),((Input!$L$147+Input!$L$113)*$L$7)/A5taxstdlife))</f>
        <v>0</v>
      </c>
      <c r="Y539" s="168">
        <f>IF(A5taxstdlife="n/a","n/a",IF(Y$3&gt;(A5taxstdlife+$E539),((Input!$L$147+Input!$L$113)*$L$7)-SUM($L539:X539),((Input!$L$147+Input!$L$113)*$L$7)/A5taxstdlife))</f>
        <v>0</v>
      </c>
      <c r="Z539" s="168">
        <f>IF(A5taxstdlife="n/a","n/a",IF(Z$3&gt;(A5taxstdlife+$E539),((Input!$L$147+Input!$L$113)*$L$7)-SUM($L539:Y539),((Input!$L$147+Input!$L$113)*$L$7)/A5taxstdlife))</f>
        <v>0</v>
      </c>
      <c r="AA539" s="168">
        <f>IF(A5taxstdlife="n/a","n/a",IF(AA$3&gt;(A5taxstdlife+$E539),((Input!$L$147+Input!$L$113)*$L$7)-SUM($L539:Z539),((Input!$L$147+Input!$L$113)*$L$7)/A5taxstdlife))</f>
        <v>0</v>
      </c>
      <c r="AB539" s="168">
        <f>IF(A5taxstdlife="n/a","n/a",IF(AB$3&gt;(A5taxstdlife+$E539),((Input!$L$147+Input!$L$113)*$L$7)-SUM($L539:AA539),((Input!$L$147+Input!$L$113)*$L$7)/A5taxstdlife))</f>
        <v>0</v>
      </c>
      <c r="AC539" s="168">
        <f>IF(A5taxstdlife="n/a","n/a",IF(AC$3&gt;(A5taxstdlife+$E539),((Input!$L$147+Input!$L$113)*$L$7)-SUM($L539:AB539),((Input!$L$147+Input!$L$113)*$L$7)/A5taxstdlife))</f>
        <v>0</v>
      </c>
      <c r="AD539" s="168">
        <f>IF(A5taxstdlife="n/a","n/a",IF(AD$3&gt;(A5taxstdlife+$E539),((Input!$L$147+Input!$L$113)*$L$7)-SUM($L539:AC539),((Input!$L$147+Input!$L$113)*$L$7)/A5taxstdlife))</f>
        <v>0</v>
      </c>
      <c r="AE539" s="168">
        <f>IF(A5taxstdlife="n/a","n/a",IF(AE$3&gt;(A5taxstdlife+$E539),((Input!$L$147+Input!$L$113)*$L$7)-SUM($L539:AD539),((Input!$L$147+Input!$L$113)*$L$7)/A5taxstdlife))</f>
        <v>0</v>
      </c>
      <c r="AF539" s="168">
        <f>IF(A5taxstdlife="n/a","n/a",IF(AF$3&gt;(A5taxstdlife+$E539),((Input!$L$147+Input!$L$113)*$L$7)-SUM($L539:AE539),((Input!$L$147+Input!$L$113)*$L$7)/A5taxstdlife))</f>
        <v>0</v>
      </c>
      <c r="AG539" s="168">
        <f>IF(A5taxstdlife="n/a","n/a",IF(AG$3&gt;(A5taxstdlife+$E539),((Input!$L$147+Input!$L$113)*$L$7)-SUM($L539:AF539),((Input!$L$147+Input!$L$113)*$L$7)/A5taxstdlife))</f>
        <v>0</v>
      </c>
      <c r="AH539" s="168">
        <f>IF(A5taxstdlife="n/a","n/a",IF(AH$3&gt;(A5taxstdlife+$E539),((Input!$L$147+Input!$L$113)*$L$7)-SUM($L539:AG539),((Input!$L$147+Input!$L$113)*$L$7)/A5taxstdlife))</f>
        <v>0</v>
      </c>
      <c r="AI539" s="168">
        <f>IF(A5taxstdlife="n/a","n/a",IF(AI$3&gt;(A5taxstdlife+$E539),((Input!$L$147+Input!$L$113)*$L$7)-SUM($L539:AH539),((Input!$L$147+Input!$L$113)*$L$7)/A5taxstdlife))</f>
        <v>0</v>
      </c>
      <c r="AJ539" s="168">
        <f>IF(A5taxstdlife="n/a","n/a",IF(AJ$3&gt;(A5taxstdlife+$E539),((Input!$L$147+Input!$L$113)*$L$7)-SUM($L539:AI539),((Input!$L$147+Input!$L$113)*$L$7)/A5taxstdlife))</f>
        <v>0</v>
      </c>
      <c r="AK539" s="168">
        <f>IF(A5taxstdlife="n/a","n/a",IF(AK$3&gt;(A5taxstdlife+$E539),((Input!$L$147+Input!$L$113)*$L$7)-SUM($L539:AJ539),((Input!$L$147+Input!$L$113)*$L$7)/A5taxstdlife))</f>
        <v>0</v>
      </c>
      <c r="AL539" s="168">
        <f>IF(A5taxstdlife="n/a","n/a",IF(AL$3&gt;(A5taxstdlife+$E539),((Input!$L$147+Input!$L$113)*$L$7)-SUM($L539:AK539),((Input!$L$147+Input!$L$113)*$L$7)/A5taxstdlife))</f>
        <v>0</v>
      </c>
      <c r="AM539" s="168">
        <f>IF(A5taxstdlife="n/a","n/a",IF(AM$3&gt;(A5taxstdlife+$E539),((Input!$L$147+Input!$L$113)*$L$7)-SUM($L539:AL539),((Input!$L$147+Input!$L$113)*$L$7)/A5taxstdlife))</f>
        <v>0</v>
      </c>
      <c r="AN539" s="168">
        <f>IF(A5taxstdlife="n/a","n/a",IF(AN$3&gt;(A5taxstdlife+$E539),((Input!$L$147+Input!$L$113)*$L$7)-SUM($L539:AM539),((Input!$L$147+Input!$L$113)*$L$7)/A5taxstdlife))</f>
        <v>0</v>
      </c>
      <c r="AO539" s="168">
        <f>IF(A5taxstdlife="n/a","n/a",IF(AO$3&gt;(A5taxstdlife+$E539),((Input!$L$147+Input!$L$113)*$L$7)-SUM($L539:AN539),((Input!$L$147+Input!$L$113)*$L$7)/A5taxstdlife))</f>
        <v>0</v>
      </c>
      <c r="AP539" s="168">
        <f>IF(A5taxstdlife="n/a","n/a",IF(AP$3&gt;(A5taxstdlife+$E539),((Input!$L$147+Input!$L$113)*$L$7)-SUM($L539:AO539),((Input!$L$147+Input!$L$113)*$L$7)/A5taxstdlife))</f>
        <v>0</v>
      </c>
      <c r="AQ539" s="168">
        <f>IF(A5taxstdlife="n/a","n/a",IF(AQ$3&gt;(A5taxstdlife+$E539),((Input!$L$147+Input!$L$113)*$L$7)-SUM($L539:AP539),((Input!$L$147+Input!$L$113)*$L$7)/A5taxstdlife))</f>
        <v>0</v>
      </c>
      <c r="AR539" s="168">
        <f>IF(A5taxstdlife="n/a","n/a",IF(AR$3&gt;(A5taxstdlife+$E539),((Input!$L$147+Input!$L$113)*$L$7)-SUM($L539:AQ539),((Input!$L$147+Input!$L$113)*$L$7)/A5taxstdlife))</f>
        <v>0</v>
      </c>
      <c r="AS539" s="168">
        <f>IF(A5taxstdlife="n/a","n/a",IF(AS$3&gt;(A5taxstdlife+$E539),((Input!$L$147+Input!$L$113)*$L$7)-SUM($L539:AR539),((Input!$L$147+Input!$L$113)*$L$7)/A5taxstdlife))</f>
        <v>0</v>
      </c>
      <c r="AT539" s="168">
        <f>IF(A5taxstdlife="n/a","n/a",IF(AT$3&gt;(A5taxstdlife+$E539),((Input!$L$147+Input!$L$113)*$L$7)-SUM($L539:AS539),((Input!$L$147+Input!$L$113)*$L$7)/A5taxstdlife))</f>
        <v>0</v>
      </c>
      <c r="AU539" s="168">
        <f>IF(A5taxstdlife="n/a","n/a",IF(AU$3&gt;(A5taxstdlife+$E539),((Input!$L$147+Input!$L$113)*$L$7)-SUM($L539:AT539),((Input!$L$147+Input!$L$113)*$L$7)/A5taxstdlife))</f>
        <v>0</v>
      </c>
      <c r="AV539" s="168">
        <f>IF(A5taxstdlife="n/a","n/a",IF(AV$3&gt;(A5taxstdlife+$E539),((Input!$L$147+Input!$L$113)*$L$7)-SUM($L539:AU539),((Input!$L$147+Input!$L$113)*$L$7)/A5taxstdlife))</f>
        <v>0</v>
      </c>
      <c r="AW539" s="168">
        <f>IF(A5taxstdlife="n/a","n/a",IF(AW$3&gt;(A5taxstdlife+$E539),((Input!$L$147+Input!$L$113)*$L$7)-SUM($L539:AV539),((Input!$L$147+Input!$L$113)*$L$7)/A5taxstdlife))</f>
        <v>0</v>
      </c>
      <c r="AX539" s="168">
        <f>IF(A5taxstdlife="n/a","n/a",IF(AX$3&gt;(A5taxstdlife+$E539),((Input!$L$147+Input!$L$113)*$L$7)-SUM($L539:AW539),((Input!$L$147+Input!$L$113)*$L$7)/A5taxstdlife))</f>
        <v>0</v>
      </c>
      <c r="AY539" s="168">
        <f>IF(A5taxstdlife="n/a","n/a",IF(AY$3&gt;(A5taxstdlife+$E539),((Input!$L$147+Input!$L$113)*$L$7)-SUM($L539:AX539),((Input!$L$147+Input!$L$113)*$L$7)/A5taxstdlife))</f>
        <v>0</v>
      </c>
      <c r="AZ539" s="168">
        <f>IF(A5taxstdlife="n/a","n/a",IF(AZ$3&gt;(A5taxstdlife+$E539),((Input!$L$147+Input!$L$113)*$L$7)-SUM($L539:AY539),((Input!$L$147+Input!$L$113)*$L$7)/A5taxstdlife))</f>
        <v>0</v>
      </c>
      <c r="BA539" s="168">
        <f>IF(A5taxstdlife="n/a","n/a",IF(BA$3&gt;(A5taxstdlife+$E539),((Input!$L$147+Input!$L$113)*$L$7)-SUM($L539:AZ539),((Input!$L$147+Input!$L$113)*$L$7)/A5taxstdlife))</f>
        <v>0</v>
      </c>
      <c r="BB539" s="168">
        <f>IF(A5taxstdlife="n/a","n/a",IF(BB$3&gt;(A5taxstdlife+$E539),((Input!$L$147+Input!$L$113)*$L$7)-SUM($L539:BA539),((Input!$L$147+Input!$L$113)*$L$7)/A5taxstdlife))</f>
        <v>0</v>
      </c>
      <c r="BC539" s="168">
        <f>IF(A5taxstdlife="n/a","n/a",IF(BC$3&gt;(A5taxstdlife+$E539),((Input!$L$147+Input!$L$113)*$L$7)-SUM($L539:BB539),((Input!$L$147+Input!$L$113)*$L$7)/A5taxstdlife))</f>
        <v>0</v>
      </c>
      <c r="BD539" s="168">
        <f>IF(A5taxstdlife="n/a","n/a",IF(BD$3&gt;(A5taxstdlife+$E539),((Input!$L$147+Input!$L$113)*$L$7)-SUM($L539:BC539),((Input!$L$147+Input!$L$113)*$L$7)/A5taxstdlife))</f>
        <v>0</v>
      </c>
      <c r="BE539" s="168">
        <f>IF(A5taxstdlife="n/a","n/a",IF(BE$3&gt;(A5taxstdlife+$E539),((Input!$L$147+Input!$L$113)*$L$7)-SUM($L539:BD539),((Input!$L$147+Input!$L$113)*$L$7)/A5taxstdlife))</f>
        <v>0</v>
      </c>
      <c r="BF539" s="168">
        <f>IF(A5taxstdlife="n/a","n/a",IF(BF$3&gt;(A5taxstdlife+$E539),((Input!$L$147+Input!$L$113)*$L$7)-SUM($L539:BE539),((Input!$L$147+Input!$L$113)*$L$7)/A5taxstdlife))</f>
        <v>0</v>
      </c>
      <c r="BG539" s="168">
        <f>IF(A5taxstdlife="n/a","n/a",IF(BG$3&gt;(A5taxstdlife+$E539),((Input!$L$147+Input!$L$113)*$L$7)-SUM($L539:BF539),((Input!$L$147+Input!$L$113)*$L$7)/A5taxstdlife))</f>
        <v>0</v>
      </c>
      <c r="BH539" s="168">
        <f>IF(A5taxstdlife="n/a","n/a",IF(BH$3&gt;(A5taxstdlife+$E539),((Input!$L$147+Input!$L$113)*$L$7)-SUM($L539:BG539),((Input!$L$147+Input!$L$113)*$L$7)/A5taxstdlife))</f>
        <v>0</v>
      </c>
      <c r="BI539" s="168">
        <f>IF(A5taxstdlife="n/a","n/a",IF(BI$3&gt;(A5taxstdlife+$E539),((Input!$L$147+Input!$L$113)*$L$7)-SUM($L539:BH539),((Input!$L$147+Input!$L$113)*$L$7)/A5taxstdlife))</f>
        <v>0</v>
      </c>
      <c r="BJ539" s="20"/>
      <c r="BK539" s="20"/>
    </row>
    <row r="540" spans="1:63" s="6" customFormat="1" hidden="1" outlineLevel="2">
      <c r="A540" s="20"/>
      <c r="B540" s="20"/>
      <c r="C540" s="38"/>
      <c r="D540" s="641"/>
      <c r="E540" s="287">
        <v>7</v>
      </c>
      <c r="F540" s="40"/>
      <c r="G540" s="313"/>
      <c r="H540" s="315"/>
      <c r="I540" s="315"/>
      <c r="J540" s="315"/>
      <c r="K540" s="315"/>
      <c r="L540" s="315"/>
      <c r="M540" s="314"/>
      <c r="N540" s="168">
        <f>IF(A5taxstdlife="n/a","n/a",IF(N$3&gt;(A5taxstdlife+$E540),((Input!$M$147+Input!$M$113)*$M$7)-SUM($M540:M540),((Input!$M$147+Input!$M$113)*$M$7)/A5taxstdlife))</f>
        <v>0</v>
      </c>
      <c r="O540" s="168">
        <f>IF(A5taxstdlife="n/a","n/a",IF(O$3&gt;(A5taxstdlife+$E540),((Input!$M$147+Input!$M$113)*$M$7)-SUM($M540:N540),((Input!$M$147+Input!$M$113)*$M$7)/A5taxstdlife))</f>
        <v>0</v>
      </c>
      <c r="P540" s="168">
        <f>IF(A5taxstdlife="n/a","n/a",IF(P$3&gt;(A5taxstdlife+$E540),((Input!$M$147+Input!$M$113)*$M$7)-SUM($M540:O540),((Input!$M$147+Input!$M$113)*$M$7)/A5taxstdlife))</f>
        <v>0</v>
      </c>
      <c r="Q540" s="168">
        <f>IF(A5taxstdlife="n/a","n/a",IF(Q$3&gt;(A5taxstdlife+$E540),((Input!$M$147+Input!$M$113)*$M$7)-SUM($M540:P540),((Input!$M$147+Input!$M$113)*$M$7)/A5taxstdlife))</f>
        <v>0</v>
      </c>
      <c r="R540" s="168">
        <f>IF(A5taxstdlife="n/a","n/a",IF(R$3&gt;(A5taxstdlife+$E540),((Input!$M$147+Input!$M$113)*$M$7)-SUM($M540:Q540),((Input!$M$147+Input!$M$113)*$M$7)/A5taxstdlife))</f>
        <v>0</v>
      </c>
      <c r="S540" s="168">
        <f>IF(A5taxstdlife="n/a","n/a",IF(S$3&gt;(A5taxstdlife+$E540),((Input!$M$147+Input!$M$113)*$M$7)-SUM($M540:R540),((Input!$M$147+Input!$M$113)*$M$7)/A5taxstdlife))</f>
        <v>0</v>
      </c>
      <c r="T540" s="168">
        <f>IF(A5taxstdlife="n/a","n/a",IF(T$3&gt;(A5taxstdlife+$E540),((Input!$M$147+Input!$M$113)*$M$7)-SUM($M540:S540),((Input!$M$147+Input!$M$113)*$M$7)/A5taxstdlife))</f>
        <v>0</v>
      </c>
      <c r="U540" s="168">
        <f>IF(A5taxstdlife="n/a","n/a",IF(U$3&gt;(A5taxstdlife+$E540),((Input!$M$147+Input!$M$113)*$M$7)-SUM($M540:T540),((Input!$M$147+Input!$M$113)*$M$7)/A5taxstdlife))</f>
        <v>0</v>
      </c>
      <c r="V540" s="168">
        <f>IF(A5taxstdlife="n/a","n/a",IF(V$3&gt;(A5taxstdlife+$E540),((Input!$M$147+Input!$M$113)*$M$7)-SUM($M540:U540),((Input!$M$147+Input!$M$113)*$M$7)/A5taxstdlife))</f>
        <v>0</v>
      </c>
      <c r="W540" s="168">
        <f>IF(A5taxstdlife="n/a","n/a",IF(W$3&gt;(A5taxstdlife+$E540),((Input!$M$147+Input!$M$113)*$M$7)-SUM($M540:V540),((Input!$M$147+Input!$M$113)*$M$7)/A5taxstdlife))</f>
        <v>0</v>
      </c>
      <c r="X540" s="168">
        <f>IF(A5taxstdlife="n/a","n/a",IF(X$3&gt;(A5taxstdlife+$E540),((Input!$M$147+Input!$M$113)*$M$7)-SUM($M540:W540),((Input!$M$147+Input!$M$113)*$M$7)/A5taxstdlife))</f>
        <v>0</v>
      </c>
      <c r="Y540" s="168">
        <f>IF(A5taxstdlife="n/a","n/a",IF(Y$3&gt;(A5taxstdlife+$E540),((Input!$M$147+Input!$M$113)*$M$7)-SUM($M540:X540),((Input!$M$147+Input!$M$113)*$M$7)/A5taxstdlife))</f>
        <v>0</v>
      </c>
      <c r="Z540" s="168">
        <f>IF(A5taxstdlife="n/a","n/a",IF(Z$3&gt;(A5taxstdlife+$E540),((Input!$M$147+Input!$M$113)*$M$7)-SUM($M540:Y540),((Input!$M$147+Input!$M$113)*$M$7)/A5taxstdlife))</f>
        <v>0</v>
      </c>
      <c r="AA540" s="168">
        <f>IF(A5taxstdlife="n/a","n/a",IF(AA$3&gt;(A5taxstdlife+$E540),((Input!$M$147+Input!$M$113)*$M$7)-SUM($M540:Z540),((Input!$M$147+Input!$M$113)*$M$7)/A5taxstdlife))</f>
        <v>0</v>
      </c>
      <c r="AB540" s="168">
        <f>IF(A5taxstdlife="n/a","n/a",IF(AB$3&gt;(A5taxstdlife+$E540),((Input!$M$147+Input!$M$113)*$M$7)-SUM($M540:AA540),((Input!$M$147+Input!$M$113)*$M$7)/A5taxstdlife))</f>
        <v>0</v>
      </c>
      <c r="AC540" s="168">
        <f>IF(A5taxstdlife="n/a","n/a",IF(AC$3&gt;(A5taxstdlife+$E540),((Input!$M$147+Input!$M$113)*$M$7)-SUM($M540:AB540),((Input!$M$147+Input!$M$113)*$M$7)/A5taxstdlife))</f>
        <v>0</v>
      </c>
      <c r="AD540" s="168">
        <f>IF(A5taxstdlife="n/a","n/a",IF(AD$3&gt;(A5taxstdlife+$E540),((Input!$M$147+Input!$M$113)*$M$7)-SUM($M540:AC540),((Input!$M$147+Input!$M$113)*$M$7)/A5taxstdlife))</f>
        <v>0</v>
      </c>
      <c r="AE540" s="168">
        <f>IF(A5taxstdlife="n/a","n/a",IF(AE$3&gt;(A5taxstdlife+$E540),((Input!$M$147+Input!$M$113)*$M$7)-SUM($M540:AD540),((Input!$M$147+Input!$M$113)*$M$7)/A5taxstdlife))</f>
        <v>0</v>
      </c>
      <c r="AF540" s="168">
        <f>IF(A5taxstdlife="n/a","n/a",IF(AF$3&gt;(A5taxstdlife+$E540),((Input!$M$147+Input!$M$113)*$M$7)-SUM($M540:AE540),((Input!$M$147+Input!$M$113)*$M$7)/A5taxstdlife))</f>
        <v>0</v>
      </c>
      <c r="AG540" s="168">
        <f>IF(A5taxstdlife="n/a","n/a",IF(AG$3&gt;(A5taxstdlife+$E540),((Input!$M$147+Input!$M$113)*$M$7)-SUM($M540:AF540),((Input!$M$147+Input!$M$113)*$M$7)/A5taxstdlife))</f>
        <v>0</v>
      </c>
      <c r="AH540" s="168">
        <f>IF(A5taxstdlife="n/a","n/a",IF(AH$3&gt;(A5taxstdlife+$E540),((Input!$M$147+Input!$M$113)*$M$7)-SUM($M540:AG540),((Input!$M$147+Input!$M$113)*$M$7)/A5taxstdlife))</f>
        <v>0</v>
      </c>
      <c r="AI540" s="168">
        <f>IF(A5taxstdlife="n/a","n/a",IF(AI$3&gt;(A5taxstdlife+$E540),((Input!$M$147+Input!$M$113)*$M$7)-SUM($M540:AH540),((Input!$M$147+Input!$M$113)*$M$7)/A5taxstdlife))</f>
        <v>0</v>
      </c>
      <c r="AJ540" s="168">
        <f>IF(A5taxstdlife="n/a","n/a",IF(AJ$3&gt;(A5taxstdlife+$E540),((Input!$M$147+Input!$M$113)*$M$7)-SUM($M540:AI540),((Input!$M$147+Input!$M$113)*$M$7)/A5taxstdlife))</f>
        <v>0</v>
      </c>
      <c r="AK540" s="168">
        <f>IF(A5taxstdlife="n/a","n/a",IF(AK$3&gt;(A5taxstdlife+$E540),((Input!$M$147+Input!$M$113)*$M$7)-SUM($M540:AJ540),((Input!$M$147+Input!$M$113)*$M$7)/A5taxstdlife))</f>
        <v>0</v>
      </c>
      <c r="AL540" s="168">
        <f>IF(A5taxstdlife="n/a","n/a",IF(AL$3&gt;(A5taxstdlife+$E540),((Input!$M$147+Input!$M$113)*$M$7)-SUM($M540:AK540),((Input!$M$147+Input!$M$113)*$M$7)/A5taxstdlife))</f>
        <v>0</v>
      </c>
      <c r="AM540" s="168">
        <f>IF(A5taxstdlife="n/a","n/a",IF(AM$3&gt;(A5taxstdlife+$E540),((Input!$M$147+Input!$M$113)*$M$7)-SUM($M540:AL540),((Input!$M$147+Input!$M$113)*$M$7)/A5taxstdlife))</f>
        <v>0</v>
      </c>
      <c r="AN540" s="168">
        <f>IF(A5taxstdlife="n/a","n/a",IF(AN$3&gt;(A5taxstdlife+$E540),((Input!$M$147+Input!$M$113)*$M$7)-SUM($M540:AM540),((Input!$M$147+Input!$M$113)*$M$7)/A5taxstdlife))</f>
        <v>0</v>
      </c>
      <c r="AO540" s="168">
        <f>IF(A5taxstdlife="n/a","n/a",IF(AO$3&gt;(A5taxstdlife+$E540),((Input!$M$147+Input!$M$113)*$M$7)-SUM($M540:AN540),((Input!$M$147+Input!$M$113)*$M$7)/A5taxstdlife))</f>
        <v>0</v>
      </c>
      <c r="AP540" s="168">
        <f>IF(A5taxstdlife="n/a","n/a",IF(AP$3&gt;(A5taxstdlife+$E540),((Input!$M$147+Input!$M$113)*$M$7)-SUM($M540:AO540),((Input!$M$147+Input!$M$113)*$M$7)/A5taxstdlife))</f>
        <v>0</v>
      </c>
      <c r="AQ540" s="168">
        <f>IF(A5taxstdlife="n/a","n/a",IF(AQ$3&gt;(A5taxstdlife+$E540),((Input!$M$147+Input!$M$113)*$M$7)-SUM($M540:AP540),((Input!$M$147+Input!$M$113)*$M$7)/A5taxstdlife))</f>
        <v>0</v>
      </c>
      <c r="AR540" s="168">
        <f>IF(A5taxstdlife="n/a","n/a",IF(AR$3&gt;(A5taxstdlife+$E540),((Input!$M$147+Input!$M$113)*$M$7)-SUM($M540:AQ540),((Input!$M$147+Input!$M$113)*$M$7)/A5taxstdlife))</f>
        <v>0</v>
      </c>
      <c r="AS540" s="168">
        <f>IF(A5taxstdlife="n/a","n/a",IF(AS$3&gt;(A5taxstdlife+$E540),((Input!$M$147+Input!$M$113)*$M$7)-SUM($M540:AR540),((Input!$M$147+Input!$M$113)*$M$7)/A5taxstdlife))</f>
        <v>0</v>
      </c>
      <c r="AT540" s="168">
        <f>IF(A5taxstdlife="n/a","n/a",IF(AT$3&gt;(A5taxstdlife+$E540),((Input!$M$147+Input!$M$113)*$M$7)-SUM($M540:AS540),((Input!$M$147+Input!$M$113)*$M$7)/A5taxstdlife))</f>
        <v>0</v>
      </c>
      <c r="AU540" s="168">
        <f>IF(A5taxstdlife="n/a","n/a",IF(AU$3&gt;(A5taxstdlife+$E540),((Input!$M$147+Input!$M$113)*$M$7)-SUM($M540:AT540),((Input!$M$147+Input!$M$113)*$M$7)/A5taxstdlife))</f>
        <v>0</v>
      </c>
      <c r="AV540" s="168">
        <f>IF(A5taxstdlife="n/a","n/a",IF(AV$3&gt;(A5taxstdlife+$E540),((Input!$M$147+Input!$M$113)*$M$7)-SUM($M540:AU540),((Input!$M$147+Input!$M$113)*$M$7)/A5taxstdlife))</f>
        <v>0</v>
      </c>
      <c r="AW540" s="168">
        <f>IF(A5taxstdlife="n/a","n/a",IF(AW$3&gt;(A5taxstdlife+$E540),((Input!$M$147+Input!$M$113)*$M$7)-SUM($M540:AV540),((Input!$M$147+Input!$M$113)*$M$7)/A5taxstdlife))</f>
        <v>0</v>
      </c>
      <c r="AX540" s="168">
        <f>IF(A5taxstdlife="n/a","n/a",IF(AX$3&gt;(A5taxstdlife+$E540),((Input!$M$147+Input!$M$113)*$M$7)-SUM($M540:AW540),((Input!$M$147+Input!$M$113)*$M$7)/A5taxstdlife))</f>
        <v>0</v>
      </c>
      <c r="AY540" s="168">
        <f>IF(A5taxstdlife="n/a","n/a",IF(AY$3&gt;(A5taxstdlife+$E540),((Input!$M$147+Input!$M$113)*$M$7)-SUM($M540:AX540),((Input!$M$147+Input!$M$113)*$M$7)/A5taxstdlife))</f>
        <v>0</v>
      </c>
      <c r="AZ540" s="168">
        <f>IF(A5taxstdlife="n/a","n/a",IF(AZ$3&gt;(A5taxstdlife+$E540),((Input!$M$147+Input!$M$113)*$M$7)-SUM($M540:AY540),((Input!$M$147+Input!$M$113)*$M$7)/A5taxstdlife))</f>
        <v>0</v>
      </c>
      <c r="BA540" s="168">
        <f>IF(A5taxstdlife="n/a","n/a",IF(BA$3&gt;(A5taxstdlife+$E540),((Input!$M$147+Input!$M$113)*$M$7)-SUM($M540:AZ540),((Input!$M$147+Input!$M$113)*$M$7)/A5taxstdlife))</f>
        <v>0</v>
      </c>
      <c r="BB540" s="168">
        <f>IF(A5taxstdlife="n/a","n/a",IF(BB$3&gt;(A5taxstdlife+$E540),((Input!$M$147+Input!$M$113)*$M$7)-SUM($M540:BA540),((Input!$M$147+Input!$M$113)*$M$7)/A5taxstdlife))</f>
        <v>0</v>
      </c>
      <c r="BC540" s="168">
        <f>IF(A5taxstdlife="n/a","n/a",IF(BC$3&gt;(A5taxstdlife+$E540),((Input!$M$147+Input!$M$113)*$M$7)-SUM($M540:BB540),((Input!$M$147+Input!$M$113)*$M$7)/A5taxstdlife))</f>
        <v>0</v>
      </c>
      <c r="BD540" s="168">
        <f>IF(A5taxstdlife="n/a","n/a",IF(BD$3&gt;(A5taxstdlife+$E540),((Input!$M$147+Input!$M$113)*$M$7)-SUM($M540:BC540),((Input!$M$147+Input!$M$113)*$M$7)/A5taxstdlife))</f>
        <v>0</v>
      </c>
      <c r="BE540" s="168">
        <f>IF(A5taxstdlife="n/a","n/a",IF(BE$3&gt;(A5taxstdlife+$E540),((Input!$M$147+Input!$M$113)*$M$7)-SUM($M540:BD540),((Input!$M$147+Input!$M$113)*$M$7)/A5taxstdlife))</f>
        <v>0</v>
      </c>
      <c r="BF540" s="168">
        <f>IF(A5taxstdlife="n/a","n/a",IF(BF$3&gt;(A5taxstdlife+$E540),((Input!$M$147+Input!$M$113)*$M$7)-SUM($M540:BE540),((Input!$M$147+Input!$M$113)*$M$7)/A5taxstdlife))</f>
        <v>0</v>
      </c>
      <c r="BG540" s="168">
        <f>IF(A5taxstdlife="n/a","n/a",IF(BG$3&gt;(A5taxstdlife+$E540),((Input!$M$147+Input!$M$113)*$M$7)-SUM($M540:BF540),((Input!$M$147+Input!$M$113)*$M$7)/A5taxstdlife))</f>
        <v>0</v>
      </c>
      <c r="BH540" s="168">
        <f>IF(A5taxstdlife="n/a","n/a",IF(BH$3&gt;(A5taxstdlife+$E540),((Input!$M$147+Input!$M$113)*$M$7)-SUM($M540:BG540),((Input!$M$147+Input!$M$113)*$M$7)/A5taxstdlife))</f>
        <v>0</v>
      </c>
      <c r="BI540" s="168">
        <f>IF(A5taxstdlife="n/a","n/a",IF(BI$3&gt;(A5taxstdlife+$E540),((Input!$M$147+Input!$M$113)*$M$7)-SUM($M540:BH540),((Input!$M$147+Input!$M$113)*$M$7)/A5taxstdlife))</f>
        <v>0</v>
      </c>
      <c r="BJ540" s="20"/>
      <c r="BK540" s="20"/>
    </row>
    <row r="541" spans="1:63" s="6" customFormat="1" hidden="1" outlineLevel="2">
      <c r="A541" s="20"/>
      <c r="B541" s="20"/>
      <c r="C541" s="38"/>
      <c r="D541" s="641"/>
      <c r="E541" s="287">
        <v>8</v>
      </c>
      <c r="F541" s="40"/>
      <c r="G541" s="313"/>
      <c r="H541" s="315"/>
      <c r="I541" s="315"/>
      <c r="J541" s="315"/>
      <c r="K541" s="315"/>
      <c r="L541" s="315"/>
      <c r="M541" s="315"/>
      <c r="N541" s="314"/>
      <c r="O541" s="168">
        <f>IF(A5taxstdlife="n/a","n/a",IF(O$3&gt;(A5taxstdlife+$E541),((Input!$N$147+Input!$N$113)*$N$7)-SUM($N541:N541),((Input!$N$147+Input!$N$113)*$N$7)/A5taxstdlife))</f>
        <v>0</v>
      </c>
      <c r="P541" s="168">
        <f>IF(A5taxstdlife="n/a","n/a",IF(P$3&gt;(A5taxstdlife+$E541),((Input!$N$147+Input!$N$113)*$N$7)-SUM($N541:O541),((Input!$N$147+Input!$N$113)*$N$7)/A5taxstdlife))</f>
        <v>0</v>
      </c>
      <c r="Q541" s="168">
        <f>IF(A5taxstdlife="n/a","n/a",IF(Q$3&gt;(A5taxstdlife+$E541),((Input!$N$147+Input!$N$113)*$N$7)-SUM($N541:P541),((Input!$N$147+Input!$N$113)*$N$7)/A5taxstdlife))</f>
        <v>0</v>
      </c>
      <c r="R541" s="168">
        <f>IF(A5taxstdlife="n/a","n/a",IF(R$3&gt;(A5taxstdlife+$E541),((Input!$N$147+Input!$N$113)*$N$7)-SUM($N541:Q541),((Input!$N$147+Input!$N$113)*$N$7)/A5taxstdlife))</f>
        <v>0</v>
      </c>
      <c r="S541" s="168">
        <f>IF(A5taxstdlife="n/a","n/a",IF(S$3&gt;(A5taxstdlife+$E541),((Input!$N$147+Input!$N$113)*$N$7)-SUM($N541:R541),((Input!$N$147+Input!$N$113)*$N$7)/A5taxstdlife))</f>
        <v>0</v>
      </c>
      <c r="T541" s="168">
        <f>IF(A5taxstdlife="n/a","n/a",IF(T$3&gt;(A5taxstdlife+$E541),((Input!$N$147+Input!$N$113)*$N$7)-SUM($N541:S541),((Input!$N$147+Input!$N$113)*$N$7)/A5taxstdlife))</f>
        <v>0</v>
      </c>
      <c r="U541" s="168">
        <f>IF(A5taxstdlife="n/a","n/a",IF(U$3&gt;(A5taxstdlife+$E541),((Input!$N$147+Input!$N$113)*$N$7)-SUM($N541:T541),((Input!$N$147+Input!$N$113)*$N$7)/A5taxstdlife))</f>
        <v>0</v>
      </c>
      <c r="V541" s="168">
        <f>IF(A5taxstdlife="n/a","n/a",IF(V$3&gt;(A5taxstdlife+$E541),((Input!$N$147+Input!$N$113)*$N$7)-SUM($N541:U541),((Input!$N$147+Input!$N$113)*$N$7)/A5taxstdlife))</f>
        <v>0</v>
      </c>
      <c r="W541" s="168">
        <f>IF(A5taxstdlife="n/a","n/a",IF(W$3&gt;(A5taxstdlife+$E541),((Input!$N$147+Input!$N$113)*$N$7)-SUM($N541:V541),((Input!$N$147+Input!$N$113)*$N$7)/A5taxstdlife))</f>
        <v>0</v>
      </c>
      <c r="X541" s="168">
        <f>IF(A5taxstdlife="n/a","n/a",IF(X$3&gt;(A5taxstdlife+$E541),((Input!$N$147+Input!$N$113)*$N$7)-SUM($N541:W541),((Input!$N$147+Input!$N$113)*$N$7)/A5taxstdlife))</f>
        <v>0</v>
      </c>
      <c r="Y541" s="168">
        <f>IF(A5taxstdlife="n/a","n/a",IF(Y$3&gt;(A5taxstdlife+$E541),((Input!$N$147+Input!$N$113)*$N$7)-SUM($N541:X541),((Input!$N$147+Input!$N$113)*$N$7)/A5taxstdlife))</f>
        <v>0</v>
      </c>
      <c r="Z541" s="168">
        <f>IF(A5taxstdlife="n/a","n/a",IF(Z$3&gt;(A5taxstdlife+$E541),((Input!$N$147+Input!$N$113)*$N$7)-SUM($N541:Y541),((Input!$N$147+Input!$N$113)*$N$7)/A5taxstdlife))</f>
        <v>0</v>
      </c>
      <c r="AA541" s="168">
        <f>IF(A5taxstdlife="n/a","n/a",IF(AA$3&gt;(A5taxstdlife+$E541),((Input!$N$147+Input!$N$113)*$N$7)-SUM($N541:Z541),((Input!$N$147+Input!$N$113)*$N$7)/A5taxstdlife))</f>
        <v>0</v>
      </c>
      <c r="AB541" s="168">
        <f>IF(A5taxstdlife="n/a","n/a",IF(AB$3&gt;(A5taxstdlife+$E541),((Input!$N$147+Input!$N$113)*$N$7)-SUM($N541:AA541),((Input!$N$147+Input!$N$113)*$N$7)/A5taxstdlife))</f>
        <v>0</v>
      </c>
      <c r="AC541" s="168">
        <f>IF(A5taxstdlife="n/a","n/a",IF(AC$3&gt;(A5taxstdlife+$E541),((Input!$N$147+Input!$N$113)*$N$7)-SUM($N541:AB541),((Input!$N$147+Input!$N$113)*$N$7)/A5taxstdlife))</f>
        <v>0</v>
      </c>
      <c r="AD541" s="168">
        <f>IF(A5taxstdlife="n/a","n/a",IF(AD$3&gt;(A5taxstdlife+$E541),((Input!$N$147+Input!$N$113)*$N$7)-SUM($N541:AC541),((Input!$N$147+Input!$N$113)*$N$7)/A5taxstdlife))</f>
        <v>0</v>
      </c>
      <c r="AE541" s="168">
        <f>IF(A5taxstdlife="n/a","n/a",IF(AE$3&gt;(A5taxstdlife+$E541),((Input!$N$147+Input!$N$113)*$N$7)-SUM($N541:AD541),((Input!$N$147+Input!$N$113)*$N$7)/A5taxstdlife))</f>
        <v>0</v>
      </c>
      <c r="AF541" s="168">
        <f>IF(A5taxstdlife="n/a","n/a",IF(AF$3&gt;(A5taxstdlife+$E541),((Input!$N$147+Input!$N$113)*$N$7)-SUM($N541:AE541),((Input!$N$147+Input!$N$113)*$N$7)/A5taxstdlife))</f>
        <v>0</v>
      </c>
      <c r="AG541" s="168">
        <f>IF(A5taxstdlife="n/a","n/a",IF(AG$3&gt;(A5taxstdlife+$E541),((Input!$N$147+Input!$N$113)*$N$7)-SUM($N541:AF541),((Input!$N$147+Input!$N$113)*$N$7)/A5taxstdlife))</f>
        <v>0</v>
      </c>
      <c r="AH541" s="168">
        <f>IF(A5taxstdlife="n/a","n/a",IF(AH$3&gt;(A5taxstdlife+$E541),((Input!$N$147+Input!$N$113)*$N$7)-SUM($N541:AG541),((Input!$N$147+Input!$N$113)*$N$7)/A5taxstdlife))</f>
        <v>0</v>
      </c>
      <c r="AI541" s="168">
        <f>IF(A5taxstdlife="n/a","n/a",IF(AI$3&gt;(A5taxstdlife+$E541),((Input!$N$147+Input!$N$113)*$N$7)-SUM($N541:AH541),((Input!$N$147+Input!$N$113)*$N$7)/A5taxstdlife))</f>
        <v>0</v>
      </c>
      <c r="AJ541" s="168">
        <f>IF(A5taxstdlife="n/a","n/a",IF(AJ$3&gt;(A5taxstdlife+$E541),((Input!$N$147+Input!$N$113)*$N$7)-SUM($N541:AI541),((Input!$N$147+Input!$N$113)*$N$7)/A5taxstdlife))</f>
        <v>0</v>
      </c>
      <c r="AK541" s="168">
        <f>IF(A5taxstdlife="n/a","n/a",IF(AK$3&gt;(A5taxstdlife+$E541),((Input!$N$147+Input!$N$113)*$N$7)-SUM($N541:AJ541),((Input!$N$147+Input!$N$113)*$N$7)/A5taxstdlife))</f>
        <v>0</v>
      </c>
      <c r="AL541" s="168">
        <f>IF(A5taxstdlife="n/a","n/a",IF(AL$3&gt;(A5taxstdlife+$E541),((Input!$N$147+Input!$N$113)*$N$7)-SUM($N541:AK541),((Input!$N$147+Input!$N$113)*$N$7)/A5taxstdlife))</f>
        <v>0</v>
      </c>
      <c r="AM541" s="168">
        <f>IF(A5taxstdlife="n/a","n/a",IF(AM$3&gt;(A5taxstdlife+$E541),((Input!$N$147+Input!$N$113)*$N$7)-SUM($N541:AL541),((Input!$N$147+Input!$N$113)*$N$7)/A5taxstdlife))</f>
        <v>0</v>
      </c>
      <c r="AN541" s="168">
        <f>IF(A5taxstdlife="n/a","n/a",IF(AN$3&gt;(A5taxstdlife+$E541),((Input!$N$147+Input!$N$113)*$N$7)-SUM($N541:AM541),((Input!$N$147+Input!$N$113)*$N$7)/A5taxstdlife))</f>
        <v>0</v>
      </c>
      <c r="AO541" s="168">
        <f>IF(A5taxstdlife="n/a","n/a",IF(AO$3&gt;(A5taxstdlife+$E541),((Input!$N$147+Input!$N$113)*$N$7)-SUM($N541:AN541),((Input!$N$147+Input!$N$113)*$N$7)/A5taxstdlife))</f>
        <v>0</v>
      </c>
      <c r="AP541" s="168">
        <f>IF(A5taxstdlife="n/a","n/a",IF(AP$3&gt;(A5taxstdlife+$E541),((Input!$N$147+Input!$N$113)*$N$7)-SUM($N541:AO541),((Input!$N$147+Input!$N$113)*$N$7)/A5taxstdlife))</f>
        <v>0</v>
      </c>
      <c r="AQ541" s="168">
        <f>IF(A5taxstdlife="n/a","n/a",IF(AQ$3&gt;(A5taxstdlife+$E541),((Input!$N$147+Input!$N$113)*$N$7)-SUM($N541:AP541),((Input!$N$147+Input!$N$113)*$N$7)/A5taxstdlife))</f>
        <v>0</v>
      </c>
      <c r="AR541" s="168">
        <f>IF(A5taxstdlife="n/a","n/a",IF(AR$3&gt;(A5taxstdlife+$E541),((Input!$N$147+Input!$N$113)*$N$7)-SUM($N541:AQ541),((Input!$N$147+Input!$N$113)*$N$7)/A5taxstdlife))</f>
        <v>0</v>
      </c>
      <c r="AS541" s="168">
        <f>IF(A5taxstdlife="n/a","n/a",IF(AS$3&gt;(A5taxstdlife+$E541),((Input!$N$147+Input!$N$113)*$N$7)-SUM($N541:AR541),((Input!$N$147+Input!$N$113)*$N$7)/A5taxstdlife))</f>
        <v>0</v>
      </c>
      <c r="AT541" s="168">
        <f>IF(A5taxstdlife="n/a","n/a",IF(AT$3&gt;(A5taxstdlife+$E541),((Input!$N$147+Input!$N$113)*$N$7)-SUM($N541:AS541),((Input!$N$147+Input!$N$113)*$N$7)/A5taxstdlife))</f>
        <v>0</v>
      </c>
      <c r="AU541" s="168">
        <f>IF(A5taxstdlife="n/a","n/a",IF(AU$3&gt;(A5taxstdlife+$E541),((Input!$N$147+Input!$N$113)*$N$7)-SUM($N541:AT541),((Input!$N$147+Input!$N$113)*$N$7)/A5taxstdlife))</f>
        <v>0</v>
      </c>
      <c r="AV541" s="168">
        <f>IF(A5taxstdlife="n/a","n/a",IF(AV$3&gt;(A5taxstdlife+$E541),((Input!$N$147+Input!$N$113)*$N$7)-SUM($N541:AU541),((Input!$N$147+Input!$N$113)*$N$7)/A5taxstdlife))</f>
        <v>0</v>
      </c>
      <c r="AW541" s="168">
        <f>IF(A5taxstdlife="n/a","n/a",IF(AW$3&gt;(A5taxstdlife+$E541),((Input!$N$147+Input!$N$113)*$N$7)-SUM($N541:AV541),((Input!$N$147+Input!$N$113)*$N$7)/A5taxstdlife))</f>
        <v>0</v>
      </c>
      <c r="AX541" s="168">
        <f>IF(A5taxstdlife="n/a","n/a",IF(AX$3&gt;(A5taxstdlife+$E541),((Input!$N$147+Input!$N$113)*$N$7)-SUM($N541:AW541),((Input!$N$147+Input!$N$113)*$N$7)/A5taxstdlife))</f>
        <v>0</v>
      </c>
      <c r="AY541" s="168">
        <f>IF(A5taxstdlife="n/a","n/a",IF(AY$3&gt;(A5taxstdlife+$E541),((Input!$N$147+Input!$N$113)*$N$7)-SUM($N541:AX541),((Input!$N$147+Input!$N$113)*$N$7)/A5taxstdlife))</f>
        <v>0</v>
      </c>
      <c r="AZ541" s="168">
        <f>IF(A5taxstdlife="n/a","n/a",IF(AZ$3&gt;(A5taxstdlife+$E541),((Input!$N$147+Input!$N$113)*$N$7)-SUM($N541:AY541),((Input!$N$147+Input!$N$113)*$N$7)/A5taxstdlife))</f>
        <v>0</v>
      </c>
      <c r="BA541" s="168">
        <f>IF(A5taxstdlife="n/a","n/a",IF(BA$3&gt;(A5taxstdlife+$E541),((Input!$N$147+Input!$N$113)*$N$7)-SUM($N541:AZ541),((Input!$N$147+Input!$N$113)*$N$7)/A5taxstdlife))</f>
        <v>0</v>
      </c>
      <c r="BB541" s="168">
        <f>IF(A5taxstdlife="n/a","n/a",IF(BB$3&gt;(A5taxstdlife+$E541),((Input!$N$147+Input!$N$113)*$N$7)-SUM($N541:BA541),((Input!$N$147+Input!$N$113)*$N$7)/A5taxstdlife))</f>
        <v>0</v>
      </c>
      <c r="BC541" s="168">
        <f>IF(A5taxstdlife="n/a","n/a",IF(BC$3&gt;(A5taxstdlife+$E541),((Input!$N$147+Input!$N$113)*$N$7)-SUM($N541:BB541),((Input!$N$147+Input!$N$113)*$N$7)/A5taxstdlife))</f>
        <v>0</v>
      </c>
      <c r="BD541" s="168">
        <f>IF(A5taxstdlife="n/a","n/a",IF(BD$3&gt;(A5taxstdlife+$E541),((Input!$N$147+Input!$N$113)*$N$7)-SUM($N541:BC541),((Input!$N$147+Input!$N$113)*$N$7)/A5taxstdlife))</f>
        <v>0</v>
      </c>
      <c r="BE541" s="168">
        <f>IF(A5taxstdlife="n/a","n/a",IF(BE$3&gt;(A5taxstdlife+$E541),((Input!$N$147+Input!$N$113)*$N$7)-SUM($N541:BD541),((Input!$N$147+Input!$N$113)*$N$7)/A5taxstdlife))</f>
        <v>0</v>
      </c>
      <c r="BF541" s="168">
        <f>IF(A5taxstdlife="n/a","n/a",IF(BF$3&gt;(A5taxstdlife+$E541),((Input!$N$147+Input!$N$113)*$N$7)-SUM($N541:BE541),((Input!$N$147+Input!$N$113)*$N$7)/A5taxstdlife))</f>
        <v>0</v>
      </c>
      <c r="BG541" s="168">
        <f>IF(A5taxstdlife="n/a","n/a",IF(BG$3&gt;(A5taxstdlife+$E541),((Input!$N$147+Input!$N$113)*$N$7)-SUM($N541:BF541),((Input!$N$147+Input!$N$113)*$N$7)/A5taxstdlife))</f>
        <v>0</v>
      </c>
      <c r="BH541" s="168">
        <f>IF(A5taxstdlife="n/a","n/a",IF(BH$3&gt;(A5taxstdlife+$E541),((Input!$N$147+Input!$N$113)*$N$7)-SUM($N541:BG541),((Input!$N$147+Input!$N$113)*$N$7)/A5taxstdlife))</f>
        <v>0</v>
      </c>
      <c r="BI541" s="168">
        <f>IF(A5taxstdlife="n/a","n/a",IF(BI$3&gt;(A5taxstdlife+$E541),((Input!$N$147+Input!$N$113)*$N$7)-SUM($N541:BH541),((Input!$N$147+Input!$N$113)*$N$7)/A5taxstdlife))</f>
        <v>0</v>
      </c>
      <c r="BJ541" s="20"/>
      <c r="BK541" s="20"/>
    </row>
    <row r="542" spans="1:63" s="6" customFormat="1" hidden="1" outlineLevel="2">
      <c r="A542" s="20"/>
      <c r="B542" s="20"/>
      <c r="C542" s="38"/>
      <c r="D542" s="641"/>
      <c r="E542" s="287">
        <v>9</v>
      </c>
      <c r="F542" s="40"/>
      <c r="G542" s="313"/>
      <c r="H542" s="315"/>
      <c r="I542" s="315"/>
      <c r="J542" s="315"/>
      <c r="K542" s="315"/>
      <c r="L542" s="315"/>
      <c r="M542" s="315"/>
      <c r="N542" s="315"/>
      <c r="O542" s="314"/>
      <c r="P542" s="168">
        <f>IF(A5taxstdlife="n/a","n/a",IF(P$3&gt;(A5taxstdlife+$E542),((Input!$O$147+Input!$O$113)*$O$7)-SUM($O542:O542),((Input!$O$147+Input!$O$113)*$O$7)/A5taxstdlife))</f>
        <v>0</v>
      </c>
      <c r="Q542" s="168">
        <f>IF(A5taxstdlife="n/a","n/a",IF(Q$3&gt;(A5taxstdlife+$E542),((Input!$O$147+Input!$O$113)*$O$7)-SUM($O542:P542),((Input!$O$147+Input!$O$113)*$O$7)/A5taxstdlife))</f>
        <v>0</v>
      </c>
      <c r="R542" s="168">
        <f>IF(A5taxstdlife="n/a","n/a",IF(R$3&gt;(A5taxstdlife+$E542),((Input!$O$147+Input!$O$113)*$O$7)-SUM($O542:Q542),((Input!$O$147+Input!$O$113)*$O$7)/A5taxstdlife))</f>
        <v>0</v>
      </c>
      <c r="S542" s="168">
        <f>IF(A5taxstdlife="n/a","n/a",IF(S$3&gt;(A5taxstdlife+$E542),((Input!$O$147+Input!$O$113)*$O$7)-SUM($O542:R542),((Input!$O$147+Input!$O$113)*$O$7)/A5taxstdlife))</f>
        <v>0</v>
      </c>
      <c r="T542" s="168">
        <f>IF(A5taxstdlife="n/a","n/a",IF(T$3&gt;(A5taxstdlife+$E542),((Input!$O$147+Input!$O$113)*$O$7)-SUM($O542:S542),((Input!$O$147+Input!$O$113)*$O$7)/A5taxstdlife))</f>
        <v>0</v>
      </c>
      <c r="U542" s="168">
        <f>IF(A5taxstdlife="n/a","n/a",IF(U$3&gt;(A5taxstdlife+$E542),((Input!$O$147+Input!$O$113)*$O$7)-SUM($O542:T542),((Input!$O$147+Input!$O$113)*$O$7)/A5taxstdlife))</f>
        <v>0</v>
      </c>
      <c r="V542" s="168">
        <f>IF(A5taxstdlife="n/a","n/a",IF(V$3&gt;(A5taxstdlife+$E542),((Input!$O$147+Input!$O$113)*$O$7)-SUM($O542:U542),((Input!$O$147+Input!$O$113)*$O$7)/A5taxstdlife))</f>
        <v>0</v>
      </c>
      <c r="W542" s="168">
        <f>IF(A5taxstdlife="n/a","n/a",IF(W$3&gt;(A5taxstdlife+$E542),((Input!$O$147+Input!$O$113)*$O$7)-SUM($O542:V542),((Input!$O$147+Input!$O$113)*$O$7)/A5taxstdlife))</f>
        <v>0</v>
      </c>
      <c r="X542" s="168">
        <f>IF(A5taxstdlife="n/a","n/a",IF(X$3&gt;(A5taxstdlife+$E542),((Input!$O$147+Input!$O$113)*$O$7)-SUM($O542:W542),((Input!$O$147+Input!$O$113)*$O$7)/A5taxstdlife))</f>
        <v>0</v>
      </c>
      <c r="Y542" s="168">
        <f>IF(A5taxstdlife="n/a","n/a",IF(Y$3&gt;(A5taxstdlife+$E542),((Input!$O$147+Input!$O$113)*$O$7)-SUM($O542:X542),((Input!$O$147+Input!$O$113)*$O$7)/A5taxstdlife))</f>
        <v>0</v>
      </c>
      <c r="Z542" s="168">
        <f>IF(A5taxstdlife="n/a","n/a",IF(Z$3&gt;(A5taxstdlife+$E542),((Input!$O$147+Input!$O$113)*$O$7)-SUM($O542:Y542),((Input!$O$147+Input!$O$113)*$O$7)/A5taxstdlife))</f>
        <v>0</v>
      </c>
      <c r="AA542" s="168">
        <f>IF(A5taxstdlife="n/a","n/a",IF(AA$3&gt;(A5taxstdlife+$E542),((Input!$O$147+Input!$O$113)*$O$7)-SUM($O542:Z542),((Input!$O$147+Input!$O$113)*$O$7)/A5taxstdlife))</f>
        <v>0</v>
      </c>
      <c r="AB542" s="168">
        <f>IF(A5taxstdlife="n/a","n/a",IF(AB$3&gt;(A5taxstdlife+$E542),((Input!$O$147+Input!$O$113)*$O$7)-SUM($O542:AA542),((Input!$O$147+Input!$O$113)*$O$7)/A5taxstdlife))</f>
        <v>0</v>
      </c>
      <c r="AC542" s="168">
        <f>IF(A5taxstdlife="n/a","n/a",IF(AC$3&gt;(A5taxstdlife+$E542),((Input!$O$147+Input!$O$113)*$O$7)-SUM($O542:AB542),((Input!$O$147+Input!$O$113)*$O$7)/A5taxstdlife))</f>
        <v>0</v>
      </c>
      <c r="AD542" s="168">
        <f>IF(A5taxstdlife="n/a","n/a",IF(AD$3&gt;(A5taxstdlife+$E542),((Input!$O$147+Input!$O$113)*$O$7)-SUM($O542:AC542),((Input!$O$147+Input!$O$113)*$O$7)/A5taxstdlife))</f>
        <v>0</v>
      </c>
      <c r="AE542" s="168">
        <f>IF(A5taxstdlife="n/a","n/a",IF(AE$3&gt;(A5taxstdlife+$E542),((Input!$O$147+Input!$O$113)*$O$7)-SUM($O542:AD542),((Input!$O$147+Input!$O$113)*$O$7)/A5taxstdlife))</f>
        <v>0</v>
      </c>
      <c r="AF542" s="168">
        <f>IF(A5taxstdlife="n/a","n/a",IF(AF$3&gt;(A5taxstdlife+$E542),((Input!$O$147+Input!$O$113)*$O$7)-SUM($O542:AE542),((Input!$O$147+Input!$O$113)*$O$7)/A5taxstdlife))</f>
        <v>0</v>
      </c>
      <c r="AG542" s="168">
        <f>IF(A5taxstdlife="n/a","n/a",IF(AG$3&gt;(A5taxstdlife+$E542),((Input!$O$147+Input!$O$113)*$O$7)-SUM($O542:AF542),((Input!$O$147+Input!$O$113)*$O$7)/A5taxstdlife))</f>
        <v>0</v>
      </c>
      <c r="AH542" s="168">
        <f>IF(A5taxstdlife="n/a","n/a",IF(AH$3&gt;(A5taxstdlife+$E542),((Input!$O$147+Input!$O$113)*$O$7)-SUM($O542:AG542),((Input!$O$147+Input!$O$113)*$O$7)/A5taxstdlife))</f>
        <v>0</v>
      </c>
      <c r="AI542" s="168">
        <f>IF(A5taxstdlife="n/a","n/a",IF(AI$3&gt;(A5taxstdlife+$E542),((Input!$O$147+Input!$O$113)*$O$7)-SUM($O542:AH542),((Input!$O$147+Input!$O$113)*$O$7)/A5taxstdlife))</f>
        <v>0</v>
      </c>
      <c r="AJ542" s="168">
        <f>IF(A5taxstdlife="n/a","n/a",IF(AJ$3&gt;(A5taxstdlife+$E542),((Input!$O$147+Input!$O$113)*$O$7)-SUM($O542:AI542),((Input!$O$147+Input!$O$113)*$O$7)/A5taxstdlife))</f>
        <v>0</v>
      </c>
      <c r="AK542" s="168">
        <f>IF(A5taxstdlife="n/a","n/a",IF(AK$3&gt;(A5taxstdlife+$E542),((Input!$O$147+Input!$O$113)*$O$7)-SUM($O542:AJ542),((Input!$O$147+Input!$O$113)*$O$7)/A5taxstdlife))</f>
        <v>0</v>
      </c>
      <c r="AL542" s="168">
        <f>IF(A5taxstdlife="n/a","n/a",IF(AL$3&gt;(A5taxstdlife+$E542),((Input!$O$147+Input!$O$113)*$O$7)-SUM($O542:AK542),((Input!$O$147+Input!$O$113)*$O$7)/A5taxstdlife))</f>
        <v>0</v>
      </c>
      <c r="AM542" s="168">
        <f>IF(A5taxstdlife="n/a","n/a",IF(AM$3&gt;(A5taxstdlife+$E542),((Input!$O$147+Input!$O$113)*$O$7)-SUM($O542:AL542),((Input!$O$147+Input!$O$113)*$O$7)/A5taxstdlife))</f>
        <v>0</v>
      </c>
      <c r="AN542" s="168">
        <f>IF(A5taxstdlife="n/a","n/a",IF(AN$3&gt;(A5taxstdlife+$E542),((Input!$O$147+Input!$O$113)*$O$7)-SUM($O542:AM542),((Input!$O$147+Input!$O$113)*$O$7)/A5taxstdlife))</f>
        <v>0</v>
      </c>
      <c r="AO542" s="168">
        <f>IF(A5taxstdlife="n/a","n/a",IF(AO$3&gt;(A5taxstdlife+$E542),((Input!$O$147+Input!$O$113)*$O$7)-SUM($O542:AN542),((Input!$O$147+Input!$O$113)*$O$7)/A5taxstdlife))</f>
        <v>0</v>
      </c>
      <c r="AP542" s="168">
        <f>IF(A5taxstdlife="n/a","n/a",IF(AP$3&gt;(A5taxstdlife+$E542),((Input!$O$147+Input!$O$113)*$O$7)-SUM($O542:AO542),((Input!$O$147+Input!$O$113)*$O$7)/A5taxstdlife))</f>
        <v>0</v>
      </c>
      <c r="AQ542" s="168">
        <f>IF(A5taxstdlife="n/a","n/a",IF(AQ$3&gt;(A5taxstdlife+$E542),((Input!$O$147+Input!$O$113)*$O$7)-SUM($O542:AP542),((Input!$O$147+Input!$O$113)*$O$7)/A5taxstdlife))</f>
        <v>0</v>
      </c>
      <c r="AR542" s="168">
        <f>IF(A5taxstdlife="n/a","n/a",IF(AR$3&gt;(A5taxstdlife+$E542),((Input!$O$147+Input!$O$113)*$O$7)-SUM($O542:AQ542),((Input!$O$147+Input!$O$113)*$O$7)/A5taxstdlife))</f>
        <v>0</v>
      </c>
      <c r="AS542" s="168">
        <f>IF(A5taxstdlife="n/a","n/a",IF(AS$3&gt;(A5taxstdlife+$E542),((Input!$O$147+Input!$O$113)*$O$7)-SUM($O542:AR542),((Input!$O$147+Input!$O$113)*$O$7)/A5taxstdlife))</f>
        <v>0</v>
      </c>
      <c r="AT542" s="168">
        <f>IF(A5taxstdlife="n/a","n/a",IF(AT$3&gt;(A5taxstdlife+$E542),((Input!$O$147+Input!$O$113)*$O$7)-SUM($O542:AS542),((Input!$O$147+Input!$O$113)*$O$7)/A5taxstdlife))</f>
        <v>0</v>
      </c>
      <c r="AU542" s="168">
        <f>IF(A5taxstdlife="n/a","n/a",IF(AU$3&gt;(A5taxstdlife+$E542),((Input!$O$147+Input!$O$113)*$O$7)-SUM($O542:AT542),((Input!$O$147+Input!$O$113)*$O$7)/A5taxstdlife))</f>
        <v>0</v>
      </c>
      <c r="AV542" s="168">
        <f>IF(A5taxstdlife="n/a","n/a",IF(AV$3&gt;(A5taxstdlife+$E542),((Input!$O$147+Input!$O$113)*$O$7)-SUM($O542:AU542),((Input!$O$147+Input!$O$113)*$O$7)/A5taxstdlife))</f>
        <v>0</v>
      </c>
      <c r="AW542" s="168">
        <f>IF(A5taxstdlife="n/a","n/a",IF(AW$3&gt;(A5taxstdlife+$E542),((Input!$O$147+Input!$O$113)*$O$7)-SUM($O542:AV542),((Input!$O$147+Input!$O$113)*$O$7)/A5taxstdlife))</f>
        <v>0</v>
      </c>
      <c r="AX542" s="168">
        <f>IF(A5taxstdlife="n/a","n/a",IF(AX$3&gt;(A5taxstdlife+$E542),((Input!$O$147+Input!$O$113)*$O$7)-SUM($O542:AW542),((Input!$O$147+Input!$O$113)*$O$7)/A5taxstdlife))</f>
        <v>0</v>
      </c>
      <c r="AY542" s="168">
        <f>IF(A5taxstdlife="n/a","n/a",IF(AY$3&gt;(A5taxstdlife+$E542),((Input!$O$147+Input!$O$113)*$O$7)-SUM($O542:AX542),((Input!$O$147+Input!$O$113)*$O$7)/A5taxstdlife))</f>
        <v>0</v>
      </c>
      <c r="AZ542" s="168">
        <f>IF(A5taxstdlife="n/a","n/a",IF(AZ$3&gt;(A5taxstdlife+$E542),((Input!$O$147+Input!$O$113)*$O$7)-SUM($O542:AY542),((Input!$O$147+Input!$O$113)*$O$7)/A5taxstdlife))</f>
        <v>0</v>
      </c>
      <c r="BA542" s="168">
        <f>IF(A5taxstdlife="n/a","n/a",IF(BA$3&gt;(A5taxstdlife+$E542),((Input!$O$147+Input!$O$113)*$O$7)-SUM($O542:AZ542),((Input!$O$147+Input!$O$113)*$O$7)/A5taxstdlife))</f>
        <v>0</v>
      </c>
      <c r="BB542" s="168">
        <f>IF(A5taxstdlife="n/a","n/a",IF(BB$3&gt;(A5taxstdlife+$E542),((Input!$O$147+Input!$O$113)*$O$7)-SUM($O542:BA542),((Input!$O$147+Input!$O$113)*$O$7)/A5taxstdlife))</f>
        <v>0</v>
      </c>
      <c r="BC542" s="168">
        <f>IF(A5taxstdlife="n/a","n/a",IF(BC$3&gt;(A5taxstdlife+$E542),((Input!$O$147+Input!$O$113)*$O$7)-SUM($O542:BB542),((Input!$O$147+Input!$O$113)*$O$7)/A5taxstdlife))</f>
        <v>0</v>
      </c>
      <c r="BD542" s="168">
        <f>IF(A5taxstdlife="n/a","n/a",IF(BD$3&gt;(A5taxstdlife+$E542),((Input!$O$147+Input!$O$113)*$O$7)-SUM($O542:BC542),((Input!$O$147+Input!$O$113)*$O$7)/A5taxstdlife))</f>
        <v>0</v>
      </c>
      <c r="BE542" s="168">
        <f>IF(A5taxstdlife="n/a","n/a",IF(BE$3&gt;(A5taxstdlife+$E542),((Input!$O$147+Input!$O$113)*$O$7)-SUM($O542:BD542),((Input!$O$147+Input!$O$113)*$O$7)/A5taxstdlife))</f>
        <v>0</v>
      </c>
      <c r="BF542" s="168">
        <f>IF(A5taxstdlife="n/a","n/a",IF(BF$3&gt;(A5taxstdlife+$E542),((Input!$O$147+Input!$O$113)*$O$7)-SUM($O542:BE542),((Input!$O$147+Input!$O$113)*$O$7)/A5taxstdlife))</f>
        <v>0</v>
      </c>
      <c r="BG542" s="168">
        <f>IF(A5taxstdlife="n/a","n/a",IF(BG$3&gt;(A5taxstdlife+$E542),((Input!$O$147+Input!$O$113)*$O$7)-SUM($O542:BF542),((Input!$O$147+Input!$O$113)*$O$7)/A5taxstdlife))</f>
        <v>0</v>
      </c>
      <c r="BH542" s="168">
        <f>IF(A5taxstdlife="n/a","n/a",IF(BH$3&gt;(A5taxstdlife+$E542),((Input!$O$147+Input!$O$113)*$O$7)-SUM($O542:BG542),((Input!$O$147+Input!$O$113)*$O$7)/A5taxstdlife))</f>
        <v>0</v>
      </c>
      <c r="BI542" s="168">
        <f>IF(A5taxstdlife="n/a","n/a",IF(BI$3&gt;(A5taxstdlife+$E542),((Input!$O$147+Input!$O$113)*$O$7)-SUM($O542:BH542),((Input!$O$147+Input!$O$113)*$O$7)/A5taxstdlife))</f>
        <v>0</v>
      </c>
      <c r="BJ542" s="20"/>
      <c r="BK542" s="20"/>
    </row>
    <row r="543" spans="1:63" s="6" customFormat="1" hidden="1" outlineLevel="2">
      <c r="A543" s="20"/>
      <c r="B543" s="20"/>
      <c r="C543" s="38"/>
      <c r="D543" s="641"/>
      <c r="E543" s="288">
        <v>10</v>
      </c>
      <c r="F543" s="40"/>
      <c r="G543" s="313"/>
      <c r="H543" s="315"/>
      <c r="I543" s="315"/>
      <c r="J543" s="315"/>
      <c r="K543" s="315"/>
      <c r="L543" s="315"/>
      <c r="M543" s="315"/>
      <c r="N543" s="315"/>
      <c r="O543" s="315"/>
      <c r="P543" s="314"/>
      <c r="Q543" s="168">
        <f>IF(A5taxstdlife="n/a","n/a",IF(Q$3&gt;(A5taxstdlife+$E543),((Input!$P$147+Input!$P$113)*$P$7)-SUM($P543:P543),((Input!$P$147+Input!$P$113)*$P$7)/A5taxstdlife))</f>
        <v>0</v>
      </c>
      <c r="R543" s="168">
        <f>IF(A5taxstdlife="n/a","n/a",IF(R$3&gt;(A5taxstdlife+$E543),((Input!$P$147+Input!$P$113)*$P$7)-SUM($P543:Q543),((Input!$P$147+Input!$P$113)*$P$7)/A5taxstdlife))</f>
        <v>0</v>
      </c>
      <c r="S543" s="168">
        <f>IF(A5taxstdlife="n/a","n/a",IF(S$3&gt;(A5taxstdlife+$E543),((Input!$P$147+Input!$P$113)*$P$7)-SUM($P543:R543),((Input!$P$147+Input!$P$113)*$P$7)/A5taxstdlife))</f>
        <v>0</v>
      </c>
      <c r="T543" s="168">
        <f>IF(A5taxstdlife="n/a","n/a",IF(T$3&gt;(A5taxstdlife+$E543),((Input!$P$147+Input!$P$113)*$P$7)-SUM($P543:S543),((Input!$P$147+Input!$P$113)*$P$7)/A5taxstdlife))</f>
        <v>0</v>
      </c>
      <c r="U543" s="168">
        <f>IF(A5taxstdlife="n/a","n/a",IF(U$3&gt;(A5taxstdlife+$E543),((Input!$P$147+Input!$P$113)*$P$7)-SUM($P543:T543),((Input!$P$147+Input!$P$113)*$P$7)/A5taxstdlife))</f>
        <v>0</v>
      </c>
      <c r="V543" s="168">
        <f>IF(A5taxstdlife="n/a","n/a",IF(V$3&gt;(A5taxstdlife+$E543),((Input!$P$147+Input!$P$113)*$P$7)-SUM($P543:U543),((Input!$P$147+Input!$P$113)*$P$7)/A5taxstdlife))</f>
        <v>0</v>
      </c>
      <c r="W543" s="168">
        <f>IF(A5taxstdlife="n/a","n/a",IF(W$3&gt;(A5taxstdlife+$E543),((Input!$P$147+Input!$P$113)*$P$7)-SUM($P543:V543),((Input!$P$147+Input!$P$113)*$P$7)/A5taxstdlife))</f>
        <v>0</v>
      </c>
      <c r="X543" s="168">
        <f>IF(A5taxstdlife="n/a","n/a",IF(X$3&gt;(A5taxstdlife+$E543),((Input!$P$147+Input!$P$113)*$P$7)-SUM($P543:W543),((Input!$P$147+Input!$P$113)*$P$7)/A5taxstdlife))</f>
        <v>0</v>
      </c>
      <c r="Y543" s="168">
        <f>IF(A5taxstdlife="n/a","n/a",IF(Y$3&gt;(A5taxstdlife+$E543),((Input!$P$147+Input!$P$113)*$P$7)-SUM($P543:X543),((Input!$P$147+Input!$P$113)*$P$7)/A5taxstdlife))</f>
        <v>0</v>
      </c>
      <c r="Z543" s="168">
        <f>IF(A5taxstdlife="n/a","n/a",IF(Z$3&gt;(A5taxstdlife+$E543),((Input!$P$147+Input!$P$113)*$P$7)-SUM($P543:Y543),((Input!$P$147+Input!$P$113)*$P$7)/A5taxstdlife))</f>
        <v>0</v>
      </c>
      <c r="AA543" s="168">
        <f>IF(A5taxstdlife="n/a","n/a",IF(AA$3&gt;(A5taxstdlife+$E543),((Input!$P$147+Input!$P$113)*$P$7)-SUM($P543:Z543),((Input!$P$147+Input!$P$113)*$P$7)/A5taxstdlife))</f>
        <v>0</v>
      </c>
      <c r="AB543" s="168">
        <f>IF(A5taxstdlife="n/a","n/a",IF(AB$3&gt;(A5taxstdlife+$E543),((Input!$P$147+Input!$P$113)*$P$7)-SUM($P543:AA543),((Input!$P$147+Input!$P$113)*$P$7)/A5taxstdlife))</f>
        <v>0</v>
      </c>
      <c r="AC543" s="168">
        <f>IF(A5taxstdlife="n/a","n/a",IF(AC$3&gt;(A5taxstdlife+$E543),((Input!$P$147+Input!$P$113)*$P$7)-SUM($P543:AB543),((Input!$P$147+Input!$P$113)*$P$7)/A5taxstdlife))</f>
        <v>0</v>
      </c>
      <c r="AD543" s="168">
        <f>IF(A5taxstdlife="n/a","n/a",IF(AD$3&gt;(A5taxstdlife+$E543),((Input!$P$147+Input!$P$113)*$P$7)-SUM($P543:AC543),((Input!$P$147+Input!$P$113)*$P$7)/A5taxstdlife))</f>
        <v>0</v>
      </c>
      <c r="AE543" s="168">
        <f>IF(A5taxstdlife="n/a","n/a",IF(AE$3&gt;(A5taxstdlife+$E543),((Input!$P$147+Input!$P$113)*$P$7)-SUM($P543:AD543),((Input!$P$147+Input!$P$113)*$P$7)/A5taxstdlife))</f>
        <v>0</v>
      </c>
      <c r="AF543" s="168">
        <f>IF(A5taxstdlife="n/a","n/a",IF(AF$3&gt;(A5taxstdlife+$E543),((Input!$P$147+Input!$P$113)*$P$7)-SUM($P543:AE543),((Input!$P$147+Input!$P$113)*$P$7)/A5taxstdlife))</f>
        <v>0</v>
      </c>
      <c r="AG543" s="168">
        <f>IF(A5taxstdlife="n/a","n/a",IF(AG$3&gt;(A5taxstdlife+$E543),((Input!$P$147+Input!$P$113)*$P$7)-SUM($P543:AF543),((Input!$P$147+Input!$P$113)*$P$7)/A5taxstdlife))</f>
        <v>0</v>
      </c>
      <c r="AH543" s="168">
        <f>IF(A5taxstdlife="n/a","n/a",IF(AH$3&gt;(A5taxstdlife+$E543),((Input!$P$147+Input!$P$113)*$P$7)-SUM($P543:AG543),((Input!$P$147+Input!$P$113)*$P$7)/A5taxstdlife))</f>
        <v>0</v>
      </c>
      <c r="AI543" s="168">
        <f>IF(A5taxstdlife="n/a","n/a",IF(AI$3&gt;(A5taxstdlife+$E543),((Input!$P$147+Input!$P$113)*$P$7)-SUM($P543:AH543),((Input!$P$147+Input!$P$113)*$P$7)/A5taxstdlife))</f>
        <v>0</v>
      </c>
      <c r="AJ543" s="168">
        <f>IF(A5taxstdlife="n/a","n/a",IF(AJ$3&gt;(A5taxstdlife+$E543),((Input!$P$147+Input!$P$113)*$P$7)-SUM($P543:AI543),((Input!$P$147+Input!$P$113)*$P$7)/A5taxstdlife))</f>
        <v>0</v>
      </c>
      <c r="AK543" s="168">
        <f>IF(A5taxstdlife="n/a","n/a",IF(AK$3&gt;(A5taxstdlife+$E543),((Input!$P$147+Input!$P$113)*$P$7)-SUM($P543:AJ543),((Input!$P$147+Input!$P$113)*$P$7)/A5taxstdlife))</f>
        <v>0</v>
      </c>
      <c r="AL543" s="168">
        <f>IF(A5taxstdlife="n/a","n/a",IF(AL$3&gt;(A5taxstdlife+$E543),((Input!$P$147+Input!$P$113)*$P$7)-SUM($P543:AK543),((Input!$P$147+Input!$P$113)*$P$7)/A5taxstdlife))</f>
        <v>0</v>
      </c>
      <c r="AM543" s="168">
        <f>IF(A5taxstdlife="n/a","n/a",IF(AM$3&gt;(A5taxstdlife+$E543),((Input!$P$147+Input!$P$113)*$P$7)-SUM($P543:AL543),((Input!$P$147+Input!$P$113)*$P$7)/A5taxstdlife))</f>
        <v>0</v>
      </c>
      <c r="AN543" s="168">
        <f>IF(A5taxstdlife="n/a","n/a",IF(AN$3&gt;(A5taxstdlife+$E543),((Input!$P$147+Input!$P$113)*$P$7)-SUM($P543:AM543),((Input!$P$147+Input!$P$113)*$P$7)/A5taxstdlife))</f>
        <v>0</v>
      </c>
      <c r="AO543" s="168">
        <f>IF(A5taxstdlife="n/a","n/a",IF(AO$3&gt;(A5taxstdlife+$E543),((Input!$P$147+Input!$P$113)*$P$7)-SUM($P543:AN543),((Input!$P$147+Input!$P$113)*$P$7)/A5taxstdlife))</f>
        <v>0</v>
      </c>
      <c r="AP543" s="168">
        <f>IF(A5taxstdlife="n/a","n/a",IF(AP$3&gt;(A5taxstdlife+$E543),((Input!$P$147+Input!$P$113)*$P$7)-SUM($P543:AO543),((Input!$P$147+Input!$P$113)*$P$7)/A5taxstdlife))</f>
        <v>0</v>
      </c>
      <c r="AQ543" s="168">
        <f>IF(A5taxstdlife="n/a","n/a",IF(AQ$3&gt;(A5taxstdlife+$E543),((Input!$P$147+Input!$P$113)*$P$7)-SUM($P543:AP543),((Input!$P$147+Input!$P$113)*$P$7)/A5taxstdlife))</f>
        <v>0</v>
      </c>
      <c r="AR543" s="168">
        <f>IF(A5taxstdlife="n/a","n/a",IF(AR$3&gt;(A5taxstdlife+$E543),((Input!$P$147+Input!$P$113)*$P$7)-SUM($P543:AQ543),((Input!$P$147+Input!$P$113)*$P$7)/A5taxstdlife))</f>
        <v>0</v>
      </c>
      <c r="AS543" s="168">
        <f>IF(A5taxstdlife="n/a","n/a",IF(AS$3&gt;(A5taxstdlife+$E543),((Input!$P$147+Input!$P$113)*$P$7)-SUM($P543:AR543),((Input!$P$147+Input!$P$113)*$P$7)/A5taxstdlife))</f>
        <v>0</v>
      </c>
      <c r="AT543" s="168">
        <f>IF(A5taxstdlife="n/a","n/a",IF(AT$3&gt;(A5taxstdlife+$E543),((Input!$P$147+Input!$P$113)*$P$7)-SUM($P543:AS543),((Input!$P$147+Input!$P$113)*$P$7)/A5taxstdlife))</f>
        <v>0</v>
      </c>
      <c r="AU543" s="168">
        <f>IF(A5taxstdlife="n/a","n/a",IF(AU$3&gt;(A5taxstdlife+$E543),((Input!$P$147+Input!$P$113)*$P$7)-SUM($P543:AT543),((Input!$P$147+Input!$P$113)*$P$7)/A5taxstdlife))</f>
        <v>0</v>
      </c>
      <c r="AV543" s="168">
        <f>IF(A5taxstdlife="n/a","n/a",IF(AV$3&gt;(A5taxstdlife+$E543),((Input!$P$147+Input!$P$113)*$P$7)-SUM($P543:AU543),((Input!$P$147+Input!$P$113)*$P$7)/A5taxstdlife))</f>
        <v>0</v>
      </c>
      <c r="AW543" s="168">
        <f>IF(A5taxstdlife="n/a","n/a",IF(AW$3&gt;(A5taxstdlife+$E543),((Input!$P$147+Input!$P$113)*$P$7)-SUM($P543:AV543),((Input!$P$147+Input!$P$113)*$P$7)/A5taxstdlife))</f>
        <v>0</v>
      </c>
      <c r="AX543" s="168">
        <f>IF(A5taxstdlife="n/a","n/a",IF(AX$3&gt;(A5taxstdlife+$E543),((Input!$P$147+Input!$P$113)*$P$7)-SUM($P543:AW543),((Input!$P$147+Input!$P$113)*$P$7)/A5taxstdlife))</f>
        <v>0</v>
      </c>
      <c r="AY543" s="168">
        <f>IF(A5taxstdlife="n/a","n/a",IF(AY$3&gt;(A5taxstdlife+$E543),((Input!$P$147+Input!$P$113)*$P$7)-SUM($P543:AX543),((Input!$P$147+Input!$P$113)*$P$7)/A5taxstdlife))</f>
        <v>0</v>
      </c>
      <c r="AZ543" s="168">
        <f>IF(A5taxstdlife="n/a","n/a",IF(AZ$3&gt;(A5taxstdlife+$E543),((Input!$P$147+Input!$P$113)*$P$7)-SUM($P543:AY543),((Input!$P$147+Input!$P$113)*$P$7)/A5taxstdlife))</f>
        <v>0</v>
      </c>
      <c r="BA543" s="168">
        <f>IF(A5taxstdlife="n/a","n/a",IF(BA$3&gt;(A5taxstdlife+$E543),((Input!$P$147+Input!$P$113)*$P$7)-SUM($P543:AZ543),((Input!$P$147+Input!$P$113)*$P$7)/A5taxstdlife))</f>
        <v>0</v>
      </c>
      <c r="BB543" s="168">
        <f>IF(A5taxstdlife="n/a","n/a",IF(BB$3&gt;(A5taxstdlife+$E543),((Input!$P$147+Input!$P$113)*$P$7)-SUM($P543:BA543),((Input!$P$147+Input!$P$113)*$P$7)/A5taxstdlife))</f>
        <v>0</v>
      </c>
      <c r="BC543" s="168">
        <f>IF(A5taxstdlife="n/a","n/a",IF(BC$3&gt;(A5taxstdlife+$E543),((Input!$P$147+Input!$P$113)*$P$7)-SUM($P543:BB543),((Input!$P$147+Input!$P$113)*$P$7)/A5taxstdlife))</f>
        <v>0</v>
      </c>
      <c r="BD543" s="168">
        <f>IF(A5taxstdlife="n/a","n/a",IF(BD$3&gt;(A5taxstdlife+$E543),((Input!$P$147+Input!$P$113)*$P$7)-SUM($P543:BC543),((Input!$P$147+Input!$P$113)*$P$7)/A5taxstdlife))</f>
        <v>0</v>
      </c>
      <c r="BE543" s="168">
        <f>IF(A5taxstdlife="n/a","n/a",IF(BE$3&gt;(A5taxstdlife+$E543),((Input!$P$147+Input!$P$113)*$P$7)-SUM($P543:BD543),((Input!$P$147+Input!$P$113)*$P$7)/A5taxstdlife))</f>
        <v>0</v>
      </c>
      <c r="BF543" s="168">
        <f>IF(A5taxstdlife="n/a","n/a",IF(BF$3&gt;(A5taxstdlife+$E543),((Input!$P$147+Input!$P$113)*$P$7)-SUM($P543:BE543),((Input!$P$147+Input!$P$113)*$P$7)/A5taxstdlife))</f>
        <v>0</v>
      </c>
      <c r="BG543" s="168">
        <f>IF(A5taxstdlife="n/a","n/a",IF(BG$3&gt;(A5taxstdlife+$E543),((Input!$P$147+Input!$P$113)*$P$7)-SUM($P543:BF543),((Input!$P$147+Input!$P$113)*$P$7)/A5taxstdlife))</f>
        <v>0</v>
      </c>
      <c r="BH543" s="168">
        <f>IF(A5taxstdlife="n/a","n/a",IF(BH$3&gt;(A5taxstdlife+$E543),((Input!$P$147+Input!$P$113)*$P$7)-SUM($P543:BG543),((Input!$P$147+Input!$P$113)*$P$7)/A5taxstdlife))</f>
        <v>0</v>
      </c>
      <c r="BI543" s="168">
        <f>IF(A5taxstdlife="n/a","n/a",IF(BI$3&gt;(A5taxstdlife+$E543),((Input!$P$147+Input!$P$113)*$P$7)-SUM($P543:BH543),((Input!$P$147+Input!$P$113)*$P$7)/A5taxstdlife))</f>
        <v>0</v>
      </c>
      <c r="BJ543" s="20"/>
      <c r="BK543" s="20"/>
    </row>
    <row r="544" spans="1:63" s="6" customFormat="1" hidden="1" outlineLevel="1">
      <c r="A544" s="20"/>
      <c r="B544" s="20"/>
      <c r="C544" s="38" t="str">
        <f>Asset5</f>
        <v>Transformers</v>
      </c>
      <c r="D544" s="20"/>
      <c r="E544" s="20"/>
      <c r="F544" s="35"/>
      <c r="G544" s="163">
        <f t="shared" ref="G544:AL544" si="114">SUM(G532:G543)</f>
        <v>16.60265345926814</v>
      </c>
      <c r="H544" s="163">
        <f t="shared" si="114"/>
        <v>17.862509472070094</v>
      </c>
      <c r="I544" s="163">
        <f t="shared" si="114"/>
        <v>19.286918911847934</v>
      </c>
      <c r="J544" s="163">
        <f t="shared" si="114"/>
        <v>20.556706102831193</v>
      </c>
      <c r="K544" s="163">
        <f t="shared" si="114"/>
        <v>21.728500108916553</v>
      </c>
      <c r="L544" s="163">
        <f t="shared" si="114"/>
        <v>22.883147290981622</v>
      </c>
      <c r="M544" s="163">
        <f t="shared" si="114"/>
        <v>22.883147290981622</v>
      </c>
      <c r="N544" s="163">
        <f t="shared" si="114"/>
        <v>22.883147290981622</v>
      </c>
      <c r="O544" s="163">
        <f t="shared" si="114"/>
        <v>22.883147290981622</v>
      </c>
      <c r="P544" s="163">
        <f t="shared" si="114"/>
        <v>22.883147290981622</v>
      </c>
      <c r="Q544" s="163">
        <f t="shared" si="114"/>
        <v>22.883147290981622</v>
      </c>
      <c r="R544" s="163">
        <f t="shared" si="114"/>
        <v>22.883147290981622</v>
      </c>
      <c r="S544" s="163">
        <f t="shared" si="114"/>
        <v>22.883147290981622</v>
      </c>
      <c r="T544" s="163">
        <f t="shared" si="114"/>
        <v>22.883147290981622</v>
      </c>
      <c r="U544" s="163">
        <f t="shared" si="114"/>
        <v>22.883147290981622</v>
      </c>
      <c r="V544" s="163">
        <f t="shared" si="114"/>
        <v>22.883147290981622</v>
      </c>
      <c r="W544" s="163">
        <f t="shared" si="114"/>
        <v>22.883147290981622</v>
      </c>
      <c r="X544" s="163">
        <f t="shared" si="114"/>
        <v>22.883147290981622</v>
      </c>
      <c r="Y544" s="163">
        <f t="shared" si="114"/>
        <v>22.883147290981622</v>
      </c>
      <c r="Z544" s="163">
        <f t="shared" si="114"/>
        <v>22.883147290981622</v>
      </c>
      <c r="AA544" s="163">
        <f t="shared" si="114"/>
        <v>22.883147290981622</v>
      </c>
      <c r="AB544" s="163">
        <f t="shared" si="114"/>
        <v>22.883147290981622</v>
      </c>
      <c r="AC544" s="163">
        <f t="shared" si="114"/>
        <v>22.883147290981622</v>
      </c>
      <c r="AD544" s="163">
        <f t="shared" si="114"/>
        <v>22.883147290981622</v>
      </c>
      <c r="AE544" s="163">
        <f t="shared" si="114"/>
        <v>22.883147290981622</v>
      </c>
      <c r="AF544" s="163">
        <f t="shared" si="114"/>
        <v>22.883147290981622</v>
      </c>
      <c r="AG544" s="163">
        <f t="shared" si="114"/>
        <v>22.883147290981622</v>
      </c>
      <c r="AH544" s="163">
        <f t="shared" si="114"/>
        <v>21.197898056393893</v>
      </c>
      <c r="AI544" s="163">
        <f t="shared" si="114"/>
        <v>6.2804938317134775</v>
      </c>
      <c r="AJ544" s="163">
        <f t="shared" si="114"/>
        <v>6.2804938317134775</v>
      </c>
      <c r="AK544" s="163">
        <f t="shared" si="114"/>
        <v>6.2804938317134775</v>
      </c>
      <c r="AL544" s="163">
        <f t="shared" si="114"/>
        <v>6.2804938317134775</v>
      </c>
      <c r="AM544" s="163">
        <f t="shared" ref="AM544:BI544" si="115">SUM(AM532:AM543)</f>
        <v>6.2804938317134775</v>
      </c>
      <c r="AN544" s="163">
        <f t="shared" si="115"/>
        <v>6.2804938317134775</v>
      </c>
      <c r="AO544" s="163">
        <f t="shared" si="115"/>
        <v>6.2804938317134775</v>
      </c>
      <c r="AP544" s="163">
        <f t="shared" si="115"/>
        <v>6.2804938317134775</v>
      </c>
      <c r="AQ544" s="163">
        <f t="shared" si="115"/>
        <v>6.2804938317134775</v>
      </c>
      <c r="AR544" s="163">
        <f t="shared" si="115"/>
        <v>6.2804938317134775</v>
      </c>
      <c r="AS544" s="163">
        <f t="shared" si="115"/>
        <v>6.2804938317134775</v>
      </c>
      <c r="AT544" s="163">
        <f t="shared" si="115"/>
        <v>6.2804938317134775</v>
      </c>
      <c r="AU544" s="163">
        <f t="shared" si="115"/>
        <v>6.2804938317134775</v>
      </c>
      <c r="AV544" s="163">
        <f t="shared" si="115"/>
        <v>6.2804938317134775</v>
      </c>
      <c r="AW544" s="163">
        <f t="shared" si="115"/>
        <v>6.2804938317134775</v>
      </c>
      <c r="AX544" s="163">
        <f t="shared" si="115"/>
        <v>5.0206378189114966</v>
      </c>
      <c r="AY544" s="163">
        <f t="shared" si="115"/>
        <v>3.5962283791336436</v>
      </c>
      <c r="AZ544" s="163">
        <f t="shared" si="115"/>
        <v>2.3264411881503939</v>
      </c>
      <c r="BA544" s="163">
        <f t="shared" si="115"/>
        <v>1.1546471820650919</v>
      </c>
      <c r="BB544" s="163">
        <f t="shared" si="115"/>
        <v>2.1316282072803006E-14</v>
      </c>
      <c r="BC544" s="163">
        <f t="shared" si="115"/>
        <v>0</v>
      </c>
      <c r="BD544" s="163">
        <f t="shared" si="115"/>
        <v>0</v>
      </c>
      <c r="BE544" s="163">
        <f t="shared" si="115"/>
        <v>0</v>
      </c>
      <c r="BF544" s="163">
        <f t="shared" si="115"/>
        <v>0</v>
      </c>
      <c r="BG544" s="163">
        <f t="shared" si="115"/>
        <v>0</v>
      </c>
      <c r="BH544" s="163">
        <f t="shared" si="115"/>
        <v>0</v>
      </c>
      <c r="BI544" s="163">
        <f t="shared" si="115"/>
        <v>0</v>
      </c>
      <c r="BJ544" s="20"/>
      <c r="BK544" s="20"/>
    </row>
    <row r="545" spans="1:256" s="5" customFormat="1" hidden="1" outlineLevel="2">
      <c r="A545" s="20"/>
      <c r="B545" s="45" t="str">
        <f>C557</f>
        <v>Low Voltage Lines and Cables</v>
      </c>
      <c r="C545" s="46"/>
      <c r="D545" s="47" t="s">
        <v>72</v>
      </c>
      <c r="E545" s="46"/>
      <c r="F545" s="48"/>
      <c r="G545" s="167">
        <f>IF(G$3&gt;A6taxremlife,A6taxvalue-SUM($F545:F545),IF(A6taxremlife="N/A","n/a",A6taxvalue/A6taxremlife))</f>
        <v>33.935822270554404</v>
      </c>
      <c r="H545" s="167">
        <f>IF(H$3&gt;A6taxremlife,A6taxvalue-SUM($F545:G545),IF(A6taxremlife="N/A","n/a",A6taxvalue/A6taxremlife))</f>
        <v>33.935822270554404</v>
      </c>
      <c r="I545" s="167">
        <f>IF(I$3&gt;A6taxremlife,A6taxvalue-SUM($F545:H545),IF(A6taxremlife="N/A","n/a",A6taxvalue/A6taxremlife))</f>
        <v>33.935822270554404</v>
      </c>
      <c r="J545" s="167">
        <f>IF(J$3&gt;A6taxremlife,A6taxvalue-SUM($F545:I545),IF(A6taxremlife="N/A","n/a",A6taxvalue/A6taxremlife))</f>
        <v>33.935822270554404</v>
      </c>
      <c r="K545" s="167">
        <f>IF(K$3&gt;A6taxremlife,A6taxvalue-SUM($F545:J545),IF(A6taxremlife="N/A","n/a",A6taxvalue/A6taxremlife))</f>
        <v>33.935822270554404</v>
      </c>
      <c r="L545" s="167">
        <f>IF(L$3&gt;A6taxremlife,A6taxvalue-SUM($F545:K545),IF(A6taxremlife="N/A","n/a",A6taxvalue/A6taxremlife))</f>
        <v>33.935822270554404</v>
      </c>
      <c r="M545" s="167">
        <f>IF(M$3&gt;A6taxremlife,A6taxvalue-SUM($F545:L545),IF(A6taxremlife="N/A","n/a",A6taxvalue/A6taxremlife))</f>
        <v>33.935822270554404</v>
      </c>
      <c r="N545" s="167">
        <f>IF(N$3&gt;A6taxremlife,A6taxvalue-SUM($F545:M545),IF(A6taxremlife="N/A","n/a",A6taxvalue/A6taxremlife))</f>
        <v>33.935822270554404</v>
      </c>
      <c r="O545" s="167">
        <f>IF(O$3&gt;A6taxremlife,A6taxvalue-SUM($F545:N545),IF(A6taxremlife="N/A","n/a",A6taxvalue/A6taxremlife))</f>
        <v>33.935822270554404</v>
      </c>
      <c r="P545" s="167">
        <f>IF(P$3&gt;A6taxremlife,A6taxvalue-SUM($F545:O545),IF(A6taxremlife="N/A","n/a",A6taxvalue/A6taxremlife))</f>
        <v>33.935822270554404</v>
      </c>
      <c r="Q545" s="167">
        <f>IF(Q$3&gt;A6taxremlife,A6taxvalue-SUM($F545:P545),IF(A6taxremlife="N/A","n/a",A6taxvalue/A6taxremlife))</f>
        <v>33.935822270554404</v>
      </c>
      <c r="R545" s="167">
        <f>IF(R$3&gt;A6taxremlife,A6taxvalue-SUM($F545:Q545),IF(A6taxremlife="N/A","n/a",A6taxvalue/A6taxremlife))</f>
        <v>33.935822270554404</v>
      </c>
      <c r="S545" s="167">
        <f>IF(S$3&gt;A6taxremlife,A6taxvalue-SUM($F545:R545),IF(A6taxremlife="N/A","n/a",A6taxvalue/A6taxremlife))</f>
        <v>33.935822270554404</v>
      </c>
      <c r="T545" s="167">
        <f>IF(T$3&gt;A6taxremlife,A6taxvalue-SUM($F545:S545),IF(A6taxremlife="N/A","n/a",A6taxvalue/A6taxremlife))</f>
        <v>33.935822270554404</v>
      </c>
      <c r="U545" s="167">
        <f>IF(U$3&gt;A6taxremlife,A6taxvalue-SUM($F545:T545),IF(A6taxremlife="N/A","n/a",A6taxvalue/A6taxremlife))</f>
        <v>33.935822270554404</v>
      </c>
      <c r="V545" s="167">
        <f>IF(V$3&gt;A6taxremlife,A6taxvalue-SUM($F545:U545),IF(A6taxremlife="N/A","n/a",A6taxvalue/A6taxremlife))</f>
        <v>33.935822270554404</v>
      </c>
      <c r="W545" s="167">
        <f>IF(W$3&gt;A6taxremlife,A6taxvalue-SUM($F545:V545),IF(A6taxremlife="N/A","n/a",A6taxvalue/A6taxremlife))</f>
        <v>33.935822270554404</v>
      </c>
      <c r="X545" s="167">
        <f>IF(X$3&gt;A6taxremlife,A6taxvalue-SUM($F545:W545),IF(A6taxremlife="N/A","n/a",A6taxvalue/A6taxremlife))</f>
        <v>33.935822270554404</v>
      </c>
      <c r="Y545" s="167">
        <f>IF(Y$3&gt;A6taxremlife,A6taxvalue-SUM($F545:X545),IF(A6taxremlife="N/A","n/a",A6taxvalue/A6taxremlife))</f>
        <v>33.935822270554404</v>
      </c>
      <c r="Z545" s="167">
        <f>IF(Z$3&gt;A6taxremlife,A6taxvalue-SUM($F545:Y545),IF(A6taxremlife="N/A","n/a",A6taxvalue/A6taxremlife))</f>
        <v>33.935822270554404</v>
      </c>
      <c r="AA545" s="167">
        <f>IF(AA$3&gt;A6taxremlife,A6taxvalue-SUM($F545:Z545),IF(A6taxremlife="N/A","n/a",A6taxvalue/A6taxremlife))</f>
        <v>33.935822270554404</v>
      </c>
      <c r="AB545" s="167">
        <f>IF(AB$3&gt;A6taxremlife,A6taxvalue-SUM($F545:AA545),IF(A6taxremlife="N/A","n/a",A6taxvalue/A6taxremlife))</f>
        <v>33.935822270554404</v>
      </c>
      <c r="AC545" s="167">
        <f>IF(AC$3&gt;A6taxremlife,A6taxvalue-SUM($F545:AB545),IF(A6taxremlife="N/A","n/a",A6taxvalue/A6taxremlife))</f>
        <v>33.935822270554404</v>
      </c>
      <c r="AD545" s="167">
        <f>IF(AD$3&gt;A6taxremlife,A6taxvalue-SUM($F545:AC545),IF(A6taxremlife="N/A","n/a",A6taxvalue/A6taxremlife))</f>
        <v>33.935822270554404</v>
      </c>
      <c r="AE545" s="167">
        <f>IF(AE$3&gt;A6taxremlife,A6taxvalue-SUM($F545:AD545),IF(A6taxremlife="N/A","n/a",A6taxvalue/A6taxremlife))</f>
        <v>33.935822270554404</v>
      </c>
      <c r="AF545" s="167">
        <f>IF(AF$3&gt;A6taxremlife,A6taxvalue-SUM($F545:AE545),IF(A6taxremlife="N/A","n/a",A6taxvalue/A6taxremlife))</f>
        <v>33.935822270554404</v>
      </c>
      <c r="AG545" s="167">
        <f>IF(AG$3&gt;A6taxremlife,A6taxvalue-SUM($F545:AF545),IF(A6taxremlife="N/A","n/a",A6taxvalue/A6taxremlife))</f>
        <v>33.935822270554404</v>
      </c>
      <c r="AH545" s="167">
        <f>IF(AH$3&gt;A6taxremlife,A6taxvalue-SUM($F545:AG545),IF(A6taxremlife="N/A","n/a",A6taxvalue/A6taxremlife))</f>
        <v>33.935822270554404</v>
      </c>
      <c r="AI545" s="167">
        <f>IF(AI$3&gt;A6taxremlife,A6taxvalue-SUM($F545:AH545),IF(A6taxremlife="N/A","n/a",A6taxvalue/A6taxremlife))</f>
        <v>33.935822270554404</v>
      </c>
      <c r="AJ545" s="167">
        <f>IF(AJ$3&gt;A6taxremlife,A6taxvalue-SUM($F545:AI545),IF(A6taxremlife="N/A","n/a",A6taxvalue/A6taxremlife))</f>
        <v>33.935822270554404</v>
      </c>
      <c r="AK545" s="167">
        <f>IF(AK$3&gt;A6taxremlife,A6taxvalue-SUM($F545:AJ545),IF(A6taxremlife="N/A","n/a",A6taxvalue/A6taxremlife))</f>
        <v>33.935822270554404</v>
      </c>
      <c r="AL545" s="167">
        <f>IF(AL$3&gt;A6taxremlife,A6taxvalue-SUM($F545:AK545),IF(A6taxremlife="N/A","n/a",A6taxvalue/A6taxremlife))</f>
        <v>33.935822270554404</v>
      </c>
      <c r="AM545" s="167">
        <f>IF(AM$3&gt;A6taxremlife,A6taxvalue-SUM($F545:AL545),IF(A6taxremlife="N/A","n/a",A6taxvalue/A6taxremlife))</f>
        <v>33.935822270554404</v>
      </c>
      <c r="AN545" s="167">
        <f>IF(AN$3&gt;A6taxremlife,A6taxvalue-SUM($F545:AM545),IF(A6taxremlife="N/A","n/a",A6taxvalue/A6taxremlife))</f>
        <v>33.935822270554404</v>
      </c>
      <c r="AO545" s="167">
        <f>IF(AO$3&gt;A6taxremlife,A6taxvalue-SUM($F545:AN545),IF(A6taxremlife="N/A","n/a",A6taxvalue/A6taxremlife))</f>
        <v>33.935822270554404</v>
      </c>
      <c r="AP545" s="167">
        <f>IF(AP$3&gt;A6taxremlife,A6taxvalue-SUM($F545:AO545),IF(A6taxremlife="N/A","n/a",A6taxvalue/A6taxremlife))</f>
        <v>3.0908476738347872</v>
      </c>
      <c r="AQ545" s="167">
        <f>IF(AQ$3&gt;A6taxremlife,A6taxvalue-SUM($F545:AP545),IF(A6taxremlife="N/A","n/a",A6taxvalue/A6taxremlife))</f>
        <v>0</v>
      </c>
      <c r="AR545" s="167">
        <f>IF(AR$3&gt;A6taxremlife,A6taxvalue-SUM($F545:AQ545),IF(A6taxremlife="N/A","n/a",A6taxvalue/A6taxremlife))</f>
        <v>0</v>
      </c>
      <c r="AS545" s="167">
        <f>IF(AS$3&gt;A6taxremlife,A6taxvalue-SUM($F545:AR545),IF(A6taxremlife="N/A","n/a",A6taxvalue/A6taxremlife))</f>
        <v>0</v>
      </c>
      <c r="AT545" s="167">
        <f>IF(AT$3&gt;A6taxremlife,A6taxvalue-SUM($F545:AS545),IF(A6taxremlife="N/A","n/a",A6taxvalue/A6taxremlife))</f>
        <v>0</v>
      </c>
      <c r="AU545" s="167">
        <f>IF(AU$3&gt;A6taxremlife,A6taxvalue-SUM($F545:AT545),IF(A6taxremlife="N/A","n/a",A6taxvalue/A6taxremlife))</f>
        <v>0</v>
      </c>
      <c r="AV545" s="167">
        <f>IF(AV$3&gt;A6taxremlife,A6taxvalue-SUM($F545:AU545),IF(A6taxremlife="N/A","n/a",A6taxvalue/A6taxremlife))</f>
        <v>0</v>
      </c>
      <c r="AW545" s="167">
        <f>IF(AW$3&gt;A6taxremlife,A6taxvalue-SUM($F545:AV545),IF(A6taxremlife="N/A","n/a",A6taxvalue/A6taxremlife))</f>
        <v>0</v>
      </c>
      <c r="AX545" s="167">
        <f>IF(AX$3&gt;A6taxremlife,A6taxvalue-SUM($F545:AW545),IF(A6taxremlife="N/A","n/a",A6taxvalue/A6taxremlife))</f>
        <v>0</v>
      </c>
      <c r="AY545" s="167">
        <f>IF(AY$3&gt;A6taxremlife,A6taxvalue-SUM($F545:AX545),IF(A6taxremlife="N/A","n/a",A6taxvalue/A6taxremlife))</f>
        <v>0</v>
      </c>
      <c r="AZ545" s="167">
        <f>IF(AZ$3&gt;A6taxremlife,A6taxvalue-SUM($F545:AY545),IF(A6taxremlife="N/A","n/a",A6taxvalue/A6taxremlife))</f>
        <v>0</v>
      </c>
      <c r="BA545" s="167">
        <f>IF(BA$3&gt;A6taxremlife,A6taxvalue-SUM($F545:AZ545),IF(A6taxremlife="N/A","n/a",A6taxvalue/A6taxremlife))</f>
        <v>0</v>
      </c>
      <c r="BB545" s="167">
        <f>IF(BB$3&gt;A6taxremlife,A6taxvalue-SUM($F545:BA545),IF(A6taxremlife="N/A","n/a",A6taxvalue/A6taxremlife))</f>
        <v>0</v>
      </c>
      <c r="BC545" s="167">
        <f>IF(BC$3&gt;A6taxremlife,A6taxvalue-SUM($F545:BB545),IF(A6taxremlife="N/A","n/a",A6taxvalue/A6taxremlife))</f>
        <v>0</v>
      </c>
      <c r="BD545" s="167">
        <f>IF(BD$3&gt;A6taxremlife,A6taxvalue-SUM($F545:BC545),IF(A6taxremlife="N/A","n/a",A6taxvalue/A6taxremlife))</f>
        <v>0</v>
      </c>
      <c r="BE545" s="167">
        <f>IF(BE$3&gt;A6taxremlife,A6taxvalue-SUM($F545:BD545),IF(A6taxremlife="N/A","n/a",A6taxvalue/A6taxremlife))</f>
        <v>0</v>
      </c>
      <c r="BF545" s="167">
        <f>IF(BF$3&gt;A6taxremlife,A6taxvalue-SUM($F545:BE545),IF(A6taxremlife="N/A","n/a",A6taxvalue/A6taxremlife))</f>
        <v>0</v>
      </c>
      <c r="BG545" s="167">
        <f>IF(BG$3&gt;A6taxremlife,A6taxvalue-SUM($F545:BF545),IF(A6taxremlife="N/A","n/a",A6taxvalue/A6taxremlife))</f>
        <v>0</v>
      </c>
      <c r="BH545" s="167">
        <f>IF(BH$3&gt;A6taxremlife,A6taxvalue-SUM($F545:BG545),IF(A6taxremlife="N/A","n/a",A6taxvalue/A6taxremlife))</f>
        <v>0</v>
      </c>
      <c r="BI545" s="167">
        <f>IF(BI$3&gt;A6taxremlife,A6taxvalue-SUM($F545:BH545),IF(A6taxremlife="N/A","n/a",A6taxvalue/A6taxremlife))</f>
        <v>0</v>
      </c>
      <c r="BJ545" s="20"/>
      <c r="BK545" s="20"/>
      <c r="BL545"/>
      <c r="BM545"/>
      <c r="BN545"/>
      <c r="BO545"/>
      <c r="BP545"/>
      <c r="BQ545"/>
      <c r="BR545"/>
      <c r="BS545"/>
      <c r="BT545"/>
      <c r="BU545"/>
      <c r="BV545"/>
      <c r="BW545"/>
      <c r="BX545"/>
      <c r="BY545"/>
      <c r="BZ545"/>
      <c r="CA545"/>
      <c r="CB545"/>
      <c r="CC545"/>
      <c r="CD545"/>
      <c r="CE545"/>
      <c r="CF545"/>
      <c r="CG545"/>
      <c r="CH545"/>
      <c r="CI545"/>
      <c r="CJ545"/>
      <c r="CK545"/>
      <c r="CL545"/>
      <c r="CM545"/>
      <c r="CN545"/>
      <c r="CO545"/>
      <c r="CP545"/>
      <c r="CQ545"/>
      <c r="CR545"/>
      <c r="CS545"/>
      <c r="CT545"/>
      <c r="CU545"/>
      <c r="CV545"/>
      <c r="CW545"/>
      <c r="CX545"/>
      <c r="CY545"/>
      <c r="CZ545"/>
      <c r="DA545"/>
      <c r="DB545"/>
      <c r="DC545"/>
      <c r="DD545"/>
      <c r="DE545"/>
      <c r="DF545"/>
      <c r="DG545"/>
      <c r="DH545"/>
      <c r="DI545"/>
      <c r="DJ545"/>
      <c r="DK545"/>
      <c r="DL545"/>
      <c r="DM545"/>
      <c r="DN545"/>
      <c r="DO545"/>
      <c r="DP545"/>
      <c r="DQ545"/>
      <c r="DR545"/>
      <c r="DS545"/>
      <c r="DT545"/>
      <c r="DU545"/>
      <c r="DV545"/>
      <c r="DW545"/>
      <c r="DX545"/>
      <c r="DY545"/>
      <c r="DZ545"/>
      <c r="EA545"/>
      <c r="EB545"/>
      <c r="EC545"/>
      <c r="ED545"/>
      <c r="EE545"/>
      <c r="EF545"/>
      <c r="EG545"/>
      <c r="EH545"/>
      <c r="EI545"/>
      <c r="EJ545"/>
      <c r="EK545"/>
      <c r="EL545"/>
      <c r="EM545"/>
      <c r="EN545"/>
      <c r="EO545"/>
      <c r="EP545"/>
      <c r="EQ545"/>
      <c r="ER545"/>
      <c r="ES545"/>
      <c r="ET545"/>
      <c r="EU545"/>
      <c r="EV545"/>
      <c r="EW545"/>
      <c r="EX545"/>
      <c r="EY545"/>
      <c r="EZ545"/>
      <c r="FA545"/>
      <c r="FB545"/>
      <c r="FC545"/>
      <c r="FD545"/>
      <c r="FE545"/>
      <c r="FF545"/>
      <c r="FG545"/>
      <c r="FH545"/>
      <c r="FI545"/>
      <c r="FJ545"/>
      <c r="FK545"/>
      <c r="FL545"/>
      <c r="FM545"/>
      <c r="FN545"/>
      <c r="FO545"/>
      <c r="FP545"/>
      <c r="FQ545"/>
      <c r="FR545"/>
      <c r="FS545"/>
      <c r="FT545"/>
      <c r="FU545"/>
      <c r="FV545"/>
      <c r="FW545"/>
      <c r="FX545"/>
      <c r="FY545"/>
      <c r="FZ545"/>
      <c r="GA545"/>
      <c r="GB545"/>
      <c r="GC545"/>
      <c r="GD545"/>
      <c r="GE545"/>
      <c r="GF545"/>
      <c r="GG545"/>
      <c r="GH545"/>
      <c r="GI545"/>
      <c r="GJ545"/>
      <c r="GK545"/>
      <c r="GL545"/>
      <c r="GM545"/>
      <c r="GN545"/>
      <c r="GO545"/>
      <c r="GP545"/>
      <c r="GQ545"/>
      <c r="GR545"/>
      <c r="GS545"/>
      <c r="GT545"/>
      <c r="GU545"/>
      <c r="GV545"/>
      <c r="GW545"/>
      <c r="GX545"/>
      <c r="GY545"/>
      <c r="GZ545"/>
      <c r="HA545"/>
      <c r="HB545"/>
      <c r="HC545"/>
      <c r="HD545"/>
      <c r="HE545"/>
      <c r="HF545"/>
      <c r="HG545"/>
      <c r="HH545"/>
      <c r="HI545"/>
      <c r="HJ545"/>
      <c r="HK545"/>
      <c r="HL545"/>
      <c r="HM545"/>
      <c r="HN545"/>
      <c r="HO545"/>
      <c r="HP545"/>
      <c r="HQ545"/>
      <c r="HR545"/>
      <c r="HS545"/>
      <c r="HT545"/>
      <c r="HU545"/>
      <c r="HV545"/>
      <c r="HW545"/>
      <c r="HX545"/>
      <c r="HY545"/>
      <c r="HZ545"/>
      <c r="IA545"/>
      <c r="IB545"/>
      <c r="IC545"/>
      <c r="ID545"/>
      <c r="IE545"/>
      <c r="IF545"/>
      <c r="IG545"/>
      <c r="IH545"/>
      <c r="II545"/>
      <c r="IJ545"/>
      <c r="IK545"/>
      <c r="IL545"/>
      <c r="IM545"/>
      <c r="IN545"/>
      <c r="IO545"/>
      <c r="IP545"/>
      <c r="IQ545"/>
      <c r="IR545"/>
      <c r="IS545"/>
      <c r="IT545"/>
      <c r="IU545"/>
      <c r="IV545"/>
    </row>
    <row r="546" spans="1:256" s="5" customFormat="1" hidden="1" outlineLevel="2">
      <c r="A546" s="20"/>
      <c r="B546" s="20"/>
      <c r="C546" s="38"/>
      <c r="D546" s="641" t="s">
        <v>71</v>
      </c>
      <c r="E546" s="287">
        <v>0</v>
      </c>
      <c r="F546" s="40"/>
      <c r="G546" s="168"/>
      <c r="H546" s="168"/>
      <c r="I546" s="168"/>
      <c r="J546" s="168"/>
      <c r="K546" s="168"/>
      <c r="L546" s="168"/>
      <c r="M546" s="168"/>
      <c r="N546" s="168"/>
      <c r="O546" s="168"/>
      <c r="P546" s="168"/>
      <c r="Q546" s="168"/>
      <c r="R546" s="168"/>
      <c r="S546" s="168"/>
      <c r="T546" s="168"/>
      <c r="U546" s="168"/>
      <c r="V546" s="168"/>
      <c r="W546" s="168"/>
      <c r="X546" s="168"/>
      <c r="Y546" s="168"/>
      <c r="Z546" s="168"/>
      <c r="AA546" s="168"/>
      <c r="AB546" s="168"/>
      <c r="AC546" s="168"/>
      <c r="AD546" s="168"/>
      <c r="AE546" s="168"/>
      <c r="AF546" s="168"/>
      <c r="AG546" s="168"/>
      <c r="AH546" s="168"/>
      <c r="AI546" s="168"/>
      <c r="AJ546" s="168"/>
      <c r="AK546" s="168"/>
      <c r="AL546" s="168"/>
      <c r="AM546" s="168"/>
      <c r="AN546" s="168"/>
      <c r="AO546" s="168"/>
      <c r="AP546" s="168"/>
      <c r="AQ546" s="168"/>
      <c r="AR546" s="168"/>
      <c r="AS546" s="168"/>
      <c r="AT546" s="168"/>
      <c r="AU546" s="168"/>
      <c r="AV546" s="168"/>
      <c r="AW546" s="168"/>
      <c r="AX546" s="168"/>
      <c r="AY546" s="168"/>
      <c r="AZ546" s="168"/>
      <c r="BA546" s="168"/>
      <c r="BB546" s="168"/>
      <c r="BC546" s="168"/>
      <c r="BD546" s="168"/>
      <c r="BE546" s="168"/>
      <c r="BF546" s="168"/>
      <c r="BG546" s="168"/>
      <c r="BH546" s="168"/>
      <c r="BI546" s="168"/>
      <c r="BJ546" s="20"/>
      <c r="BK546" s="20"/>
      <c r="BL546"/>
      <c r="BM546"/>
      <c r="BN546"/>
      <c r="BO546"/>
      <c r="BP546"/>
      <c r="BQ546"/>
      <c r="BR546"/>
      <c r="BS546"/>
      <c r="BT546"/>
      <c r="BU546"/>
      <c r="BV546"/>
      <c r="BW546"/>
      <c r="BX546"/>
      <c r="BY546"/>
      <c r="BZ546"/>
      <c r="CA546"/>
      <c r="CB546"/>
      <c r="CC546"/>
      <c r="CD546"/>
      <c r="CE546"/>
      <c r="CF546"/>
      <c r="CG546"/>
      <c r="CH546"/>
      <c r="CI546"/>
      <c r="CJ546"/>
      <c r="CK546"/>
      <c r="CL546"/>
      <c r="CM546"/>
      <c r="CN546"/>
      <c r="CO546"/>
      <c r="CP546"/>
      <c r="CQ546"/>
      <c r="CR546"/>
      <c r="CS546"/>
      <c r="CT546"/>
      <c r="CU546"/>
      <c r="CV546"/>
      <c r="CW546"/>
      <c r="CX546"/>
      <c r="CY546"/>
      <c r="CZ546"/>
      <c r="DA546"/>
      <c r="DB546"/>
      <c r="DC546"/>
      <c r="DD546"/>
      <c r="DE546"/>
      <c r="DF546"/>
      <c r="DG546"/>
      <c r="DH546"/>
      <c r="DI546"/>
      <c r="DJ546"/>
      <c r="DK546"/>
      <c r="DL546"/>
      <c r="DM546"/>
      <c r="DN546"/>
      <c r="DO546"/>
      <c r="DP546"/>
      <c r="DQ546"/>
      <c r="DR546"/>
      <c r="DS546"/>
      <c r="DT546"/>
      <c r="DU546"/>
      <c r="DV546"/>
      <c r="DW546"/>
      <c r="DX546"/>
      <c r="DY546"/>
      <c r="DZ546"/>
      <c r="EA546"/>
      <c r="EB546"/>
      <c r="EC546"/>
      <c r="ED546"/>
      <c r="EE546"/>
      <c r="EF546"/>
      <c r="EG546"/>
      <c r="EH546"/>
      <c r="EI546"/>
      <c r="EJ546"/>
      <c r="EK546"/>
      <c r="EL546"/>
      <c r="EM546"/>
      <c r="EN546"/>
      <c r="EO546"/>
      <c r="EP546"/>
      <c r="EQ546"/>
      <c r="ER546"/>
      <c r="ES546"/>
      <c r="ET546"/>
      <c r="EU546"/>
      <c r="EV546"/>
      <c r="EW546"/>
      <c r="EX546"/>
      <c r="EY546"/>
      <c r="EZ546"/>
      <c r="FA546"/>
      <c r="FB546"/>
      <c r="FC546"/>
      <c r="FD546"/>
      <c r="FE546"/>
      <c r="FF546"/>
      <c r="FG546"/>
      <c r="FH546"/>
      <c r="FI546"/>
      <c r="FJ546"/>
      <c r="FK546"/>
      <c r="FL546"/>
      <c r="FM546"/>
      <c r="FN546"/>
      <c r="FO546"/>
      <c r="FP546"/>
      <c r="FQ546"/>
      <c r="FR546"/>
      <c r="FS546"/>
      <c r="FT546"/>
      <c r="FU546"/>
      <c r="FV546"/>
      <c r="FW546"/>
      <c r="FX546"/>
      <c r="FY546"/>
      <c r="FZ546"/>
      <c r="GA546"/>
      <c r="GB546"/>
      <c r="GC546"/>
      <c r="GD546"/>
      <c r="GE546"/>
      <c r="GF546"/>
      <c r="GG546"/>
      <c r="GH546"/>
      <c r="GI546"/>
      <c r="GJ546"/>
      <c r="GK546"/>
      <c r="GL546"/>
      <c r="GM546"/>
      <c r="GN546"/>
      <c r="GO546"/>
      <c r="GP546"/>
      <c r="GQ546"/>
      <c r="GR546"/>
      <c r="GS546"/>
      <c r="GT546"/>
      <c r="GU546"/>
      <c r="GV546"/>
      <c r="GW546"/>
      <c r="GX546"/>
      <c r="GY546"/>
      <c r="GZ546"/>
      <c r="HA546"/>
      <c r="HB546"/>
      <c r="HC546"/>
      <c r="HD546"/>
      <c r="HE546"/>
      <c r="HF546"/>
      <c r="HG546"/>
      <c r="HH546"/>
      <c r="HI546"/>
      <c r="HJ546"/>
      <c r="HK546"/>
      <c r="HL546"/>
      <c r="HM546"/>
      <c r="HN546"/>
      <c r="HO546"/>
      <c r="HP546"/>
      <c r="HQ546"/>
      <c r="HR546"/>
      <c r="HS546"/>
      <c r="HT546"/>
      <c r="HU546"/>
      <c r="HV546"/>
      <c r="HW546"/>
      <c r="HX546"/>
      <c r="HY546"/>
      <c r="HZ546"/>
      <c r="IA546"/>
      <c r="IB546"/>
      <c r="IC546"/>
      <c r="ID546"/>
      <c r="IE546"/>
      <c r="IF546"/>
      <c r="IG546"/>
      <c r="IH546"/>
      <c r="II546"/>
      <c r="IJ546"/>
      <c r="IK546"/>
      <c r="IL546"/>
      <c r="IM546"/>
      <c r="IN546"/>
      <c r="IO546"/>
      <c r="IP546"/>
      <c r="IQ546"/>
      <c r="IR546"/>
      <c r="IS546"/>
      <c r="IT546"/>
      <c r="IU546"/>
      <c r="IV546"/>
    </row>
    <row r="547" spans="1:256" s="5" customFormat="1" hidden="1" outlineLevel="2">
      <c r="A547" s="20"/>
      <c r="B547" s="20"/>
      <c r="C547" s="38"/>
      <c r="D547" s="641"/>
      <c r="E547" s="287">
        <v>1</v>
      </c>
      <c r="F547" s="40"/>
      <c r="G547" s="312"/>
      <c r="H547" s="168">
        <f>IF(A6taxstdlife="n/a","n/a",IF(H$3&gt;(A6taxstdlife+$E547),((Input!$G$148+Input!$G$114)*$G$7)-SUM($G547:G547),((Input!$G$148+Input!$G$114)*$G$7)/A6taxstdlife))</f>
        <v>4.1947361375887926</v>
      </c>
      <c r="I547" s="168">
        <f>IF(A6taxstdlife="n/a","n/a",IF(I$3&gt;(A6taxstdlife+$E547),((Input!$G$148+Input!$G$114)*$G$7)-SUM($G547:H547),((Input!$G$148+Input!$G$114)*$G$7)/A6taxstdlife))</f>
        <v>4.1947361375887926</v>
      </c>
      <c r="J547" s="168">
        <f>IF(A6taxstdlife="n/a","n/a",IF(J$3&gt;(A6taxstdlife+$E547),((Input!$G$148+Input!$G$114)*$G$7)-SUM($G547:I547),((Input!$G$148+Input!$G$114)*$G$7)/A6taxstdlife))</f>
        <v>4.1947361375887926</v>
      </c>
      <c r="K547" s="168">
        <f>IF(A6taxstdlife="n/a","n/a",IF(K$3&gt;(A6taxstdlife+$E547),((Input!$G$148+Input!$G$114)*$G$7)-SUM($G547:J547),((Input!$G$148+Input!$G$114)*$G$7)/A6taxstdlife))</f>
        <v>4.1947361375887926</v>
      </c>
      <c r="L547" s="168">
        <f>IF(A6taxstdlife="n/a","n/a",IF(L$3&gt;(A6taxstdlife+$E547),((Input!$G$148+Input!$G$114)*$G$7)-SUM($G547:K547),((Input!$G$148+Input!$G$114)*$G$7)/A6taxstdlife))</f>
        <v>4.1947361375887926</v>
      </c>
      <c r="M547" s="168">
        <f>IF(A6taxstdlife="n/a","n/a",IF(M$3&gt;(A6taxstdlife+$E547),((Input!$G$148+Input!$G$114)*$G$7)-SUM($G547:L547),((Input!$G$148+Input!$G$114)*$G$7)/A6taxstdlife))</f>
        <v>4.1947361375887926</v>
      </c>
      <c r="N547" s="168">
        <f>IF(A6taxstdlife="n/a","n/a",IF(N$3&gt;(A6taxstdlife+$E547),((Input!$G$148+Input!$G$114)*$G$7)-SUM($G547:M547),((Input!$G$148+Input!$G$114)*$G$7)/A6taxstdlife))</f>
        <v>4.1947361375887926</v>
      </c>
      <c r="O547" s="168">
        <f>IF(A6taxstdlife="n/a","n/a",IF(O$3&gt;(A6taxstdlife+$E547),((Input!$G$148+Input!$G$114)*$G$7)-SUM($G547:N547),((Input!$G$148+Input!$G$114)*$G$7)/A6taxstdlife))</f>
        <v>4.1947361375887926</v>
      </c>
      <c r="P547" s="168">
        <f>IF(A6taxstdlife="n/a","n/a",IF(P$3&gt;(A6taxstdlife+$E547),((Input!$G$148+Input!$G$114)*$G$7)-SUM($G547:O547),((Input!$G$148+Input!$G$114)*$G$7)/A6taxstdlife))</f>
        <v>4.1947361375887926</v>
      </c>
      <c r="Q547" s="168">
        <f>IF(A6taxstdlife="n/a","n/a",IF(Q$3&gt;(A6taxstdlife+$E547),((Input!$G$148+Input!$G$114)*$G$7)-SUM($G547:P547),((Input!$G$148+Input!$G$114)*$G$7)/A6taxstdlife))</f>
        <v>4.1947361375887926</v>
      </c>
      <c r="R547" s="168">
        <f>IF(A6taxstdlife="n/a","n/a",IF(R$3&gt;(A6taxstdlife+$E547),((Input!$G$148+Input!$G$114)*$G$7)-SUM($G547:Q547),((Input!$G$148+Input!$G$114)*$G$7)/A6taxstdlife))</f>
        <v>4.1947361375887926</v>
      </c>
      <c r="S547" s="168">
        <f>IF(A6taxstdlife="n/a","n/a",IF(S$3&gt;(A6taxstdlife+$E547),((Input!$G$148+Input!$G$114)*$G$7)-SUM($G547:R547),((Input!$G$148+Input!$G$114)*$G$7)/A6taxstdlife))</f>
        <v>4.1947361375887926</v>
      </c>
      <c r="T547" s="168">
        <f>IF(A6taxstdlife="n/a","n/a",IF(T$3&gt;(A6taxstdlife+$E547),((Input!$G$148+Input!$G$114)*$G$7)-SUM($G547:S547),((Input!$G$148+Input!$G$114)*$G$7)/A6taxstdlife))</f>
        <v>4.1947361375887926</v>
      </c>
      <c r="U547" s="168">
        <f>IF(A6taxstdlife="n/a","n/a",IF(U$3&gt;(A6taxstdlife+$E547),((Input!$G$148+Input!$G$114)*$G$7)-SUM($G547:T547),((Input!$G$148+Input!$G$114)*$G$7)/A6taxstdlife))</f>
        <v>4.1947361375887926</v>
      </c>
      <c r="V547" s="168">
        <f>IF(A6taxstdlife="n/a","n/a",IF(V$3&gt;(A6taxstdlife+$E547),((Input!$G$148+Input!$G$114)*$G$7)-SUM($G547:U547),((Input!$G$148+Input!$G$114)*$G$7)/A6taxstdlife))</f>
        <v>4.1947361375887926</v>
      </c>
      <c r="W547" s="168">
        <f>IF(A6taxstdlife="n/a","n/a",IF(W$3&gt;(A6taxstdlife+$E547),((Input!$G$148+Input!$G$114)*$G$7)-SUM($G547:V547),((Input!$G$148+Input!$G$114)*$G$7)/A6taxstdlife))</f>
        <v>4.1947361375887926</v>
      </c>
      <c r="X547" s="168">
        <f>IF(A6taxstdlife="n/a","n/a",IF(X$3&gt;(A6taxstdlife+$E547),((Input!$G$148+Input!$G$114)*$G$7)-SUM($G547:W547),((Input!$G$148+Input!$G$114)*$G$7)/A6taxstdlife))</f>
        <v>4.1947361375887926</v>
      </c>
      <c r="Y547" s="168">
        <f>IF(A6taxstdlife="n/a","n/a",IF(Y$3&gt;(A6taxstdlife+$E547),((Input!$G$148+Input!$G$114)*$G$7)-SUM($G547:X547),((Input!$G$148+Input!$G$114)*$G$7)/A6taxstdlife))</f>
        <v>4.1947361375887926</v>
      </c>
      <c r="Z547" s="168">
        <f>IF(A6taxstdlife="n/a","n/a",IF(Z$3&gt;(A6taxstdlife+$E547),((Input!$G$148+Input!$G$114)*$G$7)-SUM($G547:Y547),((Input!$G$148+Input!$G$114)*$G$7)/A6taxstdlife))</f>
        <v>4.1947361375887926</v>
      </c>
      <c r="AA547" s="168">
        <f>IF(A6taxstdlife="n/a","n/a",IF(AA$3&gt;(A6taxstdlife+$E547),((Input!$G$148+Input!$G$114)*$G$7)-SUM($G547:Z547),((Input!$G$148+Input!$G$114)*$G$7)/A6taxstdlife))</f>
        <v>4.1947361375887926</v>
      </c>
      <c r="AB547" s="168">
        <f>IF(A6taxstdlife="n/a","n/a",IF(AB$3&gt;(A6taxstdlife+$E547),((Input!$G$148+Input!$G$114)*$G$7)-SUM($G547:AA547),((Input!$G$148+Input!$G$114)*$G$7)/A6taxstdlife))</f>
        <v>4.1947361375887926</v>
      </c>
      <c r="AC547" s="168">
        <f>IF(A6taxstdlife="n/a","n/a",IF(AC$3&gt;(A6taxstdlife+$E547),((Input!$G$148+Input!$G$114)*$G$7)-SUM($G547:AB547),((Input!$G$148+Input!$G$114)*$G$7)/A6taxstdlife))</f>
        <v>4.1947361375887926</v>
      </c>
      <c r="AD547" s="168">
        <f>IF(A6taxstdlife="n/a","n/a",IF(AD$3&gt;(A6taxstdlife+$E547),((Input!$G$148+Input!$G$114)*$G$7)-SUM($G547:AC547),((Input!$G$148+Input!$G$114)*$G$7)/A6taxstdlife))</f>
        <v>4.1947361375887926</v>
      </c>
      <c r="AE547" s="168">
        <f>IF(A6taxstdlife="n/a","n/a",IF(AE$3&gt;(A6taxstdlife+$E547),((Input!$G$148+Input!$G$114)*$G$7)-SUM($G547:AD547),((Input!$G$148+Input!$G$114)*$G$7)/A6taxstdlife))</f>
        <v>4.1947361375887926</v>
      </c>
      <c r="AF547" s="168">
        <f>IF(A6taxstdlife="n/a","n/a",IF(AF$3&gt;(A6taxstdlife+$E547),((Input!$G$148+Input!$G$114)*$G$7)-SUM($G547:AE547),((Input!$G$148+Input!$G$114)*$G$7)/A6taxstdlife))</f>
        <v>4.1947361375887926</v>
      </c>
      <c r="AG547" s="168">
        <f>IF(A6taxstdlife="n/a","n/a",IF(AG$3&gt;(A6taxstdlife+$E547),((Input!$G$148+Input!$G$114)*$G$7)-SUM($G547:AF547),((Input!$G$148+Input!$G$114)*$G$7)/A6taxstdlife))</f>
        <v>4.1947361375887926</v>
      </c>
      <c r="AH547" s="168">
        <f>IF(A6taxstdlife="n/a","n/a",IF(AH$3&gt;(A6taxstdlife+$E547),((Input!$G$148+Input!$G$114)*$G$7)-SUM($G547:AG547),((Input!$G$148+Input!$G$114)*$G$7)/A6taxstdlife))</f>
        <v>4.1947361375887926</v>
      </c>
      <c r="AI547" s="168">
        <f>IF(A6taxstdlife="n/a","n/a",IF(AI$3&gt;(A6taxstdlife+$E547),((Input!$G$148+Input!$G$114)*$G$7)-SUM($G547:AH547),((Input!$G$148+Input!$G$114)*$G$7)/A6taxstdlife))</f>
        <v>4.1947361375887926</v>
      </c>
      <c r="AJ547" s="168">
        <f>IF(A6taxstdlife="n/a","n/a",IF(AJ$3&gt;(A6taxstdlife+$E547),((Input!$G$148+Input!$G$114)*$G$7)-SUM($G547:AI547),((Input!$G$148+Input!$G$114)*$G$7)/A6taxstdlife))</f>
        <v>4.1947361375887926</v>
      </c>
      <c r="AK547" s="168">
        <f>IF(A6taxstdlife="n/a","n/a",IF(AK$3&gt;(A6taxstdlife+$E547),((Input!$G$148+Input!$G$114)*$G$7)-SUM($G547:AJ547),((Input!$G$148+Input!$G$114)*$G$7)/A6taxstdlife))</f>
        <v>4.1947361375887926</v>
      </c>
      <c r="AL547" s="168">
        <f>IF(A6taxstdlife="n/a","n/a",IF(AL$3&gt;(A6taxstdlife+$E547),((Input!$G$148+Input!$G$114)*$G$7)-SUM($G547:AK547),((Input!$G$148+Input!$G$114)*$G$7)/A6taxstdlife))</f>
        <v>4.1947361375887926</v>
      </c>
      <c r="AM547" s="168">
        <f>IF(A6taxstdlife="n/a","n/a",IF(AM$3&gt;(A6taxstdlife+$E547),((Input!$G$148+Input!$G$114)*$G$7)-SUM($G547:AL547),((Input!$G$148+Input!$G$114)*$G$7)/A6taxstdlife))</f>
        <v>4.1947361375887926</v>
      </c>
      <c r="AN547" s="168">
        <f>IF(A6taxstdlife="n/a","n/a",IF(AN$3&gt;(A6taxstdlife+$E547),((Input!$G$148+Input!$G$114)*$G$7)-SUM($G547:AM547),((Input!$G$148+Input!$G$114)*$G$7)/A6taxstdlife))</f>
        <v>4.1947361375887926</v>
      </c>
      <c r="AO547" s="168">
        <f>IF(A6taxstdlife="n/a","n/a",IF(AO$3&gt;(A6taxstdlife+$E547),((Input!$G$148+Input!$G$114)*$G$7)-SUM($G547:AN547),((Input!$G$148+Input!$G$114)*$G$7)/A6taxstdlife))</f>
        <v>4.1947361375887926</v>
      </c>
      <c r="AP547" s="168">
        <f>IF(A6taxstdlife="n/a","n/a",IF(AP$3&gt;(A6taxstdlife+$E547),((Input!$G$148+Input!$G$114)*$G$7)-SUM($G547:AO547),((Input!$G$148+Input!$G$114)*$G$7)/A6taxstdlife))</f>
        <v>4.1947361375887926</v>
      </c>
      <c r="AQ547" s="168">
        <f>IF(A6taxstdlife="n/a","n/a",IF(AQ$3&gt;(A6taxstdlife+$E547),((Input!$G$148+Input!$G$114)*$G$7)-SUM($G547:AP547),((Input!$G$148+Input!$G$114)*$G$7)/A6taxstdlife))</f>
        <v>4.1947361375887926</v>
      </c>
      <c r="AR547" s="168">
        <f>IF(A6taxstdlife="n/a","n/a",IF(AR$3&gt;(A6taxstdlife+$E547),((Input!$G$148+Input!$G$114)*$G$7)-SUM($G547:AQ547),((Input!$G$148+Input!$G$114)*$G$7)/A6taxstdlife))</f>
        <v>4.1947361375887926</v>
      </c>
      <c r="AS547" s="168">
        <f>IF(A6taxstdlife="n/a","n/a",IF(AS$3&gt;(A6taxstdlife+$E547),((Input!$G$148+Input!$G$114)*$G$7)-SUM($G547:AR547),((Input!$G$148+Input!$G$114)*$G$7)/A6taxstdlife))</f>
        <v>4.1947361375887926</v>
      </c>
      <c r="AT547" s="168">
        <f>IF(A6taxstdlife="n/a","n/a",IF(AT$3&gt;(A6taxstdlife+$E547),((Input!$G$148+Input!$G$114)*$G$7)-SUM($G547:AS547),((Input!$G$148+Input!$G$114)*$G$7)/A6taxstdlife))</f>
        <v>4.1947361375887926</v>
      </c>
      <c r="AU547" s="168">
        <f>IF(A6taxstdlife="n/a","n/a",IF(AU$3&gt;(A6taxstdlife+$E547),((Input!$G$148+Input!$G$114)*$G$7)-SUM($G547:AT547),((Input!$G$148+Input!$G$114)*$G$7)/A6taxstdlife))</f>
        <v>4.1947361375887926</v>
      </c>
      <c r="AV547" s="168">
        <f>IF(A6taxstdlife="n/a","n/a",IF(AV$3&gt;(A6taxstdlife+$E547),((Input!$G$148+Input!$G$114)*$G$7)-SUM($G547:AU547),((Input!$G$148+Input!$G$114)*$G$7)/A6taxstdlife))</f>
        <v>4.1947361375887926</v>
      </c>
      <c r="AW547" s="168">
        <f>IF(A6taxstdlife="n/a","n/a",IF(AW$3&gt;(A6taxstdlife+$E547),((Input!$G$148+Input!$G$114)*$G$7)-SUM($G547:AV547),((Input!$G$148+Input!$G$114)*$G$7)/A6taxstdlife))</f>
        <v>4.1947361375887926</v>
      </c>
      <c r="AX547" s="168">
        <f>IF(A6taxstdlife="n/a","n/a",IF(AX$3&gt;(A6taxstdlife+$E547),((Input!$G$148+Input!$G$114)*$G$7)-SUM($G547:AW547),((Input!$G$148+Input!$G$114)*$G$7)/A6taxstdlife))</f>
        <v>4.1947361375887926</v>
      </c>
      <c r="AY547" s="168">
        <f>IF(A6taxstdlife="n/a","n/a",IF(AY$3&gt;(A6taxstdlife+$E547),((Input!$G$148+Input!$G$114)*$G$7)-SUM($G547:AX547),((Input!$G$148+Input!$G$114)*$G$7)/A6taxstdlife))</f>
        <v>4.1947361375887926</v>
      </c>
      <c r="AZ547" s="168">
        <f>IF(A6taxstdlife="n/a","n/a",IF(AZ$3&gt;(A6taxstdlife+$E547),((Input!$G$148+Input!$G$114)*$G$7)-SUM($G547:AY547),((Input!$G$148+Input!$G$114)*$G$7)/A6taxstdlife))</f>
        <v>4.1947361375887926</v>
      </c>
      <c r="BA547" s="168">
        <f>IF(A6taxstdlife="n/a","n/a",IF(BA$3&gt;(A6taxstdlife+$E547),((Input!$G$148+Input!$G$114)*$G$7)-SUM($G547:AZ547),((Input!$G$148+Input!$G$114)*$G$7)/A6taxstdlife))</f>
        <v>3.3557889100710838</v>
      </c>
      <c r="BB547" s="168">
        <f>IF(A6taxstdlife="n/a","n/a",IF(BB$3&gt;(A6taxstdlife+$E547),((Input!$G$148+Input!$G$114)*$G$7)-SUM($G547:BA547),((Input!$G$148+Input!$G$114)*$G$7)/A6taxstdlife))</f>
        <v>0</v>
      </c>
      <c r="BC547" s="168">
        <f>IF(A6taxstdlife="n/a","n/a",IF(BC$3&gt;(A6taxstdlife+$E547),((Input!$G$148+Input!$G$114)*$G$7)-SUM($G547:BB547),((Input!$G$148+Input!$G$114)*$G$7)/A6taxstdlife))</f>
        <v>0</v>
      </c>
      <c r="BD547" s="168">
        <f>IF(A6taxstdlife="n/a","n/a",IF(BD$3&gt;(A6taxstdlife+$E547),((Input!$G$148+Input!$G$114)*$G$7)-SUM($G547:BC547),((Input!$G$148+Input!$G$114)*$G$7)/A6taxstdlife))</f>
        <v>0</v>
      </c>
      <c r="BE547" s="168">
        <f>IF(A6taxstdlife="n/a","n/a",IF(BE$3&gt;(A6taxstdlife+$E547),((Input!$G$148+Input!$G$114)*$G$7)-SUM($G547:BD547),((Input!$G$148+Input!$G$114)*$G$7)/A6taxstdlife))</f>
        <v>0</v>
      </c>
      <c r="BF547" s="168">
        <f>IF(A6taxstdlife="n/a","n/a",IF(BF$3&gt;(A6taxstdlife+$E547),((Input!$G$148+Input!$G$114)*$G$7)-SUM($G547:BE547),((Input!$G$148+Input!$G$114)*$G$7)/A6taxstdlife))</f>
        <v>0</v>
      </c>
      <c r="BG547" s="168">
        <f>IF(A6taxstdlife="n/a","n/a",IF(BG$3&gt;(A6taxstdlife+$E547),((Input!$G$148+Input!$G$114)*$G$7)-SUM($G547:BF547),((Input!$G$148+Input!$G$114)*$G$7)/A6taxstdlife))</f>
        <v>0</v>
      </c>
      <c r="BH547" s="168">
        <f>IF(A6taxstdlife="n/a","n/a",IF(BH$3&gt;(A6taxstdlife+$E547),((Input!$G$148+Input!$G$114)*$G$7)-SUM($G547:BG547),((Input!$G$148+Input!$G$114)*$G$7)/A6taxstdlife))</f>
        <v>0</v>
      </c>
      <c r="BI547" s="168">
        <f>IF(A6taxstdlife="n/a","n/a",IF(BI$3&gt;(A6taxstdlife+$E547),((Input!$G$148+Input!$G$114)*$G$7)-SUM($G547:BH547),((Input!$G$148+Input!$G$114)*$G$7)/A6taxstdlife))</f>
        <v>0</v>
      </c>
      <c r="BJ547" s="20"/>
      <c r="BK547" s="20"/>
      <c r="BL547"/>
      <c r="BM547"/>
      <c r="BN547"/>
      <c r="BO547"/>
      <c r="BP547"/>
      <c r="BQ547"/>
      <c r="BR547"/>
      <c r="BS547"/>
      <c r="BT547"/>
      <c r="BU547"/>
      <c r="BV547"/>
      <c r="BW547"/>
      <c r="BX547"/>
      <c r="BY547"/>
      <c r="BZ547"/>
      <c r="CA547"/>
      <c r="CB547"/>
      <c r="CC547"/>
      <c r="CD547"/>
      <c r="CE547"/>
      <c r="CF547"/>
      <c r="CG547"/>
      <c r="CH547"/>
      <c r="CI547"/>
      <c r="CJ547"/>
      <c r="CK547"/>
      <c r="CL547"/>
      <c r="CM547"/>
      <c r="CN547"/>
      <c r="CO547"/>
      <c r="CP547"/>
      <c r="CQ547"/>
      <c r="CR547"/>
      <c r="CS547"/>
      <c r="CT547"/>
      <c r="CU547"/>
      <c r="CV547"/>
      <c r="CW547"/>
      <c r="CX547"/>
      <c r="CY547"/>
      <c r="CZ547"/>
      <c r="DA547"/>
      <c r="DB547"/>
      <c r="DC547"/>
      <c r="DD547"/>
      <c r="DE547"/>
      <c r="DF547"/>
      <c r="DG547"/>
      <c r="DH547"/>
      <c r="DI547"/>
      <c r="DJ547"/>
      <c r="DK547"/>
      <c r="DL547"/>
      <c r="DM547"/>
      <c r="DN547"/>
      <c r="DO547"/>
      <c r="DP547"/>
      <c r="DQ547"/>
      <c r="DR547"/>
      <c r="DS547"/>
      <c r="DT547"/>
      <c r="DU547"/>
      <c r="DV547"/>
      <c r="DW547"/>
      <c r="DX547"/>
      <c r="DY547"/>
      <c r="DZ547"/>
      <c r="EA547"/>
      <c r="EB547"/>
      <c r="EC547"/>
      <c r="ED547"/>
      <c r="EE547"/>
      <c r="EF547"/>
      <c r="EG547"/>
      <c r="EH547"/>
      <c r="EI547"/>
      <c r="EJ547"/>
      <c r="EK547"/>
      <c r="EL547"/>
      <c r="EM547"/>
      <c r="EN547"/>
      <c r="EO547"/>
      <c r="EP547"/>
      <c r="EQ547"/>
      <c r="ER547"/>
      <c r="ES547"/>
      <c r="ET547"/>
      <c r="EU547"/>
      <c r="EV547"/>
      <c r="EW547"/>
      <c r="EX547"/>
      <c r="EY547"/>
      <c r="EZ547"/>
      <c r="FA547"/>
      <c r="FB547"/>
      <c r="FC547"/>
      <c r="FD547"/>
      <c r="FE547"/>
      <c r="FF547"/>
      <c r="FG547"/>
      <c r="FH547"/>
      <c r="FI547"/>
      <c r="FJ547"/>
      <c r="FK547"/>
      <c r="FL547"/>
      <c r="FM547"/>
      <c r="FN547"/>
      <c r="FO547"/>
      <c r="FP547"/>
      <c r="FQ547"/>
      <c r="FR547"/>
      <c r="FS547"/>
      <c r="FT547"/>
      <c r="FU547"/>
      <c r="FV547"/>
      <c r="FW547"/>
      <c r="FX547"/>
      <c r="FY547"/>
      <c r="FZ547"/>
      <c r="GA547"/>
      <c r="GB547"/>
      <c r="GC547"/>
      <c r="GD547"/>
      <c r="GE547"/>
      <c r="GF547"/>
      <c r="GG547"/>
      <c r="GH547"/>
      <c r="GI547"/>
      <c r="GJ547"/>
      <c r="GK547"/>
      <c r="GL547"/>
      <c r="GM547"/>
      <c r="GN547"/>
      <c r="GO547"/>
      <c r="GP547"/>
      <c r="GQ547"/>
      <c r="GR547"/>
      <c r="GS547"/>
      <c r="GT547"/>
      <c r="GU547"/>
      <c r="GV547"/>
      <c r="GW547"/>
      <c r="GX547"/>
      <c r="GY547"/>
      <c r="GZ547"/>
      <c r="HA547"/>
      <c r="HB547"/>
      <c r="HC547"/>
      <c r="HD547"/>
      <c r="HE547"/>
      <c r="HF547"/>
      <c r="HG547"/>
      <c r="HH547"/>
      <c r="HI547"/>
      <c r="HJ547"/>
      <c r="HK547"/>
      <c r="HL547"/>
      <c r="HM547"/>
      <c r="HN547"/>
      <c r="HO547"/>
      <c r="HP547"/>
      <c r="HQ547"/>
      <c r="HR547"/>
      <c r="HS547"/>
      <c r="HT547"/>
      <c r="HU547"/>
      <c r="HV547"/>
      <c r="HW547"/>
      <c r="HX547"/>
      <c r="HY547"/>
      <c r="HZ547"/>
      <c r="IA547"/>
      <c r="IB547"/>
      <c r="IC547"/>
      <c r="ID547"/>
      <c r="IE547"/>
      <c r="IF547"/>
      <c r="IG547"/>
      <c r="IH547"/>
      <c r="II547"/>
      <c r="IJ547"/>
      <c r="IK547"/>
      <c r="IL547"/>
      <c r="IM547"/>
      <c r="IN547"/>
      <c r="IO547"/>
      <c r="IP547"/>
      <c r="IQ547"/>
      <c r="IR547"/>
      <c r="IS547"/>
      <c r="IT547"/>
      <c r="IU547"/>
      <c r="IV547"/>
    </row>
    <row r="548" spans="1:256" s="5" customFormat="1" hidden="1" outlineLevel="2">
      <c r="A548" s="20"/>
      <c r="B548" s="20"/>
      <c r="C548" s="38"/>
      <c r="D548" s="641"/>
      <c r="E548" s="287">
        <v>2</v>
      </c>
      <c r="F548" s="40"/>
      <c r="G548" s="313"/>
      <c r="H548" s="314"/>
      <c r="I548" s="168">
        <f>IF(A6taxstdlife="n/a","n/a",IF(I$3&gt;(A6taxstdlife+$E548),((Input!$H$148+Input!$H$114)*$H$7)-SUM($H548:H548),((Input!$H$148+Input!$H$114)*$H$7)/A6taxstdlife))</f>
        <v>4.7193441600284096</v>
      </c>
      <c r="J548" s="168">
        <f>IF(A6taxstdlife="n/a","n/a",IF(J$3&gt;(A6taxstdlife+$E548),((Input!$H$148+Input!$H$114)*$H$7)-SUM($H548:I548),((Input!$H$148+Input!$H$114)*$H$7)/A6taxstdlife))</f>
        <v>4.7193441600284096</v>
      </c>
      <c r="K548" s="168">
        <f>IF(A6taxstdlife="n/a","n/a",IF(K$3&gt;(A6taxstdlife+$E548),((Input!$H$148+Input!$H$114)*$H$7)-SUM($H548:J548),((Input!$H$148+Input!$H$114)*$H$7)/A6taxstdlife))</f>
        <v>4.7193441600284096</v>
      </c>
      <c r="L548" s="168">
        <f>IF(A6taxstdlife="n/a","n/a",IF(L$3&gt;(A6taxstdlife+$E548),((Input!$H$148+Input!$H$114)*$H$7)-SUM($H548:K548),((Input!$H$148+Input!$H$114)*$H$7)/A6taxstdlife))</f>
        <v>4.7193441600284096</v>
      </c>
      <c r="M548" s="168">
        <f>IF(A6taxstdlife="n/a","n/a",IF(M$3&gt;(A6taxstdlife+$E548),((Input!$H$148+Input!$H$114)*$H$7)-SUM($H548:L548),((Input!$H$148+Input!$H$114)*$H$7)/A6taxstdlife))</f>
        <v>4.7193441600284096</v>
      </c>
      <c r="N548" s="168">
        <f>IF(A6taxstdlife="n/a","n/a",IF(N$3&gt;(A6taxstdlife+$E548),((Input!$H$148+Input!$H$114)*$H$7)-SUM($H548:M548),((Input!$H$148+Input!$H$114)*$H$7)/A6taxstdlife))</f>
        <v>4.7193441600284096</v>
      </c>
      <c r="O548" s="168">
        <f>IF(A6taxstdlife="n/a","n/a",IF(O$3&gt;(A6taxstdlife+$E548),((Input!$H$148+Input!$H$114)*$H$7)-SUM($H548:N548),((Input!$H$148+Input!$H$114)*$H$7)/A6taxstdlife))</f>
        <v>4.7193441600284096</v>
      </c>
      <c r="P548" s="168">
        <f>IF(A6taxstdlife="n/a","n/a",IF(P$3&gt;(A6taxstdlife+$E548),((Input!$H$148+Input!$H$114)*$H$7)-SUM($H548:O548),((Input!$H$148+Input!$H$114)*$H$7)/A6taxstdlife))</f>
        <v>4.7193441600284096</v>
      </c>
      <c r="Q548" s="168">
        <f>IF(A6taxstdlife="n/a","n/a",IF(Q$3&gt;(A6taxstdlife+$E548),((Input!$H$148+Input!$H$114)*$H$7)-SUM($H548:P548),((Input!$H$148+Input!$H$114)*$H$7)/A6taxstdlife))</f>
        <v>4.7193441600284096</v>
      </c>
      <c r="R548" s="168">
        <f>IF(A6taxstdlife="n/a","n/a",IF(R$3&gt;(A6taxstdlife+$E548),((Input!$H$148+Input!$H$114)*$H$7)-SUM($H548:Q548),((Input!$H$148+Input!$H$114)*$H$7)/A6taxstdlife))</f>
        <v>4.7193441600284096</v>
      </c>
      <c r="S548" s="168">
        <f>IF(A6taxstdlife="n/a","n/a",IF(S$3&gt;(A6taxstdlife+$E548),((Input!$H$148+Input!$H$114)*$H$7)-SUM($H548:R548),((Input!$H$148+Input!$H$114)*$H$7)/A6taxstdlife))</f>
        <v>4.7193441600284096</v>
      </c>
      <c r="T548" s="168">
        <f>IF(A6taxstdlife="n/a","n/a",IF(T$3&gt;(A6taxstdlife+$E548),((Input!$H$148+Input!$H$114)*$H$7)-SUM($H548:S548),((Input!$H$148+Input!$H$114)*$H$7)/A6taxstdlife))</f>
        <v>4.7193441600284096</v>
      </c>
      <c r="U548" s="168">
        <f>IF(A6taxstdlife="n/a","n/a",IF(U$3&gt;(A6taxstdlife+$E548),((Input!$H$148+Input!$H$114)*$H$7)-SUM($H548:T548),((Input!$H$148+Input!$H$114)*$H$7)/A6taxstdlife))</f>
        <v>4.7193441600284096</v>
      </c>
      <c r="V548" s="168">
        <f>IF(A6taxstdlife="n/a","n/a",IF(V$3&gt;(A6taxstdlife+$E548),((Input!$H$148+Input!$H$114)*$H$7)-SUM($H548:U548),((Input!$H$148+Input!$H$114)*$H$7)/A6taxstdlife))</f>
        <v>4.7193441600284096</v>
      </c>
      <c r="W548" s="168">
        <f>IF(A6taxstdlife="n/a","n/a",IF(W$3&gt;(A6taxstdlife+$E548),((Input!$H$148+Input!$H$114)*$H$7)-SUM($H548:V548),((Input!$H$148+Input!$H$114)*$H$7)/A6taxstdlife))</f>
        <v>4.7193441600284096</v>
      </c>
      <c r="X548" s="168">
        <f>IF(A6taxstdlife="n/a","n/a",IF(X$3&gt;(A6taxstdlife+$E548),((Input!$H$148+Input!$H$114)*$H$7)-SUM($H548:W548),((Input!$H$148+Input!$H$114)*$H$7)/A6taxstdlife))</f>
        <v>4.7193441600284096</v>
      </c>
      <c r="Y548" s="168">
        <f>IF(A6taxstdlife="n/a","n/a",IF(Y$3&gt;(A6taxstdlife+$E548),((Input!$H$148+Input!$H$114)*$H$7)-SUM($H548:X548),((Input!$H$148+Input!$H$114)*$H$7)/A6taxstdlife))</f>
        <v>4.7193441600284096</v>
      </c>
      <c r="Z548" s="168">
        <f>IF(A6taxstdlife="n/a","n/a",IF(Z$3&gt;(A6taxstdlife+$E548),((Input!$H$148+Input!$H$114)*$H$7)-SUM($H548:Y548),((Input!$H$148+Input!$H$114)*$H$7)/A6taxstdlife))</f>
        <v>4.7193441600284096</v>
      </c>
      <c r="AA548" s="168">
        <f>IF(A6taxstdlife="n/a","n/a",IF(AA$3&gt;(A6taxstdlife+$E548),((Input!$H$148+Input!$H$114)*$H$7)-SUM($H548:Z548),((Input!$H$148+Input!$H$114)*$H$7)/A6taxstdlife))</f>
        <v>4.7193441600284096</v>
      </c>
      <c r="AB548" s="168">
        <f>IF(A6taxstdlife="n/a","n/a",IF(AB$3&gt;(A6taxstdlife+$E548),((Input!$H$148+Input!$H$114)*$H$7)-SUM($H548:AA548),((Input!$H$148+Input!$H$114)*$H$7)/A6taxstdlife))</f>
        <v>4.7193441600284096</v>
      </c>
      <c r="AC548" s="168">
        <f>IF(A6taxstdlife="n/a","n/a",IF(AC$3&gt;(A6taxstdlife+$E548),((Input!$H$148+Input!$H$114)*$H$7)-SUM($H548:AB548),((Input!$H$148+Input!$H$114)*$H$7)/A6taxstdlife))</f>
        <v>4.7193441600284096</v>
      </c>
      <c r="AD548" s="168">
        <f>IF(A6taxstdlife="n/a","n/a",IF(AD$3&gt;(A6taxstdlife+$E548),((Input!$H$148+Input!$H$114)*$H$7)-SUM($H548:AC548),((Input!$H$148+Input!$H$114)*$H$7)/A6taxstdlife))</f>
        <v>4.7193441600284096</v>
      </c>
      <c r="AE548" s="168">
        <f>IF(A6taxstdlife="n/a","n/a",IF(AE$3&gt;(A6taxstdlife+$E548),((Input!$H$148+Input!$H$114)*$H$7)-SUM($H548:AD548),((Input!$H$148+Input!$H$114)*$H$7)/A6taxstdlife))</f>
        <v>4.7193441600284096</v>
      </c>
      <c r="AF548" s="168">
        <f>IF(A6taxstdlife="n/a","n/a",IF(AF$3&gt;(A6taxstdlife+$E548),((Input!$H$148+Input!$H$114)*$H$7)-SUM($H548:AE548),((Input!$H$148+Input!$H$114)*$H$7)/A6taxstdlife))</f>
        <v>4.7193441600284096</v>
      </c>
      <c r="AG548" s="168">
        <f>IF(A6taxstdlife="n/a","n/a",IF(AG$3&gt;(A6taxstdlife+$E548),((Input!$H$148+Input!$H$114)*$H$7)-SUM($H548:AF548),((Input!$H$148+Input!$H$114)*$H$7)/A6taxstdlife))</f>
        <v>4.7193441600284096</v>
      </c>
      <c r="AH548" s="168">
        <f>IF(A6taxstdlife="n/a","n/a",IF(AH$3&gt;(A6taxstdlife+$E548),((Input!$H$148+Input!$H$114)*$H$7)-SUM($H548:AG548),((Input!$H$148+Input!$H$114)*$H$7)/A6taxstdlife))</f>
        <v>4.7193441600284096</v>
      </c>
      <c r="AI548" s="168">
        <f>IF(A6taxstdlife="n/a","n/a",IF(AI$3&gt;(A6taxstdlife+$E548),((Input!$H$148+Input!$H$114)*$H$7)-SUM($H548:AH548),((Input!$H$148+Input!$H$114)*$H$7)/A6taxstdlife))</f>
        <v>4.7193441600284096</v>
      </c>
      <c r="AJ548" s="168">
        <f>IF(A6taxstdlife="n/a","n/a",IF(AJ$3&gt;(A6taxstdlife+$E548),((Input!$H$148+Input!$H$114)*$H$7)-SUM($H548:AI548),((Input!$H$148+Input!$H$114)*$H$7)/A6taxstdlife))</f>
        <v>4.7193441600284096</v>
      </c>
      <c r="AK548" s="168">
        <f>IF(A6taxstdlife="n/a","n/a",IF(AK$3&gt;(A6taxstdlife+$E548),((Input!$H$148+Input!$H$114)*$H$7)-SUM($H548:AJ548),((Input!$H$148+Input!$H$114)*$H$7)/A6taxstdlife))</f>
        <v>4.7193441600284096</v>
      </c>
      <c r="AL548" s="168">
        <f>IF(A6taxstdlife="n/a","n/a",IF(AL$3&gt;(A6taxstdlife+$E548),((Input!$H$148+Input!$H$114)*$H$7)-SUM($H548:AK548),((Input!$H$148+Input!$H$114)*$H$7)/A6taxstdlife))</f>
        <v>4.7193441600284096</v>
      </c>
      <c r="AM548" s="168">
        <f>IF(A6taxstdlife="n/a","n/a",IF(AM$3&gt;(A6taxstdlife+$E548),((Input!$H$148+Input!$H$114)*$H$7)-SUM($H548:AL548),((Input!$H$148+Input!$H$114)*$H$7)/A6taxstdlife))</f>
        <v>4.7193441600284096</v>
      </c>
      <c r="AN548" s="168">
        <f>IF(A6taxstdlife="n/a","n/a",IF(AN$3&gt;(A6taxstdlife+$E548),((Input!$H$148+Input!$H$114)*$H$7)-SUM($H548:AM548),((Input!$H$148+Input!$H$114)*$H$7)/A6taxstdlife))</f>
        <v>4.7193441600284096</v>
      </c>
      <c r="AO548" s="168">
        <f>IF(A6taxstdlife="n/a","n/a",IF(AO$3&gt;(A6taxstdlife+$E548),((Input!$H$148+Input!$H$114)*$H$7)-SUM($H548:AN548),((Input!$H$148+Input!$H$114)*$H$7)/A6taxstdlife))</f>
        <v>4.7193441600284096</v>
      </c>
      <c r="AP548" s="168">
        <f>IF(A6taxstdlife="n/a","n/a",IF(AP$3&gt;(A6taxstdlife+$E548),((Input!$H$148+Input!$H$114)*$H$7)-SUM($H548:AO548),((Input!$H$148+Input!$H$114)*$H$7)/A6taxstdlife))</f>
        <v>4.7193441600284096</v>
      </c>
      <c r="AQ548" s="168">
        <f>IF(A6taxstdlife="n/a","n/a",IF(AQ$3&gt;(A6taxstdlife+$E548),((Input!$H$148+Input!$H$114)*$H$7)-SUM($H548:AP548),((Input!$H$148+Input!$H$114)*$H$7)/A6taxstdlife))</f>
        <v>4.7193441600284096</v>
      </c>
      <c r="AR548" s="168">
        <f>IF(A6taxstdlife="n/a","n/a",IF(AR$3&gt;(A6taxstdlife+$E548),((Input!$H$148+Input!$H$114)*$H$7)-SUM($H548:AQ548),((Input!$H$148+Input!$H$114)*$H$7)/A6taxstdlife))</f>
        <v>4.7193441600284096</v>
      </c>
      <c r="AS548" s="168">
        <f>IF(A6taxstdlife="n/a","n/a",IF(AS$3&gt;(A6taxstdlife+$E548),((Input!$H$148+Input!$H$114)*$H$7)-SUM($H548:AR548),((Input!$H$148+Input!$H$114)*$H$7)/A6taxstdlife))</f>
        <v>4.7193441600284096</v>
      </c>
      <c r="AT548" s="168">
        <f>IF(A6taxstdlife="n/a","n/a",IF(AT$3&gt;(A6taxstdlife+$E548),((Input!$H$148+Input!$H$114)*$H$7)-SUM($H548:AS548),((Input!$H$148+Input!$H$114)*$H$7)/A6taxstdlife))</f>
        <v>4.7193441600284096</v>
      </c>
      <c r="AU548" s="168">
        <f>IF(A6taxstdlife="n/a","n/a",IF(AU$3&gt;(A6taxstdlife+$E548),((Input!$H$148+Input!$H$114)*$H$7)-SUM($H548:AT548),((Input!$H$148+Input!$H$114)*$H$7)/A6taxstdlife))</f>
        <v>4.7193441600284096</v>
      </c>
      <c r="AV548" s="168">
        <f>IF(A6taxstdlife="n/a","n/a",IF(AV$3&gt;(A6taxstdlife+$E548),((Input!$H$148+Input!$H$114)*$H$7)-SUM($H548:AU548),((Input!$H$148+Input!$H$114)*$H$7)/A6taxstdlife))</f>
        <v>4.7193441600284096</v>
      </c>
      <c r="AW548" s="168">
        <f>IF(A6taxstdlife="n/a","n/a",IF(AW$3&gt;(A6taxstdlife+$E548),((Input!$H$148+Input!$H$114)*$H$7)-SUM($H548:AV548),((Input!$H$148+Input!$H$114)*$H$7)/A6taxstdlife))</f>
        <v>4.7193441600284096</v>
      </c>
      <c r="AX548" s="168">
        <f>IF(A6taxstdlife="n/a","n/a",IF(AX$3&gt;(A6taxstdlife+$E548),((Input!$H$148+Input!$H$114)*$H$7)-SUM($H548:AW548),((Input!$H$148+Input!$H$114)*$H$7)/A6taxstdlife))</f>
        <v>4.7193441600284096</v>
      </c>
      <c r="AY548" s="168">
        <f>IF(A6taxstdlife="n/a","n/a",IF(AY$3&gt;(A6taxstdlife+$E548),((Input!$H$148+Input!$H$114)*$H$7)-SUM($H548:AX548),((Input!$H$148+Input!$H$114)*$H$7)/A6taxstdlife))</f>
        <v>4.7193441600284096</v>
      </c>
      <c r="AZ548" s="168">
        <f>IF(A6taxstdlife="n/a","n/a",IF(AZ$3&gt;(A6taxstdlife+$E548),((Input!$H$148+Input!$H$114)*$H$7)-SUM($H548:AY548),((Input!$H$148+Input!$H$114)*$H$7)/A6taxstdlife))</f>
        <v>4.7193441600284096</v>
      </c>
      <c r="BA548" s="168">
        <f>IF(A6taxstdlife="n/a","n/a",IF(BA$3&gt;(A6taxstdlife+$E548),((Input!$H$148+Input!$H$114)*$H$7)-SUM($H548:AZ548),((Input!$H$148+Input!$H$114)*$H$7)/A6taxstdlife))</f>
        <v>4.7193441600284096</v>
      </c>
      <c r="BB548" s="168">
        <f>IF(A6taxstdlife="n/a","n/a",IF(BB$3&gt;(A6taxstdlife+$E548),((Input!$H$148+Input!$H$114)*$H$7)-SUM($H548:BA548),((Input!$H$148+Input!$H$114)*$H$7)/A6taxstdlife))</f>
        <v>3.7754753280225941</v>
      </c>
      <c r="BC548" s="168">
        <f>IF(A6taxstdlife="n/a","n/a",IF(BC$3&gt;(A6taxstdlife+$E548),((Input!$H$148+Input!$H$114)*$H$7)-SUM($H548:BB548),((Input!$H$148+Input!$H$114)*$H$7)/A6taxstdlife))</f>
        <v>0</v>
      </c>
      <c r="BD548" s="168">
        <f>IF(A6taxstdlife="n/a","n/a",IF(BD$3&gt;(A6taxstdlife+$E548),((Input!$H$148+Input!$H$114)*$H$7)-SUM($H548:BC548),((Input!$H$148+Input!$H$114)*$H$7)/A6taxstdlife))</f>
        <v>0</v>
      </c>
      <c r="BE548" s="168">
        <f>IF(A6taxstdlife="n/a","n/a",IF(BE$3&gt;(A6taxstdlife+$E548),((Input!$H$148+Input!$H$114)*$H$7)-SUM($H548:BD548),((Input!$H$148+Input!$H$114)*$H$7)/A6taxstdlife))</f>
        <v>0</v>
      </c>
      <c r="BF548" s="168">
        <f>IF(A6taxstdlife="n/a","n/a",IF(BF$3&gt;(A6taxstdlife+$E548),((Input!$H$148+Input!$H$114)*$H$7)-SUM($H548:BE548),((Input!$H$148+Input!$H$114)*$H$7)/A6taxstdlife))</f>
        <v>0</v>
      </c>
      <c r="BG548" s="168">
        <f>IF(A6taxstdlife="n/a","n/a",IF(BG$3&gt;(A6taxstdlife+$E548),((Input!$H$148+Input!$H$114)*$H$7)-SUM($H548:BF548),((Input!$H$148+Input!$H$114)*$H$7)/A6taxstdlife))</f>
        <v>0</v>
      </c>
      <c r="BH548" s="168">
        <f>IF(A6taxstdlife="n/a","n/a",IF(BH$3&gt;(A6taxstdlife+$E548),((Input!$H$148+Input!$H$114)*$H$7)-SUM($H548:BG548),((Input!$H$148+Input!$H$114)*$H$7)/A6taxstdlife))</f>
        <v>0</v>
      </c>
      <c r="BI548" s="168">
        <f>IF(A6taxstdlife="n/a","n/a",IF(BI$3&gt;(A6taxstdlife+$E548),((Input!$H$148+Input!$H$114)*$H$7)-SUM($H548:BH548),((Input!$H$148+Input!$H$114)*$H$7)/A6taxstdlife))</f>
        <v>0</v>
      </c>
      <c r="BJ548" s="20"/>
      <c r="BK548" s="20"/>
      <c r="BL548"/>
      <c r="BM548"/>
      <c r="BN548"/>
      <c r="BO548"/>
      <c r="BP548"/>
      <c r="BQ548"/>
      <c r="BR548"/>
      <c r="BS548"/>
      <c r="BT548"/>
      <c r="BU548"/>
      <c r="BV548"/>
      <c r="BW548"/>
      <c r="BX548"/>
      <c r="BY548"/>
      <c r="BZ548"/>
      <c r="CA548"/>
      <c r="CB548"/>
      <c r="CC548"/>
      <c r="CD548"/>
      <c r="CE548"/>
      <c r="CF548"/>
      <c r="CG548"/>
      <c r="CH548"/>
      <c r="CI548"/>
      <c r="CJ548"/>
      <c r="CK548"/>
      <c r="CL548"/>
      <c r="CM548"/>
      <c r="CN548"/>
      <c r="CO548"/>
      <c r="CP548"/>
      <c r="CQ548"/>
      <c r="CR548"/>
      <c r="CS548"/>
      <c r="CT548"/>
      <c r="CU548"/>
      <c r="CV548"/>
      <c r="CW548"/>
      <c r="CX548"/>
      <c r="CY548"/>
      <c r="CZ548"/>
      <c r="DA548"/>
      <c r="DB548"/>
      <c r="DC548"/>
      <c r="DD548"/>
      <c r="DE548"/>
      <c r="DF548"/>
      <c r="DG548"/>
      <c r="DH548"/>
      <c r="DI548"/>
      <c r="DJ548"/>
      <c r="DK548"/>
      <c r="DL548"/>
      <c r="DM548"/>
      <c r="DN548"/>
      <c r="DO548"/>
      <c r="DP548"/>
      <c r="DQ548"/>
      <c r="DR548"/>
      <c r="DS548"/>
      <c r="DT548"/>
      <c r="DU548"/>
      <c r="DV548"/>
      <c r="DW548"/>
      <c r="DX548"/>
      <c r="DY548"/>
      <c r="DZ548"/>
      <c r="EA548"/>
      <c r="EB548"/>
      <c r="EC548"/>
      <c r="ED548"/>
      <c r="EE548"/>
      <c r="EF548"/>
      <c r="EG548"/>
      <c r="EH548"/>
      <c r="EI548"/>
      <c r="EJ548"/>
      <c r="EK548"/>
      <c r="EL548"/>
      <c r="EM548"/>
      <c r="EN548"/>
      <c r="EO548"/>
      <c r="EP548"/>
      <c r="EQ548"/>
      <c r="ER548"/>
      <c r="ES548"/>
      <c r="ET548"/>
      <c r="EU548"/>
      <c r="EV548"/>
      <c r="EW548"/>
      <c r="EX548"/>
      <c r="EY548"/>
      <c r="EZ548"/>
      <c r="FA548"/>
      <c r="FB548"/>
      <c r="FC548"/>
      <c r="FD548"/>
      <c r="FE548"/>
      <c r="FF548"/>
      <c r="FG548"/>
      <c r="FH548"/>
      <c r="FI548"/>
      <c r="FJ548"/>
      <c r="FK548"/>
      <c r="FL548"/>
      <c r="FM548"/>
      <c r="FN548"/>
      <c r="FO548"/>
      <c r="FP548"/>
      <c r="FQ548"/>
      <c r="FR548"/>
      <c r="FS548"/>
      <c r="FT548"/>
      <c r="FU548"/>
      <c r="FV548"/>
      <c r="FW548"/>
      <c r="FX548"/>
      <c r="FY548"/>
      <c r="FZ548"/>
      <c r="GA548"/>
      <c r="GB548"/>
      <c r="GC548"/>
      <c r="GD548"/>
      <c r="GE548"/>
      <c r="GF548"/>
      <c r="GG548"/>
      <c r="GH548"/>
      <c r="GI548"/>
      <c r="GJ548"/>
      <c r="GK548"/>
      <c r="GL548"/>
      <c r="GM548"/>
      <c r="GN548"/>
      <c r="GO548"/>
      <c r="GP548"/>
      <c r="GQ548"/>
      <c r="GR548"/>
      <c r="GS548"/>
      <c r="GT548"/>
      <c r="GU548"/>
      <c r="GV548"/>
      <c r="GW548"/>
      <c r="GX548"/>
      <c r="GY548"/>
      <c r="GZ548"/>
      <c r="HA548"/>
      <c r="HB548"/>
      <c r="HC548"/>
      <c r="HD548"/>
      <c r="HE548"/>
      <c r="HF548"/>
      <c r="HG548"/>
      <c r="HH548"/>
      <c r="HI548"/>
      <c r="HJ548"/>
      <c r="HK548"/>
      <c r="HL548"/>
      <c r="HM548"/>
      <c r="HN548"/>
      <c r="HO548"/>
      <c r="HP548"/>
      <c r="HQ548"/>
      <c r="HR548"/>
      <c r="HS548"/>
      <c r="HT548"/>
      <c r="HU548"/>
      <c r="HV548"/>
      <c r="HW548"/>
      <c r="HX548"/>
      <c r="HY548"/>
      <c r="HZ548"/>
      <c r="IA548"/>
      <c r="IB548"/>
      <c r="IC548"/>
      <c r="ID548"/>
      <c r="IE548"/>
      <c r="IF548"/>
      <c r="IG548"/>
      <c r="IH548"/>
      <c r="II548"/>
      <c r="IJ548"/>
      <c r="IK548"/>
      <c r="IL548"/>
      <c r="IM548"/>
      <c r="IN548"/>
      <c r="IO548"/>
      <c r="IP548"/>
      <c r="IQ548"/>
      <c r="IR548"/>
      <c r="IS548"/>
      <c r="IT548"/>
      <c r="IU548"/>
      <c r="IV548"/>
    </row>
    <row r="549" spans="1:256" s="5" customFormat="1" hidden="1" outlineLevel="2">
      <c r="A549" s="20"/>
      <c r="B549" s="20"/>
      <c r="C549" s="38"/>
      <c r="D549" s="641"/>
      <c r="E549" s="287">
        <v>3</v>
      </c>
      <c r="F549" s="40"/>
      <c r="G549" s="313"/>
      <c r="H549" s="315"/>
      <c r="I549" s="314"/>
      <c r="J549" s="168">
        <f>IF(A6taxstdlife="n/a","n/a",IF(J$3&gt;(A6taxstdlife+$E549),((Input!$I$148+Input!$I$114)*$I$7)-SUM($I549:I549),((Input!$I$148+Input!$I$114)*$I$7)/A6taxstdlife))</f>
        <v>5.0919352013310535</v>
      </c>
      <c r="K549" s="168">
        <f>IF(A6taxstdlife="n/a","n/a",IF(K$3&gt;(A6taxstdlife+$E549),((Input!$I$148+Input!$I$114)*$I$7)-SUM($I549:J549),((Input!$I$148+Input!$I$114)*$I$7)/A6taxstdlife))</f>
        <v>5.0919352013310535</v>
      </c>
      <c r="L549" s="168">
        <f>IF(A6taxstdlife="n/a","n/a",IF(L$3&gt;(A6taxstdlife+$E549),((Input!$I$148+Input!$I$114)*$I$7)-SUM($I549:K549),((Input!$I$148+Input!$I$114)*$I$7)/A6taxstdlife))</f>
        <v>5.0919352013310535</v>
      </c>
      <c r="M549" s="168">
        <f>IF(A6taxstdlife="n/a","n/a",IF(M$3&gt;(A6taxstdlife+$E549),((Input!$I$148+Input!$I$114)*$I$7)-SUM($I549:L549),((Input!$I$148+Input!$I$114)*$I$7)/A6taxstdlife))</f>
        <v>5.0919352013310535</v>
      </c>
      <c r="N549" s="168">
        <f>IF(A6taxstdlife="n/a","n/a",IF(N$3&gt;(A6taxstdlife+$E549),((Input!$I$148+Input!$I$114)*$I$7)-SUM($I549:M549),((Input!$I$148+Input!$I$114)*$I$7)/A6taxstdlife))</f>
        <v>5.0919352013310535</v>
      </c>
      <c r="O549" s="168">
        <f>IF(A6taxstdlife="n/a","n/a",IF(O$3&gt;(A6taxstdlife+$E549),((Input!$I$148+Input!$I$114)*$I$7)-SUM($I549:N549),((Input!$I$148+Input!$I$114)*$I$7)/A6taxstdlife))</f>
        <v>5.0919352013310535</v>
      </c>
      <c r="P549" s="168">
        <f>IF(A6taxstdlife="n/a","n/a",IF(P$3&gt;(A6taxstdlife+$E549),((Input!$I$148+Input!$I$114)*$I$7)-SUM($I549:O549),((Input!$I$148+Input!$I$114)*$I$7)/A6taxstdlife))</f>
        <v>5.0919352013310535</v>
      </c>
      <c r="Q549" s="168">
        <f>IF(A6taxstdlife="n/a","n/a",IF(Q$3&gt;(A6taxstdlife+$E549),((Input!$I$148+Input!$I$114)*$I$7)-SUM($I549:P549),((Input!$I$148+Input!$I$114)*$I$7)/A6taxstdlife))</f>
        <v>5.0919352013310535</v>
      </c>
      <c r="R549" s="168">
        <f>IF(A6taxstdlife="n/a","n/a",IF(R$3&gt;(A6taxstdlife+$E549),((Input!$I$148+Input!$I$114)*$I$7)-SUM($I549:Q549),((Input!$I$148+Input!$I$114)*$I$7)/A6taxstdlife))</f>
        <v>5.0919352013310535</v>
      </c>
      <c r="S549" s="168">
        <f>IF(A6taxstdlife="n/a","n/a",IF(S$3&gt;(A6taxstdlife+$E549),((Input!$I$148+Input!$I$114)*$I$7)-SUM($I549:R549),((Input!$I$148+Input!$I$114)*$I$7)/A6taxstdlife))</f>
        <v>5.0919352013310535</v>
      </c>
      <c r="T549" s="168">
        <f>IF(A6taxstdlife="n/a","n/a",IF(T$3&gt;(A6taxstdlife+$E549),((Input!$I$148+Input!$I$114)*$I$7)-SUM($I549:S549),((Input!$I$148+Input!$I$114)*$I$7)/A6taxstdlife))</f>
        <v>5.0919352013310535</v>
      </c>
      <c r="U549" s="168">
        <f>IF(A6taxstdlife="n/a","n/a",IF(U$3&gt;(A6taxstdlife+$E549),((Input!$I$148+Input!$I$114)*$I$7)-SUM($I549:T549),((Input!$I$148+Input!$I$114)*$I$7)/A6taxstdlife))</f>
        <v>5.0919352013310535</v>
      </c>
      <c r="V549" s="168">
        <f>IF(A6taxstdlife="n/a","n/a",IF(V$3&gt;(A6taxstdlife+$E549),((Input!$I$148+Input!$I$114)*$I$7)-SUM($I549:U549),((Input!$I$148+Input!$I$114)*$I$7)/A6taxstdlife))</f>
        <v>5.0919352013310535</v>
      </c>
      <c r="W549" s="168">
        <f>IF(A6taxstdlife="n/a","n/a",IF(W$3&gt;(A6taxstdlife+$E549),((Input!$I$148+Input!$I$114)*$I$7)-SUM($I549:V549),((Input!$I$148+Input!$I$114)*$I$7)/A6taxstdlife))</f>
        <v>5.0919352013310535</v>
      </c>
      <c r="X549" s="168">
        <f>IF(A6taxstdlife="n/a","n/a",IF(X$3&gt;(A6taxstdlife+$E549),((Input!$I$148+Input!$I$114)*$I$7)-SUM($I549:W549),((Input!$I$148+Input!$I$114)*$I$7)/A6taxstdlife))</f>
        <v>5.0919352013310535</v>
      </c>
      <c r="Y549" s="168">
        <f>IF(A6taxstdlife="n/a","n/a",IF(Y$3&gt;(A6taxstdlife+$E549),((Input!$I$148+Input!$I$114)*$I$7)-SUM($I549:X549),((Input!$I$148+Input!$I$114)*$I$7)/A6taxstdlife))</f>
        <v>5.0919352013310535</v>
      </c>
      <c r="Z549" s="168">
        <f>IF(A6taxstdlife="n/a","n/a",IF(Z$3&gt;(A6taxstdlife+$E549),((Input!$I$148+Input!$I$114)*$I$7)-SUM($I549:Y549),((Input!$I$148+Input!$I$114)*$I$7)/A6taxstdlife))</f>
        <v>5.0919352013310535</v>
      </c>
      <c r="AA549" s="168">
        <f>IF(A6taxstdlife="n/a","n/a",IF(AA$3&gt;(A6taxstdlife+$E549),((Input!$I$148+Input!$I$114)*$I$7)-SUM($I549:Z549),((Input!$I$148+Input!$I$114)*$I$7)/A6taxstdlife))</f>
        <v>5.0919352013310535</v>
      </c>
      <c r="AB549" s="168">
        <f>IF(A6taxstdlife="n/a","n/a",IF(AB$3&gt;(A6taxstdlife+$E549),((Input!$I$148+Input!$I$114)*$I$7)-SUM($I549:AA549),((Input!$I$148+Input!$I$114)*$I$7)/A6taxstdlife))</f>
        <v>5.0919352013310535</v>
      </c>
      <c r="AC549" s="168">
        <f>IF(A6taxstdlife="n/a","n/a",IF(AC$3&gt;(A6taxstdlife+$E549),((Input!$I$148+Input!$I$114)*$I$7)-SUM($I549:AB549),((Input!$I$148+Input!$I$114)*$I$7)/A6taxstdlife))</f>
        <v>5.0919352013310535</v>
      </c>
      <c r="AD549" s="168">
        <f>IF(A6taxstdlife="n/a","n/a",IF(AD$3&gt;(A6taxstdlife+$E549),((Input!$I$148+Input!$I$114)*$I$7)-SUM($I549:AC549),((Input!$I$148+Input!$I$114)*$I$7)/A6taxstdlife))</f>
        <v>5.0919352013310535</v>
      </c>
      <c r="AE549" s="168">
        <f>IF(A6taxstdlife="n/a","n/a",IF(AE$3&gt;(A6taxstdlife+$E549),((Input!$I$148+Input!$I$114)*$I$7)-SUM($I549:AD549),((Input!$I$148+Input!$I$114)*$I$7)/A6taxstdlife))</f>
        <v>5.0919352013310535</v>
      </c>
      <c r="AF549" s="168">
        <f>IF(A6taxstdlife="n/a","n/a",IF(AF$3&gt;(A6taxstdlife+$E549),((Input!$I$148+Input!$I$114)*$I$7)-SUM($I549:AE549),((Input!$I$148+Input!$I$114)*$I$7)/A6taxstdlife))</f>
        <v>5.0919352013310535</v>
      </c>
      <c r="AG549" s="168">
        <f>IF(A6taxstdlife="n/a","n/a",IF(AG$3&gt;(A6taxstdlife+$E549),((Input!$I$148+Input!$I$114)*$I$7)-SUM($I549:AF549),((Input!$I$148+Input!$I$114)*$I$7)/A6taxstdlife))</f>
        <v>5.0919352013310535</v>
      </c>
      <c r="AH549" s="168">
        <f>IF(A6taxstdlife="n/a","n/a",IF(AH$3&gt;(A6taxstdlife+$E549),((Input!$I$148+Input!$I$114)*$I$7)-SUM($I549:AG549),((Input!$I$148+Input!$I$114)*$I$7)/A6taxstdlife))</f>
        <v>5.0919352013310535</v>
      </c>
      <c r="AI549" s="168">
        <f>IF(A6taxstdlife="n/a","n/a",IF(AI$3&gt;(A6taxstdlife+$E549),((Input!$I$148+Input!$I$114)*$I$7)-SUM($I549:AH549),((Input!$I$148+Input!$I$114)*$I$7)/A6taxstdlife))</f>
        <v>5.0919352013310535</v>
      </c>
      <c r="AJ549" s="168">
        <f>IF(A6taxstdlife="n/a","n/a",IF(AJ$3&gt;(A6taxstdlife+$E549),((Input!$I$148+Input!$I$114)*$I$7)-SUM($I549:AI549),((Input!$I$148+Input!$I$114)*$I$7)/A6taxstdlife))</f>
        <v>5.0919352013310535</v>
      </c>
      <c r="AK549" s="168">
        <f>IF(A6taxstdlife="n/a","n/a",IF(AK$3&gt;(A6taxstdlife+$E549),((Input!$I$148+Input!$I$114)*$I$7)-SUM($I549:AJ549),((Input!$I$148+Input!$I$114)*$I$7)/A6taxstdlife))</f>
        <v>5.0919352013310535</v>
      </c>
      <c r="AL549" s="168">
        <f>IF(A6taxstdlife="n/a","n/a",IF(AL$3&gt;(A6taxstdlife+$E549),((Input!$I$148+Input!$I$114)*$I$7)-SUM($I549:AK549),((Input!$I$148+Input!$I$114)*$I$7)/A6taxstdlife))</f>
        <v>5.0919352013310535</v>
      </c>
      <c r="AM549" s="168">
        <f>IF(A6taxstdlife="n/a","n/a",IF(AM$3&gt;(A6taxstdlife+$E549),((Input!$I$148+Input!$I$114)*$I$7)-SUM($I549:AL549),((Input!$I$148+Input!$I$114)*$I$7)/A6taxstdlife))</f>
        <v>5.0919352013310535</v>
      </c>
      <c r="AN549" s="168">
        <f>IF(A6taxstdlife="n/a","n/a",IF(AN$3&gt;(A6taxstdlife+$E549),((Input!$I$148+Input!$I$114)*$I$7)-SUM($I549:AM549),((Input!$I$148+Input!$I$114)*$I$7)/A6taxstdlife))</f>
        <v>5.0919352013310535</v>
      </c>
      <c r="AO549" s="168">
        <f>IF(A6taxstdlife="n/a","n/a",IF(AO$3&gt;(A6taxstdlife+$E549),((Input!$I$148+Input!$I$114)*$I$7)-SUM($I549:AN549),((Input!$I$148+Input!$I$114)*$I$7)/A6taxstdlife))</f>
        <v>5.0919352013310535</v>
      </c>
      <c r="AP549" s="168">
        <f>IF(A6taxstdlife="n/a","n/a",IF(AP$3&gt;(A6taxstdlife+$E549),((Input!$I$148+Input!$I$114)*$I$7)-SUM($I549:AO549),((Input!$I$148+Input!$I$114)*$I$7)/A6taxstdlife))</f>
        <v>5.0919352013310535</v>
      </c>
      <c r="AQ549" s="168">
        <f>IF(A6taxstdlife="n/a","n/a",IF(AQ$3&gt;(A6taxstdlife+$E549),((Input!$I$148+Input!$I$114)*$I$7)-SUM($I549:AP549),((Input!$I$148+Input!$I$114)*$I$7)/A6taxstdlife))</f>
        <v>5.0919352013310535</v>
      </c>
      <c r="AR549" s="168">
        <f>IF(A6taxstdlife="n/a","n/a",IF(AR$3&gt;(A6taxstdlife+$E549),((Input!$I$148+Input!$I$114)*$I$7)-SUM($I549:AQ549),((Input!$I$148+Input!$I$114)*$I$7)/A6taxstdlife))</f>
        <v>5.0919352013310535</v>
      </c>
      <c r="AS549" s="168">
        <f>IF(A6taxstdlife="n/a","n/a",IF(AS$3&gt;(A6taxstdlife+$E549),((Input!$I$148+Input!$I$114)*$I$7)-SUM($I549:AR549),((Input!$I$148+Input!$I$114)*$I$7)/A6taxstdlife))</f>
        <v>5.0919352013310535</v>
      </c>
      <c r="AT549" s="168">
        <f>IF(A6taxstdlife="n/a","n/a",IF(AT$3&gt;(A6taxstdlife+$E549),((Input!$I$148+Input!$I$114)*$I$7)-SUM($I549:AS549),((Input!$I$148+Input!$I$114)*$I$7)/A6taxstdlife))</f>
        <v>5.0919352013310535</v>
      </c>
      <c r="AU549" s="168">
        <f>IF(A6taxstdlife="n/a","n/a",IF(AU$3&gt;(A6taxstdlife+$E549),((Input!$I$148+Input!$I$114)*$I$7)-SUM($I549:AT549),((Input!$I$148+Input!$I$114)*$I$7)/A6taxstdlife))</f>
        <v>5.0919352013310535</v>
      </c>
      <c r="AV549" s="168">
        <f>IF(A6taxstdlife="n/a","n/a",IF(AV$3&gt;(A6taxstdlife+$E549),((Input!$I$148+Input!$I$114)*$I$7)-SUM($I549:AU549),((Input!$I$148+Input!$I$114)*$I$7)/A6taxstdlife))</f>
        <v>5.0919352013310535</v>
      </c>
      <c r="AW549" s="168">
        <f>IF(A6taxstdlife="n/a","n/a",IF(AW$3&gt;(A6taxstdlife+$E549),((Input!$I$148+Input!$I$114)*$I$7)-SUM($I549:AV549),((Input!$I$148+Input!$I$114)*$I$7)/A6taxstdlife))</f>
        <v>5.0919352013310535</v>
      </c>
      <c r="AX549" s="168">
        <f>IF(A6taxstdlife="n/a","n/a",IF(AX$3&gt;(A6taxstdlife+$E549),((Input!$I$148+Input!$I$114)*$I$7)-SUM($I549:AW549),((Input!$I$148+Input!$I$114)*$I$7)/A6taxstdlife))</f>
        <v>5.0919352013310535</v>
      </c>
      <c r="AY549" s="168">
        <f>IF(A6taxstdlife="n/a","n/a",IF(AY$3&gt;(A6taxstdlife+$E549),((Input!$I$148+Input!$I$114)*$I$7)-SUM($I549:AX549),((Input!$I$148+Input!$I$114)*$I$7)/A6taxstdlife))</f>
        <v>5.0919352013310535</v>
      </c>
      <c r="AZ549" s="168">
        <f>IF(A6taxstdlife="n/a","n/a",IF(AZ$3&gt;(A6taxstdlife+$E549),((Input!$I$148+Input!$I$114)*$I$7)-SUM($I549:AY549),((Input!$I$148+Input!$I$114)*$I$7)/A6taxstdlife))</f>
        <v>5.0919352013310535</v>
      </c>
      <c r="BA549" s="168">
        <f>IF(A6taxstdlife="n/a","n/a",IF(BA$3&gt;(A6taxstdlife+$E549),((Input!$I$148+Input!$I$114)*$I$7)-SUM($I549:AZ549),((Input!$I$148+Input!$I$114)*$I$7)/A6taxstdlife))</f>
        <v>5.0919352013310535</v>
      </c>
      <c r="BB549" s="168">
        <f>IF(A6taxstdlife="n/a","n/a",IF(BB$3&gt;(A6taxstdlife+$E549),((Input!$I$148+Input!$I$114)*$I$7)-SUM($I549:BA549),((Input!$I$148+Input!$I$114)*$I$7)/A6taxstdlife))</f>
        <v>5.0919352013310535</v>
      </c>
      <c r="BC549" s="168">
        <f>IF(A6taxstdlife="n/a","n/a",IF(BC$3&gt;(A6taxstdlife+$E549),((Input!$I$148+Input!$I$114)*$I$7)-SUM($I549:BB549),((Input!$I$148+Input!$I$114)*$I$7)/A6taxstdlife))</f>
        <v>4.0735481610650766</v>
      </c>
      <c r="BD549" s="168">
        <f>IF(A6taxstdlife="n/a","n/a",IF(BD$3&gt;(A6taxstdlife+$E549),((Input!$I$148+Input!$I$114)*$I$7)-SUM($I549:BC549),((Input!$I$148+Input!$I$114)*$I$7)/A6taxstdlife))</f>
        <v>0</v>
      </c>
      <c r="BE549" s="168">
        <f>IF(A6taxstdlife="n/a","n/a",IF(BE$3&gt;(A6taxstdlife+$E549),((Input!$I$148+Input!$I$114)*$I$7)-SUM($I549:BD549),((Input!$I$148+Input!$I$114)*$I$7)/A6taxstdlife))</f>
        <v>0</v>
      </c>
      <c r="BF549" s="168">
        <f>IF(A6taxstdlife="n/a","n/a",IF(BF$3&gt;(A6taxstdlife+$E549),((Input!$I$148+Input!$I$114)*$I$7)-SUM($I549:BE549),((Input!$I$148+Input!$I$114)*$I$7)/A6taxstdlife))</f>
        <v>0</v>
      </c>
      <c r="BG549" s="168">
        <f>IF(A6taxstdlife="n/a","n/a",IF(BG$3&gt;(A6taxstdlife+$E549),((Input!$I$148+Input!$I$114)*$I$7)-SUM($I549:BF549),((Input!$I$148+Input!$I$114)*$I$7)/A6taxstdlife))</f>
        <v>0</v>
      </c>
      <c r="BH549" s="168">
        <f>IF(A6taxstdlife="n/a","n/a",IF(BH$3&gt;(A6taxstdlife+$E549),((Input!$I$148+Input!$I$114)*$I$7)-SUM($I549:BG549),((Input!$I$148+Input!$I$114)*$I$7)/A6taxstdlife))</f>
        <v>0</v>
      </c>
      <c r="BI549" s="168">
        <f>IF(A6taxstdlife="n/a","n/a",IF(BI$3&gt;(A6taxstdlife+$E549),((Input!$I$148+Input!$I$114)*$I$7)-SUM($I549:BH549),((Input!$I$148+Input!$I$114)*$I$7)/A6taxstdlife))</f>
        <v>0</v>
      </c>
      <c r="BJ549" s="20"/>
      <c r="BK549" s="20"/>
      <c r="BL549"/>
      <c r="BM549"/>
      <c r="BN549"/>
      <c r="BO549"/>
      <c r="BP549"/>
      <c r="BQ549"/>
      <c r="BR549"/>
      <c r="BS549"/>
      <c r="BT549"/>
      <c r="BU549"/>
      <c r="BV549"/>
      <c r="BW549"/>
      <c r="BX549"/>
      <c r="BY549"/>
      <c r="BZ549"/>
      <c r="CA549"/>
      <c r="CB549"/>
      <c r="CC549"/>
      <c r="CD549"/>
      <c r="CE549"/>
      <c r="CF549"/>
      <c r="CG549"/>
      <c r="CH549"/>
      <c r="CI549"/>
      <c r="CJ549"/>
      <c r="CK549"/>
      <c r="CL549"/>
      <c r="CM549"/>
      <c r="CN549"/>
      <c r="CO549"/>
      <c r="CP549"/>
      <c r="CQ549"/>
      <c r="CR549"/>
      <c r="CS549"/>
      <c r="CT549"/>
      <c r="CU549"/>
      <c r="CV549"/>
      <c r="CW549"/>
      <c r="CX549"/>
      <c r="CY549"/>
      <c r="CZ549"/>
      <c r="DA549"/>
      <c r="DB549"/>
      <c r="DC549"/>
      <c r="DD549"/>
      <c r="DE549"/>
      <c r="DF549"/>
      <c r="DG549"/>
      <c r="DH549"/>
      <c r="DI549"/>
      <c r="DJ549"/>
      <c r="DK549"/>
      <c r="DL549"/>
      <c r="DM549"/>
      <c r="DN549"/>
      <c r="DO549"/>
      <c r="DP549"/>
      <c r="DQ549"/>
      <c r="DR549"/>
      <c r="DS549"/>
      <c r="DT549"/>
      <c r="DU549"/>
      <c r="DV549"/>
      <c r="DW549"/>
      <c r="DX549"/>
      <c r="DY549"/>
      <c r="DZ549"/>
      <c r="EA549"/>
      <c r="EB549"/>
      <c r="EC549"/>
      <c r="ED549"/>
      <c r="EE549"/>
      <c r="EF549"/>
      <c r="EG549"/>
      <c r="EH549"/>
      <c r="EI549"/>
      <c r="EJ549"/>
      <c r="EK549"/>
      <c r="EL549"/>
      <c r="EM549"/>
      <c r="EN549"/>
      <c r="EO549"/>
      <c r="EP549"/>
      <c r="EQ549"/>
      <c r="ER549"/>
      <c r="ES549"/>
      <c r="ET549"/>
      <c r="EU549"/>
      <c r="EV549"/>
      <c r="EW549"/>
      <c r="EX549"/>
      <c r="EY549"/>
      <c r="EZ549"/>
      <c r="FA549"/>
      <c r="FB549"/>
      <c r="FC549"/>
      <c r="FD549"/>
      <c r="FE549"/>
      <c r="FF549"/>
      <c r="FG549"/>
      <c r="FH549"/>
      <c r="FI549"/>
      <c r="FJ549"/>
      <c r="FK549"/>
      <c r="FL549"/>
      <c r="FM549"/>
      <c r="FN549"/>
      <c r="FO549"/>
      <c r="FP549"/>
      <c r="FQ549"/>
      <c r="FR549"/>
      <c r="FS549"/>
      <c r="FT549"/>
      <c r="FU549"/>
      <c r="FV549"/>
      <c r="FW549"/>
      <c r="FX549"/>
      <c r="FY549"/>
      <c r="FZ549"/>
      <c r="GA549"/>
      <c r="GB549"/>
      <c r="GC549"/>
      <c r="GD549"/>
      <c r="GE549"/>
      <c r="GF549"/>
      <c r="GG549"/>
      <c r="GH549"/>
      <c r="GI549"/>
      <c r="GJ549"/>
      <c r="GK549"/>
      <c r="GL549"/>
      <c r="GM549"/>
      <c r="GN549"/>
      <c r="GO549"/>
      <c r="GP549"/>
      <c r="GQ549"/>
      <c r="GR549"/>
      <c r="GS549"/>
      <c r="GT549"/>
      <c r="GU549"/>
      <c r="GV549"/>
      <c r="GW549"/>
      <c r="GX549"/>
      <c r="GY549"/>
      <c r="GZ549"/>
      <c r="HA549"/>
      <c r="HB549"/>
      <c r="HC549"/>
      <c r="HD549"/>
      <c r="HE549"/>
      <c r="HF549"/>
      <c r="HG549"/>
      <c r="HH549"/>
      <c r="HI549"/>
      <c r="HJ549"/>
      <c r="HK549"/>
      <c r="HL549"/>
      <c r="HM549"/>
      <c r="HN549"/>
      <c r="HO549"/>
      <c r="HP549"/>
      <c r="HQ549"/>
      <c r="HR549"/>
      <c r="HS549"/>
      <c r="HT549"/>
      <c r="HU549"/>
      <c r="HV549"/>
      <c r="HW549"/>
      <c r="HX549"/>
      <c r="HY549"/>
      <c r="HZ549"/>
      <c r="IA549"/>
      <c r="IB549"/>
      <c r="IC549"/>
      <c r="ID549"/>
      <c r="IE549"/>
      <c r="IF549"/>
      <c r="IG549"/>
      <c r="IH549"/>
      <c r="II549"/>
      <c r="IJ549"/>
      <c r="IK549"/>
      <c r="IL549"/>
      <c r="IM549"/>
      <c r="IN549"/>
      <c r="IO549"/>
      <c r="IP549"/>
      <c r="IQ549"/>
      <c r="IR549"/>
      <c r="IS549"/>
      <c r="IT549"/>
      <c r="IU549"/>
      <c r="IV549"/>
    </row>
    <row r="550" spans="1:256" s="5" customFormat="1" hidden="1" outlineLevel="2">
      <c r="A550" s="20"/>
      <c r="B550" s="20"/>
      <c r="C550" s="38"/>
      <c r="D550" s="641"/>
      <c r="E550" s="287">
        <v>4</v>
      </c>
      <c r="F550" s="40"/>
      <c r="G550" s="313"/>
      <c r="H550" s="315"/>
      <c r="I550" s="315"/>
      <c r="J550" s="314"/>
      <c r="K550" s="168">
        <f>IF(A6taxstdlife="n/a","n/a",IF(K$3&gt;(A6taxstdlife+$E550),((Input!$J$148+Input!$J$114)*$J$7)-SUM($J550:J550),((Input!$J$148+Input!$J$114)*$J$7)/A6taxstdlife))</f>
        <v>5.2800123920369906</v>
      </c>
      <c r="L550" s="168">
        <f>IF(A6taxstdlife="n/a","n/a",IF(L$3&gt;(A6taxstdlife+$E550),((Input!$J$148+Input!$J$114)*$J$7)-SUM($J550:K550),((Input!$J$148+Input!$J$114)*$J$7)/A6taxstdlife))</f>
        <v>5.2800123920369906</v>
      </c>
      <c r="M550" s="168">
        <f>IF(A6taxstdlife="n/a","n/a",IF(M$3&gt;(A6taxstdlife+$E550),((Input!$J$148+Input!$J$114)*$J$7)-SUM($J550:L550),((Input!$J$148+Input!$J$114)*$J$7)/A6taxstdlife))</f>
        <v>5.2800123920369906</v>
      </c>
      <c r="N550" s="168">
        <f>IF(A6taxstdlife="n/a","n/a",IF(N$3&gt;(A6taxstdlife+$E550),((Input!$J$148+Input!$J$114)*$J$7)-SUM($J550:M550),((Input!$J$148+Input!$J$114)*$J$7)/A6taxstdlife))</f>
        <v>5.2800123920369906</v>
      </c>
      <c r="O550" s="168">
        <f>IF(A6taxstdlife="n/a","n/a",IF(O$3&gt;(A6taxstdlife+$E550),((Input!$J$148+Input!$J$114)*$J$7)-SUM($J550:N550),((Input!$J$148+Input!$J$114)*$J$7)/A6taxstdlife))</f>
        <v>5.2800123920369906</v>
      </c>
      <c r="P550" s="168">
        <f>IF(A6taxstdlife="n/a","n/a",IF(P$3&gt;(A6taxstdlife+$E550),((Input!$J$148+Input!$J$114)*$J$7)-SUM($J550:O550),((Input!$J$148+Input!$J$114)*$J$7)/A6taxstdlife))</f>
        <v>5.2800123920369906</v>
      </c>
      <c r="Q550" s="168">
        <f>IF(A6taxstdlife="n/a","n/a",IF(Q$3&gt;(A6taxstdlife+$E550),((Input!$J$148+Input!$J$114)*$J$7)-SUM($J550:P550),((Input!$J$148+Input!$J$114)*$J$7)/A6taxstdlife))</f>
        <v>5.2800123920369906</v>
      </c>
      <c r="R550" s="168">
        <f>IF(A6taxstdlife="n/a","n/a",IF(R$3&gt;(A6taxstdlife+$E550),((Input!$J$148+Input!$J$114)*$J$7)-SUM($J550:Q550),((Input!$J$148+Input!$J$114)*$J$7)/A6taxstdlife))</f>
        <v>5.2800123920369906</v>
      </c>
      <c r="S550" s="168">
        <f>IF(A6taxstdlife="n/a","n/a",IF(S$3&gt;(A6taxstdlife+$E550),((Input!$J$148+Input!$J$114)*$J$7)-SUM($J550:R550),((Input!$J$148+Input!$J$114)*$J$7)/A6taxstdlife))</f>
        <v>5.2800123920369906</v>
      </c>
      <c r="T550" s="168">
        <f>IF(A6taxstdlife="n/a","n/a",IF(T$3&gt;(A6taxstdlife+$E550),((Input!$J$148+Input!$J$114)*$J$7)-SUM($J550:S550),((Input!$J$148+Input!$J$114)*$J$7)/A6taxstdlife))</f>
        <v>5.2800123920369906</v>
      </c>
      <c r="U550" s="168">
        <f>IF(A6taxstdlife="n/a","n/a",IF(U$3&gt;(A6taxstdlife+$E550),((Input!$J$148+Input!$J$114)*$J$7)-SUM($J550:T550),((Input!$J$148+Input!$J$114)*$J$7)/A6taxstdlife))</f>
        <v>5.2800123920369906</v>
      </c>
      <c r="V550" s="168">
        <f>IF(A6taxstdlife="n/a","n/a",IF(V$3&gt;(A6taxstdlife+$E550),((Input!$J$148+Input!$J$114)*$J$7)-SUM($J550:U550),((Input!$J$148+Input!$J$114)*$J$7)/A6taxstdlife))</f>
        <v>5.2800123920369906</v>
      </c>
      <c r="W550" s="168">
        <f>IF(A6taxstdlife="n/a","n/a",IF(W$3&gt;(A6taxstdlife+$E550),((Input!$J$148+Input!$J$114)*$J$7)-SUM($J550:V550),((Input!$J$148+Input!$J$114)*$J$7)/A6taxstdlife))</f>
        <v>5.2800123920369906</v>
      </c>
      <c r="X550" s="168">
        <f>IF(A6taxstdlife="n/a","n/a",IF(X$3&gt;(A6taxstdlife+$E550),((Input!$J$148+Input!$J$114)*$J$7)-SUM($J550:W550),((Input!$J$148+Input!$J$114)*$J$7)/A6taxstdlife))</f>
        <v>5.2800123920369906</v>
      </c>
      <c r="Y550" s="168">
        <f>IF(A6taxstdlife="n/a","n/a",IF(Y$3&gt;(A6taxstdlife+$E550),((Input!$J$148+Input!$J$114)*$J$7)-SUM($J550:X550),((Input!$J$148+Input!$J$114)*$J$7)/A6taxstdlife))</f>
        <v>5.2800123920369906</v>
      </c>
      <c r="Z550" s="168">
        <f>IF(A6taxstdlife="n/a","n/a",IF(Z$3&gt;(A6taxstdlife+$E550),((Input!$J$148+Input!$J$114)*$J$7)-SUM($J550:Y550),((Input!$J$148+Input!$J$114)*$J$7)/A6taxstdlife))</f>
        <v>5.2800123920369906</v>
      </c>
      <c r="AA550" s="168">
        <f>IF(A6taxstdlife="n/a","n/a",IF(AA$3&gt;(A6taxstdlife+$E550),((Input!$J$148+Input!$J$114)*$J$7)-SUM($J550:Z550),((Input!$J$148+Input!$J$114)*$J$7)/A6taxstdlife))</f>
        <v>5.2800123920369906</v>
      </c>
      <c r="AB550" s="168">
        <f>IF(A6taxstdlife="n/a","n/a",IF(AB$3&gt;(A6taxstdlife+$E550),((Input!$J$148+Input!$J$114)*$J$7)-SUM($J550:AA550),((Input!$J$148+Input!$J$114)*$J$7)/A6taxstdlife))</f>
        <v>5.2800123920369906</v>
      </c>
      <c r="AC550" s="168">
        <f>IF(A6taxstdlife="n/a","n/a",IF(AC$3&gt;(A6taxstdlife+$E550),((Input!$J$148+Input!$J$114)*$J$7)-SUM($J550:AB550),((Input!$J$148+Input!$J$114)*$J$7)/A6taxstdlife))</f>
        <v>5.2800123920369906</v>
      </c>
      <c r="AD550" s="168">
        <f>IF(A6taxstdlife="n/a","n/a",IF(AD$3&gt;(A6taxstdlife+$E550),((Input!$J$148+Input!$J$114)*$J$7)-SUM($J550:AC550),((Input!$J$148+Input!$J$114)*$J$7)/A6taxstdlife))</f>
        <v>5.2800123920369906</v>
      </c>
      <c r="AE550" s="168">
        <f>IF(A6taxstdlife="n/a","n/a",IF(AE$3&gt;(A6taxstdlife+$E550),((Input!$J$148+Input!$J$114)*$J$7)-SUM($J550:AD550),((Input!$J$148+Input!$J$114)*$J$7)/A6taxstdlife))</f>
        <v>5.2800123920369906</v>
      </c>
      <c r="AF550" s="168">
        <f>IF(A6taxstdlife="n/a","n/a",IF(AF$3&gt;(A6taxstdlife+$E550),((Input!$J$148+Input!$J$114)*$J$7)-SUM($J550:AE550),((Input!$J$148+Input!$J$114)*$J$7)/A6taxstdlife))</f>
        <v>5.2800123920369906</v>
      </c>
      <c r="AG550" s="168">
        <f>IF(A6taxstdlife="n/a","n/a",IF(AG$3&gt;(A6taxstdlife+$E550),((Input!$J$148+Input!$J$114)*$J$7)-SUM($J550:AF550),((Input!$J$148+Input!$J$114)*$J$7)/A6taxstdlife))</f>
        <v>5.2800123920369906</v>
      </c>
      <c r="AH550" s="168">
        <f>IF(A6taxstdlife="n/a","n/a",IF(AH$3&gt;(A6taxstdlife+$E550),((Input!$J$148+Input!$J$114)*$J$7)-SUM($J550:AG550),((Input!$J$148+Input!$J$114)*$J$7)/A6taxstdlife))</f>
        <v>5.2800123920369906</v>
      </c>
      <c r="AI550" s="168">
        <f>IF(A6taxstdlife="n/a","n/a",IF(AI$3&gt;(A6taxstdlife+$E550),((Input!$J$148+Input!$J$114)*$J$7)-SUM($J550:AH550),((Input!$J$148+Input!$J$114)*$J$7)/A6taxstdlife))</f>
        <v>5.2800123920369906</v>
      </c>
      <c r="AJ550" s="168">
        <f>IF(A6taxstdlife="n/a","n/a",IF(AJ$3&gt;(A6taxstdlife+$E550),((Input!$J$148+Input!$J$114)*$J$7)-SUM($J550:AI550),((Input!$J$148+Input!$J$114)*$J$7)/A6taxstdlife))</f>
        <v>5.2800123920369906</v>
      </c>
      <c r="AK550" s="168">
        <f>IF(A6taxstdlife="n/a","n/a",IF(AK$3&gt;(A6taxstdlife+$E550),((Input!$J$148+Input!$J$114)*$J$7)-SUM($J550:AJ550),((Input!$J$148+Input!$J$114)*$J$7)/A6taxstdlife))</f>
        <v>5.2800123920369906</v>
      </c>
      <c r="AL550" s="168">
        <f>IF(A6taxstdlife="n/a","n/a",IF(AL$3&gt;(A6taxstdlife+$E550),((Input!$J$148+Input!$J$114)*$J$7)-SUM($J550:AK550),((Input!$J$148+Input!$J$114)*$J$7)/A6taxstdlife))</f>
        <v>5.2800123920369906</v>
      </c>
      <c r="AM550" s="168">
        <f>IF(A6taxstdlife="n/a","n/a",IF(AM$3&gt;(A6taxstdlife+$E550),((Input!$J$148+Input!$J$114)*$J$7)-SUM($J550:AL550),((Input!$J$148+Input!$J$114)*$J$7)/A6taxstdlife))</f>
        <v>5.2800123920369906</v>
      </c>
      <c r="AN550" s="168">
        <f>IF(A6taxstdlife="n/a","n/a",IF(AN$3&gt;(A6taxstdlife+$E550),((Input!$J$148+Input!$J$114)*$J$7)-SUM($J550:AM550),((Input!$J$148+Input!$J$114)*$J$7)/A6taxstdlife))</f>
        <v>5.2800123920369906</v>
      </c>
      <c r="AO550" s="168">
        <f>IF(A6taxstdlife="n/a","n/a",IF(AO$3&gt;(A6taxstdlife+$E550),((Input!$J$148+Input!$J$114)*$J$7)-SUM($J550:AN550),((Input!$J$148+Input!$J$114)*$J$7)/A6taxstdlife))</f>
        <v>5.2800123920369906</v>
      </c>
      <c r="AP550" s="168">
        <f>IF(A6taxstdlife="n/a","n/a",IF(AP$3&gt;(A6taxstdlife+$E550),((Input!$J$148+Input!$J$114)*$J$7)-SUM($J550:AO550),((Input!$J$148+Input!$J$114)*$J$7)/A6taxstdlife))</f>
        <v>5.2800123920369906</v>
      </c>
      <c r="AQ550" s="168">
        <f>IF(A6taxstdlife="n/a","n/a",IF(AQ$3&gt;(A6taxstdlife+$E550),((Input!$J$148+Input!$J$114)*$J$7)-SUM($J550:AP550),((Input!$J$148+Input!$J$114)*$J$7)/A6taxstdlife))</f>
        <v>5.2800123920369906</v>
      </c>
      <c r="AR550" s="168">
        <f>IF(A6taxstdlife="n/a","n/a",IF(AR$3&gt;(A6taxstdlife+$E550),((Input!$J$148+Input!$J$114)*$J$7)-SUM($J550:AQ550),((Input!$J$148+Input!$J$114)*$J$7)/A6taxstdlife))</f>
        <v>5.2800123920369906</v>
      </c>
      <c r="AS550" s="168">
        <f>IF(A6taxstdlife="n/a","n/a",IF(AS$3&gt;(A6taxstdlife+$E550),((Input!$J$148+Input!$J$114)*$J$7)-SUM($J550:AR550),((Input!$J$148+Input!$J$114)*$J$7)/A6taxstdlife))</f>
        <v>5.2800123920369906</v>
      </c>
      <c r="AT550" s="168">
        <f>IF(A6taxstdlife="n/a","n/a",IF(AT$3&gt;(A6taxstdlife+$E550),((Input!$J$148+Input!$J$114)*$J$7)-SUM($J550:AS550),((Input!$J$148+Input!$J$114)*$J$7)/A6taxstdlife))</f>
        <v>5.2800123920369906</v>
      </c>
      <c r="AU550" s="168">
        <f>IF(A6taxstdlife="n/a","n/a",IF(AU$3&gt;(A6taxstdlife+$E550),((Input!$J$148+Input!$J$114)*$J$7)-SUM($J550:AT550),((Input!$J$148+Input!$J$114)*$J$7)/A6taxstdlife))</f>
        <v>5.2800123920369906</v>
      </c>
      <c r="AV550" s="168">
        <f>IF(A6taxstdlife="n/a","n/a",IF(AV$3&gt;(A6taxstdlife+$E550),((Input!$J$148+Input!$J$114)*$J$7)-SUM($J550:AU550),((Input!$J$148+Input!$J$114)*$J$7)/A6taxstdlife))</f>
        <v>5.2800123920369906</v>
      </c>
      <c r="AW550" s="168">
        <f>IF(A6taxstdlife="n/a","n/a",IF(AW$3&gt;(A6taxstdlife+$E550),((Input!$J$148+Input!$J$114)*$J$7)-SUM($J550:AV550),((Input!$J$148+Input!$J$114)*$J$7)/A6taxstdlife))</f>
        <v>5.2800123920369906</v>
      </c>
      <c r="AX550" s="168">
        <f>IF(A6taxstdlife="n/a","n/a",IF(AX$3&gt;(A6taxstdlife+$E550),((Input!$J$148+Input!$J$114)*$J$7)-SUM($J550:AW550),((Input!$J$148+Input!$J$114)*$J$7)/A6taxstdlife))</f>
        <v>5.2800123920369906</v>
      </c>
      <c r="AY550" s="168">
        <f>IF(A6taxstdlife="n/a","n/a",IF(AY$3&gt;(A6taxstdlife+$E550),((Input!$J$148+Input!$J$114)*$J$7)-SUM($J550:AX550),((Input!$J$148+Input!$J$114)*$J$7)/A6taxstdlife))</f>
        <v>5.2800123920369906</v>
      </c>
      <c r="AZ550" s="168">
        <f>IF(A6taxstdlife="n/a","n/a",IF(AZ$3&gt;(A6taxstdlife+$E550),((Input!$J$148+Input!$J$114)*$J$7)-SUM($J550:AY550),((Input!$J$148+Input!$J$114)*$J$7)/A6taxstdlife))</f>
        <v>5.2800123920369906</v>
      </c>
      <c r="BA550" s="168">
        <f>IF(A6taxstdlife="n/a","n/a",IF(BA$3&gt;(A6taxstdlife+$E550),((Input!$J$148+Input!$J$114)*$J$7)-SUM($J550:AZ550),((Input!$J$148+Input!$J$114)*$J$7)/A6taxstdlife))</f>
        <v>5.2800123920369906</v>
      </c>
      <c r="BB550" s="168">
        <f>IF(A6taxstdlife="n/a","n/a",IF(BB$3&gt;(A6taxstdlife+$E550),((Input!$J$148+Input!$J$114)*$J$7)-SUM($J550:BA550),((Input!$J$148+Input!$J$114)*$J$7)/A6taxstdlife))</f>
        <v>5.2800123920369906</v>
      </c>
      <c r="BC550" s="168">
        <f>IF(A6taxstdlife="n/a","n/a",IF(BC$3&gt;(A6taxstdlife+$E550),((Input!$J$148+Input!$J$114)*$J$7)-SUM($J550:BB550),((Input!$J$148+Input!$J$114)*$J$7)/A6taxstdlife))</f>
        <v>5.2800123920369906</v>
      </c>
      <c r="BD550" s="168">
        <f>IF(A6taxstdlife="n/a","n/a",IF(BD$3&gt;(A6taxstdlife+$E550),((Input!$J$148+Input!$J$114)*$J$7)-SUM($J550:BC550),((Input!$J$148+Input!$J$114)*$J$7)/A6taxstdlife))</f>
        <v>4.2240099136297431</v>
      </c>
      <c r="BE550" s="168">
        <f>IF(A6taxstdlife="n/a","n/a",IF(BE$3&gt;(A6taxstdlife+$E550),((Input!$J$148+Input!$J$114)*$J$7)-SUM($J550:BD550),((Input!$J$148+Input!$J$114)*$J$7)/A6taxstdlife))</f>
        <v>0</v>
      </c>
      <c r="BF550" s="168">
        <f>IF(A6taxstdlife="n/a","n/a",IF(BF$3&gt;(A6taxstdlife+$E550),((Input!$J$148+Input!$J$114)*$J$7)-SUM($J550:BE550),((Input!$J$148+Input!$J$114)*$J$7)/A6taxstdlife))</f>
        <v>0</v>
      </c>
      <c r="BG550" s="168">
        <f>IF(A6taxstdlife="n/a","n/a",IF(BG$3&gt;(A6taxstdlife+$E550),((Input!$J$148+Input!$J$114)*$J$7)-SUM($J550:BF550),((Input!$J$148+Input!$J$114)*$J$7)/A6taxstdlife))</f>
        <v>0</v>
      </c>
      <c r="BH550" s="168">
        <f>IF(A6taxstdlife="n/a","n/a",IF(BH$3&gt;(A6taxstdlife+$E550),((Input!$J$148+Input!$J$114)*$J$7)-SUM($J550:BG550),((Input!$J$148+Input!$J$114)*$J$7)/A6taxstdlife))</f>
        <v>0</v>
      </c>
      <c r="BI550" s="168">
        <f>IF(A6taxstdlife="n/a","n/a",IF(BI$3&gt;(A6taxstdlife+$E550),((Input!$J$148+Input!$J$114)*$J$7)-SUM($J550:BH550),((Input!$J$148+Input!$J$114)*$J$7)/A6taxstdlife))</f>
        <v>0</v>
      </c>
      <c r="BJ550" s="20"/>
      <c r="BK550" s="20"/>
      <c r="BL550"/>
      <c r="BM550"/>
      <c r="BN550"/>
      <c r="BO550"/>
      <c r="BP550"/>
      <c r="BQ550"/>
      <c r="BR550"/>
      <c r="BS550"/>
      <c r="BT550"/>
      <c r="BU550"/>
      <c r="BV550"/>
      <c r="BW550"/>
      <c r="BX550"/>
      <c r="BY550"/>
      <c r="BZ550"/>
      <c r="CA550"/>
      <c r="CB550"/>
      <c r="CC550"/>
      <c r="CD550"/>
      <c r="CE550"/>
      <c r="CF550"/>
      <c r="CG550"/>
      <c r="CH550"/>
      <c r="CI550"/>
      <c r="CJ550"/>
      <c r="CK550"/>
      <c r="CL550"/>
      <c r="CM550"/>
      <c r="CN550"/>
      <c r="CO550"/>
      <c r="CP550"/>
      <c r="CQ550"/>
      <c r="CR550"/>
      <c r="CS550"/>
      <c r="CT550"/>
      <c r="CU550"/>
      <c r="CV550"/>
      <c r="CW550"/>
      <c r="CX550"/>
      <c r="CY550"/>
      <c r="CZ550"/>
      <c r="DA550"/>
      <c r="DB550"/>
      <c r="DC550"/>
      <c r="DD550"/>
      <c r="DE550"/>
      <c r="DF550"/>
      <c r="DG550"/>
      <c r="DH550"/>
      <c r="DI550"/>
      <c r="DJ550"/>
      <c r="DK550"/>
      <c r="DL550"/>
      <c r="DM550"/>
      <c r="DN550"/>
      <c r="DO550"/>
      <c r="DP550"/>
      <c r="DQ550"/>
      <c r="DR550"/>
      <c r="DS550"/>
      <c r="DT550"/>
      <c r="DU550"/>
      <c r="DV550"/>
      <c r="DW550"/>
      <c r="DX550"/>
      <c r="DY550"/>
      <c r="DZ550"/>
      <c r="EA550"/>
      <c r="EB550"/>
      <c r="EC550"/>
      <c r="ED550"/>
      <c r="EE550"/>
      <c r="EF550"/>
      <c r="EG550"/>
      <c r="EH550"/>
      <c r="EI550"/>
      <c r="EJ550"/>
      <c r="EK550"/>
      <c r="EL550"/>
      <c r="EM550"/>
      <c r="EN550"/>
      <c r="EO550"/>
      <c r="EP550"/>
      <c r="EQ550"/>
      <c r="ER550"/>
      <c r="ES550"/>
      <c r="ET550"/>
      <c r="EU550"/>
      <c r="EV550"/>
      <c r="EW550"/>
      <c r="EX550"/>
      <c r="EY550"/>
      <c r="EZ550"/>
      <c r="FA550"/>
      <c r="FB550"/>
      <c r="FC550"/>
      <c r="FD550"/>
      <c r="FE550"/>
      <c r="FF550"/>
      <c r="FG550"/>
      <c r="FH550"/>
      <c r="FI550"/>
      <c r="FJ550"/>
      <c r="FK550"/>
      <c r="FL550"/>
      <c r="FM550"/>
      <c r="FN550"/>
      <c r="FO550"/>
      <c r="FP550"/>
      <c r="FQ550"/>
      <c r="FR550"/>
      <c r="FS550"/>
      <c r="FT550"/>
      <c r="FU550"/>
      <c r="FV550"/>
      <c r="FW550"/>
      <c r="FX550"/>
      <c r="FY550"/>
      <c r="FZ550"/>
      <c r="GA550"/>
      <c r="GB550"/>
      <c r="GC550"/>
      <c r="GD550"/>
      <c r="GE550"/>
      <c r="GF550"/>
      <c r="GG550"/>
      <c r="GH550"/>
      <c r="GI550"/>
      <c r="GJ550"/>
      <c r="GK550"/>
      <c r="GL550"/>
      <c r="GM550"/>
      <c r="GN550"/>
      <c r="GO550"/>
      <c r="GP550"/>
      <c r="GQ550"/>
      <c r="GR550"/>
      <c r="GS550"/>
      <c r="GT550"/>
      <c r="GU550"/>
      <c r="GV550"/>
      <c r="GW550"/>
      <c r="GX550"/>
      <c r="GY550"/>
      <c r="GZ550"/>
      <c r="HA550"/>
      <c r="HB550"/>
      <c r="HC550"/>
      <c r="HD550"/>
      <c r="HE550"/>
      <c r="HF550"/>
      <c r="HG550"/>
      <c r="HH550"/>
      <c r="HI550"/>
      <c r="HJ550"/>
      <c r="HK550"/>
      <c r="HL550"/>
      <c r="HM550"/>
      <c r="HN550"/>
      <c r="HO550"/>
      <c r="HP550"/>
      <c r="HQ550"/>
      <c r="HR550"/>
      <c r="HS550"/>
      <c r="HT550"/>
      <c r="HU550"/>
      <c r="HV550"/>
      <c r="HW550"/>
      <c r="HX550"/>
      <c r="HY550"/>
      <c r="HZ550"/>
      <c r="IA550"/>
      <c r="IB550"/>
      <c r="IC550"/>
      <c r="ID550"/>
      <c r="IE550"/>
      <c r="IF550"/>
      <c r="IG550"/>
      <c r="IH550"/>
      <c r="II550"/>
      <c r="IJ550"/>
      <c r="IK550"/>
      <c r="IL550"/>
      <c r="IM550"/>
      <c r="IN550"/>
      <c r="IO550"/>
      <c r="IP550"/>
      <c r="IQ550"/>
      <c r="IR550"/>
      <c r="IS550"/>
      <c r="IT550"/>
      <c r="IU550"/>
      <c r="IV550"/>
    </row>
    <row r="551" spans="1:256" s="5" customFormat="1" hidden="1" outlineLevel="2">
      <c r="A551" s="20"/>
      <c r="B551" s="20"/>
      <c r="C551" s="38"/>
      <c r="D551" s="641"/>
      <c r="E551" s="287">
        <v>5</v>
      </c>
      <c r="F551" s="40"/>
      <c r="G551" s="313"/>
      <c r="H551" s="315"/>
      <c r="I551" s="315"/>
      <c r="J551" s="315"/>
      <c r="K551" s="314"/>
      <c r="L551" s="168">
        <f>IF(A6taxstdlife="n/a","n/a",IF(L$3&gt;(A6taxstdlife+$E551),((Input!$K$148+Input!$K$114)*$K$7)-SUM($K551:K551),((Input!$K$148+Input!$K$114)*$K$7)/A6taxstdlife))</f>
        <v>5.839176934323862</v>
      </c>
      <c r="M551" s="168">
        <f>IF(A6taxstdlife="n/a","n/a",IF(M$3&gt;(A6taxstdlife+$E551),((Input!$K$148+Input!$K$114)*$K$7)-SUM($K551:L551),((Input!$K$148+Input!$K$114)*$K$7)/A6taxstdlife))</f>
        <v>5.839176934323862</v>
      </c>
      <c r="N551" s="168">
        <f>IF(A6taxstdlife="n/a","n/a",IF(N$3&gt;(A6taxstdlife+$E551),((Input!$K$148+Input!$K$114)*$K$7)-SUM($K551:M551),((Input!$K$148+Input!$K$114)*$K$7)/A6taxstdlife))</f>
        <v>5.839176934323862</v>
      </c>
      <c r="O551" s="168">
        <f>IF(A6taxstdlife="n/a","n/a",IF(O$3&gt;(A6taxstdlife+$E551),((Input!$K$148+Input!$K$114)*$K$7)-SUM($K551:N551),((Input!$K$148+Input!$K$114)*$K$7)/A6taxstdlife))</f>
        <v>5.839176934323862</v>
      </c>
      <c r="P551" s="168">
        <f>IF(A6taxstdlife="n/a","n/a",IF(P$3&gt;(A6taxstdlife+$E551),((Input!$K$148+Input!$K$114)*$K$7)-SUM($K551:O551),((Input!$K$148+Input!$K$114)*$K$7)/A6taxstdlife))</f>
        <v>5.839176934323862</v>
      </c>
      <c r="Q551" s="168">
        <f>IF(A6taxstdlife="n/a","n/a",IF(Q$3&gt;(A6taxstdlife+$E551),((Input!$K$148+Input!$K$114)*$K$7)-SUM($K551:P551),((Input!$K$148+Input!$K$114)*$K$7)/A6taxstdlife))</f>
        <v>5.839176934323862</v>
      </c>
      <c r="R551" s="168">
        <f>IF(A6taxstdlife="n/a","n/a",IF(R$3&gt;(A6taxstdlife+$E551),((Input!$K$148+Input!$K$114)*$K$7)-SUM($K551:Q551),((Input!$K$148+Input!$K$114)*$K$7)/A6taxstdlife))</f>
        <v>5.839176934323862</v>
      </c>
      <c r="S551" s="168">
        <f>IF(A6taxstdlife="n/a","n/a",IF(S$3&gt;(A6taxstdlife+$E551),((Input!$K$148+Input!$K$114)*$K$7)-SUM($K551:R551),((Input!$K$148+Input!$K$114)*$K$7)/A6taxstdlife))</f>
        <v>5.839176934323862</v>
      </c>
      <c r="T551" s="168">
        <f>IF(A6taxstdlife="n/a","n/a",IF(T$3&gt;(A6taxstdlife+$E551),((Input!$K$148+Input!$K$114)*$K$7)-SUM($K551:S551),((Input!$K$148+Input!$K$114)*$K$7)/A6taxstdlife))</f>
        <v>5.839176934323862</v>
      </c>
      <c r="U551" s="168">
        <f>IF(A6taxstdlife="n/a","n/a",IF(U$3&gt;(A6taxstdlife+$E551),((Input!$K$148+Input!$K$114)*$K$7)-SUM($K551:T551),((Input!$K$148+Input!$K$114)*$K$7)/A6taxstdlife))</f>
        <v>5.839176934323862</v>
      </c>
      <c r="V551" s="168">
        <f>IF(A6taxstdlife="n/a","n/a",IF(V$3&gt;(A6taxstdlife+$E551),((Input!$K$148+Input!$K$114)*$K$7)-SUM($K551:U551),((Input!$K$148+Input!$K$114)*$K$7)/A6taxstdlife))</f>
        <v>5.839176934323862</v>
      </c>
      <c r="W551" s="168">
        <f>IF(A6taxstdlife="n/a","n/a",IF(W$3&gt;(A6taxstdlife+$E551),((Input!$K$148+Input!$K$114)*$K$7)-SUM($K551:V551),((Input!$K$148+Input!$K$114)*$K$7)/A6taxstdlife))</f>
        <v>5.839176934323862</v>
      </c>
      <c r="X551" s="168">
        <f>IF(A6taxstdlife="n/a","n/a",IF(X$3&gt;(A6taxstdlife+$E551),((Input!$K$148+Input!$K$114)*$K$7)-SUM($K551:W551),((Input!$K$148+Input!$K$114)*$K$7)/A6taxstdlife))</f>
        <v>5.839176934323862</v>
      </c>
      <c r="Y551" s="168">
        <f>IF(A6taxstdlife="n/a","n/a",IF(Y$3&gt;(A6taxstdlife+$E551),((Input!$K$148+Input!$K$114)*$K$7)-SUM($K551:X551),((Input!$K$148+Input!$K$114)*$K$7)/A6taxstdlife))</f>
        <v>5.839176934323862</v>
      </c>
      <c r="Z551" s="168">
        <f>IF(A6taxstdlife="n/a","n/a",IF(Z$3&gt;(A6taxstdlife+$E551),((Input!$K$148+Input!$K$114)*$K$7)-SUM($K551:Y551),((Input!$K$148+Input!$K$114)*$K$7)/A6taxstdlife))</f>
        <v>5.839176934323862</v>
      </c>
      <c r="AA551" s="168">
        <f>IF(A6taxstdlife="n/a","n/a",IF(AA$3&gt;(A6taxstdlife+$E551),((Input!$K$148+Input!$K$114)*$K$7)-SUM($K551:Z551),((Input!$K$148+Input!$K$114)*$K$7)/A6taxstdlife))</f>
        <v>5.839176934323862</v>
      </c>
      <c r="AB551" s="168">
        <f>IF(A6taxstdlife="n/a","n/a",IF(AB$3&gt;(A6taxstdlife+$E551),((Input!$K$148+Input!$K$114)*$K$7)-SUM($K551:AA551),((Input!$K$148+Input!$K$114)*$K$7)/A6taxstdlife))</f>
        <v>5.839176934323862</v>
      </c>
      <c r="AC551" s="168">
        <f>IF(A6taxstdlife="n/a","n/a",IF(AC$3&gt;(A6taxstdlife+$E551),((Input!$K$148+Input!$K$114)*$K$7)-SUM($K551:AB551),((Input!$K$148+Input!$K$114)*$K$7)/A6taxstdlife))</f>
        <v>5.839176934323862</v>
      </c>
      <c r="AD551" s="168">
        <f>IF(A6taxstdlife="n/a","n/a",IF(AD$3&gt;(A6taxstdlife+$E551),((Input!$K$148+Input!$K$114)*$K$7)-SUM($K551:AC551),((Input!$K$148+Input!$K$114)*$K$7)/A6taxstdlife))</f>
        <v>5.839176934323862</v>
      </c>
      <c r="AE551" s="168">
        <f>IF(A6taxstdlife="n/a","n/a",IF(AE$3&gt;(A6taxstdlife+$E551),((Input!$K$148+Input!$K$114)*$K$7)-SUM($K551:AD551),((Input!$K$148+Input!$K$114)*$K$7)/A6taxstdlife))</f>
        <v>5.839176934323862</v>
      </c>
      <c r="AF551" s="168">
        <f>IF(A6taxstdlife="n/a","n/a",IF(AF$3&gt;(A6taxstdlife+$E551),((Input!$K$148+Input!$K$114)*$K$7)-SUM($K551:AE551),((Input!$K$148+Input!$K$114)*$K$7)/A6taxstdlife))</f>
        <v>5.839176934323862</v>
      </c>
      <c r="AG551" s="168">
        <f>IF(A6taxstdlife="n/a","n/a",IF(AG$3&gt;(A6taxstdlife+$E551),((Input!$K$148+Input!$K$114)*$K$7)-SUM($K551:AF551),((Input!$K$148+Input!$K$114)*$K$7)/A6taxstdlife))</f>
        <v>5.839176934323862</v>
      </c>
      <c r="AH551" s="168">
        <f>IF(A6taxstdlife="n/a","n/a",IF(AH$3&gt;(A6taxstdlife+$E551),((Input!$K$148+Input!$K$114)*$K$7)-SUM($K551:AG551),((Input!$K$148+Input!$K$114)*$K$7)/A6taxstdlife))</f>
        <v>5.839176934323862</v>
      </c>
      <c r="AI551" s="168">
        <f>IF(A6taxstdlife="n/a","n/a",IF(AI$3&gt;(A6taxstdlife+$E551),((Input!$K$148+Input!$K$114)*$K$7)-SUM($K551:AH551),((Input!$K$148+Input!$K$114)*$K$7)/A6taxstdlife))</f>
        <v>5.839176934323862</v>
      </c>
      <c r="AJ551" s="168">
        <f>IF(A6taxstdlife="n/a","n/a",IF(AJ$3&gt;(A6taxstdlife+$E551),((Input!$K$148+Input!$K$114)*$K$7)-SUM($K551:AI551),((Input!$K$148+Input!$K$114)*$K$7)/A6taxstdlife))</f>
        <v>5.839176934323862</v>
      </c>
      <c r="AK551" s="168">
        <f>IF(A6taxstdlife="n/a","n/a",IF(AK$3&gt;(A6taxstdlife+$E551),((Input!$K$148+Input!$K$114)*$K$7)-SUM($K551:AJ551),((Input!$K$148+Input!$K$114)*$K$7)/A6taxstdlife))</f>
        <v>5.839176934323862</v>
      </c>
      <c r="AL551" s="168">
        <f>IF(A6taxstdlife="n/a","n/a",IF(AL$3&gt;(A6taxstdlife+$E551),((Input!$K$148+Input!$K$114)*$K$7)-SUM($K551:AK551),((Input!$K$148+Input!$K$114)*$K$7)/A6taxstdlife))</f>
        <v>5.839176934323862</v>
      </c>
      <c r="AM551" s="168">
        <f>IF(A6taxstdlife="n/a","n/a",IF(AM$3&gt;(A6taxstdlife+$E551),((Input!$K$148+Input!$K$114)*$K$7)-SUM($K551:AL551),((Input!$K$148+Input!$K$114)*$K$7)/A6taxstdlife))</f>
        <v>5.839176934323862</v>
      </c>
      <c r="AN551" s="168">
        <f>IF(A6taxstdlife="n/a","n/a",IF(AN$3&gt;(A6taxstdlife+$E551),((Input!$K$148+Input!$K$114)*$K$7)-SUM($K551:AM551),((Input!$K$148+Input!$K$114)*$K$7)/A6taxstdlife))</f>
        <v>5.839176934323862</v>
      </c>
      <c r="AO551" s="168">
        <f>IF(A6taxstdlife="n/a","n/a",IF(AO$3&gt;(A6taxstdlife+$E551),((Input!$K$148+Input!$K$114)*$K$7)-SUM($K551:AN551),((Input!$K$148+Input!$K$114)*$K$7)/A6taxstdlife))</f>
        <v>5.839176934323862</v>
      </c>
      <c r="AP551" s="168">
        <f>IF(A6taxstdlife="n/a","n/a",IF(AP$3&gt;(A6taxstdlife+$E551),((Input!$K$148+Input!$K$114)*$K$7)-SUM($K551:AO551),((Input!$K$148+Input!$K$114)*$K$7)/A6taxstdlife))</f>
        <v>5.839176934323862</v>
      </c>
      <c r="AQ551" s="168">
        <f>IF(A6taxstdlife="n/a","n/a",IF(AQ$3&gt;(A6taxstdlife+$E551),((Input!$K$148+Input!$K$114)*$K$7)-SUM($K551:AP551),((Input!$K$148+Input!$K$114)*$K$7)/A6taxstdlife))</f>
        <v>5.839176934323862</v>
      </c>
      <c r="AR551" s="168">
        <f>IF(A6taxstdlife="n/a","n/a",IF(AR$3&gt;(A6taxstdlife+$E551),((Input!$K$148+Input!$K$114)*$K$7)-SUM($K551:AQ551),((Input!$K$148+Input!$K$114)*$K$7)/A6taxstdlife))</f>
        <v>5.839176934323862</v>
      </c>
      <c r="AS551" s="168">
        <f>IF(A6taxstdlife="n/a","n/a",IF(AS$3&gt;(A6taxstdlife+$E551),((Input!$K$148+Input!$K$114)*$K$7)-SUM($K551:AR551),((Input!$K$148+Input!$K$114)*$K$7)/A6taxstdlife))</f>
        <v>5.839176934323862</v>
      </c>
      <c r="AT551" s="168">
        <f>IF(A6taxstdlife="n/a","n/a",IF(AT$3&gt;(A6taxstdlife+$E551),((Input!$K$148+Input!$K$114)*$K$7)-SUM($K551:AS551),((Input!$K$148+Input!$K$114)*$K$7)/A6taxstdlife))</f>
        <v>5.839176934323862</v>
      </c>
      <c r="AU551" s="168">
        <f>IF(A6taxstdlife="n/a","n/a",IF(AU$3&gt;(A6taxstdlife+$E551),((Input!$K$148+Input!$K$114)*$K$7)-SUM($K551:AT551),((Input!$K$148+Input!$K$114)*$K$7)/A6taxstdlife))</f>
        <v>5.839176934323862</v>
      </c>
      <c r="AV551" s="168">
        <f>IF(A6taxstdlife="n/a","n/a",IF(AV$3&gt;(A6taxstdlife+$E551),((Input!$K$148+Input!$K$114)*$K$7)-SUM($K551:AU551),((Input!$K$148+Input!$K$114)*$K$7)/A6taxstdlife))</f>
        <v>5.839176934323862</v>
      </c>
      <c r="AW551" s="168">
        <f>IF(A6taxstdlife="n/a","n/a",IF(AW$3&gt;(A6taxstdlife+$E551),((Input!$K$148+Input!$K$114)*$K$7)-SUM($K551:AV551),((Input!$K$148+Input!$K$114)*$K$7)/A6taxstdlife))</f>
        <v>5.839176934323862</v>
      </c>
      <c r="AX551" s="168">
        <f>IF(A6taxstdlife="n/a","n/a",IF(AX$3&gt;(A6taxstdlife+$E551),((Input!$K$148+Input!$K$114)*$K$7)-SUM($K551:AW551),((Input!$K$148+Input!$K$114)*$K$7)/A6taxstdlife))</f>
        <v>5.839176934323862</v>
      </c>
      <c r="AY551" s="168">
        <f>IF(A6taxstdlife="n/a","n/a",IF(AY$3&gt;(A6taxstdlife+$E551),((Input!$K$148+Input!$K$114)*$K$7)-SUM($K551:AX551),((Input!$K$148+Input!$K$114)*$K$7)/A6taxstdlife))</f>
        <v>5.839176934323862</v>
      </c>
      <c r="AZ551" s="168">
        <f>IF(A6taxstdlife="n/a","n/a",IF(AZ$3&gt;(A6taxstdlife+$E551),((Input!$K$148+Input!$K$114)*$K$7)-SUM($K551:AY551),((Input!$K$148+Input!$K$114)*$K$7)/A6taxstdlife))</f>
        <v>5.839176934323862</v>
      </c>
      <c r="BA551" s="168">
        <f>IF(A6taxstdlife="n/a","n/a",IF(BA$3&gt;(A6taxstdlife+$E551),((Input!$K$148+Input!$K$114)*$K$7)-SUM($K551:AZ551),((Input!$K$148+Input!$K$114)*$K$7)/A6taxstdlife))</f>
        <v>5.839176934323862</v>
      </c>
      <c r="BB551" s="168">
        <f>IF(A6taxstdlife="n/a","n/a",IF(BB$3&gt;(A6taxstdlife+$E551),((Input!$K$148+Input!$K$114)*$K$7)-SUM($K551:BA551),((Input!$K$148+Input!$K$114)*$K$7)/A6taxstdlife))</f>
        <v>5.839176934323862</v>
      </c>
      <c r="BC551" s="168">
        <f>IF(A6taxstdlife="n/a","n/a",IF(BC$3&gt;(A6taxstdlife+$E551),((Input!$K$148+Input!$K$114)*$K$7)-SUM($K551:BB551),((Input!$K$148+Input!$K$114)*$K$7)/A6taxstdlife))</f>
        <v>5.839176934323862</v>
      </c>
      <c r="BD551" s="168">
        <f>IF(A6taxstdlife="n/a","n/a",IF(BD$3&gt;(A6taxstdlife+$E551),((Input!$K$148+Input!$K$114)*$K$7)-SUM($K551:BC551),((Input!$K$148+Input!$K$114)*$K$7)/A6taxstdlife))</f>
        <v>5.839176934323862</v>
      </c>
      <c r="BE551" s="168">
        <f>IF(A6taxstdlife="n/a","n/a",IF(BE$3&gt;(A6taxstdlife+$E551),((Input!$K$148+Input!$K$114)*$K$7)-SUM($K551:BD551),((Input!$K$148+Input!$K$114)*$K$7)/A6taxstdlife))</f>
        <v>4.6713415474591216</v>
      </c>
      <c r="BF551" s="168">
        <f>IF(A6taxstdlife="n/a","n/a",IF(BF$3&gt;(A6taxstdlife+$E551),((Input!$K$148+Input!$K$114)*$K$7)-SUM($K551:BE551),((Input!$K$148+Input!$K$114)*$K$7)/A6taxstdlife))</f>
        <v>0</v>
      </c>
      <c r="BG551" s="168">
        <f>IF(A6taxstdlife="n/a","n/a",IF(BG$3&gt;(A6taxstdlife+$E551),((Input!$K$148+Input!$K$114)*$K$7)-SUM($K551:BF551),((Input!$K$148+Input!$K$114)*$K$7)/A6taxstdlife))</f>
        <v>0</v>
      </c>
      <c r="BH551" s="168">
        <f>IF(A6taxstdlife="n/a","n/a",IF(BH$3&gt;(A6taxstdlife+$E551),((Input!$K$148+Input!$K$114)*$K$7)-SUM($K551:BG551),((Input!$K$148+Input!$K$114)*$K$7)/A6taxstdlife))</f>
        <v>0</v>
      </c>
      <c r="BI551" s="168">
        <f>IF(A6taxstdlife="n/a","n/a",IF(BI$3&gt;(A6taxstdlife+$E551),((Input!$K$148+Input!$K$114)*$K$7)-SUM($K551:BH551),((Input!$K$148+Input!$K$114)*$K$7)/A6taxstdlife))</f>
        <v>0</v>
      </c>
      <c r="BJ551" s="20"/>
      <c r="BK551" s="20"/>
      <c r="BL551"/>
      <c r="BM551"/>
      <c r="BN551"/>
      <c r="BO551"/>
      <c r="BP551"/>
      <c r="BQ551"/>
      <c r="BR551"/>
      <c r="BS551"/>
      <c r="BT551"/>
      <c r="BU551"/>
      <c r="BV551"/>
      <c r="BW551"/>
      <c r="BX551"/>
      <c r="BY551"/>
      <c r="BZ551"/>
      <c r="CA551"/>
      <c r="CB551"/>
      <c r="CC551"/>
      <c r="CD551"/>
      <c r="CE551"/>
      <c r="CF551"/>
      <c r="CG551"/>
      <c r="CH551"/>
      <c r="CI551"/>
      <c r="CJ551"/>
      <c r="CK551"/>
      <c r="CL551"/>
      <c r="CM551"/>
      <c r="CN551"/>
      <c r="CO551"/>
      <c r="CP551"/>
      <c r="CQ551"/>
      <c r="CR551"/>
      <c r="CS551"/>
      <c r="CT551"/>
      <c r="CU551"/>
      <c r="CV551"/>
      <c r="CW551"/>
      <c r="CX551"/>
      <c r="CY551"/>
      <c r="CZ551"/>
      <c r="DA551"/>
      <c r="DB551"/>
      <c r="DC551"/>
      <c r="DD551"/>
      <c r="DE551"/>
      <c r="DF551"/>
      <c r="DG551"/>
      <c r="DH551"/>
      <c r="DI551"/>
      <c r="DJ551"/>
      <c r="DK551"/>
      <c r="DL551"/>
      <c r="DM551"/>
      <c r="DN551"/>
      <c r="DO551"/>
      <c r="DP551"/>
      <c r="DQ551"/>
      <c r="DR551"/>
      <c r="DS551"/>
      <c r="DT551"/>
      <c r="DU551"/>
      <c r="DV551"/>
      <c r="DW551"/>
      <c r="DX551"/>
      <c r="DY551"/>
      <c r="DZ551"/>
      <c r="EA551"/>
      <c r="EB551"/>
      <c r="EC551"/>
      <c r="ED551"/>
      <c r="EE551"/>
      <c r="EF551"/>
      <c r="EG551"/>
      <c r="EH551"/>
      <c r="EI551"/>
      <c r="EJ551"/>
      <c r="EK551"/>
      <c r="EL551"/>
      <c r="EM551"/>
      <c r="EN551"/>
      <c r="EO551"/>
      <c r="EP551"/>
      <c r="EQ551"/>
      <c r="ER551"/>
      <c r="ES551"/>
      <c r="ET551"/>
      <c r="EU551"/>
      <c r="EV551"/>
      <c r="EW551"/>
      <c r="EX551"/>
      <c r="EY551"/>
      <c r="EZ551"/>
      <c r="FA551"/>
      <c r="FB551"/>
      <c r="FC551"/>
      <c r="FD551"/>
      <c r="FE551"/>
      <c r="FF551"/>
      <c r="FG551"/>
      <c r="FH551"/>
      <c r="FI551"/>
      <c r="FJ551"/>
      <c r="FK551"/>
      <c r="FL551"/>
      <c r="FM551"/>
      <c r="FN551"/>
      <c r="FO551"/>
      <c r="FP551"/>
      <c r="FQ551"/>
      <c r="FR551"/>
      <c r="FS551"/>
      <c r="FT551"/>
      <c r="FU551"/>
      <c r="FV551"/>
      <c r="FW551"/>
      <c r="FX551"/>
      <c r="FY551"/>
      <c r="FZ551"/>
      <c r="GA551"/>
      <c r="GB551"/>
      <c r="GC551"/>
      <c r="GD551"/>
      <c r="GE551"/>
      <c r="GF551"/>
      <c r="GG551"/>
      <c r="GH551"/>
      <c r="GI551"/>
      <c r="GJ551"/>
      <c r="GK551"/>
      <c r="GL551"/>
      <c r="GM551"/>
      <c r="GN551"/>
      <c r="GO551"/>
      <c r="GP551"/>
      <c r="GQ551"/>
      <c r="GR551"/>
      <c r="GS551"/>
      <c r="GT551"/>
      <c r="GU551"/>
      <c r="GV551"/>
      <c r="GW551"/>
      <c r="GX551"/>
      <c r="GY551"/>
      <c r="GZ551"/>
      <c r="HA551"/>
      <c r="HB551"/>
      <c r="HC551"/>
      <c r="HD551"/>
      <c r="HE551"/>
      <c r="HF551"/>
      <c r="HG551"/>
      <c r="HH551"/>
      <c r="HI551"/>
      <c r="HJ551"/>
      <c r="HK551"/>
      <c r="HL551"/>
      <c r="HM551"/>
      <c r="HN551"/>
      <c r="HO551"/>
      <c r="HP551"/>
      <c r="HQ551"/>
      <c r="HR551"/>
      <c r="HS551"/>
      <c r="HT551"/>
      <c r="HU551"/>
      <c r="HV551"/>
      <c r="HW551"/>
      <c r="HX551"/>
      <c r="HY551"/>
      <c r="HZ551"/>
      <c r="IA551"/>
      <c r="IB551"/>
      <c r="IC551"/>
      <c r="ID551"/>
      <c r="IE551"/>
      <c r="IF551"/>
      <c r="IG551"/>
      <c r="IH551"/>
      <c r="II551"/>
      <c r="IJ551"/>
      <c r="IK551"/>
      <c r="IL551"/>
      <c r="IM551"/>
      <c r="IN551"/>
      <c r="IO551"/>
      <c r="IP551"/>
      <c r="IQ551"/>
      <c r="IR551"/>
      <c r="IS551"/>
      <c r="IT551"/>
      <c r="IU551"/>
      <c r="IV551"/>
    </row>
    <row r="552" spans="1:256" s="5" customFormat="1" hidden="1" outlineLevel="2">
      <c r="A552" s="20"/>
      <c r="B552" s="20"/>
      <c r="C552" s="38"/>
      <c r="D552" s="641"/>
      <c r="E552" s="287">
        <v>6</v>
      </c>
      <c r="F552" s="40"/>
      <c r="G552" s="313"/>
      <c r="H552" s="315"/>
      <c r="I552" s="315"/>
      <c r="J552" s="315"/>
      <c r="K552" s="315"/>
      <c r="L552" s="314"/>
      <c r="M552" s="168">
        <f>IF(A6taxstdlife="n/a","n/a",IF(M$3&gt;(A6taxstdlife+$E552),((Input!$L$148+Input!$L$114)*$L$7)-SUM($L552:L552),((Input!$L$148+Input!$L$114)*$L$7)/A6taxstdlife))</f>
        <v>0</v>
      </c>
      <c r="N552" s="168">
        <f>IF(A6taxstdlife="n/a","n/a",IF(N$3&gt;(A6taxstdlife+$E552),((Input!$L$148+Input!$L$114)*$L$7)-SUM($L552:M552),((Input!$L$148+Input!$L$114)*$L$7)/A6taxstdlife))</f>
        <v>0</v>
      </c>
      <c r="O552" s="168">
        <f>IF(A6taxstdlife="n/a","n/a",IF(O$3&gt;(A6taxstdlife+$E552),((Input!$L$148+Input!$L$114)*$L$7)-SUM($L552:N552),((Input!$L$148+Input!$L$114)*$L$7)/A6taxstdlife))</f>
        <v>0</v>
      </c>
      <c r="P552" s="168">
        <f>IF(A6taxstdlife="n/a","n/a",IF(P$3&gt;(A6taxstdlife+$E552),((Input!$L$148+Input!$L$114)*$L$7)-SUM($L552:O552),((Input!$L$148+Input!$L$114)*$L$7)/A6taxstdlife))</f>
        <v>0</v>
      </c>
      <c r="Q552" s="168">
        <f>IF(A6taxstdlife="n/a","n/a",IF(Q$3&gt;(A6taxstdlife+$E552),((Input!$L$148+Input!$L$114)*$L$7)-SUM($L552:P552),((Input!$L$148+Input!$L$114)*$L$7)/A6taxstdlife))</f>
        <v>0</v>
      </c>
      <c r="R552" s="168">
        <f>IF(A6taxstdlife="n/a","n/a",IF(R$3&gt;(A6taxstdlife+$E552),((Input!$L$148+Input!$L$114)*$L$7)-SUM($L552:Q552),((Input!$L$148+Input!$L$114)*$L$7)/A6taxstdlife))</f>
        <v>0</v>
      </c>
      <c r="S552" s="168">
        <f>IF(A6taxstdlife="n/a","n/a",IF(S$3&gt;(A6taxstdlife+$E552),((Input!$L$148+Input!$L$114)*$L$7)-SUM($L552:R552),((Input!$L$148+Input!$L$114)*$L$7)/A6taxstdlife))</f>
        <v>0</v>
      </c>
      <c r="T552" s="168">
        <f>IF(A6taxstdlife="n/a","n/a",IF(T$3&gt;(A6taxstdlife+$E552),((Input!$L$148+Input!$L$114)*$L$7)-SUM($L552:S552),((Input!$L$148+Input!$L$114)*$L$7)/A6taxstdlife))</f>
        <v>0</v>
      </c>
      <c r="U552" s="168">
        <f>IF(A6taxstdlife="n/a","n/a",IF(U$3&gt;(A6taxstdlife+$E552),((Input!$L$148+Input!$L$114)*$L$7)-SUM($L552:T552),((Input!$L$148+Input!$L$114)*$L$7)/A6taxstdlife))</f>
        <v>0</v>
      </c>
      <c r="V552" s="168">
        <f>IF(A6taxstdlife="n/a","n/a",IF(V$3&gt;(A6taxstdlife+$E552),((Input!$L$148+Input!$L$114)*$L$7)-SUM($L552:U552),((Input!$L$148+Input!$L$114)*$L$7)/A6taxstdlife))</f>
        <v>0</v>
      </c>
      <c r="W552" s="168">
        <f>IF(A6taxstdlife="n/a","n/a",IF(W$3&gt;(A6taxstdlife+$E552),((Input!$L$148+Input!$L$114)*$L$7)-SUM($L552:V552),((Input!$L$148+Input!$L$114)*$L$7)/A6taxstdlife))</f>
        <v>0</v>
      </c>
      <c r="X552" s="168">
        <f>IF(A6taxstdlife="n/a","n/a",IF(X$3&gt;(A6taxstdlife+$E552),((Input!$L$148+Input!$L$114)*$L$7)-SUM($L552:W552),((Input!$L$148+Input!$L$114)*$L$7)/A6taxstdlife))</f>
        <v>0</v>
      </c>
      <c r="Y552" s="168">
        <f>IF(A6taxstdlife="n/a","n/a",IF(Y$3&gt;(A6taxstdlife+$E552),((Input!$L$148+Input!$L$114)*$L$7)-SUM($L552:X552),((Input!$L$148+Input!$L$114)*$L$7)/A6taxstdlife))</f>
        <v>0</v>
      </c>
      <c r="Z552" s="168">
        <f>IF(A6taxstdlife="n/a","n/a",IF(Z$3&gt;(A6taxstdlife+$E552),((Input!$L$148+Input!$L$114)*$L$7)-SUM($L552:Y552),((Input!$L$148+Input!$L$114)*$L$7)/A6taxstdlife))</f>
        <v>0</v>
      </c>
      <c r="AA552" s="168">
        <f>IF(A6taxstdlife="n/a","n/a",IF(AA$3&gt;(A6taxstdlife+$E552),((Input!$L$148+Input!$L$114)*$L$7)-SUM($L552:Z552),((Input!$L$148+Input!$L$114)*$L$7)/A6taxstdlife))</f>
        <v>0</v>
      </c>
      <c r="AB552" s="168">
        <f>IF(A6taxstdlife="n/a","n/a",IF(AB$3&gt;(A6taxstdlife+$E552),((Input!$L$148+Input!$L$114)*$L$7)-SUM($L552:AA552),((Input!$L$148+Input!$L$114)*$L$7)/A6taxstdlife))</f>
        <v>0</v>
      </c>
      <c r="AC552" s="168">
        <f>IF(A6taxstdlife="n/a","n/a",IF(AC$3&gt;(A6taxstdlife+$E552),((Input!$L$148+Input!$L$114)*$L$7)-SUM($L552:AB552),((Input!$L$148+Input!$L$114)*$L$7)/A6taxstdlife))</f>
        <v>0</v>
      </c>
      <c r="AD552" s="168">
        <f>IF(A6taxstdlife="n/a","n/a",IF(AD$3&gt;(A6taxstdlife+$E552),((Input!$L$148+Input!$L$114)*$L$7)-SUM($L552:AC552),((Input!$L$148+Input!$L$114)*$L$7)/A6taxstdlife))</f>
        <v>0</v>
      </c>
      <c r="AE552" s="168">
        <f>IF(A6taxstdlife="n/a","n/a",IF(AE$3&gt;(A6taxstdlife+$E552),((Input!$L$148+Input!$L$114)*$L$7)-SUM($L552:AD552),((Input!$L$148+Input!$L$114)*$L$7)/A6taxstdlife))</f>
        <v>0</v>
      </c>
      <c r="AF552" s="168">
        <f>IF(A6taxstdlife="n/a","n/a",IF(AF$3&gt;(A6taxstdlife+$E552),((Input!$L$148+Input!$L$114)*$L$7)-SUM($L552:AE552),((Input!$L$148+Input!$L$114)*$L$7)/A6taxstdlife))</f>
        <v>0</v>
      </c>
      <c r="AG552" s="168">
        <f>IF(A6taxstdlife="n/a","n/a",IF(AG$3&gt;(A6taxstdlife+$E552),((Input!$L$148+Input!$L$114)*$L$7)-SUM($L552:AF552),((Input!$L$148+Input!$L$114)*$L$7)/A6taxstdlife))</f>
        <v>0</v>
      </c>
      <c r="AH552" s="168">
        <f>IF(A6taxstdlife="n/a","n/a",IF(AH$3&gt;(A6taxstdlife+$E552),((Input!$L$148+Input!$L$114)*$L$7)-SUM($L552:AG552),((Input!$L$148+Input!$L$114)*$L$7)/A6taxstdlife))</f>
        <v>0</v>
      </c>
      <c r="AI552" s="168">
        <f>IF(A6taxstdlife="n/a","n/a",IF(AI$3&gt;(A6taxstdlife+$E552),((Input!$L$148+Input!$L$114)*$L$7)-SUM($L552:AH552),((Input!$L$148+Input!$L$114)*$L$7)/A6taxstdlife))</f>
        <v>0</v>
      </c>
      <c r="AJ552" s="168">
        <f>IF(A6taxstdlife="n/a","n/a",IF(AJ$3&gt;(A6taxstdlife+$E552),((Input!$L$148+Input!$L$114)*$L$7)-SUM($L552:AI552),((Input!$L$148+Input!$L$114)*$L$7)/A6taxstdlife))</f>
        <v>0</v>
      </c>
      <c r="AK552" s="168">
        <f>IF(A6taxstdlife="n/a","n/a",IF(AK$3&gt;(A6taxstdlife+$E552),((Input!$L$148+Input!$L$114)*$L$7)-SUM($L552:AJ552),((Input!$L$148+Input!$L$114)*$L$7)/A6taxstdlife))</f>
        <v>0</v>
      </c>
      <c r="AL552" s="168">
        <f>IF(A6taxstdlife="n/a","n/a",IF(AL$3&gt;(A6taxstdlife+$E552),((Input!$L$148+Input!$L$114)*$L$7)-SUM($L552:AK552),((Input!$L$148+Input!$L$114)*$L$7)/A6taxstdlife))</f>
        <v>0</v>
      </c>
      <c r="AM552" s="168">
        <f>IF(A6taxstdlife="n/a","n/a",IF(AM$3&gt;(A6taxstdlife+$E552),((Input!$L$148+Input!$L$114)*$L$7)-SUM($L552:AL552),((Input!$L$148+Input!$L$114)*$L$7)/A6taxstdlife))</f>
        <v>0</v>
      </c>
      <c r="AN552" s="168">
        <f>IF(A6taxstdlife="n/a","n/a",IF(AN$3&gt;(A6taxstdlife+$E552),((Input!$L$148+Input!$L$114)*$L$7)-SUM($L552:AM552),((Input!$L$148+Input!$L$114)*$L$7)/A6taxstdlife))</f>
        <v>0</v>
      </c>
      <c r="AO552" s="168">
        <f>IF(A6taxstdlife="n/a","n/a",IF(AO$3&gt;(A6taxstdlife+$E552),((Input!$L$148+Input!$L$114)*$L$7)-SUM($L552:AN552),((Input!$L$148+Input!$L$114)*$L$7)/A6taxstdlife))</f>
        <v>0</v>
      </c>
      <c r="AP552" s="168">
        <f>IF(A6taxstdlife="n/a","n/a",IF(AP$3&gt;(A6taxstdlife+$E552),((Input!$L$148+Input!$L$114)*$L$7)-SUM($L552:AO552),((Input!$L$148+Input!$L$114)*$L$7)/A6taxstdlife))</f>
        <v>0</v>
      </c>
      <c r="AQ552" s="168">
        <f>IF(A6taxstdlife="n/a","n/a",IF(AQ$3&gt;(A6taxstdlife+$E552),((Input!$L$148+Input!$L$114)*$L$7)-SUM($L552:AP552),((Input!$L$148+Input!$L$114)*$L$7)/A6taxstdlife))</f>
        <v>0</v>
      </c>
      <c r="AR552" s="168">
        <f>IF(A6taxstdlife="n/a","n/a",IF(AR$3&gt;(A6taxstdlife+$E552),((Input!$L$148+Input!$L$114)*$L$7)-SUM($L552:AQ552),((Input!$L$148+Input!$L$114)*$L$7)/A6taxstdlife))</f>
        <v>0</v>
      </c>
      <c r="AS552" s="168">
        <f>IF(A6taxstdlife="n/a","n/a",IF(AS$3&gt;(A6taxstdlife+$E552),((Input!$L$148+Input!$L$114)*$L$7)-SUM($L552:AR552),((Input!$L$148+Input!$L$114)*$L$7)/A6taxstdlife))</f>
        <v>0</v>
      </c>
      <c r="AT552" s="168">
        <f>IF(A6taxstdlife="n/a","n/a",IF(AT$3&gt;(A6taxstdlife+$E552),((Input!$L$148+Input!$L$114)*$L$7)-SUM($L552:AS552),((Input!$L$148+Input!$L$114)*$L$7)/A6taxstdlife))</f>
        <v>0</v>
      </c>
      <c r="AU552" s="168">
        <f>IF(A6taxstdlife="n/a","n/a",IF(AU$3&gt;(A6taxstdlife+$E552),((Input!$L$148+Input!$L$114)*$L$7)-SUM($L552:AT552),((Input!$L$148+Input!$L$114)*$L$7)/A6taxstdlife))</f>
        <v>0</v>
      </c>
      <c r="AV552" s="168">
        <f>IF(A6taxstdlife="n/a","n/a",IF(AV$3&gt;(A6taxstdlife+$E552),((Input!$L$148+Input!$L$114)*$L$7)-SUM($L552:AU552),((Input!$L$148+Input!$L$114)*$L$7)/A6taxstdlife))</f>
        <v>0</v>
      </c>
      <c r="AW552" s="168">
        <f>IF(A6taxstdlife="n/a","n/a",IF(AW$3&gt;(A6taxstdlife+$E552),((Input!$L$148+Input!$L$114)*$L$7)-SUM($L552:AV552),((Input!$L$148+Input!$L$114)*$L$7)/A6taxstdlife))</f>
        <v>0</v>
      </c>
      <c r="AX552" s="168">
        <f>IF(A6taxstdlife="n/a","n/a",IF(AX$3&gt;(A6taxstdlife+$E552),((Input!$L$148+Input!$L$114)*$L$7)-SUM($L552:AW552),((Input!$L$148+Input!$L$114)*$L$7)/A6taxstdlife))</f>
        <v>0</v>
      </c>
      <c r="AY552" s="168">
        <f>IF(A6taxstdlife="n/a","n/a",IF(AY$3&gt;(A6taxstdlife+$E552),((Input!$L$148+Input!$L$114)*$L$7)-SUM($L552:AX552),((Input!$L$148+Input!$L$114)*$L$7)/A6taxstdlife))</f>
        <v>0</v>
      </c>
      <c r="AZ552" s="168">
        <f>IF(A6taxstdlife="n/a","n/a",IF(AZ$3&gt;(A6taxstdlife+$E552),((Input!$L$148+Input!$L$114)*$L$7)-SUM($L552:AY552),((Input!$L$148+Input!$L$114)*$L$7)/A6taxstdlife))</f>
        <v>0</v>
      </c>
      <c r="BA552" s="168">
        <f>IF(A6taxstdlife="n/a","n/a",IF(BA$3&gt;(A6taxstdlife+$E552),((Input!$L$148+Input!$L$114)*$L$7)-SUM($L552:AZ552),((Input!$L$148+Input!$L$114)*$L$7)/A6taxstdlife))</f>
        <v>0</v>
      </c>
      <c r="BB552" s="168">
        <f>IF(A6taxstdlife="n/a","n/a",IF(BB$3&gt;(A6taxstdlife+$E552),((Input!$L$148+Input!$L$114)*$L$7)-SUM($L552:BA552),((Input!$L$148+Input!$L$114)*$L$7)/A6taxstdlife))</f>
        <v>0</v>
      </c>
      <c r="BC552" s="168">
        <f>IF(A6taxstdlife="n/a","n/a",IF(BC$3&gt;(A6taxstdlife+$E552),((Input!$L$148+Input!$L$114)*$L$7)-SUM($L552:BB552),((Input!$L$148+Input!$L$114)*$L$7)/A6taxstdlife))</f>
        <v>0</v>
      </c>
      <c r="BD552" s="168">
        <f>IF(A6taxstdlife="n/a","n/a",IF(BD$3&gt;(A6taxstdlife+$E552),((Input!$L$148+Input!$L$114)*$L$7)-SUM($L552:BC552),((Input!$L$148+Input!$L$114)*$L$7)/A6taxstdlife))</f>
        <v>0</v>
      </c>
      <c r="BE552" s="168">
        <f>IF(A6taxstdlife="n/a","n/a",IF(BE$3&gt;(A6taxstdlife+$E552),((Input!$L$148+Input!$L$114)*$L$7)-SUM($L552:BD552),((Input!$L$148+Input!$L$114)*$L$7)/A6taxstdlife))</f>
        <v>0</v>
      </c>
      <c r="BF552" s="168">
        <f>IF(A6taxstdlife="n/a","n/a",IF(BF$3&gt;(A6taxstdlife+$E552),((Input!$L$148+Input!$L$114)*$L$7)-SUM($L552:BE552),((Input!$L$148+Input!$L$114)*$L$7)/A6taxstdlife))</f>
        <v>0</v>
      </c>
      <c r="BG552" s="168">
        <f>IF(A6taxstdlife="n/a","n/a",IF(BG$3&gt;(A6taxstdlife+$E552),((Input!$L$148+Input!$L$114)*$L$7)-SUM($L552:BF552),((Input!$L$148+Input!$L$114)*$L$7)/A6taxstdlife))</f>
        <v>0</v>
      </c>
      <c r="BH552" s="168">
        <f>IF(A6taxstdlife="n/a","n/a",IF(BH$3&gt;(A6taxstdlife+$E552),((Input!$L$148+Input!$L$114)*$L$7)-SUM($L552:BG552),((Input!$L$148+Input!$L$114)*$L$7)/A6taxstdlife))</f>
        <v>0</v>
      </c>
      <c r="BI552" s="168">
        <f>IF(A6taxstdlife="n/a","n/a",IF(BI$3&gt;(A6taxstdlife+$E552),((Input!$L$148+Input!$L$114)*$L$7)-SUM($L552:BH552),((Input!$L$148+Input!$L$114)*$L$7)/A6taxstdlife))</f>
        <v>0</v>
      </c>
      <c r="BJ552" s="20"/>
      <c r="BK552" s="20"/>
      <c r="BL552"/>
      <c r="BM552"/>
      <c r="BN552"/>
      <c r="BO552"/>
      <c r="BP552"/>
      <c r="BQ552"/>
      <c r="BR552"/>
      <c r="BS552"/>
      <c r="BT552"/>
      <c r="BU552"/>
      <c r="BV552"/>
      <c r="BW552"/>
      <c r="BX552"/>
      <c r="BY552"/>
      <c r="BZ552"/>
      <c r="CA552"/>
      <c r="CB552"/>
      <c r="CC552"/>
      <c r="CD552"/>
      <c r="CE552"/>
      <c r="CF552"/>
      <c r="CG552"/>
      <c r="CH552"/>
      <c r="CI552"/>
      <c r="CJ552"/>
      <c r="CK552"/>
      <c r="CL552"/>
      <c r="CM552"/>
      <c r="CN552"/>
      <c r="CO552"/>
      <c r="CP552"/>
      <c r="CQ552"/>
      <c r="CR552"/>
      <c r="CS552"/>
      <c r="CT552"/>
      <c r="CU552"/>
      <c r="CV552"/>
      <c r="CW552"/>
      <c r="CX552"/>
      <c r="CY552"/>
      <c r="CZ552"/>
      <c r="DA552"/>
      <c r="DB552"/>
      <c r="DC552"/>
      <c r="DD552"/>
      <c r="DE552"/>
      <c r="DF552"/>
      <c r="DG552"/>
      <c r="DH552"/>
      <c r="DI552"/>
      <c r="DJ552"/>
      <c r="DK552"/>
      <c r="DL552"/>
      <c r="DM552"/>
      <c r="DN552"/>
      <c r="DO552"/>
      <c r="DP552"/>
      <c r="DQ552"/>
      <c r="DR552"/>
      <c r="DS552"/>
      <c r="DT552"/>
      <c r="DU552"/>
      <c r="DV552"/>
      <c r="DW552"/>
      <c r="DX552"/>
      <c r="DY552"/>
      <c r="DZ552"/>
      <c r="EA552"/>
      <c r="EB552"/>
      <c r="EC552"/>
      <c r="ED552"/>
      <c r="EE552"/>
      <c r="EF552"/>
      <c r="EG552"/>
      <c r="EH552"/>
      <c r="EI552"/>
      <c r="EJ552"/>
      <c r="EK552"/>
      <c r="EL552"/>
      <c r="EM552"/>
      <c r="EN552"/>
      <c r="EO552"/>
      <c r="EP552"/>
      <c r="EQ552"/>
      <c r="ER552"/>
      <c r="ES552"/>
      <c r="ET552"/>
      <c r="EU552"/>
      <c r="EV552"/>
      <c r="EW552"/>
      <c r="EX552"/>
      <c r="EY552"/>
      <c r="EZ552"/>
      <c r="FA552"/>
      <c r="FB552"/>
      <c r="FC552"/>
      <c r="FD552"/>
      <c r="FE552"/>
      <c r="FF552"/>
      <c r="FG552"/>
      <c r="FH552"/>
      <c r="FI552"/>
      <c r="FJ552"/>
      <c r="FK552"/>
      <c r="FL552"/>
      <c r="FM552"/>
      <c r="FN552"/>
      <c r="FO552"/>
      <c r="FP552"/>
      <c r="FQ552"/>
      <c r="FR552"/>
      <c r="FS552"/>
      <c r="FT552"/>
      <c r="FU552"/>
      <c r="FV552"/>
      <c r="FW552"/>
      <c r="FX552"/>
      <c r="FY552"/>
      <c r="FZ552"/>
      <c r="GA552"/>
      <c r="GB552"/>
      <c r="GC552"/>
      <c r="GD552"/>
      <c r="GE552"/>
      <c r="GF552"/>
      <c r="GG552"/>
      <c r="GH552"/>
      <c r="GI552"/>
      <c r="GJ552"/>
      <c r="GK552"/>
      <c r="GL552"/>
      <c r="GM552"/>
      <c r="GN552"/>
      <c r="GO552"/>
      <c r="GP552"/>
      <c r="GQ552"/>
      <c r="GR552"/>
      <c r="GS552"/>
      <c r="GT552"/>
      <c r="GU552"/>
      <c r="GV552"/>
      <c r="GW552"/>
      <c r="GX552"/>
      <c r="GY552"/>
      <c r="GZ552"/>
      <c r="HA552"/>
      <c r="HB552"/>
      <c r="HC552"/>
      <c r="HD552"/>
      <c r="HE552"/>
      <c r="HF552"/>
      <c r="HG552"/>
      <c r="HH552"/>
      <c r="HI552"/>
      <c r="HJ552"/>
      <c r="HK552"/>
      <c r="HL552"/>
      <c r="HM552"/>
      <c r="HN552"/>
      <c r="HO552"/>
      <c r="HP552"/>
      <c r="HQ552"/>
      <c r="HR552"/>
      <c r="HS552"/>
      <c r="HT552"/>
      <c r="HU552"/>
      <c r="HV552"/>
      <c r="HW552"/>
      <c r="HX552"/>
      <c r="HY552"/>
      <c r="HZ552"/>
      <c r="IA552"/>
      <c r="IB552"/>
      <c r="IC552"/>
      <c r="ID552"/>
      <c r="IE552"/>
      <c r="IF552"/>
      <c r="IG552"/>
      <c r="IH552"/>
      <c r="II552"/>
      <c r="IJ552"/>
      <c r="IK552"/>
      <c r="IL552"/>
      <c r="IM552"/>
      <c r="IN552"/>
      <c r="IO552"/>
      <c r="IP552"/>
      <c r="IQ552"/>
      <c r="IR552"/>
      <c r="IS552"/>
      <c r="IT552"/>
      <c r="IU552"/>
      <c r="IV552"/>
    </row>
    <row r="553" spans="1:256" s="5" customFormat="1" hidden="1" outlineLevel="2">
      <c r="A553" s="20"/>
      <c r="B553" s="20"/>
      <c r="C553" s="38"/>
      <c r="D553" s="641"/>
      <c r="E553" s="287">
        <v>7</v>
      </c>
      <c r="F553" s="40"/>
      <c r="G553" s="313"/>
      <c r="H553" s="315"/>
      <c r="I553" s="315"/>
      <c r="J553" s="315"/>
      <c r="K553" s="315"/>
      <c r="L553" s="315"/>
      <c r="M553" s="314"/>
      <c r="N553" s="168">
        <f>IF(A6taxstdlife="n/a","n/a",IF(N$3&gt;(A6taxstdlife+$E553),((Input!$M$148+Input!$M$114)*$M$7)-SUM($M553:M553),((Input!$M$148+Input!$M$114)*$M$7)/A6taxstdlife))</f>
        <v>0</v>
      </c>
      <c r="O553" s="168">
        <f>IF(A6taxstdlife="n/a","n/a",IF(O$3&gt;(A6taxstdlife+$E553),((Input!$M$148+Input!$M$114)*$M$7)-SUM($M553:N553),((Input!$M$148+Input!$M$114)*$M$7)/A6taxstdlife))</f>
        <v>0</v>
      </c>
      <c r="P553" s="168">
        <f>IF(A6taxstdlife="n/a","n/a",IF(P$3&gt;(A6taxstdlife+$E553),((Input!$M$148+Input!$M$114)*$M$7)-SUM($M553:O553),((Input!$M$148+Input!$M$114)*$M$7)/A6taxstdlife))</f>
        <v>0</v>
      </c>
      <c r="Q553" s="168">
        <f>IF(A6taxstdlife="n/a","n/a",IF(Q$3&gt;(A6taxstdlife+$E553),((Input!$M$148+Input!$M$114)*$M$7)-SUM($M553:P553),((Input!$M$148+Input!$M$114)*$M$7)/A6taxstdlife))</f>
        <v>0</v>
      </c>
      <c r="R553" s="168">
        <f>IF(A6taxstdlife="n/a","n/a",IF(R$3&gt;(A6taxstdlife+$E553),((Input!$M$148+Input!$M$114)*$M$7)-SUM($M553:Q553),((Input!$M$148+Input!$M$114)*$M$7)/A6taxstdlife))</f>
        <v>0</v>
      </c>
      <c r="S553" s="168">
        <f>IF(A6taxstdlife="n/a","n/a",IF(S$3&gt;(A6taxstdlife+$E553),((Input!$M$148+Input!$M$114)*$M$7)-SUM($M553:R553),((Input!$M$148+Input!$M$114)*$M$7)/A6taxstdlife))</f>
        <v>0</v>
      </c>
      <c r="T553" s="168">
        <f>IF(A6taxstdlife="n/a","n/a",IF(T$3&gt;(A6taxstdlife+$E553),((Input!$M$148+Input!$M$114)*$M$7)-SUM($M553:S553),((Input!$M$148+Input!$M$114)*$M$7)/A6taxstdlife))</f>
        <v>0</v>
      </c>
      <c r="U553" s="168">
        <f>IF(A6taxstdlife="n/a","n/a",IF(U$3&gt;(A6taxstdlife+$E553),((Input!$M$148+Input!$M$114)*$M$7)-SUM($M553:T553),((Input!$M$148+Input!$M$114)*$M$7)/A6taxstdlife))</f>
        <v>0</v>
      </c>
      <c r="V553" s="168">
        <f>IF(A6taxstdlife="n/a","n/a",IF(V$3&gt;(A6taxstdlife+$E553),((Input!$M$148+Input!$M$114)*$M$7)-SUM($M553:U553),((Input!$M$148+Input!$M$114)*$M$7)/A6taxstdlife))</f>
        <v>0</v>
      </c>
      <c r="W553" s="168">
        <f>IF(A6taxstdlife="n/a","n/a",IF(W$3&gt;(A6taxstdlife+$E553),((Input!$M$148+Input!$M$114)*$M$7)-SUM($M553:V553),((Input!$M$148+Input!$M$114)*$M$7)/A6taxstdlife))</f>
        <v>0</v>
      </c>
      <c r="X553" s="168">
        <f>IF(A6taxstdlife="n/a","n/a",IF(X$3&gt;(A6taxstdlife+$E553),((Input!$M$148+Input!$M$114)*$M$7)-SUM($M553:W553),((Input!$M$148+Input!$M$114)*$M$7)/A6taxstdlife))</f>
        <v>0</v>
      </c>
      <c r="Y553" s="168">
        <f>IF(A6taxstdlife="n/a","n/a",IF(Y$3&gt;(A6taxstdlife+$E553),((Input!$M$148+Input!$M$114)*$M$7)-SUM($M553:X553),((Input!$M$148+Input!$M$114)*$M$7)/A6taxstdlife))</f>
        <v>0</v>
      </c>
      <c r="Z553" s="168">
        <f>IF(A6taxstdlife="n/a","n/a",IF(Z$3&gt;(A6taxstdlife+$E553),((Input!$M$148+Input!$M$114)*$M$7)-SUM($M553:Y553),((Input!$M$148+Input!$M$114)*$M$7)/A6taxstdlife))</f>
        <v>0</v>
      </c>
      <c r="AA553" s="168">
        <f>IF(A6taxstdlife="n/a","n/a",IF(AA$3&gt;(A6taxstdlife+$E553),((Input!$M$148+Input!$M$114)*$M$7)-SUM($M553:Z553),((Input!$M$148+Input!$M$114)*$M$7)/A6taxstdlife))</f>
        <v>0</v>
      </c>
      <c r="AB553" s="168">
        <f>IF(A6taxstdlife="n/a","n/a",IF(AB$3&gt;(A6taxstdlife+$E553),((Input!$M$148+Input!$M$114)*$M$7)-SUM($M553:AA553),((Input!$M$148+Input!$M$114)*$M$7)/A6taxstdlife))</f>
        <v>0</v>
      </c>
      <c r="AC553" s="168">
        <f>IF(A6taxstdlife="n/a","n/a",IF(AC$3&gt;(A6taxstdlife+$E553),((Input!$M$148+Input!$M$114)*$M$7)-SUM($M553:AB553),((Input!$M$148+Input!$M$114)*$M$7)/A6taxstdlife))</f>
        <v>0</v>
      </c>
      <c r="AD553" s="168">
        <f>IF(A6taxstdlife="n/a","n/a",IF(AD$3&gt;(A6taxstdlife+$E553),((Input!$M$148+Input!$M$114)*$M$7)-SUM($M553:AC553),((Input!$M$148+Input!$M$114)*$M$7)/A6taxstdlife))</f>
        <v>0</v>
      </c>
      <c r="AE553" s="168">
        <f>IF(A6taxstdlife="n/a","n/a",IF(AE$3&gt;(A6taxstdlife+$E553),((Input!$M$148+Input!$M$114)*$M$7)-SUM($M553:AD553),((Input!$M$148+Input!$M$114)*$M$7)/A6taxstdlife))</f>
        <v>0</v>
      </c>
      <c r="AF553" s="168">
        <f>IF(A6taxstdlife="n/a","n/a",IF(AF$3&gt;(A6taxstdlife+$E553),((Input!$M$148+Input!$M$114)*$M$7)-SUM($M553:AE553),((Input!$M$148+Input!$M$114)*$M$7)/A6taxstdlife))</f>
        <v>0</v>
      </c>
      <c r="AG553" s="168">
        <f>IF(A6taxstdlife="n/a","n/a",IF(AG$3&gt;(A6taxstdlife+$E553),((Input!$M$148+Input!$M$114)*$M$7)-SUM($M553:AF553),((Input!$M$148+Input!$M$114)*$M$7)/A6taxstdlife))</f>
        <v>0</v>
      </c>
      <c r="AH553" s="168">
        <f>IF(A6taxstdlife="n/a","n/a",IF(AH$3&gt;(A6taxstdlife+$E553),((Input!$M$148+Input!$M$114)*$M$7)-SUM($M553:AG553),((Input!$M$148+Input!$M$114)*$M$7)/A6taxstdlife))</f>
        <v>0</v>
      </c>
      <c r="AI553" s="168">
        <f>IF(A6taxstdlife="n/a","n/a",IF(AI$3&gt;(A6taxstdlife+$E553),((Input!$M$148+Input!$M$114)*$M$7)-SUM($M553:AH553),((Input!$M$148+Input!$M$114)*$M$7)/A6taxstdlife))</f>
        <v>0</v>
      </c>
      <c r="AJ553" s="168">
        <f>IF(A6taxstdlife="n/a","n/a",IF(AJ$3&gt;(A6taxstdlife+$E553),((Input!$M$148+Input!$M$114)*$M$7)-SUM($M553:AI553),((Input!$M$148+Input!$M$114)*$M$7)/A6taxstdlife))</f>
        <v>0</v>
      </c>
      <c r="AK553" s="168">
        <f>IF(A6taxstdlife="n/a","n/a",IF(AK$3&gt;(A6taxstdlife+$E553),((Input!$M$148+Input!$M$114)*$M$7)-SUM($M553:AJ553),((Input!$M$148+Input!$M$114)*$M$7)/A6taxstdlife))</f>
        <v>0</v>
      </c>
      <c r="AL553" s="168">
        <f>IF(A6taxstdlife="n/a","n/a",IF(AL$3&gt;(A6taxstdlife+$E553),((Input!$M$148+Input!$M$114)*$M$7)-SUM($M553:AK553),((Input!$M$148+Input!$M$114)*$M$7)/A6taxstdlife))</f>
        <v>0</v>
      </c>
      <c r="AM553" s="168">
        <f>IF(A6taxstdlife="n/a","n/a",IF(AM$3&gt;(A6taxstdlife+$E553),((Input!$M$148+Input!$M$114)*$M$7)-SUM($M553:AL553),((Input!$M$148+Input!$M$114)*$M$7)/A6taxstdlife))</f>
        <v>0</v>
      </c>
      <c r="AN553" s="168">
        <f>IF(A6taxstdlife="n/a","n/a",IF(AN$3&gt;(A6taxstdlife+$E553),((Input!$M$148+Input!$M$114)*$M$7)-SUM($M553:AM553),((Input!$M$148+Input!$M$114)*$M$7)/A6taxstdlife))</f>
        <v>0</v>
      </c>
      <c r="AO553" s="168">
        <f>IF(A6taxstdlife="n/a","n/a",IF(AO$3&gt;(A6taxstdlife+$E553),((Input!$M$148+Input!$M$114)*$M$7)-SUM($M553:AN553),((Input!$M$148+Input!$M$114)*$M$7)/A6taxstdlife))</f>
        <v>0</v>
      </c>
      <c r="AP553" s="168">
        <f>IF(A6taxstdlife="n/a","n/a",IF(AP$3&gt;(A6taxstdlife+$E553),((Input!$M$148+Input!$M$114)*$M$7)-SUM($M553:AO553),((Input!$M$148+Input!$M$114)*$M$7)/A6taxstdlife))</f>
        <v>0</v>
      </c>
      <c r="AQ553" s="168">
        <f>IF(A6taxstdlife="n/a","n/a",IF(AQ$3&gt;(A6taxstdlife+$E553),((Input!$M$148+Input!$M$114)*$M$7)-SUM($M553:AP553),((Input!$M$148+Input!$M$114)*$M$7)/A6taxstdlife))</f>
        <v>0</v>
      </c>
      <c r="AR553" s="168">
        <f>IF(A6taxstdlife="n/a","n/a",IF(AR$3&gt;(A6taxstdlife+$E553),((Input!$M$148+Input!$M$114)*$M$7)-SUM($M553:AQ553),((Input!$M$148+Input!$M$114)*$M$7)/A6taxstdlife))</f>
        <v>0</v>
      </c>
      <c r="AS553" s="168">
        <f>IF(A6taxstdlife="n/a","n/a",IF(AS$3&gt;(A6taxstdlife+$E553),((Input!$M$148+Input!$M$114)*$M$7)-SUM($M553:AR553),((Input!$M$148+Input!$M$114)*$M$7)/A6taxstdlife))</f>
        <v>0</v>
      </c>
      <c r="AT553" s="168">
        <f>IF(A6taxstdlife="n/a","n/a",IF(AT$3&gt;(A6taxstdlife+$E553),((Input!$M$148+Input!$M$114)*$M$7)-SUM($M553:AS553),((Input!$M$148+Input!$M$114)*$M$7)/A6taxstdlife))</f>
        <v>0</v>
      </c>
      <c r="AU553" s="168">
        <f>IF(A6taxstdlife="n/a","n/a",IF(AU$3&gt;(A6taxstdlife+$E553),((Input!$M$148+Input!$M$114)*$M$7)-SUM($M553:AT553),((Input!$M$148+Input!$M$114)*$M$7)/A6taxstdlife))</f>
        <v>0</v>
      </c>
      <c r="AV553" s="168">
        <f>IF(A6taxstdlife="n/a","n/a",IF(AV$3&gt;(A6taxstdlife+$E553),((Input!$M$148+Input!$M$114)*$M$7)-SUM($M553:AU553),((Input!$M$148+Input!$M$114)*$M$7)/A6taxstdlife))</f>
        <v>0</v>
      </c>
      <c r="AW553" s="168">
        <f>IF(A6taxstdlife="n/a","n/a",IF(AW$3&gt;(A6taxstdlife+$E553),((Input!$M$148+Input!$M$114)*$M$7)-SUM($M553:AV553),((Input!$M$148+Input!$M$114)*$M$7)/A6taxstdlife))</f>
        <v>0</v>
      </c>
      <c r="AX553" s="168">
        <f>IF(A6taxstdlife="n/a","n/a",IF(AX$3&gt;(A6taxstdlife+$E553),((Input!$M$148+Input!$M$114)*$M$7)-SUM($M553:AW553),((Input!$M$148+Input!$M$114)*$M$7)/A6taxstdlife))</f>
        <v>0</v>
      </c>
      <c r="AY553" s="168">
        <f>IF(A6taxstdlife="n/a","n/a",IF(AY$3&gt;(A6taxstdlife+$E553),((Input!$M$148+Input!$M$114)*$M$7)-SUM($M553:AX553),((Input!$M$148+Input!$M$114)*$M$7)/A6taxstdlife))</f>
        <v>0</v>
      </c>
      <c r="AZ553" s="168">
        <f>IF(A6taxstdlife="n/a","n/a",IF(AZ$3&gt;(A6taxstdlife+$E553),((Input!$M$148+Input!$M$114)*$M$7)-SUM($M553:AY553),((Input!$M$148+Input!$M$114)*$M$7)/A6taxstdlife))</f>
        <v>0</v>
      </c>
      <c r="BA553" s="168">
        <f>IF(A6taxstdlife="n/a","n/a",IF(BA$3&gt;(A6taxstdlife+$E553),((Input!$M$148+Input!$M$114)*$M$7)-SUM($M553:AZ553),((Input!$M$148+Input!$M$114)*$M$7)/A6taxstdlife))</f>
        <v>0</v>
      </c>
      <c r="BB553" s="168">
        <f>IF(A6taxstdlife="n/a","n/a",IF(BB$3&gt;(A6taxstdlife+$E553),((Input!$M$148+Input!$M$114)*$M$7)-SUM($M553:BA553),((Input!$M$148+Input!$M$114)*$M$7)/A6taxstdlife))</f>
        <v>0</v>
      </c>
      <c r="BC553" s="168">
        <f>IF(A6taxstdlife="n/a","n/a",IF(BC$3&gt;(A6taxstdlife+$E553),((Input!$M$148+Input!$M$114)*$M$7)-SUM($M553:BB553),((Input!$M$148+Input!$M$114)*$M$7)/A6taxstdlife))</f>
        <v>0</v>
      </c>
      <c r="BD553" s="168">
        <f>IF(A6taxstdlife="n/a","n/a",IF(BD$3&gt;(A6taxstdlife+$E553),((Input!$M$148+Input!$M$114)*$M$7)-SUM($M553:BC553),((Input!$M$148+Input!$M$114)*$M$7)/A6taxstdlife))</f>
        <v>0</v>
      </c>
      <c r="BE553" s="168">
        <f>IF(A6taxstdlife="n/a","n/a",IF(BE$3&gt;(A6taxstdlife+$E553),((Input!$M$148+Input!$M$114)*$M$7)-SUM($M553:BD553),((Input!$M$148+Input!$M$114)*$M$7)/A6taxstdlife))</f>
        <v>0</v>
      </c>
      <c r="BF553" s="168">
        <f>IF(A6taxstdlife="n/a","n/a",IF(BF$3&gt;(A6taxstdlife+$E553),((Input!$M$148+Input!$M$114)*$M$7)-SUM($M553:BE553),((Input!$M$148+Input!$M$114)*$M$7)/A6taxstdlife))</f>
        <v>0</v>
      </c>
      <c r="BG553" s="168">
        <f>IF(A6taxstdlife="n/a","n/a",IF(BG$3&gt;(A6taxstdlife+$E553),((Input!$M$148+Input!$M$114)*$M$7)-SUM($M553:BF553),((Input!$M$148+Input!$M$114)*$M$7)/A6taxstdlife))</f>
        <v>0</v>
      </c>
      <c r="BH553" s="168">
        <f>IF(A6taxstdlife="n/a","n/a",IF(BH$3&gt;(A6taxstdlife+$E553),((Input!$M$148+Input!$M$114)*$M$7)-SUM($M553:BG553),((Input!$M$148+Input!$M$114)*$M$7)/A6taxstdlife))</f>
        <v>0</v>
      </c>
      <c r="BI553" s="168">
        <f>IF(A6taxstdlife="n/a","n/a",IF(BI$3&gt;(A6taxstdlife+$E553),((Input!$M$148+Input!$M$114)*$M$7)-SUM($M553:BH553),((Input!$M$148+Input!$M$114)*$M$7)/A6taxstdlife))</f>
        <v>0</v>
      </c>
      <c r="BJ553" s="20"/>
      <c r="BK553" s="20"/>
      <c r="BL553"/>
      <c r="BM553"/>
      <c r="BN553"/>
      <c r="BO553"/>
      <c r="BP553"/>
      <c r="BQ553"/>
      <c r="BR553"/>
      <c r="BS553"/>
      <c r="BT553"/>
      <c r="BU553"/>
      <c r="BV553"/>
      <c r="BW553"/>
      <c r="BX553"/>
      <c r="BY553"/>
      <c r="BZ553"/>
      <c r="CA553"/>
      <c r="CB553"/>
      <c r="CC553"/>
      <c r="CD553"/>
      <c r="CE553"/>
      <c r="CF553"/>
      <c r="CG553"/>
      <c r="CH553"/>
      <c r="CI553"/>
      <c r="CJ553"/>
      <c r="CK553"/>
      <c r="CL553"/>
      <c r="CM553"/>
      <c r="CN553"/>
      <c r="CO553"/>
      <c r="CP553"/>
      <c r="CQ553"/>
      <c r="CR553"/>
      <c r="CS553"/>
      <c r="CT553"/>
      <c r="CU553"/>
      <c r="CV553"/>
      <c r="CW553"/>
      <c r="CX553"/>
      <c r="CY553"/>
      <c r="CZ553"/>
      <c r="DA553"/>
      <c r="DB553"/>
      <c r="DC553"/>
      <c r="DD553"/>
      <c r="DE553"/>
      <c r="DF553"/>
      <c r="DG553"/>
      <c r="DH553"/>
      <c r="DI553"/>
      <c r="DJ553"/>
      <c r="DK553"/>
      <c r="DL553"/>
      <c r="DM553"/>
      <c r="DN553"/>
      <c r="DO553"/>
      <c r="DP553"/>
      <c r="DQ553"/>
      <c r="DR553"/>
      <c r="DS553"/>
      <c r="DT553"/>
      <c r="DU553"/>
      <c r="DV553"/>
      <c r="DW553"/>
      <c r="DX553"/>
      <c r="DY553"/>
      <c r="DZ553"/>
      <c r="EA553"/>
      <c r="EB553"/>
      <c r="EC553"/>
      <c r="ED553"/>
      <c r="EE553"/>
      <c r="EF553"/>
      <c r="EG553"/>
      <c r="EH553"/>
      <c r="EI553"/>
      <c r="EJ553"/>
      <c r="EK553"/>
      <c r="EL553"/>
      <c r="EM553"/>
      <c r="EN553"/>
      <c r="EO553"/>
      <c r="EP553"/>
      <c r="EQ553"/>
      <c r="ER553"/>
      <c r="ES553"/>
      <c r="ET553"/>
      <c r="EU553"/>
      <c r="EV553"/>
      <c r="EW553"/>
      <c r="EX553"/>
      <c r="EY553"/>
      <c r="EZ553"/>
      <c r="FA553"/>
      <c r="FB553"/>
      <c r="FC553"/>
      <c r="FD553"/>
      <c r="FE553"/>
      <c r="FF553"/>
      <c r="FG553"/>
      <c r="FH553"/>
      <c r="FI553"/>
      <c r="FJ553"/>
      <c r="FK553"/>
      <c r="FL553"/>
      <c r="FM553"/>
      <c r="FN553"/>
      <c r="FO553"/>
      <c r="FP553"/>
      <c r="FQ553"/>
      <c r="FR553"/>
      <c r="FS553"/>
      <c r="FT553"/>
      <c r="FU553"/>
      <c r="FV553"/>
      <c r="FW553"/>
      <c r="FX553"/>
      <c r="FY553"/>
      <c r="FZ553"/>
      <c r="GA553"/>
      <c r="GB553"/>
      <c r="GC553"/>
      <c r="GD553"/>
      <c r="GE553"/>
      <c r="GF553"/>
      <c r="GG553"/>
      <c r="GH553"/>
      <c r="GI553"/>
      <c r="GJ553"/>
      <c r="GK553"/>
      <c r="GL553"/>
      <c r="GM553"/>
      <c r="GN553"/>
      <c r="GO553"/>
      <c r="GP553"/>
      <c r="GQ553"/>
      <c r="GR553"/>
      <c r="GS553"/>
      <c r="GT553"/>
      <c r="GU553"/>
      <c r="GV553"/>
      <c r="GW553"/>
      <c r="GX553"/>
      <c r="GY553"/>
      <c r="GZ553"/>
      <c r="HA553"/>
      <c r="HB553"/>
      <c r="HC553"/>
      <c r="HD553"/>
      <c r="HE553"/>
      <c r="HF553"/>
      <c r="HG553"/>
      <c r="HH553"/>
      <c r="HI553"/>
      <c r="HJ553"/>
      <c r="HK553"/>
      <c r="HL553"/>
      <c r="HM553"/>
      <c r="HN553"/>
      <c r="HO553"/>
      <c r="HP553"/>
      <c r="HQ553"/>
      <c r="HR553"/>
      <c r="HS553"/>
      <c r="HT553"/>
      <c r="HU553"/>
      <c r="HV553"/>
      <c r="HW553"/>
      <c r="HX553"/>
      <c r="HY553"/>
      <c r="HZ553"/>
      <c r="IA553"/>
      <c r="IB553"/>
      <c r="IC553"/>
      <c r="ID553"/>
      <c r="IE553"/>
      <c r="IF553"/>
      <c r="IG553"/>
      <c r="IH553"/>
      <c r="II553"/>
      <c r="IJ553"/>
      <c r="IK553"/>
      <c r="IL553"/>
      <c r="IM553"/>
      <c r="IN553"/>
      <c r="IO553"/>
      <c r="IP553"/>
      <c r="IQ553"/>
      <c r="IR553"/>
      <c r="IS553"/>
      <c r="IT553"/>
      <c r="IU553"/>
      <c r="IV553"/>
    </row>
    <row r="554" spans="1:256" s="5" customFormat="1" hidden="1" outlineLevel="2">
      <c r="A554" s="20"/>
      <c r="B554" s="20"/>
      <c r="C554" s="38"/>
      <c r="D554" s="641"/>
      <c r="E554" s="287">
        <v>8</v>
      </c>
      <c r="F554" s="40"/>
      <c r="G554" s="313"/>
      <c r="H554" s="315"/>
      <c r="I554" s="315"/>
      <c r="J554" s="315"/>
      <c r="K554" s="315"/>
      <c r="L554" s="315"/>
      <c r="M554" s="315"/>
      <c r="N554" s="314"/>
      <c r="O554" s="168">
        <f>IF(A6taxstdlife="n/a","n/a",IF(O$3&gt;(A6taxstdlife+$E554),((Input!$N$148+Input!$N$114)*$N$7)-SUM($N554:N554),((Input!$N$148+Input!$N$114)*$N$7)/A6taxstdlife))</f>
        <v>0</v>
      </c>
      <c r="P554" s="168">
        <f>IF(A6taxstdlife="n/a","n/a",IF(P$3&gt;(A6taxstdlife+$E554),((Input!$N$148+Input!$N$114)*$N$7)-SUM($N554:O554),((Input!$N$148+Input!$N$114)*$N$7)/A6taxstdlife))</f>
        <v>0</v>
      </c>
      <c r="Q554" s="168">
        <f>IF(A6taxstdlife="n/a","n/a",IF(Q$3&gt;(A6taxstdlife+$E554),((Input!$N$148+Input!$N$114)*$N$7)-SUM($N554:P554),((Input!$N$148+Input!$N$114)*$N$7)/A6taxstdlife))</f>
        <v>0</v>
      </c>
      <c r="R554" s="168">
        <f>IF(A6taxstdlife="n/a","n/a",IF(R$3&gt;(A6taxstdlife+$E554),((Input!$N$148+Input!$N$114)*$N$7)-SUM($N554:Q554),((Input!$N$148+Input!$N$114)*$N$7)/A6taxstdlife))</f>
        <v>0</v>
      </c>
      <c r="S554" s="168">
        <f>IF(A6taxstdlife="n/a","n/a",IF(S$3&gt;(A6taxstdlife+$E554),((Input!$N$148+Input!$N$114)*$N$7)-SUM($N554:R554),((Input!$N$148+Input!$N$114)*$N$7)/A6taxstdlife))</f>
        <v>0</v>
      </c>
      <c r="T554" s="168">
        <f>IF(A6taxstdlife="n/a","n/a",IF(T$3&gt;(A6taxstdlife+$E554),((Input!$N$148+Input!$N$114)*$N$7)-SUM($N554:S554),((Input!$N$148+Input!$N$114)*$N$7)/A6taxstdlife))</f>
        <v>0</v>
      </c>
      <c r="U554" s="168">
        <f>IF(A6taxstdlife="n/a","n/a",IF(U$3&gt;(A6taxstdlife+$E554),((Input!$N$148+Input!$N$114)*$N$7)-SUM($N554:T554),((Input!$N$148+Input!$N$114)*$N$7)/A6taxstdlife))</f>
        <v>0</v>
      </c>
      <c r="V554" s="168">
        <f>IF(A6taxstdlife="n/a","n/a",IF(V$3&gt;(A6taxstdlife+$E554),((Input!$N$148+Input!$N$114)*$N$7)-SUM($N554:U554),((Input!$N$148+Input!$N$114)*$N$7)/A6taxstdlife))</f>
        <v>0</v>
      </c>
      <c r="W554" s="168">
        <f>IF(A6taxstdlife="n/a","n/a",IF(W$3&gt;(A6taxstdlife+$E554),((Input!$N$148+Input!$N$114)*$N$7)-SUM($N554:V554),((Input!$N$148+Input!$N$114)*$N$7)/A6taxstdlife))</f>
        <v>0</v>
      </c>
      <c r="X554" s="168">
        <f>IF(A6taxstdlife="n/a","n/a",IF(X$3&gt;(A6taxstdlife+$E554),((Input!$N$148+Input!$N$114)*$N$7)-SUM($N554:W554),((Input!$N$148+Input!$N$114)*$N$7)/A6taxstdlife))</f>
        <v>0</v>
      </c>
      <c r="Y554" s="168">
        <f>IF(A6taxstdlife="n/a","n/a",IF(Y$3&gt;(A6taxstdlife+$E554),((Input!$N$148+Input!$N$114)*$N$7)-SUM($N554:X554),((Input!$N$148+Input!$N$114)*$N$7)/A6taxstdlife))</f>
        <v>0</v>
      </c>
      <c r="Z554" s="168">
        <f>IF(A6taxstdlife="n/a","n/a",IF(Z$3&gt;(A6taxstdlife+$E554),((Input!$N$148+Input!$N$114)*$N$7)-SUM($N554:Y554),((Input!$N$148+Input!$N$114)*$N$7)/A6taxstdlife))</f>
        <v>0</v>
      </c>
      <c r="AA554" s="168">
        <f>IF(A6taxstdlife="n/a","n/a",IF(AA$3&gt;(A6taxstdlife+$E554),((Input!$N$148+Input!$N$114)*$N$7)-SUM($N554:Z554),((Input!$N$148+Input!$N$114)*$N$7)/A6taxstdlife))</f>
        <v>0</v>
      </c>
      <c r="AB554" s="168">
        <f>IF(A6taxstdlife="n/a","n/a",IF(AB$3&gt;(A6taxstdlife+$E554),((Input!$N$148+Input!$N$114)*$N$7)-SUM($N554:AA554),((Input!$N$148+Input!$N$114)*$N$7)/A6taxstdlife))</f>
        <v>0</v>
      </c>
      <c r="AC554" s="168">
        <f>IF(A6taxstdlife="n/a","n/a",IF(AC$3&gt;(A6taxstdlife+$E554),((Input!$N$148+Input!$N$114)*$N$7)-SUM($N554:AB554),((Input!$N$148+Input!$N$114)*$N$7)/A6taxstdlife))</f>
        <v>0</v>
      </c>
      <c r="AD554" s="168">
        <f>IF(A6taxstdlife="n/a","n/a",IF(AD$3&gt;(A6taxstdlife+$E554),((Input!$N$148+Input!$N$114)*$N$7)-SUM($N554:AC554),((Input!$N$148+Input!$N$114)*$N$7)/A6taxstdlife))</f>
        <v>0</v>
      </c>
      <c r="AE554" s="168">
        <f>IF(A6taxstdlife="n/a","n/a",IF(AE$3&gt;(A6taxstdlife+$E554),((Input!$N$148+Input!$N$114)*$N$7)-SUM($N554:AD554),((Input!$N$148+Input!$N$114)*$N$7)/A6taxstdlife))</f>
        <v>0</v>
      </c>
      <c r="AF554" s="168">
        <f>IF(A6taxstdlife="n/a","n/a",IF(AF$3&gt;(A6taxstdlife+$E554),((Input!$N$148+Input!$N$114)*$N$7)-SUM($N554:AE554),((Input!$N$148+Input!$N$114)*$N$7)/A6taxstdlife))</f>
        <v>0</v>
      </c>
      <c r="AG554" s="168">
        <f>IF(A6taxstdlife="n/a","n/a",IF(AG$3&gt;(A6taxstdlife+$E554),((Input!$N$148+Input!$N$114)*$N$7)-SUM($N554:AF554),((Input!$N$148+Input!$N$114)*$N$7)/A6taxstdlife))</f>
        <v>0</v>
      </c>
      <c r="AH554" s="168">
        <f>IF(A6taxstdlife="n/a","n/a",IF(AH$3&gt;(A6taxstdlife+$E554),((Input!$N$148+Input!$N$114)*$N$7)-SUM($N554:AG554),((Input!$N$148+Input!$N$114)*$N$7)/A6taxstdlife))</f>
        <v>0</v>
      </c>
      <c r="AI554" s="168">
        <f>IF(A6taxstdlife="n/a","n/a",IF(AI$3&gt;(A6taxstdlife+$E554),((Input!$N$148+Input!$N$114)*$N$7)-SUM($N554:AH554),((Input!$N$148+Input!$N$114)*$N$7)/A6taxstdlife))</f>
        <v>0</v>
      </c>
      <c r="AJ554" s="168">
        <f>IF(A6taxstdlife="n/a","n/a",IF(AJ$3&gt;(A6taxstdlife+$E554),((Input!$N$148+Input!$N$114)*$N$7)-SUM($N554:AI554),((Input!$N$148+Input!$N$114)*$N$7)/A6taxstdlife))</f>
        <v>0</v>
      </c>
      <c r="AK554" s="168">
        <f>IF(A6taxstdlife="n/a","n/a",IF(AK$3&gt;(A6taxstdlife+$E554),((Input!$N$148+Input!$N$114)*$N$7)-SUM($N554:AJ554),((Input!$N$148+Input!$N$114)*$N$7)/A6taxstdlife))</f>
        <v>0</v>
      </c>
      <c r="AL554" s="168">
        <f>IF(A6taxstdlife="n/a","n/a",IF(AL$3&gt;(A6taxstdlife+$E554),((Input!$N$148+Input!$N$114)*$N$7)-SUM($N554:AK554),((Input!$N$148+Input!$N$114)*$N$7)/A6taxstdlife))</f>
        <v>0</v>
      </c>
      <c r="AM554" s="168">
        <f>IF(A6taxstdlife="n/a","n/a",IF(AM$3&gt;(A6taxstdlife+$E554),((Input!$N$148+Input!$N$114)*$N$7)-SUM($N554:AL554),((Input!$N$148+Input!$N$114)*$N$7)/A6taxstdlife))</f>
        <v>0</v>
      </c>
      <c r="AN554" s="168">
        <f>IF(A6taxstdlife="n/a","n/a",IF(AN$3&gt;(A6taxstdlife+$E554),((Input!$N$148+Input!$N$114)*$N$7)-SUM($N554:AM554),((Input!$N$148+Input!$N$114)*$N$7)/A6taxstdlife))</f>
        <v>0</v>
      </c>
      <c r="AO554" s="168">
        <f>IF(A6taxstdlife="n/a","n/a",IF(AO$3&gt;(A6taxstdlife+$E554),((Input!$N$148+Input!$N$114)*$N$7)-SUM($N554:AN554),((Input!$N$148+Input!$N$114)*$N$7)/A6taxstdlife))</f>
        <v>0</v>
      </c>
      <c r="AP554" s="168">
        <f>IF(A6taxstdlife="n/a","n/a",IF(AP$3&gt;(A6taxstdlife+$E554),((Input!$N$148+Input!$N$114)*$N$7)-SUM($N554:AO554),((Input!$N$148+Input!$N$114)*$N$7)/A6taxstdlife))</f>
        <v>0</v>
      </c>
      <c r="AQ554" s="168">
        <f>IF(A6taxstdlife="n/a","n/a",IF(AQ$3&gt;(A6taxstdlife+$E554),((Input!$N$148+Input!$N$114)*$N$7)-SUM($N554:AP554),((Input!$N$148+Input!$N$114)*$N$7)/A6taxstdlife))</f>
        <v>0</v>
      </c>
      <c r="AR554" s="168">
        <f>IF(A6taxstdlife="n/a","n/a",IF(AR$3&gt;(A6taxstdlife+$E554),((Input!$N$148+Input!$N$114)*$N$7)-SUM($N554:AQ554),((Input!$N$148+Input!$N$114)*$N$7)/A6taxstdlife))</f>
        <v>0</v>
      </c>
      <c r="AS554" s="168">
        <f>IF(A6taxstdlife="n/a","n/a",IF(AS$3&gt;(A6taxstdlife+$E554),((Input!$N$148+Input!$N$114)*$N$7)-SUM($N554:AR554),((Input!$N$148+Input!$N$114)*$N$7)/A6taxstdlife))</f>
        <v>0</v>
      </c>
      <c r="AT554" s="168">
        <f>IF(A6taxstdlife="n/a","n/a",IF(AT$3&gt;(A6taxstdlife+$E554),((Input!$N$148+Input!$N$114)*$N$7)-SUM($N554:AS554),((Input!$N$148+Input!$N$114)*$N$7)/A6taxstdlife))</f>
        <v>0</v>
      </c>
      <c r="AU554" s="168">
        <f>IF(A6taxstdlife="n/a","n/a",IF(AU$3&gt;(A6taxstdlife+$E554),((Input!$N$148+Input!$N$114)*$N$7)-SUM($N554:AT554),((Input!$N$148+Input!$N$114)*$N$7)/A6taxstdlife))</f>
        <v>0</v>
      </c>
      <c r="AV554" s="168">
        <f>IF(A6taxstdlife="n/a","n/a",IF(AV$3&gt;(A6taxstdlife+$E554),((Input!$N$148+Input!$N$114)*$N$7)-SUM($N554:AU554),((Input!$N$148+Input!$N$114)*$N$7)/A6taxstdlife))</f>
        <v>0</v>
      </c>
      <c r="AW554" s="168">
        <f>IF(A6taxstdlife="n/a","n/a",IF(AW$3&gt;(A6taxstdlife+$E554),((Input!$N$148+Input!$N$114)*$N$7)-SUM($N554:AV554),((Input!$N$148+Input!$N$114)*$N$7)/A6taxstdlife))</f>
        <v>0</v>
      </c>
      <c r="AX554" s="168">
        <f>IF(A6taxstdlife="n/a","n/a",IF(AX$3&gt;(A6taxstdlife+$E554),((Input!$N$148+Input!$N$114)*$N$7)-SUM($N554:AW554),((Input!$N$148+Input!$N$114)*$N$7)/A6taxstdlife))</f>
        <v>0</v>
      </c>
      <c r="AY554" s="168">
        <f>IF(A6taxstdlife="n/a","n/a",IF(AY$3&gt;(A6taxstdlife+$E554),((Input!$N$148+Input!$N$114)*$N$7)-SUM($N554:AX554),((Input!$N$148+Input!$N$114)*$N$7)/A6taxstdlife))</f>
        <v>0</v>
      </c>
      <c r="AZ554" s="168">
        <f>IF(A6taxstdlife="n/a","n/a",IF(AZ$3&gt;(A6taxstdlife+$E554),((Input!$N$148+Input!$N$114)*$N$7)-SUM($N554:AY554),((Input!$N$148+Input!$N$114)*$N$7)/A6taxstdlife))</f>
        <v>0</v>
      </c>
      <c r="BA554" s="168">
        <f>IF(A6taxstdlife="n/a","n/a",IF(BA$3&gt;(A6taxstdlife+$E554),((Input!$N$148+Input!$N$114)*$N$7)-SUM($N554:AZ554),((Input!$N$148+Input!$N$114)*$N$7)/A6taxstdlife))</f>
        <v>0</v>
      </c>
      <c r="BB554" s="168">
        <f>IF(A6taxstdlife="n/a","n/a",IF(BB$3&gt;(A6taxstdlife+$E554),((Input!$N$148+Input!$N$114)*$N$7)-SUM($N554:BA554),((Input!$N$148+Input!$N$114)*$N$7)/A6taxstdlife))</f>
        <v>0</v>
      </c>
      <c r="BC554" s="168">
        <f>IF(A6taxstdlife="n/a","n/a",IF(BC$3&gt;(A6taxstdlife+$E554),((Input!$N$148+Input!$N$114)*$N$7)-SUM($N554:BB554),((Input!$N$148+Input!$N$114)*$N$7)/A6taxstdlife))</f>
        <v>0</v>
      </c>
      <c r="BD554" s="168">
        <f>IF(A6taxstdlife="n/a","n/a",IF(BD$3&gt;(A6taxstdlife+$E554),((Input!$N$148+Input!$N$114)*$N$7)-SUM($N554:BC554),((Input!$N$148+Input!$N$114)*$N$7)/A6taxstdlife))</f>
        <v>0</v>
      </c>
      <c r="BE554" s="168">
        <f>IF(A6taxstdlife="n/a","n/a",IF(BE$3&gt;(A6taxstdlife+$E554),((Input!$N$148+Input!$N$114)*$N$7)-SUM($N554:BD554),((Input!$N$148+Input!$N$114)*$N$7)/A6taxstdlife))</f>
        <v>0</v>
      </c>
      <c r="BF554" s="168">
        <f>IF(A6taxstdlife="n/a","n/a",IF(BF$3&gt;(A6taxstdlife+$E554),((Input!$N$148+Input!$N$114)*$N$7)-SUM($N554:BE554),((Input!$N$148+Input!$N$114)*$N$7)/A6taxstdlife))</f>
        <v>0</v>
      </c>
      <c r="BG554" s="168">
        <f>IF(A6taxstdlife="n/a","n/a",IF(BG$3&gt;(A6taxstdlife+$E554),((Input!$N$148+Input!$N$114)*$N$7)-SUM($N554:BF554),((Input!$N$148+Input!$N$114)*$N$7)/A6taxstdlife))</f>
        <v>0</v>
      </c>
      <c r="BH554" s="168">
        <f>IF(A6taxstdlife="n/a","n/a",IF(BH$3&gt;(A6taxstdlife+$E554),((Input!$N$148+Input!$N$114)*$N$7)-SUM($N554:BG554),((Input!$N$148+Input!$N$114)*$N$7)/A6taxstdlife))</f>
        <v>0</v>
      </c>
      <c r="BI554" s="168">
        <f>IF(A6taxstdlife="n/a","n/a",IF(BI$3&gt;(A6taxstdlife+$E554),((Input!$N$148+Input!$N$114)*$N$7)-SUM($N554:BH554),((Input!$N$148+Input!$N$114)*$N$7)/A6taxstdlife))</f>
        <v>0</v>
      </c>
      <c r="BJ554" s="20"/>
      <c r="BK554" s="20"/>
      <c r="BL554"/>
      <c r="BM554"/>
      <c r="BN554"/>
      <c r="BO554"/>
      <c r="BP554"/>
      <c r="BQ554"/>
      <c r="BR554"/>
      <c r="BS554"/>
      <c r="BT554"/>
      <c r="BU554"/>
      <c r="BV554"/>
      <c r="BW554"/>
      <c r="BX554"/>
      <c r="BY554"/>
      <c r="BZ554"/>
      <c r="CA554"/>
      <c r="CB554"/>
      <c r="CC554"/>
      <c r="CD554"/>
      <c r="CE554"/>
      <c r="CF554"/>
      <c r="CG554"/>
      <c r="CH554"/>
      <c r="CI554"/>
      <c r="CJ554"/>
      <c r="CK554"/>
      <c r="CL554"/>
      <c r="CM554"/>
      <c r="CN554"/>
      <c r="CO554"/>
      <c r="CP554"/>
      <c r="CQ554"/>
      <c r="CR554"/>
      <c r="CS554"/>
      <c r="CT554"/>
      <c r="CU554"/>
      <c r="CV554"/>
      <c r="CW554"/>
      <c r="CX554"/>
      <c r="CY554"/>
      <c r="CZ554"/>
      <c r="DA554"/>
      <c r="DB554"/>
      <c r="DC554"/>
      <c r="DD554"/>
      <c r="DE554"/>
      <c r="DF554"/>
      <c r="DG554"/>
      <c r="DH554"/>
      <c r="DI554"/>
      <c r="DJ554"/>
      <c r="DK554"/>
      <c r="DL554"/>
      <c r="DM554"/>
      <c r="DN554"/>
      <c r="DO554"/>
      <c r="DP554"/>
      <c r="DQ554"/>
      <c r="DR554"/>
      <c r="DS554"/>
      <c r="DT554"/>
      <c r="DU554"/>
      <c r="DV554"/>
      <c r="DW554"/>
      <c r="DX554"/>
      <c r="DY554"/>
      <c r="DZ554"/>
      <c r="EA554"/>
      <c r="EB554"/>
      <c r="EC554"/>
      <c r="ED554"/>
      <c r="EE554"/>
      <c r="EF554"/>
      <c r="EG554"/>
      <c r="EH554"/>
      <c r="EI554"/>
      <c r="EJ554"/>
      <c r="EK554"/>
      <c r="EL554"/>
      <c r="EM554"/>
      <c r="EN554"/>
      <c r="EO554"/>
      <c r="EP554"/>
      <c r="EQ554"/>
      <c r="ER554"/>
      <c r="ES554"/>
      <c r="ET554"/>
      <c r="EU554"/>
      <c r="EV554"/>
      <c r="EW554"/>
      <c r="EX554"/>
      <c r="EY554"/>
      <c r="EZ554"/>
      <c r="FA554"/>
      <c r="FB554"/>
      <c r="FC554"/>
      <c r="FD554"/>
      <c r="FE554"/>
      <c r="FF554"/>
      <c r="FG554"/>
      <c r="FH554"/>
      <c r="FI554"/>
      <c r="FJ554"/>
      <c r="FK554"/>
      <c r="FL554"/>
      <c r="FM554"/>
      <c r="FN554"/>
      <c r="FO554"/>
      <c r="FP554"/>
      <c r="FQ554"/>
      <c r="FR554"/>
      <c r="FS554"/>
      <c r="FT554"/>
      <c r="FU554"/>
      <c r="FV554"/>
      <c r="FW554"/>
      <c r="FX554"/>
      <c r="FY554"/>
      <c r="FZ554"/>
      <c r="GA554"/>
      <c r="GB554"/>
      <c r="GC554"/>
      <c r="GD554"/>
      <c r="GE554"/>
      <c r="GF554"/>
      <c r="GG554"/>
      <c r="GH554"/>
      <c r="GI554"/>
      <c r="GJ554"/>
      <c r="GK554"/>
      <c r="GL554"/>
      <c r="GM554"/>
      <c r="GN554"/>
      <c r="GO554"/>
      <c r="GP554"/>
      <c r="GQ554"/>
      <c r="GR554"/>
      <c r="GS554"/>
      <c r="GT554"/>
      <c r="GU554"/>
      <c r="GV554"/>
      <c r="GW554"/>
      <c r="GX554"/>
      <c r="GY554"/>
      <c r="GZ554"/>
      <c r="HA554"/>
      <c r="HB554"/>
      <c r="HC554"/>
      <c r="HD554"/>
      <c r="HE554"/>
      <c r="HF554"/>
      <c r="HG554"/>
      <c r="HH554"/>
      <c r="HI554"/>
      <c r="HJ554"/>
      <c r="HK554"/>
      <c r="HL554"/>
      <c r="HM554"/>
      <c r="HN554"/>
      <c r="HO554"/>
      <c r="HP554"/>
      <c r="HQ554"/>
      <c r="HR554"/>
      <c r="HS554"/>
      <c r="HT554"/>
      <c r="HU554"/>
      <c r="HV554"/>
      <c r="HW554"/>
      <c r="HX554"/>
      <c r="HY554"/>
      <c r="HZ554"/>
      <c r="IA554"/>
      <c r="IB554"/>
      <c r="IC554"/>
      <c r="ID554"/>
      <c r="IE554"/>
      <c r="IF554"/>
      <c r="IG554"/>
      <c r="IH554"/>
      <c r="II554"/>
      <c r="IJ554"/>
      <c r="IK554"/>
      <c r="IL554"/>
      <c r="IM554"/>
      <c r="IN554"/>
      <c r="IO554"/>
      <c r="IP554"/>
      <c r="IQ554"/>
      <c r="IR554"/>
      <c r="IS554"/>
      <c r="IT554"/>
      <c r="IU554"/>
      <c r="IV554"/>
    </row>
    <row r="555" spans="1:256" s="5" customFormat="1" hidden="1" outlineLevel="2">
      <c r="A555" s="20"/>
      <c r="B555" s="20"/>
      <c r="C555" s="38"/>
      <c r="D555" s="641"/>
      <c r="E555" s="287">
        <v>9</v>
      </c>
      <c r="F555" s="40"/>
      <c r="G555" s="313"/>
      <c r="H555" s="315"/>
      <c r="I555" s="315"/>
      <c r="J555" s="315"/>
      <c r="K555" s="315"/>
      <c r="L555" s="315"/>
      <c r="M555" s="315"/>
      <c r="N555" s="315"/>
      <c r="O555" s="314"/>
      <c r="P555" s="168">
        <f>IF(A6taxstdlife="n/a","n/a",IF(P$3&gt;(A6taxstdlife+$E555),((Input!$O$148+Input!$O$114)*$O$7)-SUM($O555:O555),((Input!$O$148+Input!$O$114)*$O$7)/A6taxstdlife))</f>
        <v>0</v>
      </c>
      <c r="Q555" s="168">
        <f>IF(A6taxstdlife="n/a","n/a",IF(Q$3&gt;(A6taxstdlife+$E555),((Input!$O$148+Input!$O$114)*$O$7)-SUM($O555:P555),((Input!$O$148+Input!$O$114)*$O$7)/A6taxstdlife))</f>
        <v>0</v>
      </c>
      <c r="R555" s="168">
        <f>IF(A6taxstdlife="n/a","n/a",IF(R$3&gt;(A6taxstdlife+$E555),((Input!$O$148+Input!$O$114)*$O$7)-SUM($O555:Q555),((Input!$O$148+Input!$O$114)*$O$7)/A6taxstdlife))</f>
        <v>0</v>
      </c>
      <c r="S555" s="168">
        <f>IF(A6taxstdlife="n/a","n/a",IF(S$3&gt;(A6taxstdlife+$E555),((Input!$O$148+Input!$O$114)*$O$7)-SUM($O555:R555),((Input!$O$148+Input!$O$114)*$O$7)/A6taxstdlife))</f>
        <v>0</v>
      </c>
      <c r="T555" s="168">
        <f>IF(A6taxstdlife="n/a","n/a",IF(T$3&gt;(A6taxstdlife+$E555),((Input!$O$148+Input!$O$114)*$O$7)-SUM($O555:S555),((Input!$O$148+Input!$O$114)*$O$7)/A6taxstdlife))</f>
        <v>0</v>
      </c>
      <c r="U555" s="168">
        <f>IF(A6taxstdlife="n/a","n/a",IF(U$3&gt;(A6taxstdlife+$E555),((Input!$O$148+Input!$O$114)*$O$7)-SUM($O555:T555),((Input!$O$148+Input!$O$114)*$O$7)/A6taxstdlife))</f>
        <v>0</v>
      </c>
      <c r="V555" s="168">
        <f>IF(A6taxstdlife="n/a","n/a",IF(V$3&gt;(A6taxstdlife+$E555),((Input!$O$148+Input!$O$114)*$O$7)-SUM($O555:U555),((Input!$O$148+Input!$O$114)*$O$7)/A6taxstdlife))</f>
        <v>0</v>
      </c>
      <c r="W555" s="168">
        <f>IF(A6taxstdlife="n/a","n/a",IF(W$3&gt;(A6taxstdlife+$E555),((Input!$O$148+Input!$O$114)*$O$7)-SUM($O555:V555),((Input!$O$148+Input!$O$114)*$O$7)/A6taxstdlife))</f>
        <v>0</v>
      </c>
      <c r="X555" s="168">
        <f>IF(A6taxstdlife="n/a","n/a",IF(X$3&gt;(A6taxstdlife+$E555),((Input!$O$148+Input!$O$114)*$O$7)-SUM($O555:W555),((Input!$O$148+Input!$O$114)*$O$7)/A6taxstdlife))</f>
        <v>0</v>
      </c>
      <c r="Y555" s="168">
        <f>IF(A6taxstdlife="n/a","n/a",IF(Y$3&gt;(A6taxstdlife+$E555),((Input!$O$148+Input!$O$114)*$O$7)-SUM($O555:X555),((Input!$O$148+Input!$O$114)*$O$7)/A6taxstdlife))</f>
        <v>0</v>
      </c>
      <c r="Z555" s="168">
        <f>IF(A6taxstdlife="n/a","n/a",IF(Z$3&gt;(A6taxstdlife+$E555),((Input!$O$148+Input!$O$114)*$O$7)-SUM($O555:Y555),((Input!$O$148+Input!$O$114)*$O$7)/A6taxstdlife))</f>
        <v>0</v>
      </c>
      <c r="AA555" s="168">
        <f>IF(A6taxstdlife="n/a","n/a",IF(AA$3&gt;(A6taxstdlife+$E555),((Input!$O$148+Input!$O$114)*$O$7)-SUM($O555:Z555),((Input!$O$148+Input!$O$114)*$O$7)/A6taxstdlife))</f>
        <v>0</v>
      </c>
      <c r="AB555" s="168">
        <f>IF(A6taxstdlife="n/a","n/a",IF(AB$3&gt;(A6taxstdlife+$E555),((Input!$O$148+Input!$O$114)*$O$7)-SUM($O555:AA555),((Input!$O$148+Input!$O$114)*$O$7)/A6taxstdlife))</f>
        <v>0</v>
      </c>
      <c r="AC555" s="168">
        <f>IF(A6taxstdlife="n/a","n/a",IF(AC$3&gt;(A6taxstdlife+$E555),((Input!$O$148+Input!$O$114)*$O$7)-SUM($O555:AB555),((Input!$O$148+Input!$O$114)*$O$7)/A6taxstdlife))</f>
        <v>0</v>
      </c>
      <c r="AD555" s="168">
        <f>IF(A6taxstdlife="n/a","n/a",IF(AD$3&gt;(A6taxstdlife+$E555),((Input!$O$148+Input!$O$114)*$O$7)-SUM($O555:AC555),((Input!$O$148+Input!$O$114)*$O$7)/A6taxstdlife))</f>
        <v>0</v>
      </c>
      <c r="AE555" s="168">
        <f>IF(A6taxstdlife="n/a","n/a",IF(AE$3&gt;(A6taxstdlife+$E555),((Input!$O$148+Input!$O$114)*$O$7)-SUM($O555:AD555),((Input!$O$148+Input!$O$114)*$O$7)/A6taxstdlife))</f>
        <v>0</v>
      </c>
      <c r="AF555" s="168">
        <f>IF(A6taxstdlife="n/a","n/a",IF(AF$3&gt;(A6taxstdlife+$E555),((Input!$O$148+Input!$O$114)*$O$7)-SUM($O555:AE555),((Input!$O$148+Input!$O$114)*$O$7)/A6taxstdlife))</f>
        <v>0</v>
      </c>
      <c r="AG555" s="168">
        <f>IF(A6taxstdlife="n/a","n/a",IF(AG$3&gt;(A6taxstdlife+$E555),((Input!$O$148+Input!$O$114)*$O$7)-SUM($O555:AF555),((Input!$O$148+Input!$O$114)*$O$7)/A6taxstdlife))</f>
        <v>0</v>
      </c>
      <c r="AH555" s="168">
        <f>IF(A6taxstdlife="n/a","n/a",IF(AH$3&gt;(A6taxstdlife+$E555),((Input!$O$148+Input!$O$114)*$O$7)-SUM($O555:AG555),((Input!$O$148+Input!$O$114)*$O$7)/A6taxstdlife))</f>
        <v>0</v>
      </c>
      <c r="AI555" s="168">
        <f>IF(A6taxstdlife="n/a","n/a",IF(AI$3&gt;(A6taxstdlife+$E555),((Input!$O$148+Input!$O$114)*$O$7)-SUM($O555:AH555),((Input!$O$148+Input!$O$114)*$O$7)/A6taxstdlife))</f>
        <v>0</v>
      </c>
      <c r="AJ555" s="168">
        <f>IF(A6taxstdlife="n/a","n/a",IF(AJ$3&gt;(A6taxstdlife+$E555),((Input!$O$148+Input!$O$114)*$O$7)-SUM($O555:AI555),((Input!$O$148+Input!$O$114)*$O$7)/A6taxstdlife))</f>
        <v>0</v>
      </c>
      <c r="AK555" s="168">
        <f>IF(A6taxstdlife="n/a","n/a",IF(AK$3&gt;(A6taxstdlife+$E555),((Input!$O$148+Input!$O$114)*$O$7)-SUM($O555:AJ555),((Input!$O$148+Input!$O$114)*$O$7)/A6taxstdlife))</f>
        <v>0</v>
      </c>
      <c r="AL555" s="168">
        <f>IF(A6taxstdlife="n/a","n/a",IF(AL$3&gt;(A6taxstdlife+$E555),((Input!$O$148+Input!$O$114)*$O$7)-SUM($O555:AK555),((Input!$O$148+Input!$O$114)*$O$7)/A6taxstdlife))</f>
        <v>0</v>
      </c>
      <c r="AM555" s="168">
        <f>IF(A6taxstdlife="n/a","n/a",IF(AM$3&gt;(A6taxstdlife+$E555),((Input!$O$148+Input!$O$114)*$O$7)-SUM($O555:AL555),((Input!$O$148+Input!$O$114)*$O$7)/A6taxstdlife))</f>
        <v>0</v>
      </c>
      <c r="AN555" s="168">
        <f>IF(A6taxstdlife="n/a","n/a",IF(AN$3&gt;(A6taxstdlife+$E555),((Input!$O$148+Input!$O$114)*$O$7)-SUM($O555:AM555),((Input!$O$148+Input!$O$114)*$O$7)/A6taxstdlife))</f>
        <v>0</v>
      </c>
      <c r="AO555" s="168">
        <f>IF(A6taxstdlife="n/a","n/a",IF(AO$3&gt;(A6taxstdlife+$E555),((Input!$O$148+Input!$O$114)*$O$7)-SUM($O555:AN555),((Input!$O$148+Input!$O$114)*$O$7)/A6taxstdlife))</f>
        <v>0</v>
      </c>
      <c r="AP555" s="168">
        <f>IF(A6taxstdlife="n/a","n/a",IF(AP$3&gt;(A6taxstdlife+$E555),((Input!$O$148+Input!$O$114)*$O$7)-SUM($O555:AO555),((Input!$O$148+Input!$O$114)*$O$7)/A6taxstdlife))</f>
        <v>0</v>
      </c>
      <c r="AQ555" s="168">
        <f>IF(A6taxstdlife="n/a","n/a",IF(AQ$3&gt;(A6taxstdlife+$E555),((Input!$O$148+Input!$O$114)*$O$7)-SUM($O555:AP555),((Input!$O$148+Input!$O$114)*$O$7)/A6taxstdlife))</f>
        <v>0</v>
      </c>
      <c r="AR555" s="168">
        <f>IF(A6taxstdlife="n/a","n/a",IF(AR$3&gt;(A6taxstdlife+$E555),((Input!$O$148+Input!$O$114)*$O$7)-SUM($O555:AQ555),((Input!$O$148+Input!$O$114)*$O$7)/A6taxstdlife))</f>
        <v>0</v>
      </c>
      <c r="AS555" s="168">
        <f>IF(A6taxstdlife="n/a","n/a",IF(AS$3&gt;(A6taxstdlife+$E555),((Input!$O$148+Input!$O$114)*$O$7)-SUM($O555:AR555),((Input!$O$148+Input!$O$114)*$O$7)/A6taxstdlife))</f>
        <v>0</v>
      </c>
      <c r="AT555" s="168">
        <f>IF(A6taxstdlife="n/a","n/a",IF(AT$3&gt;(A6taxstdlife+$E555),((Input!$O$148+Input!$O$114)*$O$7)-SUM($O555:AS555),((Input!$O$148+Input!$O$114)*$O$7)/A6taxstdlife))</f>
        <v>0</v>
      </c>
      <c r="AU555" s="168">
        <f>IF(A6taxstdlife="n/a","n/a",IF(AU$3&gt;(A6taxstdlife+$E555),((Input!$O$148+Input!$O$114)*$O$7)-SUM($O555:AT555),((Input!$O$148+Input!$O$114)*$O$7)/A6taxstdlife))</f>
        <v>0</v>
      </c>
      <c r="AV555" s="168">
        <f>IF(A6taxstdlife="n/a","n/a",IF(AV$3&gt;(A6taxstdlife+$E555),((Input!$O$148+Input!$O$114)*$O$7)-SUM($O555:AU555),((Input!$O$148+Input!$O$114)*$O$7)/A6taxstdlife))</f>
        <v>0</v>
      </c>
      <c r="AW555" s="168">
        <f>IF(A6taxstdlife="n/a","n/a",IF(AW$3&gt;(A6taxstdlife+$E555),((Input!$O$148+Input!$O$114)*$O$7)-SUM($O555:AV555),((Input!$O$148+Input!$O$114)*$O$7)/A6taxstdlife))</f>
        <v>0</v>
      </c>
      <c r="AX555" s="168">
        <f>IF(A6taxstdlife="n/a","n/a",IF(AX$3&gt;(A6taxstdlife+$E555),((Input!$O$148+Input!$O$114)*$O$7)-SUM($O555:AW555),((Input!$O$148+Input!$O$114)*$O$7)/A6taxstdlife))</f>
        <v>0</v>
      </c>
      <c r="AY555" s="168">
        <f>IF(A6taxstdlife="n/a","n/a",IF(AY$3&gt;(A6taxstdlife+$E555),((Input!$O$148+Input!$O$114)*$O$7)-SUM($O555:AX555),((Input!$O$148+Input!$O$114)*$O$7)/A6taxstdlife))</f>
        <v>0</v>
      </c>
      <c r="AZ555" s="168">
        <f>IF(A6taxstdlife="n/a","n/a",IF(AZ$3&gt;(A6taxstdlife+$E555),((Input!$O$148+Input!$O$114)*$O$7)-SUM($O555:AY555),((Input!$O$148+Input!$O$114)*$O$7)/A6taxstdlife))</f>
        <v>0</v>
      </c>
      <c r="BA555" s="168">
        <f>IF(A6taxstdlife="n/a","n/a",IF(BA$3&gt;(A6taxstdlife+$E555),((Input!$O$148+Input!$O$114)*$O$7)-SUM($O555:AZ555),((Input!$O$148+Input!$O$114)*$O$7)/A6taxstdlife))</f>
        <v>0</v>
      </c>
      <c r="BB555" s="168">
        <f>IF(A6taxstdlife="n/a","n/a",IF(BB$3&gt;(A6taxstdlife+$E555),((Input!$O$148+Input!$O$114)*$O$7)-SUM($O555:BA555),((Input!$O$148+Input!$O$114)*$O$7)/A6taxstdlife))</f>
        <v>0</v>
      </c>
      <c r="BC555" s="168">
        <f>IF(A6taxstdlife="n/a","n/a",IF(BC$3&gt;(A6taxstdlife+$E555),((Input!$O$148+Input!$O$114)*$O$7)-SUM($O555:BB555),((Input!$O$148+Input!$O$114)*$O$7)/A6taxstdlife))</f>
        <v>0</v>
      </c>
      <c r="BD555" s="168">
        <f>IF(A6taxstdlife="n/a","n/a",IF(BD$3&gt;(A6taxstdlife+$E555),((Input!$O$148+Input!$O$114)*$O$7)-SUM($O555:BC555),((Input!$O$148+Input!$O$114)*$O$7)/A6taxstdlife))</f>
        <v>0</v>
      </c>
      <c r="BE555" s="168">
        <f>IF(A6taxstdlife="n/a","n/a",IF(BE$3&gt;(A6taxstdlife+$E555),((Input!$O$148+Input!$O$114)*$O$7)-SUM($O555:BD555),((Input!$O$148+Input!$O$114)*$O$7)/A6taxstdlife))</f>
        <v>0</v>
      </c>
      <c r="BF555" s="168">
        <f>IF(A6taxstdlife="n/a","n/a",IF(BF$3&gt;(A6taxstdlife+$E555),((Input!$O$148+Input!$O$114)*$O$7)-SUM($O555:BE555),((Input!$O$148+Input!$O$114)*$O$7)/A6taxstdlife))</f>
        <v>0</v>
      </c>
      <c r="BG555" s="168">
        <f>IF(A6taxstdlife="n/a","n/a",IF(BG$3&gt;(A6taxstdlife+$E555),((Input!$O$148+Input!$O$114)*$O$7)-SUM($O555:BF555),((Input!$O$148+Input!$O$114)*$O$7)/A6taxstdlife))</f>
        <v>0</v>
      </c>
      <c r="BH555" s="168">
        <f>IF(A6taxstdlife="n/a","n/a",IF(BH$3&gt;(A6taxstdlife+$E555),((Input!$O$148+Input!$O$114)*$O$7)-SUM($O555:BG555),((Input!$O$148+Input!$O$114)*$O$7)/A6taxstdlife))</f>
        <v>0</v>
      </c>
      <c r="BI555" s="168">
        <f>IF(A6taxstdlife="n/a","n/a",IF(BI$3&gt;(A6taxstdlife+$E555),((Input!$O$148+Input!$O$114)*$O$7)-SUM($O555:BH555),((Input!$O$148+Input!$O$114)*$O$7)/A6taxstdlife))</f>
        <v>0</v>
      </c>
      <c r="BJ555" s="20"/>
      <c r="BK555" s="20"/>
      <c r="BL555"/>
      <c r="BM555"/>
      <c r="BN555"/>
      <c r="BO555"/>
      <c r="BP555"/>
      <c r="BQ555"/>
      <c r="BR555"/>
      <c r="BS555"/>
      <c r="BT555"/>
      <c r="BU555"/>
      <c r="BV555"/>
      <c r="BW555"/>
      <c r="BX555"/>
      <c r="BY555"/>
      <c r="BZ555"/>
      <c r="CA555"/>
      <c r="CB555"/>
      <c r="CC555"/>
      <c r="CD555"/>
      <c r="CE555"/>
      <c r="CF555"/>
      <c r="CG555"/>
      <c r="CH555"/>
      <c r="CI555"/>
      <c r="CJ555"/>
      <c r="CK555"/>
      <c r="CL555"/>
      <c r="CM555"/>
      <c r="CN555"/>
      <c r="CO555"/>
      <c r="CP555"/>
      <c r="CQ555"/>
      <c r="CR555"/>
      <c r="CS555"/>
      <c r="CT555"/>
      <c r="CU555"/>
      <c r="CV555"/>
      <c r="CW555"/>
      <c r="CX555"/>
      <c r="CY555"/>
      <c r="CZ555"/>
      <c r="DA555"/>
      <c r="DB555"/>
      <c r="DC555"/>
      <c r="DD555"/>
      <c r="DE555"/>
      <c r="DF555"/>
      <c r="DG555"/>
      <c r="DH555"/>
      <c r="DI555"/>
      <c r="DJ555"/>
      <c r="DK555"/>
      <c r="DL555"/>
      <c r="DM555"/>
      <c r="DN555"/>
      <c r="DO555"/>
      <c r="DP555"/>
      <c r="DQ555"/>
      <c r="DR555"/>
      <c r="DS555"/>
      <c r="DT555"/>
      <c r="DU555"/>
      <c r="DV555"/>
      <c r="DW555"/>
      <c r="DX555"/>
      <c r="DY555"/>
      <c r="DZ555"/>
      <c r="EA555"/>
      <c r="EB555"/>
      <c r="EC555"/>
      <c r="ED555"/>
      <c r="EE555"/>
      <c r="EF555"/>
      <c r="EG555"/>
      <c r="EH555"/>
      <c r="EI555"/>
      <c r="EJ555"/>
      <c r="EK555"/>
      <c r="EL555"/>
      <c r="EM555"/>
      <c r="EN555"/>
      <c r="EO555"/>
      <c r="EP555"/>
      <c r="EQ555"/>
      <c r="ER555"/>
      <c r="ES555"/>
      <c r="ET555"/>
      <c r="EU555"/>
      <c r="EV555"/>
      <c r="EW555"/>
      <c r="EX555"/>
      <c r="EY555"/>
      <c r="EZ555"/>
      <c r="FA555"/>
      <c r="FB555"/>
      <c r="FC555"/>
      <c r="FD555"/>
      <c r="FE555"/>
      <c r="FF555"/>
      <c r="FG555"/>
      <c r="FH555"/>
      <c r="FI555"/>
      <c r="FJ555"/>
      <c r="FK555"/>
      <c r="FL555"/>
      <c r="FM555"/>
      <c r="FN555"/>
      <c r="FO555"/>
      <c r="FP555"/>
      <c r="FQ555"/>
      <c r="FR555"/>
      <c r="FS555"/>
      <c r="FT555"/>
      <c r="FU555"/>
      <c r="FV555"/>
      <c r="FW555"/>
      <c r="FX555"/>
      <c r="FY555"/>
      <c r="FZ555"/>
      <c r="GA555"/>
      <c r="GB555"/>
      <c r="GC555"/>
      <c r="GD555"/>
      <c r="GE555"/>
      <c r="GF555"/>
      <c r="GG555"/>
      <c r="GH555"/>
      <c r="GI555"/>
      <c r="GJ555"/>
      <c r="GK555"/>
      <c r="GL555"/>
      <c r="GM555"/>
      <c r="GN555"/>
      <c r="GO555"/>
      <c r="GP555"/>
      <c r="GQ555"/>
      <c r="GR555"/>
      <c r="GS555"/>
      <c r="GT555"/>
      <c r="GU555"/>
      <c r="GV555"/>
      <c r="GW555"/>
      <c r="GX555"/>
      <c r="GY555"/>
      <c r="GZ555"/>
      <c r="HA555"/>
      <c r="HB555"/>
      <c r="HC555"/>
      <c r="HD555"/>
      <c r="HE555"/>
      <c r="HF555"/>
      <c r="HG555"/>
      <c r="HH555"/>
      <c r="HI555"/>
      <c r="HJ555"/>
      <c r="HK555"/>
      <c r="HL555"/>
      <c r="HM555"/>
      <c r="HN555"/>
      <c r="HO555"/>
      <c r="HP555"/>
      <c r="HQ555"/>
      <c r="HR555"/>
      <c r="HS555"/>
      <c r="HT555"/>
      <c r="HU555"/>
      <c r="HV555"/>
      <c r="HW555"/>
      <c r="HX555"/>
      <c r="HY555"/>
      <c r="HZ555"/>
      <c r="IA555"/>
      <c r="IB555"/>
      <c r="IC555"/>
      <c r="ID555"/>
      <c r="IE555"/>
      <c r="IF555"/>
      <c r="IG555"/>
      <c r="IH555"/>
      <c r="II555"/>
      <c r="IJ555"/>
      <c r="IK555"/>
      <c r="IL555"/>
      <c r="IM555"/>
      <c r="IN555"/>
      <c r="IO555"/>
      <c r="IP555"/>
      <c r="IQ555"/>
      <c r="IR555"/>
      <c r="IS555"/>
      <c r="IT555"/>
      <c r="IU555"/>
      <c r="IV555"/>
    </row>
    <row r="556" spans="1:256" s="5" customFormat="1" hidden="1" outlineLevel="2">
      <c r="A556" s="20"/>
      <c r="B556" s="20"/>
      <c r="C556" s="38"/>
      <c r="D556" s="641"/>
      <c r="E556" s="288">
        <v>10</v>
      </c>
      <c r="F556" s="40"/>
      <c r="G556" s="313"/>
      <c r="H556" s="315"/>
      <c r="I556" s="315"/>
      <c r="J556" s="315"/>
      <c r="K556" s="315"/>
      <c r="L556" s="315"/>
      <c r="M556" s="315"/>
      <c r="N556" s="315"/>
      <c r="O556" s="315"/>
      <c r="P556" s="314"/>
      <c r="Q556" s="168">
        <f>IF(A6taxstdlife="n/a","n/a",IF(Q$3&gt;(A6taxstdlife+$E556),((Input!$P$148+Input!$P$114)*$P$7)-SUM($P556:P556),((Input!$P$148+Input!$P$114)*$P$7)/A6taxstdlife))</f>
        <v>0</v>
      </c>
      <c r="R556" s="168">
        <f>IF(A6taxstdlife="n/a","n/a",IF(R$3&gt;(A6taxstdlife+$E556),((Input!$P$148+Input!$P$114)*$P$7)-SUM($P556:Q556),((Input!$P$148+Input!$P$114)*$P$7)/A6taxstdlife))</f>
        <v>0</v>
      </c>
      <c r="S556" s="168">
        <f>IF(A6taxstdlife="n/a","n/a",IF(S$3&gt;(A6taxstdlife+$E556),((Input!$P$148+Input!$P$114)*$P$7)-SUM($P556:R556),((Input!$P$148+Input!$P$114)*$P$7)/A6taxstdlife))</f>
        <v>0</v>
      </c>
      <c r="T556" s="168">
        <f>IF(A6taxstdlife="n/a","n/a",IF(T$3&gt;(A6taxstdlife+$E556),((Input!$P$148+Input!$P$114)*$P$7)-SUM($P556:S556),((Input!$P$148+Input!$P$114)*$P$7)/A6taxstdlife))</f>
        <v>0</v>
      </c>
      <c r="U556" s="168">
        <f>IF(A6taxstdlife="n/a","n/a",IF(U$3&gt;(A6taxstdlife+$E556),((Input!$P$148+Input!$P$114)*$P$7)-SUM($P556:T556),((Input!$P$148+Input!$P$114)*$P$7)/A6taxstdlife))</f>
        <v>0</v>
      </c>
      <c r="V556" s="168">
        <f>IF(A6taxstdlife="n/a","n/a",IF(V$3&gt;(A6taxstdlife+$E556),((Input!$P$148+Input!$P$114)*$P$7)-SUM($P556:U556),((Input!$P$148+Input!$P$114)*$P$7)/A6taxstdlife))</f>
        <v>0</v>
      </c>
      <c r="W556" s="168">
        <f>IF(A6taxstdlife="n/a","n/a",IF(W$3&gt;(A6taxstdlife+$E556),((Input!$P$148+Input!$P$114)*$P$7)-SUM($P556:V556),((Input!$P$148+Input!$P$114)*$P$7)/A6taxstdlife))</f>
        <v>0</v>
      </c>
      <c r="X556" s="168">
        <f>IF(A6taxstdlife="n/a","n/a",IF(X$3&gt;(A6taxstdlife+$E556),((Input!$P$148+Input!$P$114)*$P$7)-SUM($P556:W556),((Input!$P$148+Input!$P$114)*$P$7)/A6taxstdlife))</f>
        <v>0</v>
      </c>
      <c r="Y556" s="168">
        <f>IF(A6taxstdlife="n/a","n/a",IF(Y$3&gt;(A6taxstdlife+$E556),((Input!$P$148+Input!$P$114)*$P$7)-SUM($P556:X556),((Input!$P$148+Input!$P$114)*$P$7)/A6taxstdlife))</f>
        <v>0</v>
      </c>
      <c r="Z556" s="168">
        <f>IF(A6taxstdlife="n/a","n/a",IF(Z$3&gt;(A6taxstdlife+$E556),((Input!$P$148+Input!$P$114)*$P$7)-SUM($P556:Y556),((Input!$P$148+Input!$P$114)*$P$7)/A6taxstdlife))</f>
        <v>0</v>
      </c>
      <c r="AA556" s="168">
        <f>IF(A6taxstdlife="n/a","n/a",IF(AA$3&gt;(A6taxstdlife+$E556),((Input!$P$148+Input!$P$114)*$P$7)-SUM($P556:Z556),((Input!$P$148+Input!$P$114)*$P$7)/A6taxstdlife))</f>
        <v>0</v>
      </c>
      <c r="AB556" s="168">
        <f>IF(A6taxstdlife="n/a","n/a",IF(AB$3&gt;(A6taxstdlife+$E556),((Input!$P$148+Input!$P$114)*$P$7)-SUM($P556:AA556),((Input!$P$148+Input!$P$114)*$P$7)/A6taxstdlife))</f>
        <v>0</v>
      </c>
      <c r="AC556" s="168">
        <f>IF(A6taxstdlife="n/a","n/a",IF(AC$3&gt;(A6taxstdlife+$E556),((Input!$P$148+Input!$P$114)*$P$7)-SUM($P556:AB556),((Input!$P$148+Input!$P$114)*$P$7)/A6taxstdlife))</f>
        <v>0</v>
      </c>
      <c r="AD556" s="168">
        <f>IF(A6taxstdlife="n/a","n/a",IF(AD$3&gt;(A6taxstdlife+$E556),((Input!$P$148+Input!$P$114)*$P$7)-SUM($P556:AC556),((Input!$P$148+Input!$P$114)*$P$7)/A6taxstdlife))</f>
        <v>0</v>
      </c>
      <c r="AE556" s="168">
        <f>IF(A6taxstdlife="n/a","n/a",IF(AE$3&gt;(A6taxstdlife+$E556),((Input!$P$148+Input!$P$114)*$P$7)-SUM($P556:AD556),((Input!$P$148+Input!$P$114)*$P$7)/A6taxstdlife))</f>
        <v>0</v>
      </c>
      <c r="AF556" s="168">
        <f>IF(A6taxstdlife="n/a","n/a",IF(AF$3&gt;(A6taxstdlife+$E556),((Input!$P$148+Input!$P$114)*$P$7)-SUM($P556:AE556),((Input!$P$148+Input!$P$114)*$P$7)/A6taxstdlife))</f>
        <v>0</v>
      </c>
      <c r="AG556" s="168">
        <f>IF(A6taxstdlife="n/a","n/a",IF(AG$3&gt;(A6taxstdlife+$E556),((Input!$P$148+Input!$P$114)*$P$7)-SUM($P556:AF556),((Input!$P$148+Input!$P$114)*$P$7)/A6taxstdlife))</f>
        <v>0</v>
      </c>
      <c r="AH556" s="168">
        <f>IF(A6taxstdlife="n/a","n/a",IF(AH$3&gt;(A6taxstdlife+$E556),((Input!$P$148+Input!$P$114)*$P$7)-SUM($P556:AG556),((Input!$P$148+Input!$P$114)*$P$7)/A6taxstdlife))</f>
        <v>0</v>
      </c>
      <c r="AI556" s="168">
        <f>IF(A6taxstdlife="n/a","n/a",IF(AI$3&gt;(A6taxstdlife+$E556),((Input!$P$148+Input!$P$114)*$P$7)-SUM($P556:AH556),((Input!$P$148+Input!$P$114)*$P$7)/A6taxstdlife))</f>
        <v>0</v>
      </c>
      <c r="AJ556" s="168">
        <f>IF(A6taxstdlife="n/a","n/a",IF(AJ$3&gt;(A6taxstdlife+$E556),((Input!$P$148+Input!$P$114)*$P$7)-SUM($P556:AI556),((Input!$P$148+Input!$P$114)*$P$7)/A6taxstdlife))</f>
        <v>0</v>
      </c>
      <c r="AK556" s="168">
        <f>IF(A6taxstdlife="n/a","n/a",IF(AK$3&gt;(A6taxstdlife+$E556),((Input!$P$148+Input!$P$114)*$P$7)-SUM($P556:AJ556),((Input!$P$148+Input!$P$114)*$P$7)/A6taxstdlife))</f>
        <v>0</v>
      </c>
      <c r="AL556" s="168">
        <f>IF(A6taxstdlife="n/a","n/a",IF(AL$3&gt;(A6taxstdlife+$E556),((Input!$P$148+Input!$P$114)*$P$7)-SUM($P556:AK556),((Input!$P$148+Input!$P$114)*$P$7)/A6taxstdlife))</f>
        <v>0</v>
      </c>
      <c r="AM556" s="168">
        <f>IF(A6taxstdlife="n/a","n/a",IF(AM$3&gt;(A6taxstdlife+$E556),((Input!$P$148+Input!$P$114)*$P$7)-SUM($P556:AL556),((Input!$P$148+Input!$P$114)*$P$7)/A6taxstdlife))</f>
        <v>0</v>
      </c>
      <c r="AN556" s="168">
        <f>IF(A6taxstdlife="n/a","n/a",IF(AN$3&gt;(A6taxstdlife+$E556),((Input!$P$148+Input!$P$114)*$P$7)-SUM($P556:AM556),((Input!$P$148+Input!$P$114)*$P$7)/A6taxstdlife))</f>
        <v>0</v>
      </c>
      <c r="AO556" s="168">
        <f>IF(A6taxstdlife="n/a","n/a",IF(AO$3&gt;(A6taxstdlife+$E556),((Input!$P$148+Input!$P$114)*$P$7)-SUM($P556:AN556),((Input!$P$148+Input!$P$114)*$P$7)/A6taxstdlife))</f>
        <v>0</v>
      </c>
      <c r="AP556" s="168">
        <f>IF(A6taxstdlife="n/a","n/a",IF(AP$3&gt;(A6taxstdlife+$E556),((Input!$P$148+Input!$P$114)*$P$7)-SUM($P556:AO556),((Input!$P$148+Input!$P$114)*$P$7)/A6taxstdlife))</f>
        <v>0</v>
      </c>
      <c r="AQ556" s="168">
        <f>IF(A6taxstdlife="n/a","n/a",IF(AQ$3&gt;(A6taxstdlife+$E556),((Input!$P$148+Input!$P$114)*$P$7)-SUM($P556:AP556),((Input!$P$148+Input!$P$114)*$P$7)/A6taxstdlife))</f>
        <v>0</v>
      </c>
      <c r="AR556" s="168">
        <f>IF(A6taxstdlife="n/a","n/a",IF(AR$3&gt;(A6taxstdlife+$E556),((Input!$P$148+Input!$P$114)*$P$7)-SUM($P556:AQ556),((Input!$P$148+Input!$P$114)*$P$7)/A6taxstdlife))</f>
        <v>0</v>
      </c>
      <c r="AS556" s="168">
        <f>IF(A6taxstdlife="n/a","n/a",IF(AS$3&gt;(A6taxstdlife+$E556),((Input!$P$148+Input!$P$114)*$P$7)-SUM($P556:AR556),((Input!$P$148+Input!$P$114)*$P$7)/A6taxstdlife))</f>
        <v>0</v>
      </c>
      <c r="AT556" s="168">
        <f>IF(A6taxstdlife="n/a","n/a",IF(AT$3&gt;(A6taxstdlife+$E556),((Input!$P$148+Input!$P$114)*$P$7)-SUM($P556:AS556),((Input!$P$148+Input!$P$114)*$P$7)/A6taxstdlife))</f>
        <v>0</v>
      </c>
      <c r="AU556" s="168">
        <f>IF(A6taxstdlife="n/a","n/a",IF(AU$3&gt;(A6taxstdlife+$E556),((Input!$P$148+Input!$P$114)*$P$7)-SUM($P556:AT556),((Input!$P$148+Input!$P$114)*$P$7)/A6taxstdlife))</f>
        <v>0</v>
      </c>
      <c r="AV556" s="168">
        <f>IF(A6taxstdlife="n/a","n/a",IF(AV$3&gt;(A6taxstdlife+$E556),((Input!$P$148+Input!$P$114)*$P$7)-SUM($P556:AU556),((Input!$P$148+Input!$P$114)*$P$7)/A6taxstdlife))</f>
        <v>0</v>
      </c>
      <c r="AW556" s="168">
        <f>IF(A6taxstdlife="n/a","n/a",IF(AW$3&gt;(A6taxstdlife+$E556),((Input!$P$148+Input!$P$114)*$P$7)-SUM($P556:AV556),((Input!$P$148+Input!$P$114)*$P$7)/A6taxstdlife))</f>
        <v>0</v>
      </c>
      <c r="AX556" s="168">
        <f>IF(A6taxstdlife="n/a","n/a",IF(AX$3&gt;(A6taxstdlife+$E556),((Input!$P$148+Input!$P$114)*$P$7)-SUM($P556:AW556),((Input!$P$148+Input!$P$114)*$P$7)/A6taxstdlife))</f>
        <v>0</v>
      </c>
      <c r="AY556" s="168">
        <f>IF(A6taxstdlife="n/a","n/a",IF(AY$3&gt;(A6taxstdlife+$E556),((Input!$P$148+Input!$P$114)*$P$7)-SUM($P556:AX556),((Input!$P$148+Input!$P$114)*$P$7)/A6taxstdlife))</f>
        <v>0</v>
      </c>
      <c r="AZ556" s="168">
        <f>IF(A6taxstdlife="n/a","n/a",IF(AZ$3&gt;(A6taxstdlife+$E556),((Input!$P$148+Input!$P$114)*$P$7)-SUM($P556:AY556),((Input!$P$148+Input!$P$114)*$P$7)/A6taxstdlife))</f>
        <v>0</v>
      </c>
      <c r="BA556" s="168">
        <f>IF(A6taxstdlife="n/a","n/a",IF(BA$3&gt;(A6taxstdlife+$E556),((Input!$P$148+Input!$P$114)*$P$7)-SUM($P556:AZ556),((Input!$P$148+Input!$P$114)*$P$7)/A6taxstdlife))</f>
        <v>0</v>
      </c>
      <c r="BB556" s="168">
        <f>IF(A6taxstdlife="n/a","n/a",IF(BB$3&gt;(A6taxstdlife+$E556),((Input!$P$148+Input!$P$114)*$P$7)-SUM($P556:BA556),((Input!$P$148+Input!$P$114)*$P$7)/A6taxstdlife))</f>
        <v>0</v>
      </c>
      <c r="BC556" s="168">
        <f>IF(A6taxstdlife="n/a","n/a",IF(BC$3&gt;(A6taxstdlife+$E556),((Input!$P$148+Input!$P$114)*$P$7)-SUM($P556:BB556),((Input!$P$148+Input!$P$114)*$P$7)/A6taxstdlife))</f>
        <v>0</v>
      </c>
      <c r="BD556" s="168">
        <f>IF(A6taxstdlife="n/a","n/a",IF(BD$3&gt;(A6taxstdlife+$E556),((Input!$P$148+Input!$P$114)*$P$7)-SUM($P556:BC556),((Input!$P$148+Input!$P$114)*$P$7)/A6taxstdlife))</f>
        <v>0</v>
      </c>
      <c r="BE556" s="168">
        <f>IF(A6taxstdlife="n/a","n/a",IF(BE$3&gt;(A6taxstdlife+$E556),((Input!$P$148+Input!$P$114)*$P$7)-SUM($P556:BD556),((Input!$P$148+Input!$P$114)*$P$7)/A6taxstdlife))</f>
        <v>0</v>
      </c>
      <c r="BF556" s="168">
        <f>IF(A6taxstdlife="n/a","n/a",IF(BF$3&gt;(A6taxstdlife+$E556),((Input!$P$148+Input!$P$114)*$P$7)-SUM($P556:BE556),((Input!$P$148+Input!$P$114)*$P$7)/A6taxstdlife))</f>
        <v>0</v>
      </c>
      <c r="BG556" s="168">
        <f>IF(A6taxstdlife="n/a","n/a",IF(BG$3&gt;(A6taxstdlife+$E556),((Input!$P$148+Input!$P$114)*$P$7)-SUM($P556:BF556),((Input!$P$148+Input!$P$114)*$P$7)/A6taxstdlife))</f>
        <v>0</v>
      </c>
      <c r="BH556" s="168">
        <f>IF(A6taxstdlife="n/a","n/a",IF(BH$3&gt;(A6taxstdlife+$E556),((Input!$P$148+Input!$P$114)*$P$7)-SUM($P556:BG556),((Input!$P$148+Input!$P$114)*$P$7)/A6taxstdlife))</f>
        <v>0</v>
      </c>
      <c r="BI556" s="168">
        <f>IF(A6taxstdlife="n/a","n/a",IF(BI$3&gt;(A6taxstdlife+$E556),((Input!$P$148+Input!$P$114)*$P$7)-SUM($P556:BH556),((Input!$P$148+Input!$P$114)*$P$7)/A6taxstdlife))</f>
        <v>0</v>
      </c>
      <c r="BJ556" s="20"/>
      <c r="BK556" s="20"/>
      <c r="BL556"/>
      <c r="BM556"/>
      <c r="BN556"/>
      <c r="BO556"/>
      <c r="BP556"/>
      <c r="BQ556"/>
      <c r="BR556"/>
      <c r="BS556"/>
      <c r="BT556"/>
      <c r="BU556"/>
      <c r="BV556"/>
      <c r="BW556"/>
      <c r="BX556"/>
      <c r="BY556"/>
      <c r="BZ556"/>
      <c r="CA556"/>
      <c r="CB556"/>
      <c r="CC556"/>
      <c r="CD556"/>
      <c r="CE556"/>
      <c r="CF556"/>
      <c r="CG556"/>
      <c r="CH556"/>
      <c r="CI556"/>
      <c r="CJ556"/>
      <c r="CK556"/>
      <c r="CL556"/>
      <c r="CM556"/>
      <c r="CN556"/>
      <c r="CO556"/>
      <c r="CP556"/>
      <c r="CQ556"/>
      <c r="CR556"/>
      <c r="CS556"/>
      <c r="CT556"/>
      <c r="CU556"/>
      <c r="CV556"/>
      <c r="CW556"/>
      <c r="CX556"/>
      <c r="CY556"/>
      <c r="CZ556"/>
      <c r="DA556"/>
      <c r="DB556"/>
      <c r="DC556"/>
      <c r="DD556"/>
      <c r="DE556"/>
      <c r="DF556"/>
      <c r="DG556"/>
      <c r="DH556"/>
      <c r="DI556"/>
      <c r="DJ556"/>
      <c r="DK556"/>
      <c r="DL556"/>
      <c r="DM556"/>
      <c r="DN556"/>
      <c r="DO556"/>
      <c r="DP556"/>
      <c r="DQ556"/>
      <c r="DR556"/>
      <c r="DS556"/>
      <c r="DT556"/>
      <c r="DU556"/>
      <c r="DV556"/>
      <c r="DW556"/>
      <c r="DX556"/>
      <c r="DY556"/>
      <c r="DZ556"/>
      <c r="EA556"/>
      <c r="EB556"/>
      <c r="EC556"/>
      <c r="ED556"/>
      <c r="EE556"/>
      <c r="EF556"/>
      <c r="EG556"/>
      <c r="EH556"/>
      <c r="EI556"/>
      <c r="EJ556"/>
      <c r="EK556"/>
      <c r="EL556"/>
      <c r="EM556"/>
      <c r="EN556"/>
      <c r="EO556"/>
      <c r="EP556"/>
      <c r="EQ556"/>
      <c r="ER556"/>
      <c r="ES556"/>
      <c r="ET556"/>
      <c r="EU556"/>
      <c r="EV556"/>
      <c r="EW556"/>
      <c r="EX556"/>
      <c r="EY556"/>
      <c r="EZ556"/>
      <c r="FA556"/>
      <c r="FB556"/>
      <c r="FC556"/>
      <c r="FD556"/>
      <c r="FE556"/>
      <c r="FF556"/>
      <c r="FG556"/>
      <c r="FH556"/>
      <c r="FI556"/>
      <c r="FJ556"/>
      <c r="FK556"/>
      <c r="FL556"/>
      <c r="FM556"/>
      <c r="FN556"/>
      <c r="FO556"/>
      <c r="FP556"/>
      <c r="FQ556"/>
      <c r="FR556"/>
      <c r="FS556"/>
      <c r="FT556"/>
      <c r="FU556"/>
      <c r="FV556"/>
      <c r="FW556"/>
      <c r="FX556"/>
      <c r="FY556"/>
      <c r="FZ556"/>
      <c r="GA556"/>
      <c r="GB556"/>
      <c r="GC556"/>
      <c r="GD556"/>
      <c r="GE556"/>
      <c r="GF556"/>
      <c r="GG556"/>
      <c r="GH556"/>
      <c r="GI556"/>
      <c r="GJ556"/>
      <c r="GK556"/>
      <c r="GL556"/>
      <c r="GM556"/>
      <c r="GN556"/>
      <c r="GO556"/>
      <c r="GP556"/>
      <c r="GQ556"/>
      <c r="GR556"/>
      <c r="GS556"/>
      <c r="GT556"/>
      <c r="GU556"/>
      <c r="GV556"/>
      <c r="GW556"/>
      <c r="GX556"/>
      <c r="GY556"/>
      <c r="GZ556"/>
      <c r="HA556"/>
      <c r="HB556"/>
      <c r="HC556"/>
      <c r="HD556"/>
      <c r="HE556"/>
      <c r="HF556"/>
      <c r="HG556"/>
      <c r="HH556"/>
      <c r="HI556"/>
      <c r="HJ556"/>
      <c r="HK556"/>
      <c r="HL556"/>
      <c r="HM556"/>
      <c r="HN556"/>
      <c r="HO556"/>
      <c r="HP556"/>
      <c r="HQ556"/>
      <c r="HR556"/>
      <c r="HS556"/>
      <c r="HT556"/>
      <c r="HU556"/>
      <c r="HV556"/>
      <c r="HW556"/>
      <c r="HX556"/>
      <c r="HY556"/>
      <c r="HZ556"/>
      <c r="IA556"/>
      <c r="IB556"/>
      <c r="IC556"/>
      <c r="ID556"/>
      <c r="IE556"/>
      <c r="IF556"/>
      <c r="IG556"/>
      <c r="IH556"/>
      <c r="II556"/>
      <c r="IJ556"/>
      <c r="IK556"/>
      <c r="IL556"/>
      <c r="IM556"/>
      <c r="IN556"/>
      <c r="IO556"/>
      <c r="IP556"/>
      <c r="IQ556"/>
      <c r="IR556"/>
      <c r="IS556"/>
      <c r="IT556"/>
      <c r="IU556"/>
      <c r="IV556"/>
    </row>
    <row r="557" spans="1:256" s="5" customFormat="1" hidden="1" outlineLevel="1">
      <c r="A557" s="20"/>
      <c r="B557" s="20"/>
      <c r="C557" s="38" t="str">
        <f>Asset6</f>
        <v>Low Voltage Lines and Cables</v>
      </c>
      <c r="D557" s="20"/>
      <c r="E557" s="20"/>
      <c r="F557" s="35"/>
      <c r="G557" s="163">
        <f t="shared" ref="G557:AL557" si="116">SUM(G545:G556)</f>
        <v>33.935822270554404</v>
      </c>
      <c r="H557" s="163">
        <f t="shared" si="116"/>
        <v>38.130558408143195</v>
      </c>
      <c r="I557" s="163">
        <f t="shared" si="116"/>
        <v>42.849902568171601</v>
      </c>
      <c r="J557" s="163">
        <f t="shared" si="116"/>
        <v>47.941837769502655</v>
      </c>
      <c r="K557" s="163">
        <f t="shared" si="116"/>
        <v>53.221850161539649</v>
      </c>
      <c r="L557" s="163">
        <f t="shared" si="116"/>
        <v>59.061027095863508</v>
      </c>
      <c r="M557" s="163">
        <f t="shared" si="116"/>
        <v>59.061027095863508</v>
      </c>
      <c r="N557" s="163">
        <f t="shared" si="116"/>
        <v>59.061027095863508</v>
      </c>
      <c r="O557" s="163">
        <f t="shared" si="116"/>
        <v>59.061027095863508</v>
      </c>
      <c r="P557" s="163">
        <f t="shared" si="116"/>
        <v>59.061027095863508</v>
      </c>
      <c r="Q557" s="163">
        <f t="shared" si="116"/>
        <v>59.061027095863508</v>
      </c>
      <c r="R557" s="163">
        <f t="shared" si="116"/>
        <v>59.061027095863508</v>
      </c>
      <c r="S557" s="163">
        <f t="shared" si="116"/>
        <v>59.061027095863508</v>
      </c>
      <c r="T557" s="163">
        <f t="shared" si="116"/>
        <v>59.061027095863508</v>
      </c>
      <c r="U557" s="163">
        <f t="shared" si="116"/>
        <v>59.061027095863508</v>
      </c>
      <c r="V557" s="163">
        <f t="shared" si="116"/>
        <v>59.061027095863508</v>
      </c>
      <c r="W557" s="163">
        <f t="shared" si="116"/>
        <v>59.061027095863508</v>
      </c>
      <c r="X557" s="163">
        <f t="shared" si="116"/>
        <v>59.061027095863508</v>
      </c>
      <c r="Y557" s="163">
        <f t="shared" si="116"/>
        <v>59.061027095863508</v>
      </c>
      <c r="Z557" s="163">
        <f t="shared" si="116"/>
        <v>59.061027095863508</v>
      </c>
      <c r="AA557" s="163">
        <f t="shared" si="116"/>
        <v>59.061027095863508</v>
      </c>
      <c r="AB557" s="163">
        <f t="shared" si="116"/>
        <v>59.061027095863508</v>
      </c>
      <c r="AC557" s="163">
        <f t="shared" si="116"/>
        <v>59.061027095863508</v>
      </c>
      <c r="AD557" s="163">
        <f t="shared" si="116"/>
        <v>59.061027095863508</v>
      </c>
      <c r="AE557" s="163">
        <f t="shared" si="116"/>
        <v>59.061027095863508</v>
      </c>
      <c r="AF557" s="163">
        <f t="shared" si="116"/>
        <v>59.061027095863508</v>
      </c>
      <c r="AG557" s="163">
        <f t="shared" si="116"/>
        <v>59.061027095863508</v>
      </c>
      <c r="AH557" s="163">
        <f t="shared" si="116"/>
        <v>59.061027095863508</v>
      </c>
      <c r="AI557" s="163">
        <f t="shared" si="116"/>
        <v>59.061027095863508</v>
      </c>
      <c r="AJ557" s="163">
        <f t="shared" si="116"/>
        <v>59.061027095863508</v>
      </c>
      <c r="AK557" s="163">
        <f t="shared" si="116"/>
        <v>59.061027095863508</v>
      </c>
      <c r="AL557" s="163">
        <f t="shared" si="116"/>
        <v>59.061027095863508</v>
      </c>
      <c r="AM557" s="163">
        <f t="shared" ref="AM557:BI557" si="117">SUM(AM545:AM556)</f>
        <v>59.061027095863508</v>
      </c>
      <c r="AN557" s="163">
        <f t="shared" si="117"/>
        <v>59.061027095863508</v>
      </c>
      <c r="AO557" s="163">
        <f t="shared" si="117"/>
        <v>59.061027095863508</v>
      </c>
      <c r="AP557" s="163">
        <f t="shared" si="117"/>
        <v>28.216052499143895</v>
      </c>
      <c r="AQ557" s="163">
        <f t="shared" si="117"/>
        <v>25.125204825309108</v>
      </c>
      <c r="AR557" s="163">
        <f t="shared" si="117"/>
        <v>25.125204825309108</v>
      </c>
      <c r="AS557" s="163">
        <f t="shared" si="117"/>
        <v>25.125204825309108</v>
      </c>
      <c r="AT557" s="163">
        <f t="shared" si="117"/>
        <v>25.125204825309108</v>
      </c>
      <c r="AU557" s="163">
        <f t="shared" si="117"/>
        <v>25.125204825309108</v>
      </c>
      <c r="AV557" s="163">
        <f t="shared" si="117"/>
        <v>25.125204825309108</v>
      </c>
      <c r="AW557" s="163">
        <f t="shared" si="117"/>
        <v>25.125204825309108</v>
      </c>
      <c r="AX557" s="163">
        <f t="shared" si="117"/>
        <v>25.125204825309108</v>
      </c>
      <c r="AY557" s="163">
        <f t="shared" si="117"/>
        <v>25.125204825309108</v>
      </c>
      <c r="AZ557" s="163">
        <f t="shared" si="117"/>
        <v>25.125204825309108</v>
      </c>
      <c r="BA557" s="163">
        <f t="shared" si="117"/>
        <v>24.286257597791401</v>
      </c>
      <c r="BB557" s="163">
        <f t="shared" si="117"/>
        <v>19.986599855714502</v>
      </c>
      <c r="BC557" s="163">
        <f t="shared" si="117"/>
        <v>15.19273748742593</v>
      </c>
      <c r="BD557" s="163">
        <f t="shared" si="117"/>
        <v>10.063186847953606</v>
      </c>
      <c r="BE557" s="163">
        <f t="shared" si="117"/>
        <v>4.6713415474591216</v>
      </c>
      <c r="BF557" s="163">
        <f t="shared" si="117"/>
        <v>0</v>
      </c>
      <c r="BG557" s="163">
        <f t="shared" si="117"/>
        <v>0</v>
      </c>
      <c r="BH557" s="163">
        <f t="shared" si="117"/>
        <v>0</v>
      </c>
      <c r="BI557" s="163">
        <f t="shared" si="117"/>
        <v>0</v>
      </c>
      <c r="BJ557" s="20"/>
      <c r="BK557" s="20"/>
      <c r="BL557"/>
      <c r="BM557"/>
      <c r="BN557"/>
      <c r="BO557"/>
      <c r="BP557"/>
      <c r="BQ557"/>
      <c r="BR557"/>
      <c r="BS557"/>
      <c r="BT557"/>
      <c r="BU557"/>
      <c r="BV557"/>
      <c r="BW557"/>
      <c r="BX557"/>
      <c r="BY557"/>
      <c r="BZ557"/>
      <c r="CA557"/>
      <c r="CB557"/>
      <c r="CC557"/>
      <c r="CD557"/>
      <c r="CE557"/>
      <c r="CF557"/>
      <c r="CG557"/>
      <c r="CH557"/>
      <c r="CI557"/>
      <c r="CJ557"/>
      <c r="CK557"/>
      <c r="CL557"/>
      <c r="CM557"/>
      <c r="CN557"/>
      <c r="CO557"/>
      <c r="CP557"/>
      <c r="CQ557"/>
      <c r="CR557"/>
      <c r="CS557"/>
      <c r="CT557"/>
      <c r="CU557"/>
      <c r="CV557"/>
      <c r="CW557"/>
      <c r="CX557"/>
      <c r="CY557"/>
      <c r="CZ557"/>
      <c r="DA557"/>
      <c r="DB557"/>
      <c r="DC557"/>
      <c r="DD557"/>
      <c r="DE557"/>
      <c r="DF557"/>
      <c r="DG557"/>
      <c r="DH557"/>
      <c r="DI557"/>
      <c r="DJ557"/>
      <c r="DK557"/>
      <c r="DL557"/>
      <c r="DM557"/>
      <c r="DN557"/>
      <c r="DO557"/>
      <c r="DP557"/>
      <c r="DQ557"/>
      <c r="DR557"/>
      <c r="DS557"/>
      <c r="DT557"/>
      <c r="DU557"/>
      <c r="DV557"/>
      <c r="DW557"/>
      <c r="DX557"/>
      <c r="DY557"/>
      <c r="DZ557"/>
      <c r="EA557"/>
      <c r="EB557"/>
      <c r="EC557"/>
      <c r="ED557"/>
      <c r="EE557"/>
      <c r="EF557"/>
      <c r="EG557"/>
      <c r="EH557"/>
      <c r="EI557"/>
      <c r="EJ557"/>
      <c r="EK557"/>
      <c r="EL557"/>
      <c r="EM557"/>
      <c r="EN557"/>
      <c r="EO557"/>
      <c r="EP557"/>
      <c r="EQ557"/>
      <c r="ER557"/>
      <c r="ES557"/>
      <c r="ET557"/>
      <c r="EU557"/>
      <c r="EV557"/>
      <c r="EW557"/>
      <c r="EX557"/>
      <c r="EY557"/>
      <c r="EZ557"/>
      <c r="FA557"/>
      <c r="FB557"/>
      <c r="FC557"/>
      <c r="FD557"/>
      <c r="FE557"/>
      <c r="FF557"/>
      <c r="FG557"/>
      <c r="FH557"/>
      <c r="FI557"/>
      <c r="FJ557"/>
      <c r="FK557"/>
      <c r="FL557"/>
      <c r="FM557"/>
      <c r="FN557"/>
      <c r="FO557"/>
      <c r="FP557"/>
      <c r="FQ557"/>
      <c r="FR557"/>
      <c r="FS557"/>
      <c r="FT557"/>
      <c r="FU557"/>
      <c r="FV557"/>
      <c r="FW557"/>
      <c r="FX557"/>
      <c r="FY557"/>
      <c r="FZ557"/>
      <c r="GA557"/>
      <c r="GB557"/>
      <c r="GC557"/>
      <c r="GD557"/>
      <c r="GE557"/>
      <c r="GF557"/>
      <c r="GG557"/>
      <c r="GH557"/>
      <c r="GI557"/>
      <c r="GJ557"/>
      <c r="GK557"/>
      <c r="GL557"/>
      <c r="GM557"/>
      <c r="GN557"/>
      <c r="GO557"/>
      <c r="GP557"/>
      <c r="GQ557"/>
      <c r="GR557"/>
      <c r="GS557"/>
      <c r="GT557"/>
      <c r="GU557"/>
      <c r="GV557"/>
      <c r="GW557"/>
      <c r="GX557"/>
      <c r="GY557"/>
      <c r="GZ557"/>
      <c r="HA557"/>
      <c r="HB557"/>
      <c r="HC557"/>
      <c r="HD557"/>
      <c r="HE557"/>
      <c r="HF557"/>
      <c r="HG557"/>
      <c r="HH557"/>
      <c r="HI557"/>
      <c r="HJ557"/>
      <c r="HK557"/>
      <c r="HL557"/>
      <c r="HM557"/>
      <c r="HN557"/>
      <c r="HO557"/>
      <c r="HP557"/>
      <c r="HQ557"/>
      <c r="HR557"/>
      <c r="HS557"/>
      <c r="HT557"/>
      <c r="HU557"/>
      <c r="HV557"/>
      <c r="HW557"/>
      <c r="HX557"/>
      <c r="HY557"/>
      <c r="HZ557"/>
      <c r="IA557"/>
      <c r="IB557"/>
      <c r="IC557"/>
      <c r="ID557"/>
      <c r="IE557"/>
      <c r="IF557"/>
      <c r="IG557"/>
      <c r="IH557"/>
      <c r="II557"/>
      <c r="IJ557"/>
      <c r="IK557"/>
      <c r="IL557"/>
      <c r="IM557"/>
      <c r="IN557"/>
      <c r="IO557"/>
      <c r="IP557"/>
      <c r="IQ557"/>
      <c r="IR557"/>
      <c r="IS557"/>
      <c r="IT557"/>
      <c r="IU557"/>
      <c r="IV557"/>
    </row>
    <row r="558" spans="1:256" s="5" customFormat="1" hidden="1" outlineLevel="2">
      <c r="A558" s="20"/>
      <c r="B558" s="45" t="str">
        <f>C570</f>
        <v>Customer Metering and Load Control</v>
      </c>
      <c r="C558" s="46"/>
      <c r="D558" s="47" t="s">
        <v>72</v>
      </c>
      <c r="E558" s="46"/>
      <c r="F558" s="48"/>
      <c r="G558" s="167">
        <f>IF(G$3&gt;A7taxremlife,A7taxvalue-SUM($F558:F558),IF(A7taxremlife="N/A","n/a",A7taxvalue/A7taxremlife))</f>
        <v>2.3178267609804699</v>
      </c>
      <c r="H558" s="167">
        <f>IF(H$3&gt;A7taxremlife,A7taxvalue-SUM($F558:G558),IF(A7taxremlife="N/A","n/a",A7taxvalue/A7taxremlife))</f>
        <v>2.3178267609804699</v>
      </c>
      <c r="I558" s="167">
        <f>IF(I$3&gt;A7taxremlife,A7taxvalue-SUM($F558:H558),IF(A7taxremlife="N/A","n/a",A7taxvalue/A7taxremlife))</f>
        <v>2.3178267609804699</v>
      </c>
      <c r="J558" s="167">
        <f>IF(J$3&gt;A7taxremlife,A7taxvalue-SUM($F558:I558),IF(A7taxremlife="N/A","n/a",A7taxvalue/A7taxremlife))</f>
        <v>2.3178267609804699</v>
      </c>
      <c r="K558" s="167">
        <f>IF(K$3&gt;A7taxremlife,A7taxvalue-SUM($F558:J558),IF(A7taxremlife="N/A","n/a",A7taxvalue/A7taxremlife))</f>
        <v>2.3178267609804699</v>
      </c>
      <c r="L558" s="167">
        <f>IF(L$3&gt;A7taxremlife,A7taxvalue-SUM($F558:K558),IF(A7taxremlife="N/A","n/a",A7taxvalue/A7taxremlife))</f>
        <v>2.3178267609804699</v>
      </c>
      <c r="M558" s="167">
        <f>IF(M$3&gt;A7taxremlife,A7taxvalue-SUM($F558:L558),IF(A7taxremlife="N/A","n/a",A7taxvalue/A7taxremlife))</f>
        <v>2.3178267609804699</v>
      </c>
      <c r="N558" s="167">
        <f>IF(N$3&gt;A7taxremlife,A7taxvalue-SUM($F558:M558),IF(A7taxremlife="N/A","n/a",A7taxvalue/A7taxremlife))</f>
        <v>2.3178267609804699</v>
      </c>
      <c r="O558" s="167">
        <f>IF(O$3&gt;A7taxremlife,A7taxvalue-SUM($F558:N558),IF(A7taxremlife="N/A","n/a",A7taxvalue/A7taxremlife))</f>
        <v>2.3178267609804699</v>
      </c>
      <c r="P558" s="167">
        <f>IF(P$3&gt;A7taxremlife,A7taxvalue-SUM($F558:O558),IF(A7taxremlife="N/A","n/a",A7taxvalue/A7taxremlife))</f>
        <v>2.3178267609804699</v>
      </c>
      <c r="Q558" s="167">
        <f>IF(Q$3&gt;A7taxremlife,A7taxvalue-SUM($F558:P558),IF(A7taxremlife="N/A","n/a",A7taxvalue/A7taxremlife))</f>
        <v>2.3178267609804699</v>
      </c>
      <c r="R558" s="167">
        <f>IF(R$3&gt;A7taxremlife,A7taxvalue-SUM($F558:Q558),IF(A7taxremlife="N/A","n/a",A7taxvalue/A7taxremlife))</f>
        <v>2.3178267609804699</v>
      </c>
      <c r="S558" s="167">
        <f>IF(S$3&gt;A7taxremlife,A7taxvalue-SUM($F558:R558),IF(A7taxremlife="N/A","n/a",A7taxvalue/A7taxremlife))</f>
        <v>2.3178267609804699</v>
      </c>
      <c r="T558" s="167">
        <f>IF(T$3&gt;A7taxremlife,A7taxvalue-SUM($F558:S558),IF(A7taxremlife="N/A","n/a",A7taxvalue/A7taxremlife))</f>
        <v>2.3178267609804699</v>
      </c>
      <c r="U558" s="167">
        <f>IF(U$3&gt;A7taxremlife,A7taxvalue-SUM($F558:T558),IF(A7taxremlife="N/A","n/a",A7taxvalue/A7taxremlife))</f>
        <v>1.1033532457598412</v>
      </c>
      <c r="V558" s="167">
        <f>IF(V$3&gt;A7taxremlife,A7taxvalue-SUM($F558:U558),IF(A7taxremlife="N/A","n/a",A7taxvalue/A7taxremlife))</f>
        <v>0</v>
      </c>
      <c r="W558" s="167">
        <f>IF(W$3&gt;A7taxremlife,A7taxvalue-SUM($F558:V558),IF(A7taxremlife="N/A","n/a",A7taxvalue/A7taxremlife))</f>
        <v>0</v>
      </c>
      <c r="X558" s="167">
        <f>IF(X$3&gt;A7taxremlife,A7taxvalue-SUM($F558:W558),IF(A7taxremlife="N/A","n/a",A7taxvalue/A7taxremlife))</f>
        <v>0</v>
      </c>
      <c r="Y558" s="167">
        <f>IF(Y$3&gt;A7taxremlife,A7taxvalue-SUM($F558:X558),IF(A7taxremlife="N/A","n/a",A7taxvalue/A7taxremlife))</f>
        <v>0</v>
      </c>
      <c r="Z558" s="167">
        <f>IF(Z$3&gt;A7taxremlife,A7taxvalue-SUM($F558:Y558),IF(A7taxremlife="N/A","n/a",A7taxvalue/A7taxremlife))</f>
        <v>0</v>
      </c>
      <c r="AA558" s="167">
        <f>IF(AA$3&gt;A7taxremlife,A7taxvalue-SUM($F558:Z558),IF(A7taxremlife="N/A","n/a",A7taxvalue/A7taxremlife))</f>
        <v>0</v>
      </c>
      <c r="AB558" s="167">
        <f>IF(AB$3&gt;A7taxremlife,A7taxvalue-SUM($F558:AA558),IF(A7taxremlife="N/A","n/a",A7taxvalue/A7taxremlife))</f>
        <v>0</v>
      </c>
      <c r="AC558" s="167">
        <f>IF(AC$3&gt;A7taxremlife,A7taxvalue-SUM($F558:AB558),IF(A7taxremlife="N/A","n/a",A7taxvalue/A7taxremlife))</f>
        <v>0</v>
      </c>
      <c r="AD558" s="167">
        <f>IF(AD$3&gt;A7taxremlife,A7taxvalue-SUM($F558:AC558),IF(A7taxremlife="N/A","n/a",A7taxvalue/A7taxremlife))</f>
        <v>0</v>
      </c>
      <c r="AE558" s="167">
        <f>IF(AE$3&gt;A7taxremlife,A7taxvalue-SUM($F558:AD558),IF(A7taxremlife="N/A","n/a",A7taxvalue/A7taxremlife))</f>
        <v>0</v>
      </c>
      <c r="AF558" s="167">
        <f>IF(AF$3&gt;A7taxremlife,A7taxvalue-SUM($F558:AE558),IF(A7taxremlife="N/A","n/a",A7taxvalue/A7taxremlife))</f>
        <v>0</v>
      </c>
      <c r="AG558" s="167">
        <f>IF(AG$3&gt;A7taxremlife,A7taxvalue-SUM($F558:AF558),IF(A7taxremlife="N/A","n/a",A7taxvalue/A7taxremlife))</f>
        <v>0</v>
      </c>
      <c r="AH558" s="167">
        <f>IF(AH$3&gt;A7taxremlife,A7taxvalue-SUM($F558:AG558),IF(A7taxremlife="N/A","n/a",A7taxvalue/A7taxremlife))</f>
        <v>0</v>
      </c>
      <c r="AI558" s="167">
        <f>IF(AI$3&gt;A7taxremlife,A7taxvalue-SUM($F558:AH558),IF(A7taxremlife="N/A","n/a",A7taxvalue/A7taxremlife))</f>
        <v>0</v>
      </c>
      <c r="AJ558" s="167">
        <f>IF(AJ$3&gt;A7taxremlife,A7taxvalue-SUM($F558:AI558),IF(A7taxremlife="N/A","n/a",A7taxvalue/A7taxremlife))</f>
        <v>0</v>
      </c>
      <c r="AK558" s="167">
        <f>IF(AK$3&gt;A7taxremlife,A7taxvalue-SUM($F558:AJ558),IF(A7taxremlife="N/A","n/a",A7taxvalue/A7taxremlife))</f>
        <v>0</v>
      </c>
      <c r="AL558" s="167">
        <f>IF(AL$3&gt;A7taxremlife,A7taxvalue-SUM($F558:AK558),IF(A7taxremlife="N/A","n/a",A7taxvalue/A7taxremlife))</f>
        <v>0</v>
      </c>
      <c r="AM558" s="167">
        <f>IF(AM$3&gt;A7taxremlife,A7taxvalue-SUM($F558:AL558),IF(A7taxremlife="N/A","n/a",A7taxvalue/A7taxremlife))</f>
        <v>0</v>
      </c>
      <c r="AN558" s="167">
        <f>IF(AN$3&gt;A7taxremlife,A7taxvalue-SUM($F558:AM558),IF(A7taxremlife="N/A","n/a",A7taxvalue/A7taxremlife))</f>
        <v>0</v>
      </c>
      <c r="AO558" s="167">
        <f>IF(AO$3&gt;A7taxremlife,A7taxvalue-SUM($F558:AN558),IF(A7taxremlife="N/A","n/a",A7taxvalue/A7taxremlife))</f>
        <v>0</v>
      </c>
      <c r="AP558" s="167">
        <f>IF(AP$3&gt;A7taxremlife,A7taxvalue-SUM($F558:AO558),IF(A7taxremlife="N/A","n/a",A7taxvalue/A7taxremlife))</f>
        <v>0</v>
      </c>
      <c r="AQ558" s="167">
        <f>IF(AQ$3&gt;A7taxremlife,A7taxvalue-SUM($F558:AP558),IF(A7taxremlife="N/A","n/a",A7taxvalue/A7taxremlife))</f>
        <v>0</v>
      </c>
      <c r="AR558" s="167">
        <f>IF(AR$3&gt;A7taxremlife,A7taxvalue-SUM($F558:AQ558),IF(A7taxremlife="N/A","n/a",A7taxvalue/A7taxremlife))</f>
        <v>0</v>
      </c>
      <c r="AS558" s="167">
        <f>IF(AS$3&gt;A7taxremlife,A7taxvalue-SUM($F558:AR558),IF(A7taxremlife="N/A","n/a",A7taxvalue/A7taxremlife))</f>
        <v>0</v>
      </c>
      <c r="AT558" s="167">
        <f>IF(AT$3&gt;A7taxremlife,A7taxvalue-SUM($F558:AS558),IF(A7taxremlife="N/A","n/a",A7taxvalue/A7taxremlife))</f>
        <v>0</v>
      </c>
      <c r="AU558" s="167">
        <f>IF(AU$3&gt;A7taxremlife,A7taxvalue-SUM($F558:AT558),IF(A7taxremlife="N/A","n/a",A7taxvalue/A7taxremlife))</f>
        <v>0</v>
      </c>
      <c r="AV558" s="167">
        <f>IF(AV$3&gt;A7taxremlife,A7taxvalue-SUM($F558:AU558),IF(A7taxremlife="N/A","n/a",A7taxvalue/A7taxremlife))</f>
        <v>0</v>
      </c>
      <c r="AW558" s="167">
        <f>IF(AW$3&gt;A7taxremlife,A7taxvalue-SUM($F558:AV558),IF(A7taxremlife="N/A","n/a",A7taxvalue/A7taxremlife))</f>
        <v>0</v>
      </c>
      <c r="AX558" s="167">
        <f>IF(AX$3&gt;A7taxremlife,A7taxvalue-SUM($F558:AW558),IF(A7taxremlife="N/A","n/a",A7taxvalue/A7taxremlife))</f>
        <v>0</v>
      </c>
      <c r="AY558" s="167">
        <f>IF(AY$3&gt;A7taxremlife,A7taxvalue-SUM($F558:AX558),IF(A7taxremlife="N/A","n/a",A7taxvalue/A7taxremlife))</f>
        <v>0</v>
      </c>
      <c r="AZ558" s="167">
        <f>IF(AZ$3&gt;A7taxremlife,A7taxvalue-SUM($F558:AY558),IF(A7taxremlife="N/A","n/a",A7taxvalue/A7taxremlife))</f>
        <v>0</v>
      </c>
      <c r="BA558" s="167">
        <f>IF(BA$3&gt;A7taxremlife,A7taxvalue-SUM($F558:AZ558),IF(A7taxremlife="N/A","n/a",A7taxvalue/A7taxremlife))</f>
        <v>0</v>
      </c>
      <c r="BB558" s="167">
        <f>IF(BB$3&gt;A7taxremlife,A7taxvalue-SUM($F558:BA558),IF(A7taxremlife="N/A","n/a",A7taxvalue/A7taxremlife))</f>
        <v>0</v>
      </c>
      <c r="BC558" s="167">
        <f>IF(BC$3&gt;A7taxremlife,A7taxvalue-SUM($F558:BB558),IF(A7taxremlife="N/A","n/a",A7taxvalue/A7taxremlife))</f>
        <v>0</v>
      </c>
      <c r="BD558" s="167">
        <f>IF(BD$3&gt;A7taxremlife,A7taxvalue-SUM($F558:BC558),IF(A7taxremlife="N/A","n/a",A7taxvalue/A7taxremlife))</f>
        <v>0</v>
      </c>
      <c r="BE558" s="167">
        <f>IF(BE$3&gt;A7taxremlife,A7taxvalue-SUM($F558:BD558),IF(A7taxremlife="N/A","n/a",A7taxvalue/A7taxremlife))</f>
        <v>0</v>
      </c>
      <c r="BF558" s="167">
        <f>IF(BF$3&gt;A7taxremlife,A7taxvalue-SUM($F558:BE558),IF(A7taxremlife="N/A","n/a",A7taxvalue/A7taxremlife))</f>
        <v>0</v>
      </c>
      <c r="BG558" s="167">
        <f>IF(BG$3&gt;A7taxremlife,A7taxvalue-SUM($F558:BF558),IF(A7taxremlife="N/A","n/a",A7taxvalue/A7taxremlife))</f>
        <v>0</v>
      </c>
      <c r="BH558" s="167">
        <f>IF(BH$3&gt;A7taxremlife,A7taxvalue-SUM($F558:BG558),IF(A7taxremlife="N/A","n/a",A7taxvalue/A7taxremlife))</f>
        <v>0</v>
      </c>
      <c r="BI558" s="167">
        <f>IF(BI$3&gt;A7taxremlife,A7taxvalue-SUM($F558:BH558),IF(A7taxremlife="N/A","n/a",A7taxvalue/A7taxremlife))</f>
        <v>0</v>
      </c>
      <c r="BJ558" s="20"/>
      <c r="BK558" s="20"/>
      <c r="BL558"/>
      <c r="BM558"/>
      <c r="BN558"/>
      <c r="BO558"/>
      <c r="BP558"/>
      <c r="BQ558"/>
      <c r="BR558"/>
      <c r="BS558"/>
      <c r="BT558"/>
      <c r="BU558"/>
      <c r="BV558"/>
      <c r="BW558"/>
      <c r="BX558"/>
      <c r="BY558"/>
      <c r="BZ558"/>
      <c r="CA558"/>
      <c r="CB558"/>
      <c r="CC558"/>
      <c r="CD558"/>
      <c r="CE558"/>
      <c r="CF558"/>
      <c r="CG558"/>
      <c r="CH558"/>
      <c r="CI558"/>
      <c r="CJ558"/>
      <c r="CK558"/>
      <c r="CL558"/>
      <c r="CM558"/>
      <c r="CN558"/>
      <c r="CO558"/>
      <c r="CP558"/>
      <c r="CQ558"/>
      <c r="CR558"/>
      <c r="CS558"/>
      <c r="CT558"/>
      <c r="CU558"/>
      <c r="CV558"/>
      <c r="CW558"/>
      <c r="CX558"/>
      <c r="CY558"/>
      <c r="CZ558"/>
      <c r="DA558"/>
      <c r="DB558"/>
      <c r="DC558"/>
      <c r="DD558"/>
      <c r="DE558"/>
      <c r="DF558"/>
      <c r="DG558"/>
      <c r="DH558"/>
      <c r="DI558"/>
      <c r="DJ558"/>
      <c r="DK558"/>
      <c r="DL558"/>
      <c r="DM558"/>
      <c r="DN558"/>
      <c r="DO558"/>
      <c r="DP558"/>
      <c r="DQ558"/>
      <c r="DR558"/>
      <c r="DS558"/>
      <c r="DT558"/>
      <c r="DU558"/>
      <c r="DV558"/>
      <c r="DW558"/>
      <c r="DX558"/>
      <c r="DY558"/>
      <c r="DZ558"/>
      <c r="EA558"/>
      <c r="EB558"/>
      <c r="EC558"/>
      <c r="ED558"/>
      <c r="EE558"/>
      <c r="EF558"/>
      <c r="EG558"/>
      <c r="EH558"/>
      <c r="EI558"/>
      <c r="EJ558"/>
      <c r="EK558"/>
      <c r="EL558"/>
      <c r="EM558"/>
      <c r="EN558"/>
      <c r="EO558"/>
      <c r="EP558"/>
      <c r="EQ558"/>
      <c r="ER558"/>
      <c r="ES558"/>
      <c r="ET558"/>
      <c r="EU558"/>
      <c r="EV558"/>
      <c r="EW558"/>
      <c r="EX558"/>
      <c r="EY558"/>
      <c r="EZ558"/>
      <c r="FA558"/>
      <c r="FB558"/>
      <c r="FC558"/>
      <c r="FD558"/>
      <c r="FE558"/>
      <c r="FF558"/>
      <c r="FG558"/>
      <c r="FH558"/>
      <c r="FI558"/>
      <c r="FJ558"/>
      <c r="FK558"/>
      <c r="FL558"/>
      <c r="FM558"/>
      <c r="FN558"/>
      <c r="FO558"/>
      <c r="FP558"/>
      <c r="FQ558"/>
      <c r="FR558"/>
      <c r="FS558"/>
      <c r="FT558"/>
      <c r="FU558"/>
      <c r="FV558"/>
      <c r="FW558"/>
      <c r="FX558"/>
      <c r="FY558"/>
      <c r="FZ558"/>
      <c r="GA558"/>
      <c r="GB558"/>
      <c r="GC558"/>
      <c r="GD558"/>
      <c r="GE558"/>
      <c r="GF558"/>
      <c r="GG558"/>
      <c r="GH558"/>
      <c r="GI558"/>
      <c r="GJ558"/>
      <c r="GK558"/>
      <c r="GL558"/>
      <c r="GM558"/>
      <c r="GN558"/>
      <c r="GO558"/>
      <c r="GP558"/>
      <c r="GQ558"/>
      <c r="GR558"/>
      <c r="GS558"/>
      <c r="GT558"/>
      <c r="GU558"/>
      <c r="GV558"/>
      <c r="GW558"/>
      <c r="GX558"/>
      <c r="GY558"/>
      <c r="GZ558"/>
      <c r="HA558"/>
      <c r="HB558"/>
      <c r="HC558"/>
      <c r="HD558"/>
      <c r="HE558"/>
      <c r="HF558"/>
      <c r="HG558"/>
      <c r="HH558"/>
      <c r="HI558"/>
      <c r="HJ558"/>
      <c r="HK558"/>
      <c r="HL558"/>
      <c r="HM558"/>
      <c r="HN558"/>
      <c r="HO558"/>
      <c r="HP558"/>
      <c r="HQ558"/>
      <c r="HR558"/>
      <c r="HS558"/>
      <c r="HT558"/>
      <c r="HU558"/>
      <c r="HV558"/>
      <c r="HW558"/>
      <c r="HX558"/>
      <c r="HY558"/>
      <c r="HZ558"/>
      <c r="IA558"/>
      <c r="IB558"/>
      <c r="IC558"/>
      <c r="ID558"/>
      <c r="IE558"/>
      <c r="IF558"/>
      <c r="IG558"/>
      <c r="IH558"/>
      <c r="II558"/>
      <c r="IJ558"/>
      <c r="IK558"/>
      <c r="IL558"/>
      <c r="IM558"/>
      <c r="IN558"/>
      <c r="IO558"/>
      <c r="IP558"/>
      <c r="IQ558"/>
      <c r="IR558"/>
      <c r="IS558"/>
      <c r="IT558"/>
      <c r="IU558"/>
      <c r="IV558"/>
    </row>
    <row r="559" spans="1:256" s="5" customFormat="1" hidden="1" outlineLevel="2">
      <c r="A559" s="20"/>
      <c r="B559" s="20"/>
      <c r="C559" s="38"/>
      <c r="D559" s="641" t="s">
        <v>71</v>
      </c>
      <c r="E559" s="287">
        <v>0</v>
      </c>
      <c r="F559" s="40"/>
      <c r="G559" s="168"/>
      <c r="H559" s="168"/>
      <c r="I559" s="168"/>
      <c r="J559" s="168"/>
      <c r="K559" s="168"/>
      <c r="L559" s="168"/>
      <c r="M559" s="168"/>
      <c r="N559" s="168"/>
      <c r="O559" s="168"/>
      <c r="P559" s="168"/>
      <c r="Q559" s="168"/>
      <c r="R559" s="168"/>
      <c r="S559" s="168"/>
      <c r="T559" s="168"/>
      <c r="U559" s="168"/>
      <c r="V559" s="168"/>
      <c r="W559" s="168"/>
      <c r="X559" s="168"/>
      <c r="Y559" s="168"/>
      <c r="Z559" s="168"/>
      <c r="AA559" s="168"/>
      <c r="AB559" s="168"/>
      <c r="AC559" s="168"/>
      <c r="AD559" s="168"/>
      <c r="AE559" s="168"/>
      <c r="AF559" s="168"/>
      <c r="AG559" s="168"/>
      <c r="AH559" s="168"/>
      <c r="AI559" s="168"/>
      <c r="AJ559" s="168"/>
      <c r="AK559" s="168"/>
      <c r="AL559" s="168"/>
      <c r="AM559" s="168"/>
      <c r="AN559" s="168"/>
      <c r="AO559" s="168"/>
      <c r="AP559" s="168"/>
      <c r="AQ559" s="168"/>
      <c r="AR559" s="168"/>
      <c r="AS559" s="168"/>
      <c r="AT559" s="168"/>
      <c r="AU559" s="168"/>
      <c r="AV559" s="168"/>
      <c r="AW559" s="168"/>
      <c r="AX559" s="168"/>
      <c r="AY559" s="168"/>
      <c r="AZ559" s="168"/>
      <c r="BA559" s="168"/>
      <c r="BB559" s="168"/>
      <c r="BC559" s="168"/>
      <c r="BD559" s="168"/>
      <c r="BE559" s="168"/>
      <c r="BF559" s="168"/>
      <c r="BG559" s="168"/>
      <c r="BH559" s="168"/>
      <c r="BI559" s="168"/>
      <c r="BJ559" s="20"/>
      <c r="BK559" s="20"/>
      <c r="BL559"/>
      <c r="BM559"/>
      <c r="BN559"/>
      <c r="BO559"/>
      <c r="BP559"/>
      <c r="BQ559"/>
      <c r="BR559"/>
      <c r="BS559"/>
      <c r="BT559"/>
      <c r="BU559"/>
      <c r="BV559"/>
      <c r="BW559"/>
      <c r="BX559"/>
      <c r="BY559"/>
      <c r="BZ559"/>
      <c r="CA559"/>
      <c r="CB559"/>
      <c r="CC559"/>
      <c r="CD559"/>
      <c r="CE559"/>
      <c r="CF559"/>
      <c r="CG559"/>
      <c r="CH559"/>
      <c r="CI559"/>
      <c r="CJ559"/>
      <c r="CK559"/>
      <c r="CL559"/>
      <c r="CM559"/>
      <c r="CN559"/>
      <c r="CO559"/>
      <c r="CP559"/>
      <c r="CQ559"/>
      <c r="CR559"/>
      <c r="CS559"/>
      <c r="CT559"/>
      <c r="CU559"/>
      <c r="CV559"/>
      <c r="CW559"/>
      <c r="CX559"/>
      <c r="CY559"/>
      <c r="CZ559"/>
      <c r="DA559"/>
      <c r="DB559"/>
      <c r="DC559"/>
      <c r="DD559"/>
      <c r="DE559"/>
      <c r="DF559"/>
      <c r="DG559"/>
      <c r="DH559"/>
      <c r="DI559"/>
      <c r="DJ559"/>
      <c r="DK559"/>
      <c r="DL559"/>
      <c r="DM559"/>
      <c r="DN559"/>
      <c r="DO559"/>
      <c r="DP559"/>
      <c r="DQ559"/>
      <c r="DR559"/>
      <c r="DS559"/>
      <c r="DT559"/>
      <c r="DU559"/>
      <c r="DV559"/>
      <c r="DW559"/>
      <c r="DX559"/>
      <c r="DY559"/>
      <c r="DZ559"/>
      <c r="EA559"/>
      <c r="EB559"/>
      <c r="EC559"/>
      <c r="ED559"/>
      <c r="EE559"/>
      <c r="EF559"/>
      <c r="EG559"/>
      <c r="EH559"/>
      <c r="EI559"/>
      <c r="EJ559"/>
      <c r="EK559"/>
      <c r="EL559"/>
      <c r="EM559"/>
      <c r="EN559"/>
      <c r="EO559"/>
      <c r="EP559"/>
      <c r="EQ559"/>
      <c r="ER559"/>
      <c r="ES559"/>
      <c r="ET559"/>
      <c r="EU559"/>
      <c r="EV559"/>
      <c r="EW559"/>
      <c r="EX559"/>
      <c r="EY559"/>
      <c r="EZ559"/>
      <c r="FA559"/>
      <c r="FB559"/>
      <c r="FC559"/>
      <c r="FD559"/>
      <c r="FE559"/>
      <c r="FF559"/>
      <c r="FG559"/>
      <c r="FH559"/>
      <c r="FI559"/>
      <c r="FJ559"/>
      <c r="FK559"/>
      <c r="FL559"/>
      <c r="FM559"/>
      <c r="FN559"/>
      <c r="FO559"/>
      <c r="FP559"/>
      <c r="FQ559"/>
      <c r="FR559"/>
      <c r="FS559"/>
      <c r="FT559"/>
      <c r="FU559"/>
      <c r="FV559"/>
      <c r="FW559"/>
      <c r="FX559"/>
      <c r="FY559"/>
      <c r="FZ559"/>
      <c r="GA559"/>
      <c r="GB559"/>
      <c r="GC559"/>
      <c r="GD559"/>
      <c r="GE559"/>
      <c r="GF559"/>
      <c r="GG559"/>
      <c r="GH559"/>
      <c r="GI559"/>
      <c r="GJ559"/>
      <c r="GK559"/>
      <c r="GL559"/>
      <c r="GM559"/>
      <c r="GN559"/>
      <c r="GO559"/>
      <c r="GP559"/>
      <c r="GQ559"/>
      <c r="GR559"/>
      <c r="GS559"/>
      <c r="GT559"/>
      <c r="GU559"/>
      <c r="GV559"/>
      <c r="GW559"/>
      <c r="GX559"/>
      <c r="GY559"/>
      <c r="GZ559"/>
      <c r="HA559"/>
      <c r="HB559"/>
      <c r="HC559"/>
      <c r="HD559"/>
      <c r="HE559"/>
      <c r="HF559"/>
      <c r="HG559"/>
      <c r="HH559"/>
      <c r="HI559"/>
      <c r="HJ559"/>
      <c r="HK559"/>
      <c r="HL559"/>
      <c r="HM559"/>
      <c r="HN559"/>
      <c r="HO559"/>
      <c r="HP559"/>
      <c r="HQ559"/>
      <c r="HR559"/>
      <c r="HS559"/>
      <c r="HT559"/>
      <c r="HU559"/>
      <c r="HV559"/>
      <c r="HW559"/>
      <c r="HX559"/>
      <c r="HY559"/>
      <c r="HZ559"/>
      <c r="IA559"/>
      <c r="IB559"/>
      <c r="IC559"/>
      <c r="ID559"/>
      <c r="IE559"/>
      <c r="IF559"/>
      <c r="IG559"/>
      <c r="IH559"/>
      <c r="II559"/>
      <c r="IJ559"/>
      <c r="IK559"/>
      <c r="IL559"/>
      <c r="IM559"/>
      <c r="IN559"/>
      <c r="IO559"/>
      <c r="IP559"/>
      <c r="IQ559"/>
      <c r="IR559"/>
      <c r="IS559"/>
      <c r="IT559"/>
      <c r="IU559"/>
      <c r="IV559"/>
    </row>
    <row r="560" spans="1:256" s="5" customFormat="1" hidden="1" outlineLevel="2">
      <c r="A560" s="20"/>
      <c r="B560" s="20"/>
      <c r="C560" s="38"/>
      <c r="D560" s="641"/>
      <c r="E560" s="287">
        <v>1</v>
      </c>
      <c r="F560" s="40"/>
      <c r="G560" s="312"/>
      <c r="H560" s="168">
        <f>IF(A7taxstdlife="n/a","n/a",IF(H$3&gt;(A7taxstdlife+$E560),((Input!$G$149+Input!$G$115)*$G$7)-SUM($G560:G560),((Input!$G$149+Input!$G$115)*$G$7)/A7taxstdlife))</f>
        <v>0</v>
      </c>
      <c r="I560" s="168">
        <f>IF(A7taxstdlife="n/a","n/a",IF(I$3&gt;(A7taxstdlife+$E560),((Input!$G$149+Input!$G$115)*$G$7)-SUM($G560:H560),((Input!$G$149+Input!$G$115)*$G$7)/A7taxstdlife))</f>
        <v>0</v>
      </c>
      <c r="J560" s="168">
        <f>IF(A7taxstdlife="n/a","n/a",IF(J$3&gt;(A7taxstdlife+$E560),((Input!$G$149+Input!$G$115)*$G$7)-SUM($G560:I560),((Input!$G$149+Input!$G$115)*$G$7)/A7taxstdlife))</f>
        <v>0</v>
      </c>
      <c r="K560" s="168">
        <f>IF(A7taxstdlife="n/a","n/a",IF(K$3&gt;(A7taxstdlife+$E560),((Input!$G$149+Input!$G$115)*$G$7)-SUM($G560:J560),((Input!$G$149+Input!$G$115)*$G$7)/A7taxstdlife))</f>
        <v>0</v>
      </c>
      <c r="L560" s="168">
        <f>IF(A7taxstdlife="n/a","n/a",IF(L$3&gt;(A7taxstdlife+$E560),((Input!$G$149+Input!$G$115)*$G$7)-SUM($G560:K560),((Input!$G$149+Input!$G$115)*$G$7)/A7taxstdlife))</f>
        <v>0</v>
      </c>
      <c r="M560" s="168">
        <f>IF(A7taxstdlife="n/a","n/a",IF(M$3&gt;(A7taxstdlife+$E560),((Input!$G$149+Input!$G$115)*$G$7)-SUM($G560:L560),((Input!$G$149+Input!$G$115)*$G$7)/A7taxstdlife))</f>
        <v>0</v>
      </c>
      <c r="N560" s="168">
        <f>IF(A7taxstdlife="n/a","n/a",IF(N$3&gt;(A7taxstdlife+$E560),((Input!$G$149+Input!$G$115)*$G$7)-SUM($G560:M560),((Input!$G$149+Input!$G$115)*$G$7)/A7taxstdlife))</f>
        <v>0</v>
      </c>
      <c r="O560" s="168">
        <f>IF(A7taxstdlife="n/a","n/a",IF(O$3&gt;(A7taxstdlife+$E560),((Input!$G$149+Input!$G$115)*$G$7)-SUM($G560:N560),((Input!$G$149+Input!$G$115)*$G$7)/A7taxstdlife))</f>
        <v>0</v>
      </c>
      <c r="P560" s="168">
        <f>IF(A7taxstdlife="n/a","n/a",IF(P$3&gt;(A7taxstdlife+$E560),((Input!$G$149+Input!$G$115)*$G$7)-SUM($G560:O560),((Input!$G$149+Input!$G$115)*$G$7)/A7taxstdlife))</f>
        <v>0</v>
      </c>
      <c r="Q560" s="168">
        <f>IF(A7taxstdlife="n/a","n/a",IF(Q$3&gt;(A7taxstdlife+$E560),((Input!$G$149+Input!$G$115)*$G$7)-SUM($G560:P560),((Input!$G$149+Input!$G$115)*$G$7)/A7taxstdlife))</f>
        <v>0</v>
      </c>
      <c r="R560" s="168">
        <f>IF(A7taxstdlife="n/a","n/a",IF(R$3&gt;(A7taxstdlife+$E560),((Input!$G$149+Input!$G$115)*$G$7)-SUM($G560:Q560),((Input!$G$149+Input!$G$115)*$G$7)/A7taxstdlife))</f>
        <v>0</v>
      </c>
      <c r="S560" s="168">
        <f>IF(A7taxstdlife="n/a","n/a",IF(S$3&gt;(A7taxstdlife+$E560),((Input!$G$149+Input!$G$115)*$G$7)-SUM($G560:R560),((Input!$G$149+Input!$G$115)*$G$7)/A7taxstdlife))</f>
        <v>0</v>
      </c>
      <c r="T560" s="168">
        <f>IF(A7taxstdlife="n/a","n/a",IF(T$3&gt;(A7taxstdlife+$E560),((Input!$G$149+Input!$G$115)*$G$7)-SUM($G560:S560),((Input!$G$149+Input!$G$115)*$G$7)/A7taxstdlife))</f>
        <v>0</v>
      </c>
      <c r="U560" s="168">
        <f>IF(A7taxstdlife="n/a","n/a",IF(U$3&gt;(A7taxstdlife+$E560),((Input!$G$149+Input!$G$115)*$G$7)-SUM($G560:T560),((Input!$G$149+Input!$G$115)*$G$7)/A7taxstdlife))</f>
        <v>0</v>
      </c>
      <c r="V560" s="168">
        <f>IF(A7taxstdlife="n/a","n/a",IF(V$3&gt;(A7taxstdlife+$E560),((Input!$G$149+Input!$G$115)*$G$7)-SUM($G560:U560),((Input!$G$149+Input!$G$115)*$G$7)/A7taxstdlife))</f>
        <v>0</v>
      </c>
      <c r="W560" s="168">
        <f>IF(A7taxstdlife="n/a","n/a",IF(W$3&gt;(A7taxstdlife+$E560),((Input!$G$149+Input!$G$115)*$G$7)-SUM($G560:V560),((Input!$G$149+Input!$G$115)*$G$7)/A7taxstdlife))</f>
        <v>0</v>
      </c>
      <c r="X560" s="168">
        <f>IF(A7taxstdlife="n/a","n/a",IF(X$3&gt;(A7taxstdlife+$E560),((Input!$G$149+Input!$G$115)*$G$7)-SUM($G560:W560),((Input!$G$149+Input!$G$115)*$G$7)/A7taxstdlife))</f>
        <v>0</v>
      </c>
      <c r="Y560" s="168">
        <f>IF(A7taxstdlife="n/a","n/a",IF(Y$3&gt;(A7taxstdlife+$E560),((Input!$G$149+Input!$G$115)*$G$7)-SUM($G560:X560),((Input!$G$149+Input!$G$115)*$G$7)/A7taxstdlife))</f>
        <v>0</v>
      </c>
      <c r="Z560" s="168">
        <f>IF(A7taxstdlife="n/a","n/a",IF(Z$3&gt;(A7taxstdlife+$E560),((Input!$G$149+Input!$G$115)*$G$7)-SUM($G560:Y560),((Input!$G$149+Input!$G$115)*$G$7)/A7taxstdlife))</f>
        <v>0</v>
      </c>
      <c r="AA560" s="168">
        <f>IF(A7taxstdlife="n/a","n/a",IF(AA$3&gt;(A7taxstdlife+$E560),((Input!$G$149+Input!$G$115)*$G$7)-SUM($G560:Z560),((Input!$G$149+Input!$G$115)*$G$7)/A7taxstdlife))</f>
        <v>0</v>
      </c>
      <c r="AB560" s="168">
        <f>IF(A7taxstdlife="n/a","n/a",IF(AB$3&gt;(A7taxstdlife+$E560),((Input!$G$149+Input!$G$115)*$G$7)-SUM($G560:AA560),((Input!$G$149+Input!$G$115)*$G$7)/A7taxstdlife))</f>
        <v>0</v>
      </c>
      <c r="AC560" s="168">
        <f>IF(A7taxstdlife="n/a","n/a",IF(AC$3&gt;(A7taxstdlife+$E560),((Input!$G$149+Input!$G$115)*$G$7)-SUM($G560:AB560),((Input!$G$149+Input!$G$115)*$G$7)/A7taxstdlife))</f>
        <v>0</v>
      </c>
      <c r="AD560" s="168">
        <f>IF(A7taxstdlife="n/a","n/a",IF(AD$3&gt;(A7taxstdlife+$E560),((Input!$G$149+Input!$G$115)*$G$7)-SUM($G560:AC560),((Input!$G$149+Input!$G$115)*$G$7)/A7taxstdlife))</f>
        <v>0</v>
      </c>
      <c r="AE560" s="168">
        <f>IF(A7taxstdlife="n/a","n/a",IF(AE$3&gt;(A7taxstdlife+$E560),((Input!$G$149+Input!$G$115)*$G$7)-SUM($G560:AD560),((Input!$G$149+Input!$G$115)*$G$7)/A7taxstdlife))</f>
        <v>0</v>
      </c>
      <c r="AF560" s="168">
        <f>IF(A7taxstdlife="n/a","n/a",IF(AF$3&gt;(A7taxstdlife+$E560),((Input!$G$149+Input!$G$115)*$G$7)-SUM($G560:AE560),((Input!$G$149+Input!$G$115)*$G$7)/A7taxstdlife))</f>
        <v>0</v>
      </c>
      <c r="AG560" s="168">
        <f>IF(A7taxstdlife="n/a","n/a",IF(AG$3&gt;(A7taxstdlife+$E560),((Input!$G$149+Input!$G$115)*$G$7)-SUM($G560:AF560),((Input!$G$149+Input!$G$115)*$G$7)/A7taxstdlife))</f>
        <v>0</v>
      </c>
      <c r="AH560" s="168">
        <f>IF(A7taxstdlife="n/a","n/a",IF(AH$3&gt;(A7taxstdlife+$E560),((Input!$G$149+Input!$G$115)*$G$7)-SUM($G560:AG560),((Input!$G$149+Input!$G$115)*$G$7)/A7taxstdlife))</f>
        <v>0</v>
      </c>
      <c r="AI560" s="168">
        <f>IF(A7taxstdlife="n/a","n/a",IF(AI$3&gt;(A7taxstdlife+$E560),((Input!$G$149+Input!$G$115)*$G$7)-SUM($G560:AH560),((Input!$G$149+Input!$G$115)*$G$7)/A7taxstdlife))</f>
        <v>0</v>
      </c>
      <c r="AJ560" s="168">
        <f>IF(A7taxstdlife="n/a","n/a",IF(AJ$3&gt;(A7taxstdlife+$E560),((Input!$G$149+Input!$G$115)*$G$7)-SUM($G560:AI560),((Input!$G$149+Input!$G$115)*$G$7)/A7taxstdlife))</f>
        <v>0</v>
      </c>
      <c r="AK560" s="168">
        <f>IF(A7taxstdlife="n/a","n/a",IF(AK$3&gt;(A7taxstdlife+$E560),((Input!$G$149+Input!$G$115)*$G$7)-SUM($G560:AJ560),((Input!$G$149+Input!$G$115)*$G$7)/A7taxstdlife))</f>
        <v>0</v>
      </c>
      <c r="AL560" s="168">
        <f>IF(A7taxstdlife="n/a","n/a",IF(AL$3&gt;(A7taxstdlife+$E560),((Input!$G$149+Input!$G$115)*$G$7)-SUM($G560:AK560),((Input!$G$149+Input!$G$115)*$G$7)/A7taxstdlife))</f>
        <v>0</v>
      </c>
      <c r="AM560" s="168">
        <f>IF(A7taxstdlife="n/a","n/a",IF(AM$3&gt;(A7taxstdlife+$E560),((Input!$G$149+Input!$G$115)*$G$7)-SUM($G560:AL560),((Input!$G$149+Input!$G$115)*$G$7)/A7taxstdlife))</f>
        <v>0</v>
      </c>
      <c r="AN560" s="168">
        <f>IF(A7taxstdlife="n/a","n/a",IF(AN$3&gt;(A7taxstdlife+$E560),((Input!$G$149+Input!$G$115)*$G$7)-SUM($G560:AM560),((Input!$G$149+Input!$G$115)*$G$7)/A7taxstdlife))</f>
        <v>0</v>
      </c>
      <c r="AO560" s="168">
        <f>IF(A7taxstdlife="n/a","n/a",IF(AO$3&gt;(A7taxstdlife+$E560),((Input!$G$149+Input!$G$115)*$G$7)-SUM($G560:AN560),((Input!$G$149+Input!$G$115)*$G$7)/A7taxstdlife))</f>
        <v>0</v>
      </c>
      <c r="AP560" s="168">
        <f>IF(A7taxstdlife="n/a","n/a",IF(AP$3&gt;(A7taxstdlife+$E560),((Input!$G$149+Input!$G$115)*$G$7)-SUM($G560:AO560),((Input!$G$149+Input!$G$115)*$G$7)/A7taxstdlife))</f>
        <v>0</v>
      </c>
      <c r="AQ560" s="168">
        <f>IF(A7taxstdlife="n/a","n/a",IF(AQ$3&gt;(A7taxstdlife+$E560),((Input!$G$149+Input!$G$115)*$G$7)-SUM($G560:AP560),((Input!$G$149+Input!$G$115)*$G$7)/A7taxstdlife))</f>
        <v>0</v>
      </c>
      <c r="AR560" s="168">
        <f>IF(A7taxstdlife="n/a","n/a",IF(AR$3&gt;(A7taxstdlife+$E560),((Input!$G$149+Input!$G$115)*$G$7)-SUM($G560:AQ560),((Input!$G$149+Input!$G$115)*$G$7)/A7taxstdlife))</f>
        <v>0</v>
      </c>
      <c r="AS560" s="168">
        <f>IF(A7taxstdlife="n/a","n/a",IF(AS$3&gt;(A7taxstdlife+$E560),((Input!$G$149+Input!$G$115)*$G$7)-SUM($G560:AR560),((Input!$G$149+Input!$G$115)*$G$7)/A7taxstdlife))</f>
        <v>0</v>
      </c>
      <c r="AT560" s="168">
        <f>IF(A7taxstdlife="n/a","n/a",IF(AT$3&gt;(A7taxstdlife+$E560),((Input!$G$149+Input!$G$115)*$G$7)-SUM($G560:AS560),((Input!$G$149+Input!$G$115)*$G$7)/A7taxstdlife))</f>
        <v>0</v>
      </c>
      <c r="AU560" s="168">
        <f>IF(A7taxstdlife="n/a","n/a",IF(AU$3&gt;(A7taxstdlife+$E560),((Input!$G$149+Input!$G$115)*$G$7)-SUM($G560:AT560),((Input!$G$149+Input!$G$115)*$G$7)/A7taxstdlife))</f>
        <v>0</v>
      </c>
      <c r="AV560" s="168">
        <f>IF(A7taxstdlife="n/a","n/a",IF(AV$3&gt;(A7taxstdlife+$E560),((Input!$G$149+Input!$G$115)*$G$7)-SUM($G560:AU560),((Input!$G$149+Input!$G$115)*$G$7)/A7taxstdlife))</f>
        <v>0</v>
      </c>
      <c r="AW560" s="168">
        <f>IF(A7taxstdlife="n/a","n/a",IF(AW$3&gt;(A7taxstdlife+$E560),((Input!$G$149+Input!$G$115)*$G$7)-SUM($G560:AV560),((Input!$G$149+Input!$G$115)*$G$7)/A7taxstdlife))</f>
        <v>0</v>
      </c>
      <c r="AX560" s="168">
        <f>IF(A7taxstdlife="n/a","n/a",IF(AX$3&gt;(A7taxstdlife+$E560),((Input!$G$149+Input!$G$115)*$G$7)-SUM($G560:AW560),((Input!$G$149+Input!$G$115)*$G$7)/A7taxstdlife))</f>
        <v>0</v>
      </c>
      <c r="AY560" s="168">
        <f>IF(A7taxstdlife="n/a","n/a",IF(AY$3&gt;(A7taxstdlife+$E560),((Input!$G$149+Input!$G$115)*$G$7)-SUM($G560:AX560),((Input!$G$149+Input!$G$115)*$G$7)/A7taxstdlife))</f>
        <v>0</v>
      </c>
      <c r="AZ560" s="168">
        <f>IF(A7taxstdlife="n/a","n/a",IF(AZ$3&gt;(A7taxstdlife+$E560),((Input!$G$149+Input!$G$115)*$G$7)-SUM($G560:AY560),((Input!$G$149+Input!$G$115)*$G$7)/A7taxstdlife))</f>
        <v>0</v>
      </c>
      <c r="BA560" s="168">
        <f>IF(A7taxstdlife="n/a","n/a",IF(BA$3&gt;(A7taxstdlife+$E560),((Input!$G$149+Input!$G$115)*$G$7)-SUM($G560:AZ560),((Input!$G$149+Input!$G$115)*$G$7)/A7taxstdlife))</f>
        <v>0</v>
      </c>
      <c r="BB560" s="168">
        <f>IF(A7taxstdlife="n/a","n/a",IF(BB$3&gt;(A7taxstdlife+$E560),((Input!$G$149+Input!$G$115)*$G$7)-SUM($G560:BA560),((Input!$G$149+Input!$G$115)*$G$7)/A7taxstdlife))</f>
        <v>0</v>
      </c>
      <c r="BC560" s="168">
        <f>IF(A7taxstdlife="n/a","n/a",IF(BC$3&gt;(A7taxstdlife+$E560),((Input!$G$149+Input!$G$115)*$G$7)-SUM($G560:BB560),((Input!$G$149+Input!$G$115)*$G$7)/A7taxstdlife))</f>
        <v>0</v>
      </c>
      <c r="BD560" s="168">
        <f>IF(A7taxstdlife="n/a","n/a",IF(BD$3&gt;(A7taxstdlife+$E560),((Input!$G$149+Input!$G$115)*$G$7)-SUM($G560:BC560),((Input!$G$149+Input!$G$115)*$G$7)/A7taxstdlife))</f>
        <v>0</v>
      </c>
      <c r="BE560" s="168">
        <f>IF(A7taxstdlife="n/a","n/a",IF(BE$3&gt;(A7taxstdlife+$E560),((Input!$G$149+Input!$G$115)*$G$7)-SUM($G560:BD560),((Input!$G$149+Input!$G$115)*$G$7)/A7taxstdlife))</f>
        <v>0</v>
      </c>
      <c r="BF560" s="168">
        <f>IF(A7taxstdlife="n/a","n/a",IF(BF$3&gt;(A7taxstdlife+$E560),((Input!$G$149+Input!$G$115)*$G$7)-SUM($G560:BE560),((Input!$G$149+Input!$G$115)*$G$7)/A7taxstdlife))</f>
        <v>0</v>
      </c>
      <c r="BG560" s="168">
        <f>IF(A7taxstdlife="n/a","n/a",IF(BG$3&gt;(A7taxstdlife+$E560),((Input!$G$149+Input!$G$115)*$G$7)-SUM($G560:BF560),((Input!$G$149+Input!$G$115)*$G$7)/A7taxstdlife))</f>
        <v>0</v>
      </c>
      <c r="BH560" s="168">
        <f>IF(A7taxstdlife="n/a","n/a",IF(BH$3&gt;(A7taxstdlife+$E560),((Input!$G$149+Input!$G$115)*$G$7)-SUM($G560:BG560),((Input!$G$149+Input!$G$115)*$G$7)/A7taxstdlife))</f>
        <v>0</v>
      </c>
      <c r="BI560" s="168">
        <f>IF(A7taxstdlife="n/a","n/a",IF(BI$3&gt;(A7taxstdlife+$E560),((Input!$G$149+Input!$G$115)*$G$7)-SUM($G560:BH560),((Input!$G$149+Input!$G$115)*$G$7)/A7taxstdlife))</f>
        <v>0</v>
      </c>
      <c r="BJ560" s="20"/>
      <c r="BK560" s="20"/>
      <c r="BL560"/>
      <c r="BM560"/>
      <c r="BN560"/>
      <c r="BO560"/>
      <c r="BP560"/>
      <c r="BQ560"/>
      <c r="BR560"/>
      <c r="BS560"/>
      <c r="BT560"/>
      <c r="BU560"/>
      <c r="BV560"/>
      <c r="BW560"/>
      <c r="BX560"/>
      <c r="BY560"/>
      <c r="BZ560"/>
      <c r="CA560"/>
      <c r="CB560"/>
      <c r="CC560"/>
      <c r="CD560"/>
      <c r="CE560"/>
      <c r="CF560"/>
      <c r="CG560"/>
      <c r="CH560"/>
      <c r="CI560"/>
      <c r="CJ560"/>
      <c r="CK560"/>
      <c r="CL560"/>
      <c r="CM560"/>
      <c r="CN560"/>
      <c r="CO560"/>
      <c r="CP560"/>
      <c r="CQ560"/>
      <c r="CR560"/>
      <c r="CS560"/>
      <c r="CT560"/>
      <c r="CU560"/>
      <c r="CV560"/>
      <c r="CW560"/>
      <c r="CX560"/>
      <c r="CY560"/>
      <c r="CZ560"/>
      <c r="DA560"/>
      <c r="DB560"/>
      <c r="DC560"/>
      <c r="DD560"/>
      <c r="DE560"/>
      <c r="DF560"/>
      <c r="DG560"/>
      <c r="DH560"/>
      <c r="DI560"/>
      <c r="DJ560"/>
      <c r="DK560"/>
      <c r="DL560"/>
      <c r="DM560"/>
      <c r="DN560"/>
      <c r="DO560"/>
      <c r="DP560"/>
      <c r="DQ560"/>
      <c r="DR560"/>
      <c r="DS560"/>
      <c r="DT560"/>
      <c r="DU560"/>
      <c r="DV560"/>
      <c r="DW560"/>
      <c r="DX560"/>
      <c r="DY560"/>
      <c r="DZ560"/>
      <c r="EA560"/>
      <c r="EB560"/>
      <c r="EC560"/>
      <c r="ED560"/>
      <c r="EE560"/>
      <c r="EF560"/>
      <c r="EG560"/>
      <c r="EH560"/>
      <c r="EI560"/>
      <c r="EJ560"/>
      <c r="EK560"/>
      <c r="EL560"/>
      <c r="EM560"/>
      <c r="EN560"/>
      <c r="EO560"/>
      <c r="EP560"/>
      <c r="EQ560"/>
      <c r="ER560"/>
      <c r="ES560"/>
      <c r="ET560"/>
      <c r="EU560"/>
      <c r="EV560"/>
      <c r="EW560"/>
      <c r="EX560"/>
      <c r="EY560"/>
      <c r="EZ560"/>
      <c r="FA560"/>
      <c r="FB560"/>
      <c r="FC560"/>
      <c r="FD560"/>
      <c r="FE560"/>
      <c r="FF560"/>
      <c r="FG560"/>
      <c r="FH560"/>
      <c r="FI560"/>
      <c r="FJ560"/>
      <c r="FK560"/>
      <c r="FL560"/>
      <c r="FM560"/>
      <c r="FN560"/>
      <c r="FO560"/>
      <c r="FP560"/>
      <c r="FQ560"/>
      <c r="FR560"/>
      <c r="FS560"/>
      <c r="FT560"/>
      <c r="FU560"/>
      <c r="FV560"/>
      <c r="FW560"/>
      <c r="FX560"/>
      <c r="FY560"/>
      <c r="FZ560"/>
      <c r="GA560"/>
      <c r="GB560"/>
      <c r="GC560"/>
      <c r="GD560"/>
      <c r="GE560"/>
      <c r="GF560"/>
      <c r="GG560"/>
      <c r="GH560"/>
      <c r="GI560"/>
      <c r="GJ560"/>
      <c r="GK560"/>
      <c r="GL560"/>
      <c r="GM560"/>
      <c r="GN560"/>
      <c r="GO560"/>
      <c r="GP560"/>
      <c r="GQ560"/>
      <c r="GR560"/>
      <c r="GS560"/>
      <c r="GT560"/>
      <c r="GU560"/>
      <c r="GV560"/>
      <c r="GW560"/>
      <c r="GX560"/>
      <c r="GY560"/>
      <c r="GZ560"/>
      <c r="HA560"/>
      <c r="HB560"/>
      <c r="HC560"/>
      <c r="HD560"/>
      <c r="HE560"/>
      <c r="HF560"/>
      <c r="HG560"/>
      <c r="HH560"/>
      <c r="HI560"/>
      <c r="HJ560"/>
      <c r="HK560"/>
      <c r="HL560"/>
      <c r="HM560"/>
      <c r="HN560"/>
      <c r="HO560"/>
      <c r="HP560"/>
      <c r="HQ560"/>
      <c r="HR560"/>
      <c r="HS560"/>
      <c r="HT560"/>
      <c r="HU560"/>
      <c r="HV560"/>
      <c r="HW560"/>
      <c r="HX560"/>
      <c r="HY560"/>
      <c r="HZ560"/>
      <c r="IA560"/>
      <c r="IB560"/>
      <c r="IC560"/>
      <c r="ID560"/>
      <c r="IE560"/>
      <c r="IF560"/>
      <c r="IG560"/>
      <c r="IH560"/>
      <c r="II560"/>
      <c r="IJ560"/>
      <c r="IK560"/>
      <c r="IL560"/>
      <c r="IM560"/>
      <c r="IN560"/>
      <c r="IO560"/>
      <c r="IP560"/>
      <c r="IQ560"/>
      <c r="IR560"/>
      <c r="IS560"/>
      <c r="IT560"/>
      <c r="IU560"/>
      <c r="IV560"/>
    </row>
    <row r="561" spans="1:256" s="5" customFormat="1" hidden="1" outlineLevel="2">
      <c r="A561" s="20"/>
      <c r="B561" s="20"/>
      <c r="C561" s="38"/>
      <c r="D561" s="641"/>
      <c r="E561" s="287">
        <v>2</v>
      </c>
      <c r="F561" s="40"/>
      <c r="G561" s="313"/>
      <c r="H561" s="314"/>
      <c r="I561" s="168">
        <f>IF(A7taxstdlife="n/a","n/a",IF(I$3&gt;(A7taxstdlife+$E561),((Input!$H$149+Input!$H$115)*$H$7)-SUM($H561:H561),((Input!$H$149+Input!$H$115)*$H$7)/A7taxstdlife))</f>
        <v>0</v>
      </c>
      <c r="J561" s="168">
        <f>IF(A7taxstdlife="n/a","n/a",IF(J$3&gt;(A7taxstdlife+$E561),((Input!$H$149+Input!$H$115)*$H$7)-SUM($H561:I561),((Input!$H$149+Input!$H$115)*$H$7)/A7taxstdlife))</f>
        <v>0</v>
      </c>
      <c r="K561" s="168">
        <f>IF(A7taxstdlife="n/a","n/a",IF(K$3&gt;(A7taxstdlife+$E561),((Input!$H$149+Input!$H$115)*$H$7)-SUM($H561:J561),((Input!$H$149+Input!$H$115)*$H$7)/A7taxstdlife))</f>
        <v>0</v>
      </c>
      <c r="L561" s="168">
        <f>IF(A7taxstdlife="n/a","n/a",IF(L$3&gt;(A7taxstdlife+$E561),((Input!$H$149+Input!$H$115)*$H$7)-SUM($H561:K561),((Input!$H$149+Input!$H$115)*$H$7)/A7taxstdlife))</f>
        <v>0</v>
      </c>
      <c r="M561" s="168">
        <f>IF(A7taxstdlife="n/a","n/a",IF(M$3&gt;(A7taxstdlife+$E561),((Input!$H$149+Input!$H$115)*$H$7)-SUM($H561:L561),((Input!$H$149+Input!$H$115)*$H$7)/A7taxstdlife))</f>
        <v>0</v>
      </c>
      <c r="N561" s="168">
        <f>IF(A7taxstdlife="n/a","n/a",IF(N$3&gt;(A7taxstdlife+$E561),((Input!$H$149+Input!$H$115)*$H$7)-SUM($H561:M561),((Input!$H$149+Input!$H$115)*$H$7)/A7taxstdlife))</f>
        <v>0</v>
      </c>
      <c r="O561" s="168">
        <f>IF(A7taxstdlife="n/a","n/a",IF(O$3&gt;(A7taxstdlife+$E561),((Input!$H$149+Input!$H$115)*$H$7)-SUM($H561:N561),((Input!$H$149+Input!$H$115)*$H$7)/A7taxstdlife))</f>
        <v>0</v>
      </c>
      <c r="P561" s="168">
        <f>IF(A7taxstdlife="n/a","n/a",IF(P$3&gt;(A7taxstdlife+$E561),((Input!$H$149+Input!$H$115)*$H$7)-SUM($H561:O561),((Input!$H$149+Input!$H$115)*$H$7)/A7taxstdlife))</f>
        <v>0</v>
      </c>
      <c r="Q561" s="168">
        <f>IF(A7taxstdlife="n/a","n/a",IF(Q$3&gt;(A7taxstdlife+$E561),((Input!$H$149+Input!$H$115)*$H$7)-SUM($H561:P561),((Input!$H$149+Input!$H$115)*$H$7)/A7taxstdlife))</f>
        <v>0</v>
      </c>
      <c r="R561" s="168">
        <f>IF(A7taxstdlife="n/a","n/a",IF(R$3&gt;(A7taxstdlife+$E561),((Input!$H$149+Input!$H$115)*$H$7)-SUM($H561:Q561),((Input!$H$149+Input!$H$115)*$H$7)/A7taxstdlife))</f>
        <v>0</v>
      </c>
      <c r="S561" s="168">
        <f>IF(A7taxstdlife="n/a","n/a",IF(S$3&gt;(A7taxstdlife+$E561),((Input!$H$149+Input!$H$115)*$H$7)-SUM($H561:R561),((Input!$H$149+Input!$H$115)*$H$7)/A7taxstdlife))</f>
        <v>0</v>
      </c>
      <c r="T561" s="168">
        <f>IF(A7taxstdlife="n/a","n/a",IF(T$3&gt;(A7taxstdlife+$E561),((Input!$H$149+Input!$H$115)*$H$7)-SUM($H561:S561),((Input!$H$149+Input!$H$115)*$H$7)/A7taxstdlife))</f>
        <v>0</v>
      </c>
      <c r="U561" s="168">
        <f>IF(A7taxstdlife="n/a","n/a",IF(U$3&gt;(A7taxstdlife+$E561),((Input!$H$149+Input!$H$115)*$H$7)-SUM($H561:T561),((Input!$H$149+Input!$H$115)*$H$7)/A7taxstdlife))</f>
        <v>0</v>
      </c>
      <c r="V561" s="168">
        <f>IF(A7taxstdlife="n/a","n/a",IF(V$3&gt;(A7taxstdlife+$E561),((Input!$H$149+Input!$H$115)*$H$7)-SUM($H561:U561),((Input!$H$149+Input!$H$115)*$H$7)/A7taxstdlife))</f>
        <v>0</v>
      </c>
      <c r="W561" s="168">
        <f>IF(A7taxstdlife="n/a","n/a",IF(W$3&gt;(A7taxstdlife+$E561),((Input!$H$149+Input!$H$115)*$H$7)-SUM($H561:V561),((Input!$H$149+Input!$H$115)*$H$7)/A7taxstdlife))</f>
        <v>0</v>
      </c>
      <c r="X561" s="168">
        <f>IF(A7taxstdlife="n/a","n/a",IF(X$3&gt;(A7taxstdlife+$E561),((Input!$H$149+Input!$H$115)*$H$7)-SUM($H561:W561),((Input!$H$149+Input!$H$115)*$H$7)/A7taxstdlife))</f>
        <v>0</v>
      </c>
      <c r="Y561" s="168">
        <f>IF(A7taxstdlife="n/a","n/a",IF(Y$3&gt;(A7taxstdlife+$E561),((Input!$H$149+Input!$H$115)*$H$7)-SUM($H561:X561),((Input!$H$149+Input!$H$115)*$H$7)/A7taxstdlife))</f>
        <v>0</v>
      </c>
      <c r="Z561" s="168">
        <f>IF(A7taxstdlife="n/a","n/a",IF(Z$3&gt;(A7taxstdlife+$E561),((Input!$H$149+Input!$H$115)*$H$7)-SUM($H561:Y561),((Input!$H$149+Input!$H$115)*$H$7)/A7taxstdlife))</f>
        <v>0</v>
      </c>
      <c r="AA561" s="168">
        <f>IF(A7taxstdlife="n/a","n/a",IF(AA$3&gt;(A7taxstdlife+$E561),((Input!$H$149+Input!$H$115)*$H$7)-SUM($H561:Z561),((Input!$H$149+Input!$H$115)*$H$7)/A7taxstdlife))</f>
        <v>0</v>
      </c>
      <c r="AB561" s="168">
        <f>IF(A7taxstdlife="n/a","n/a",IF(AB$3&gt;(A7taxstdlife+$E561),((Input!$H$149+Input!$H$115)*$H$7)-SUM($H561:AA561),((Input!$H$149+Input!$H$115)*$H$7)/A7taxstdlife))</f>
        <v>0</v>
      </c>
      <c r="AC561" s="168">
        <f>IF(A7taxstdlife="n/a","n/a",IF(AC$3&gt;(A7taxstdlife+$E561),((Input!$H$149+Input!$H$115)*$H$7)-SUM($H561:AB561),((Input!$H$149+Input!$H$115)*$H$7)/A7taxstdlife))</f>
        <v>0</v>
      </c>
      <c r="AD561" s="168">
        <f>IF(A7taxstdlife="n/a","n/a",IF(AD$3&gt;(A7taxstdlife+$E561),((Input!$H$149+Input!$H$115)*$H$7)-SUM($H561:AC561),((Input!$H$149+Input!$H$115)*$H$7)/A7taxstdlife))</f>
        <v>0</v>
      </c>
      <c r="AE561" s="168">
        <f>IF(A7taxstdlife="n/a","n/a",IF(AE$3&gt;(A7taxstdlife+$E561),((Input!$H$149+Input!$H$115)*$H$7)-SUM($H561:AD561),((Input!$H$149+Input!$H$115)*$H$7)/A7taxstdlife))</f>
        <v>0</v>
      </c>
      <c r="AF561" s="168">
        <f>IF(A7taxstdlife="n/a","n/a",IF(AF$3&gt;(A7taxstdlife+$E561),((Input!$H$149+Input!$H$115)*$H$7)-SUM($H561:AE561),((Input!$H$149+Input!$H$115)*$H$7)/A7taxstdlife))</f>
        <v>0</v>
      </c>
      <c r="AG561" s="168">
        <f>IF(A7taxstdlife="n/a","n/a",IF(AG$3&gt;(A7taxstdlife+$E561),((Input!$H$149+Input!$H$115)*$H$7)-SUM($H561:AF561),((Input!$H$149+Input!$H$115)*$H$7)/A7taxstdlife))</f>
        <v>0</v>
      </c>
      <c r="AH561" s="168">
        <f>IF(A7taxstdlife="n/a","n/a",IF(AH$3&gt;(A7taxstdlife+$E561),((Input!$H$149+Input!$H$115)*$H$7)-SUM($H561:AG561),((Input!$H$149+Input!$H$115)*$H$7)/A7taxstdlife))</f>
        <v>0</v>
      </c>
      <c r="AI561" s="168">
        <f>IF(A7taxstdlife="n/a","n/a",IF(AI$3&gt;(A7taxstdlife+$E561),((Input!$H$149+Input!$H$115)*$H$7)-SUM($H561:AH561),((Input!$H$149+Input!$H$115)*$H$7)/A7taxstdlife))</f>
        <v>0</v>
      </c>
      <c r="AJ561" s="168">
        <f>IF(A7taxstdlife="n/a","n/a",IF(AJ$3&gt;(A7taxstdlife+$E561),((Input!$H$149+Input!$H$115)*$H$7)-SUM($H561:AI561),((Input!$H$149+Input!$H$115)*$H$7)/A7taxstdlife))</f>
        <v>0</v>
      </c>
      <c r="AK561" s="168">
        <f>IF(A7taxstdlife="n/a","n/a",IF(AK$3&gt;(A7taxstdlife+$E561),((Input!$H$149+Input!$H$115)*$H$7)-SUM($H561:AJ561),((Input!$H$149+Input!$H$115)*$H$7)/A7taxstdlife))</f>
        <v>0</v>
      </c>
      <c r="AL561" s="168">
        <f>IF(A7taxstdlife="n/a","n/a",IF(AL$3&gt;(A7taxstdlife+$E561),((Input!$H$149+Input!$H$115)*$H$7)-SUM($H561:AK561),((Input!$H$149+Input!$H$115)*$H$7)/A7taxstdlife))</f>
        <v>0</v>
      </c>
      <c r="AM561" s="168">
        <f>IF(A7taxstdlife="n/a","n/a",IF(AM$3&gt;(A7taxstdlife+$E561),((Input!$H$149+Input!$H$115)*$H$7)-SUM($H561:AL561),((Input!$H$149+Input!$H$115)*$H$7)/A7taxstdlife))</f>
        <v>0</v>
      </c>
      <c r="AN561" s="168">
        <f>IF(A7taxstdlife="n/a","n/a",IF(AN$3&gt;(A7taxstdlife+$E561),((Input!$H$149+Input!$H$115)*$H$7)-SUM($H561:AM561),((Input!$H$149+Input!$H$115)*$H$7)/A7taxstdlife))</f>
        <v>0</v>
      </c>
      <c r="AO561" s="168">
        <f>IF(A7taxstdlife="n/a","n/a",IF(AO$3&gt;(A7taxstdlife+$E561),((Input!$H$149+Input!$H$115)*$H$7)-SUM($H561:AN561),((Input!$H$149+Input!$H$115)*$H$7)/A7taxstdlife))</f>
        <v>0</v>
      </c>
      <c r="AP561" s="168">
        <f>IF(A7taxstdlife="n/a","n/a",IF(AP$3&gt;(A7taxstdlife+$E561),((Input!$H$149+Input!$H$115)*$H$7)-SUM($H561:AO561),((Input!$H$149+Input!$H$115)*$H$7)/A7taxstdlife))</f>
        <v>0</v>
      </c>
      <c r="AQ561" s="168">
        <f>IF(A7taxstdlife="n/a","n/a",IF(AQ$3&gt;(A7taxstdlife+$E561),((Input!$H$149+Input!$H$115)*$H$7)-SUM($H561:AP561),((Input!$H$149+Input!$H$115)*$H$7)/A7taxstdlife))</f>
        <v>0</v>
      </c>
      <c r="AR561" s="168">
        <f>IF(A7taxstdlife="n/a","n/a",IF(AR$3&gt;(A7taxstdlife+$E561),((Input!$H$149+Input!$H$115)*$H$7)-SUM($H561:AQ561),((Input!$H$149+Input!$H$115)*$H$7)/A7taxstdlife))</f>
        <v>0</v>
      </c>
      <c r="AS561" s="168">
        <f>IF(A7taxstdlife="n/a","n/a",IF(AS$3&gt;(A7taxstdlife+$E561),((Input!$H$149+Input!$H$115)*$H$7)-SUM($H561:AR561),((Input!$H$149+Input!$H$115)*$H$7)/A7taxstdlife))</f>
        <v>0</v>
      </c>
      <c r="AT561" s="168">
        <f>IF(A7taxstdlife="n/a","n/a",IF(AT$3&gt;(A7taxstdlife+$E561),((Input!$H$149+Input!$H$115)*$H$7)-SUM($H561:AS561),((Input!$H$149+Input!$H$115)*$H$7)/A7taxstdlife))</f>
        <v>0</v>
      </c>
      <c r="AU561" s="168">
        <f>IF(A7taxstdlife="n/a","n/a",IF(AU$3&gt;(A7taxstdlife+$E561),((Input!$H$149+Input!$H$115)*$H$7)-SUM($H561:AT561),((Input!$H$149+Input!$H$115)*$H$7)/A7taxstdlife))</f>
        <v>0</v>
      </c>
      <c r="AV561" s="168">
        <f>IF(A7taxstdlife="n/a","n/a",IF(AV$3&gt;(A7taxstdlife+$E561),((Input!$H$149+Input!$H$115)*$H$7)-SUM($H561:AU561),((Input!$H$149+Input!$H$115)*$H$7)/A7taxstdlife))</f>
        <v>0</v>
      </c>
      <c r="AW561" s="168">
        <f>IF(A7taxstdlife="n/a","n/a",IF(AW$3&gt;(A7taxstdlife+$E561),((Input!$H$149+Input!$H$115)*$H$7)-SUM($H561:AV561),((Input!$H$149+Input!$H$115)*$H$7)/A7taxstdlife))</f>
        <v>0</v>
      </c>
      <c r="AX561" s="168">
        <f>IF(A7taxstdlife="n/a","n/a",IF(AX$3&gt;(A7taxstdlife+$E561),((Input!$H$149+Input!$H$115)*$H$7)-SUM($H561:AW561),((Input!$H$149+Input!$H$115)*$H$7)/A7taxstdlife))</f>
        <v>0</v>
      </c>
      <c r="AY561" s="168">
        <f>IF(A7taxstdlife="n/a","n/a",IF(AY$3&gt;(A7taxstdlife+$E561),((Input!$H$149+Input!$H$115)*$H$7)-SUM($H561:AX561),((Input!$H$149+Input!$H$115)*$H$7)/A7taxstdlife))</f>
        <v>0</v>
      </c>
      <c r="AZ561" s="168">
        <f>IF(A7taxstdlife="n/a","n/a",IF(AZ$3&gt;(A7taxstdlife+$E561),((Input!$H$149+Input!$H$115)*$H$7)-SUM($H561:AY561),((Input!$H$149+Input!$H$115)*$H$7)/A7taxstdlife))</f>
        <v>0</v>
      </c>
      <c r="BA561" s="168">
        <f>IF(A7taxstdlife="n/a","n/a",IF(BA$3&gt;(A7taxstdlife+$E561),((Input!$H$149+Input!$H$115)*$H$7)-SUM($H561:AZ561),((Input!$H$149+Input!$H$115)*$H$7)/A7taxstdlife))</f>
        <v>0</v>
      </c>
      <c r="BB561" s="168">
        <f>IF(A7taxstdlife="n/a","n/a",IF(BB$3&gt;(A7taxstdlife+$E561),((Input!$H$149+Input!$H$115)*$H$7)-SUM($H561:BA561),((Input!$H$149+Input!$H$115)*$H$7)/A7taxstdlife))</f>
        <v>0</v>
      </c>
      <c r="BC561" s="168">
        <f>IF(A7taxstdlife="n/a","n/a",IF(BC$3&gt;(A7taxstdlife+$E561),((Input!$H$149+Input!$H$115)*$H$7)-SUM($H561:BB561),((Input!$H$149+Input!$H$115)*$H$7)/A7taxstdlife))</f>
        <v>0</v>
      </c>
      <c r="BD561" s="168">
        <f>IF(A7taxstdlife="n/a","n/a",IF(BD$3&gt;(A7taxstdlife+$E561),((Input!$H$149+Input!$H$115)*$H$7)-SUM($H561:BC561),((Input!$H$149+Input!$H$115)*$H$7)/A7taxstdlife))</f>
        <v>0</v>
      </c>
      <c r="BE561" s="168">
        <f>IF(A7taxstdlife="n/a","n/a",IF(BE$3&gt;(A7taxstdlife+$E561),((Input!$H$149+Input!$H$115)*$H$7)-SUM($H561:BD561),((Input!$H$149+Input!$H$115)*$H$7)/A7taxstdlife))</f>
        <v>0</v>
      </c>
      <c r="BF561" s="168">
        <f>IF(A7taxstdlife="n/a","n/a",IF(BF$3&gt;(A7taxstdlife+$E561),((Input!$H$149+Input!$H$115)*$H$7)-SUM($H561:BE561),((Input!$H$149+Input!$H$115)*$H$7)/A7taxstdlife))</f>
        <v>0</v>
      </c>
      <c r="BG561" s="168">
        <f>IF(A7taxstdlife="n/a","n/a",IF(BG$3&gt;(A7taxstdlife+$E561),((Input!$H$149+Input!$H$115)*$H$7)-SUM($H561:BF561),((Input!$H$149+Input!$H$115)*$H$7)/A7taxstdlife))</f>
        <v>0</v>
      </c>
      <c r="BH561" s="168">
        <f>IF(A7taxstdlife="n/a","n/a",IF(BH$3&gt;(A7taxstdlife+$E561),((Input!$H$149+Input!$H$115)*$H$7)-SUM($H561:BG561),((Input!$H$149+Input!$H$115)*$H$7)/A7taxstdlife))</f>
        <v>0</v>
      </c>
      <c r="BI561" s="168">
        <f>IF(A7taxstdlife="n/a","n/a",IF(BI$3&gt;(A7taxstdlife+$E561),((Input!$H$149+Input!$H$115)*$H$7)-SUM($H561:BH561),((Input!$H$149+Input!$H$115)*$H$7)/A7taxstdlife))</f>
        <v>0</v>
      </c>
      <c r="BJ561" s="20"/>
      <c r="BK561" s="20"/>
      <c r="BL561"/>
      <c r="BM561"/>
      <c r="BN561"/>
      <c r="BO561"/>
      <c r="BP561"/>
      <c r="BQ561"/>
      <c r="BR561"/>
      <c r="BS561"/>
      <c r="BT561"/>
      <c r="BU561"/>
      <c r="BV561"/>
      <c r="BW561"/>
      <c r="BX561"/>
      <c r="BY561"/>
      <c r="BZ561"/>
      <c r="CA561"/>
      <c r="CB561"/>
      <c r="CC561"/>
      <c r="CD561"/>
      <c r="CE561"/>
      <c r="CF561"/>
      <c r="CG561"/>
      <c r="CH561"/>
      <c r="CI561"/>
      <c r="CJ561"/>
      <c r="CK561"/>
      <c r="CL561"/>
      <c r="CM561"/>
      <c r="CN561"/>
      <c r="CO561"/>
      <c r="CP561"/>
      <c r="CQ561"/>
      <c r="CR561"/>
      <c r="CS561"/>
      <c r="CT561"/>
      <c r="CU561"/>
      <c r="CV561"/>
      <c r="CW561"/>
      <c r="CX561"/>
      <c r="CY561"/>
      <c r="CZ561"/>
      <c r="DA561"/>
      <c r="DB561"/>
      <c r="DC561"/>
      <c r="DD561"/>
      <c r="DE561"/>
      <c r="DF561"/>
      <c r="DG561"/>
      <c r="DH561"/>
      <c r="DI561"/>
      <c r="DJ561"/>
      <c r="DK561"/>
      <c r="DL561"/>
      <c r="DM561"/>
      <c r="DN561"/>
      <c r="DO561"/>
      <c r="DP561"/>
      <c r="DQ561"/>
      <c r="DR561"/>
      <c r="DS561"/>
      <c r="DT561"/>
      <c r="DU561"/>
      <c r="DV561"/>
      <c r="DW561"/>
      <c r="DX561"/>
      <c r="DY561"/>
      <c r="DZ561"/>
      <c r="EA561"/>
      <c r="EB561"/>
      <c r="EC561"/>
      <c r="ED561"/>
      <c r="EE561"/>
      <c r="EF561"/>
      <c r="EG561"/>
      <c r="EH561"/>
      <c r="EI561"/>
      <c r="EJ561"/>
      <c r="EK561"/>
      <c r="EL561"/>
      <c r="EM561"/>
      <c r="EN561"/>
      <c r="EO561"/>
      <c r="EP561"/>
      <c r="EQ561"/>
      <c r="ER561"/>
      <c r="ES561"/>
      <c r="ET561"/>
      <c r="EU561"/>
      <c r="EV561"/>
      <c r="EW561"/>
      <c r="EX561"/>
      <c r="EY561"/>
      <c r="EZ561"/>
      <c r="FA561"/>
      <c r="FB561"/>
      <c r="FC561"/>
      <c r="FD561"/>
      <c r="FE561"/>
      <c r="FF561"/>
      <c r="FG561"/>
      <c r="FH561"/>
      <c r="FI561"/>
      <c r="FJ561"/>
      <c r="FK561"/>
      <c r="FL561"/>
      <c r="FM561"/>
      <c r="FN561"/>
      <c r="FO561"/>
      <c r="FP561"/>
      <c r="FQ561"/>
      <c r="FR561"/>
      <c r="FS561"/>
      <c r="FT561"/>
      <c r="FU561"/>
      <c r="FV561"/>
      <c r="FW561"/>
      <c r="FX561"/>
      <c r="FY561"/>
      <c r="FZ561"/>
      <c r="GA561"/>
      <c r="GB561"/>
      <c r="GC561"/>
      <c r="GD561"/>
      <c r="GE561"/>
      <c r="GF561"/>
      <c r="GG561"/>
      <c r="GH561"/>
      <c r="GI561"/>
      <c r="GJ561"/>
      <c r="GK561"/>
      <c r="GL561"/>
      <c r="GM561"/>
      <c r="GN561"/>
      <c r="GO561"/>
      <c r="GP561"/>
      <c r="GQ561"/>
      <c r="GR561"/>
      <c r="GS561"/>
      <c r="GT561"/>
      <c r="GU561"/>
      <c r="GV561"/>
      <c r="GW561"/>
      <c r="GX561"/>
      <c r="GY561"/>
      <c r="GZ561"/>
      <c r="HA561"/>
      <c r="HB561"/>
      <c r="HC561"/>
      <c r="HD561"/>
      <c r="HE561"/>
      <c r="HF561"/>
      <c r="HG561"/>
      <c r="HH561"/>
      <c r="HI561"/>
      <c r="HJ561"/>
      <c r="HK561"/>
      <c r="HL561"/>
      <c r="HM561"/>
      <c r="HN561"/>
      <c r="HO561"/>
      <c r="HP561"/>
      <c r="HQ561"/>
      <c r="HR561"/>
      <c r="HS561"/>
      <c r="HT561"/>
      <c r="HU561"/>
      <c r="HV561"/>
      <c r="HW561"/>
      <c r="HX561"/>
      <c r="HY561"/>
      <c r="HZ561"/>
      <c r="IA561"/>
      <c r="IB561"/>
      <c r="IC561"/>
      <c r="ID561"/>
      <c r="IE561"/>
      <c r="IF561"/>
      <c r="IG561"/>
      <c r="IH561"/>
      <c r="II561"/>
      <c r="IJ561"/>
      <c r="IK561"/>
      <c r="IL561"/>
      <c r="IM561"/>
      <c r="IN561"/>
      <c r="IO561"/>
      <c r="IP561"/>
      <c r="IQ561"/>
      <c r="IR561"/>
      <c r="IS561"/>
      <c r="IT561"/>
      <c r="IU561"/>
      <c r="IV561"/>
    </row>
    <row r="562" spans="1:256" s="5" customFormat="1" hidden="1" outlineLevel="2">
      <c r="A562" s="20"/>
      <c r="B562" s="20"/>
      <c r="C562" s="38"/>
      <c r="D562" s="641"/>
      <c r="E562" s="287">
        <v>3</v>
      </c>
      <c r="F562" s="40"/>
      <c r="G562" s="313"/>
      <c r="H562" s="315"/>
      <c r="I562" s="314"/>
      <c r="J562" s="168">
        <f>IF(A7taxstdlife="n/a","n/a",IF(J$3&gt;(A7taxstdlife+$E562),((Input!$I$149+Input!$I$115)*$I$7)-SUM($I562:I562),((Input!$I$149+Input!$I$115)*$I$7)/A7taxstdlife))</f>
        <v>0</v>
      </c>
      <c r="K562" s="168">
        <f>IF(A7taxstdlife="n/a","n/a",IF(K$3&gt;(A7taxstdlife+$E562),((Input!$I$149+Input!$I$115)*$I$7)-SUM($I562:J562),((Input!$I$149+Input!$I$115)*$I$7)/A7taxstdlife))</f>
        <v>0</v>
      </c>
      <c r="L562" s="168">
        <f>IF(A7taxstdlife="n/a","n/a",IF(L$3&gt;(A7taxstdlife+$E562),((Input!$I$149+Input!$I$115)*$I$7)-SUM($I562:K562),((Input!$I$149+Input!$I$115)*$I$7)/A7taxstdlife))</f>
        <v>0</v>
      </c>
      <c r="M562" s="168">
        <f>IF(A7taxstdlife="n/a","n/a",IF(M$3&gt;(A7taxstdlife+$E562),((Input!$I$149+Input!$I$115)*$I$7)-SUM($I562:L562),((Input!$I$149+Input!$I$115)*$I$7)/A7taxstdlife))</f>
        <v>0</v>
      </c>
      <c r="N562" s="168">
        <f>IF(A7taxstdlife="n/a","n/a",IF(N$3&gt;(A7taxstdlife+$E562),((Input!$I$149+Input!$I$115)*$I$7)-SUM($I562:M562),((Input!$I$149+Input!$I$115)*$I$7)/A7taxstdlife))</f>
        <v>0</v>
      </c>
      <c r="O562" s="168">
        <f>IF(A7taxstdlife="n/a","n/a",IF(O$3&gt;(A7taxstdlife+$E562),((Input!$I$149+Input!$I$115)*$I$7)-SUM($I562:N562),((Input!$I$149+Input!$I$115)*$I$7)/A7taxstdlife))</f>
        <v>0</v>
      </c>
      <c r="P562" s="168">
        <f>IF(A7taxstdlife="n/a","n/a",IF(P$3&gt;(A7taxstdlife+$E562),((Input!$I$149+Input!$I$115)*$I$7)-SUM($I562:O562),((Input!$I$149+Input!$I$115)*$I$7)/A7taxstdlife))</f>
        <v>0</v>
      </c>
      <c r="Q562" s="168">
        <f>IF(A7taxstdlife="n/a","n/a",IF(Q$3&gt;(A7taxstdlife+$E562),((Input!$I$149+Input!$I$115)*$I$7)-SUM($I562:P562),((Input!$I$149+Input!$I$115)*$I$7)/A7taxstdlife))</f>
        <v>0</v>
      </c>
      <c r="R562" s="168">
        <f>IF(A7taxstdlife="n/a","n/a",IF(R$3&gt;(A7taxstdlife+$E562),((Input!$I$149+Input!$I$115)*$I$7)-SUM($I562:Q562),((Input!$I$149+Input!$I$115)*$I$7)/A7taxstdlife))</f>
        <v>0</v>
      </c>
      <c r="S562" s="168">
        <f>IF(A7taxstdlife="n/a","n/a",IF(S$3&gt;(A7taxstdlife+$E562),((Input!$I$149+Input!$I$115)*$I$7)-SUM($I562:R562),((Input!$I$149+Input!$I$115)*$I$7)/A7taxstdlife))</f>
        <v>0</v>
      </c>
      <c r="T562" s="168">
        <f>IF(A7taxstdlife="n/a","n/a",IF(T$3&gt;(A7taxstdlife+$E562),((Input!$I$149+Input!$I$115)*$I$7)-SUM($I562:S562),((Input!$I$149+Input!$I$115)*$I$7)/A7taxstdlife))</f>
        <v>0</v>
      </c>
      <c r="U562" s="168">
        <f>IF(A7taxstdlife="n/a","n/a",IF(U$3&gt;(A7taxstdlife+$E562),((Input!$I$149+Input!$I$115)*$I$7)-SUM($I562:T562),((Input!$I$149+Input!$I$115)*$I$7)/A7taxstdlife))</f>
        <v>0</v>
      </c>
      <c r="V562" s="168">
        <f>IF(A7taxstdlife="n/a","n/a",IF(V$3&gt;(A7taxstdlife+$E562),((Input!$I$149+Input!$I$115)*$I$7)-SUM($I562:U562),((Input!$I$149+Input!$I$115)*$I$7)/A7taxstdlife))</f>
        <v>0</v>
      </c>
      <c r="W562" s="168">
        <f>IF(A7taxstdlife="n/a","n/a",IF(W$3&gt;(A7taxstdlife+$E562),((Input!$I$149+Input!$I$115)*$I$7)-SUM($I562:V562),((Input!$I$149+Input!$I$115)*$I$7)/A7taxstdlife))</f>
        <v>0</v>
      </c>
      <c r="X562" s="168">
        <f>IF(A7taxstdlife="n/a","n/a",IF(X$3&gt;(A7taxstdlife+$E562),((Input!$I$149+Input!$I$115)*$I$7)-SUM($I562:W562),((Input!$I$149+Input!$I$115)*$I$7)/A7taxstdlife))</f>
        <v>0</v>
      </c>
      <c r="Y562" s="168">
        <f>IF(A7taxstdlife="n/a","n/a",IF(Y$3&gt;(A7taxstdlife+$E562),((Input!$I$149+Input!$I$115)*$I$7)-SUM($I562:X562),((Input!$I$149+Input!$I$115)*$I$7)/A7taxstdlife))</f>
        <v>0</v>
      </c>
      <c r="Z562" s="168">
        <f>IF(A7taxstdlife="n/a","n/a",IF(Z$3&gt;(A7taxstdlife+$E562),((Input!$I$149+Input!$I$115)*$I$7)-SUM($I562:Y562),((Input!$I$149+Input!$I$115)*$I$7)/A7taxstdlife))</f>
        <v>0</v>
      </c>
      <c r="AA562" s="168">
        <f>IF(A7taxstdlife="n/a","n/a",IF(AA$3&gt;(A7taxstdlife+$E562),((Input!$I$149+Input!$I$115)*$I$7)-SUM($I562:Z562),((Input!$I$149+Input!$I$115)*$I$7)/A7taxstdlife))</f>
        <v>0</v>
      </c>
      <c r="AB562" s="168">
        <f>IF(A7taxstdlife="n/a","n/a",IF(AB$3&gt;(A7taxstdlife+$E562),((Input!$I$149+Input!$I$115)*$I$7)-SUM($I562:AA562),((Input!$I$149+Input!$I$115)*$I$7)/A7taxstdlife))</f>
        <v>0</v>
      </c>
      <c r="AC562" s="168">
        <f>IF(A7taxstdlife="n/a","n/a",IF(AC$3&gt;(A7taxstdlife+$E562),((Input!$I$149+Input!$I$115)*$I$7)-SUM($I562:AB562),((Input!$I$149+Input!$I$115)*$I$7)/A7taxstdlife))</f>
        <v>0</v>
      </c>
      <c r="AD562" s="168">
        <f>IF(A7taxstdlife="n/a","n/a",IF(AD$3&gt;(A7taxstdlife+$E562),((Input!$I$149+Input!$I$115)*$I$7)-SUM($I562:AC562),((Input!$I$149+Input!$I$115)*$I$7)/A7taxstdlife))</f>
        <v>0</v>
      </c>
      <c r="AE562" s="168">
        <f>IF(A7taxstdlife="n/a","n/a",IF(AE$3&gt;(A7taxstdlife+$E562),((Input!$I$149+Input!$I$115)*$I$7)-SUM($I562:AD562),((Input!$I$149+Input!$I$115)*$I$7)/A7taxstdlife))</f>
        <v>0</v>
      </c>
      <c r="AF562" s="168">
        <f>IF(A7taxstdlife="n/a","n/a",IF(AF$3&gt;(A7taxstdlife+$E562),((Input!$I$149+Input!$I$115)*$I$7)-SUM($I562:AE562),((Input!$I$149+Input!$I$115)*$I$7)/A7taxstdlife))</f>
        <v>0</v>
      </c>
      <c r="AG562" s="168">
        <f>IF(A7taxstdlife="n/a","n/a",IF(AG$3&gt;(A7taxstdlife+$E562),((Input!$I$149+Input!$I$115)*$I$7)-SUM($I562:AF562),((Input!$I$149+Input!$I$115)*$I$7)/A7taxstdlife))</f>
        <v>0</v>
      </c>
      <c r="AH562" s="168">
        <f>IF(A7taxstdlife="n/a","n/a",IF(AH$3&gt;(A7taxstdlife+$E562),((Input!$I$149+Input!$I$115)*$I$7)-SUM($I562:AG562),((Input!$I$149+Input!$I$115)*$I$7)/A7taxstdlife))</f>
        <v>0</v>
      </c>
      <c r="AI562" s="168">
        <f>IF(A7taxstdlife="n/a","n/a",IF(AI$3&gt;(A7taxstdlife+$E562),((Input!$I$149+Input!$I$115)*$I$7)-SUM($I562:AH562),((Input!$I$149+Input!$I$115)*$I$7)/A7taxstdlife))</f>
        <v>0</v>
      </c>
      <c r="AJ562" s="168">
        <f>IF(A7taxstdlife="n/a","n/a",IF(AJ$3&gt;(A7taxstdlife+$E562),((Input!$I$149+Input!$I$115)*$I$7)-SUM($I562:AI562),((Input!$I$149+Input!$I$115)*$I$7)/A7taxstdlife))</f>
        <v>0</v>
      </c>
      <c r="AK562" s="168">
        <f>IF(A7taxstdlife="n/a","n/a",IF(AK$3&gt;(A7taxstdlife+$E562),((Input!$I$149+Input!$I$115)*$I$7)-SUM($I562:AJ562),((Input!$I$149+Input!$I$115)*$I$7)/A7taxstdlife))</f>
        <v>0</v>
      </c>
      <c r="AL562" s="168">
        <f>IF(A7taxstdlife="n/a","n/a",IF(AL$3&gt;(A7taxstdlife+$E562),((Input!$I$149+Input!$I$115)*$I$7)-SUM($I562:AK562),((Input!$I$149+Input!$I$115)*$I$7)/A7taxstdlife))</f>
        <v>0</v>
      </c>
      <c r="AM562" s="168">
        <f>IF(A7taxstdlife="n/a","n/a",IF(AM$3&gt;(A7taxstdlife+$E562),((Input!$I$149+Input!$I$115)*$I$7)-SUM($I562:AL562),((Input!$I$149+Input!$I$115)*$I$7)/A7taxstdlife))</f>
        <v>0</v>
      </c>
      <c r="AN562" s="168">
        <f>IF(A7taxstdlife="n/a","n/a",IF(AN$3&gt;(A7taxstdlife+$E562),((Input!$I$149+Input!$I$115)*$I$7)-SUM($I562:AM562),((Input!$I$149+Input!$I$115)*$I$7)/A7taxstdlife))</f>
        <v>0</v>
      </c>
      <c r="AO562" s="168">
        <f>IF(A7taxstdlife="n/a","n/a",IF(AO$3&gt;(A7taxstdlife+$E562),((Input!$I$149+Input!$I$115)*$I$7)-SUM($I562:AN562),((Input!$I$149+Input!$I$115)*$I$7)/A7taxstdlife))</f>
        <v>0</v>
      </c>
      <c r="AP562" s="168">
        <f>IF(A7taxstdlife="n/a","n/a",IF(AP$3&gt;(A7taxstdlife+$E562),((Input!$I$149+Input!$I$115)*$I$7)-SUM($I562:AO562),((Input!$I$149+Input!$I$115)*$I$7)/A7taxstdlife))</f>
        <v>0</v>
      </c>
      <c r="AQ562" s="168">
        <f>IF(A7taxstdlife="n/a","n/a",IF(AQ$3&gt;(A7taxstdlife+$E562),((Input!$I$149+Input!$I$115)*$I$7)-SUM($I562:AP562),((Input!$I$149+Input!$I$115)*$I$7)/A7taxstdlife))</f>
        <v>0</v>
      </c>
      <c r="AR562" s="168">
        <f>IF(A7taxstdlife="n/a","n/a",IF(AR$3&gt;(A7taxstdlife+$E562),((Input!$I$149+Input!$I$115)*$I$7)-SUM($I562:AQ562),((Input!$I$149+Input!$I$115)*$I$7)/A7taxstdlife))</f>
        <v>0</v>
      </c>
      <c r="AS562" s="168">
        <f>IF(A7taxstdlife="n/a","n/a",IF(AS$3&gt;(A7taxstdlife+$E562),((Input!$I$149+Input!$I$115)*$I$7)-SUM($I562:AR562),((Input!$I$149+Input!$I$115)*$I$7)/A7taxstdlife))</f>
        <v>0</v>
      </c>
      <c r="AT562" s="168">
        <f>IF(A7taxstdlife="n/a","n/a",IF(AT$3&gt;(A7taxstdlife+$E562),((Input!$I$149+Input!$I$115)*$I$7)-SUM($I562:AS562),((Input!$I$149+Input!$I$115)*$I$7)/A7taxstdlife))</f>
        <v>0</v>
      </c>
      <c r="AU562" s="168">
        <f>IF(A7taxstdlife="n/a","n/a",IF(AU$3&gt;(A7taxstdlife+$E562),((Input!$I$149+Input!$I$115)*$I$7)-SUM($I562:AT562),((Input!$I$149+Input!$I$115)*$I$7)/A7taxstdlife))</f>
        <v>0</v>
      </c>
      <c r="AV562" s="168">
        <f>IF(A7taxstdlife="n/a","n/a",IF(AV$3&gt;(A7taxstdlife+$E562),((Input!$I$149+Input!$I$115)*$I$7)-SUM($I562:AU562),((Input!$I$149+Input!$I$115)*$I$7)/A7taxstdlife))</f>
        <v>0</v>
      </c>
      <c r="AW562" s="168">
        <f>IF(A7taxstdlife="n/a","n/a",IF(AW$3&gt;(A7taxstdlife+$E562),((Input!$I$149+Input!$I$115)*$I$7)-SUM($I562:AV562),((Input!$I$149+Input!$I$115)*$I$7)/A7taxstdlife))</f>
        <v>0</v>
      </c>
      <c r="AX562" s="168">
        <f>IF(A7taxstdlife="n/a","n/a",IF(AX$3&gt;(A7taxstdlife+$E562),((Input!$I$149+Input!$I$115)*$I$7)-SUM($I562:AW562),((Input!$I$149+Input!$I$115)*$I$7)/A7taxstdlife))</f>
        <v>0</v>
      </c>
      <c r="AY562" s="168">
        <f>IF(A7taxstdlife="n/a","n/a",IF(AY$3&gt;(A7taxstdlife+$E562),((Input!$I$149+Input!$I$115)*$I$7)-SUM($I562:AX562),((Input!$I$149+Input!$I$115)*$I$7)/A7taxstdlife))</f>
        <v>0</v>
      </c>
      <c r="AZ562" s="168">
        <f>IF(A7taxstdlife="n/a","n/a",IF(AZ$3&gt;(A7taxstdlife+$E562),((Input!$I$149+Input!$I$115)*$I$7)-SUM($I562:AY562),((Input!$I$149+Input!$I$115)*$I$7)/A7taxstdlife))</f>
        <v>0</v>
      </c>
      <c r="BA562" s="168">
        <f>IF(A7taxstdlife="n/a","n/a",IF(BA$3&gt;(A7taxstdlife+$E562),((Input!$I$149+Input!$I$115)*$I$7)-SUM($I562:AZ562),((Input!$I$149+Input!$I$115)*$I$7)/A7taxstdlife))</f>
        <v>0</v>
      </c>
      <c r="BB562" s="168">
        <f>IF(A7taxstdlife="n/a","n/a",IF(BB$3&gt;(A7taxstdlife+$E562),((Input!$I$149+Input!$I$115)*$I$7)-SUM($I562:BA562),((Input!$I$149+Input!$I$115)*$I$7)/A7taxstdlife))</f>
        <v>0</v>
      </c>
      <c r="BC562" s="168">
        <f>IF(A7taxstdlife="n/a","n/a",IF(BC$3&gt;(A7taxstdlife+$E562),((Input!$I$149+Input!$I$115)*$I$7)-SUM($I562:BB562),((Input!$I$149+Input!$I$115)*$I$7)/A7taxstdlife))</f>
        <v>0</v>
      </c>
      <c r="BD562" s="168">
        <f>IF(A7taxstdlife="n/a","n/a",IF(BD$3&gt;(A7taxstdlife+$E562),((Input!$I$149+Input!$I$115)*$I$7)-SUM($I562:BC562),((Input!$I$149+Input!$I$115)*$I$7)/A7taxstdlife))</f>
        <v>0</v>
      </c>
      <c r="BE562" s="168">
        <f>IF(A7taxstdlife="n/a","n/a",IF(BE$3&gt;(A7taxstdlife+$E562),((Input!$I$149+Input!$I$115)*$I$7)-SUM($I562:BD562),((Input!$I$149+Input!$I$115)*$I$7)/A7taxstdlife))</f>
        <v>0</v>
      </c>
      <c r="BF562" s="168">
        <f>IF(A7taxstdlife="n/a","n/a",IF(BF$3&gt;(A7taxstdlife+$E562),((Input!$I$149+Input!$I$115)*$I$7)-SUM($I562:BE562),((Input!$I$149+Input!$I$115)*$I$7)/A7taxstdlife))</f>
        <v>0</v>
      </c>
      <c r="BG562" s="168">
        <f>IF(A7taxstdlife="n/a","n/a",IF(BG$3&gt;(A7taxstdlife+$E562),((Input!$I$149+Input!$I$115)*$I$7)-SUM($I562:BF562),((Input!$I$149+Input!$I$115)*$I$7)/A7taxstdlife))</f>
        <v>0</v>
      </c>
      <c r="BH562" s="168">
        <f>IF(A7taxstdlife="n/a","n/a",IF(BH$3&gt;(A7taxstdlife+$E562),((Input!$I$149+Input!$I$115)*$I$7)-SUM($I562:BG562),((Input!$I$149+Input!$I$115)*$I$7)/A7taxstdlife))</f>
        <v>0</v>
      </c>
      <c r="BI562" s="168">
        <f>IF(A7taxstdlife="n/a","n/a",IF(BI$3&gt;(A7taxstdlife+$E562),((Input!$I$149+Input!$I$115)*$I$7)-SUM($I562:BH562),((Input!$I$149+Input!$I$115)*$I$7)/A7taxstdlife))</f>
        <v>0</v>
      </c>
      <c r="BJ562" s="20"/>
      <c r="BK562" s="20"/>
      <c r="BL562"/>
      <c r="BM562"/>
      <c r="BN562"/>
      <c r="BO562"/>
      <c r="BP562"/>
      <c r="BQ562"/>
      <c r="BR562"/>
      <c r="BS562"/>
      <c r="BT562"/>
      <c r="BU562"/>
      <c r="BV562"/>
      <c r="BW562"/>
      <c r="BX562"/>
      <c r="BY562"/>
      <c r="BZ562"/>
      <c r="CA562"/>
      <c r="CB562"/>
      <c r="CC562"/>
      <c r="CD562"/>
      <c r="CE562"/>
      <c r="CF562"/>
      <c r="CG562"/>
      <c r="CH562"/>
      <c r="CI562"/>
      <c r="CJ562"/>
      <c r="CK562"/>
      <c r="CL562"/>
      <c r="CM562"/>
      <c r="CN562"/>
      <c r="CO562"/>
      <c r="CP562"/>
      <c r="CQ562"/>
      <c r="CR562"/>
      <c r="CS562"/>
      <c r="CT562"/>
      <c r="CU562"/>
      <c r="CV562"/>
      <c r="CW562"/>
      <c r="CX562"/>
      <c r="CY562"/>
      <c r="CZ562"/>
      <c r="DA562"/>
      <c r="DB562"/>
      <c r="DC562"/>
      <c r="DD562"/>
      <c r="DE562"/>
      <c r="DF562"/>
      <c r="DG562"/>
      <c r="DH562"/>
      <c r="DI562"/>
      <c r="DJ562"/>
      <c r="DK562"/>
      <c r="DL562"/>
      <c r="DM562"/>
      <c r="DN562"/>
      <c r="DO562"/>
      <c r="DP562"/>
      <c r="DQ562"/>
      <c r="DR562"/>
      <c r="DS562"/>
      <c r="DT562"/>
      <c r="DU562"/>
      <c r="DV562"/>
      <c r="DW562"/>
      <c r="DX562"/>
      <c r="DY562"/>
      <c r="DZ562"/>
      <c r="EA562"/>
      <c r="EB562"/>
      <c r="EC562"/>
      <c r="ED562"/>
      <c r="EE562"/>
      <c r="EF562"/>
      <c r="EG562"/>
      <c r="EH562"/>
      <c r="EI562"/>
      <c r="EJ562"/>
      <c r="EK562"/>
      <c r="EL562"/>
      <c r="EM562"/>
      <c r="EN562"/>
      <c r="EO562"/>
      <c r="EP562"/>
      <c r="EQ562"/>
      <c r="ER562"/>
      <c r="ES562"/>
      <c r="ET562"/>
      <c r="EU562"/>
      <c r="EV562"/>
      <c r="EW562"/>
      <c r="EX562"/>
      <c r="EY562"/>
      <c r="EZ562"/>
      <c r="FA562"/>
      <c r="FB562"/>
      <c r="FC562"/>
      <c r="FD562"/>
      <c r="FE562"/>
      <c r="FF562"/>
      <c r="FG562"/>
      <c r="FH562"/>
      <c r="FI562"/>
      <c r="FJ562"/>
      <c r="FK562"/>
      <c r="FL562"/>
      <c r="FM562"/>
      <c r="FN562"/>
      <c r="FO562"/>
      <c r="FP562"/>
      <c r="FQ562"/>
      <c r="FR562"/>
      <c r="FS562"/>
      <c r="FT562"/>
      <c r="FU562"/>
      <c r="FV562"/>
      <c r="FW562"/>
      <c r="FX562"/>
      <c r="FY562"/>
      <c r="FZ562"/>
      <c r="GA562"/>
      <c r="GB562"/>
      <c r="GC562"/>
      <c r="GD562"/>
      <c r="GE562"/>
      <c r="GF562"/>
      <c r="GG562"/>
      <c r="GH562"/>
      <c r="GI562"/>
      <c r="GJ562"/>
      <c r="GK562"/>
      <c r="GL562"/>
      <c r="GM562"/>
      <c r="GN562"/>
      <c r="GO562"/>
      <c r="GP562"/>
      <c r="GQ562"/>
      <c r="GR562"/>
      <c r="GS562"/>
      <c r="GT562"/>
      <c r="GU562"/>
      <c r="GV562"/>
      <c r="GW562"/>
      <c r="GX562"/>
      <c r="GY562"/>
      <c r="GZ562"/>
      <c r="HA562"/>
      <c r="HB562"/>
      <c r="HC562"/>
      <c r="HD562"/>
      <c r="HE562"/>
      <c r="HF562"/>
      <c r="HG562"/>
      <c r="HH562"/>
      <c r="HI562"/>
      <c r="HJ562"/>
      <c r="HK562"/>
      <c r="HL562"/>
      <c r="HM562"/>
      <c r="HN562"/>
      <c r="HO562"/>
      <c r="HP562"/>
      <c r="HQ562"/>
      <c r="HR562"/>
      <c r="HS562"/>
      <c r="HT562"/>
      <c r="HU562"/>
      <c r="HV562"/>
      <c r="HW562"/>
      <c r="HX562"/>
      <c r="HY562"/>
      <c r="HZ562"/>
      <c r="IA562"/>
      <c r="IB562"/>
      <c r="IC562"/>
      <c r="ID562"/>
      <c r="IE562"/>
      <c r="IF562"/>
      <c r="IG562"/>
      <c r="IH562"/>
      <c r="II562"/>
      <c r="IJ562"/>
      <c r="IK562"/>
      <c r="IL562"/>
      <c r="IM562"/>
      <c r="IN562"/>
      <c r="IO562"/>
      <c r="IP562"/>
      <c r="IQ562"/>
      <c r="IR562"/>
      <c r="IS562"/>
      <c r="IT562"/>
      <c r="IU562"/>
      <c r="IV562"/>
    </row>
    <row r="563" spans="1:256" s="5" customFormat="1" hidden="1" outlineLevel="2">
      <c r="A563" s="20"/>
      <c r="B563" s="20"/>
      <c r="C563" s="38"/>
      <c r="D563" s="641"/>
      <c r="E563" s="287">
        <v>4</v>
      </c>
      <c r="F563" s="40"/>
      <c r="G563" s="313"/>
      <c r="H563" s="315"/>
      <c r="I563" s="315"/>
      <c r="J563" s="314"/>
      <c r="K563" s="168">
        <f>IF(A7taxstdlife="n/a","n/a",IF(K$3&gt;(A7taxstdlife+$E563),((Input!$J$149+Input!$J$115)*$J$7)-SUM($J563:J563),((Input!$J$149+Input!$J$115)*$J$7)/A7taxstdlife))</f>
        <v>0</v>
      </c>
      <c r="L563" s="168">
        <f>IF(A7taxstdlife="n/a","n/a",IF(L$3&gt;(A7taxstdlife+$E563),((Input!$J$149+Input!$J$115)*$J$7)-SUM($J563:K563),((Input!$J$149+Input!$J$115)*$J$7)/A7taxstdlife))</f>
        <v>0</v>
      </c>
      <c r="M563" s="168">
        <f>IF(A7taxstdlife="n/a","n/a",IF(M$3&gt;(A7taxstdlife+$E563),((Input!$J$149+Input!$J$115)*$J$7)-SUM($J563:L563),((Input!$J$149+Input!$J$115)*$J$7)/A7taxstdlife))</f>
        <v>0</v>
      </c>
      <c r="N563" s="168">
        <f>IF(A7taxstdlife="n/a","n/a",IF(N$3&gt;(A7taxstdlife+$E563),((Input!$J$149+Input!$J$115)*$J$7)-SUM($J563:M563),((Input!$J$149+Input!$J$115)*$J$7)/A7taxstdlife))</f>
        <v>0</v>
      </c>
      <c r="O563" s="168">
        <f>IF(A7taxstdlife="n/a","n/a",IF(O$3&gt;(A7taxstdlife+$E563),((Input!$J$149+Input!$J$115)*$J$7)-SUM($J563:N563),((Input!$J$149+Input!$J$115)*$J$7)/A7taxstdlife))</f>
        <v>0</v>
      </c>
      <c r="P563" s="168">
        <f>IF(A7taxstdlife="n/a","n/a",IF(P$3&gt;(A7taxstdlife+$E563),((Input!$J$149+Input!$J$115)*$J$7)-SUM($J563:O563),((Input!$J$149+Input!$J$115)*$J$7)/A7taxstdlife))</f>
        <v>0</v>
      </c>
      <c r="Q563" s="168">
        <f>IF(A7taxstdlife="n/a","n/a",IF(Q$3&gt;(A7taxstdlife+$E563),((Input!$J$149+Input!$J$115)*$J$7)-SUM($J563:P563),((Input!$J$149+Input!$J$115)*$J$7)/A7taxstdlife))</f>
        <v>0</v>
      </c>
      <c r="R563" s="168">
        <f>IF(A7taxstdlife="n/a","n/a",IF(R$3&gt;(A7taxstdlife+$E563),((Input!$J$149+Input!$J$115)*$J$7)-SUM($J563:Q563),((Input!$J$149+Input!$J$115)*$J$7)/A7taxstdlife))</f>
        <v>0</v>
      </c>
      <c r="S563" s="168">
        <f>IF(A7taxstdlife="n/a","n/a",IF(S$3&gt;(A7taxstdlife+$E563),((Input!$J$149+Input!$J$115)*$J$7)-SUM($J563:R563),((Input!$J$149+Input!$J$115)*$J$7)/A7taxstdlife))</f>
        <v>0</v>
      </c>
      <c r="T563" s="168">
        <f>IF(A7taxstdlife="n/a","n/a",IF(T$3&gt;(A7taxstdlife+$E563),((Input!$J$149+Input!$J$115)*$J$7)-SUM($J563:S563),((Input!$J$149+Input!$J$115)*$J$7)/A7taxstdlife))</f>
        <v>0</v>
      </c>
      <c r="U563" s="168">
        <f>IF(A7taxstdlife="n/a","n/a",IF(U$3&gt;(A7taxstdlife+$E563),((Input!$J$149+Input!$J$115)*$J$7)-SUM($J563:T563),((Input!$J$149+Input!$J$115)*$J$7)/A7taxstdlife))</f>
        <v>0</v>
      </c>
      <c r="V563" s="168">
        <f>IF(A7taxstdlife="n/a","n/a",IF(V$3&gt;(A7taxstdlife+$E563),((Input!$J$149+Input!$J$115)*$J$7)-SUM($J563:U563),((Input!$J$149+Input!$J$115)*$J$7)/A7taxstdlife))</f>
        <v>0</v>
      </c>
      <c r="W563" s="168">
        <f>IF(A7taxstdlife="n/a","n/a",IF(W$3&gt;(A7taxstdlife+$E563),((Input!$J$149+Input!$J$115)*$J$7)-SUM($J563:V563),((Input!$J$149+Input!$J$115)*$J$7)/A7taxstdlife))</f>
        <v>0</v>
      </c>
      <c r="X563" s="168">
        <f>IF(A7taxstdlife="n/a","n/a",IF(X$3&gt;(A7taxstdlife+$E563),((Input!$J$149+Input!$J$115)*$J$7)-SUM($J563:W563),((Input!$J$149+Input!$J$115)*$J$7)/A7taxstdlife))</f>
        <v>0</v>
      </c>
      <c r="Y563" s="168">
        <f>IF(A7taxstdlife="n/a","n/a",IF(Y$3&gt;(A7taxstdlife+$E563),((Input!$J$149+Input!$J$115)*$J$7)-SUM($J563:X563),((Input!$J$149+Input!$J$115)*$J$7)/A7taxstdlife))</f>
        <v>0</v>
      </c>
      <c r="Z563" s="168">
        <f>IF(A7taxstdlife="n/a","n/a",IF(Z$3&gt;(A7taxstdlife+$E563),((Input!$J$149+Input!$J$115)*$J$7)-SUM($J563:Y563),((Input!$J$149+Input!$J$115)*$J$7)/A7taxstdlife))</f>
        <v>0</v>
      </c>
      <c r="AA563" s="168">
        <f>IF(A7taxstdlife="n/a","n/a",IF(AA$3&gt;(A7taxstdlife+$E563),((Input!$J$149+Input!$J$115)*$J$7)-SUM($J563:Z563),((Input!$J$149+Input!$J$115)*$J$7)/A7taxstdlife))</f>
        <v>0</v>
      </c>
      <c r="AB563" s="168">
        <f>IF(A7taxstdlife="n/a","n/a",IF(AB$3&gt;(A7taxstdlife+$E563),((Input!$J$149+Input!$J$115)*$J$7)-SUM($J563:AA563),((Input!$J$149+Input!$J$115)*$J$7)/A7taxstdlife))</f>
        <v>0</v>
      </c>
      <c r="AC563" s="168">
        <f>IF(A7taxstdlife="n/a","n/a",IF(AC$3&gt;(A7taxstdlife+$E563),((Input!$J$149+Input!$J$115)*$J$7)-SUM($J563:AB563),((Input!$J$149+Input!$J$115)*$J$7)/A7taxstdlife))</f>
        <v>0</v>
      </c>
      <c r="AD563" s="168">
        <f>IF(A7taxstdlife="n/a","n/a",IF(AD$3&gt;(A7taxstdlife+$E563),((Input!$J$149+Input!$J$115)*$J$7)-SUM($J563:AC563),((Input!$J$149+Input!$J$115)*$J$7)/A7taxstdlife))</f>
        <v>0</v>
      </c>
      <c r="AE563" s="168">
        <f>IF(A7taxstdlife="n/a","n/a",IF(AE$3&gt;(A7taxstdlife+$E563),((Input!$J$149+Input!$J$115)*$J$7)-SUM($J563:AD563),((Input!$J$149+Input!$J$115)*$J$7)/A7taxstdlife))</f>
        <v>0</v>
      </c>
      <c r="AF563" s="168">
        <f>IF(A7taxstdlife="n/a","n/a",IF(AF$3&gt;(A7taxstdlife+$E563),((Input!$J$149+Input!$J$115)*$J$7)-SUM($J563:AE563),((Input!$J$149+Input!$J$115)*$J$7)/A7taxstdlife))</f>
        <v>0</v>
      </c>
      <c r="AG563" s="168">
        <f>IF(A7taxstdlife="n/a","n/a",IF(AG$3&gt;(A7taxstdlife+$E563),((Input!$J$149+Input!$J$115)*$J$7)-SUM($J563:AF563),((Input!$J$149+Input!$J$115)*$J$7)/A7taxstdlife))</f>
        <v>0</v>
      </c>
      <c r="AH563" s="168">
        <f>IF(A7taxstdlife="n/a","n/a",IF(AH$3&gt;(A7taxstdlife+$E563),((Input!$J$149+Input!$J$115)*$J$7)-SUM($J563:AG563),((Input!$J$149+Input!$J$115)*$J$7)/A7taxstdlife))</f>
        <v>0</v>
      </c>
      <c r="AI563" s="168">
        <f>IF(A7taxstdlife="n/a","n/a",IF(AI$3&gt;(A7taxstdlife+$E563),((Input!$J$149+Input!$J$115)*$J$7)-SUM($J563:AH563),((Input!$J$149+Input!$J$115)*$J$7)/A7taxstdlife))</f>
        <v>0</v>
      </c>
      <c r="AJ563" s="168">
        <f>IF(A7taxstdlife="n/a","n/a",IF(AJ$3&gt;(A7taxstdlife+$E563),((Input!$J$149+Input!$J$115)*$J$7)-SUM($J563:AI563),((Input!$J$149+Input!$J$115)*$J$7)/A7taxstdlife))</f>
        <v>0</v>
      </c>
      <c r="AK563" s="168">
        <f>IF(A7taxstdlife="n/a","n/a",IF(AK$3&gt;(A7taxstdlife+$E563),((Input!$J$149+Input!$J$115)*$J$7)-SUM($J563:AJ563),((Input!$J$149+Input!$J$115)*$J$7)/A7taxstdlife))</f>
        <v>0</v>
      </c>
      <c r="AL563" s="168">
        <f>IF(A7taxstdlife="n/a","n/a",IF(AL$3&gt;(A7taxstdlife+$E563),((Input!$J$149+Input!$J$115)*$J$7)-SUM($J563:AK563),((Input!$J$149+Input!$J$115)*$J$7)/A7taxstdlife))</f>
        <v>0</v>
      </c>
      <c r="AM563" s="168">
        <f>IF(A7taxstdlife="n/a","n/a",IF(AM$3&gt;(A7taxstdlife+$E563),((Input!$J$149+Input!$J$115)*$J$7)-SUM($J563:AL563),((Input!$J$149+Input!$J$115)*$J$7)/A7taxstdlife))</f>
        <v>0</v>
      </c>
      <c r="AN563" s="168">
        <f>IF(A7taxstdlife="n/a","n/a",IF(AN$3&gt;(A7taxstdlife+$E563),((Input!$J$149+Input!$J$115)*$J$7)-SUM($J563:AM563),((Input!$J$149+Input!$J$115)*$J$7)/A7taxstdlife))</f>
        <v>0</v>
      </c>
      <c r="AO563" s="168">
        <f>IF(A7taxstdlife="n/a","n/a",IF(AO$3&gt;(A7taxstdlife+$E563),((Input!$J$149+Input!$J$115)*$J$7)-SUM($J563:AN563),((Input!$J$149+Input!$J$115)*$J$7)/A7taxstdlife))</f>
        <v>0</v>
      </c>
      <c r="AP563" s="168">
        <f>IF(A7taxstdlife="n/a","n/a",IF(AP$3&gt;(A7taxstdlife+$E563),((Input!$J$149+Input!$J$115)*$J$7)-SUM($J563:AO563),((Input!$J$149+Input!$J$115)*$J$7)/A7taxstdlife))</f>
        <v>0</v>
      </c>
      <c r="AQ563" s="168">
        <f>IF(A7taxstdlife="n/a","n/a",IF(AQ$3&gt;(A7taxstdlife+$E563),((Input!$J$149+Input!$J$115)*$J$7)-SUM($J563:AP563),((Input!$J$149+Input!$J$115)*$J$7)/A7taxstdlife))</f>
        <v>0</v>
      </c>
      <c r="AR563" s="168">
        <f>IF(A7taxstdlife="n/a","n/a",IF(AR$3&gt;(A7taxstdlife+$E563),((Input!$J$149+Input!$J$115)*$J$7)-SUM($J563:AQ563),((Input!$J$149+Input!$J$115)*$J$7)/A7taxstdlife))</f>
        <v>0</v>
      </c>
      <c r="AS563" s="168">
        <f>IF(A7taxstdlife="n/a","n/a",IF(AS$3&gt;(A7taxstdlife+$E563),((Input!$J$149+Input!$J$115)*$J$7)-SUM($J563:AR563),((Input!$J$149+Input!$J$115)*$J$7)/A7taxstdlife))</f>
        <v>0</v>
      </c>
      <c r="AT563" s="168">
        <f>IF(A7taxstdlife="n/a","n/a",IF(AT$3&gt;(A7taxstdlife+$E563),((Input!$J$149+Input!$J$115)*$J$7)-SUM($J563:AS563),((Input!$J$149+Input!$J$115)*$J$7)/A7taxstdlife))</f>
        <v>0</v>
      </c>
      <c r="AU563" s="168">
        <f>IF(A7taxstdlife="n/a","n/a",IF(AU$3&gt;(A7taxstdlife+$E563),((Input!$J$149+Input!$J$115)*$J$7)-SUM($J563:AT563),((Input!$J$149+Input!$J$115)*$J$7)/A7taxstdlife))</f>
        <v>0</v>
      </c>
      <c r="AV563" s="168">
        <f>IF(A7taxstdlife="n/a","n/a",IF(AV$3&gt;(A7taxstdlife+$E563),((Input!$J$149+Input!$J$115)*$J$7)-SUM($J563:AU563),((Input!$J$149+Input!$J$115)*$J$7)/A7taxstdlife))</f>
        <v>0</v>
      </c>
      <c r="AW563" s="168">
        <f>IF(A7taxstdlife="n/a","n/a",IF(AW$3&gt;(A7taxstdlife+$E563),((Input!$J$149+Input!$J$115)*$J$7)-SUM($J563:AV563),((Input!$J$149+Input!$J$115)*$J$7)/A7taxstdlife))</f>
        <v>0</v>
      </c>
      <c r="AX563" s="168">
        <f>IF(A7taxstdlife="n/a","n/a",IF(AX$3&gt;(A7taxstdlife+$E563),((Input!$J$149+Input!$J$115)*$J$7)-SUM($J563:AW563),((Input!$J$149+Input!$J$115)*$J$7)/A7taxstdlife))</f>
        <v>0</v>
      </c>
      <c r="AY563" s="168">
        <f>IF(A7taxstdlife="n/a","n/a",IF(AY$3&gt;(A7taxstdlife+$E563),((Input!$J$149+Input!$J$115)*$J$7)-SUM($J563:AX563),((Input!$J$149+Input!$J$115)*$J$7)/A7taxstdlife))</f>
        <v>0</v>
      </c>
      <c r="AZ563" s="168">
        <f>IF(A7taxstdlife="n/a","n/a",IF(AZ$3&gt;(A7taxstdlife+$E563),((Input!$J$149+Input!$J$115)*$J$7)-SUM($J563:AY563),((Input!$J$149+Input!$J$115)*$J$7)/A7taxstdlife))</f>
        <v>0</v>
      </c>
      <c r="BA563" s="168">
        <f>IF(A7taxstdlife="n/a","n/a",IF(BA$3&gt;(A7taxstdlife+$E563),((Input!$J$149+Input!$J$115)*$J$7)-SUM($J563:AZ563),((Input!$J$149+Input!$J$115)*$J$7)/A7taxstdlife))</f>
        <v>0</v>
      </c>
      <c r="BB563" s="168">
        <f>IF(A7taxstdlife="n/a","n/a",IF(BB$3&gt;(A7taxstdlife+$E563),((Input!$J$149+Input!$J$115)*$J$7)-SUM($J563:BA563),((Input!$J$149+Input!$J$115)*$J$7)/A7taxstdlife))</f>
        <v>0</v>
      </c>
      <c r="BC563" s="168">
        <f>IF(A7taxstdlife="n/a","n/a",IF(BC$3&gt;(A7taxstdlife+$E563),((Input!$J$149+Input!$J$115)*$J$7)-SUM($J563:BB563),((Input!$J$149+Input!$J$115)*$J$7)/A7taxstdlife))</f>
        <v>0</v>
      </c>
      <c r="BD563" s="168">
        <f>IF(A7taxstdlife="n/a","n/a",IF(BD$3&gt;(A7taxstdlife+$E563),((Input!$J$149+Input!$J$115)*$J$7)-SUM($J563:BC563),((Input!$J$149+Input!$J$115)*$J$7)/A7taxstdlife))</f>
        <v>0</v>
      </c>
      <c r="BE563" s="168">
        <f>IF(A7taxstdlife="n/a","n/a",IF(BE$3&gt;(A7taxstdlife+$E563),((Input!$J$149+Input!$J$115)*$J$7)-SUM($J563:BD563),((Input!$J$149+Input!$J$115)*$J$7)/A7taxstdlife))</f>
        <v>0</v>
      </c>
      <c r="BF563" s="168">
        <f>IF(A7taxstdlife="n/a","n/a",IF(BF$3&gt;(A7taxstdlife+$E563),((Input!$J$149+Input!$J$115)*$J$7)-SUM($J563:BE563),((Input!$J$149+Input!$J$115)*$J$7)/A7taxstdlife))</f>
        <v>0</v>
      </c>
      <c r="BG563" s="168">
        <f>IF(A7taxstdlife="n/a","n/a",IF(BG$3&gt;(A7taxstdlife+$E563),((Input!$J$149+Input!$J$115)*$J$7)-SUM($J563:BF563),((Input!$J$149+Input!$J$115)*$J$7)/A7taxstdlife))</f>
        <v>0</v>
      </c>
      <c r="BH563" s="168">
        <f>IF(A7taxstdlife="n/a","n/a",IF(BH$3&gt;(A7taxstdlife+$E563),((Input!$J$149+Input!$J$115)*$J$7)-SUM($J563:BG563),((Input!$J$149+Input!$J$115)*$J$7)/A7taxstdlife))</f>
        <v>0</v>
      </c>
      <c r="BI563" s="168">
        <f>IF(A7taxstdlife="n/a","n/a",IF(BI$3&gt;(A7taxstdlife+$E563),((Input!$J$149+Input!$J$115)*$J$7)-SUM($J563:BH563),((Input!$J$149+Input!$J$115)*$J$7)/A7taxstdlife))</f>
        <v>0</v>
      </c>
      <c r="BJ563" s="20"/>
      <c r="BK563" s="20"/>
      <c r="BL563"/>
      <c r="BM563"/>
      <c r="BN563"/>
      <c r="BO563"/>
      <c r="BP563"/>
      <c r="BQ563"/>
      <c r="BR563"/>
      <c r="BS563"/>
      <c r="BT563"/>
      <c r="BU563"/>
      <c r="BV563"/>
      <c r="BW563"/>
      <c r="BX563"/>
      <c r="BY563"/>
      <c r="BZ563"/>
      <c r="CA563"/>
      <c r="CB563"/>
      <c r="CC563"/>
      <c r="CD563"/>
      <c r="CE563"/>
      <c r="CF563"/>
      <c r="CG563"/>
      <c r="CH563"/>
      <c r="CI563"/>
      <c r="CJ563"/>
      <c r="CK563"/>
      <c r="CL563"/>
      <c r="CM563"/>
      <c r="CN563"/>
      <c r="CO563"/>
      <c r="CP563"/>
      <c r="CQ563"/>
      <c r="CR563"/>
      <c r="CS563"/>
      <c r="CT563"/>
      <c r="CU563"/>
      <c r="CV563"/>
      <c r="CW563"/>
      <c r="CX563"/>
      <c r="CY563"/>
      <c r="CZ563"/>
      <c r="DA563"/>
      <c r="DB563"/>
      <c r="DC563"/>
      <c r="DD563"/>
      <c r="DE563"/>
      <c r="DF563"/>
      <c r="DG563"/>
      <c r="DH563"/>
      <c r="DI563"/>
      <c r="DJ563"/>
      <c r="DK563"/>
      <c r="DL563"/>
      <c r="DM563"/>
      <c r="DN563"/>
      <c r="DO563"/>
      <c r="DP563"/>
      <c r="DQ563"/>
      <c r="DR563"/>
      <c r="DS563"/>
      <c r="DT563"/>
      <c r="DU563"/>
      <c r="DV563"/>
      <c r="DW563"/>
      <c r="DX563"/>
      <c r="DY563"/>
      <c r="DZ563"/>
      <c r="EA563"/>
      <c r="EB563"/>
      <c r="EC563"/>
      <c r="ED563"/>
      <c r="EE563"/>
      <c r="EF563"/>
      <c r="EG563"/>
      <c r="EH563"/>
      <c r="EI563"/>
      <c r="EJ563"/>
      <c r="EK563"/>
      <c r="EL563"/>
      <c r="EM563"/>
      <c r="EN563"/>
      <c r="EO563"/>
      <c r="EP563"/>
      <c r="EQ563"/>
      <c r="ER563"/>
      <c r="ES563"/>
      <c r="ET563"/>
      <c r="EU563"/>
      <c r="EV563"/>
      <c r="EW563"/>
      <c r="EX563"/>
      <c r="EY563"/>
      <c r="EZ563"/>
      <c r="FA563"/>
      <c r="FB563"/>
      <c r="FC563"/>
      <c r="FD563"/>
      <c r="FE563"/>
      <c r="FF563"/>
      <c r="FG563"/>
      <c r="FH563"/>
      <c r="FI563"/>
      <c r="FJ563"/>
      <c r="FK563"/>
      <c r="FL563"/>
      <c r="FM563"/>
      <c r="FN563"/>
      <c r="FO563"/>
      <c r="FP563"/>
      <c r="FQ563"/>
      <c r="FR563"/>
      <c r="FS563"/>
      <c r="FT563"/>
      <c r="FU563"/>
      <c r="FV563"/>
      <c r="FW563"/>
      <c r="FX563"/>
      <c r="FY563"/>
      <c r="FZ563"/>
      <c r="GA563"/>
      <c r="GB563"/>
      <c r="GC563"/>
      <c r="GD563"/>
      <c r="GE563"/>
      <c r="GF563"/>
      <c r="GG563"/>
      <c r="GH563"/>
      <c r="GI563"/>
      <c r="GJ563"/>
      <c r="GK563"/>
      <c r="GL563"/>
      <c r="GM563"/>
      <c r="GN563"/>
      <c r="GO563"/>
      <c r="GP563"/>
      <c r="GQ563"/>
      <c r="GR563"/>
      <c r="GS563"/>
      <c r="GT563"/>
      <c r="GU563"/>
      <c r="GV563"/>
      <c r="GW563"/>
      <c r="GX563"/>
      <c r="GY563"/>
      <c r="GZ563"/>
      <c r="HA563"/>
      <c r="HB563"/>
      <c r="HC563"/>
      <c r="HD563"/>
      <c r="HE563"/>
      <c r="HF563"/>
      <c r="HG563"/>
      <c r="HH563"/>
      <c r="HI563"/>
      <c r="HJ563"/>
      <c r="HK563"/>
      <c r="HL563"/>
      <c r="HM563"/>
      <c r="HN563"/>
      <c r="HO563"/>
      <c r="HP563"/>
      <c r="HQ563"/>
      <c r="HR563"/>
      <c r="HS563"/>
      <c r="HT563"/>
      <c r="HU563"/>
      <c r="HV563"/>
      <c r="HW563"/>
      <c r="HX563"/>
      <c r="HY563"/>
      <c r="HZ563"/>
      <c r="IA563"/>
      <c r="IB563"/>
      <c r="IC563"/>
      <c r="ID563"/>
      <c r="IE563"/>
      <c r="IF563"/>
      <c r="IG563"/>
      <c r="IH563"/>
      <c r="II563"/>
      <c r="IJ563"/>
      <c r="IK563"/>
      <c r="IL563"/>
      <c r="IM563"/>
      <c r="IN563"/>
      <c r="IO563"/>
      <c r="IP563"/>
      <c r="IQ563"/>
      <c r="IR563"/>
      <c r="IS563"/>
      <c r="IT563"/>
      <c r="IU563"/>
      <c r="IV563"/>
    </row>
    <row r="564" spans="1:256" s="5" customFormat="1" hidden="1" outlineLevel="2">
      <c r="A564" s="20"/>
      <c r="B564" s="20"/>
      <c r="C564" s="38"/>
      <c r="D564" s="641"/>
      <c r="E564" s="287">
        <v>5</v>
      </c>
      <c r="F564" s="40"/>
      <c r="G564" s="313"/>
      <c r="H564" s="315"/>
      <c r="I564" s="315"/>
      <c r="J564" s="315"/>
      <c r="K564" s="314"/>
      <c r="L564" s="168">
        <f>IF(A7taxstdlife="n/a","n/a",IF(L$3&gt;(A7taxstdlife+$E564),((Input!$K$149+Input!$K$115)*$K$7)-SUM($K564:K564),((Input!$K$149+Input!$K$115)*$K$7)/A7taxstdlife))</f>
        <v>0</v>
      </c>
      <c r="M564" s="168">
        <f>IF(A7taxstdlife="n/a","n/a",IF(M$3&gt;(A7taxstdlife+$E564),((Input!$K$149+Input!$K$115)*$K$7)-SUM($K564:L564),((Input!$K$149+Input!$K$115)*$K$7)/A7taxstdlife))</f>
        <v>0</v>
      </c>
      <c r="N564" s="168">
        <f>IF(A7taxstdlife="n/a","n/a",IF(N$3&gt;(A7taxstdlife+$E564),((Input!$K$149+Input!$K$115)*$K$7)-SUM($K564:M564),((Input!$K$149+Input!$K$115)*$K$7)/A7taxstdlife))</f>
        <v>0</v>
      </c>
      <c r="O564" s="168">
        <f>IF(A7taxstdlife="n/a","n/a",IF(O$3&gt;(A7taxstdlife+$E564),((Input!$K$149+Input!$K$115)*$K$7)-SUM($K564:N564),((Input!$K$149+Input!$K$115)*$K$7)/A7taxstdlife))</f>
        <v>0</v>
      </c>
      <c r="P564" s="168">
        <f>IF(A7taxstdlife="n/a","n/a",IF(P$3&gt;(A7taxstdlife+$E564),((Input!$K$149+Input!$K$115)*$K$7)-SUM($K564:O564),((Input!$K$149+Input!$K$115)*$K$7)/A7taxstdlife))</f>
        <v>0</v>
      </c>
      <c r="Q564" s="168">
        <f>IF(A7taxstdlife="n/a","n/a",IF(Q$3&gt;(A7taxstdlife+$E564),((Input!$K$149+Input!$K$115)*$K$7)-SUM($K564:P564),((Input!$K$149+Input!$K$115)*$K$7)/A7taxstdlife))</f>
        <v>0</v>
      </c>
      <c r="R564" s="168">
        <f>IF(A7taxstdlife="n/a","n/a",IF(R$3&gt;(A7taxstdlife+$E564),((Input!$K$149+Input!$K$115)*$K$7)-SUM($K564:Q564),((Input!$K$149+Input!$K$115)*$K$7)/A7taxstdlife))</f>
        <v>0</v>
      </c>
      <c r="S564" s="168">
        <f>IF(A7taxstdlife="n/a","n/a",IF(S$3&gt;(A7taxstdlife+$E564),((Input!$K$149+Input!$K$115)*$K$7)-SUM($K564:R564),((Input!$K$149+Input!$K$115)*$K$7)/A7taxstdlife))</f>
        <v>0</v>
      </c>
      <c r="T564" s="168">
        <f>IF(A7taxstdlife="n/a","n/a",IF(T$3&gt;(A7taxstdlife+$E564),((Input!$K$149+Input!$K$115)*$K$7)-SUM($K564:S564),((Input!$K$149+Input!$K$115)*$K$7)/A7taxstdlife))</f>
        <v>0</v>
      </c>
      <c r="U564" s="168">
        <f>IF(A7taxstdlife="n/a","n/a",IF(U$3&gt;(A7taxstdlife+$E564),((Input!$K$149+Input!$K$115)*$K$7)-SUM($K564:T564),((Input!$K$149+Input!$K$115)*$K$7)/A7taxstdlife))</f>
        <v>0</v>
      </c>
      <c r="V564" s="168">
        <f>IF(A7taxstdlife="n/a","n/a",IF(V$3&gt;(A7taxstdlife+$E564),((Input!$K$149+Input!$K$115)*$K$7)-SUM($K564:U564),((Input!$K$149+Input!$K$115)*$K$7)/A7taxstdlife))</f>
        <v>0</v>
      </c>
      <c r="W564" s="168">
        <f>IF(A7taxstdlife="n/a","n/a",IF(W$3&gt;(A7taxstdlife+$E564),((Input!$K$149+Input!$K$115)*$K$7)-SUM($K564:V564),((Input!$K$149+Input!$K$115)*$K$7)/A7taxstdlife))</f>
        <v>0</v>
      </c>
      <c r="X564" s="168">
        <f>IF(A7taxstdlife="n/a","n/a",IF(X$3&gt;(A7taxstdlife+$E564),((Input!$K$149+Input!$K$115)*$K$7)-SUM($K564:W564),((Input!$K$149+Input!$K$115)*$K$7)/A7taxstdlife))</f>
        <v>0</v>
      </c>
      <c r="Y564" s="168">
        <f>IF(A7taxstdlife="n/a","n/a",IF(Y$3&gt;(A7taxstdlife+$E564),((Input!$K$149+Input!$K$115)*$K$7)-SUM($K564:X564),((Input!$K$149+Input!$K$115)*$K$7)/A7taxstdlife))</f>
        <v>0</v>
      </c>
      <c r="Z564" s="168">
        <f>IF(A7taxstdlife="n/a","n/a",IF(Z$3&gt;(A7taxstdlife+$E564),((Input!$K$149+Input!$K$115)*$K$7)-SUM($K564:Y564),((Input!$K$149+Input!$K$115)*$K$7)/A7taxstdlife))</f>
        <v>0</v>
      </c>
      <c r="AA564" s="168">
        <f>IF(A7taxstdlife="n/a","n/a",IF(AA$3&gt;(A7taxstdlife+$E564),((Input!$K$149+Input!$K$115)*$K$7)-SUM($K564:Z564),((Input!$K$149+Input!$K$115)*$K$7)/A7taxstdlife))</f>
        <v>0</v>
      </c>
      <c r="AB564" s="168">
        <f>IF(A7taxstdlife="n/a","n/a",IF(AB$3&gt;(A7taxstdlife+$E564),((Input!$K$149+Input!$K$115)*$K$7)-SUM($K564:AA564),((Input!$K$149+Input!$K$115)*$K$7)/A7taxstdlife))</f>
        <v>0</v>
      </c>
      <c r="AC564" s="168">
        <f>IF(A7taxstdlife="n/a","n/a",IF(AC$3&gt;(A7taxstdlife+$E564),((Input!$K$149+Input!$K$115)*$K$7)-SUM($K564:AB564),((Input!$K$149+Input!$K$115)*$K$7)/A7taxstdlife))</f>
        <v>0</v>
      </c>
      <c r="AD564" s="168">
        <f>IF(A7taxstdlife="n/a","n/a",IF(AD$3&gt;(A7taxstdlife+$E564),((Input!$K$149+Input!$K$115)*$K$7)-SUM($K564:AC564),((Input!$K$149+Input!$K$115)*$K$7)/A7taxstdlife))</f>
        <v>0</v>
      </c>
      <c r="AE564" s="168">
        <f>IF(A7taxstdlife="n/a","n/a",IF(AE$3&gt;(A7taxstdlife+$E564),((Input!$K$149+Input!$K$115)*$K$7)-SUM($K564:AD564),((Input!$K$149+Input!$K$115)*$K$7)/A7taxstdlife))</f>
        <v>0</v>
      </c>
      <c r="AF564" s="168">
        <f>IF(A7taxstdlife="n/a","n/a",IF(AF$3&gt;(A7taxstdlife+$E564),((Input!$K$149+Input!$K$115)*$K$7)-SUM($K564:AE564),((Input!$K$149+Input!$K$115)*$K$7)/A7taxstdlife))</f>
        <v>0</v>
      </c>
      <c r="AG564" s="168">
        <f>IF(A7taxstdlife="n/a","n/a",IF(AG$3&gt;(A7taxstdlife+$E564),((Input!$K$149+Input!$K$115)*$K$7)-SUM($K564:AF564),((Input!$K$149+Input!$K$115)*$K$7)/A7taxstdlife))</f>
        <v>0</v>
      </c>
      <c r="AH564" s="168">
        <f>IF(A7taxstdlife="n/a","n/a",IF(AH$3&gt;(A7taxstdlife+$E564),((Input!$K$149+Input!$K$115)*$K$7)-SUM($K564:AG564),((Input!$K$149+Input!$K$115)*$K$7)/A7taxstdlife))</f>
        <v>0</v>
      </c>
      <c r="AI564" s="168">
        <f>IF(A7taxstdlife="n/a","n/a",IF(AI$3&gt;(A7taxstdlife+$E564),((Input!$K$149+Input!$K$115)*$K$7)-SUM($K564:AH564),((Input!$K$149+Input!$K$115)*$K$7)/A7taxstdlife))</f>
        <v>0</v>
      </c>
      <c r="AJ564" s="168">
        <f>IF(A7taxstdlife="n/a","n/a",IF(AJ$3&gt;(A7taxstdlife+$E564),((Input!$K$149+Input!$K$115)*$K$7)-SUM($K564:AI564),((Input!$K$149+Input!$K$115)*$K$7)/A7taxstdlife))</f>
        <v>0</v>
      </c>
      <c r="AK564" s="168">
        <f>IF(A7taxstdlife="n/a","n/a",IF(AK$3&gt;(A7taxstdlife+$E564),((Input!$K$149+Input!$K$115)*$K$7)-SUM($K564:AJ564),((Input!$K$149+Input!$K$115)*$K$7)/A7taxstdlife))</f>
        <v>0</v>
      </c>
      <c r="AL564" s="168">
        <f>IF(A7taxstdlife="n/a","n/a",IF(AL$3&gt;(A7taxstdlife+$E564),((Input!$K$149+Input!$K$115)*$K$7)-SUM($K564:AK564),((Input!$K$149+Input!$K$115)*$K$7)/A7taxstdlife))</f>
        <v>0</v>
      </c>
      <c r="AM564" s="168">
        <f>IF(A7taxstdlife="n/a","n/a",IF(AM$3&gt;(A7taxstdlife+$E564),((Input!$K$149+Input!$K$115)*$K$7)-SUM($K564:AL564),((Input!$K$149+Input!$K$115)*$K$7)/A7taxstdlife))</f>
        <v>0</v>
      </c>
      <c r="AN564" s="168">
        <f>IF(A7taxstdlife="n/a","n/a",IF(AN$3&gt;(A7taxstdlife+$E564),((Input!$K$149+Input!$K$115)*$K$7)-SUM($K564:AM564),((Input!$K$149+Input!$K$115)*$K$7)/A7taxstdlife))</f>
        <v>0</v>
      </c>
      <c r="AO564" s="168">
        <f>IF(A7taxstdlife="n/a","n/a",IF(AO$3&gt;(A7taxstdlife+$E564),((Input!$K$149+Input!$K$115)*$K$7)-SUM($K564:AN564),((Input!$K$149+Input!$K$115)*$K$7)/A7taxstdlife))</f>
        <v>0</v>
      </c>
      <c r="AP564" s="168">
        <f>IF(A7taxstdlife="n/a","n/a",IF(AP$3&gt;(A7taxstdlife+$E564),((Input!$K$149+Input!$K$115)*$K$7)-SUM($K564:AO564),((Input!$K$149+Input!$K$115)*$K$7)/A7taxstdlife))</f>
        <v>0</v>
      </c>
      <c r="AQ564" s="168">
        <f>IF(A7taxstdlife="n/a","n/a",IF(AQ$3&gt;(A7taxstdlife+$E564),((Input!$K$149+Input!$K$115)*$K$7)-SUM($K564:AP564),((Input!$K$149+Input!$K$115)*$K$7)/A7taxstdlife))</f>
        <v>0</v>
      </c>
      <c r="AR564" s="168">
        <f>IF(A7taxstdlife="n/a","n/a",IF(AR$3&gt;(A7taxstdlife+$E564),((Input!$K$149+Input!$K$115)*$K$7)-SUM($K564:AQ564),((Input!$K$149+Input!$K$115)*$K$7)/A7taxstdlife))</f>
        <v>0</v>
      </c>
      <c r="AS564" s="168">
        <f>IF(A7taxstdlife="n/a","n/a",IF(AS$3&gt;(A7taxstdlife+$E564),((Input!$K$149+Input!$K$115)*$K$7)-SUM($K564:AR564),((Input!$K$149+Input!$K$115)*$K$7)/A7taxstdlife))</f>
        <v>0</v>
      </c>
      <c r="AT564" s="168">
        <f>IF(A7taxstdlife="n/a","n/a",IF(AT$3&gt;(A7taxstdlife+$E564),((Input!$K$149+Input!$K$115)*$K$7)-SUM($K564:AS564),((Input!$K$149+Input!$K$115)*$K$7)/A7taxstdlife))</f>
        <v>0</v>
      </c>
      <c r="AU564" s="168">
        <f>IF(A7taxstdlife="n/a","n/a",IF(AU$3&gt;(A7taxstdlife+$E564),((Input!$K$149+Input!$K$115)*$K$7)-SUM($K564:AT564),((Input!$K$149+Input!$K$115)*$K$7)/A7taxstdlife))</f>
        <v>0</v>
      </c>
      <c r="AV564" s="168">
        <f>IF(A7taxstdlife="n/a","n/a",IF(AV$3&gt;(A7taxstdlife+$E564),((Input!$K$149+Input!$K$115)*$K$7)-SUM($K564:AU564),((Input!$K$149+Input!$K$115)*$K$7)/A7taxstdlife))</f>
        <v>0</v>
      </c>
      <c r="AW564" s="168">
        <f>IF(A7taxstdlife="n/a","n/a",IF(AW$3&gt;(A7taxstdlife+$E564),((Input!$K$149+Input!$K$115)*$K$7)-SUM($K564:AV564),((Input!$K$149+Input!$K$115)*$K$7)/A7taxstdlife))</f>
        <v>0</v>
      </c>
      <c r="AX564" s="168">
        <f>IF(A7taxstdlife="n/a","n/a",IF(AX$3&gt;(A7taxstdlife+$E564),((Input!$K$149+Input!$K$115)*$K$7)-SUM($K564:AW564),((Input!$K$149+Input!$K$115)*$K$7)/A7taxstdlife))</f>
        <v>0</v>
      </c>
      <c r="AY564" s="168">
        <f>IF(A7taxstdlife="n/a","n/a",IF(AY$3&gt;(A7taxstdlife+$E564),((Input!$K$149+Input!$K$115)*$K$7)-SUM($K564:AX564),((Input!$K$149+Input!$K$115)*$K$7)/A7taxstdlife))</f>
        <v>0</v>
      </c>
      <c r="AZ564" s="168">
        <f>IF(A7taxstdlife="n/a","n/a",IF(AZ$3&gt;(A7taxstdlife+$E564),((Input!$K$149+Input!$K$115)*$K$7)-SUM($K564:AY564),((Input!$K$149+Input!$K$115)*$K$7)/A7taxstdlife))</f>
        <v>0</v>
      </c>
      <c r="BA564" s="168">
        <f>IF(A7taxstdlife="n/a","n/a",IF(BA$3&gt;(A7taxstdlife+$E564),((Input!$K$149+Input!$K$115)*$K$7)-SUM($K564:AZ564),((Input!$K$149+Input!$K$115)*$K$7)/A7taxstdlife))</f>
        <v>0</v>
      </c>
      <c r="BB564" s="168">
        <f>IF(A7taxstdlife="n/a","n/a",IF(BB$3&gt;(A7taxstdlife+$E564),((Input!$K$149+Input!$K$115)*$K$7)-SUM($K564:BA564),((Input!$K$149+Input!$K$115)*$K$7)/A7taxstdlife))</f>
        <v>0</v>
      </c>
      <c r="BC564" s="168">
        <f>IF(A7taxstdlife="n/a","n/a",IF(BC$3&gt;(A7taxstdlife+$E564),((Input!$K$149+Input!$K$115)*$K$7)-SUM($K564:BB564),((Input!$K$149+Input!$K$115)*$K$7)/A7taxstdlife))</f>
        <v>0</v>
      </c>
      <c r="BD564" s="168">
        <f>IF(A7taxstdlife="n/a","n/a",IF(BD$3&gt;(A7taxstdlife+$E564),((Input!$K$149+Input!$K$115)*$K$7)-SUM($K564:BC564),((Input!$K$149+Input!$K$115)*$K$7)/A7taxstdlife))</f>
        <v>0</v>
      </c>
      <c r="BE564" s="168">
        <f>IF(A7taxstdlife="n/a","n/a",IF(BE$3&gt;(A7taxstdlife+$E564),((Input!$K$149+Input!$K$115)*$K$7)-SUM($K564:BD564),((Input!$K$149+Input!$K$115)*$K$7)/A7taxstdlife))</f>
        <v>0</v>
      </c>
      <c r="BF564" s="168">
        <f>IF(A7taxstdlife="n/a","n/a",IF(BF$3&gt;(A7taxstdlife+$E564),((Input!$K$149+Input!$K$115)*$K$7)-SUM($K564:BE564),((Input!$K$149+Input!$K$115)*$K$7)/A7taxstdlife))</f>
        <v>0</v>
      </c>
      <c r="BG564" s="168">
        <f>IF(A7taxstdlife="n/a","n/a",IF(BG$3&gt;(A7taxstdlife+$E564),((Input!$K$149+Input!$K$115)*$K$7)-SUM($K564:BF564),((Input!$K$149+Input!$K$115)*$K$7)/A7taxstdlife))</f>
        <v>0</v>
      </c>
      <c r="BH564" s="168">
        <f>IF(A7taxstdlife="n/a","n/a",IF(BH$3&gt;(A7taxstdlife+$E564),((Input!$K$149+Input!$K$115)*$K$7)-SUM($K564:BG564),((Input!$K$149+Input!$K$115)*$K$7)/A7taxstdlife))</f>
        <v>0</v>
      </c>
      <c r="BI564" s="168">
        <f>IF(A7taxstdlife="n/a","n/a",IF(BI$3&gt;(A7taxstdlife+$E564),((Input!$K$149+Input!$K$115)*$K$7)-SUM($K564:BH564),((Input!$K$149+Input!$K$115)*$K$7)/A7taxstdlife))</f>
        <v>0</v>
      </c>
      <c r="BJ564" s="20"/>
      <c r="BK564" s="20"/>
      <c r="BL564"/>
      <c r="BM564"/>
      <c r="BN564"/>
      <c r="BO564"/>
      <c r="BP564"/>
      <c r="BQ564"/>
      <c r="BR564"/>
      <c r="BS564"/>
      <c r="BT564"/>
      <c r="BU564"/>
      <c r="BV564"/>
      <c r="BW564"/>
      <c r="BX564"/>
      <c r="BY564"/>
      <c r="BZ564"/>
      <c r="CA564"/>
      <c r="CB564"/>
      <c r="CC564"/>
      <c r="CD564"/>
      <c r="CE564"/>
      <c r="CF564"/>
      <c r="CG564"/>
      <c r="CH564"/>
      <c r="CI564"/>
      <c r="CJ564"/>
      <c r="CK564"/>
      <c r="CL564"/>
      <c r="CM564"/>
      <c r="CN564"/>
      <c r="CO564"/>
      <c r="CP564"/>
      <c r="CQ564"/>
      <c r="CR564"/>
      <c r="CS564"/>
      <c r="CT564"/>
      <c r="CU564"/>
      <c r="CV564"/>
      <c r="CW564"/>
      <c r="CX564"/>
      <c r="CY564"/>
      <c r="CZ564"/>
      <c r="DA564"/>
      <c r="DB564"/>
      <c r="DC564"/>
      <c r="DD564"/>
      <c r="DE564"/>
      <c r="DF564"/>
      <c r="DG564"/>
      <c r="DH564"/>
      <c r="DI564"/>
      <c r="DJ564"/>
      <c r="DK564"/>
      <c r="DL564"/>
      <c r="DM564"/>
      <c r="DN564"/>
      <c r="DO564"/>
      <c r="DP564"/>
      <c r="DQ564"/>
      <c r="DR564"/>
      <c r="DS564"/>
      <c r="DT564"/>
      <c r="DU564"/>
      <c r="DV564"/>
      <c r="DW564"/>
      <c r="DX564"/>
      <c r="DY564"/>
      <c r="DZ564"/>
      <c r="EA564"/>
      <c r="EB564"/>
      <c r="EC564"/>
      <c r="ED564"/>
      <c r="EE564"/>
      <c r="EF564"/>
      <c r="EG564"/>
      <c r="EH564"/>
      <c r="EI564"/>
      <c r="EJ564"/>
      <c r="EK564"/>
      <c r="EL564"/>
      <c r="EM564"/>
      <c r="EN564"/>
      <c r="EO564"/>
      <c r="EP564"/>
      <c r="EQ564"/>
      <c r="ER564"/>
      <c r="ES564"/>
      <c r="ET564"/>
      <c r="EU564"/>
      <c r="EV564"/>
      <c r="EW564"/>
      <c r="EX564"/>
      <c r="EY564"/>
      <c r="EZ564"/>
      <c r="FA564"/>
      <c r="FB564"/>
      <c r="FC564"/>
      <c r="FD564"/>
      <c r="FE564"/>
      <c r="FF564"/>
      <c r="FG564"/>
      <c r="FH564"/>
      <c r="FI564"/>
      <c r="FJ564"/>
      <c r="FK564"/>
      <c r="FL564"/>
      <c r="FM564"/>
      <c r="FN564"/>
      <c r="FO564"/>
      <c r="FP564"/>
      <c r="FQ564"/>
      <c r="FR564"/>
      <c r="FS564"/>
      <c r="FT564"/>
      <c r="FU564"/>
      <c r="FV564"/>
      <c r="FW564"/>
      <c r="FX564"/>
      <c r="FY564"/>
      <c r="FZ564"/>
      <c r="GA564"/>
      <c r="GB564"/>
      <c r="GC564"/>
      <c r="GD564"/>
      <c r="GE564"/>
      <c r="GF564"/>
      <c r="GG564"/>
      <c r="GH564"/>
      <c r="GI564"/>
      <c r="GJ564"/>
      <c r="GK564"/>
      <c r="GL564"/>
      <c r="GM564"/>
      <c r="GN564"/>
      <c r="GO564"/>
      <c r="GP564"/>
      <c r="GQ564"/>
      <c r="GR564"/>
      <c r="GS564"/>
      <c r="GT564"/>
      <c r="GU564"/>
      <c r="GV564"/>
      <c r="GW564"/>
      <c r="GX564"/>
      <c r="GY564"/>
      <c r="GZ564"/>
      <c r="HA564"/>
      <c r="HB564"/>
      <c r="HC564"/>
      <c r="HD564"/>
      <c r="HE564"/>
      <c r="HF564"/>
      <c r="HG564"/>
      <c r="HH564"/>
      <c r="HI564"/>
      <c r="HJ564"/>
      <c r="HK564"/>
      <c r="HL564"/>
      <c r="HM564"/>
      <c r="HN564"/>
      <c r="HO564"/>
      <c r="HP564"/>
      <c r="HQ564"/>
      <c r="HR564"/>
      <c r="HS564"/>
      <c r="HT564"/>
      <c r="HU564"/>
      <c r="HV564"/>
      <c r="HW564"/>
      <c r="HX564"/>
      <c r="HY564"/>
      <c r="HZ564"/>
      <c r="IA564"/>
      <c r="IB564"/>
      <c r="IC564"/>
      <c r="ID564"/>
      <c r="IE564"/>
      <c r="IF564"/>
      <c r="IG564"/>
      <c r="IH564"/>
      <c r="II564"/>
      <c r="IJ564"/>
      <c r="IK564"/>
      <c r="IL564"/>
      <c r="IM564"/>
      <c r="IN564"/>
      <c r="IO564"/>
      <c r="IP564"/>
      <c r="IQ564"/>
      <c r="IR564"/>
      <c r="IS564"/>
      <c r="IT564"/>
      <c r="IU564"/>
      <c r="IV564"/>
    </row>
    <row r="565" spans="1:256" s="5" customFormat="1" hidden="1" outlineLevel="2">
      <c r="A565" s="20"/>
      <c r="B565" s="20"/>
      <c r="C565" s="38"/>
      <c r="D565" s="641"/>
      <c r="E565" s="287">
        <v>6</v>
      </c>
      <c r="F565" s="40"/>
      <c r="G565" s="313"/>
      <c r="H565" s="315"/>
      <c r="I565" s="315"/>
      <c r="J565" s="315"/>
      <c r="K565" s="315"/>
      <c r="L565" s="314"/>
      <c r="M565" s="168">
        <f>IF(A7taxstdlife="n/a","n/a",IF(M$3&gt;(A7taxstdlife+$E565),((Input!$L$149+Input!$L$115)*$L$7)-SUM($L565:L565),((Input!$L$149+Input!$L$115)*$L$7)/A7taxstdlife))</f>
        <v>0</v>
      </c>
      <c r="N565" s="168">
        <f>IF(A7taxstdlife="n/a","n/a",IF(N$3&gt;(A7taxstdlife+$E565),((Input!$L$149+Input!$L$115)*$L$7)-SUM($L565:M565),((Input!$L$149+Input!$L$115)*$L$7)/A7taxstdlife))</f>
        <v>0</v>
      </c>
      <c r="O565" s="168">
        <f>IF(A7taxstdlife="n/a","n/a",IF(O$3&gt;(A7taxstdlife+$E565),((Input!$L$149+Input!$L$115)*$L$7)-SUM($L565:N565),((Input!$L$149+Input!$L$115)*$L$7)/A7taxstdlife))</f>
        <v>0</v>
      </c>
      <c r="P565" s="168">
        <f>IF(A7taxstdlife="n/a","n/a",IF(P$3&gt;(A7taxstdlife+$E565),((Input!$L$149+Input!$L$115)*$L$7)-SUM($L565:O565),((Input!$L$149+Input!$L$115)*$L$7)/A7taxstdlife))</f>
        <v>0</v>
      </c>
      <c r="Q565" s="168">
        <f>IF(A7taxstdlife="n/a","n/a",IF(Q$3&gt;(A7taxstdlife+$E565),((Input!$L$149+Input!$L$115)*$L$7)-SUM($L565:P565),((Input!$L$149+Input!$L$115)*$L$7)/A7taxstdlife))</f>
        <v>0</v>
      </c>
      <c r="R565" s="168">
        <f>IF(A7taxstdlife="n/a","n/a",IF(R$3&gt;(A7taxstdlife+$E565),((Input!$L$149+Input!$L$115)*$L$7)-SUM($L565:Q565),((Input!$L$149+Input!$L$115)*$L$7)/A7taxstdlife))</f>
        <v>0</v>
      </c>
      <c r="S565" s="168">
        <f>IF(A7taxstdlife="n/a","n/a",IF(S$3&gt;(A7taxstdlife+$E565),((Input!$L$149+Input!$L$115)*$L$7)-SUM($L565:R565),((Input!$L$149+Input!$L$115)*$L$7)/A7taxstdlife))</f>
        <v>0</v>
      </c>
      <c r="T565" s="168">
        <f>IF(A7taxstdlife="n/a","n/a",IF(T$3&gt;(A7taxstdlife+$E565),((Input!$L$149+Input!$L$115)*$L$7)-SUM($L565:S565),((Input!$L$149+Input!$L$115)*$L$7)/A7taxstdlife))</f>
        <v>0</v>
      </c>
      <c r="U565" s="168">
        <f>IF(A7taxstdlife="n/a","n/a",IF(U$3&gt;(A7taxstdlife+$E565),((Input!$L$149+Input!$L$115)*$L$7)-SUM($L565:T565),((Input!$L$149+Input!$L$115)*$L$7)/A7taxstdlife))</f>
        <v>0</v>
      </c>
      <c r="V565" s="168">
        <f>IF(A7taxstdlife="n/a","n/a",IF(V$3&gt;(A7taxstdlife+$E565),((Input!$L$149+Input!$L$115)*$L$7)-SUM($L565:U565),((Input!$L$149+Input!$L$115)*$L$7)/A7taxstdlife))</f>
        <v>0</v>
      </c>
      <c r="W565" s="168">
        <f>IF(A7taxstdlife="n/a","n/a",IF(W$3&gt;(A7taxstdlife+$E565),((Input!$L$149+Input!$L$115)*$L$7)-SUM($L565:V565),((Input!$L$149+Input!$L$115)*$L$7)/A7taxstdlife))</f>
        <v>0</v>
      </c>
      <c r="X565" s="168">
        <f>IF(A7taxstdlife="n/a","n/a",IF(X$3&gt;(A7taxstdlife+$E565),((Input!$L$149+Input!$L$115)*$L$7)-SUM($L565:W565),((Input!$L$149+Input!$L$115)*$L$7)/A7taxstdlife))</f>
        <v>0</v>
      </c>
      <c r="Y565" s="168">
        <f>IF(A7taxstdlife="n/a","n/a",IF(Y$3&gt;(A7taxstdlife+$E565),((Input!$L$149+Input!$L$115)*$L$7)-SUM($L565:X565),((Input!$L$149+Input!$L$115)*$L$7)/A7taxstdlife))</f>
        <v>0</v>
      </c>
      <c r="Z565" s="168">
        <f>IF(A7taxstdlife="n/a","n/a",IF(Z$3&gt;(A7taxstdlife+$E565),((Input!$L$149+Input!$L$115)*$L$7)-SUM($L565:Y565),((Input!$L$149+Input!$L$115)*$L$7)/A7taxstdlife))</f>
        <v>0</v>
      </c>
      <c r="AA565" s="168">
        <f>IF(A7taxstdlife="n/a","n/a",IF(AA$3&gt;(A7taxstdlife+$E565),((Input!$L$149+Input!$L$115)*$L$7)-SUM($L565:Z565),((Input!$L$149+Input!$L$115)*$L$7)/A7taxstdlife))</f>
        <v>0</v>
      </c>
      <c r="AB565" s="168">
        <f>IF(A7taxstdlife="n/a","n/a",IF(AB$3&gt;(A7taxstdlife+$E565),((Input!$L$149+Input!$L$115)*$L$7)-SUM($L565:AA565),((Input!$L$149+Input!$L$115)*$L$7)/A7taxstdlife))</f>
        <v>0</v>
      </c>
      <c r="AC565" s="168">
        <f>IF(A7taxstdlife="n/a","n/a",IF(AC$3&gt;(A7taxstdlife+$E565),((Input!$L$149+Input!$L$115)*$L$7)-SUM($L565:AB565),((Input!$L$149+Input!$L$115)*$L$7)/A7taxstdlife))</f>
        <v>0</v>
      </c>
      <c r="AD565" s="168">
        <f>IF(A7taxstdlife="n/a","n/a",IF(AD$3&gt;(A7taxstdlife+$E565),((Input!$L$149+Input!$L$115)*$L$7)-SUM($L565:AC565),((Input!$L$149+Input!$L$115)*$L$7)/A7taxstdlife))</f>
        <v>0</v>
      </c>
      <c r="AE565" s="168">
        <f>IF(A7taxstdlife="n/a","n/a",IF(AE$3&gt;(A7taxstdlife+$E565),((Input!$L$149+Input!$L$115)*$L$7)-SUM($L565:AD565),((Input!$L$149+Input!$L$115)*$L$7)/A7taxstdlife))</f>
        <v>0</v>
      </c>
      <c r="AF565" s="168">
        <f>IF(A7taxstdlife="n/a","n/a",IF(AF$3&gt;(A7taxstdlife+$E565),((Input!$L$149+Input!$L$115)*$L$7)-SUM($L565:AE565),((Input!$L$149+Input!$L$115)*$L$7)/A7taxstdlife))</f>
        <v>0</v>
      </c>
      <c r="AG565" s="168">
        <f>IF(A7taxstdlife="n/a","n/a",IF(AG$3&gt;(A7taxstdlife+$E565),((Input!$L$149+Input!$L$115)*$L$7)-SUM($L565:AF565),((Input!$L$149+Input!$L$115)*$L$7)/A7taxstdlife))</f>
        <v>0</v>
      </c>
      <c r="AH565" s="168">
        <f>IF(A7taxstdlife="n/a","n/a",IF(AH$3&gt;(A7taxstdlife+$E565),((Input!$L$149+Input!$L$115)*$L$7)-SUM($L565:AG565),((Input!$L$149+Input!$L$115)*$L$7)/A7taxstdlife))</f>
        <v>0</v>
      </c>
      <c r="AI565" s="168">
        <f>IF(A7taxstdlife="n/a","n/a",IF(AI$3&gt;(A7taxstdlife+$E565),((Input!$L$149+Input!$L$115)*$L$7)-SUM($L565:AH565),((Input!$L$149+Input!$L$115)*$L$7)/A7taxstdlife))</f>
        <v>0</v>
      </c>
      <c r="AJ565" s="168">
        <f>IF(A7taxstdlife="n/a","n/a",IF(AJ$3&gt;(A7taxstdlife+$E565),((Input!$L$149+Input!$L$115)*$L$7)-SUM($L565:AI565),((Input!$L$149+Input!$L$115)*$L$7)/A7taxstdlife))</f>
        <v>0</v>
      </c>
      <c r="AK565" s="168">
        <f>IF(A7taxstdlife="n/a","n/a",IF(AK$3&gt;(A7taxstdlife+$E565),((Input!$L$149+Input!$L$115)*$L$7)-SUM($L565:AJ565),((Input!$L$149+Input!$L$115)*$L$7)/A7taxstdlife))</f>
        <v>0</v>
      </c>
      <c r="AL565" s="168">
        <f>IF(A7taxstdlife="n/a","n/a",IF(AL$3&gt;(A7taxstdlife+$E565),((Input!$L$149+Input!$L$115)*$L$7)-SUM($L565:AK565),((Input!$L$149+Input!$L$115)*$L$7)/A7taxstdlife))</f>
        <v>0</v>
      </c>
      <c r="AM565" s="168">
        <f>IF(A7taxstdlife="n/a","n/a",IF(AM$3&gt;(A7taxstdlife+$E565),((Input!$L$149+Input!$L$115)*$L$7)-SUM($L565:AL565),((Input!$L$149+Input!$L$115)*$L$7)/A7taxstdlife))</f>
        <v>0</v>
      </c>
      <c r="AN565" s="168">
        <f>IF(A7taxstdlife="n/a","n/a",IF(AN$3&gt;(A7taxstdlife+$E565),((Input!$L$149+Input!$L$115)*$L$7)-SUM($L565:AM565),((Input!$L$149+Input!$L$115)*$L$7)/A7taxstdlife))</f>
        <v>0</v>
      </c>
      <c r="AO565" s="168">
        <f>IF(A7taxstdlife="n/a","n/a",IF(AO$3&gt;(A7taxstdlife+$E565),((Input!$L$149+Input!$L$115)*$L$7)-SUM($L565:AN565),((Input!$L$149+Input!$L$115)*$L$7)/A7taxstdlife))</f>
        <v>0</v>
      </c>
      <c r="AP565" s="168">
        <f>IF(A7taxstdlife="n/a","n/a",IF(AP$3&gt;(A7taxstdlife+$E565),((Input!$L$149+Input!$L$115)*$L$7)-SUM($L565:AO565),((Input!$L$149+Input!$L$115)*$L$7)/A7taxstdlife))</f>
        <v>0</v>
      </c>
      <c r="AQ565" s="168">
        <f>IF(A7taxstdlife="n/a","n/a",IF(AQ$3&gt;(A7taxstdlife+$E565),((Input!$L$149+Input!$L$115)*$L$7)-SUM($L565:AP565),((Input!$L$149+Input!$L$115)*$L$7)/A7taxstdlife))</f>
        <v>0</v>
      </c>
      <c r="AR565" s="168">
        <f>IF(A7taxstdlife="n/a","n/a",IF(AR$3&gt;(A7taxstdlife+$E565),((Input!$L$149+Input!$L$115)*$L$7)-SUM($L565:AQ565),((Input!$L$149+Input!$L$115)*$L$7)/A7taxstdlife))</f>
        <v>0</v>
      </c>
      <c r="AS565" s="168">
        <f>IF(A7taxstdlife="n/a","n/a",IF(AS$3&gt;(A7taxstdlife+$E565),((Input!$L$149+Input!$L$115)*$L$7)-SUM($L565:AR565),((Input!$L$149+Input!$L$115)*$L$7)/A7taxstdlife))</f>
        <v>0</v>
      </c>
      <c r="AT565" s="168">
        <f>IF(A7taxstdlife="n/a","n/a",IF(AT$3&gt;(A7taxstdlife+$E565),((Input!$L$149+Input!$L$115)*$L$7)-SUM($L565:AS565),((Input!$L$149+Input!$L$115)*$L$7)/A7taxstdlife))</f>
        <v>0</v>
      </c>
      <c r="AU565" s="168">
        <f>IF(A7taxstdlife="n/a","n/a",IF(AU$3&gt;(A7taxstdlife+$E565),((Input!$L$149+Input!$L$115)*$L$7)-SUM($L565:AT565),((Input!$L$149+Input!$L$115)*$L$7)/A7taxstdlife))</f>
        <v>0</v>
      </c>
      <c r="AV565" s="168">
        <f>IF(A7taxstdlife="n/a","n/a",IF(AV$3&gt;(A7taxstdlife+$E565),((Input!$L$149+Input!$L$115)*$L$7)-SUM($L565:AU565),((Input!$L$149+Input!$L$115)*$L$7)/A7taxstdlife))</f>
        <v>0</v>
      </c>
      <c r="AW565" s="168">
        <f>IF(A7taxstdlife="n/a","n/a",IF(AW$3&gt;(A7taxstdlife+$E565),((Input!$L$149+Input!$L$115)*$L$7)-SUM($L565:AV565),((Input!$L$149+Input!$L$115)*$L$7)/A7taxstdlife))</f>
        <v>0</v>
      </c>
      <c r="AX565" s="168">
        <f>IF(A7taxstdlife="n/a","n/a",IF(AX$3&gt;(A7taxstdlife+$E565),((Input!$L$149+Input!$L$115)*$L$7)-SUM($L565:AW565),((Input!$L$149+Input!$L$115)*$L$7)/A7taxstdlife))</f>
        <v>0</v>
      </c>
      <c r="AY565" s="168">
        <f>IF(A7taxstdlife="n/a","n/a",IF(AY$3&gt;(A7taxstdlife+$E565),((Input!$L$149+Input!$L$115)*$L$7)-SUM($L565:AX565),((Input!$L$149+Input!$L$115)*$L$7)/A7taxstdlife))</f>
        <v>0</v>
      </c>
      <c r="AZ565" s="168">
        <f>IF(A7taxstdlife="n/a","n/a",IF(AZ$3&gt;(A7taxstdlife+$E565),((Input!$L$149+Input!$L$115)*$L$7)-SUM($L565:AY565),((Input!$L$149+Input!$L$115)*$L$7)/A7taxstdlife))</f>
        <v>0</v>
      </c>
      <c r="BA565" s="168">
        <f>IF(A7taxstdlife="n/a","n/a",IF(BA$3&gt;(A7taxstdlife+$E565),((Input!$L$149+Input!$L$115)*$L$7)-SUM($L565:AZ565),((Input!$L$149+Input!$L$115)*$L$7)/A7taxstdlife))</f>
        <v>0</v>
      </c>
      <c r="BB565" s="168">
        <f>IF(A7taxstdlife="n/a","n/a",IF(BB$3&gt;(A7taxstdlife+$E565),((Input!$L$149+Input!$L$115)*$L$7)-SUM($L565:BA565),((Input!$L$149+Input!$L$115)*$L$7)/A7taxstdlife))</f>
        <v>0</v>
      </c>
      <c r="BC565" s="168">
        <f>IF(A7taxstdlife="n/a","n/a",IF(BC$3&gt;(A7taxstdlife+$E565),((Input!$L$149+Input!$L$115)*$L$7)-SUM($L565:BB565),((Input!$L$149+Input!$L$115)*$L$7)/A7taxstdlife))</f>
        <v>0</v>
      </c>
      <c r="BD565" s="168">
        <f>IF(A7taxstdlife="n/a","n/a",IF(BD$3&gt;(A7taxstdlife+$E565),((Input!$L$149+Input!$L$115)*$L$7)-SUM($L565:BC565),((Input!$L$149+Input!$L$115)*$L$7)/A7taxstdlife))</f>
        <v>0</v>
      </c>
      <c r="BE565" s="168">
        <f>IF(A7taxstdlife="n/a","n/a",IF(BE$3&gt;(A7taxstdlife+$E565),((Input!$L$149+Input!$L$115)*$L$7)-SUM($L565:BD565),((Input!$L$149+Input!$L$115)*$L$7)/A7taxstdlife))</f>
        <v>0</v>
      </c>
      <c r="BF565" s="168">
        <f>IF(A7taxstdlife="n/a","n/a",IF(BF$3&gt;(A7taxstdlife+$E565),((Input!$L$149+Input!$L$115)*$L$7)-SUM($L565:BE565),((Input!$L$149+Input!$L$115)*$L$7)/A7taxstdlife))</f>
        <v>0</v>
      </c>
      <c r="BG565" s="168">
        <f>IF(A7taxstdlife="n/a","n/a",IF(BG$3&gt;(A7taxstdlife+$E565),((Input!$L$149+Input!$L$115)*$L$7)-SUM($L565:BF565),((Input!$L$149+Input!$L$115)*$L$7)/A7taxstdlife))</f>
        <v>0</v>
      </c>
      <c r="BH565" s="168">
        <f>IF(A7taxstdlife="n/a","n/a",IF(BH$3&gt;(A7taxstdlife+$E565),((Input!$L$149+Input!$L$115)*$L$7)-SUM($L565:BG565),((Input!$L$149+Input!$L$115)*$L$7)/A7taxstdlife))</f>
        <v>0</v>
      </c>
      <c r="BI565" s="168">
        <f>IF(A7taxstdlife="n/a","n/a",IF(BI$3&gt;(A7taxstdlife+$E565),((Input!$L$149+Input!$L$115)*$L$7)-SUM($L565:BH565),((Input!$L$149+Input!$L$115)*$L$7)/A7taxstdlife))</f>
        <v>0</v>
      </c>
      <c r="BJ565" s="20"/>
      <c r="BK565" s="20"/>
      <c r="BL565"/>
      <c r="BM565"/>
      <c r="BN565"/>
      <c r="BO565"/>
      <c r="BP565"/>
      <c r="BQ565"/>
      <c r="BR565"/>
      <c r="BS565"/>
      <c r="BT565"/>
      <c r="BU565"/>
      <c r="BV565"/>
      <c r="BW565"/>
      <c r="BX565"/>
      <c r="BY565"/>
      <c r="BZ565"/>
      <c r="CA565"/>
      <c r="CB565"/>
      <c r="CC565"/>
      <c r="CD565"/>
      <c r="CE565"/>
      <c r="CF565"/>
      <c r="CG565"/>
      <c r="CH565"/>
      <c r="CI565"/>
      <c r="CJ565"/>
      <c r="CK565"/>
      <c r="CL565"/>
      <c r="CM565"/>
      <c r="CN565"/>
      <c r="CO565"/>
      <c r="CP565"/>
      <c r="CQ565"/>
      <c r="CR565"/>
      <c r="CS565"/>
      <c r="CT565"/>
      <c r="CU565"/>
      <c r="CV565"/>
      <c r="CW565"/>
      <c r="CX565"/>
      <c r="CY565"/>
      <c r="CZ565"/>
      <c r="DA565"/>
      <c r="DB565"/>
      <c r="DC565"/>
      <c r="DD565"/>
      <c r="DE565"/>
      <c r="DF565"/>
      <c r="DG565"/>
      <c r="DH565"/>
      <c r="DI565"/>
      <c r="DJ565"/>
      <c r="DK565"/>
      <c r="DL565"/>
      <c r="DM565"/>
      <c r="DN565"/>
      <c r="DO565"/>
      <c r="DP565"/>
      <c r="DQ565"/>
      <c r="DR565"/>
      <c r="DS565"/>
      <c r="DT565"/>
      <c r="DU565"/>
      <c r="DV565"/>
      <c r="DW565"/>
      <c r="DX565"/>
      <c r="DY565"/>
      <c r="DZ565"/>
      <c r="EA565"/>
      <c r="EB565"/>
      <c r="EC565"/>
      <c r="ED565"/>
      <c r="EE565"/>
      <c r="EF565"/>
      <c r="EG565"/>
      <c r="EH565"/>
      <c r="EI565"/>
      <c r="EJ565"/>
      <c r="EK565"/>
      <c r="EL565"/>
      <c r="EM565"/>
      <c r="EN565"/>
      <c r="EO565"/>
      <c r="EP565"/>
      <c r="EQ565"/>
      <c r="ER565"/>
      <c r="ES565"/>
      <c r="ET565"/>
      <c r="EU565"/>
      <c r="EV565"/>
      <c r="EW565"/>
      <c r="EX565"/>
      <c r="EY565"/>
      <c r="EZ565"/>
      <c r="FA565"/>
      <c r="FB565"/>
      <c r="FC565"/>
      <c r="FD565"/>
      <c r="FE565"/>
      <c r="FF565"/>
      <c r="FG565"/>
      <c r="FH565"/>
      <c r="FI565"/>
      <c r="FJ565"/>
      <c r="FK565"/>
      <c r="FL565"/>
      <c r="FM565"/>
      <c r="FN565"/>
      <c r="FO565"/>
      <c r="FP565"/>
      <c r="FQ565"/>
      <c r="FR565"/>
      <c r="FS565"/>
      <c r="FT565"/>
      <c r="FU565"/>
      <c r="FV565"/>
      <c r="FW565"/>
      <c r="FX565"/>
      <c r="FY565"/>
      <c r="FZ565"/>
      <c r="GA565"/>
      <c r="GB565"/>
      <c r="GC565"/>
      <c r="GD565"/>
      <c r="GE565"/>
      <c r="GF565"/>
      <c r="GG565"/>
      <c r="GH565"/>
      <c r="GI565"/>
      <c r="GJ565"/>
      <c r="GK565"/>
      <c r="GL565"/>
      <c r="GM565"/>
      <c r="GN565"/>
      <c r="GO565"/>
      <c r="GP565"/>
      <c r="GQ565"/>
      <c r="GR565"/>
      <c r="GS565"/>
      <c r="GT565"/>
      <c r="GU565"/>
      <c r="GV565"/>
      <c r="GW565"/>
      <c r="GX565"/>
      <c r="GY565"/>
      <c r="GZ565"/>
      <c r="HA565"/>
      <c r="HB565"/>
      <c r="HC565"/>
      <c r="HD565"/>
      <c r="HE565"/>
      <c r="HF565"/>
      <c r="HG565"/>
      <c r="HH565"/>
      <c r="HI565"/>
      <c r="HJ565"/>
      <c r="HK565"/>
      <c r="HL565"/>
      <c r="HM565"/>
      <c r="HN565"/>
      <c r="HO565"/>
      <c r="HP565"/>
      <c r="HQ565"/>
      <c r="HR565"/>
      <c r="HS565"/>
      <c r="HT565"/>
      <c r="HU565"/>
      <c r="HV565"/>
      <c r="HW565"/>
      <c r="HX565"/>
      <c r="HY565"/>
      <c r="HZ565"/>
      <c r="IA565"/>
      <c r="IB565"/>
      <c r="IC565"/>
      <c r="ID565"/>
      <c r="IE565"/>
      <c r="IF565"/>
      <c r="IG565"/>
      <c r="IH565"/>
      <c r="II565"/>
      <c r="IJ565"/>
      <c r="IK565"/>
      <c r="IL565"/>
      <c r="IM565"/>
      <c r="IN565"/>
      <c r="IO565"/>
      <c r="IP565"/>
      <c r="IQ565"/>
      <c r="IR565"/>
      <c r="IS565"/>
      <c r="IT565"/>
      <c r="IU565"/>
      <c r="IV565"/>
    </row>
    <row r="566" spans="1:256" s="5" customFormat="1" hidden="1" outlineLevel="2">
      <c r="A566" s="20"/>
      <c r="B566" s="20"/>
      <c r="C566" s="38"/>
      <c r="D566" s="641"/>
      <c r="E566" s="287">
        <v>7</v>
      </c>
      <c r="F566" s="40"/>
      <c r="G566" s="313"/>
      <c r="H566" s="315"/>
      <c r="I566" s="315"/>
      <c r="J566" s="315"/>
      <c r="K566" s="315"/>
      <c r="L566" s="315"/>
      <c r="M566" s="314"/>
      <c r="N566" s="168">
        <f>IF(A7taxstdlife="n/a","n/a",IF(N$3&gt;(A7taxstdlife+$E566),((Input!$M$149+Input!$M$115)*$M$7)-SUM($M566:M566),((Input!$M$149+Input!$M$115)*$M$7)/A7taxstdlife))</f>
        <v>0</v>
      </c>
      <c r="O566" s="168">
        <f>IF(A7taxstdlife="n/a","n/a",IF(O$3&gt;(A7taxstdlife+$E566),((Input!$M$149+Input!$M$115)*$M$7)-SUM($M566:N566),((Input!$M$149+Input!$M$115)*$M$7)/A7taxstdlife))</f>
        <v>0</v>
      </c>
      <c r="P566" s="168">
        <f>IF(A7taxstdlife="n/a","n/a",IF(P$3&gt;(A7taxstdlife+$E566),((Input!$M$149+Input!$M$115)*$M$7)-SUM($M566:O566),((Input!$M$149+Input!$M$115)*$M$7)/A7taxstdlife))</f>
        <v>0</v>
      </c>
      <c r="Q566" s="168">
        <f>IF(A7taxstdlife="n/a","n/a",IF(Q$3&gt;(A7taxstdlife+$E566),((Input!$M$149+Input!$M$115)*$M$7)-SUM($M566:P566),((Input!$M$149+Input!$M$115)*$M$7)/A7taxstdlife))</f>
        <v>0</v>
      </c>
      <c r="R566" s="168">
        <f>IF(A7taxstdlife="n/a","n/a",IF(R$3&gt;(A7taxstdlife+$E566),((Input!$M$149+Input!$M$115)*$M$7)-SUM($M566:Q566),((Input!$M$149+Input!$M$115)*$M$7)/A7taxstdlife))</f>
        <v>0</v>
      </c>
      <c r="S566" s="168">
        <f>IF(A7taxstdlife="n/a","n/a",IF(S$3&gt;(A7taxstdlife+$E566),((Input!$M$149+Input!$M$115)*$M$7)-SUM($M566:R566),((Input!$M$149+Input!$M$115)*$M$7)/A7taxstdlife))</f>
        <v>0</v>
      </c>
      <c r="T566" s="168">
        <f>IF(A7taxstdlife="n/a","n/a",IF(T$3&gt;(A7taxstdlife+$E566),((Input!$M$149+Input!$M$115)*$M$7)-SUM($M566:S566),((Input!$M$149+Input!$M$115)*$M$7)/A7taxstdlife))</f>
        <v>0</v>
      </c>
      <c r="U566" s="168">
        <f>IF(A7taxstdlife="n/a","n/a",IF(U$3&gt;(A7taxstdlife+$E566),((Input!$M$149+Input!$M$115)*$M$7)-SUM($M566:T566),((Input!$M$149+Input!$M$115)*$M$7)/A7taxstdlife))</f>
        <v>0</v>
      </c>
      <c r="V566" s="168">
        <f>IF(A7taxstdlife="n/a","n/a",IF(V$3&gt;(A7taxstdlife+$E566),((Input!$M$149+Input!$M$115)*$M$7)-SUM($M566:U566),((Input!$M$149+Input!$M$115)*$M$7)/A7taxstdlife))</f>
        <v>0</v>
      </c>
      <c r="W566" s="168">
        <f>IF(A7taxstdlife="n/a","n/a",IF(W$3&gt;(A7taxstdlife+$E566),((Input!$M$149+Input!$M$115)*$M$7)-SUM($M566:V566),((Input!$M$149+Input!$M$115)*$M$7)/A7taxstdlife))</f>
        <v>0</v>
      </c>
      <c r="X566" s="168">
        <f>IF(A7taxstdlife="n/a","n/a",IF(X$3&gt;(A7taxstdlife+$E566),((Input!$M$149+Input!$M$115)*$M$7)-SUM($M566:W566),((Input!$M$149+Input!$M$115)*$M$7)/A7taxstdlife))</f>
        <v>0</v>
      </c>
      <c r="Y566" s="168">
        <f>IF(A7taxstdlife="n/a","n/a",IF(Y$3&gt;(A7taxstdlife+$E566),((Input!$M$149+Input!$M$115)*$M$7)-SUM($M566:X566),((Input!$M$149+Input!$M$115)*$M$7)/A7taxstdlife))</f>
        <v>0</v>
      </c>
      <c r="Z566" s="168">
        <f>IF(A7taxstdlife="n/a","n/a",IF(Z$3&gt;(A7taxstdlife+$E566),((Input!$M$149+Input!$M$115)*$M$7)-SUM($M566:Y566),((Input!$M$149+Input!$M$115)*$M$7)/A7taxstdlife))</f>
        <v>0</v>
      </c>
      <c r="AA566" s="168">
        <f>IF(A7taxstdlife="n/a","n/a",IF(AA$3&gt;(A7taxstdlife+$E566),((Input!$M$149+Input!$M$115)*$M$7)-SUM($M566:Z566),((Input!$M$149+Input!$M$115)*$M$7)/A7taxstdlife))</f>
        <v>0</v>
      </c>
      <c r="AB566" s="168">
        <f>IF(A7taxstdlife="n/a","n/a",IF(AB$3&gt;(A7taxstdlife+$E566),((Input!$M$149+Input!$M$115)*$M$7)-SUM($M566:AA566),((Input!$M$149+Input!$M$115)*$M$7)/A7taxstdlife))</f>
        <v>0</v>
      </c>
      <c r="AC566" s="168">
        <f>IF(A7taxstdlife="n/a","n/a",IF(AC$3&gt;(A7taxstdlife+$E566),((Input!$M$149+Input!$M$115)*$M$7)-SUM($M566:AB566),((Input!$M$149+Input!$M$115)*$M$7)/A7taxstdlife))</f>
        <v>0</v>
      </c>
      <c r="AD566" s="168">
        <f>IF(A7taxstdlife="n/a","n/a",IF(AD$3&gt;(A7taxstdlife+$E566),((Input!$M$149+Input!$M$115)*$M$7)-SUM($M566:AC566),((Input!$M$149+Input!$M$115)*$M$7)/A7taxstdlife))</f>
        <v>0</v>
      </c>
      <c r="AE566" s="168">
        <f>IF(A7taxstdlife="n/a","n/a",IF(AE$3&gt;(A7taxstdlife+$E566),((Input!$M$149+Input!$M$115)*$M$7)-SUM($M566:AD566),((Input!$M$149+Input!$M$115)*$M$7)/A7taxstdlife))</f>
        <v>0</v>
      </c>
      <c r="AF566" s="168">
        <f>IF(A7taxstdlife="n/a","n/a",IF(AF$3&gt;(A7taxstdlife+$E566),((Input!$M$149+Input!$M$115)*$M$7)-SUM($M566:AE566),((Input!$M$149+Input!$M$115)*$M$7)/A7taxstdlife))</f>
        <v>0</v>
      </c>
      <c r="AG566" s="168">
        <f>IF(A7taxstdlife="n/a","n/a",IF(AG$3&gt;(A7taxstdlife+$E566),((Input!$M$149+Input!$M$115)*$M$7)-SUM($M566:AF566),((Input!$M$149+Input!$M$115)*$M$7)/A7taxstdlife))</f>
        <v>0</v>
      </c>
      <c r="AH566" s="168">
        <f>IF(A7taxstdlife="n/a","n/a",IF(AH$3&gt;(A7taxstdlife+$E566),((Input!$M$149+Input!$M$115)*$M$7)-SUM($M566:AG566),((Input!$M$149+Input!$M$115)*$M$7)/A7taxstdlife))</f>
        <v>0</v>
      </c>
      <c r="AI566" s="168">
        <f>IF(A7taxstdlife="n/a","n/a",IF(AI$3&gt;(A7taxstdlife+$E566),((Input!$M$149+Input!$M$115)*$M$7)-SUM($M566:AH566),((Input!$M$149+Input!$M$115)*$M$7)/A7taxstdlife))</f>
        <v>0</v>
      </c>
      <c r="AJ566" s="168">
        <f>IF(A7taxstdlife="n/a","n/a",IF(AJ$3&gt;(A7taxstdlife+$E566),((Input!$M$149+Input!$M$115)*$M$7)-SUM($M566:AI566),((Input!$M$149+Input!$M$115)*$M$7)/A7taxstdlife))</f>
        <v>0</v>
      </c>
      <c r="AK566" s="168">
        <f>IF(A7taxstdlife="n/a","n/a",IF(AK$3&gt;(A7taxstdlife+$E566),((Input!$M$149+Input!$M$115)*$M$7)-SUM($M566:AJ566),((Input!$M$149+Input!$M$115)*$M$7)/A7taxstdlife))</f>
        <v>0</v>
      </c>
      <c r="AL566" s="168">
        <f>IF(A7taxstdlife="n/a","n/a",IF(AL$3&gt;(A7taxstdlife+$E566),((Input!$M$149+Input!$M$115)*$M$7)-SUM($M566:AK566),((Input!$M$149+Input!$M$115)*$M$7)/A7taxstdlife))</f>
        <v>0</v>
      </c>
      <c r="AM566" s="168">
        <f>IF(A7taxstdlife="n/a","n/a",IF(AM$3&gt;(A7taxstdlife+$E566),((Input!$M$149+Input!$M$115)*$M$7)-SUM($M566:AL566),((Input!$M$149+Input!$M$115)*$M$7)/A7taxstdlife))</f>
        <v>0</v>
      </c>
      <c r="AN566" s="168">
        <f>IF(A7taxstdlife="n/a","n/a",IF(AN$3&gt;(A7taxstdlife+$E566),((Input!$M$149+Input!$M$115)*$M$7)-SUM($M566:AM566),((Input!$M$149+Input!$M$115)*$M$7)/A7taxstdlife))</f>
        <v>0</v>
      </c>
      <c r="AO566" s="168">
        <f>IF(A7taxstdlife="n/a","n/a",IF(AO$3&gt;(A7taxstdlife+$E566),((Input!$M$149+Input!$M$115)*$M$7)-SUM($M566:AN566),((Input!$M$149+Input!$M$115)*$M$7)/A7taxstdlife))</f>
        <v>0</v>
      </c>
      <c r="AP566" s="168">
        <f>IF(A7taxstdlife="n/a","n/a",IF(AP$3&gt;(A7taxstdlife+$E566),((Input!$M$149+Input!$M$115)*$M$7)-SUM($M566:AO566),((Input!$M$149+Input!$M$115)*$M$7)/A7taxstdlife))</f>
        <v>0</v>
      </c>
      <c r="AQ566" s="168">
        <f>IF(A7taxstdlife="n/a","n/a",IF(AQ$3&gt;(A7taxstdlife+$E566),((Input!$M$149+Input!$M$115)*$M$7)-SUM($M566:AP566),((Input!$M$149+Input!$M$115)*$M$7)/A7taxstdlife))</f>
        <v>0</v>
      </c>
      <c r="AR566" s="168">
        <f>IF(A7taxstdlife="n/a","n/a",IF(AR$3&gt;(A7taxstdlife+$E566),((Input!$M$149+Input!$M$115)*$M$7)-SUM($M566:AQ566),((Input!$M$149+Input!$M$115)*$M$7)/A7taxstdlife))</f>
        <v>0</v>
      </c>
      <c r="AS566" s="168">
        <f>IF(A7taxstdlife="n/a","n/a",IF(AS$3&gt;(A7taxstdlife+$E566),((Input!$M$149+Input!$M$115)*$M$7)-SUM($M566:AR566),((Input!$M$149+Input!$M$115)*$M$7)/A7taxstdlife))</f>
        <v>0</v>
      </c>
      <c r="AT566" s="168">
        <f>IF(A7taxstdlife="n/a","n/a",IF(AT$3&gt;(A7taxstdlife+$E566),((Input!$M$149+Input!$M$115)*$M$7)-SUM($M566:AS566),((Input!$M$149+Input!$M$115)*$M$7)/A7taxstdlife))</f>
        <v>0</v>
      </c>
      <c r="AU566" s="168">
        <f>IF(A7taxstdlife="n/a","n/a",IF(AU$3&gt;(A7taxstdlife+$E566),((Input!$M$149+Input!$M$115)*$M$7)-SUM($M566:AT566),((Input!$M$149+Input!$M$115)*$M$7)/A7taxstdlife))</f>
        <v>0</v>
      </c>
      <c r="AV566" s="168">
        <f>IF(A7taxstdlife="n/a","n/a",IF(AV$3&gt;(A7taxstdlife+$E566),((Input!$M$149+Input!$M$115)*$M$7)-SUM($M566:AU566),((Input!$M$149+Input!$M$115)*$M$7)/A7taxstdlife))</f>
        <v>0</v>
      </c>
      <c r="AW566" s="168">
        <f>IF(A7taxstdlife="n/a","n/a",IF(AW$3&gt;(A7taxstdlife+$E566),((Input!$M$149+Input!$M$115)*$M$7)-SUM($M566:AV566),((Input!$M$149+Input!$M$115)*$M$7)/A7taxstdlife))</f>
        <v>0</v>
      </c>
      <c r="AX566" s="168">
        <f>IF(A7taxstdlife="n/a","n/a",IF(AX$3&gt;(A7taxstdlife+$E566),((Input!$M$149+Input!$M$115)*$M$7)-SUM($M566:AW566),((Input!$M$149+Input!$M$115)*$M$7)/A7taxstdlife))</f>
        <v>0</v>
      </c>
      <c r="AY566" s="168">
        <f>IF(A7taxstdlife="n/a","n/a",IF(AY$3&gt;(A7taxstdlife+$E566),((Input!$M$149+Input!$M$115)*$M$7)-SUM($M566:AX566),((Input!$M$149+Input!$M$115)*$M$7)/A7taxstdlife))</f>
        <v>0</v>
      </c>
      <c r="AZ566" s="168">
        <f>IF(A7taxstdlife="n/a","n/a",IF(AZ$3&gt;(A7taxstdlife+$E566),((Input!$M$149+Input!$M$115)*$M$7)-SUM($M566:AY566),((Input!$M$149+Input!$M$115)*$M$7)/A7taxstdlife))</f>
        <v>0</v>
      </c>
      <c r="BA566" s="168">
        <f>IF(A7taxstdlife="n/a","n/a",IF(BA$3&gt;(A7taxstdlife+$E566),((Input!$M$149+Input!$M$115)*$M$7)-SUM($M566:AZ566),((Input!$M$149+Input!$M$115)*$M$7)/A7taxstdlife))</f>
        <v>0</v>
      </c>
      <c r="BB566" s="168">
        <f>IF(A7taxstdlife="n/a","n/a",IF(BB$3&gt;(A7taxstdlife+$E566),((Input!$M$149+Input!$M$115)*$M$7)-SUM($M566:BA566),((Input!$M$149+Input!$M$115)*$M$7)/A7taxstdlife))</f>
        <v>0</v>
      </c>
      <c r="BC566" s="168">
        <f>IF(A7taxstdlife="n/a","n/a",IF(BC$3&gt;(A7taxstdlife+$E566),((Input!$M$149+Input!$M$115)*$M$7)-SUM($M566:BB566),((Input!$M$149+Input!$M$115)*$M$7)/A7taxstdlife))</f>
        <v>0</v>
      </c>
      <c r="BD566" s="168">
        <f>IF(A7taxstdlife="n/a","n/a",IF(BD$3&gt;(A7taxstdlife+$E566),((Input!$M$149+Input!$M$115)*$M$7)-SUM($M566:BC566),((Input!$M$149+Input!$M$115)*$M$7)/A7taxstdlife))</f>
        <v>0</v>
      </c>
      <c r="BE566" s="168">
        <f>IF(A7taxstdlife="n/a","n/a",IF(BE$3&gt;(A7taxstdlife+$E566),((Input!$M$149+Input!$M$115)*$M$7)-SUM($M566:BD566),((Input!$M$149+Input!$M$115)*$M$7)/A7taxstdlife))</f>
        <v>0</v>
      </c>
      <c r="BF566" s="168">
        <f>IF(A7taxstdlife="n/a","n/a",IF(BF$3&gt;(A7taxstdlife+$E566),((Input!$M$149+Input!$M$115)*$M$7)-SUM($M566:BE566),((Input!$M$149+Input!$M$115)*$M$7)/A7taxstdlife))</f>
        <v>0</v>
      </c>
      <c r="BG566" s="168">
        <f>IF(A7taxstdlife="n/a","n/a",IF(BG$3&gt;(A7taxstdlife+$E566),((Input!$M$149+Input!$M$115)*$M$7)-SUM($M566:BF566),((Input!$M$149+Input!$M$115)*$M$7)/A7taxstdlife))</f>
        <v>0</v>
      </c>
      <c r="BH566" s="168">
        <f>IF(A7taxstdlife="n/a","n/a",IF(BH$3&gt;(A7taxstdlife+$E566),((Input!$M$149+Input!$M$115)*$M$7)-SUM($M566:BG566),((Input!$M$149+Input!$M$115)*$M$7)/A7taxstdlife))</f>
        <v>0</v>
      </c>
      <c r="BI566" s="168">
        <f>IF(A7taxstdlife="n/a","n/a",IF(BI$3&gt;(A7taxstdlife+$E566),((Input!$M$149+Input!$M$115)*$M$7)-SUM($M566:BH566),((Input!$M$149+Input!$M$115)*$M$7)/A7taxstdlife))</f>
        <v>0</v>
      </c>
      <c r="BJ566" s="20"/>
      <c r="BK566" s="20"/>
      <c r="BL566"/>
      <c r="BM566"/>
      <c r="BN566"/>
      <c r="BO566"/>
      <c r="BP566"/>
      <c r="BQ566"/>
      <c r="BR566"/>
      <c r="BS566"/>
      <c r="BT566"/>
      <c r="BU566"/>
      <c r="BV566"/>
      <c r="BW566"/>
      <c r="BX566"/>
      <c r="BY566"/>
      <c r="BZ566"/>
      <c r="CA566"/>
      <c r="CB566"/>
      <c r="CC566"/>
      <c r="CD566"/>
      <c r="CE566"/>
      <c r="CF566"/>
      <c r="CG566"/>
      <c r="CH566"/>
      <c r="CI566"/>
      <c r="CJ566"/>
      <c r="CK566"/>
      <c r="CL566"/>
      <c r="CM566"/>
      <c r="CN566"/>
      <c r="CO566"/>
      <c r="CP566"/>
      <c r="CQ566"/>
      <c r="CR566"/>
      <c r="CS566"/>
      <c r="CT566"/>
      <c r="CU566"/>
      <c r="CV566"/>
      <c r="CW566"/>
      <c r="CX566"/>
      <c r="CY566"/>
      <c r="CZ566"/>
      <c r="DA566"/>
      <c r="DB566"/>
      <c r="DC566"/>
      <c r="DD566"/>
      <c r="DE566"/>
      <c r="DF566"/>
      <c r="DG566"/>
      <c r="DH566"/>
      <c r="DI566"/>
      <c r="DJ566"/>
      <c r="DK566"/>
      <c r="DL566"/>
      <c r="DM566"/>
      <c r="DN566"/>
      <c r="DO566"/>
      <c r="DP566"/>
      <c r="DQ566"/>
      <c r="DR566"/>
      <c r="DS566"/>
      <c r="DT566"/>
      <c r="DU566"/>
      <c r="DV566"/>
      <c r="DW566"/>
      <c r="DX566"/>
      <c r="DY566"/>
      <c r="DZ566"/>
      <c r="EA566"/>
      <c r="EB566"/>
      <c r="EC566"/>
      <c r="ED566"/>
      <c r="EE566"/>
      <c r="EF566"/>
      <c r="EG566"/>
      <c r="EH566"/>
      <c r="EI566"/>
      <c r="EJ566"/>
      <c r="EK566"/>
      <c r="EL566"/>
      <c r="EM566"/>
      <c r="EN566"/>
      <c r="EO566"/>
      <c r="EP566"/>
      <c r="EQ566"/>
      <c r="ER566"/>
      <c r="ES566"/>
      <c r="ET566"/>
      <c r="EU566"/>
      <c r="EV566"/>
      <c r="EW566"/>
      <c r="EX566"/>
      <c r="EY566"/>
      <c r="EZ566"/>
      <c r="FA566"/>
      <c r="FB566"/>
      <c r="FC566"/>
      <c r="FD566"/>
      <c r="FE566"/>
      <c r="FF566"/>
      <c r="FG566"/>
      <c r="FH566"/>
      <c r="FI566"/>
      <c r="FJ566"/>
      <c r="FK566"/>
      <c r="FL566"/>
      <c r="FM566"/>
      <c r="FN566"/>
      <c r="FO566"/>
      <c r="FP566"/>
      <c r="FQ566"/>
      <c r="FR566"/>
      <c r="FS566"/>
      <c r="FT566"/>
      <c r="FU566"/>
      <c r="FV566"/>
      <c r="FW566"/>
      <c r="FX566"/>
      <c r="FY566"/>
      <c r="FZ566"/>
      <c r="GA566"/>
      <c r="GB566"/>
      <c r="GC566"/>
      <c r="GD566"/>
      <c r="GE566"/>
      <c r="GF566"/>
      <c r="GG566"/>
      <c r="GH566"/>
      <c r="GI566"/>
      <c r="GJ566"/>
      <c r="GK566"/>
      <c r="GL566"/>
      <c r="GM566"/>
      <c r="GN566"/>
      <c r="GO566"/>
      <c r="GP566"/>
      <c r="GQ566"/>
      <c r="GR566"/>
      <c r="GS566"/>
      <c r="GT566"/>
      <c r="GU566"/>
      <c r="GV566"/>
      <c r="GW566"/>
      <c r="GX566"/>
      <c r="GY566"/>
      <c r="GZ566"/>
      <c r="HA566"/>
      <c r="HB566"/>
      <c r="HC566"/>
      <c r="HD566"/>
      <c r="HE566"/>
      <c r="HF566"/>
      <c r="HG566"/>
      <c r="HH566"/>
      <c r="HI566"/>
      <c r="HJ566"/>
      <c r="HK566"/>
      <c r="HL566"/>
      <c r="HM566"/>
      <c r="HN566"/>
      <c r="HO566"/>
      <c r="HP566"/>
      <c r="HQ566"/>
      <c r="HR566"/>
      <c r="HS566"/>
      <c r="HT566"/>
      <c r="HU566"/>
      <c r="HV566"/>
      <c r="HW566"/>
      <c r="HX566"/>
      <c r="HY566"/>
      <c r="HZ566"/>
      <c r="IA566"/>
      <c r="IB566"/>
      <c r="IC566"/>
      <c r="ID566"/>
      <c r="IE566"/>
      <c r="IF566"/>
      <c r="IG566"/>
      <c r="IH566"/>
      <c r="II566"/>
      <c r="IJ566"/>
      <c r="IK566"/>
      <c r="IL566"/>
      <c r="IM566"/>
      <c r="IN566"/>
      <c r="IO566"/>
      <c r="IP566"/>
      <c r="IQ566"/>
      <c r="IR566"/>
      <c r="IS566"/>
      <c r="IT566"/>
      <c r="IU566"/>
      <c r="IV566"/>
    </row>
    <row r="567" spans="1:256" s="5" customFormat="1" hidden="1" outlineLevel="2">
      <c r="A567" s="20"/>
      <c r="B567" s="20"/>
      <c r="C567" s="38"/>
      <c r="D567" s="641"/>
      <c r="E567" s="287">
        <v>8</v>
      </c>
      <c r="F567" s="40"/>
      <c r="G567" s="313"/>
      <c r="H567" s="315"/>
      <c r="I567" s="315"/>
      <c r="J567" s="315"/>
      <c r="K567" s="315"/>
      <c r="L567" s="315"/>
      <c r="M567" s="315"/>
      <c r="N567" s="314"/>
      <c r="O567" s="168">
        <f>IF(A7taxstdlife="n/a","n/a",IF(O$3&gt;(A7taxstdlife+$E567),((Input!$N$149+Input!$N$115)*$N$7)-SUM($N567:N567),((Input!$N$149+Input!$N$115)*$N$7)/A7taxstdlife))</f>
        <v>0</v>
      </c>
      <c r="P567" s="168">
        <f>IF(A7taxstdlife="n/a","n/a",IF(P$3&gt;(A7taxstdlife+$E567),((Input!$N$149+Input!$N$115)*$N$7)-SUM($N567:O567),((Input!$N$149+Input!$N$115)*$N$7)/A7taxstdlife))</f>
        <v>0</v>
      </c>
      <c r="Q567" s="168">
        <f>IF(A7taxstdlife="n/a","n/a",IF(Q$3&gt;(A7taxstdlife+$E567),((Input!$N$149+Input!$N$115)*$N$7)-SUM($N567:P567),((Input!$N$149+Input!$N$115)*$N$7)/A7taxstdlife))</f>
        <v>0</v>
      </c>
      <c r="R567" s="168">
        <f>IF(A7taxstdlife="n/a","n/a",IF(R$3&gt;(A7taxstdlife+$E567),((Input!$N$149+Input!$N$115)*$N$7)-SUM($N567:Q567),((Input!$N$149+Input!$N$115)*$N$7)/A7taxstdlife))</f>
        <v>0</v>
      </c>
      <c r="S567" s="168">
        <f>IF(A7taxstdlife="n/a","n/a",IF(S$3&gt;(A7taxstdlife+$E567),((Input!$N$149+Input!$N$115)*$N$7)-SUM($N567:R567),((Input!$N$149+Input!$N$115)*$N$7)/A7taxstdlife))</f>
        <v>0</v>
      </c>
      <c r="T567" s="168">
        <f>IF(A7taxstdlife="n/a","n/a",IF(T$3&gt;(A7taxstdlife+$E567),((Input!$N$149+Input!$N$115)*$N$7)-SUM($N567:S567),((Input!$N$149+Input!$N$115)*$N$7)/A7taxstdlife))</f>
        <v>0</v>
      </c>
      <c r="U567" s="168">
        <f>IF(A7taxstdlife="n/a","n/a",IF(U$3&gt;(A7taxstdlife+$E567),((Input!$N$149+Input!$N$115)*$N$7)-SUM($N567:T567),((Input!$N$149+Input!$N$115)*$N$7)/A7taxstdlife))</f>
        <v>0</v>
      </c>
      <c r="V567" s="168">
        <f>IF(A7taxstdlife="n/a","n/a",IF(V$3&gt;(A7taxstdlife+$E567),((Input!$N$149+Input!$N$115)*$N$7)-SUM($N567:U567),((Input!$N$149+Input!$N$115)*$N$7)/A7taxstdlife))</f>
        <v>0</v>
      </c>
      <c r="W567" s="168">
        <f>IF(A7taxstdlife="n/a","n/a",IF(W$3&gt;(A7taxstdlife+$E567),((Input!$N$149+Input!$N$115)*$N$7)-SUM($N567:V567),((Input!$N$149+Input!$N$115)*$N$7)/A7taxstdlife))</f>
        <v>0</v>
      </c>
      <c r="X567" s="168">
        <f>IF(A7taxstdlife="n/a","n/a",IF(X$3&gt;(A7taxstdlife+$E567),((Input!$N$149+Input!$N$115)*$N$7)-SUM($N567:W567),((Input!$N$149+Input!$N$115)*$N$7)/A7taxstdlife))</f>
        <v>0</v>
      </c>
      <c r="Y567" s="168">
        <f>IF(A7taxstdlife="n/a","n/a",IF(Y$3&gt;(A7taxstdlife+$E567),((Input!$N$149+Input!$N$115)*$N$7)-SUM($N567:X567),((Input!$N$149+Input!$N$115)*$N$7)/A7taxstdlife))</f>
        <v>0</v>
      </c>
      <c r="Z567" s="168">
        <f>IF(A7taxstdlife="n/a","n/a",IF(Z$3&gt;(A7taxstdlife+$E567),((Input!$N$149+Input!$N$115)*$N$7)-SUM($N567:Y567),((Input!$N$149+Input!$N$115)*$N$7)/A7taxstdlife))</f>
        <v>0</v>
      </c>
      <c r="AA567" s="168">
        <f>IF(A7taxstdlife="n/a","n/a",IF(AA$3&gt;(A7taxstdlife+$E567),((Input!$N$149+Input!$N$115)*$N$7)-SUM($N567:Z567),((Input!$N$149+Input!$N$115)*$N$7)/A7taxstdlife))</f>
        <v>0</v>
      </c>
      <c r="AB567" s="168">
        <f>IF(A7taxstdlife="n/a","n/a",IF(AB$3&gt;(A7taxstdlife+$E567),((Input!$N$149+Input!$N$115)*$N$7)-SUM($N567:AA567),((Input!$N$149+Input!$N$115)*$N$7)/A7taxstdlife))</f>
        <v>0</v>
      </c>
      <c r="AC567" s="168">
        <f>IF(A7taxstdlife="n/a","n/a",IF(AC$3&gt;(A7taxstdlife+$E567),((Input!$N$149+Input!$N$115)*$N$7)-SUM($N567:AB567),((Input!$N$149+Input!$N$115)*$N$7)/A7taxstdlife))</f>
        <v>0</v>
      </c>
      <c r="AD567" s="168">
        <f>IF(A7taxstdlife="n/a","n/a",IF(AD$3&gt;(A7taxstdlife+$E567),((Input!$N$149+Input!$N$115)*$N$7)-SUM($N567:AC567),((Input!$N$149+Input!$N$115)*$N$7)/A7taxstdlife))</f>
        <v>0</v>
      </c>
      <c r="AE567" s="168">
        <f>IF(A7taxstdlife="n/a","n/a",IF(AE$3&gt;(A7taxstdlife+$E567),((Input!$N$149+Input!$N$115)*$N$7)-SUM($N567:AD567),((Input!$N$149+Input!$N$115)*$N$7)/A7taxstdlife))</f>
        <v>0</v>
      </c>
      <c r="AF567" s="168">
        <f>IF(A7taxstdlife="n/a","n/a",IF(AF$3&gt;(A7taxstdlife+$E567),((Input!$N$149+Input!$N$115)*$N$7)-SUM($N567:AE567),((Input!$N$149+Input!$N$115)*$N$7)/A7taxstdlife))</f>
        <v>0</v>
      </c>
      <c r="AG567" s="168">
        <f>IF(A7taxstdlife="n/a","n/a",IF(AG$3&gt;(A7taxstdlife+$E567),((Input!$N$149+Input!$N$115)*$N$7)-SUM($N567:AF567),((Input!$N$149+Input!$N$115)*$N$7)/A7taxstdlife))</f>
        <v>0</v>
      </c>
      <c r="AH567" s="168">
        <f>IF(A7taxstdlife="n/a","n/a",IF(AH$3&gt;(A7taxstdlife+$E567),((Input!$N$149+Input!$N$115)*$N$7)-SUM($N567:AG567),((Input!$N$149+Input!$N$115)*$N$7)/A7taxstdlife))</f>
        <v>0</v>
      </c>
      <c r="AI567" s="168">
        <f>IF(A7taxstdlife="n/a","n/a",IF(AI$3&gt;(A7taxstdlife+$E567),((Input!$N$149+Input!$N$115)*$N$7)-SUM($N567:AH567),((Input!$N$149+Input!$N$115)*$N$7)/A7taxstdlife))</f>
        <v>0</v>
      </c>
      <c r="AJ567" s="168">
        <f>IF(A7taxstdlife="n/a","n/a",IF(AJ$3&gt;(A7taxstdlife+$E567),((Input!$N$149+Input!$N$115)*$N$7)-SUM($N567:AI567),((Input!$N$149+Input!$N$115)*$N$7)/A7taxstdlife))</f>
        <v>0</v>
      </c>
      <c r="AK567" s="168">
        <f>IF(A7taxstdlife="n/a","n/a",IF(AK$3&gt;(A7taxstdlife+$E567),((Input!$N$149+Input!$N$115)*$N$7)-SUM($N567:AJ567),((Input!$N$149+Input!$N$115)*$N$7)/A7taxstdlife))</f>
        <v>0</v>
      </c>
      <c r="AL567" s="168">
        <f>IF(A7taxstdlife="n/a","n/a",IF(AL$3&gt;(A7taxstdlife+$E567),((Input!$N$149+Input!$N$115)*$N$7)-SUM($N567:AK567),((Input!$N$149+Input!$N$115)*$N$7)/A7taxstdlife))</f>
        <v>0</v>
      </c>
      <c r="AM567" s="168">
        <f>IF(A7taxstdlife="n/a","n/a",IF(AM$3&gt;(A7taxstdlife+$E567),((Input!$N$149+Input!$N$115)*$N$7)-SUM($N567:AL567),((Input!$N$149+Input!$N$115)*$N$7)/A7taxstdlife))</f>
        <v>0</v>
      </c>
      <c r="AN567" s="168">
        <f>IF(A7taxstdlife="n/a","n/a",IF(AN$3&gt;(A7taxstdlife+$E567),((Input!$N$149+Input!$N$115)*$N$7)-SUM($N567:AM567),((Input!$N$149+Input!$N$115)*$N$7)/A7taxstdlife))</f>
        <v>0</v>
      </c>
      <c r="AO567" s="168">
        <f>IF(A7taxstdlife="n/a","n/a",IF(AO$3&gt;(A7taxstdlife+$E567),((Input!$N$149+Input!$N$115)*$N$7)-SUM($N567:AN567),((Input!$N$149+Input!$N$115)*$N$7)/A7taxstdlife))</f>
        <v>0</v>
      </c>
      <c r="AP567" s="168">
        <f>IF(A7taxstdlife="n/a","n/a",IF(AP$3&gt;(A7taxstdlife+$E567),((Input!$N$149+Input!$N$115)*$N$7)-SUM($N567:AO567),((Input!$N$149+Input!$N$115)*$N$7)/A7taxstdlife))</f>
        <v>0</v>
      </c>
      <c r="AQ567" s="168">
        <f>IF(A7taxstdlife="n/a","n/a",IF(AQ$3&gt;(A7taxstdlife+$E567),((Input!$N$149+Input!$N$115)*$N$7)-SUM($N567:AP567),((Input!$N$149+Input!$N$115)*$N$7)/A7taxstdlife))</f>
        <v>0</v>
      </c>
      <c r="AR567" s="168">
        <f>IF(A7taxstdlife="n/a","n/a",IF(AR$3&gt;(A7taxstdlife+$E567),((Input!$N$149+Input!$N$115)*$N$7)-SUM($N567:AQ567),((Input!$N$149+Input!$N$115)*$N$7)/A7taxstdlife))</f>
        <v>0</v>
      </c>
      <c r="AS567" s="168">
        <f>IF(A7taxstdlife="n/a","n/a",IF(AS$3&gt;(A7taxstdlife+$E567),((Input!$N$149+Input!$N$115)*$N$7)-SUM($N567:AR567),((Input!$N$149+Input!$N$115)*$N$7)/A7taxstdlife))</f>
        <v>0</v>
      </c>
      <c r="AT567" s="168">
        <f>IF(A7taxstdlife="n/a","n/a",IF(AT$3&gt;(A7taxstdlife+$E567),((Input!$N$149+Input!$N$115)*$N$7)-SUM($N567:AS567),((Input!$N$149+Input!$N$115)*$N$7)/A7taxstdlife))</f>
        <v>0</v>
      </c>
      <c r="AU567" s="168">
        <f>IF(A7taxstdlife="n/a","n/a",IF(AU$3&gt;(A7taxstdlife+$E567),((Input!$N$149+Input!$N$115)*$N$7)-SUM($N567:AT567),((Input!$N$149+Input!$N$115)*$N$7)/A7taxstdlife))</f>
        <v>0</v>
      </c>
      <c r="AV567" s="168">
        <f>IF(A7taxstdlife="n/a","n/a",IF(AV$3&gt;(A7taxstdlife+$E567),((Input!$N$149+Input!$N$115)*$N$7)-SUM($N567:AU567),((Input!$N$149+Input!$N$115)*$N$7)/A7taxstdlife))</f>
        <v>0</v>
      </c>
      <c r="AW567" s="168">
        <f>IF(A7taxstdlife="n/a","n/a",IF(AW$3&gt;(A7taxstdlife+$E567),((Input!$N$149+Input!$N$115)*$N$7)-SUM($N567:AV567),((Input!$N$149+Input!$N$115)*$N$7)/A7taxstdlife))</f>
        <v>0</v>
      </c>
      <c r="AX567" s="168">
        <f>IF(A7taxstdlife="n/a","n/a",IF(AX$3&gt;(A7taxstdlife+$E567),((Input!$N$149+Input!$N$115)*$N$7)-SUM($N567:AW567),((Input!$N$149+Input!$N$115)*$N$7)/A7taxstdlife))</f>
        <v>0</v>
      </c>
      <c r="AY567" s="168">
        <f>IF(A7taxstdlife="n/a","n/a",IF(AY$3&gt;(A7taxstdlife+$E567),((Input!$N$149+Input!$N$115)*$N$7)-SUM($N567:AX567),((Input!$N$149+Input!$N$115)*$N$7)/A7taxstdlife))</f>
        <v>0</v>
      </c>
      <c r="AZ567" s="168">
        <f>IF(A7taxstdlife="n/a","n/a",IF(AZ$3&gt;(A7taxstdlife+$E567),((Input!$N$149+Input!$N$115)*$N$7)-SUM($N567:AY567),((Input!$N$149+Input!$N$115)*$N$7)/A7taxstdlife))</f>
        <v>0</v>
      </c>
      <c r="BA567" s="168">
        <f>IF(A7taxstdlife="n/a","n/a",IF(BA$3&gt;(A7taxstdlife+$E567),((Input!$N$149+Input!$N$115)*$N$7)-SUM($N567:AZ567),((Input!$N$149+Input!$N$115)*$N$7)/A7taxstdlife))</f>
        <v>0</v>
      </c>
      <c r="BB567" s="168">
        <f>IF(A7taxstdlife="n/a","n/a",IF(BB$3&gt;(A7taxstdlife+$E567),((Input!$N$149+Input!$N$115)*$N$7)-SUM($N567:BA567),((Input!$N$149+Input!$N$115)*$N$7)/A7taxstdlife))</f>
        <v>0</v>
      </c>
      <c r="BC567" s="168">
        <f>IF(A7taxstdlife="n/a","n/a",IF(BC$3&gt;(A7taxstdlife+$E567),((Input!$N$149+Input!$N$115)*$N$7)-SUM($N567:BB567),((Input!$N$149+Input!$N$115)*$N$7)/A7taxstdlife))</f>
        <v>0</v>
      </c>
      <c r="BD567" s="168">
        <f>IF(A7taxstdlife="n/a","n/a",IF(BD$3&gt;(A7taxstdlife+$E567),((Input!$N$149+Input!$N$115)*$N$7)-SUM($N567:BC567),((Input!$N$149+Input!$N$115)*$N$7)/A7taxstdlife))</f>
        <v>0</v>
      </c>
      <c r="BE567" s="168">
        <f>IF(A7taxstdlife="n/a","n/a",IF(BE$3&gt;(A7taxstdlife+$E567),((Input!$N$149+Input!$N$115)*$N$7)-SUM($N567:BD567),((Input!$N$149+Input!$N$115)*$N$7)/A7taxstdlife))</f>
        <v>0</v>
      </c>
      <c r="BF567" s="168">
        <f>IF(A7taxstdlife="n/a","n/a",IF(BF$3&gt;(A7taxstdlife+$E567),((Input!$N$149+Input!$N$115)*$N$7)-SUM($N567:BE567),((Input!$N$149+Input!$N$115)*$N$7)/A7taxstdlife))</f>
        <v>0</v>
      </c>
      <c r="BG567" s="168">
        <f>IF(A7taxstdlife="n/a","n/a",IF(BG$3&gt;(A7taxstdlife+$E567),((Input!$N$149+Input!$N$115)*$N$7)-SUM($N567:BF567),((Input!$N$149+Input!$N$115)*$N$7)/A7taxstdlife))</f>
        <v>0</v>
      </c>
      <c r="BH567" s="168">
        <f>IF(A7taxstdlife="n/a","n/a",IF(BH$3&gt;(A7taxstdlife+$E567),((Input!$N$149+Input!$N$115)*$N$7)-SUM($N567:BG567),((Input!$N$149+Input!$N$115)*$N$7)/A7taxstdlife))</f>
        <v>0</v>
      </c>
      <c r="BI567" s="168">
        <f>IF(A7taxstdlife="n/a","n/a",IF(BI$3&gt;(A7taxstdlife+$E567),((Input!$N$149+Input!$N$115)*$N$7)-SUM($N567:BH567),((Input!$N$149+Input!$N$115)*$N$7)/A7taxstdlife))</f>
        <v>0</v>
      </c>
      <c r="BJ567" s="20"/>
      <c r="BK567" s="20"/>
      <c r="BL567"/>
      <c r="BM567"/>
      <c r="BN567"/>
      <c r="BO567"/>
      <c r="BP567"/>
      <c r="BQ567"/>
      <c r="BR567"/>
      <c r="BS567"/>
      <c r="BT567"/>
      <c r="BU567"/>
      <c r="BV567"/>
      <c r="BW567"/>
      <c r="BX567"/>
      <c r="BY567"/>
      <c r="BZ567"/>
      <c r="CA567"/>
      <c r="CB567"/>
      <c r="CC567"/>
      <c r="CD567"/>
      <c r="CE567"/>
      <c r="CF567"/>
      <c r="CG567"/>
      <c r="CH567"/>
      <c r="CI567"/>
      <c r="CJ567"/>
      <c r="CK567"/>
      <c r="CL567"/>
      <c r="CM567"/>
      <c r="CN567"/>
      <c r="CO567"/>
      <c r="CP567"/>
      <c r="CQ567"/>
      <c r="CR567"/>
      <c r="CS567"/>
      <c r="CT567"/>
      <c r="CU567"/>
      <c r="CV567"/>
      <c r="CW567"/>
      <c r="CX567"/>
      <c r="CY567"/>
      <c r="CZ567"/>
      <c r="DA567"/>
      <c r="DB567"/>
      <c r="DC567"/>
      <c r="DD567"/>
      <c r="DE567"/>
      <c r="DF567"/>
      <c r="DG567"/>
      <c r="DH567"/>
      <c r="DI567"/>
      <c r="DJ567"/>
      <c r="DK567"/>
      <c r="DL567"/>
      <c r="DM567"/>
      <c r="DN567"/>
      <c r="DO567"/>
      <c r="DP567"/>
      <c r="DQ567"/>
      <c r="DR567"/>
      <c r="DS567"/>
      <c r="DT567"/>
      <c r="DU567"/>
      <c r="DV567"/>
      <c r="DW567"/>
      <c r="DX567"/>
      <c r="DY567"/>
      <c r="DZ567"/>
      <c r="EA567"/>
      <c r="EB567"/>
      <c r="EC567"/>
      <c r="ED567"/>
      <c r="EE567"/>
      <c r="EF567"/>
      <c r="EG567"/>
      <c r="EH567"/>
      <c r="EI567"/>
      <c r="EJ567"/>
      <c r="EK567"/>
      <c r="EL567"/>
      <c r="EM567"/>
      <c r="EN567"/>
      <c r="EO567"/>
      <c r="EP567"/>
      <c r="EQ567"/>
      <c r="ER567"/>
      <c r="ES567"/>
      <c r="ET567"/>
      <c r="EU567"/>
      <c r="EV567"/>
      <c r="EW567"/>
      <c r="EX567"/>
      <c r="EY567"/>
      <c r="EZ567"/>
      <c r="FA567"/>
      <c r="FB567"/>
      <c r="FC567"/>
      <c r="FD567"/>
      <c r="FE567"/>
      <c r="FF567"/>
      <c r="FG567"/>
      <c r="FH567"/>
      <c r="FI567"/>
      <c r="FJ567"/>
      <c r="FK567"/>
      <c r="FL567"/>
      <c r="FM567"/>
      <c r="FN567"/>
      <c r="FO567"/>
      <c r="FP567"/>
      <c r="FQ567"/>
      <c r="FR567"/>
      <c r="FS567"/>
      <c r="FT567"/>
      <c r="FU567"/>
      <c r="FV567"/>
      <c r="FW567"/>
      <c r="FX567"/>
      <c r="FY567"/>
      <c r="FZ567"/>
      <c r="GA567"/>
      <c r="GB567"/>
      <c r="GC567"/>
      <c r="GD567"/>
      <c r="GE567"/>
      <c r="GF567"/>
      <c r="GG567"/>
      <c r="GH567"/>
      <c r="GI567"/>
      <c r="GJ567"/>
      <c r="GK567"/>
      <c r="GL567"/>
      <c r="GM567"/>
      <c r="GN567"/>
      <c r="GO567"/>
      <c r="GP567"/>
      <c r="GQ567"/>
      <c r="GR567"/>
      <c r="GS567"/>
      <c r="GT567"/>
      <c r="GU567"/>
      <c r="GV567"/>
      <c r="GW567"/>
      <c r="GX567"/>
      <c r="GY567"/>
      <c r="GZ567"/>
      <c r="HA567"/>
      <c r="HB567"/>
      <c r="HC567"/>
      <c r="HD567"/>
      <c r="HE567"/>
      <c r="HF567"/>
      <c r="HG567"/>
      <c r="HH567"/>
      <c r="HI567"/>
      <c r="HJ567"/>
      <c r="HK567"/>
      <c r="HL567"/>
      <c r="HM567"/>
      <c r="HN567"/>
      <c r="HO567"/>
      <c r="HP567"/>
      <c r="HQ567"/>
      <c r="HR567"/>
      <c r="HS567"/>
      <c r="HT567"/>
      <c r="HU567"/>
      <c r="HV567"/>
      <c r="HW567"/>
      <c r="HX567"/>
      <c r="HY567"/>
      <c r="HZ567"/>
      <c r="IA567"/>
      <c r="IB567"/>
      <c r="IC567"/>
      <c r="ID567"/>
      <c r="IE567"/>
      <c r="IF567"/>
      <c r="IG567"/>
      <c r="IH567"/>
      <c r="II567"/>
      <c r="IJ567"/>
      <c r="IK567"/>
      <c r="IL567"/>
      <c r="IM567"/>
      <c r="IN567"/>
      <c r="IO567"/>
      <c r="IP567"/>
      <c r="IQ567"/>
      <c r="IR567"/>
      <c r="IS567"/>
      <c r="IT567"/>
      <c r="IU567"/>
      <c r="IV567"/>
    </row>
    <row r="568" spans="1:256" s="5" customFormat="1" hidden="1" outlineLevel="2">
      <c r="A568" s="20"/>
      <c r="B568" s="20"/>
      <c r="C568" s="38"/>
      <c r="D568" s="641"/>
      <c r="E568" s="287">
        <v>9</v>
      </c>
      <c r="F568" s="40"/>
      <c r="G568" s="313"/>
      <c r="H568" s="315"/>
      <c r="I568" s="315"/>
      <c r="J568" s="315"/>
      <c r="K568" s="315"/>
      <c r="L568" s="315"/>
      <c r="M568" s="315"/>
      <c r="N568" s="315"/>
      <c r="O568" s="314"/>
      <c r="P568" s="168">
        <f>IF(A7taxstdlife="n/a","n/a",IF(P$3&gt;(A7taxstdlife+$E568),((Input!$O$149+Input!$O$115)*$O$7)-SUM($O568:O568),((Input!$O$149+Input!$O$115)*$O$7)/A7taxstdlife))</f>
        <v>0</v>
      </c>
      <c r="Q568" s="168">
        <f>IF(A7taxstdlife="n/a","n/a",IF(Q$3&gt;(A7taxstdlife+$E568),((Input!$O$149+Input!$O$115)*$O$7)-SUM($O568:P568),((Input!$O$149+Input!$O$115)*$O$7)/A7taxstdlife))</f>
        <v>0</v>
      </c>
      <c r="R568" s="168">
        <f>IF(A7taxstdlife="n/a","n/a",IF(R$3&gt;(A7taxstdlife+$E568),((Input!$O$149+Input!$O$115)*$O$7)-SUM($O568:Q568),((Input!$O$149+Input!$O$115)*$O$7)/A7taxstdlife))</f>
        <v>0</v>
      </c>
      <c r="S568" s="168">
        <f>IF(A7taxstdlife="n/a","n/a",IF(S$3&gt;(A7taxstdlife+$E568),((Input!$O$149+Input!$O$115)*$O$7)-SUM($O568:R568),((Input!$O$149+Input!$O$115)*$O$7)/A7taxstdlife))</f>
        <v>0</v>
      </c>
      <c r="T568" s="168">
        <f>IF(A7taxstdlife="n/a","n/a",IF(T$3&gt;(A7taxstdlife+$E568),((Input!$O$149+Input!$O$115)*$O$7)-SUM($O568:S568),((Input!$O$149+Input!$O$115)*$O$7)/A7taxstdlife))</f>
        <v>0</v>
      </c>
      <c r="U568" s="168">
        <f>IF(A7taxstdlife="n/a","n/a",IF(U$3&gt;(A7taxstdlife+$E568),((Input!$O$149+Input!$O$115)*$O$7)-SUM($O568:T568),((Input!$O$149+Input!$O$115)*$O$7)/A7taxstdlife))</f>
        <v>0</v>
      </c>
      <c r="V568" s="168">
        <f>IF(A7taxstdlife="n/a","n/a",IF(V$3&gt;(A7taxstdlife+$E568),((Input!$O$149+Input!$O$115)*$O$7)-SUM($O568:U568),((Input!$O$149+Input!$O$115)*$O$7)/A7taxstdlife))</f>
        <v>0</v>
      </c>
      <c r="W568" s="168">
        <f>IF(A7taxstdlife="n/a","n/a",IF(W$3&gt;(A7taxstdlife+$E568),((Input!$O$149+Input!$O$115)*$O$7)-SUM($O568:V568),((Input!$O$149+Input!$O$115)*$O$7)/A7taxstdlife))</f>
        <v>0</v>
      </c>
      <c r="X568" s="168">
        <f>IF(A7taxstdlife="n/a","n/a",IF(X$3&gt;(A7taxstdlife+$E568),((Input!$O$149+Input!$O$115)*$O$7)-SUM($O568:W568),((Input!$O$149+Input!$O$115)*$O$7)/A7taxstdlife))</f>
        <v>0</v>
      </c>
      <c r="Y568" s="168">
        <f>IF(A7taxstdlife="n/a","n/a",IF(Y$3&gt;(A7taxstdlife+$E568),((Input!$O$149+Input!$O$115)*$O$7)-SUM($O568:X568),((Input!$O$149+Input!$O$115)*$O$7)/A7taxstdlife))</f>
        <v>0</v>
      </c>
      <c r="Z568" s="168">
        <f>IF(A7taxstdlife="n/a","n/a",IF(Z$3&gt;(A7taxstdlife+$E568),((Input!$O$149+Input!$O$115)*$O$7)-SUM($O568:Y568),((Input!$O$149+Input!$O$115)*$O$7)/A7taxstdlife))</f>
        <v>0</v>
      </c>
      <c r="AA568" s="168">
        <f>IF(A7taxstdlife="n/a","n/a",IF(AA$3&gt;(A7taxstdlife+$E568),((Input!$O$149+Input!$O$115)*$O$7)-SUM($O568:Z568),((Input!$O$149+Input!$O$115)*$O$7)/A7taxstdlife))</f>
        <v>0</v>
      </c>
      <c r="AB568" s="168">
        <f>IF(A7taxstdlife="n/a","n/a",IF(AB$3&gt;(A7taxstdlife+$E568),((Input!$O$149+Input!$O$115)*$O$7)-SUM($O568:AA568),((Input!$O$149+Input!$O$115)*$O$7)/A7taxstdlife))</f>
        <v>0</v>
      </c>
      <c r="AC568" s="168">
        <f>IF(A7taxstdlife="n/a","n/a",IF(AC$3&gt;(A7taxstdlife+$E568),((Input!$O$149+Input!$O$115)*$O$7)-SUM($O568:AB568),((Input!$O$149+Input!$O$115)*$O$7)/A7taxstdlife))</f>
        <v>0</v>
      </c>
      <c r="AD568" s="168">
        <f>IF(A7taxstdlife="n/a","n/a",IF(AD$3&gt;(A7taxstdlife+$E568),((Input!$O$149+Input!$O$115)*$O$7)-SUM($O568:AC568),((Input!$O$149+Input!$O$115)*$O$7)/A7taxstdlife))</f>
        <v>0</v>
      </c>
      <c r="AE568" s="168">
        <f>IF(A7taxstdlife="n/a","n/a",IF(AE$3&gt;(A7taxstdlife+$E568),((Input!$O$149+Input!$O$115)*$O$7)-SUM($O568:AD568),((Input!$O$149+Input!$O$115)*$O$7)/A7taxstdlife))</f>
        <v>0</v>
      </c>
      <c r="AF568" s="168">
        <f>IF(A7taxstdlife="n/a","n/a",IF(AF$3&gt;(A7taxstdlife+$E568),((Input!$O$149+Input!$O$115)*$O$7)-SUM($O568:AE568),((Input!$O$149+Input!$O$115)*$O$7)/A7taxstdlife))</f>
        <v>0</v>
      </c>
      <c r="AG568" s="168">
        <f>IF(A7taxstdlife="n/a","n/a",IF(AG$3&gt;(A7taxstdlife+$E568),((Input!$O$149+Input!$O$115)*$O$7)-SUM($O568:AF568),((Input!$O$149+Input!$O$115)*$O$7)/A7taxstdlife))</f>
        <v>0</v>
      </c>
      <c r="AH568" s="168">
        <f>IF(A7taxstdlife="n/a","n/a",IF(AH$3&gt;(A7taxstdlife+$E568),((Input!$O$149+Input!$O$115)*$O$7)-SUM($O568:AG568),((Input!$O$149+Input!$O$115)*$O$7)/A7taxstdlife))</f>
        <v>0</v>
      </c>
      <c r="AI568" s="168">
        <f>IF(A7taxstdlife="n/a","n/a",IF(AI$3&gt;(A7taxstdlife+$E568),((Input!$O$149+Input!$O$115)*$O$7)-SUM($O568:AH568),((Input!$O$149+Input!$O$115)*$O$7)/A7taxstdlife))</f>
        <v>0</v>
      </c>
      <c r="AJ568" s="168">
        <f>IF(A7taxstdlife="n/a","n/a",IF(AJ$3&gt;(A7taxstdlife+$E568),((Input!$O$149+Input!$O$115)*$O$7)-SUM($O568:AI568),((Input!$O$149+Input!$O$115)*$O$7)/A7taxstdlife))</f>
        <v>0</v>
      </c>
      <c r="AK568" s="168">
        <f>IF(A7taxstdlife="n/a","n/a",IF(AK$3&gt;(A7taxstdlife+$E568),((Input!$O$149+Input!$O$115)*$O$7)-SUM($O568:AJ568),((Input!$O$149+Input!$O$115)*$O$7)/A7taxstdlife))</f>
        <v>0</v>
      </c>
      <c r="AL568" s="168">
        <f>IF(A7taxstdlife="n/a","n/a",IF(AL$3&gt;(A7taxstdlife+$E568),((Input!$O$149+Input!$O$115)*$O$7)-SUM($O568:AK568),((Input!$O$149+Input!$O$115)*$O$7)/A7taxstdlife))</f>
        <v>0</v>
      </c>
      <c r="AM568" s="168">
        <f>IF(A7taxstdlife="n/a","n/a",IF(AM$3&gt;(A7taxstdlife+$E568),((Input!$O$149+Input!$O$115)*$O$7)-SUM($O568:AL568),((Input!$O$149+Input!$O$115)*$O$7)/A7taxstdlife))</f>
        <v>0</v>
      </c>
      <c r="AN568" s="168">
        <f>IF(A7taxstdlife="n/a","n/a",IF(AN$3&gt;(A7taxstdlife+$E568),((Input!$O$149+Input!$O$115)*$O$7)-SUM($O568:AM568),((Input!$O$149+Input!$O$115)*$O$7)/A7taxstdlife))</f>
        <v>0</v>
      </c>
      <c r="AO568" s="168">
        <f>IF(A7taxstdlife="n/a","n/a",IF(AO$3&gt;(A7taxstdlife+$E568),((Input!$O$149+Input!$O$115)*$O$7)-SUM($O568:AN568),((Input!$O$149+Input!$O$115)*$O$7)/A7taxstdlife))</f>
        <v>0</v>
      </c>
      <c r="AP568" s="168">
        <f>IF(A7taxstdlife="n/a","n/a",IF(AP$3&gt;(A7taxstdlife+$E568),((Input!$O$149+Input!$O$115)*$O$7)-SUM($O568:AO568),((Input!$O$149+Input!$O$115)*$O$7)/A7taxstdlife))</f>
        <v>0</v>
      </c>
      <c r="AQ568" s="168">
        <f>IF(A7taxstdlife="n/a","n/a",IF(AQ$3&gt;(A7taxstdlife+$E568),((Input!$O$149+Input!$O$115)*$O$7)-SUM($O568:AP568),((Input!$O$149+Input!$O$115)*$O$7)/A7taxstdlife))</f>
        <v>0</v>
      </c>
      <c r="AR568" s="168">
        <f>IF(A7taxstdlife="n/a","n/a",IF(AR$3&gt;(A7taxstdlife+$E568),((Input!$O$149+Input!$O$115)*$O$7)-SUM($O568:AQ568),((Input!$O$149+Input!$O$115)*$O$7)/A7taxstdlife))</f>
        <v>0</v>
      </c>
      <c r="AS568" s="168">
        <f>IF(A7taxstdlife="n/a","n/a",IF(AS$3&gt;(A7taxstdlife+$E568),((Input!$O$149+Input!$O$115)*$O$7)-SUM($O568:AR568),((Input!$O$149+Input!$O$115)*$O$7)/A7taxstdlife))</f>
        <v>0</v>
      </c>
      <c r="AT568" s="168">
        <f>IF(A7taxstdlife="n/a","n/a",IF(AT$3&gt;(A7taxstdlife+$E568),((Input!$O$149+Input!$O$115)*$O$7)-SUM($O568:AS568),((Input!$O$149+Input!$O$115)*$O$7)/A7taxstdlife))</f>
        <v>0</v>
      </c>
      <c r="AU568" s="168">
        <f>IF(A7taxstdlife="n/a","n/a",IF(AU$3&gt;(A7taxstdlife+$E568),((Input!$O$149+Input!$O$115)*$O$7)-SUM($O568:AT568),((Input!$O$149+Input!$O$115)*$O$7)/A7taxstdlife))</f>
        <v>0</v>
      </c>
      <c r="AV568" s="168">
        <f>IF(A7taxstdlife="n/a","n/a",IF(AV$3&gt;(A7taxstdlife+$E568),((Input!$O$149+Input!$O$115)*$O$7)-SUM($O568:AU568),((Input!$O$149+Input!$O$115)*$O$7)/A7taxstdlife))</f>
        <v>0</v>
      </c>
      <c r="AW568" s="168">
        <f>IF(A7taxstdlife="n/a","n/a",IF(AW$3&gt;(A7taxstdlife+$E568),((Input!$O$149+Input!$O$115)*$O$7)-SUM($O568:AV568),((Input!$O$149+Input!$O$115)*$O$7)/A7taxstdlife))</f>
        <v>0</v>
      </c>
      <c r="AX568" s="168">
        <f>IF(A7taxstdlife="n/a","n/a",IF(AX$3&gt;(A7taxstdlife+$E568),((Input!$O$149+Input!$O$115)*$O$7)-SUM($O568:AW568),((Input!$O$149+Input!$O$115)*$O$7)/A7taxstdlife))</f>
        <v>0</v>
      </c>
      <c r="AY568" s="168">
        <f>IF(A7taxstdlife="n/a","n/a",IF(AY$3&gt;(A7taxstdlife+$E568),((Input!$O$149+Input!$O$115)*$O$7)-SUM($O568:AX568),((Input!$O$149+Input!$O$115)*$O$7)/A7taxstdlife))</f>
        <v>0</v>
      </c>
      <c r="AZ568" s="168">
        <f>IF(A7taxstdlife="n/a","n/a",IF(AZ$3&gt;(A7taxstdlife+$E568),((Input!$O$149+Input!$O$115)*$O$7)-SUM($O568:AY568),((Input!$O$149+Input!$O$115)*$O$7)/A7taxstdlife))</f>
        <v>0</v>
      </c>
      <c r="BA568" s="168">
        <f>IF(A7taxstdlife="n/a","n/a",IF(BA$3&gt;(A7taxstdlife+$E568),((Input!$O$149+Input!$O$115)*$O$7)-SUM($O568:AZ568),((Input!$O$149+Input!$O$115)*$O$7)/A7taxstdlife))</f>
        <v>0</v>
      </c>
      <c r="BB568" s="168">
        <f>IF(A7taxstdlife="n/a","n/a",IF(BB$3&gt;(A7taxstdlife+$E568),((Input!$O$149+Input!$O$115)*$O$7)-SUM($O568:BA568),((Input!$O$149+Input!$O$115)*$O$7)/A7taxstdlife))</f>
        <v>0</v>
      </c>
      <c r="BC568" s="168">
        <f>IF(A7taxstdlife="n/a","n/a",IF(BC$3&gt;(A7taxstdlife+$E568),((Input!$O$149+Input!$O$115)*$O$7)-SUM($O568:BB568),((Input!$O$149+Input!$O$115)*$O$7)/A7taxstdlife))</f>
        <v>0</v>
      </c>
      <c r="BD568" s="168">
        <f>IF(A7taxstdlife="n/a","n/a",IF(BD$3&gt;(A7taxstdlife+$E568),((Input!$O$149+Input!$O$115)*$O$7)-SUM($O568:BC568),((Input!$O$149+Input!$O$115)*$O$7)/A7taxstdlife))</f>
        <v>0</v>
      </c>
      <c r="BE568" s="168">
        <f>IF(A7taxstdlife="n/a","n/a",IF(BE$3&gt;(A7taxstdlife+$E568),((Input!$O$149+Input!$O$115)*$O$7)-SUM($O568:BD568),((Input!$O$149+Input!$O$115)*$O$7)/A7taxstdlife))</f>
        <v>0</v>
      </c>
      <c r="BF568" s="168">
        <f>IF(A7taxstdlife="n/a","n/a",IF(BF$3&gt;(A7taxstdlife+$E568),((Input!$O$149+Input!$O$115)*$O$7)-SUM($O568:BE568),((Input!$O$149+Input!$O$115)*$O$7)/A7taxstdlife))</f>
        <v>0</v>
      </c>
      <c r="BG568" s="168">
        <f>IF(A7taxstdlife="n/a","n/a",IF(BG$3&gt;(A7taxstdlife+$E568),((Input!$O$149+Input!$O$115)*$O$7)-SUM($O568:BF568),((Input!$O$149+Input!$O$115)*$O$7)/A7taxstdlife))</f>
        <v>0</v>
      </c>
      <c r="BH568" s="168">
        <f>IF(A7taxstdlife="n/a","n/a",IF(BH$3&gt;(A7taxstdlife+$E568),((Input!$O$149+Input!$O$115)*$O$7)-SUM($O568:BG568),((Input!$O$149+Input!$O$115)*$O$7)/A7taxstdlife))</f>
        <v>0</v>
      </c>
      <c r="BI568" s="168">
        <f>IF(A7taxstdlife="n/a","n/a",IF(BI$3&gt;(A7taxstdlife+$E568),((Input!$O$149+Input!$O$115)*$O$7)-SUM($O568:BH568),((Input!$O$149+Input!$O$115)*$O$7)/A7taxstdlife))</f>
        <v>0</v>
      </c>
      <c r="BJ568" s="20"/>
      <c r="BK568" s="20"/>
      <c r="BL568"/>
      <c r="BM568"/>
      <c r="BN568"/>
      <c r="BO568"/>
      <c r="BP568"/>
      <c r="BQ568"/>
      <c r="BR568"/>
      <c r="BS568"/>
      <c r="BT568"/>
      <c r="BU568"/>
      <c r="BV568"/>
      <c r="BW568"/>
      <c r="BX568"/>
      <c r="BY568"/>
      <c r="BZ568"/>
      <c r="CA568"/>
      <c r="CB568"/>
      <c r="CC568"/>
      <c r="CD568"/>
      <c r="CE568"/>
      <c r="CF568"/>
      <c r="CG568"/>
      <c r="CH568"/>
      <c r="CI568"/>
      <c r="CJ568"/>
      <c r="CK568"/>
      <c r="CL568"/>
      <c r="CM568"/>
      <c r="CN568"/>
      <c r="CO568"/>
      <c r="CP568"/>
      <c r="CQ568"/>
      <c r="CR568"/>
      <c r="CS568"/>
      <c r="CT568"/>
      <c r="CU568"/>
      <c r="CV568"/>
      <c r="CW568"/>
      <c r="CX568"/>
      <c r="CY568"/>
      <c r="CZ568"/>
      <c r="DA568"/>
      <c r="DB568"/>
      <c r="DC568"/>
      <c r="DD568"/>
      <c r="DE568"/>
      <c r="DF568"/>
      <c r="DG568"/>
      <c r="DH568"/>
      <c r="DI568"/>
      <c r="DJ568"/>
      <c r="DK568"/>
      <c r="DL568"/>
      <c r="DM568"/>
      <c r="DN568"/>
      <c r="DO568"/>
      <c r="DP568"/>
      <c r="DQ568"/>
      <c r="DR568"/>
      <c r="DS568"/>
      <c r="DT568"/>
      <c r="DU568"/>
      <c r="DV568"/>
      <c r="DW568"/>
      <c r="DX568"/>
      <c r="DY568"/>
      <c r="DZ568"/>
      <c r="EA568"/>
      <c r="EB568"/>
      <c r="EC568"/>
      <c r="ED568"/>
      <c r="EE568"/>
      <c r="EF568"/>
      <c r="EG568"/>
      <c r="EH568"/>
      <c r="EI568"/>
      <c r="EJ568"/>
      <c r="EK568"/>
      <c r="EL568"/>
      <c r="EM568"/>
      <c r="EN568"/>
      <c r="EO568"/>
      <c r="EP568"/>
      <c r="EQ568"/>
      <c r="ER568"/>
      <c r="ES568"/>
      <c r="ET568"/>
      <c r="EU568"/>
      <c r="EV568"/>
      <c r="EW568"/>
      <c r="EX568"/>
      <c r="EY568"/>
      <c r="EZ568"/>
      <c r="FA568"/>
      <c r="FB568"/>
      <c r="FC568"/>
      <c r="FD568"/>
      <c r="FE568"/>
      <c r="FF568"/>
      <c r="FG568"/>
      <c r="FH568"/>
      <c r="FI568"/>
      <c r="FJ568"/>
      <c r="FK568"/>
      <c r="FL568"/>
      <c r="FM568"/>
      <c r="FN568"/>
      <c r="FO568"/>
      <c r="FP568"/>
      <c r="FQ568"/>
      <c r="FR568"/>
      <c r="FS568"/>
      <c r="FT568"/>
      <c r="FU568"/>
      <c r="FV568"/>
      <c r="FW568"/>
      <c r="FX568"/>
      <c r="FY568"/>
      <c r="FZ568"/>
      <c r="GA568"/>
      <c r="GB568"/>
      <c r="GC568"/>
      <c r="GD568"/>
      <c r="GE568"/>
      <c r="GF568"/>
      <c r="GG568"/>
      <c r="GH568"/>
      <c r="GI568"/>
      <c r="GJ568"/>
      <c r="GK568"/>
      <c r="GL568"/>
      <c r="GM568"/>
      <c r="GN568"/>
      <c r="GO568"/>
      <c r="GP568"/>
      <c r="GQ568"/>
      <c r="GR568"/>
      <c r="GS568"/>
      <c r="GT568"/>
      <c r="GU568"/>
      <c r="GV568"/>
      <c r="GW568"/>
      <c r="GX568"/>
      <c r="GY568"/>
      <c r="GZ568"/>
      <c r="HA568"/>
      <c r="HB568"/>
      <c r="HC568"/>
      <c r="HD568"/>
      <c r="HE568"/>
      <c r="HF568"/>
      <c r="HG568"/>
      <c r="HH568"/>
      <c r="HI568"/>
      <c r="HJ568"/>
      <c r="HK568"/>
      <c r="HL568"/>
      <c r="HM568"/>
      <c r="HN568"/>
      <c r="HO568"/>
      <c r="HP568"/>
      <c r="HQ568"/>
      <c r="HR568"/>
      <c r="HS568"/>
      <c r="HT568"/>
      <c r="HU568"/>
      <c r="HV568"/>
      <c r="HW568"/>
      <c r="HX568"/>
      <c r="HY568"/>
      <c r="HZ568"/>
      <c r="IA568"/>
      <c r="IB568"/>
      <c r="IC568"/>
      <c r="ID568"/>
      <c r="IE568"/>
      <c r="IF568"/>
      <c r="IG568"/>
      <c r="IH568"/>
      <c r="II568"/>
      <c r="IJ568"/>
      <c r="IK568"/>
      <c r="IL568"/>
      <c r="IM568"/>
      <c r="IN568"/>
      <c r="IO568"/>
      <c r="IP568"/>
      <c r="IQ568"/>
      <c r="IR568"/>
      <c r="IS568"/>
      <c r="IT568"/>
      <c r="IU568"/>
      <c r="IV568"/>
    </row>
    <row r="569" spans="1:256" s="5" customFormat="1" hidden="1" outlineLevel="2">
      <c r="A569" s="20"/>
      <c r="B569" s="20"/>
      <c r="C569" s="38"/>
      <c r="D569" s="641"/>
      <c r="E569" s="288">
        <v>10</v>
      </c>
      <c r="F569" s="40"/>
      <c r="G569" s="313"/>
      <c r="H569" s="315"/>
      <c r="I569" s="315"/>
      <c r="J569" s="315"/>
      <c r="K569" s="315"/>
      <c r="L569" s="315"/>
      <c r="M569" s="315"/>
      <c r="N569" s="315"/>
      <c r="O569" s="315"/>
      <c r="P569" s="314"/>
      <c r="Q569" s="168">
        <f>IF(A7taxstdlife="n/a","n/a",IF(Q$3&gt;(A7taxstdlife+$E569),((Input!$P$149+Input!$P$115)*$P$7)-SUM($P569:P569),((Input!$P$149+Input!$P$115)*$P$7)/A7taxstdlife))</f>
        <v>0</v>
      </c>
      <c r="R569" s="168">
        <f>IF(A7taxstdlife="n/a","n/a",IF(R$3&gt;(A7taxstdlife+$E569),((Input!$P$149+Input!$P$115)*$P$7)-SUM($P569:Q569),((Input!$P$149+Input!$P$115)*$P$7)/A7taxstdlife))</f>
        <v>0</v>
      </c>
      <c r="S569" s="168">
        <f>IF(A7taxstdlife="n/a","n/a",IF(S$3&gt;(A7taxstdlife+$E569),((Input!$P$149+Input!$P$115)*$P$7)-SUM($P569:R569),((Input!$P$149+Input!$P$115)*$P$7)/A7taxstdlife))</f>
        <v>0</v>
      </c>
      <c r="T569" s="168">
        <f>IF(A7taxstdlife="n/a","n/a",IF(T$3&gt;(A7taxstdlife+$E569),((Input!$P$149+Input!$P$115)*$P$7)-SUM($P569:S569),((Input!$P$149+Input!$P$115)*$P$7)/A7taxstdlife))</f>
        <v>0</v>
      </c>
      <c r="U569" s="168">
        <f>IF(A7taxstdlife="n/a","n/a",IF(U$3&gt;(A7taxstdlife+$E569),((Input!$P$149+Input!$P$115)*$P$7)-SUM($P569:T569),((Input!$P$149+Input!$P$115)*$P$7)/A7taxstdlife))</f>
        <v>0</v>
      </c>
      <c r="V569" s="168">
        <f>IF(A7taxstdlife="n/a","n/a",IF(V$3&gt;(A7taxstdlife+$E569),((Input!$P$149+Input!$P$115)*$P$7)-SUM($P569:U569),((Input!$P$149+Input!$P$115)*$P$7)/A7taxstdlife))</f>
        <v>0</v>
      </c>
      <c r="W569" s="168">
        <f>IF(A7taxstdlife="n/a","n/a",IF(W$3&gt;(A7taxstdlife+$E569),((Input!$P$149+Input!$P$115)*$P$7)-SUM($P569:V569),((Input!$P$149+Input!$P$115)*$P$7)/A7taxstdlife))</f>
        <v>0</v>
      </c>
      <c r="X569" s="168">
        <f>IF(A7taxstdlife="n/a","n/a",IF(X$3&gt;(A7taxstdlife+$E569),((Input!$P$149+Input!$P$115)*$P$7)-SUM($P569:W569),((Input!$P$149+Input!$P$115)*$P$7)/A7taxstdlife))</f>
        <v>0</v>
      </c>
      <c r="Y569" s="168">
        <f>IF(A7taxstdlife="n/a","n/a",IF(Y$3&gt;(A7taxstdlife+$E569),((Input!$P$149+Input!$P$115)*$P$7)-SUM($P569:X569),((Input!$P$149+Input!$P$115)*$P$7)/A7taxstdlife))</f>
        <v>0</v>
      </c>
      <c r="Z569" s="168">
        <f>IF(A7taxstdlife="n/a","n/a",IF(Z$3&gt;(A7taxstdlife+$E569),((Input!$P$149+Input!$P$115)*$P$7)-SUM($P569:Y569),((Input!$P$149+Input!$P$115)*$P$7)/A7taxstdlife))</f>
        <v>0</v>
      </c>
      <c r="AA569" s="168">
        <f>IF(A7taxstdlife="n/a","n/a",IF(AA$3&gt;(A7taxstdlife+$E569),((Input!$P$149+Input!$P$115)*$P$7)-SUM($P569:Z569),((Input!$P$149+Input!$P$115)*$P$7)/A7taxstdlife))</f>
        <v>0</v>
      </c>
      <c r="AB569" s="168">
        <f>IF(A7taxstdlife="n/a","n/a",IF(AB$3&gt;(A7taxstdlife+$E569),((Input!$P$149+Input!$P$115)*$P$7)-SUM($P569:AA569),((Input!$P$149+Input!$P$115)*$P$7)/A7taxstdlife))</f>
        <v>0</v>
      </c>
      <c r="AC569" s="168">
        <f>IF(A7taxstdlife="n/a","n/a",IF(AC$3&gt;(A7taxstdlife+$E569),((Input!$P$149+Input!$P$115)*$P$7)-SUM($P569:AB569),((Input!$P$149+Input!$P$115)*$P$7)/A7taxstdlife))</f>
        <v>0</v>
      </c>
      <c r="AD569" s="168">
        <f>IF(A7taxstdlife="n/a","n/a",IF(AD$3&gt;(A7taxstdlife+$E569),((Input!$P$149+Input!$P$115)*$P$7)-SUM($P569:AC569),((Input!$P$149+Input!$P$115)*$P$7)/A7taxstdlife))</f>
        <v>0</v>
      </c>
      <c r="AE569" s="168">
        <f>IF(A7taxstdlife="n/a","n/a",IF(AE$3&gt;(A7taxstdlife+$E569),((Input!$P$149+Input!$P$115)*$P$7)-SUM($P569:AD569),((Input!$P$149+Input!$P$115)*$P$7)/A7taxstdlife))</f>
        <v>0</v>
      </c>
      <c r="AF569" s="168">
        <f>IF(A7taxstdlife="n/a","n/a",IF(AF$3&gt;(A7taxstdlife+$E569),((Input!$P$149+Input!$P$115)*$P$7)-SUM($P569:AE569),((Input!$P$149+Input!$P$115)*$P$7)/A7taxstdlife))</f>
        <v>0</v>
      </c>
      <c r="AG569" s="168">
        <f>IF(A7taxstdlife="n/a","n/a",IF(AG$3&gt;(A7taxstdlife+$E569),((Input!$P$149+Input!$P$115)*$P$7)-SUM($P569:AF569),((Input!$P$149+Input!$P$115)*$P$7)/A7taxstdlife))</f>
        <v>0</v>
      </c>
      <c r="AH569" s="168">
        <f>IF(A7taxstdlife="n/a","n/a",IF(AH$3&gt;(A7taxstdlife+$E569),((Input!$P$149+Input!$P$115)*$P$7)-SUM($P569:AG569),((Input!$P$149+Input!$P$115)*$P$7)/A7taxstdlife))</f>
        <v>0</v>
      </c>
      <c r="AI569" s="168">
        <f>IF(A7taxstdlife="n/a","n/a",IF(AI$3&gt;(A7taxstdlife+$E569),((Input!$P$149+Input!$P$115)*$P$7)-SUM($P569:AH569),((Input!$P$149+Input!$P$115)*$P$7)/A7taxstdlife))</f>
        <v>0</v>
      </c>
      <c r="AJ569" s="168">
        <f>IF(A7taxstdlife="n/a","n/a",IF(AJ$3&gt;(A7taxstdlife+$E569),((Input!$P$149+Input!$P$115)*$P$7)-SUM($P569:AI569),((Input!$P$149+Input!$P$115)*$P$7)/A7taxstdlife))</f>
        <v>0</v>
      </c>
      <c r="AK569" s="168">
        <f>IF(A7taxstdlife="n/a","n/a",IF(AK$3&gt;(A7taxstdlife+$E569),((Input!$P$149+Input!$P$115)*$P$7)-SUM($P569:AJ569),((Input!$P$149+Input!$P$115)*$P$7)/A7taxstdlife))</f>
        <v>0</v>
      </c>
      <c r="AL569" s="168">
        <f>IF(A7taxstdlife="n/a","n/a",IF(AL$3&gt;(A7taxstdlife+$E569),((Input!$P$149+Input!$P$115)*$P$7)-SUM($P569:AK569),((Input!$P$149+Input!$P$115)*$P$7)/A7taxstdlife))</f>
        <v>0</v>
      </c>
      <c r="AM569" s="168">
        <f>IF(A7taxstdlife="n/a","n/a",IF(AM$3&gt;(A7taxstdlife+$E569),((Input!$P$149+Input!$P$115)*$P$7)-SUM($P569:AL569),((Input!$P$149+Input!$P$115)*$P$7)/A7taxstdlife))</f>
        <v>0</v>
      </c>
      <c r="AN569" s="168">
        <f>IF(A7taxstdlife="n/a","n/a",IF(AN$3&gt;(A7taxstdlife+$E569),((Input!$P$149+Input!$P$115)*$P$7)-SUM($P569:AM569),((Input!$P$149+Input!$P$115)*$P$7)/A7taxstdlife))</f>
        <v>0</v>
      </c>
      <c r="AO569" s="168">
        <f>IF(A7taxstdlife="n/a","n/a",IF(AO$3&gt;(A7taxstdlife+$E569),((Input!$P$149+Input!$P$115)*$P$7)-SUM($P569:AN569),((Input!$P$149+Input!$P$115)*$P$7)/A7taxstdlife))</f>
        <v>0</v>
      </c>
      <c r="AP569" s="168">
        <f>IF(A7taxstdlife="n/a","n/a",IF(AP$3&gt;(A7taxstdlife+$E569),((Input!$P$149+Input!$P$115)*$P$7)-SUM($P569:AO569),((Input!$P$149+Input!$P$115)*$P$7)/A7taxstdlife))</f>
        <v>0</v>
      </c>
      <c r="AQ569" s="168">
        <f>IF(A7taxstdlife="n/a","n/a",IF(AQ$3&gt;(A7taxstdlife+$E569),((Input!$P$149+Input!$P$115)*$P$7)-SUM($P569:AP569),((Input!$P$149+Input!$P$115)*$P$7)/A7taxstdlife))</f>
        <v>0</v>
      </c>
      <c r="AR569" s="168">
        <f>IF(A7taxstdlife="n/a","n/a",IF(AR$3&gt;(A7taxstdlife+$E569),((Input!$P$149+Input!$P$115)*$P$7)-SUM($P569:AQ569),((Input!$P$149+Input!$P$115)*$P$7)/A7taxstdlife))</f>
        <v>0</v>
      </c>
      <c r="AS569" s="168">
        <f>IF(A7taxstdlife="n/a","n/a",IF(AS$3&gt;(A7taxstdlife+$E569),((Input!$P$149+Input!$P$115)*$P$7)-SUM($P569:AR569),((Input!$P$149+Input!$P$115)*$P$7)/A7taxstdlife))</f>
        <v>0</v>
      </c>
      <c r="AT569" s="168">
        <f>IF(A7taxstdlife="n/a","n/a",IF(AT$3&gt;(A7taxstdlife+$E569),((Input!$P$149+Input!$P$115)*$P$7)-SUM($P569:AS569),((Input!$P$149+Input!$P$115)*$P$7)/A7taxstdlife))</f>
        <v>0</v>
      </c>
      <c r="AU569" s="168">
        <f>IF(A7taxstdlife="n/a","n/a",IF(AU$3&gt;(A7taxstdlife+$E569),((Input!$P$149+Input!$P$115)*$P$7)-SUM($P569:AT569),((Input!$P$149+Input!$P$115)*$P$7)/A7taxstdlife))</f>
        <v>0</v>
      </c>
      <c r="AV569" s="168">
        <f>IF(A7taxstdlife="n/a","n/a",IF(AV$3&gt;(A7taxstdlife+$E569),((Input!$P$149+Input!$P$115)*$P$7)-SUM($P569:AU569),((Input!$P$149+Input!$P$115)*$P$7)/A7taxstdlife))</f>
        <v>0</v>
      </c>
      <c r="AW569" s="168">
        <f>IF(A7taxstdlife="n/a","n/a",IF(AW$3&gt;(A7taxstdlife+$E569),((Input!$P$149+Input!$P$115)*$P$7)-SUM($P569:AV569),((Input!$P$149+Input!$P$115)*$P$7)/A7taxstdlife))</f>
        <v>0</v>
      </c>
      <c r="AX569" s="168">
        <f>IF(A7taxstdlife="n/a","n/a",IF(AX$3&gt;(A7taxstdlife+$E569),((Input!$P$149+Input!$P$115)*$P$7)-SUM($P569:AW569),((Input!$P$149+Input!$P$115)*$P$7)/A7taxstdlife))</f>
        <v>0</v>
      </c>
      <c r="AY569" s="168">
        <f>IF(A7taxstdlife="n/a","n/a",IF(AY$3&gt;(A7taxstdlife+$E569),((Input!$P$149+Input!$P$115)*$P$7)-SUM($P569:AX569),((Input!$P$149+Input!$P$115)*$P$7)/A7taxstdlife))</f>
        <v>0</v>
      </c>
      <c r="AZ569" s="168">
        <f>IF(A7taxstdlife="n/a","n/a",IF(AZ$3&gt;(A7taxstdlife+$E569),((Input!$P$149+Input!$P$115)*$P$7)-SUM($P569:AY569),((Input!$P$149+Input!$P$115)*$P$7)/A7taxstdlife))</f>
        <v>0</v>
      </c>
      <c r="BA569" s="168">
        <f>IF(A7taxstdlife="n/a","n/a",IF(BA$3&gt;(A7taxstdlife+$E569),((Input!$P$149+Input!$P$115)*$P$7)-SUM($P569:AZ569),((Input!$P$149+Input!$P$115)*$P$7)/A7taxstdlife))</f>
        <v>0</v>
      </c>
      <c r="BB569" s="168">
        <f>IF(A7taxstdlife="n/a","n/a",IF(BB$3&gt;(A7taxstdlife+$E569),((Input!$P$149+Input!$P$115)*$P$7)-SUM($P569:BA569),((Input!$P$149+Input!$P$115)*$P$7)/A7taxstdlife))</f>
        <v>0</v>
      </c>
      <c r="BC569" s="168">
        <f>IF(A7taxstdlife="n/a","n/a",IF(BC$3&gt;(A7taxstdlife+$E569),((Input!$P$149+Input!$P$115)*$P$7)-SUM($P569:BB569),((Input!$P$149+Input!$P$115)*$P$7)/A7taxstdlife))</f>
        <v>0</v>
      </c>
      <c r="BD569" s="168">
        <f>IF(A7taxstdlife="n/a","n/a",IF(BD$3&gt;(A7taxstdlife+$E569),((Input!$P$149+Input!$P$115)*$P$7)-SUM($P569:BC569),((Input!$P$149+Input!$P$115)*$P$7)/A7taxstdlife))</f>
        <v>0</v>
      </c>
      <c r="BE569" s="168">
        <f>IF(A7taxstdlife="n/a","n/a",IF(BE$3&gt;(A7taxstdlife+$E569),((Input!$P$149+Input!$P$115)*$P$7)-SUM($P569:BD569),((Input!$P$149+Input!$P$115)*$P$7)/A7taxstdlife))</f>
        <v>0</v>
      </c>
      <c r="BF569" s="168">
        <f>IF(A7taxstdlife="n/a","n/a",IF(BF$3&gt;(A7taxstdlife+$E569),((Input!$P$149+Input!$P$115)*$P$7)-SUM($P569:BE569),((Input!$P$149+Input!$P$115)*$P$7)/A7taxstdlife))</f>
        <v>0</v>
      </c>
      <c r="BG569" s="168">
        <f>IF(A7taxstdlife="n/a","n/a",IF(BG$3&gt;(A7taxstdlife+$E569),((Input!$P$149+Input!$P$115)*$P$7)-SUM($P569:BF569),((Input!$P$149+Input!$P$115)*$P$7)/A7taxstdlife))</f>
        <v>0</v>
      </c>
      <c r="BH569" s="168">
        <f>IF(A7taxstdlife="n/a","n/a",IF(BH$3&gt;(A7taxstdlife+$E569),((Input!$P$149+Input!$P$115)*$P$7)-SUM($P569:BG569),((Input!$P$149+Input!$P$115)*$P$7)/A7taxstdlife))</f>
        <v>0</v>
      </c>
      <c r="BI569" s="168">
        <f>IF(A7taxstdlife="n/a","n/a",IF(BI$3&gt;(A7taxstdlife+$E569),((Input!$P$149+Input!$P$115)*$P$7)-SUM($P569:BH569),((Input!$P$149+Input!$P$115)*$P$7)/A7taxstdlife))</f>
        <v>0</v>
      </c>
      <c r="BJ569" s="20"/>
      <c r="BK569" s="20"/>
      <c r="BL569"/>
      <c r="BM569"/>
      <c r="BN569"/>
      <c r="BO569"/>
      <c r="BP569"/>
      <c r="BQ569"/>
      <c r="BR569"/>
      <c r="BS569"/>
      <c r="BT569"/>
      <c r="BU569"/>
      <c r="BV569"/>
      <c r="BW569"/>
      <c r="BX569"/>
      <c r="BY569"/>
      <c r="BZ569"/>
      <c r="CA569"/>
      <c r="CB569"/>
      <c r="CC569"/>
      <c r="CD569"/>
      <c r="CE569"/>
      <c r="CF569"/>
      <c r="CG569"/>
      <c r="CH569"/>
      <c r="CI569"/>
      <c r="CJ569"/>
      <c r="CK569"/>
      <c r="CL569"/>
      <c r="CM569"/>
      <c r="CN569"/>
      <c r="CO569"/>
      <c r="CP569"/>
      <c r="CQ569"/>
      <c r="CR569"/>
      <c r="CS569"/>
      <c r="CT569"/>
      <c r="CU569"/>
      <c r="CV569"/>
      <c r="CW569"/>
      <c r="CX569"/>
      <c r="CY569"/>
      <c r="CZ569"/>
      <c r="DA569"/>
      <c r="DB569"/>
      <c r="DC569"/>
      <c r="DD569"/>
      <c r="DE569"/>
      <c r="DF569"/>
      <c r="DG569"/>
      <c r="DH569"/>
      <c r="DI569"/>
      <c r="DJ569"/>
      <c r="DK569"/>
      <c r="DL569"/>
      <c r="DM569"/>
      <c r="DN569"/>
      <c r="DO569"/>
      <c r="DP569"/>
      <c r="DQ569"/>
      <c r="DR569"/>
      <c r="DS569"/>
      <c r="DT569"/>
      <c r="DU569"/>
      <c r="DV569"/>
      <c r="DW569"/>
      <c r="DX569"/>
      <c r="DY569"/>
      <c r="DZ569"/>
      <c r="EA569"/>
      <c r="EB569"/>
      <c r="EC569"/>
      <c r="ED569"/>
      <c r="EE569"/>
      <c r="EF569"/>
      <c r="EG569"/>
      <c r="EH569"/>
      <c r="EI569"/>
      <c r="EJ569"/>
      <c r="EK569"/>
      <c r="EL569"/>
      <c r="EM569"/>
      <c r="EN569"/>
      <c r="EO569"/>
      <c r="EP569"/>
      <c r="EQ569"/>
      <c r="ER569"/>
      <c r="ES569"/>
      <c r="ET569"/>
      <c r="EU569"/>
      <c r="EV569"/>
      <c r="EW569"/>
      <c r="EX569"/>
      <c r="EY569"/>
      <c r="EZ569"/>
      <c r="FA569"/>
      <c r="FB569"/>
      <c r="FC569"/>
      <c r="FD569"/>
      <c r="FE569"/>
      <c r="FF569"/>
      <c r="FG569"/>
      <c r="FH569"/>
      <c r="FI569"/>
      <c r="FJ569"/>
      <c r="FK569"/>
      <c r="FL569"/>
      <c r="FM569"/>
      <c r="FN569"/>
      <c r="FO569"/>
      <c r="FP569"/>
      <c r="FQ569"/>
      <c r="FR569"/>
      <c r="FS569"/>
      <c r="FT569"/>
      <c r="FU569"/>
      <c r="FV569"/>
      <c r="FW569"/>
      <c r="FX569"/>
      <c r="FY569"/>
      <c r="FZ569"/>
      <c r="GA569"/>
      <c r="GB569"/>
      <c r="GC569"/>
      <c r="GD569"/>
      <c r="GE569"/>
      <c r="GF569"/>
      <c r="GG569"/>
      <c r="GH569"/>
      <c r="GI569"/>
      <c r="GJ569"/>
      <c r="GK569"/>
      <c r="GL569"/>
      <c r="GM569"/>
      <c r="GN569"/>
      <c r="GO569"/>
      <c r="GP569"/>
      <c r="GQ569"/>
      <c r="GR569"/>
      <c r="GS569"/>
      <c r="GT569"/>
      <c r="GU569"/>
      <c r="GV569"/>
      <c r="GW569"/>
      <c r="GX569"/>
      <c r="GY569"/>
      <c r="GZ569"/>
      <c r="HA569"/>
      <c r="HB569"/>
      <c r="HC569"/>
      <c r="HD569"/>
      <c r="HE569"/>
      <c r="HF569"/>
      <c r="HG569"/>
      <c r="HH569"/>
      <c r="HI569"/>
      <c r="HJ569"/>
      <c r="HK569"/>
      <c r="HL569"/>
      <c r="HM569"/>
      <c r="HN569"/>
      <c r="HO569"/>
      <c r="HP569"/>
      <c r="HQ569"/>
      <c r="HR569"/>
      <c r="HS569"/>
      <c r="HT569"/>
      <c r="HU569"/>
      <c r="HV569"/>
      <c r="HW569"/>
      <c r="HX569"/>
      <c r="HY569"/>
      <c r="HZ569"/>
      <c r="IA569"/>
      <c r="IB569"/>
      <c r="IC569"/>
      <c r="ID569"/>
      <c r="IE569"/>
      <c r="IF569"/>
      <c r="IG569"/>
      <c r="IH569"/>
      <c r="II569"/>
      <c r="IJ569"/>
      <c r="IK569"/>
      <c r="IL569"/>
      <c r="IM569"/>
      <c r="IN569"/>
      <c r="IO569"/>
      <c r="IP569"/>
      <c r="IQ569"/>
      <c r="IR569"/>
      <c r="IS569"/>
      <c r="IT569"/>
      <c r="IU569"/>
      <c r="IV569"/>
    </row>
    <row r="570" spans="1:256" s="5" customFormat="1" hidden="1" outlineLevel="1">
      <c r="A570" s="20"/>
      <c r="B570" s="20"/>
      <c r="C570" s="38" t="str">
        <f>Asset7</f>
        <v>Customer Metering and Load Control</v>
      </c>
      <c r="D570" s="20"/>
      <c r="E570" s="20"/>
      <c r="F570" s="35"/>
      <c r="G570" s="163">
        <f t="shared" ref="G570:AL570" si="118">SUM(G558:G569)</f>
        <v>2.3178267609804699</v>
      </c>
      <c r="H570" s="163">
        <f t="shared" si="118"/>
        <v>2.3178267609804699</v>
      </c>
      <c r="I570" s="163">
        <f t="shared" si="118"/>
        <v>2.3178267609804699</v>
      </c>
      <c r="J570" s="163">
        <f t="shared" si="118"/>
        <v>2.3178267609804699</v>
      </c>
      <c r="K570" s="163">
        <f t="shared" si="118"/>
        <v>2.3178267609804699</v>
      </c>
      <c r="L570" s="163">
        <f t="shared" si="118"/>
        <v>2.3178267609804699</v>
      </c>
      <c r="M570" s="163">
        <f t="shared" si="118"/>
        <v>2.3178267609804699</v>
      </c>
      <c r="N570" s="163">
        <f t="shared" si="118"/>
        <v>2.3178267609804699</v>
      </c>
      <c r="O570" s="163">
        <f t="shared" si="118"/>
        <v>2.3178267609804699</v>
      </c>
      <c r="P570" s="163">
        <f t="shared" si="118"/>
        <v>2.3178267609804699</v>
      </c>
      <c r="Q570" s="163">
        <f t="shared" si="118"/>
        <v>2.3178267609804699</v>
      </c>
      <c r="R570" s="163">
        <f t="shared" si="118"/>
        <v>2.3178267609804699</v>
      </c>
      <c r="S570" s="163">
        <f t="shared" si="118"/>
        <v>2.3178267609804699</v>
      </c>
      <c r="T570" s="163">
        <f t="shared" si="118"/>
        <v>2.3178267609804699</v>
      </c>
      <c r="U570" s="163">
        <f t="shared" si="118"/>
        <v>1.1033532457598412</v>
      </c>
      <c r="V570" s="163">
        <f t="shared" si="118"/>
        <v>0</v>
      </c>
      <c r="W570" s="163">
        <f t="shared" si="118"/>
        <v>0</v>
      </c>
      <c r="X570" s="163">
        <f t="shared" si="118"/>
        <v>0</v>
      </c>
      <c r="Y570" s="163">
        <f t="shared" si="118"/>
        <v>0</v>
      </c>
      <c r="Z570" s="163">
        <f t="shared" si="118"/>
        <v>0</v>
      </c>
      <c r="AA570" s="163">
        <f t="shared" si="118"/>
        <v>0</v>
      </c>
      <c r="AB570" s="163">
        <f t="shared" si="118"/>
        <v>0</v>
      </c>
      <c r="AC570" s="163">
        <f t="shared" si="118"/>
        <v>0</v>
      </c>
      <c r="AD570" s="163">
        <f t="shared" si="118"/>
        <v>0</v>
      </c>
      <c r="AE570" s="163">
        <f t="shared" si="118"/>
        <v>0</v>
      </c>
      <c r="AF570" s="163">
        <f t="shared" si="118"/>
        <v>0</v>
      </c>
      <c r="AG570" s="163">
        <f t="shared" si="118"/>
        <v>0</v>
      </c>
      <c r="AH570" s="163">
        <f t="shared" si="118"/>
        <v>0</v>
      </c>
      <c r="AI570" s="163">
        <f t="shared" si="118"/>
        <v>0</v>
      </c>
      <c r="AJ570" s="163">
        <f t="shared" si="118"/>
        <v>0</v>
      </c>
      <c r="AK570" s="163">
        <f t="shared" si="118"/>
        <v>0</v>
      </c>
      <c r="AL570" s="163">
        <f t="shared" si="118"/>
        <v>0</v>
      </c>
      <c r="AM570" s="163">
        <f t="shared" ref="AM570:BI570" si="119">SUM(AM558:AM569)</f>
        <v>0</v>
      </c>
      <c r="AN570" s="163">
        <f t="shared" si="119"/>
        <v>0</v>
      </c>
      <c r="AO570" s="163">
        <f t="shared" si="119"/>
        <v>0</v>
      </c>
      <c r="AP570" s="163">
        <f t="shared" si="119"/>
        <v>0</v>
      </c>
      <c r="AQ570" s="163">
        <f t="shared" si="119"/>
        <v>0</v>
      </c>
      <c r="AR570" s="163">
        <f t="shared" si="119"/>
        <v>0</v>
      </c>
      <c r="AS570" s="163">
        <f t="shared" si="119"/>
        <v>0</v>
      </c>
      <c r="AT570" s="163">
        <f t="shared" si="119"/>
        <v>0</v>
      </c>
      <c r="AU570" s="163">
        <f t="shared" si="119"/>
        <v>0</v>
      </c>
      <c r="AV570" s="163">
        <f t="shared" si="119"/>
        <v>0</v>
      </c>
      <c r="AW570" s="163">
        <f t="shared" si="119"/>
        <v>0</v>
      </c>
      <c r="AX570" s="163">
        <f t="shared" si="119"/>
        <v>0</v>
      </c>
      <c r="AY570" s="163">
        <f t="shared" si="119"/>
        <v>0</v>
      </c>
      <c r="AZ570" s="163">
        <f t="shared" si="119"/>
        <v>0</v>
      </c>
      <c r="BA570" s="163">
        <f t="shared" si="119"/>
        <v>0</v>
      </c>
      <c r="BB570" s="163">
        <f t="shared" si="119"/>
        <v>0</v>
      </c>
      <c r="BC570" s="163">
        <f t="shared" si="119"/>
        <v>0</v>
      </c>
      <c r="BD570" s="163">
        <f t="shared" si="119"/>
        <v>0</v>
      </c>
      <c r="BE570" s="163">
        <f t="shared" si="119"/>
        <v>0</v>
      </c>
      <c r="BF570" s="163">
        <f t="shared" si="119"/>
        <v>0</v>
      </c>
      <c r="BG570" s="163">
        <f t="shared" si="119"/>
        <v>0</v>
      </c>
      <c r="BH570" s="163">
        <f t="shared" si="119"/>
        <v>0</v>
      </c>
      <c r="BI570" s="163">
        <f t="shared" si="119"/>
        <v>0</v>
      </c>
      <c r="BJ570" s="20"/>
      <c r="BK570" s="20"/>
      <c r="BL570"/>
      <c r="BM570"/>
      <c r="BN570"/>
      <c r="BO570"/>
      <c r="BP570"/>
      <c r="BQ570"/>
      <c r="BR570"/>
      <c r="BS570"/>
      <c r="BT570"/>
      <c r="BU570"/>
      <c r="BV570"/>
      <c r="BW570"/>
      <c r="BX570"/>
      <c r="BY570"/>
      <c r="BZ570"/>
      <c r="CA570"/>
      <c r="CB570"/>
      <c r="CC570"/>
      <c r="CD570"/>
      <c r="CE570"/>
      <c r="CF570"/>
      <c r="CG570"/>
      <c r="CH570"/>
      <c r="CI570"/>
      <c r="CJ570"/>
      <c r="CK570"/>
      <c r="CL570"/>
      <c r="CM570"/>
      <c r="CN570"/>
      <c r="CO570"/>
      <c r="CP570"/>
      <c r="CQ570"/>
      <c r="CR570"/>
      <c r="CS570"/>
      <c r="CT570"/>
      <c r="CU570"/>
      <c r="CV570"/>
      <c r="CW570"/>
      <c r="CX570"/>
      <c r="CY570"/>
      <c r="CZ570"/>
      <c r="DA570"/>
      <c r="DB570"/>
      <c r="DC570"/>
      <c r="DD570"/>
      <c r="DE570"/>
      <c r="DF570"/>
      <c r="DG570"/>
      <c r="DH570"/>
      <c r="DI570"/>
      <c r="DJ570"/>
      <c r="DK570"/>
      <c r="DL570"/>
      <c r="DM570"/>
      <c r="DN570"/>
      <c r="DO570"/>
      <c r="DP570"/>
      <c r="DQ570"/>
      <c r="DR570"/>
      <c r="DS570"/>
      <c r="DT570"/>
      <c r="DU570"/>
      <c r="DV570"/>
      <c r="DW570"/>
      <c r="DX570"/>
      <c r="DY570"/>
      <c r="DZ570"/>
      <c r="EA570"/>
      <c r="EB570"/>
      <c r="EC570"/>
      <c r="ED570"/>
      <c r="EE570"/>
      <c r="EF570"/>
      <c r="EG570"/>
      <c r="EH570"/>
      <c r="EI570"/>
      <c r="EJ570"/>
      <c r="EK570"/>
      <c r="EL570"/>
      <c r="EM570"/>
      <c r="EN570"/>
      <c r="EO570"/>
      <c r="EP570"/>
      <c r="EQ570"/>
      <c r="ER570"/>
      <c r="ES570"/>
      <c r="ET570"/>
      <c r="EU570"/>
      <c r="EV570"/>
      <c r="EW570"/>
      <c r="EX570"/>
      <c r="EY570"/>
      <c r="EZ570"/>
      <c r="FA570"/>
      <c r="FB570"/>
      <c r="FC570"/>
      <c r="FD570"/>
      <c r="FE570"/>
      <c r="FF570"/>
      <c r="FG570"/>
      <c r="FH570"/>
      <c r="FI570"/>
      <c r="FJ570"/>
      <c r="FK570"/>
      <c r="FL570"/>
      <c r="FM570"/>
      <c r="FN570"/>
      <c r="FO570"/>
      <c r="FP570"/>
      <c r="FQ570"/>
      <c r="FR570"/>
      <c r="FS570"/>
      <c r="FT570"/>
      <c r="FU570"/>
      <c r="FV570"/>
      <c r="FW570"/>
      <c r="FX570"/>
      <c r="FY570"/>
      <c r="FZ570"/>
      <c r="GA570"/>
      <c r="GB570"/>
      <c r="GC570"/>
      <c r="GD570"/>
      <c r="GE570"/>
      <c r="GF570"/>
      <c r="GG570"/>
      <c r="GH570"/>
      <c r="GI570"/>
      <c r="GJ570"/>
      <c r="GK570"/>
      <c r="GL570"/>
      <c r="GM570"/>
      <c r="GN570"/>
      <c r="GO570"/>
      <c r="GP570"/>
      <c r="GQ570"/>
      <c r="GR570"/>
      <c r="GS570"/>
      <c r="GT570"/>
      <c r="GU570"/>
      <c r="GV570"/>
      <c r="GW570"/>
      <c r="GX570"/>
      <c r="GY570"/>
      <c r="GZ570"/>
      <c r="HA570"/>
      <c r="HB570"/>
      <c r="HC570"/>
      <c r="HD570"/>
      <c r="HE570"/>
      <c r="HF570"/>
      <c r="HG570"/>
      <c r="HH570"/>
      <c r="HI570"/>
      <c r="HJ570"/>
      <c r="HK570"/>
      <c r="HL570"/>
      <c r="HM570"/>
      <c r="HN570"/>
      <c r="HO570"/>
      <c r="HP570"/>
      <c r="HQ570"/>
      <c r="HR570"/>
      <c r="HS570"/>
      <c r="HT570"/>
      <c r="HU570"/>
      <c r="HV570"/>
      <c r="HW570"/>
      <c r="HX570"/>
      <c r="HY570"/>
      <c r="HZ570"/>
      <c r="IA570"/>
      <c r="IB570"/>
      <c r="IC570"/>
      <c r="ID570"/>
      <c r="IE570"/>
      <c r="IF570"/>
      <c r="IG570"/>
      <c r="IH570"/>
      <c r="II570"/>
      <c r="IJ570"/>
      <c r="IK570"/>
      <c r="IL570"/>
      <c r="IM570"/>
      <c r="IN570"/>
      <c r="IO570"/>
      <c r="IP570"/>
      <c r="IQ570"/>
      <c r="IR570"/>
      <c r="IS570"/>
      <c r="IT570"/>
      <c r="IU570"/>
      <c r="IV570"/>
    </row>
    <row r="571" spans="1:256" s="5" customFormat="1" hidden="1" outlineLevel="2">
      <c r="A571" s="20"/>
      <c r="B571" s="45" t="str">
        <f>C583</f>
        <v>Customer Metering (digital)</v>
      </c>
      <c r="C571" s="46"/>
      <c r="D571" s="47" t="s">
        <v>72</v>
      </c>
      <c r="E571" s="46"/>
      <c r="F571" s="48"/>
      <c r="G571" s="167">
        <f>IF(G$3&gt;A8taxremlife,A8taxvalue-SUM($F571:F571),IF(A8taxremlife="N/A","n/a",A8taxvalue/A8taxremlife))</f>
        <v>0</v>
      </c>
      <c r="H571" s="167">
        <f>IF(H$3&gt;A8taxremlife,A8taxvalue-SUM($F571:G571),IF(A8taxremlife="N/A","n/a",A8taxvalue/A8taxremlife))</f>
        <v>0</v>
      </c>
      <c r="I571" s="167">
        <f>IF(I$3&gt;A8taxremlife,A8taxvalue-SUM($F571:H571),IF(A8taxremlife="N/A","n/a",A8taxvalue/A8taxremlife))</f>
        <v>0</v>
      </c>
      <c r="J571" s="167">
        <f>IF(J$3&gt;A8taxremlife,A8taxvalue-SUM($F571:I571),IF(A8taxremlife="N/A","n/a",A8taxvalue/A8taxremlife))</f>
        <v>0</v>
      </c>
      <c r="K571" s="167">
        <f>IF(K$3&gt;A8taxremlife,A8taxvalue-SUM($F571:J571),IF(A8taxremlife="N/A","n/a",A8taxvalue/A8taxremlife))</f>
        <v>0</v>
      </c>
      <c r="L571" s="167">
        <f>IF(L$3&gt;A8taxremlife,A8taxvalue-SUM($F571:K571),IF(A8taxremlife="N/A","n/a",A8taxvalue/A8taxremlife))</f>
        <v>0</v>
      </c>
      <c r="M571" s="167">
        <f>IF(M$3&gt;A8taxremlife,A8taxvalue-SUM($F571:L571),IF(A8taxremlife="N/A","n/a",A8taxvalue/A8taxremlife))</f>
        <v>0</v>
      </c>
      <c r="N571" s="167">
        <f>IF(N$3&gt;A8taxremlife,A8taxvalue-SUM($F571:M571),IF(A8taxremlife="N/A","n/a",A8taxvalue/A8taxremlife))</f>
        <v>0</v>
      </c>
      <c r="O571" s="167">
        <f>IF(O$3&gt;A8taxremlife,A8taxvalue-SUM($F571:N571),IF(A8taxremlife="N/A","n/a",A8taxvalue/A8taxremlife))</f>
        <v>0</v>
      </c>
      <c r="P571" s="167">
        <f>IF(P$3&gt;A8taxremlife,A8taxvalue-SUM($F571:O571),IF(A8taxremlife="N/A","n/a",A8taxvalue/A8taxremlife))</f>
        <v>0</v>
      </c>
      <c r="Q571" s="167">
        <f>IF(Q$3&gt;A8taxremlife,A8taxvalue-SUM($F571:P571),IF(A8taxremlife="N/A","n/a",A8taxvalue/A8taxremlife))</f>
        <v>0</v>
      </c>
      <c r="R571" s="167">
        <f>IF(R$3&gt;A8taxremlife,A8taxvalue-SUM($F571:Q571),IF(A8taxremlife="N/A","n/a",A8taxvalue/A8taxremlife))</f>
        <v>0</v>
      </c>
      <c r="S571" s="167">
        <f>IF(S$3&gt;A8taxremlife,A8taxvalue-SUM($F571:R571),IF(A8taxremlife="N/A","n/a",A8taxvalue/A8taxremlife))</f>
        <v>0</v>
      </c>
      <c r="T571" s="167">
        <f>IF(T$3&gt;A8taxremlife,A8taxvalue-SUM($F571:S571),IF(A8taxremlife="N/A","n/a",A8taxvalue/A8taxremlife))</f>
        <v>0</v>
      </c>
      <c r="U571" s="167">
        <f>IF(U$3&gt;A8taxremlife,A8taxvalue-SUM($F571:T571),IF(A8taxremlife="N/A","n/a",A8taxvalue/A8taxremlife))</f>
        <v>0</v>
      </c>
      <c r="V571" s="167">
        <f>IF(V$3&gt;A8taxremlife,A8taxvalue-SUM($F571:U571),IF(A8taxremlife="N/A","n/a",A8taxvalue/A8taxremlife))</f>
        <v>0</v>
      </c>
      <c r="W571" s="167">
        <f>IF(W$3&gt;A8taxremlife,A8taxvalue-SUM($F571:V571),IF(A8taxremlife="N/A","n/a",A8taxvalue/A8taxremlife))</f>
        <v>0</v>
      </c>
      <c r="X571" s="167">
        <f>IF(X$3&gt;A8taxremlife,A8taxvalue-SUM($F571:W571),IF(A8taxremlife="N/A","n/a",A8taxvalue/A8taxremlife))</f>
        <v>0</v>
      </c>
      <c r="Y571" s="167">
        <f>IF(Y$3&gt;A8taxremlife,A8taxvalue-SUM($F571:X571),IF(A8taxremlife="N/A","n/a",A8taxvalue/A8taxremlife))</f>
        <v>0</v>
      </c>
      <c r="Z571" s="167">
        <f>IF(Z$3&gt;A8taxremlife,A8taxvalue-SUM($F571:Y571),IF(A8taxremlife="N/A","n/a",A8taxvalue/A8taxremlife))</f>
        <v>0</v>
      </c>
      <c r="AA571" s="167">
        <f>IF(AA$3&gt;A8taxremlife,A8taxvalue-SUM($F571:Z571),IF(A8taxremlife="N/A","n/a",A8taxvalue/A8taxremlife))</f>
        <v>0</v>
      </c>
      <c r="AB571" s="167">
        <f>IF(AB$3&gt;A8taxremlife,A8taxvalue-SUM($F571:AA571),IF(A8taxremlife="N/A","n/a",A8taxvalue/A8taxremlife))</f>
        <v>0</v>
      </c>
      <c r="AC571" s="167">
        <f>IF(AC$3&gt;A8taxremlife,A8taxvalue-SUM($F571:AB571),IF(A8taxremlife="N/A","n/a",A8taxvalue/A8taxremlife))</f>
        <v>0</v>
      </c>
      <c r="AD571" s="167">
        <f>IF(AD$3&gt;A8taxremlife,A8taxvalue-SUM($F571:AC571),IF(A8taxremlife="N/A","n/a",A8taxvalue/A8taxremlife))</f>
        <v>0</v>
      </c>
      <c r="AE571" s="167">
        <f>IF(AE$3&gt;A8taxremlife,A8taxvalue-SUM($F571:AD571),IF(A8taxremlife="N/A","n/a",A8taxvalue/A8taxremlife))</f>
        <v>0</v>
      </c>
      <c r="AF571" s="167">
        <f>IF(AF$3&gt;A8taxremlife,A8taxvalue-SUM($F571:AE571),IF(A8taxremlife="N/A","n/a",A8taxvalue/A8taxremlife))</f>
        <v>0</v>
      </c>
      <c r="AG571" s="167">
        <f>IF(AG$3&gt;A8taxremlife,A8taxvalue-SUM($F571:AF571),IF(A8taxremlife="N/A","n/a",A8taxvalue/A8taxremlife))</f>
        <v>0</v>
      </c>
      <c r="AH571" s="167">
        <f>IF(AH$3&gt;A8taxremlife,A8taxvalue-SUM($F571:AG571),IF(A8taxremlife="N/A","n/a",A8taxvalue/A8taxremlife))</f>
        <v>0</v>
      </c>
      <c r="AI571" s="167">
        <f>IF(AI$3&gt;A8taxremlife,A8taxvalue-SUM($F571:AH571),IF(A8taxremlife="N/A","n/a",A8taxvalue/A8taxremlife))</f>
        <v>0</v>
      </c>
      <c r="AJ571" s="167">
        <f>IF(AJ$3&gt;A8taxremlife,A8taxvalue-SUM($F571:AI571),IF(A8taxremlife="N/A","n/a",A8taxvalue/A8taxremlife))</f>
        <v>0</v>
      </c>
      <c r="AK571" s="167">
        <f>IF(AK$3&gt;A8taxremlife,A8taxvalue-SUM($F571:AJ571),IF(A8taxremlife="N/A","n/a",A8taxvalue/A8taxremlife))</f>
        <v>0</v>
      </c>
      <c r="AL571" s="167">
        <f>IF(AL$3&gt;A8taxremlife,A8taxvalue-SUM($F571:AK571),IF(A8taxremlife="N/A","n/a",A8taxvalue/A8taxremlife))</f>
        <v>0</v>
      </c>
      <c r="AM571" s="167">
        <f>IF(AM$3&gt;A8taxremlife,A8taxvalue-SUM($F571:AL571),IF(A8taxremlife="N/A","n/a",A8taxvalue/A8taxremlife))</f>
        <v>0</v>
      </c>
      <c r="AN571" s="167">
        <f>IF(AN$3&gt;A8taxremlife,A8taxvalue-SUM($F571:AM571),IF(A8taxremlife="N/A","n/a",A8taxvalue/A8taxremlife))</f>
        <v>0</v>
      </c>
      <c r="AO571" s="167">
        <f>IF(AO$3&gt;A8taxremlife,A8taxvalue-SUM($F571:AN571),IF(A8taxremlife="N/A","n/a",A8taxvalue/A8taxremlife))</f>
        <v>0</v>
      </c>
      <c r="AP571" s="167">
        <f>IF(AP$3&gt;A8taxremlife,A8taxvalue-SUM($F571:AO571),IF(A8taxremlife="N/A","n/a",A8taxvalue/A8taxremlife))</f>
        <v>0</v>
      </c>
      <c r="AQ571" s="167">
        <f>IF(AQ$3&gt;A8taxremlife,A8taxvalue-SUM($F571:AP571),IF(A8taxremlife="N/A","n/a",A8taxvalue/A8taxremlife))</f>
        <v>0</v>
      </c>
      <c r="AR571" s="167">
        <f>IF(AR$3&gt;A8taxremlife,A8taxvalue-SUM($F571:AQ571),IF(A8taxremlife="N/A","n/a",A8taxvalue/A8taxremlife))</f>
        <v>0</v>
      </c>
      <c r="AS571" s="167">
        <f>IF(AS$3&gt;A8taxremlife,A8taxvalue-SUM($F571:AR571),IF(A8taxremlife="N/A","n/a",A8taxvalue/A8taxremlife))</f>
        <v>0</v>
      </c>
      <c r="AT571" s="167">
        <f>IF(AT$3&gt;A8taxremlife,A8taxvalue-SUM($F571:AS571),IF(A8taxremlife="N/A","n/a",A8taxvalue/A8taxremlife))</f>
        <v>0</v>
      </c>
      <c r="AU571" s="167">
        <f>IF(AU$3&gt;A8taxremlife,A8taxvalue-SUM($F571:AT571),IF(A8taxremlife="N/A","n/a",A8taxvalue/A8taxremlife))</f>
        <v>0</v>
      </c>
      <c r="AV571" s="167">
        <f>IF(AV$3&gt;A8taxremlife,A8taxvalue-SUM($F571:AU571),IF(A8taxremlife="N/A","n/a",A8taxvalue/A8taxremlife))</f>
        <v>0</v>
      </c>
      <c r="AW571" s="167">
        <f>IF(AW$3&gt;A8taxremlife,A8taxvalue-SUM($F571:AV571),IF(A8taxremlife="N/A","n/a",A8taxvalue/A8taxremlife))</f>
        <v>0</v>
      </c>
      <c r="AX571" s="167">
        <f>IF(AX$3&gt;A8taxremlife,A8taxvalue-SUM($F571:AW571),IF(A8taxremlife="N/A","n/a",A8taxvalue/A8taxremlife))</f>
        <v>0</v>
      </c>
      <c r="AY571" s="167">
        <f>IF(AY$3&gt;A8taxremlife,A8taxvalue-SUM($F571:AX571),IF(A8taxremlife="N/A","n/a",A8taxvalue/A8taxremlife))</f>
        <v>0</v>
      </c>
      <c r="AZ571" s="167">
        <f>IF(AZ$3&gt;A8taxremlife,A8taxvalue-SUM($F571:AY571),IF(A8taxremlife="N/A","n/a",A8taxvalue/A8taxremlife))</f>
        <v>0</v>
      </c>
      <c r="BA571" s="167">
        <f>IF(BA$3&gt;A8taxremlife,A8taxvalue-SUM($F571:AZ571),IF(A8taxremlife="N/A","n/a",A8taxvalue/A8taxremlife))</f>
        <v>0</v>
      </c>
      <c r="BB571" s="167">
        <f>IF(BB$3&gt;A8taxremlife,A8taxvalue-SUM($F571:BA571),IF(A8taxremlife="N/A","n/a",A8taxvalue/A8taxremlife))</f>
        <v>0</v>
      </c>
      <c r="BC571" s="167">
        <f>IF(BC$3&gt;A8taxremlife,A8taxvalue-SUM($F571:BB571),IF(A8taxremlife="N/A","n/a",A8taxvalue/A8taxremlife))</f>
        <v>0</v>
      </c>
      <c r="BD571" s="167">
        <f>IF(BD$3&gt;A8taxremlife,A8taxvalue-SUM($F571:BC571),IF(A8taxremlife="N/A","n/a",A8taxvalue/A8taxremlife))</f>
        <v>0</v>
      </c>
      <c r="BE571" s="167">
        <f>IF(BE$3&gt;A8taxremlife,A8taxvalue-SUM($F571:BD571),IF(A8taxremlife="N/A","n/a",A8taxvalue/A8taxremlife))</f>
        <v>0</v>
      </c>
      <c r="BF571" s="167">
        <f>IF(BF$3&gt;A8taxremlife,A8taxvalue-SUM($F571:BE571),IF(A8taxremlife="N/A","n/a",A8taxvalue/A8taxremlife))</f>
        <v>0</v>
      </c>
      <c r="BG571" s="167">
        <f>IF(BG$3&gt;A8taxremlife,A8taxvalue-SUM($F571:BF571),IF(A8taxremlife="N/A","n/a",A8taxvalue/A8taxremlife))</f>
        <v>0</v>
      </c>
      <c r="BH571" s="167">
        <f>IF(BH$3&gt;A8taxremlife,A8taxvalue-SUM($F571:BG571),IF(A8taxremlife="N/A","n/a",A8taxvalue/A8taxremlife))</f>
        <v>0</v>
      </c>
      <c r="BI571" s="167">
        <f>IF(BI$3&gt;A8taxremlife,A8taxvalue-SUM($F571:BH571),IF(A8taxremlife="N/A","n/a",A8taxvalue/A8taxremlife))</f>
        <v>0</v>
      </c>
      <c r="BJ571" s="20"/>
      <c r="BK571" s="20"/>
      <c r="BL571"/>
      <c r="BM571"/>
      <c r="BN571"/>
      <c r="BO571"/>
      <c r="BP571"/>
      <c r="BQ571"/>
      <c r="BR571"/>
      <c r="BS571"/>
      <c r="BT571"/>
      <c r="BU571"/>
      <c r="BV571"/>
      <c r="BW571"/>
      <c r="BX571"/>
      <c r="BY571"/>
      <c r="BZ571"/>
      <c r="CA571"/>
      <c r="CB571"/>
      <c r="CC571"/>
      <c r="CD571"/>
      <c r="CE571"/>
      <c r="CF571"/>
      <c r="CG571"/>
      <c r="CH571"/>
      <c r="CI571"/>
      <c r="CJ571"/>
      <c r="CK571"/>
      <c r="CL571"/>
      <c r="CM571"/>
      <c r="CN571"/>
      <c r="CO571"/>
      <c r="CP571"/>
      <c r="CQ571"/>
      <c r="CR571"/>
      <c r="CS571"/>
      <c r="CT571"/>
      <c r="CU571"/>
      <c r="CV571"/>
      <c r="CW571"/>
      <c r="CX571"/>
      <c r="CY571"/>
      <c r="CZ571"/>
      <c r="DA571"/>
      <c r="DB571"/>
      <c r="DC571"/>
      <c r="DD571"/>
      <c r="DE571"/>
      <c r="DF571"/>
      <c r="DG571"/>
      <c r="DH571"/>
      <c r="DI571"/>
      <c r="DJ571"/>
      <c r="DK571"/>
      <c r="DL571"/>
      <c r="DM571"/>
      <c r="DN571"/>
      <c r="DO571"/>
      <c r="DP571"/>
      <c r="DQ571"/>
      <c r="DR571"/>
      <c r="DS571"/>
      <c r="DT571"/>
      <c r="DU571"/>
      <c r="DV571"/>
      <c r="DW571"/>
      <c r="DX571"/>
      <c r="DY571"/>
      <c r="DZ571"/>
      <c r="EA571"/>
      <c r="EB571"/>
      <c r="EC571"/>
      <c r="ED571"/>
      <c r="EE571"/>
      <c r="EF571"/>
      <c r="EG571"/>
      <c r="EH571"/>
      <c r="EI571"/>
      <c r="EJ571"/>
      <c r="EK571"/>
      <c r="EL571"/>
      <c r="EM571"/>
      <c r="EN571"/>
      <c r="EO571"/>
      <c r="EP571"/>
      <c r="EQ571"/>
      <c r="ER571"/>
      <c r="ES571"/>
      <c r="ET571"/>
      <c r="EU571"/>
      <c r="EV571"/>
      <c r="EW571"/>
      <c r="EX571"/>
      <c r="EY571"/>
      <c r="EZ571"/>
      <c r="FA571"/>
      <c r="FB571"/>
      <c r="FC571"/>
      <c r="FD571"/>
      <c r="FE571"/>
      <c r="FF571"/>
      <c r="FG571"/>
      <c r="FH571"/>
      <c r="FI571"/>
      <c r="FJ571"/>
      <c r="FK571"/>
      <c r="FL571"/>
      <c r="FM571"/>
      <c r="FN571"/>
      <c r="FO571"/>
      <c r="FP571"/>
      <c r="FQ571"/>
      <c r="FR571"/>
      <c r="FS571"/>
      <c r="FT571"/>
      <c r="FU571"/>
      <c r="FV571"/>
      <c r="FW571"/>
      <c r="FX571"/>
      <c r="FY571"/>
      <c r="FZ571"/>
      <c r="GA571"/>
      <c r="GB571"/>
      <c r="GC571"/>
      <c r="GD571"/>
      <c r="GE571"/>
      <c r="GF571"/>
      <c r="GG571"/>
      <c r="GH571"/>
      <c r="GI571"/>
      <c r="GJ571"/>
      <c r="GK571"/>
      <c r="GL571"/>
      <c r="GM571"/>
      <c r="GN571"/>
      <c r="GO571"/>
      <c r="GP571"/>
      <c r="GQ571"/>
      <c r="GR571"/>
      <c r="GS571"/>
      <c r="GT571"/>
      <c r="GU571"/>
      <c r="GV571"/>
      <c r="GW571"/>
      <c r="GX571"/>
      <c r="GY571"/>
      <c r="GZ571"/>
      <c r="HA571"/>
      <c r="HB571"/>
      <c r="HC571"/>
      <c r="HD571"/>
      <c r="HE571"/>
      <c r="HF571"/>
      <c r="HG571"/>
      <c r="HH571"/>
      <c r="HI571"/>
      <c r="HJ571"/>
      <c r="HK571"/>
      <c r="HL571"/>
      <c r="HM571"/>
      <c r="HN571"/>
      <c r="HO571"/>
      <c r="HP571"/>
      <c r="HQ571"/>
      <c r="HR571"/>
      <c r="HS571"/>
      <c r="HT571"/>
      <c r="HU571"/>
      <c r="HV571"/>
      <c r="HW571"/>
      <c r="HX571"/>
      <c r="HY571"/>
      <c r="HZ571"/>
      <c r="IA571"/>
      <c r="IB571"/>
      <c r="IC571"/>
      <c r="ID571"/>
      <c r="IE571"/>
      <c r="IF571"/>
      <c r="IG571"/>
      <c r="IH571"/>
      <c r="II571"/>
      <c r="IJ571"/>
      <c r="IK571"/>
      <c r="IL571"/>
      <c r="IM571"/>
      <c r="IN571"/>
      <c r="IO571"/>
      <c r="IP571"/>
      <c r="IQ571"/>
      <c r="IR571"/>
      <c r="IS571"/>
      <c r="IT571"/>
      <c r="IU571"/>
      <c r="IV571"/>
    </row>
    <row r="572" spans="1:256" s="5" customFormat="1" hidden="1" outlineLevel="2">
      <c r="A572" s="20"/>
      <c r="B572" s="20"/>
      <c r="C572" s="38"/>
      <c r="D572" s="641" t="s">
        <v>71</v>
      </c>
      <c r="E572" s="287">
        <v>0</v>
      </c>
      <c r="F572" s="40"/>
      <c r="G572" s="168"/>
      <c r="H572" s="168"/>
      <c r="I572" s="168"/>
      <c r="J572" s="168"/>
      <c r="K572" s="168"/>
      <c r="L572" s="168"/>
      <c r="M572" s="168"/>
      <c r="N572" s="168"/>
      <c r="O572" s="168"/>
      <c r="P572" s="168"/>
      <c r="Q572" s="168"/>
      <c r="R572" s="168"/>
      <c r="S572" s="168"/>
      <c r="T572" s="168"/>
      <c r="U572" s="168"/>
      <c r="V572" s="168"/>
      <c r="W572" s="168"/>
      <c r="X572" s="168"/>
      <c r="Y572" s="168"/>
      <c r="Z572" s="168"/>
      <c r="AA572" s="168"/>
      <c r="AB572" s="168"/>
      <c r="AC572" s="168"/>
      <c r="AD572" s="168"/>
      <c r="AE572" s="168"/>
      <c r="AF572" s="168"/>
      <c r="AG572" s="168"/>
      <c r="AH572" s="168"/>
      <c r="AI572" s="168"/>
      <c r="AJ572" s="168"/>
      <c r="AK572" s="168"/>
      <c r="AL572" s="168"/>
      <c r="AM572" s="168"/>
      <c r="AN572" s="168"/>
      <c r="AO572" s="168"/>
      <c r="AP572" s="168"/>
      <c r="AQ572" s="168"/>
      <c r="AR572" s="168"/>
      <c r="AS572" s="168"/>
      <c r="AT572" s="168"/>
      <c r="AU572" s="168"/>
      <c r="AV572" s="168"/>
      <c r="AW572" s="168"/>
      <c r="AX572" s="168"/>
      <c r="AY572" s="168"/>
      <c r="AZ572" s="168"/>
      <c r="BA572" s="168"/>
      <c r="BB572" s="168"/>
      <c r="BC572" s="168"/>
      <c r="BD572" s="168"/>
      <c r="BE572" s="168"/>
      <c r="BF572" s="168"/>
      <c r="BG572" s="168"/>
      <c r="BH572" s="168"/>
      <c r="BI572" s="168"/>
      <c r="BJ572" s="20"/>
      <c r="BK572" s="20"/>
      <c r="BL572"/>
      <c r="BM572"/>
      <c r="BN572"/>
      <c r="BO572"/>
      <c r="BP572"/>
      <c r="BQ572"/>
      <c r="BR572"/>
      <c r="BS572"/>
      <c r="BT572"/>
      <c r="BU572"/>
      <c r="BV572"/>
      <c r="BW572"/>
      <c r="BX572"/>
      <c r="BY572"/>
      <c r="BZ572"/>
      <c r="CA572"/>
      <c r="CB572"/>
      <c r="CC572"/>
      <c r="CD572"/>
      <c r="CE572"/>
      <c r="CF572"/>
      <c r="CG572"/>
      <c r="CH572"/>
      <c r="CI572"/>
      <c r="CJ572"/>
      <c r="CK572"/>
      <c r="CL572"/>
      <c r="CM572"/>
      <c r="CN572"/>
      <c r="CO572"/>
      <c r="CP572"/>
      <c r="CQ572"/>
      <c r="CR572"/>
      <c r="CS572"/>
      <c r="CT572"/>
      <c r="CU572"/>
      <c r="CV572"/>
      <c r="CW572"/>
      <c r="CX572"/>
      <c r="CY572"/>
      <c r="CZ572"/>
      <c r="DA572"/>
      <c r="DB572"/>
      <c r="DC572"/>
      <c r="DD572"/>
      <c r="DE572"/>
      <c r="DF572"/>
      <c r="DG572"/>
      <c r="DH572"/>
      <c r="DI572"/>
      <c r="DJ572"/>
      <c r="DK572"/>
      <c r="DL572"/>
      <c r="DM572"/>
      <c r="DN572"/>
      <c r="DO572"/>
      <c r="DP572"/>
      <c r="DQ572"/>
      <c r="DR572"/>
      <c r="DS572"/>
      <c r="DT572"/>
      <c r="DU572"/>
      <c r="DV572"/>
      <c r="DW572"/>
      <c r="DX572"/>
      <c r="DY572"/>
      <c r="DZ572"/>
      <c r="EA572"/>
      <c r="EB572"/>
      <c r="EC572"/>
      <c r="ED572"/>
      <c r="EE572"/>
      <c r="EF572"/>
      <c r="EG572"/>
      <c r="EH572"/>
      <c r="EI572"/>
      <c r="EJ572"/>
      <c r="EK572"/>
      <c r="EL572"/>
      <c r="EM572"/>
      <c r="EN572"/>
      <c r="EO572"/>
      <c r="EP572"/>
      <c r="EQ572"/>
      <c r="ER572"/>
      <c r="ES572"/>
      <c r="ET572"/>
      <c r="EU572"/>
      <c r="EV572"/>
      <c r="EW572"/>
      <c r="EX572"/>
      <c r="EY572"/>
      <c r="EZ572"/>
      <c r="FA572"/>
      <c r="FB572"/>
      <c r="FC572"/>
      <c r="FD572"/>
      <c r="FE572"/>
      <c r="FF572"/>
      <c r="FG572"/>
      <c r="FH572"/>
      <c r="FI572"/>
      <c r="FJ572"/>
      <c r="FK572"/>
      <c r="FL572"/>
      <c r="FM572"/>
      <c r="FN572"/>
      <c r="FO572"/>
      <c r="FP572"/>
      <c r="FQ572"/>
      <c r="FR572"/>
      <c r="FS572"/>
      <c r="FT572"/>
      <c r="FU572"/>
      <c r="FV572"/>
      <c r="FW572"/>
      <c r="FX572"/>
      <c r="FY572"/>
      <c r="FZ572"/>
      <c r="GA572"/>
      <c r="GB572"/>
      <c r="GC572"/>
      <c r="GD572"/>
      <c r="GE572"/>
      <c r="GF572"/>
      <c r="GG572"/>
      <c r="GH572"/>
      <c r="GI572"/>
      <c r="GJ572"/>
      <c r="GK572"/>
      <c r="GL572"/>
      <c r="GM572"/>
      <c r="GN572"/>
      <c r="GO572"/>
      <c r="GP572"/>
      <c r="GQ572"/>
      <c r="GR572"/>
      <c r="GS572"/>
      <c r="GT572"/>
      <c r="GU572"/>
      <c r="GV572"/>
      <c r="GW572"/>
      <c r="GX572"/>
      <c r="GY572"/>
      <c r="GZ572"/>
      <c r="HA572"/>
      <c r="HB572"/>
      <c r="HC572"/>
      <c r="HD572"/>
      <c r="HE572"/>
      <c r="HF572"/>
      <c r="HG572"/>
      <c r="HH572"/>
      <c r="HI572"/>
      <c r="HJ572"/>
      <c r="HK572"/>
      <c r="HL572"/>
      <c r="HM572"/>
      <c r="HN572"/>
      <c r="HO572"/>
      <c r="HP572"/>
      <c r="HQ572"/>
      <c r="HR572"/>
      <c r="HS572"/>
      <c r="HT572"/>
      <c r="HU572"/>
      <c r="HV572"/>
      <c r="HW572"/>
      <c r="HX572"/>
      <c r="HY572"/>
      <c r="HZ572"/>
      <c r="IA572"/>
      <c r="IB572"/>
      <c r="IC572"/>
      <c r="ID572"/>
      <c r="IE572"/>
      <c r="IF572"/>
      <c r="IG572"/>
      <c r="IH572"/>
      <c r="II572"/>
      <c r="IJ572"/>
      <c r="IK572"/>
      <c r="IL572"/>
      <c r="IM572"/>
      <c r="IN572"/>
      <c r="IO572"/>
      <c r="IP572"/>
      <c r="IQ572"/>
      <c r="IR572"/>
      <c r="IS572"/>
      <c r="IT572"/>
      <c r="IU572"/>
      <c r="IV572"/>
    </row>
    <row r="573" spans="1:256" s="5" customFormat="1" hidden="1" outlineLevel="2">
      <c r="A573" s="20"/>
      <c r="B573" s="20"/>
      <c r="C573" s="38"/>
      <c r="D573" s="641"/>
      <c r="E573" s="287">
        <v>1</v>
      </c>
      <c r="F573" s="40"/>
      <c r="G573" s="312"/>
      <c r="H573" s="168">
        <f>IF(A8taxstdlife="n/a","n/a",IF(H$3&gt;(A8taxstdlife+$E573),((Input!$G$150+Input!$G$116)*$G$7)-SUM($G573:G573),((Input!$G$150+Input!$G$116)*$G$7)/A8taxstdlife))</f>
        <v>0</v>
      </c>
      <c r="I573" s="168">
        <f>IF(A8taxstdlife="n/a","n/a",IF(I$3&gt;(A8taxstdlife+$E573),((Input!$G$150+Input!$G$116)*$G$7)-SUM($G573:H573),((Input!$G$150+Input!$G$116)*$G$7)/A8taxstdlife))</f>
        <v>0</v>
      </c>
      <c r="J573" s="168">
        <f>IF(A8taxstdlife="n/a","n/a",IF(J$3&gt;(A8taxstdlife+$E573),((Input!$G$150+Input!$G$116)*$G$7)-SUM($G573:I573),((Input!$G$150+Input!$G$116)*$G$7)/A8taxstdlife))</f>
        <v>0</v>
      </c>
      <c r="K573" s="168">
        <f>IF(A8taxstdlife="n/a","n/a",IF(K$3&gt;(A8taxstdlife+$E573),((Input!$G$150+Input!$G$116)*$G$7)-SUM($G573:J573),((Input!$G$150+Input!$G$116)*$G$7)/A8taxstdlife))</f>
        <v>0</v>
      </c>
      <c r="L573" s="168">
        <f>IF(A8taxstdlife="n/a","n/a",IF(L$3&gt;(A8taxstdlife+$E573),((Input!$G$150+Input!$G$116)*$G$7)-SUM($G573:K573),((Input!$G$150+Input!$G$116)*$G$7)/A8taxstdlife))</f>
        <v>0</v>
      </c>
      <c r="M573" s="168">
        <f>IF(A8taxstdlife="n/a","n/a",IF(M$3&gt;(A8taxstdlife+$E573),((Input!$G$150+Input!$G$116)*$G$7)-SUM($G573:L573),((Input!$G$150+Input!$G$116)*$G$7)/A8taxstdlife))</f>
        <v>0</v>
      </c>
      <c r="N573" s="168">
        <f>IF(A8taxstdlife="n/a","n/a",IF(N$3&gt;(A8taxstdlife+$E573),((Input!$G$150+Input!$G$116)*$G$7)-SUM($G573:M573),((Input!$G$150+Input!$G$116)*$G$7)/A8taxstdlife))</f>
        <v>0</v>
      </c>
      <c r="O573" s="168">
        <f>IF(A8taxstdlife="n/a","n/a",IF(O$3&gt;(A8taxstdlife+$E573),((Input!$G$150+Input!$G$116)*$G$7)-SUM($G573:N573),((Input!$G$150+Input!$G$116)*$G$7)/A8taxstdlife))</f>
        <v>0</v>
      </c>
      <c r="P573" s="168">
        <f>IF(A8taxstdlife="n/a","n/a",IF(P$3&gt;(A8taxstdlife+$E573),((Input!$G$150+Input!$G$116)*$G$7)-SUM($G573:O573),((Input!$G$150+Input!$G$116)*$G$7)/A8taxstdlife))</f>
        <v>0</v>
      </c>
      <c r="Q573" s="168">
        <f>IF(A8taxstdlife="n/a","n/a",IF(Q$3&gt;(A8taxstdlife+$E573),((Input!$G$150+Input!$G$116)*$G$7)-SUM($G573:P573),((Input!$G$150+Input!$G$116)*$G$7)/A8taxstdlife))</f>
        <v>0</v>
      </c>
      <c r="R573" s="168">
        <f>IF(A8taxstdlife="n/a","n/a",IF(R$3&gt;(A8taxstdlife+$E573),((Input!$G$150+Input!$G$116)*$G$7)-SUM($G573:Q573),((Input!$G$150+Input!$G$116)*$G$7)/A8taxstdlife))</f>
        <v>0</v>
      </c>
      <c r="S573" s="168">
        <f>IF(A8taxstdlife="n/a","n/a",IF(S$3&gt;(A8taxstdlife+$E573),((Input!$G$150+Input!$G$116)*$G$7)-SUM($G573:R573),((Input!$G$150+Input!$G$116)*$G$7)/A8taxstdlife))</f>
        <v>0</v>
      </c>
      <c r="T573" s="168">
        <f>IF(A8taxstdlife="n/a","n/a",IF(T$3&gt;(A8taxstdlife+$E573),((Input!$G$150+Input!$G$116)*$G$7)-SUM($G573:S573),((Input!$G$150+Input!$G$116)*$G$7)/A8taxstdlife))</f>
        <v>0</v>
      </c>
      <c r="U573" s="168">
        <f>IF(A8taxstdlife="n/a","n/a",IF(U$3&gt;(A8taxstdlife+$E573),((Input!$G$150+Input!$G$116)*$G$7)-SUM($G573:T573),((Input!$G$150+Input!$G$116)*$G$7)/A8taxstdlife))</f>
        <v>0</v>
      </c>
      <c r="V573" s="168">
        <f>IF(A8taxstdlife="n/a","n/a",IF(V$3&gt;(A8taxstdlife+$E573),((Input!$G$150+Input!$G$116)*$G$7)-SUM($G573:U573),((Input!$G$150+Input!$G$116)*$G$7)/A8taxstdlife))</f>
        <v>0</v>
      </c>
      <c r="W573" s="168">
        <f>IF(A8taxstdlife="n/a","n/a",IF(W$3&gt;(A8taxstdlife+$E573),((Input!$G$150+Input!$G$116)*$G$7)-SUM($G573:V573),((Input!$G$150+Input!$G$116)*$G$7)/A8taxstdlife))</f>
        <v>0</v>
      </c>
      <c r="X573" s="168">
        <f>IF(A8taxstdlife="n/a","n/a",IF(X$3&gt;(A8taxstdlife+$E573),((Input!$G$150+Input!$G$116)*$G$7)-SUM($G573:W573),((Input!$G$150+Input!$G$116)*$G$7)/A8taxstdlife))</f>
        <v>0</v>
      </c>
      <c r="Y573" s="168">
        <f>IF(A8taxstdlife="n/a","n/a",IF(Y$3&gt;(A8taxstdlife+$E573),((Input!$G$150+Input!$G$116)*$G$7)-SUM($G573:X573),((Input!$G$150+Input!$G$116)*$G$7)/A8taxstdlife))</f>
        <v>0</v>
      </c>
      <c r="Z573" s="168">
        <f>IF(A8taxstdlife="n/a","n/a",IF(Z$3&gt;(A8taxstdlife+$E573),((Input!$G$150+Input!$G$116)*$G$7)-SUM($G573:Y573),((Input!$G$150+Input!$G$116)*$G$7)/A8taxstdlife))</f>
        <v>0</v>
      </c>
      <c r="AA573" s="168">
        <f>IF(A8taxstdlife="n/a","n/a",IF(AA$3&gt;(A8taxstdlife+$E573),((Input!$G$150+Input!$G$116)*$G$7)-SUM($G573:Z573),((Input!$G$150+Input!$G$116)*$G$7)/A8taxstdlife))</f>
        <v>0</v>
      </c>
      <c r="AB573" s="168">
        <f>IF(A8taxstdlife="n/a","n/a",IF(AB$3&gt;(A8taxstdlife+$E573),((Input!$G$150+Input!$G$116)*$G$7)-SUM($G573:AA573),((Input!$G$150+Input!$G$116)*$G$7)/A8taxstdlife))</f>
        <v>0</v>
      </c>
      <c r="AC573" s="168">
        <f>IF(A8taxstdlife="n/a","n/a",IF(AC$3&gt;(A8taxstdlife+$E573),((Input!$G$150+Input!$G$116)*$G$7)-SUM($G573:AB573),((Input!$G$150+Input!$G$116)*$G$7)/A8taxstdlife))</f>
        <v>0</v>
      </c>
      <c r="AD573" s="168">
        <f>IF(A8taxstdlife="n/a","n/a",IF(AD$3&gt;(A8taxstdlife+$E573),((Input!$G$150+Input!$G$116)*$G$7)-SUM($G573:AC573),((Input!$G$150+Input!$G$116)*$G$7)/A8taxstdlife))</f>
        <v>0</v>
      </c>
      <c r="AE573" s="168">
        <f>IF(A8taxstdlife="n/a","n/a",IF(AE$3&gt;(A8taxstdlife+$E573),((Input!$G$150+Input!$G$116)*$G$7)-SUM($G573:AD573),((Input!$G$150+Input!$G$116)*$G$7)/A8taxstdlife))</f>
        <v>0</v>
      </c>
      <c r="AF573" s="168">
        <f>IF(A8taxstdlife="n/a","n/a",IF(AF$3&gt;(A8taxstdlife+$E573),((Input!$G$150+Input!$G$116)*$G$7)-SUM($G573:AE573),((Input!$G$150+Input!$G$116)*$G$7)/A8taxstdlife))</f>
        <v>0</v>
      </c>
      <c r="AG573" s="168">
        <f>IF(A8taxstdlife="n/a","n/a",IF(AG$3&gt;(A8taxstdlife+$E573),((Input!$G$150+Input!$G$116)*$G$7)-SUM($G573:AF573),((Input!$G$150+Input!$G$116)*$G$7)/A8taxstdlife))</f>
        <v>0</v>
      </c>
      <c r="AH573" s="168">
        <f>IF(A8taxstdlife="n/a","n/a",IF(AH$3&gt;(A8taxstdlife+$E573),((Input!$G$150+Input!$G$116)*$G$7)-SUM($G573:AG573),((Input!$G$150+Input!$G$116)*$G$7)/A8taxstdlife))</f>
        <v>0</v>
      </c>
      <c r="AI573" s="168">
        <f>IF(A8taxstdlife="n/a","n/a",IF(AI$3&gt;(A8taxstdlife+$E573),((Input!$G$150+Input!$G$116)*$G$7)-SUM($G573:AH573),((Input!$G$150+Input!$G$116)*$G$7)/A8taxstdlife))</f>
        <v>0</v>
      </c>
      <c r="AJ573" s="168">
        <f>IF(A8taxstdlife="n/a","n/a",IF(AJ$3&gt;(A8taxstdlife+$E573),((Input!$G$150+Input!$G$116)*$G$7)-SUM($G573:AI573),((Input!$G$150+Input!$G$116)*$G$7)/A8taxstdlife))</f>
        <v>0</v>
      </c>
      <c r="AK573" s="168">
        <f>IF(A8taxstdlife="n/a","n/a",IF(AK$3&gt;(A8taxstdlife+$E573),((Input!$G$150+Input!$G$116)*$G$7)-SUM($G573:AJ573),((Input!$G$150+Input!$G$116)*$G$7)/A8taxstdlife))</f>
        <v>0</v>
      </c>
      <c r="AL573" s="168">
        <f>IF(A8taxstdlife="n/a","n/a",IF(AL$3&gt;(A8taxstdlife+$E573),((Input!$G$150+Input!$G$116)*$G$7)-SUM($G573:AK573),((Input!$G$150+Input!$G$116)*$G$7)/A8taxstdlife))</f>
        <v>0</v>
      </c>
      <c r="AM573" s="168">
        <f>IF(A8taxstdlife="n/a","n/a",IF(AM$3&gt;(A8taxstdlife+$E573),((Input!$G$150+Input!$G$116)*$G$7)-SUM($G573:AL573),((Input!$G$150+Input!$G$116)*$G$7)/A8taxstdlife))</f>
        <v>0</v>
      </c>
      <c r="AN573" s="168">
        <f>IF(A8taxstdlife="n/a","n/a",IF(AN$3&gt;(A8taxstdlife+$E573),((Input!$G$150+Input!$G$116)*$G$7)-SUM($G573:AM573),((Input!$G$150+Input!$G$116)*$G$7)/A8taxstdlife))</f>
        <v>0</v>
      </c>
      <c r="AO573" s="168">
        <f>IF(A8taxstdlife="n/a","n/a",IF(AO$3&gt;(A8taxstdlife+$E573),((Input!$G$150+Input!$G$116)*$G$7)-SUM($G573:AN573),((Input!$G$150+Input!$G$116)*$G$7)/A8taxstdlife))</f>
        <v>0</v>
      </c>
      <c r="AP573" s="168">
        <f>IF(A8taxstdlife="n/a","n/a",IF(AP$3&gt;(A8taxstdlife+$E573),((Input!$G$150+Input!$G$116)*$G$7)-SUM($G573:AO573),((Input!$G$150+Input!$G$116)*$G$7)/A8taxstdlife))</f>
        <v>0</v>
      </c>
      <c r="AQ573" s="168">
        <f>IF(A8taxstdlife="n/a","n/a",IF(AQ$3&gt;(A8taxstdlife+$E573),((Input!$G$150+Input!$G$116)*$G$7)-SUM($G573:AP573),((Input!$G$150+Input!$G$116)*$G$7)/A8taxstdlife))</f>
        <v>0</v>
      </c>
      <c r="AR573" s="168">
        <f>IF(A8taxstdlife="n/a","n/a",IF(AR$3&gt;(A8taxstdlife+$E573),((Input!$G$150+Input!$G$116)*$G$7)-SUM($G573:AQ573),((Input!$G$150+Input!$G$116)*$G$7)/A8taxstdlife))</f>
        <v>0</v>
      </c>
      <c r="AS573" s="168">
        <f>IF(A8taxstdlife="n/a","n/a",IF(AS$3&gt;(A8taxstdlife+$E573),((Input!$G$150+Input!$G$116)*$G$7)-SUM($G573:AR573),((Input!$G$150+Input!$G$116)*$G$7)/A8taxstdlife))</f>
        <v>0</v>
      </c>
      <c r="AT573" s="168">
        <f>IF(A8taxstdlife="n/a","n/a",IF(AT$3&gt;(A8taxstdlife+$E573),((Input!$G$150+Input!$G$116)*$G$7)-SUM($G573:AS573),((Input!$G$150+Input!$G$116)*$G$7)/A8taxstdlife))</f>
        <v>0</v>
      </c>
      <c r="AU573" s="168">
        <f>IF(A8taxstdlife="n/a","n/a",IF(AU$3&gt;(A8taxstdlife+$E573),((Input!$G$150+Input!$G$116)*$G$7)-SUM($G573:AT573),((Input!$G$150+Input!$G$116)*$G$7)/A8taxstdlife))</f>
        <v>0</v>
      </c>
      <c r="AV573" s="168">
        <f>IF(A8taxstdlife="n/a","n/a",IF(AV$3&gt;(A8taxstdlife+$E573),((Input!$G$150+Input!$G$116)*$G$7)-SUM($G573:AU573),((Input!$G$150+Input!$G$116)*$G$7)/A8taxstdlife))</f>
        <v>0</v>
      </c>
      <c r="AW573" s="168">
        <f>IF(A8taxstdlife="n/a","n/a",IF(AW$3&gt;(A8taxstdlife+$E573),((Input!$G$150+Input!$G$116)*$G$7)-SUM($G573:AV573),((Input!$G$150+Input!$G$116)*$G$7)/A8taxstdlife))</f>
        <v>0</v>
      </c>
      <c r="AX573" s="168">
        <f>IF(A8taxstdlife="n/a","n/a",IF(AX$3&gt;(A8taxstdlife+$E573),((Input!$G$150+Input!$G$116)*$G$7)-SUM($G573:AW573),((Input!$G$150+Input!$G$116)*$G$7)/A8taxstdlife))</f>
        <v>0</v>
      </c>
      <c r="AY573" s="168">
        <f>IF(A8taxstdlife="n/a","n/a",IF(AY$3&gt;(A8taxstdlife+$E573),((Input!$G$150+Input!$G$116)*$G$7)-SUM($G573:AX573),((Input!$G$150+Input!$G$116)*$G$7)/A8taxstdlife))</f>
        <v>0</v>
      </c>
      <c r="AZ573" s="168">
        <f>IF(A8taxstdlife="n/a","n/a",IF(AZ$3&gt;(A8taxstdlife+$E573),((Input!$G$150+Input!$G$116)*$G$7)-SUM($G573:AY573),((Input!$G$150+Input!$G$116)*$G$7)/A8taxstdlife))</f>
        <v>0</v>
      </c>
      <c r="BA573" s="168">
        <f>IF(A8taxstdlife="n/a","n/a",IF(BA$3&gt;(A8taxstdlife+$E573),((Input!$G$150+Input!$G$116)*$G$7)-SUM($G573:AZ573),((Input!$G$150+Input!$G$116)*$G$7)/A8taxstdlife))</f>
        <v>0</v>
      </c>
      <c r="BB573" s="168">
        <f>IF(A8taxstdlife="n/a","n/a",IF(BB$3&gt;(A8taxstdlife+$E573),((Input!$G$150+Input!$G$116)*$G$7)-SUM($G573:BA573),((Input!$G$150+Input!$G$116)*$G$7)/A8taxstdlife))</f>
        <v>0</v>
      </c>
      <c r="BC573" s="168">
        <f>IF(A8taxstdlife="n/a","n/a",IF(BC$3&gt;(A8taxstdlife+$E573),((Input!$G$150+Input!$G$116)*$G$7)-SUM($G573:BB573),((Input!$G$150+Input!$G$116)*$G$7)/A8taxstdlife))</f>
        <v>0</v>
      </c>
      <c r="BD573" s="168">
        <f>IF(A8taxstdlife="n/a","n/a",IF(BD$3&gt;(A8taxstdlife+$E573),((Input!$G$150+Input!$G$116)*$G$7)-SUM($G573:BC573),((Input!$G$150+Input!$G$116)*$G$7)/A8taxstdlife))</f>
        <v>0</v>
      </c>
      <c r="BE573" s="168">
        <f>IF(A8taxstdlife="n/a","n/a",IF(BE$3&gt;(A8taxstdlife+$E573),((Input!$G$150+Input!$G$116)*$G$7)-SUM($G573:BD573),((Input!$G$150+Input!$G$116)*$G$7)/A8taxstdlife))</f>
        <v>0</v>
      </c>
      <c r="BF573" s="168">
        <f>IF(A8taxstdlife="n/a","n/a",IF(BF$3&gt;(A8taxstdlife+$E573),((Input!$G$150+Input!$G$116)*$G$7)-SUM($G573:BE573),((Input!$G$150+Input!$G$116)*$G$7)/A8taxstdlife))</f>
        <v>0</v>
      </c>
      <c r="BG573" s="168">
        <f>IF(A8taxstdlife="n/a","n/a",IF(BG$3&gt;(A8taxstdlife+$E573),((Input!$G$150+Input!$G$116)*$G$7)-SUM($G573:BF573),((Input!$G$150+Input!$G$116)*$G$7)/A8taxstdlife))</f>
        <v>0</v>
      </c>
      <c r="BH573" s="168">
        <f>IF(A8taxstdlife="n/a","n/a",IF(BH$3&gt;(A8taxstdlife+$E573),((Input!$G$150+Input!$G$116)*$G$7)-SUM($G573:BG573),((Input!$G$150+Input!$G$116)*$G$7)/A8taxstdlife))</f>
        <v>0</v>
      </c>
      <c r="BI573" s="168">
        <f>IF(A8taxstdlife="n/a","n/a",IF(BI$3&gt;(A8taxstdlife+$E573),((Input!$G$150+Input!$G$116)*$G$7)-SUM($G573:BH573),((Input!$G$150+Input!$G$116)*$G$7)/A8taxstdlife))</f>
        <v>0</v>
      </c>
      <c r="BJ573" s="20"/>
      <c r="BK573" s="20"/>
      <c r="BL573"/>
      <c r="BM573"/>
      <c r="BN573"/>
      <c r="BO573"/>
      <c r="BP573"/>
      <c r="BQ573"/>
      <c r="BR573"/>
      <c r="BS573"/>
      <c r="BT573"/>
      <c r="BU573"/>
      <c r="BV573"/>
      <c r="BW573"/>
      <c r="BX573"/>
      <c r="BY573"/>
      <c r="BZ573"/>
      <c r="CA573"/>
      <c r="CB573"/>
      <c r="CC573"/>
      <c r="CD573"/>
      <c r="CE573"/>
      <c r="CF573"/>
      <c r="CG573"/>
      <c r="CH573"/>
      <c r="CI573"/>
      <c r="CJ573"/>
      <c r="CK573"/>
      <c r="CL573"/>
      <c r="CM573"/>
      <c r="CN573"/>
      <c r="CO573"/>
      <c r="CP573"/>
      <c r="CQ573"/>
      <c r="CR573"/>
      <c r="CS573"/>
      <c r="CT573"/>
      <c r="CU573"/>
      <c r="CV573"/>
      <c r="CW573"/>
      <c r="CX573"/>
      <c r="CY573"/>
      <c r="CZ573"/>
      <c r="DA573"/>
      <c r="DB573"/>
      <c r="DC573"/>
      <c r="DD573"/>
      <c r="DE573"/>
      <c r="DF573"/>
      <c r="DG573"/>
      <c r="DH573"/>
      <c r="DI573"/>
      <c r="DJ573"/>
      <c r="DK573"/>
      <c r="DL573"/>
      <c r="DM573"/>
      <c r="DN573"/>
      <c r="DO573"/>
      <c r="DP573"/>
      <c r="DQ573"/>
      <c r="DR573"/>
      <c r="DS573"/>
      <c r="DT573"/>
      <c r="DU573"/>
      <c r="DV573"/>
      <c r="DW573"/>
      <c r="DX573"/>
      <c r="DY573"/>
      <c r="DZ573"/>
      <c r="EA573"/>
      <c r="EB573"/>
      <c r="EC573"/>
      <c r="ED573"/>
      <c r="EE573"/>
      <c r="EF573"/>
      <c r="EG573"/>
      <c r="EH573"/>
      <c r="EI573"/>
      <c r="EJ573"/>
      <c r="EK573"/>
      <c r="EL573"/>
      <c r="EM573"/>
      <c r="EN573"/>
      <c r="EO573"/>
      <c r="EP573"/>
      <c r="EQ573"/>
      <c r="ER573"/>
      <c r="ES573"/>
      <c r="ET573"/>
      <c r="EU573"/>
      <c r="EV573"/>
      <c r="EW573"/>
      <c r="EX573"/>
      <c r="EY573"/>
      <c r="EZ573"/>
      <c r="FA573"/>
      <c r="FB573"/>
      <c r="FC573"/>
      <c r="FD573"/>
      <c r="FE573"/>
      <c r="FF573"/>
      <c r="FG573"/>
      <c r="FH573"/>
      <c r="FI573"/>
      <c r="FJ573"/>
      <c r="FK573"/>
      <c r="FL573"/>
      <c r="FM573"/>
      <c r="FN573"/>
      <c r="FO573"/>
      <c r="FP573"/>
      <c r="FQ573"/>
      <c r="FR573"/>
      <c r="FS573"/>
      <c r="FT573"/>
      <c r="FU573"/>
      <c r="FV573"/>
      <c r="FW573"/>
      <c r="FX573"/>
      <c r="FY573"/>
      <c r="FZ573"/>
      <c r="GA573"/>
      <c r="GB573"/>
      <c r="GC573"/>
      <c r="GD573"/>
      <c r="GE573"/>
      <c r="GF573"/>
      <c r="GG573"/>
      <c r="GH573"/>
      <c r="GI573"/>
      <c r="GJ573"/>
      <c r="GK573"/>
      <c r="GL573"/>
      <c r="GM573"/>
      <c r="GN573"/>
      <c r="GO573"/>
      <c r="GP573"/>
      <c r="GQ573"/>
      <c r="GR573"/>
      <c r="GS573"/>
      <c r="GT573"/>
      <c r="GU573"/>
      <c r="GV573"/>
      <c r="GW573"/>
      <c r="GX573"/>
      <c r="GY573"/>
      <c r="GZ573"/>
      <c r="HA573"/>
      <c r="HB573"/>
      <c r="HC573"/>
      <c r="HD573"/>
      <c r="HE573"/>
      <c r="HF573"/>
      <c r="HG573"/>
      <c r="HH573"/>
      <c r="HI573"/>
      <c r="HJ573"/>
      <c r="HK573"/>
      <c r="HL573"/>
      <c r="HM573"/>
      <c r="HN573"/>
      <c r="HO573"/>
      <c r="HP573"/>
      <c r="HQ573"/>
      <c r="HR573"/>
      <c r="HS573"/>
      <c r="HT573"/>
      <c r="HU573"/>
      <c r="HV573"/>
      <c r="HW573"/>
      <c r="HX573"/>
      <c r="HY573"/>
      <c r="HZ573"/>
      <c r="IA573"/>
      <c r="IB573"/>
      <c r="IC573"/>
      <c r="ID573"/>
      <c r="IE573"/>
      <c r="IF573"/>
      <c r="IG573"/>
      <c r="IH573"/>
      <c r="II573"/>
      <c r="IJ573"/>
      <c r="IK573"/>
      <c r="IL573"/>
      <c r="IM573"/>
      <c r="IN573"/>
      <c r="IO573"/>
      <c r="IP573"/>
      <c r="IQ573"/>
      <c r="IR573"/>
      <c r="IS573"/>
      <c r="IT573"/>
      <c r="IU573"/>
      <c r="IV573"/>
    </row>
    <row r="574" spans="1:256" s="5" customFormat="1" hidden="1" outlineLevel="2">
      <c r="A574" s="20"/>
      <c r="B574" s="20"/>
      <c r="C574" s="38"/>
      <c r="D574" s="641"/>
      <c r="E574" s="287">
        <v>2</v>
      </c>
      <c r="F574" s="40"/>
      <c r="G574" s="313"/>
      <c r="H574" s="314"/>
      <c r="I574" s="168">
        <f>IF(A8taxstdlife="n/a","n/a",IF(I$3&gt;(A8taxstdlife+$E574),((Input!$H$150+Input!$H$116)*$H$7)-SUM($H574:H574),((Input!$H$150+Input!$H$116)*$H$7)/A8taxstdlife))</f>
        <v>0</v>
      </c>
      <c r="J574" s="168">
        <f>IF(A8taxstdlife="n/a","n/a",IF(J$3&gt;(A8taxstdlife+$E574),((Input!$H$150+Input!$H$116)*$H$7)-SUM($H574:I574),((Input!$H$150+Input!$H$116)*$H$7)/A8taxstdlife))</f>
        <v>0</v>
      </c>
      <c r="K574" s="168">
        <f>IF(A8taxstdlife="n/a","n/a",IF(K$3&gt;(A8taxstdlife+$E574),((Input!$H$150+Input!$H$116)*$H$7)-SUM($H574:J574),((Input!$H$150+Input!$H$116)*$H$7)/A8taxstdlife))</f>
        <v>0</v>
      </c>
      <c r="L574" s="168">
        <f>IF(A8taxstdlife="n/a","n/a",IF(L$3&gt;(A8taxstdlife+$E574),((Input!$H$150+Input!$H$116)*$H$7)-SUM($H574:K574),((Input!$H$150+Input!$H$116)*$H$7)/A8taxstdlife))</f>
        <v>0</v>
      </c>
      <c r="M574" s="168">
        <f>IF(A8taxstdlife="n/a","n/a",IF(M$3&gt;(A8taxstdlife+$E574),((Input!$H$150+Input!$H$116)*$H$7)-SUM($H574:L574),((Input!$H$150+Input!$H$116)*$H$7)/A8taxstdlife))</f>
        <v>0</v>
      </c>
      <c r="N574" s="168">
        <f>IF(A8taxstdlife="n/a","n/a",IF(N$3&gt;(A8taxstdlife+$E574),((Input!$H$150+Input!$H$116)*$H$7)-SUM($H574:M574),((Input!$H$150+Input!$H$116)*$H$7)/A8taxstdlife))</f>
        <v>0</v>
      </c>
      <c r="O574" s="168">
        <f>IF(A8taxstdlife="n/a","n/a",IF(O$3&gt;(A8taxstdlife+$E574),((Input!$H$150+Input!$H$116)*$H$7)-SUM($H574:N574),((Input!$H$150+Input!$H$116)*$H$7)/A8taxstdlife))</f>
        <v>0</v>
      </c>
      <c r="P574" s="168">
        <f>IF(A8taxstdlife="n/a","n/a",IF(P$3&gt;(A8taxstdlife+$E574),((Input!$H$150+Input!$H$116)*$H$7)-SUM($H574:O574),((Input!$H$150+Input!$H$116)*$H$7)/A8taxstdlife))</f>
        <v>0</v>
      </c>
      <c r="Q574" s="168">
        <f>IF(A8taxstdlife="n/a","n/a",IF(Q$3&gt;(A8taxstdlife+$E574),((Input!$H$150+Input!$H$116)*$H$7)-SUM($H574:P574),((Input!$H$150+Input!$H$116)*$H$7)/A8taxstdlife))</f>
        <v>0</v>
      </c>
      <c r="R574" s="168">
        <f>IF(A8taxstdlife="n/a","n/a",IF(R$3&gt;(A8taxstdlife+$E574),((Input!$H$150+Input!$H$116)*$H$7)-SUM($H574:Q574),((Input!$H$150+Input!$H$116)*$H$7)/A8taxstdlife))</f>
        <v>0</v>
      </c>
      <c r="S574" s="168">
        <f>IF(A8taxstdlife="n/a","n/a",IF(S$3&gt;(A8taxstdlife+$E574),((Input!$H$150+Input!$H$116)*$H$7)-SUM($H574:R574),((Input!$H$150+Input!$H$116)*$H$7)/A8taxstdlife))</f>
        <v>0</v>
      </c>
      <c r="T574" s="168">
        <f>IF(A8taxstdlife="n/a","n/a",IF(T$3&gt;(A8taxstdlife+$E574),((Input!$H$150+Input!$H$116)*$H$7)-SUM($H574:S574),((Input!$H$150+Input!$H$116)*$H$7)/A8taxstdlife))</f>
        <v>0</v>
      </c>
      <c r="U574" s="168">
        <f>IF(A8taxstdlife="n/a","n/a",IF(U$3&gt;(A8taxstdlife+$E574),((Input!$H$150+Input!$H$116)*$H$7)-SUM($H574:T574),((Input!$H$150+Input!$H$116)*$H$7)/A8taxstdlife))</f>
        <v>0</v>
      </c>
      <c r="V574" s="168">
        <f>IF(A8taxstdlife="n/a","n/a",IF(V$3&gt;(A8taxstdlife+$E574),((Input!$H$150+Input!$H$116)*$H$7)-SUM($H574:U574),((Input!$H$150+Input!$H$116)*$H$7)/A8taxstdlife))</f>
        <v>0</v>
      </c>
      <c r="W574" s="168">
        <f>IF(A8taxstdlife="n/a","n/a",IF(W$3&gt;(A8taxstdlife+$E574),((Input!$H$150+Input!$H$116)*$H$7)-SUM($H574:V574),((Input!$H$150+Input!$H$116)*$H$7)/A8taxstdlife))</f>
        <v>0</v>
      </c>
      <c r="X574" s="168">
        <f>IF(A8taxstdlife="n/a","n/a",IF(X$3&gt;(A8taxstdlife+$E574),((Input!$H$150+Input!$H$116)*$H$7)-SUM($H574:W574),((Input!$H$150+Input!$H$116)*$H$7)/A8taxstdlife))</f>
        <v>0</v>
      </c>
      <c r="Y574" s="168">
        <f>IF(A8taxstdlife="n/a","n/a",IF(Y$3&gt;(A8taxstdlife+$E574),((Input!$H$150+Input!$H$116)*$H$7)-SUM($H574:X574),((Input!$H$150+Input!$H$116)*$H$7)/A8taxstdlife))</f>
        <v>0</v>
      </c>
      <c r="Z574" s="168">
        <f>IF(A8taxstdlife="n/a","n/a",IF(Z$3&gt;(A8taxstdlife+$E574),((Input!$H$150+Input!$H$116)*$H$7)-SUM($H574:Y574),((Input!$H$150+Input!$H$116)*$H$7)/A8taxstdlife))</f>
        <v>0</v>
      </c>
      <c r="AA574" s="168">
        <f>IF(A8taxstdlife="n/a","n/a",IF(AA$3&gt;(A8taxstdlife+$E574),((Input!$H$150+Input!$H$116)*$H$7)-SUM($H574:Z574),((Input!$H$150+Input!$H$116)*$H$7)/A8taxstdlife))</f>
        <v>0</v>
      </c>
      <c r="AB574" s="168">
        <f>IF(A8taxstdlife="n/a","n/a",IF(AB$3&gt;(A8taxstdlife+$E574),((Input!$H$150+Input!$H$116)*$H$7)-SUM($H574:AA574),((Input!$H$150+Input!$H$116)*$H$7)/A8taxstdlife))</f>
        <v>0</v>
      </c>
      <c r="AC574" s="168">
        <f>IF(A8taxstdlife="n/a","n/a",IF(AC$3&gt;(A8taxstdlife+$E574),((Input!$H$150+Input!$H$116)*$H$7)-SUM($H574:AB574),((Input!$H$150+Input!$H$116)*$H$7)/A8taxstdlife))</f>
        <v>0</v>
      </c>
      <c r="AD574" s="168">
        <f>IF(A8taxstdlife="n/a","n/a",IF(AD$3&gt;(A8taxstdlife+$E574),((Input!$H$150+Input!$H$116)*$H$7)-SUM($H574:AC574),((Input!$H$150+Input!$H$116)*$H$7)/A8taxstdlife))</f>
        <v>0</v>
      </c>
      <c r="AE574" s="168">
        <f>IF(A8taxstdlife="n/a","n/a",IF(AE$3&gt;(A8taxstdlife+$E574),((Input!$H$150+Input!$H$116)*$H$7)-SUM($H574:AD574),((Input!$H$150+Input!$H$116)*$H$7)/A8taxstdlife))</f>
        <v>0</v>
      </c>
      <c r="AF574" s="168">
        <f>IF(A8taxstdlife="n/a","n/a",IF(AF$3&gt;(A8taxstdlife+$E574),((Input!$H$150+Input!$H$116)*$H$7)-SUM($H574:AE574),((Input!$H$150+Input!$H$116)*$H$7)/A8taxstdlife))</f>
        <v>0</v>
      </c>
      <c r="AG574" s="168">
        <f>IF(A8taxstdlife="n/a","n/a",IF(AG$3&gt;(A8taxstdlife+$E574),((Input!$H$150+Input!$H$116)*$H$7)-SUM($H574:AF574),((Input!$H$150+Input!$H$116)*$H$7)/A8taxstdlife))</f>
        <v>0</v>
      </c>
      <c r="AH574" s="168">
        <f>IF(A8taxstdlife="n/a","n/a",IF(AH$3&gt;(A8taxstdlife+$E574),((Input!$H$150+Input!$H$116)*$H$7)-SUM($H574:AG574),((Input!$H$150+Input!$H$116)*$H$7)/A8taxstdlife))</f>
        <v>0</v>
      </c>
      <c r="AI574" s="168">
        <f>IF(A8taxstdlife="n/a","n/a",IF(AI$3&gt;(A8taxstdlife+$E574),((Input!$H$150+Input!$H$116)*$H$7)-SUM($H574:AH574),((Input!$H$150+Input!$H$116)*$H$7)/A8taxstdlife))</f>
        <v>0</v>
      </c>
      <c r="AJ574" s="168">
        <f>IF(A8taxstdlife="n/a","n/a",IF(AJ$3&gt;(A8taxstdlife+$E574),((Input!$H$150+Input!$H$116)*$H$7)-SUM($H574:AI574),((Input!$H$150+Input!$H$116)*$H$7)/A8taxstdlife))</f>
        <v>0</v>
      </c>
      <c r="AK574" s="168">
        <f>IF(A8taxstdlife="n/a","n/a",IF(AK$3&gt;(A8taxstdlife+$E574),((Input!$H$150+Input!$H$116)*$H$7)-SUM($H574:AJ574),((Input!$H$150+Input!$H$116)*$H$7)/A8taxstdlife))</f>
        <v>0</v>
      </c>
      <c r="AL574" s="168">
        <f>IF(A8taxstdlife="n/a","n/a",IF(AL$3&gt;(A8taxstdlife+$E574),((Input!$H$150+Input!$H$116)*$H$7)-SUM($H574:AK574),((Input!$H$150+Input!$H$116)*$H$7)/A8taxstdlife))</f>
        <v>0</v>
      </c>
      <c r="AM574" s="168">
        <f>IF(A8taxstdlife="n/a","n/a",IF(AM$3&gt;(A8taxstdlife+$E574),((Input!$H$150+Input!$H$116)*$H$7)-SUM($H574:AL574),((Input!$H$150+Input!$H$116)*$H$7)/A8taxstdlife))</f>
        <v>0</v>
      </c>
      <c r="AN574" s="168">
        <f>IF(A8taxstdlife="n/a","n/a",IF(AN$3&gt;(A8taxstdlife+$E574),((Input!$H$150+Input!$H$116)*$H$7)-SUM($H574:AM574),((Input!$H$150+Input!$H$116)*$H$7)/A8taxstdlife))</f>
        <v>0</v>
      </c>
      <c r="AO574" s="168">
        <f>IF(A8taxstdlife="n/a","n/a",IF(AO$3&gt;(A8taxstdlife+$E574),((Input!$H$150+Input!$H$116)*$H$7)-SUM($H574:AN574),((Input!$H$150+Input!$H$116)*$H$7)/A8taxstdlife))</f>
        <v>0</v>
      </c>
      <c r="AP574" s="168">
        <f>IF(A8taxstdlife="n/a","n/a",IF(AP$3&gt;(A8taxstdlife+$E574),((Input!$H$150+Input!$H$116)*$H$7)-SUM($H574:AO574),((Input!$H$150+Input!$H$116)*$H$7)/A8taxstdlife))</f>
        <v>0</v>
      </c>
      <c r="AQ574" s="168">
        <f>IF(A8taxstdlife="n/a","n/a",IF(AQ$3&gt;(A8taxstdlife+$E574),((Input!$H$150+Input!$H$116)*$H$7)-SUM($H574:AP574),((Input!$H$150+Input!$H$116)*$H$7)/A8taxstdlife))</f>
        <v>0</v>
      </c>
      <c r="AR574" s="168">
        <f>IF(A8taxstdlife="n/a","n/a",IF(AR$3&gt;(A8taxstdlife+$E574),((Input!$H$150+Input!$H$116)*$H$7)-SUM($H574:AQ574),((Input!$H$150+Input!$H$116)*$H$7)/A8taxstdlife))</f>
        <v>0</v>
      </c>
      <c r="AS574" s="168">
        <f>IF(A8taxstdlife="n/a","n/a",IF(AS$3&gt;(A8taxstdlife+$E574),((Input!$H$150+Input!$H$116)*$H$7)-SUM($H574:AR574),((Input!$H$150+Input!$H$116)*$H$7)/A8taxstdlife))</f>
        <v>0</v>
      </c>
      <c r="AT574" s="168">
        <f>IF(A8taxstdlife="n/a","n/a",IF(AT$3&gt;(A8taxstdlife+$E574),((Input!$H$150+Input!$H$116)*$H$7)-SUM($H574:AS574),((Input!$H$150+Input!$H$116)*$H$7)/A8taxstdlife))</f>
        <v>0</v>
      </c>
      <c r="AU574" s="168">
        <f>IF(A8taxstdlife="n/a","n/a",IF(AU$3&gt;(A8taxstdlife+$E574),((Input!$H$150+Input!$H$116)*$H$7)-SUM($H574:AT574),((Input!$H$150+Input!$H$116)*$H$7)/A8taxstdlife))</f>
        <v>0</v>
      </c>
      <c r="AV574" s="168">
        <f>IF(A8taxstdlife="n/a","n/a",IF(AV$3&gt;(A8taxstdlife+$E574),((Input!$H$150+Input!$H$116)*$H$7)-SUM($H574:AU574),((Input!$H$150+Input!$H$116)*$H$7)/A8taxstdlife))</f>
        <v>0</v>
      </c>
      <c r="AW574" s="168">
        <f>IF(A8taxstdlife="n/a","n/a",IF(AW$3&gt;(A8taxstdlife+$E574),((Input!$H$150+Input!$H$116)*$H$7)-SUM($H574:AV574),((Input!$H$150+Input!$H$116)*$H$7)/A8taxstdlife))</f>
        <v>0</v>
      </c>
      <c r="AX574" s="168">
        <f>IF(A8taxstdlife="n/a","n/a",IF(AX$3&gt;(A8taxstdlife+$E574),((Input!$H$150+Input!$H$116)*$H$7)-SUM($H574:AW574),((Input!$H$150+Input!$H$116)*$H$7)/A8taxstdlife))</f>
        <v>0</v>
      </c>
      <c r="AY574" s="168">
        <f>IF(A8taxstdlife="n/a","n/a",IF(AY$3&gt;(A8taxstdlife+$E574),((Input!$H$150+Input!$H$116)*$H$7)-SUM($H574:AX574),((Input!$H$150+Input!$H$116)*$H$7)/A8taxstdlife))</f>
        <v>0</v>
      </c>
      <c r="AZ574" s="168">
        <f>IF(A8taxstdlife="n/a","n/a",IF(AZ$3&gt;(A8taxstdlife+$E574),((Input!$H$150+Input!$H$116)*$H$7)-SUM($H574:AY574),((Input!$H$150+Input!$H$116)*$H$7)/A8taxstdlife))</f>
        <v>0</v>
      </c>
      <c r="BA574" s="168">
        <f>IF(A8taxstdlife="n/a","n/a",IF(BA$3&gt;(A8taxstdlife+$E574),((Input!$H$150+Input!$H$116)*$H$7)-SUM($H574:AZ574),((Input!$H$150+Input!$H$116)*$H$7)/A8taxstdlife))</f>
        <v>0</v>
      </c>
      <c r="BB574" s="168">
        <f>IF(A8taxstdlife="n/a","n/a",IF(BB$3&gt;(A8taxstdlife+$E574),((Input!$H$150+Input!$H$116)*$H$7)-SUM($H574:BA574),((Input!$H$150+Input!$H$116)*$H$7)/A8taxstdlife))</f>
        <v>0</v>
      </c>
      <c r="BC574" s="168">
        <f>IF(A8taxstdlife="n/a","n/a",IF(BC$3&gt;(A8taxstdlife+$E574),((Input!$H$150+Input!$H$116)*$H$7)-SUM($H574:BB574),((Input!$H$150+Input!$H$116)*$H$7)/A8taxstdlife))</f>
        <v>0</v>
      </c>
      <c r="BD574" s="168">
        <f>IF(A8taxstdlife="n/a","n/a",IF(BD$3&gt;(A8taxstdlife+$E574),((Input!$H$150+Input!$H$116)*$H$7)-SUM($H574:BC574),((Input!$H$150+Input!$H$116)*$H$7)/A8taxstdlife))</f>
        <v>0</v>
      </c>
      <c r="BE574" s="168">
        <f>IF(A8taxstdlife="n/a","n/a",IF(BE$3&gt;(A8taxstdlife+$E574),((Input!$H$150+Input!$H$116)*$H$7)-SUM($H574:BD574),((Input!$H$150+Input!$H$116)*$H$7)/A8taxstdlife))</f>
        <v>0</v>
      </c>
      <c r="BF574" s="168">
        <f>IF(A8taxstdlife="n/a","n/a",IF(BF$3&gt;(A8taxstdlife+$E574),((Input!$H$150+Input!$H$116)*$H$7)-SUM($H574:BE574),((Input!$H$150+Input!$H$116)*$H$7)/A8taxstdlife))</f>
        <v>0</v>
      </c>
      <c r="BG574" s="168">
        <f>IF(A8taxstdlife="n/a","n/a",IF(BG$3&gt;(A8taxstdlife+$E574),((Input!$H$150+Input!$H$116)*$H$7)-SUM($H574:BF574),((Input!$H$150+Input!$H$116)*$H$7)/A8taxstdlife))</f>
        <v>0</v>
      </c>
      <c r="BH574" s="168">
        <f>IF(A8taxstdlife="n/a","n/a",IF(BH$3&gt;(A8taxstdlife+$E574),((Input!$H$150+Input!$H$116)*$H$7)-SUM($H574:BG574),((Input!$H$150+Input!$H$116)*$H$7)/A8taxstdlife))</f>
        <v>0</v>
      </c>
      <c r="BI574" s="168">
        <f>IF(A8taxstdlife="n/a","n/a",IF(BI$3&gt;(A8taxstdlife+$E574),((Input!$H$150+Input!$H$116)*$H$7)-SUM($H574:BH574),((Input!$H$150+Input!$H$116)*$H$7)/A8taxstdlife))</f>
        <v>0</v>
      </c>
      <c r="BJ574" s="20"/>
      <c r="BK574" s="20"/>
      <c r="BL574"/>
      <c r="BM574"/>
      <c r="BN574"/>
      <c r="BO574"/>
      <c r="BP574"/>
      <c r="BQ574"/>
      <c r="BR574"/>
      <c r="BS574"/>
      <c r="BT574"/>
      <c r="BU574"/>
      <c r="BV574"/>
      <c r="BW574"/>
      <c r="BX574"/>
      <c r="BY574"/>
      <c r="BZ574"/>
      <c r="CA574"/>
      <c r="CB574"/>
      <c r="CC574"/>
      <c r="CD574"/>
      <c r="CE574"/>
      <c r="CF574"/>
      <c r="CG574"/>
      <c r="CH574"/>
      <c r="CI574"/>
      <c r="CJ574"/>
      <c r="CK574"/>
      <c r="CL574"/>
      <c r="CM574"/>
      <c r="CN574"/>
      <c r="CO574"/>
      <c r="CP574"/>
      <c r="CQ574"/>
      <c r="CR574"/>
      <c r="CS574"/>
      <c r="CT574"/>
      <c r="CU574"/>
      <c r="CV574"/>
      <c r="CW574"/>
      <c r="CX574"/>
      <c r="CY574"/>
      <c r="CZ574"/>
      <c r="DA574"/>
      <c r="DB574"/>
      <c r="DC574"/>
      <c r="DD574"/>
      <c r="DE574"/>
      <c r="DF574"/>
      <c r="DG574"/>
      <c r="DH574"/>
      <c r="DI574"/>
      <c r="DJ574"/>
      <c r="DK574"/>
      <c r="DL574"/>
      <c r="DM574"/>
      <c r="DN574"/>
      <c r="DO574"/>
      <c r="DP574"/>
      <c r="DQ574"/>
      <c r="DR574"/>
      <c r="DS574"/>
      <c r="DT574"/>
      <c r="DU574"/>
      <c r="DV574"/>
      <c r="DW574"/>
      <c r="DX574"/>
      <c r="DY574"/>
      <c r="DZ574"/>
      <c r="EA574"/>
      <c r="EB574"/>
      <c r="EC574"/>
      <c r="ED574"/>
      <c r="EE574"/>
      <c r="EF574"/>
      <c r="EG574"/>
      <c r="EH574"/>
      <c r="EI574"/>
      <c r="EJ574"/>
      <c r="EK574"/>
      <c r="EL574"/>
      <c r="EM574"/>
      <c r="EN574"/>
      <c r="EO574"/>
      <c r="EP574"/>
      <c r="EQ574"/>
      <c r="ER574"/>
      <c r="ES574"/>
      <c r="ET574"/>
      <c r="EU574"/>
      <c r="EV574"/>
      <c r="EW574"/>
      <c r="EX574"/>
      <c r="EY574"/>
      <c r="EZ574"/>
      <c r="FA574"/>
      <c r="FB574"/>
      <c r="FC574"/>
      <c r="FD574"/>
      <c r="FE574"/>
      <c r="FF574"/>
      <c r="FG574"/>
      <c r="FH574"/>
      <c r="FI574"/>
      <c r="FJ574"/>
      <c r="FK574"/>
      <c r="FL574"/>
      <c r="FM574"/>
      <c r="FN574"/>
      <c r="FO574"/>
      <c r="FP574"/>
      <c r="FQ574"/>
      <c r="FR574"/>
      <c r="FS574"/>
      <c r="FT574"/>
      <c r="FU574"/>
      <c r="FV574"/>
      <c r="FW574"/>
      <c r="FX574"/>
      <c r="FY574"/>
      <c r="FZ574"/>
      <c r="GA574"/>
      <c r="GB574"/>
      <c r="GC574"/>
      <c r="GD574"/>
      <c r="GE574"/>
      <c r="GF574"/>
      <c r="GG574"/>
      <c r="GH574"/>
      <c r="GI574"/>
      <c r="GJ574"/>
      <c r="GK574"/>
      <c r="GL574"/>
      <c r="GM574"/>
      <c r="GN574"/>
      <c r="GO574"/>
      <c r="GP574"/>
      <c r="GQ574"/>
      <c r="GR574"/>
      <c r="GS574"/>
      <c r="GT574"/>
      <c r="GU574"/>
      <c r="GV574"/>
      <c r="GW574"/>
      <c r="GX574"/>
      <c r="GY574"/>
      <c r="GZ574"/>
      <c r="HA574"/>
      <c r="HB574"/>
      <c r="HC574"/>
      <c r="HD574"/>
      <c r="HE574"/>
      <c r="HF574"/>
      <c r="HG574"/>
      <c r="HH574"/>
      <c r="HI574"/>
      <c r="HJ574"/>
      <c r="HK574"/>
      <c r="HL574"/>
      <c r="HM574"/>
      <c r="HN574"/>
      <c r="HO574"/>
      <c r="HP574"/>
      <c r="HQ574"/>
      <c r="HR574"/>
      <c r="HS574"/>
      <c r="HT574"/>
      <c r="HU574"/>
      <c r="HV574"/>
      <c r="HW574"/>
      <c r="HX574"/>
      <c r="HY574"/>
      <c r="HZ574"/>
      <c r="IA574"/>
      <c r="IB574"/>
      <c r="IC574"/>
      <c r="ID574"/>
      <c r="IE574"/>
      <c r="IF574"/>
      <c r="IG574"/>
      <c r="IH574"/>
      <c r="II574"/>
      <c r="IJ574"/>
      <c r="IK574"/>
      <c r="IL574"/>
      <c r="IM574"/>
      <c r="IN574"/>
      <c r="IO574"/>
      <c r="IP574"/>
      <c r="IQ574"/>
      <c r="IR574"/>
      <c r="IS574"/>
      <c r="IT574"/>
      <c r="IU574"/>
      <c r="IV574"/>
    </row>
    <row r="575" spans="1:256" s="5" customFormat="1" hidden="1" outlineLevel="2">
      <c r="A575" s="20"/>
      <c r="B575" s="20"/>
      <c r="C575" s="38"/>
      <c r="D575" s="641"/>
      <c r="E575" s="287">
        <v>3</v>
      </c>
      <c r="F575" s="40"/>
      <c r="G575" s="313"/>
      <c r="H575" s="315"/>
      <c r="I575" s="314"/>
      <c r="J575" s="168">
        <f>IF(A8taxstdlife="n/a","n/a",IF(J$3&gt;(A8taxstdlife+$E575),((Input!$I$150+Input!$I$116)*$I$7)-SUM($I575:I575),((Input!$I$150+Input!$I$116)*$I$7)/A8taxstdlife))</f>
        <v>0</v>
      </c>
      <c r="K575" s="168">
        <f>IF(A8taxstdlife="n/a","n/a",IF(K$3&gt;(A8taxstdlife+$E575),((Input!$I$150+Input!$I$116)*$I$7)-SUM($I575:J575),((Input!$I$150+Input!$I$116)*$I$7)/A8taxstdlife))</f>
        <v>0</v>
      </c>
      <c r="L575" s="168">
        <f>IF(A8taxstdlife="n/a","n/a",IF(L$3&gt;(A8taxstdlife+$E575),((Input!$I$150+Input!$I$116)*$I$7)-SUM($I575:K575),((Input!$I$150+Input!$I$116)*$I$7)/A8taxstdlife))</f>
        <v>0</v>
      </c>
      <c r="M575" s="168">
        <f>IF(A8taxstdlife="n/a","n/a",IF(M$3&gt;(A8taxstdlife+$E575),((Input!$I$150+Input!$I$116)*$I$7)-SUM($I575:L575),((Input!$I$150+Input!$I$116)*$I$7)/A8taxstdlife))</f>
        <v>0</v>
      </c>
      <c r="N575" s="168">
        <f>IF(A8taxstdlife="n/a","n/a",IF(N$3&gt;(A8taxstdlife+$E575),((Input!$I$150+Input!$I$116)*$I$7)-SUM($I575:M575),((Input!$I$150+Input!$I$116)*$I$7)/A8taxstdlife))</f>
        <v>0</v>
      </c>
      <c r="O575" s="168">
        <f>IF(A8taxstdlife="n/a","n/a",IF(O$3&gt;(A8taxstdlife+$E575),((Input!$I$150+Input!$I$116)*$I$7)-SUM($I575:N575),((Input!$I$150+Input!$I$116)*$I$7)/A8taxstdlife))</f>
        <v>0</v>
      </c>
      <c r="P575" s="168">
        <f>IF(A8taxstdlife="n/a","n/a",IF(P$3&gt;(A8taxstdlife+$E575),((Input!$I$150+Input!$I$116)*$I$7)-SUM($I575:O575),((Input!$I$150+Input!$I$116)*$I$7)/A8taxstdlife))</f>
        <v>0</v>
      </c>
      <c r="Q575" s="168">
        <f>IF(A8taxstdlife="n/a","n/a",IF(Q$3&gt;(A8taxstdlife+$E575),((Input!$I$150+Input!$I$116)*$I$7)-SUM($I575:P575),((Input!$I$150+Input!$I$116)*$I$7)/A8taxstdlife))</f>
        <v>0</v>
      </c>
      <c r="R575" s="168">
        <f>IF(A8taxstdlife="n/a","n/a",IF(R$3&gt;(A8taxstdlife+$E575),((Input!$I$150+Input!$I$116)*$I$7)-SUM($I575:Q575),((Input!$I$150+Input!$I$116)*$I$7)/A8taxstdlife))</f>
        <v>0</v>
      </c>
      <c r="S575" s="168">
        <f>IF(A8taxstdlife="n/a","n/a",IF(S$3&gt;(A8taxstdlife+$E575),((Input!$I$150+Input!$I$116)*$I$7)-SUM($I575:R575),((Input!$I$150+Input!$I$116)*$I$7)/A8taxstdlife))</f>
        <v>0</v>
      </c>
      <c r="T575" s="168">
        <f>IF(A8taxstdlife="n/a","n/a",IF(T$3&gt;(A8taxstdlife+$E575),((Input!$I$150+Input!$I$116)*$I$7)-SUM($I575:S575),((Input!$I$150+Input!$I$116)*$I$7)/A8taxstdlife))</f>
        <v>0</v>
      </c>
      <c r="U575" s="168">
        <f>IF(A8taxstdlife="n/a","n/a",IF(U$3&gt;(A8taxstdlife+$E575),((Input!$I$150+Input!$I$116)*$I$7)-SUM($I575:T575),((Input!$I$150+Input!$I$116)*$I$7)/A8taxstdlife))</f>
        <v>0</v>
      </c>
      <c r="V575" s="168">
        <f>IF(A8taxstdlife="n/a","n/a",IF(V$3&gt;(A8taxstdlife+$E575),((Input!$I$150+Input!$I$116)*$I$7)-SUM($I575:U575),((Input!$I$150+Input!$I$116)*$I$7)/A8taxstdlife))</f>
        <v>0</v>
      </c>
      <c r="W575" s="168">
        <f>IF(A8taxstdlife="n/a","n/a",IF(W$3&gt;(A8taxstdlife+$E575),((Input!$I$150+Input!$I$116)*$I$7)-SUM($I575:V575),((Input!$I$150+Input!$I$116)*$I$7)/A8taxstdlife))</f>
        <v>0</v>
      </c>
      <c r="X575" s="168">
        <f>IF(A8taxstdlife="n/a","n/a",IF(X$3&gt;(A8taxstdlife+$E575),((Input!$I$150+Input!$I$116)*$I$7)-SUM($I575:W575),((Input!$I$150+Input!$I$116)*$I$7)/A8taxstdlife))</f>
        <v>0</v>
      </c>
      <c r="Y575" s="168">
        <f>IF(A8taxstdlife="n/a","n/a",IF(Y$3&gt;(A8taxstdlife+$E575),((Input!$I$150+Input!$I$116)*$I$7)-SUM($I575:X575),((Input!$I$150+Input!$I$116)*$I$7)/A8taxstdlife))</f>
        <v>0</v>
      </c>
      <c r="Z575" s="168">
        <f>IF(A8taxstdlife="n/a","n/a",IF(Z$3&gt;(A8taxstdlife+$E575),((Input!$I$150+Input!$I$116)*$I$7)-SUM($I575:Y575),((Input!$I$150+Input!$I$116)*$I$7)/A8taxstdlife))</f>
        <v>0</v>
      </c>
      <c r="AA575" s="168">
        <f>IF(A8taxstdlife="n/a","n/a",IF(AA$3&gt;(A8taxstdlife+$E575),((Input!$I$150+Input!$I$116)*$I$7)-SUM($I575:Z575),((Input!$I$150+Input!$I$116)*$I$7)/A8taxstdlife))</f>
        <v>0</v>
      </c>
      <c r="AB575" s="168">
        <f>IF(A8taxstdlife="n/a","n/a",IF(AB$3&gt;(A8taxstdlife+$E575),((Input!$I$150+Input!$I$116)*$I$7)-SUM($I575:AA575),((Input!$I$150+Input!$I$116)*$I$7)/A8taxstdlife))</f>
        <v>0</v>
      </c>
      <c r="AC575" s="168">
        <f>IF(A8taxstdlife="n/a","n/a",IF(AC$3&gt;(A8taxstdlife+$E575),((Input!$I$150+Input!$I$116)*$I$7)-SUM($I575:AB575),((Input!$I$150+Input!$I$116)*$I$7)/A8taxstdlife))</f>
        <v>0</v>
      </c>
      <c r="AD575" s="168">
        <f>IF(A8taxstdlife="n/a","n/a",IF(AD$3&gt;(A8taxstdlife+$E575),((Input!$I$150+Input!$I$116)*$I$7)-SUM($I575:AC575),((Input!$I$150+Input!$I$116)*$I$7)/A8taxstdlife))</f>
        <v>0</v>
      </c>
      <c r="AE575" s="168">
        <f>IF(A8taxstdlife="n/a","n/a",IF(AE$3&gt;(A8taxstdlife+$E575),((Input!$I$150+Input!$I$116)*$I$7)-SUM($I575:AD575),((Input!$I$150+Input!$I$116)*$I$7)/A8taxstdlife))</f>
        <v>0</v>
      </c>
      <c r="AF575" s="168">
        <f>IF(A8taxstdlife="n/a","n/a",IF(AF$3&gt;(A8taxstdlife+$E575),((Input!$I$150+Input!$I$116)*$I$7)-SUM($I575:AE575),((Input!$I$150+Input!$I$116)*$I$7)/A8taxstdlife))</f>
        <v>0</v>
      </c>
      <c r="AG575" s="168">
        <f>IF(A8taxstdlife="n/a","n/a",IF(AG$3&gt;(A8taxstdlife+$E575),((Input!$I$150+Input!$I$116)*$I$7)-SUM($I575:AF575),((Input!$I$150+Input!$I$116)*$I$7)/A8taxstdlife))</f>
        <v>0</v>
      </c>
      <c r="AH575" s="168">
        <f>IF(A8taxstdlife="n/a","n/a",IF(AH$3&gt;(A8taxstdlife+$E575),((Input!$I$150+Input!$I$116)*$I$7)-SUM($I575:AG575),((Input!$I$150+Input!$I$116)*$I$7)/A8taxstdlife))</f>
        <v>0</v>
      </c>
      <c r="AI575" s="168">
        <f>IF(A8taxstdlife="n/a","n/a",IF(AI$3&gt;(A8taxstdlife+$E575),((Input!$I$150+Input!$I$116)*$I$7)-SUM($I575:AH575),((Input!$I$150+Input!$I$116)*$I$7)/A8taxstdlife))</f>
        <v>0</v>
      </c>
      <c r="AJ575" s="168">
        <f>IF(A8taxstdlife="n/a","n/a",IF(AJ$3&gt;(A8taxstdlife+$E575),((Input!$I$150+Input!$I$116)*$I$7)-SUM($I575:AI575),((Input!$I$150+Input!$I$116)*$I$7)/A8taxstdlife))</f>
        <v>0</v>
      </c>
      <c r="AK575" s="168">
        <f>IF(A8taxstdlife="n/a","n/a",IF(AK$3&gt;(A8taxstdlife+$E575),((Input!$I$150+Input!$I$116)*$I$7)-SUM($I575:AJ575),((Input!$I$150+Input!$I$116)*$I$7)/A8taxstdlife))</f>
        <v>0</v>
      </c>
      <c r="AL575" s="168">
        <f>IF(A8taxstdlife="n/a","n/a",IF(AL$3&gt;(A8taxstdlife+$E575),((Input!$I$150+Input!$I$116)*$I$7)-SUM($I575:AK575),((Input!$I$150+Input!$I$116)*$I$7)/A8taxstdlife))</f>
        <v>0</v>
      </c>
      <c r="AM575" s="168">
        <f>IF(A8taxstdlife="n/a","n/a",IF(AM$3&gt;(A8taxstdlife+$E575),((Input!$I$150+Input!$I$116)*$I$7)-SUM($I575:AL575),((Input!$I$150+Input!$I$116)*$I$7)/A8taxstdlife))</f>
        <v>0</v>
      </c>
      <c r="AN575" s="168">
        <f>IF(A8taxstdlife="n/a","n/a",IF(AN$3&gt;(A8taxstdlife+$E575),((Input!$I$150+Input!$I$116)*$I$7)-SUM($I575:AM575),((Input!$I$150+Input!$I$116)*$I$7)/A8taxstdlife))</f>
        <v>0</v>
      </c>
      <c r="AO575" s="168">
        <f>IF(A8taxstdlife="n/a","n/a",IF(AO$3&gt;(A8taxstdlife+$E575),((Input!$I$150+Input!$I$116)*$I$7)-SUM($I575:AN575),((Input!$I$150+Input!$I$116)*$I$7)/A8taxstdlife))</f>
        <v>0</v>
      </c>
      <c r="AP575" s="168">
        <f>IF(A8taxstdlife="n/a","n/a",IF(AP$3&gt;(A8taxstdlife+$E575),((Input!$I$150+Input!$I$116)*$I$7)-SUM($I575:AO575),((Input!$I$150+Input!$I$116)*$I$7)/A8taxstdlife))</f>
        <v>0</v>
      </c>
      <c r="AQ575" s="168">
        <f>IF(A8taxstdlife="n/a","n/a",IF(AQ$3&gt;(A8taxstdlife+$E575),((Input!$I$150+Input!$I$116)*$I$7)-SUM($I575:AP575),((Input!$I$150+Input!$I$116)*$I$7)/A8taxstdlife))</f>
        <v>0</v>
      </c>
      <c r="AR575" s="168">
        <f>IF(A8taxstdlife="n/a","n/a",IF(AR$3&gt;(A8taxstdlife+$E575),((Input!$I$150+Input!$I$116)*$I$7)-SUM($I575:AQ575),((Input!$I$150+Input!$I$116)*$I$7)/A8taxstdlife))</f>
        <v>0</v>
      </c>
      <c r="AS575" s="168">
        <f>IF(A8taxstdlife="n/a","n/a",IF(AS$3&gt;(A8taxstdlife+$E575),((Input!$I$150+Input!$I$116)*$I$7)-SUM($I575:AR575),((Input!$I$150+Input!$I$116)*$I$7)/A8taxstdlife))</f>
        <v>0</v>
      </c>
      <c r="AT575" s="168">
        <f>IF(A8taxstdlife="n/a","n/a",IF(AT$3&gt;(A8taxstdlife+$E575),((Input!$I$150+Input!$I$116)*$I$7)-SUM($I575:AS575),((Input!$I$150+Input!$I$116)*$I$7)/A8taxstdlife))</f>
        <v>0</v>
      </c>
      <c r="AU575" s="168">
        <f>IF(A8taxstdlife="n/a","n/a",IF(AU$3&gt;(A8taxstdlife+$E575),((Input!$I$150+Input!$I$116)*$I$7)-SUM($I575:AT575),((Input!$I$150+Input!$I$116)*$I$7)/A8taxstdlife))</f>
        <v>0</v>
      </c>
      <c r="AV575" s="168">
        <f>IF(A8taxstdlife="n/a","n/a",IF(AV$3&gt;(A8taxstdlife+$E575),((Input!$I$150+Input!$I$116)*$I$7)-SUM($I575:AU575),((Input!$I$150+Input!$I$116)*$I$7)/A8taxstdlife))</f>
        <v>0</v>
      </c>
      <c r="AW575" s="168">
        <f>IF(A8taxstdlife="n/a","n/a",IF(AW$3&gt;(A8taxstdlife+$E575),((Input!$I$150+Input!$I$116)*$I$7)-SUM($I575:AV575),((Input!$I$150+Input!$I$116)*$I$7)/A8taxstdlife))</f>
        <v>0</v>
      </c>
      <c r="AX575" s="168">
        <f>IF(A8taxstdlife="n/a","n/a",IF(AX$3&gt;(A8taxstdlife+$E575),((Input!$I$150+Input!$I$116)*$I$7)-SUM($I575:AW575),((Input!$I$150+Input!$I$116)*$I$7)/A8taxstdlife))</f>
        <v>0</v>
      </c>
      <c r="AY575" s="168">
        <f>IF(A8taxstdlife="n/a","n/a",IF(AY$3&gt;(A8taxstdlife+$E575),((Input!$I$150+Input!$I$116)*$I$7)-SUM($I575:AX575),((Input!$I$150+Input!$I$116)*$I$7)/A8taxstdlife))</f>
        <v>0</v>
      </c>
      <c r="AZ575" s="168">
        <f>IF(A8taxstdlife="n/a","n/a",IF(AZ$3&gt;(A8taxstdlife+$E575),((Input!$I$150+Input!$I$116)*$I$7)-SUM($I575:AY575),((Input!$I$150+Input!$I$116)*$I$7)/A8taxstdlife))</f>
        <v>0</v>
      </c>
      <c r="BA575" s="168">
        <f>IF(A8taxstdlife="n/a","n/a",IF(BA$3&gt;(A8taxstdlife+$E575),((Input!$I$150+Input!$I$116)*$I$7)-SUM($I575:AZ575),((Input!$I$150+Input!$I$116)*$I$7)/A8taxstdlife))</f>
        <v>0</v>
      </c>
      <c r="BB575" s="168">
        <f>IF(A8taxstdlife="n/a","n/a",IF(BB$3&gt;(A8taxstdlife+$E575),((Input!$I$150+Input!$I$116)*$I$7)-SUM($I575:BA575),((Input!$I$150+Input!$I$116)*$I$7)/A8taxstdlife))</f>
        <v>0</v>
      </c>
      <c r="BC575" s="168">
        <f>IF(A8taxstdlife="n/a","n/a",IF(BC$3&gt;(A8taxstdlife+$E575),((Input!$I$150+Input!$I$116)*$I$7)-SUM($I575:BB575),((Input!$I$150+Input!$I$116)*$I$7)/A8taxstdlife))</f>
        <v>0</v>
      </c>
      <c r="BD575" s="168">
        <f>IF(A8taxstdlife="n/a","n/a",IF(BD$3&gt;(A8taxstdlife+$E575),((Input!$I$150+Input!$I$116)*$I$7)-SUM($I575:BC575),((Input!$I$150+Input!$I$116)*$I$7)/A8taxstdlife))</f>
        <v>0</v>
      </c>
      <c r="BE575" s="168">
        <f>IF(A8taxstdlife="n/a","n/a",IF(BE$3&gt;(A8taxstdlife+$E575),((Input!$I$150+Input!$I$116)*$I$7)-SUM($I575:BD575),((Input!$I$150+Input!$I$116)*$I$7)/A8taxstdlife))</f>
        <v>0</v>
      </c>
      <c r="BF575" s="168">
        <f>IF(A8taxstdlife="n/a","n/a",IF(BF$3&gt;(A8taxstdlife+$E575),((Input!$I$150+Input!$I$116)*$I$7)-SUM($I575:BE575),((Input!$I$150+Input!$I$116)*$I$7)/A8taxstdlife))</f>
        <v>0</v>
      </c>
      <c r="BG575" s="168">
        <f>IF(A8taxstdlife="n/a","n/a",IF(BG$3&gt;(A8taxstdlife+$E575),((Input!$I$150+Input!$I$116)*$I$7)-SUM($I575:BF575),((Input!$I$150+Input!$I$116)*$I$7)/A8taxstdlife))</f>
        <v>0</v>
      </c>
      <c r="BH575" s="168">
        <f>IF(A8taxstdlife="n/a","n/a",IF(BH$3&gt;(A8taxstdlife+$E575),((Input!$I$150+Input!$I$116)*$I$7)-SUM($I575:BG575),((Input!$I$150+Input!$I$116)*$I$7)/A8taxstdlife))</f>
        <v>0</v>
      </c>
      <c r="BI575" s="168">
        <f>IF(A8taxstdlife="n/a","n/a",IF(BI$3&gt;(A8taxstdlife+$E575),((Input!$I$150+Input!$I$116)*$I$7)-SUM($I575:BH575),((Input!$I$150+Input!$I$116)*$I$7)/A8taxstdlife))</f>
        <v>0</v>
      </c>
      <c r="BJ575" s="20"/>
      <c r="BK575" s="20"/>
      <c r="BL575"/>
      <c r="BM575"/>
      <c r="BN575"/>
      <c r="BO575"/>
      <c r="BP575"/>
      <c r="BQ575"/>
      <c r="BR575"/>
      <c r="BS575"/>
      <c r="BT575"/>
      <c r="BU575"/>
      <c r="BV575"/>
      <c r="BW575"/>
      <c r="BX575"/>
      <c r="BY575"/>
      <c r="BZ575"/>
      <c r="CA575"/>
      <c r="CB575"/>
      <c r="CC575"/>
      <c r="CD575"/>
      <c r="CE575"/>
      <c r="CF575"/>
      <c r="CG575"/>
      <c r="CH575"/>
      <c r="CI575"/>
      <c r="CJ575"/>
      <c r="CK575"/>
      <c r="CL575"/>
      <c r="CM575"/>
      <c r="CN575"/>
      <c r="CO575"/>
      <c r="CP575"/>
      <c r="CQ575"/>
      <c r="CR575"/>
      <c r="CS575"/>
      <c r="CT575"/>
      <c r="CU575"/>
      <c r="CV575"/>
      <c r="CW575"/>
      <c r="CX575"/>
      <c r="CY575"/>
      <c r="CZ575"/>
      <c r="DA575"/>
      <c r="DB575"/>
      <c r="DC575"/>
      <c r="DD575"/>
      <c r="DE575"/>
      <c r="DF575"/>
      <c r="DG575"/>
      <c r="DH575"/>
      <c r="DI575"/>
      <c r="DJ575"/>
      <c r="DK575"/>
      <c r="DL575"/>
      <c r="DM575"/>
      <c r="DN575"/>
      <c r="DO575"/>
      <c r="DP575"/>
      <c r="DQ575"/>
      <c r="DR575"/>
      <c r="DS575"/>
      <c r="DT575"/>
      <c r="DU575"/>
      <c r="DV575"/>
      <c r="DW575"/>
      <c r="DX575"/>
      <c r="DY575"/>
      <c r="DZ575"/>
      <c r="EA575"/>
      <c r="EB575"/>
      <c r="EC575"/>
      <c r="ED575"/>
      <c r="EE575"/>
      <c r="EF575"/>
      <c r="EG575"/>
      <c r="EH575"/>
      <c r="EI575"/>
      <c r="EJ575"/>
      <c r="EK575"/>
      <c r="EL575"/>
      <c r="EM575"/>
      <c r="EN575"/>
      <c r="EO575"/>
      <c r="EP575"/>
      <c r="EQ575"/>
      <c r="ER575"/>
      <c r="ES575"/>
      <c r="ET575"/>
      <c r="EU575"/>
      <c r="EV575"/>
      <c r="EW575"/>
      <c r="EX575"/>
      <c r="EY575"/>
      <c r="EZ575"/>
      <c r="FA575"/>
      <c r="FB575"/>
      <c r="FC575"/>
      <c r="FD575"/>
      <c r="FE575"/>
      <c r="FF575"/>
      <c r="FG575"/>
      <c r="FH575"/>
      <c r="FI575"/>
      <c r="FJ575"/>
      <c r="FK575"/>
      <c r="FL575"/>
      <c r="FM575"/>
      <c r="FN575"/>
      <c r="FO575"/>
      <c r="FP575"/>
      <c r="FQ575"/>
      <c r="FR575"/>
      <c r="FS575"/>
      <c r="FT575"/>
      <c r="FU575"/>
      <c r="FV575"/>
      <c r="FW575"/>
      <c r="FX575"/>
      <c r="FY575"/>
      <c r="FZ575"/>
      <c r="GA575"/>
      <c r="GB575"/>
      <c r="GC575"/>
      <c r="GD575"/>
      <c r="GE575"/>
      <c r="GF575"/>
      <c r="GG575"/>
      <c r="GH575"/>
      <c r="GI575"/>
      <c r="GJ575"/>
      <c r="GK575"/>
      <c r="GL575"/>
      <c r="GM575"/>
      <c r="GN575"/>
      <c r="GO575"/>
      <c r="GP575"/>
      <c r="GQ575"/>
      <c r="GR575"/>
      <c r="GS575"/>
      <c r="GT575"/>
      <c r="GU575"/>
      <c r="GV575"/>
      <c r="GW575"/>
      <c r="GX575"/>
      <c r="GY575"/>
      <c r="GZ575"/>
      <c r="HA575"/>
      <c r="HB575"/>
      <c r="HC575"/>
      <c r="HD575"/>
      <c r="HE575"/>
      <c r="HF575"/>
      <c r="HG575"/>
      <c r="HH575"/>
      <c r="HI575"/>
      <c r="HJ575"/>
      <c r="HK575"/>
      <c r="HL575"/>
      <c r="HM575"/>
      <c r="HN575"/>
      <c r="HO575"/>
      <c r="HP575"/>
      <c r="HQ575"/>
      <c r="HR575"/>
      <c r="HS575"/>
      <c r="HT575"/>
      <c r="HU575"/>
      <c r="HV575"/>
      <c r="HW575"/>
      <c r="HX575"/>
      <c r="HY575"/>
      <c r="HZ575"/>
      <c r="IA575"/>
      <c r="IB575"/>
      <c r="IC575"/>
      <c r="ID575"/>
      <c r="IE575"/>
      <c r="IF575"/>
      <c r="IG575"/>
      <c r="IH575"/>
      <c r="II575"/>
      <c r="IJ575"/>
      <c r="IK575"/>
      <c r="IL575"/>
      <c r="IM575"/>
      <c r="IN575"/>
      <c r="IO575"/>
      <c r="IP575"/>
      <c r="IQ575"/>
      <c r="IR575"/>
      <c r="IS575"/>
      <c r="IT575"/>
      <c r="IU575"/>
      <c r="IV575"/>
    </row>
    <row r="576" spans="1:256" s="5" customFormat="1" hidden="1" outlineLevel="2">
      <c r="A576" s="20"/>
      <c r="B576" s="20"/>
      <c r="C576" s="38"/>
      <c r="D576" s="641"/>
      <c r="E576" s="287">
        <v>4</v>
      </c>
      <c r="F576" s="40"/>
      <c r="G576" s="313"/>
      <c r="H576" s="315"/>
      <c r="I576" s="315"/>
      <c r="J576" s="314"/>
      <c r="K576" s="168">
        <f>IF(A8taxstdlife="n/a","n/a",IF(K$3&gt;(A8taxstdlife+$E576),((Input!$J$150+Input!$J$116)*$J$7)-SUM($J576:J576),((Input!$J$150+Input!$J$116)*$J$7)/A8taxstdlife))</f>
        <v>0</v>
      </c>
      <c r="L576" s="168">
        <f>IF(A8taxstdlife="n/a","n/a",IF(L$3&gt;(A8taxstdlife+$E576),((Input!$J$150+Input!$J$116)*$J$7)-SUM($J576:K576),((Input!$J$150+Input!$J$116)*$J$7)/A8taxstdlife))</f>
        <v>0</v>
      </c>
      <c r="M576" s="168">
        <f>IF(A8taxstdlife="n/a","n/a",IF(M$3&gt;(A8taxstdlife+$E576),((Input!$J$150+Input!$J$116)*$J$7)-SUM($J576:L576),((Input!$J$150+Input!$J$116)*$J$7)/A8taxstdlife))</f>
        <v>0</v>
      </c>
      <c r="N576" s="168">
        <f>IF(A8taxstdlife="n/a","n/a",IF(N$3&gt;(A8taxstdlife+$E576),((Input!$J$150+Input!$J$116)*$J$7)-SUM($J576:M576),((Input!$J$150+Input!$J$116)*$J$7)/A8taxstdlife))</f>
        <v>0</v>
      </c>
      <c r="O576" s="168">
        <f>IF(A8taxstdlife="n/a","n/a",IF(O$3&gt;(A8taxstdlife+$E576),((Input!$J$150+Input!$J$116)*$J$7)-SUM($J576:N576),((Input!$J$150+Input!$J$116)*$J$7)/A8taxstdlife))</f>
        <v>0</v>
      </c>
      <c r="P576" s="168">
        <f>IF(A8taxstdlife="n/a","n/a",IF(P$3&gt;(A8taxstdlife+$E576),((Input!$J$150+Input!$J$116)*$J$7)-SUM($J576:O576),((Input!$J$150+Input!$J$116)*$J$7)/A8taxstdlife))</f>
        <v>0</v>
      </c>
      <c r="Q576" s="168">
        <f>IF(A8taxstdlife="n/a","n/a",IF(Q$3&gt;(A8taxstdlife+$E576),((Input!$J$150+Input!$J$116)*$J$7)-SUM($J576:P576),((Input!$J$150+Input!$J$116)*$J$7)/A8taxstdlife))</f>
        <v>0</v>
      </c>
      <c r="R576" s="168">
        <f>IF(A8taxstdlife="n/a","n/a",IF(R$3&gt;(A8taxstdlife+$E576),((Input!$J$150+Input!$J$116)*$J$7)-SUM($J576:Q576),((Input!$J$150+Input!$J$116)*$J$7)/A8taxstdlife))</f>
        <v>0</v>
      </c>
      <c r="S576" s="168">
        <f>IF(A8taxstdlife="n/a","n/a",IF(S$3&gt;(A8taxstdlife+$E576),((Input!$J$150+Input!$J$116)*$J$7)-SUM($J576:R576),((Input!$J$150+Input!$J$116)*$J$7)/A8taxstdlife))</f>
        <v>0</v>
      </c>
      <c r="T576" s="168">
        <f>IF(A8taxstdlife="n/a","n/a",IF(T$3&gt;(A8taxstdlife+$E576),((Input!$J$150+Input!$J$116)*$J$7)-SUM($J576:S576),((Input!$J$150+Input!$J$116)*$J$7)/A8taxstdlife))</f>
        <v>0</v>
      </c>
      <c r="U576" s="168">
        <f>IF(A8taxstdlife="n/a","n/a",IF(U$3&gt;(A8taxstdlife+$E576),((Input!$J$150+Input!$J$116)*$J$7)-SUM($J576:T576),((Input!$J$150+Input!$J$116)*$J$7)/A8taxstdlife))</f>
        <v>0</v>
      </c>
      <c r="V576" s="168">
        <f>IF(A8taxstdlife="n/a","n/a",IF(V$3&gt;(A8taxstdlife+$E576),((Input!$J$150+Input!$J$116)*$J$7)-SUM($J576:U576),((Input!$J$150+Input!$J$116)*$J$7)/A8taxstdlife))</f>
        <v>0</v>
      </c>
      <c r="W576" s="168">
        <f>IF(A8taxstdlife="n/a","n/a",IF(W$3&gt;(A8taxstdlife+$E576),((Input!$J$150+Input!$J$116)*$J$7)-SUM($J576:V576),((Input!$J$150+Input!$J$116)*$J$7)/A8taxstdlife))</f>
        <v>0</v>
      </c>
      <c r="X576" s="168">
        <f>IF(A8taxstdlife="n/a","n/a",IF(X$3&gt;(A8taxstdlife+$E576),((Input!$J$150+Input!$J$116)*$J$7)-SUM($J576:W576),((Input!$J$150+Input!$J$116)*$J$7)/A8taxstdlife))</f>
        <v>0</v>
      </c>
      <c r="Y576" s="168">
        <f>IF(A8taxstdlife="n/a","n/a",IF(Y$3&gt;(A8taxstdlife+$E576),((Input!$J$150+Input!$J$116)*$J$7)-SUM($J576:X576),((Input!$J$150+Input!$J$116)*$J$7)/A8taxstdlife))</f>
        <v>0</v>
      </c>
      <c r="Z576" s="168">
        <f>IF(A8taxstdlife="n/a","n/a",IF(Z$3&gt;(A8taxstdlife+$E576),((Input!$J$150+Input!$J$116)*$J$7)-SUM($J576:Y576),((Input!$J$150+Input!$J$116)*$J$7)/A8taxstdlife))</f>
        <v>0</v>
      </c>
      <c r="AA576" s="168">
        <f>IF(A8taxstdlife="n/a","n/a",IF(AA$3&gt;(A8taxstdlife+$E576),((Input!$J$150+Input!$J$116)*$J$7)-SUM($J576:Z576),((Input!$J$150+Input!$J$116)*$J$7)/A8taxstdlife))</f>
        <v>0</v>
      </c>
      <c r="AB576" s="168">
        <f>IF(A8taxstdlife="n/a","n/a",IF(AB$3&gt;(A8taxstdlife+$E576),((Input!$J$150+Input!$J$116)*$J$7)-SUM($J576:AA576),((Input!$J$150+Input!$J$116)*$J$7)/A8taxstdlife))</f>
        <v>0</v>
      </c>
      <c r="AC576" s="168">
        <f>IF(A8taxstdlife="n/a","n/a",IF(AC$3&gt;(A8taxstdlife+$E576),((Input!$J$150+Input!$J$116)*$J$7)-SUM($J576:AB576),((Input!$J$150+Input!$J$116)*$J$7)/A8taxstdlife))</f>
        <v>0</v>
      </c>
      <c r="AD576" s="168">
        <f>IF(A8taxstdlife="n/a","n/a",IF(AD$3&gt;(A8taxstdlife+$E576),((Input!$J$150+Input!$J$116)*$J$7)-SUM($J576:AC576),((Input!$J$150+Input!$J$116)*$J$7)/A8taxstdlife))</f>
        <v>0</v>
      </c>
      <c r="AE576" s="168">
        <f>IF(A8taxstdlife="n/a","n/a",IF(AE$3&gt;(A8taxstdlife+$E576),((Input!$J$150+Input!$J$116)*$J$7)-SUM($J576:AD576),((Input!$J$150+Input!$J$116)*$J$7)/A8taxstdlife))</f>
        <v>0</v>
      </c>
      <c r="AF576" s="168">
        <f>IF(A8taxstdlife="n/a","n/a",IF(AF$3&gt;(A8taxstdlife+$E576),((Input!$J$150+Input!$J$116)*$J$7)-SUM($J576:AE576),((Input!$J$150+Input!$J$116)*$J$7)/A8taxstdlife))</f>
        <v>0</v>
      </c>
      <c r="AG576" s="168">
        <f>IF(A8taxstdlife="n/a","n/a",IF(AG$3&gt;(A8taxstdlife+$E576),((Input!$J$150+Input!$J$116)*$J$7)-SUM($J576:AF576),((Input!$J$150+Input!$J$116)*$J$7)/A8taxstdlife))</f>
        <v>0</v>
      </c>
      <c r="AH576" s="168">
        <f>IF(A8taxstdlife="n/a","n/a",IF(AH$3&gt;(A8taxstdlife+$E576),((Input!$J$150+Input!$J$116)*$J$7)-SUM($J576:AG576),((Input!$J$150+Input!$J$116)*$J$7)/A8taxstdlife))</f>
        <v>0</v>
      </c>
      <c r="AI576" s="168">
        <f>IF(A8taxstdlife="n/a","n/a",IF(AI$3&gt;(A8taxstdlife+$E576),((Input!$J$150+Input!$J$116)*$J$7)-SUM($J576:AH576),((Input!$J$150+Input!$J$116)*$J$7)/A8taxstdlife))</f>
        <v>0</v>
      </c>
      <c r="AJ576" s="168">
        <f>IF(A8taxstdlife="n/a","n/a",IF(AJ$3&gt;(A8taxstdlife+$E576),((Input!$J$150+Input!$J$116)*$J$7)-SUM($J576:AI576),((Input!$J$150+Input!$J$116)*$J$7)/A8taxstdlife))</f>
        <v>0</v>
      </c>
      <c r="AK576" s="168">
        <f>IF(A8taxstdlife="n/a","n/a",IF(AK$3&gt;(A8taxstdlife+$E576),((Input!$J$150+Input!$J$116)*$J$7)-SUM($J576:AJ576),((Input!$J$150+Input!$J$116)*$J$7)/A8taxstdlife))</f>
        <v>0</v>
      </c>
      <c r="AL576" s="168">
        <f>IF(A8taxstdlife="n/a","n/a",IF(AL$3&gt;(A8taxstdlife+$E576),((Input!$J$150+Input!$J$116)*$J$7)-SUM($J576:AK576),((Input!$J$150+Input!$J$116)*$J$7)/A8taxstdlife))</f>
        <v>0</v>
      </c>
      <c r="AM576" s="168">
        <f>IF(A8taxstdlife="n/a","n/a",IF(AM$3&gt;(A8taxstdlife+$E576),((Input!$J$150+Input!$J$116)*$J$7)-SUM($J576:AL576),((Input!$J$150+Input!$J$116)*$J$7)/A8taxstdlife))</f>
        <v>0</v>
      </c>
      <c r="AN576" s="168">
        <f>IF(A8taxstdlife="n/a","n/a",IF(AN$3&gt;(A8taxstdlife+$E576),((Input!$J$150+Input!$J$116)*$J$7)-SUM($J576:AM576),((Input!$J$150+Input!$J$116)*$J$7)/A8taxstdlife))</f>
        <v>0</v>
      </c>
      <c r="AO576" s="168">
        <f>IF(A8taxstdlife="n/a","n/a",IF(AO$3&gt;(A8taxstdlife+$E576),((Input!$J$150+Input!$J$116)*$J$7)-SUM($J576:AN576),((Input!$J$150+Input!$J$116)*$J$7)/A8taxstdlife))</f>
        <v>0</v>
      </c>
      <c r="AP576" s="168">
        <f>IF(A8taxstdlife="n/a","n/a",IF(AP$3&gt;(A8taxstdlife+$E576),((Input!$J$150+Input!$J$116)*$J$7)-SUM($J576:AO576),((Input!$J$150+Input!$J$116)*$J$7)/A8taxstdlife))</f>
        <v>0</v>
      </c>
      <c r="AQ576" s="168">
        <f>IF(A8taxstdlife="n/a","n/a",IF(AQ$3&gt;(A8taxstdlife+$E576),((Input!$J$150+Input!$J$116)*$J$7)-SUM($J576:AP576),((Input!$J$150+Input!$J$116)*$J$7)/A8taxstdlife))</f>
        <v>0</v>
      </c>
      <c r="AR576" s="168">
        <f>IF(A8taxstdlife="n/a","n/a",IF(AR$3&gt;(A8taxstdlife+$E576),((Input!$J$150+Input!$J$116)*$J$7)-SUM($J576:AQ576),((Input!$J$150+Input!$J$116)*$J$7)/A8taxstdlife))</f>
        <v>0</v>
      </c>
      <c r="AS576" s="168">
        <f>IF(A8taxstdlife="n/a","n/a",IF(AS$3&gt;(A8taxstdlife+$E576),((Input!$J$150+Input!$J$116)*$J$7)-SUM($J576:AR576),((Input!$J$150+Input!$J$116)*$J$7)/A8taxstdlife))</f>
        <v>0</v>
      </c>
      <c r="AT576" s="168">
        <f>IF(A8taxstdlife="n/a","n/a",IF(AT$3&gt;(A8taxstdlife+$E576),((Input!$J$150+Input!$J$116)*$J$7)-SUM($J576:AS576),((Input!$J$150+Input!$J$116)*$J$7)/A8taxstdlife))</f>
        <v>0</v>
      </c>
      <c r="AU576" s="168">
        <f>IF(A8taxstdlife="n/a","n/a",IF(AU$3&gt;(A8taxstdlife+$E576),((Input!$J$150+Input!$J$116)*$J$7)-SUM($J576:AT576),((Input!$J$150+Input!$J$116)*$J$7)/A8taxstdlife))</f>
        <v>0</v>
      </c>
      <c r="AV576" s="168">
        <f>IF(A8taxstdlife="n/a","n/a",IF(AV$3&gt;(A8taxstdlife+$E576),((Input!$J$150+Input!$J$116)*$J$7)-SUM($J576:AU576),((Input!$J$150+Input!$J$116)*$J$7)/A8taxstdlife))</f>
        <v>0</v>
      </c>
      <c r="AW576" s="168">
        <f>IF(A8taxstdlife="n/a","n/a",IF(AW$3&gt;(A8taxstdlife+$E576),((Input!$J$150+Input!$J$116)*$J$7)-SUM($J576:AV576),((Input!$J$150+Input!$J$116)*$J$7)/A8taxstdlife))</f>
        <v>0</v>
      </c>
      <c r="AX576" s="168">
        <f>IF(A8taxstdlife="n/a","n/a",IF(AX$3&gt;(A8taxstdlife+$E576),((Input!$J$150+Input!$J$116)*$J$7)-SUM($J576:AW576),((Input!$J$150+Input!$J$116)*$J$7)/A8taxstdlife))</f>
        <v>0</v>
      </c>
      <c r="AY576" s="168">
        <f>IF(A8taxstdlife="n/a","n/a",IF(AY$3&gt;(A8taxstdlife+$E576),((Input!$J$150+Input!$J$116)*$J$7)-SUM($J576:AX576),((Input!$J$150+Input!$J$116)*$J$7)/A8taxstdlife))</f>
        <v>0</v>
      </c>
      <c r="AZ576" s="168">
        <f>IF(A8taxstdlife="n/a","n/a",IF(AZ$3&gt;(A8taxstdlife+$E576),((Input!$J$150+Input!$J$116)*$J$7)-SUM($J576:AY576),((Input!$J$150+Input!$J$116)*$J$7)/A8taxstdlife))</f>
        <v>0</v>
      </c>
      <c r="BA576" s="168">
        <f>IF(A8taxstdlife="n/a","n/a",IF(BA$3&gt;(A8taxstdlife+$E576),((Input!$J$150+Input!$J$116)*$J$7)-SUM($J576:AZ576),((Input!$J$150+Input!$J$116)*$J$7)/A8taxstdlife))</f>
        <v>0</v>
      </c>
      <c r="BB576" s="168">
        <f>IF(A8taxstdlife="n/a","n/a",IF(BB$3&gt;(A8taxstdlife+$E576),((Input!$J$150+Input!$J$116)*$J$7)-SUM($J576:BA576),((Input!$J$150+Input!$J$116)*$J$7)/A8taxstdlife))</f>
        <v>0</v>
      </c>
      <c r="BC576" s="168">
        <f>IF(A8taxstdlife="n/a","n/a",IF(BC$3&gt;(A8taxstdlife+$E576),((Input!$J$150+Input!$J$116)*$J$7)-SUM($J576:BB576),((Input!$J$150+Input!$J$116)*$J$7)/A8taxstdlife))</f>
        <v>0</v>
      </c>
      <c r="BD576" s="168">
        <f>IF(A8taxstdlife="n/a","n/a",IF(BD$3&gt;(A8taxstdlife+$E576),((Input!$J$150+Input!$J$116)*$J$7)-SUM($J576:BC576),((Input!$J$150+Input!$J$116)*$J$7)/A8taxstdlife))</f>
        <v>0</v>
      </c>
      <c r="BE576" s="168">
        <f>IF(A8taxstdlife="n/a","n/a",IF(BE$3&gt;(A8taxstdlife+$E576),((Input!$J$150+Input!$J$116)*$J$7)-SUM($J576:BD576),((Input!$J$150+Input!$J$116)*$J$7)/A8taxstdlife))</f>
        <v>0</v>
      </c>
      <c r="BF576" s="168">
        <f>IF(A8taxstdlife="n/a","n/a",IF(BF$3&gt;(A8taxstdlife+$E576),((Input!$J$150+Input!$J$116)*$J$7)-SUM($J576:BE576),((Input!$J$150+Input!$J$116)*$J$7)/A8taxstdlife))</f>
        <v>0</v>
      </c>
      <c r="BG576" s="168">
        <f>IF(A8taxstdlife="n/a","n/a",IF(BG$3&gt;(A8taxstdlife+$E576),((Input!$J$150+Input!$J$116)*$J$7)-SUM($J576:BF576),((Input!$J$150+Input!$J$116)*$J$7)/A8taxstdlife))</f>
        <v>0</v>
      </c>
      <c r="BH576" s="168">
        <f>IF(A8taxstdlife="n/a","n/a",IF(BH$3&gt;(A8taxstdlife+$E576),((Input!$J$150+Input!$J$116)*$J$7)-SUM($J576:BG576),((Input!$J$150+Input!$J$116)*$J$7)/A8taxstdlife))</f>
        <v>0</v>
      </c>
      <c r="BI576" s="168">
        <f>IF(A8taxstdlife="n/a","n/a",IF(BI$3&gt;(A8taxstdlife+$E576),((Input!$J$150+Input!$J$116)*$J$7)-SUM($J576:BH576),((Input!$J$150+Input!$J$116)*$J$7)/A8taxstdlife))</f>
        <v>0</v>
      </c>
      <c r="BJ576" s="20"/>
      <c r="BK576" s="20"/>
      <c r="BL576"/>
      <c r="BM576"/>
      <c r="BN576"/>
      <c r="BO576"/>
      <c r="BP576"/>
      <c r="BQ576"/>
      <c r="BR576"/>
      <c r="BS576"/>
      <c r="BT576"/>
      <c r="BU576"/>
      <c r="BV576"/>
      <c r="BW576"/>
      <c r="BX576"/>
      <c r="BY576"/>
      <c r="BZ576"/>
      <c r="CA576"/>
      <c r="CB576"/>
      <c r="CC576"/>
      <c r="CD576"/>
      <c r="CE576"/>
      <c r="CF576"/>
      <c r="CG576"/>
      <c r="CH576"/>
      <c r="CI576"/>
      <c r="CJ576"/>
      <c r="CK576"/>
      <c r="CL576"/>
      <c r="CM576"/>
      <c r="CN576"/>
      <c r="CO576"/>
      <c r="CP576"/>
      <c r="CQ576"/>
      <c r="CR576"/>
      <c r="CS576"/>
      <c r="CT576"/>
      <c r="CU576"/>
      <c r="CV576"/>
      <c r="CW576"/>
      <c r="CX576"/>
      <c r="CY576"/>
      <c r="CZ576"/>
      <c r="DA576"/>
      <c r="DB576"/>
      <c r="DC576"/>
      <c r="DD576"/>
      <c r="DE576"/>
      <c r="DF576"/>
      <c r="DG576"/>
      <c r="DH576"/>
      <c r="DI576"/>
      <c r="DJ576"/>
      <c r="DK576"/>
      <c r="DL576"/>
      <c r="DM576"/>
      <c r="DN576"/>
      <c r="DO576"/>
      <c r="DP576"/>
      <c r="DQ576"/>
      <c r="DR576"/>
      <c r="DS576"/>
      <c r="DT576"/>
      <c r="DU576"/>
      <c r="DV576"/>
      <c r="DW576"/>
      <c r="DX576"/>
      <c r="DY576"/>
      <c r="DZ576"/>
      <c r="EA576"/>
      <c r="EB576"/>
      <c r="EC576"/>
      <c r="ED576"/>
      <c r="EE576"/>
      <c r="EF576"/>
      <c r="EG576"/>
      <c r="EH576"/>
      <c r="EI576"/>
      <c r="EJ576"/>
      <c r="EK576"/>
      <c r="EL576"/>
      <c r="EM576"/>
      <c r="EN576"/>
      <c r="EO576"/>
      <c r="EP576"/>
      <c r="EQ576"/>
      <c r="ER576"/>
      <c r="ES576"/>
      <c r="ET576"/>
      <c r="EU576"/>
      <c r="EV576"/>
      <c r="EW576"/>
      <c r="EX576"/>
      <c r="EY576"/>
      <c r="EZ576"/>
      <c r="FA576"/>
      <c r="FB576"/>
      <c r="FC576"/>
      <c r="FD576"/>
      <c r="FE576"/>
      <c r="FF576"/>
      <c r="FG576"/>
      <c r="FH576"/>
      <c r="FI576"/>
      <c r="FJ576"/>
      <c r="FK576"/>
      <c r="FL576"/>
      <c r="FM576"/>
      <c r="FN576"/>
      <c r="FO576"/>
      <c r="FP576"/>
      <c r="FQ576"/>
      <c r="FR576"/>
      <c r="FS576"/>
      <c r="FT576"/>
      <c r="FU576"/>
      <c r="FV576"/>
      <c r="FW576"/>
      <c r="FX576"/>
      <c r="FY576"/>
      <c r="FZ576"/>
      <c r="GA576"/>
      <c r="GB576"/>
      <c r="GC576"/>
      <c r="GD576"/>
      <c r="GE576"/>
      <c r="GF576"/>
      <c r="GG576"/>
      <c r="GH576"/>
      <c r="GI576"/>
      <c r="GJ576"/>
      <c r="GK576"/>
      <c r="GL576"/>
      <c r="GM576"/>
      <c r="GN576"/>
      <c r="GO576"/>
      <c r="GP576"/>
      <c r="GQ576"/>
      <c r="GR576"/>
      <c r="GS576"/>
      <c r="GT576"/>
      <c r="GU576"/>
      <c r="GV576"/>
      <c r="GW576"/>
      <c r="GX576"/>
      <c r="GY576"/>
      <c r="GZ576"/>
      <c r="HA576"/>
      <c r="HB576"/>
      <c r="HC576"/>
      <c r="HD576"/>
      <c r="HE576"/>
      <c r="HF576"/>
      <c r="HG576"/>
      <c r="HH576"/>
      <c r="HI576"/>
      <c r="HJ576"/>
      <c r="HK576"/>
      <c r="HL576"/>
      <c r="HM576"/>
      <c r="HN576"/>
      <c r="HO576"/>
      <c r="HP576"/>
      <c r="HQ576"/>
      <c r="HR576"/>
      <c r="HS576"/>
      <c r="HT576"/>
      <c r="HU576"/>
      <c r="HV576"/>
      <c r="HW576"/>
      <c r="HX576"/>
      <c r="HY576"/>
      <c r="HZ576"/>
      <c r="IA576"/>
      <c r="IB576"/>
      <c r="IC576"/>
      <c r="ID576"/>
      <c r="IE576"/>
      <c r="IF576"/>
      <c r="IG576"/>
      <c r="IH576"/>
      <c r="II576"/>
      <c r="IJ576"/>
      <c r="IK576"/>
      <c r="IL576"/>
      <c r="IM576"/>
      <c r="IN576"/>
      <c r="IO576"/>
      <c r="IP576"/>
      <c r="IQ576"/>
      <c r="IR576"/>
      <c r="IS576"/>
      <c r="IT576"/>
      <c r="IU576"/>
      <c r="IV576"/>
    </row>
    <row r="577" spans="1:256" s="5" customFormat="1" hidden="1" outlineLevel="2">
      <c r="A577" s="20"/>
      <c r="B577" s="20"/>
      <c r="C577" s="38"/>
      <c r="D577" s="641"/>
      <c r="E577" s="287">
        <v>5</v>
      </c>
      <c r="F577" s="40"/>
      <c r="G577" s="313"/>
      <c r="H577" s="315"/>
      <c r="I577" s="315"/>
      <c r="J577" s="315"/>
      <c r="K577" s="314"/>
      <c r="L577" s="168">
        <f>IF(A8taxstdlife="n/a","n/a",IF(L$3&gt;(A8taxstdlife+$E577),((Input!$K$150+Input!$K$116)*$K$7)-SUM($K577:K577),((Input!$K$150+Input!$K$116)*$K$7)/A8taxstdlife))</f>
        <v>0</v>
      </c>
      <c r="M577" s="168">
        <f>IF(A8taxstdlife="n/a","n/a",IF(M$3&gt;(A8taxstdlife+$E577),((Input!$K$150+Input!$K$116)*$K$7)-SUM($K577:L577),((Input!$K$150+Input!$K$116)*$K$7)/A8taxstdlife))</f>
        <v>0</v>
      </c>
      <c r="N577" s="168">
        <f>IF(A8taxstdlife="n/a","n/a",IF(N$3&gt;(A8taxstdlife+$E577),((Input!$K$150+Input!$K$116)*$K$7)-SUM($K577:M577),((Input!$K$150+Input!$K$116)*$K$7)/A8taxstdlife))</f>
        <v>0</v>
      </c>
      <c r="O577" s="168">
        <f>IF(A8taxstdlife="n/a","n/a",IF(O$3&gt;(A8taxstdlife+$E577),((Input!$K$150+Input!$K$116)*$K$7)-SUM($K577:N577),((Input!$K$150+Input!$K$116)*$K$7)/A8taxstdlife))</f>
        <v>0</v>
      </c>
      <c r="P577" s="168">
        <f>IF(A8taxstdlife="n/a","n/a",IF(P$3&gt;(A8taxstdlife+$E577),((Input!$K$150+Input!$K$116)*$K$7)-SUM($K577:O577),((Input!$K$150+Input!$K$116)*$K$7)/A8taxstdlife))</f>
        <v>0</v>
      </c>
      <c r="Q577" s="168">
        <f>IF(A8taxstdlife="n/a","n/a",IF(Q$3&gt;(A8taxstdlife+$E577),((Input!$K$150+Input!$K$116)*$K$7)-SUM($K577:P577),((Input!$K$150+Input!$K$116)*$K$7)/A8taxstdlife))</f>
        <v>0</v>
      </c>
      <c r="R577" s="168">
        <f>IF(A8taxstdlife="n/a","n/a",IF(R$3&gt;(A8taxstdlife+$E577),((Input!$K$150+Input!$K$116)*$K$7)-SUM($K577:Q577),((Input!$K$150+Input!$K$116)*$K$7)/A8taxstdlife))</f>
        <v>0</v>
      </c>
      <c r="S577" s="168">
        <f>IF(A8taxstdlife="n/a","n/a",IF(S$3&gt;(A8taxstdlife+$E577),((Input!$K$150+Input!$K$116)*$K$7)-SUM($K577:R577),((Input!$K$150+Input!$K$116)*$K$7)/A8taxstdlife))</f>
        <v>0</v>
      </c>
      <c r="T577" s="168">
        <f>IF(A8taxstdlife="n/a","n/a",IF(T$3&gt;(A8taxstdlife+$E577),((Input!$K$150+Input!$K$116)*$K$7)-SUM($K577:S577),((Input!$K$150+Input!$K$116)*$K$7)/A8taxstdlife))</f>
        <v>0</v>
      </c>
      <c r="U577" s="168">
        <f>IF(A8taxstdlife="n/a","n/a",IF(U$3&gt;(A8taxstdlife+$E577),((Input!$K$150+Input!$K$116)*$K$7)-SUM($K577:T577),((Input!$K$150+Input!$K$116)*$K$7)/A8taxstdlife))</f>
        <v>0</v>
      </c>
      <c r="V577" s="168">
        <f>IF(A8taxstdlife="n/a","n/a",IF(V$3&gt;(A8taxstdlife+$E577),((Input!$K$150+Input!$K$116)*$K$7)-SUM($K577:U577),((Input!$K$150+Input!$K$116)*$K$7)/A8taxstdlife))</f>
        <v>0</v>
      </c>
      <c r="W577" s="168">
        <f>IF(A8taxstdlife="n/a","n/a",IF(W$3&gt;(A8taxstdlife+$E577),((Input!$K$150+Input!$K$116)*$K$7)-SUM($K577:V577),((Input!$K$150+Input!$K$116)*$K$7)/A8taxstdlife))</f>
        <v>0</v>
      </c>
      <c r="X577" s="168">
        <f>IF(A8taxstdlife="n/a","n/a",IF(X$3&gt;(A8taxstdlife+$E577),((Input!$K$150+Input!$K$116)*$K$7)-SUM($K577:W577),((Input!$K$150+Input!$K$116)*$K$7)/A8taxstdlife))</f>
        <v>0</v>
      </c>
      <c r="Y577" s="168">
        <f>IF(A8taxstdlife="n/a","n/a",IF(Y$3&gt;(A8taxstdlife+$E577),((Input!$K$150+Input!$K$116)*$K$7)-SUM($K577:X577),((Input!$K$150+Input!$K$116)*$K$7)/A8taxstdlife))</f>
        <v>0</v>
      </c>
      <c r="Z577" s="168">
        <f>IF(A8taxstdlife="n/a","n/a",IF(Z$3&gt;(A8taxstdlife+$E577),((Input!$K$150+Input!$K$116)*$K$7)-SUM($K577:Y577),((Input!$K$150+Input!$K$116)*$K$7)/A8taxstdlife))</f>
        <v>0</v>
      </c>
      <c r="AA577" s="168">
        <f>IF(A8taxstdlife="n/a","n/a",IF(AA$3&gt;(A8taxstdlife+$E577),((Input!$K$150+Input!$K$116)*$K$7)-SUM($K577:Z577),((Input!$K$150+Input!$K$116)*$K$7)/A8taxstdlife))</f>
        <v>0</v>
      </c>
      <c r="AB577" s="168">
        <f>IF(A8taxstdlife="n/a","n/a",IF(AB$3&gt;(A8taxstdlife+$E577),((Input!$K$150+Input!$K$116)*$K$7)-SUM($K577:AA577),((Input!$K$150+Input!$K$116)*$K$7)/A8taxstdlife))</f>
        <v>0</v>
      </c>
      <c r="AC577" s="168">
        <f>IF(A8taxstdlife="n/a","n/a",IF(AC$3&gt;(A8taxstdlife+$E577),((Input!$K$150+Input!$K$116)*$K$7)-SUM($K577:AB577),((Input!$K$150+Input!$K$116)*$K$7)/A8taxstdlife))</f>
        <v>0</v>
      </c>
      <c r="AD577" s="168">
        <f>IF(A8taxstdlife="n/a","n/a",IF(AD$3&gt;(A8taxstdlife+$E577),((Input!$K$150+Input!$K$116)*$K$7)-SUM($K577:AC577),((Input!$K$150+Input!$K$116)*$K$7)/A8taxstdlife))</f>
        <v>0</v>
      </c>
      <c r="AE577" s="168">
        <f>IF(A8taxstdlife="n/a","n/a",IF(AE$3&gt;(A8taxstdlife+$E577),((Input!$K$150+Input!$K$116)*$K$7)-SUM($K577:AD577),((Input!$K$150+Input!$K$116)*$K$7)/A8taxstdlife))</f>
        <v>0</v>
      </c>
      <c r="AF577" s="168">
        <f>IF(A8taxstdlife="n/a","n/a",IF(AF$3&gt;(A8taxstdlife+$E577),((Input!$K$150+Input!$K$116)*$K$7)-SUM($K577:AE577),((Input!$K$150+Input!$K$116)*$K$7)/A8taxstdlife))</f>
        <v>0</v>
      </c>
      <c r="AG577" s="168">
        <f>IF(A8taxstdlife="n/a","n/a",IF(AG$3&gt;(A8taxstdlife+$E577),((Input!$K$150+Input!$K$116)*$K$7)-SUM($K577:AF577),((Input!$K$150+Input!$K$116)*$K$7)/A8taxstdlife))</f>
        <v>0</v>
      </c>
      <c r="AH577" s="168">
        <f>IF(A8taxstdlife="n/a","n/a",IF(AH$3&gt;(A8taxstdlife+$E577),((Input!$K$150+Input!$K$116)*$K$7)-SUM($K577:AG577),((Input!$K$150+Input!$K$116)*$K$7)/A8taxstdlife))</f>
        <v>0</v>
      </c>
      <c r="AI577" s="168">
        <f>IF(A8taxstdlife="n/a","n/a",IF(AI$3&gt;(A8taxstdlife+$E577),((Input!$K$150+Input!$K$116)*$K$7)-SUM($K577:AH577),((Input!$K$150+Input!$K$116)*$K$7)/A8taxstdlife))</f>
        <v>0</v>
      </c>
      <c r="AJ577" s="168">
        <f>IF(A8taxstdlife="n/a","n/a",IF(AJ$3&gt;(A8taxstdlife+$E577),((Input!$K$150+Input!$K$116)*$K$7)-SUM($K577:AI577),((Input!$K$150+Input!$K$116)*$K$7)/A8taxstdlife))</f>
        <v>0</v>
      </c>
      <c r="AK577" s="168">
        <f>IF(A8taxstdlife="n/a","n/a",IF(AK$3&gt;(A8taxstdlife+$E577),((Input!$K$150+Input!$K$116)*$K$7)-SUM($K577:AJ577),((Input!$K$150+Input!$K$116)*$K$7)/A8taxstdlife))</f>
        <v>0</v>
      </c>
      <c r="AL577" s="168">
        <f>IF(A8taxstdlife="n/a","n/a",IF(AL$3&gt;(A8taxstdlife+$E577),((Input!$K$150+Input!$K$116)*$K$7)-SUM($K577:AK577),((Input!$K$150+Input!$K$116)*$K$7)/A8taxstdlife))</f>
        <v>0</v>
      </c>
      <c r="AM577" s="168">
        <f>IF(A8taxstdlife="n/a","n/a",IF(AM$3&gt;(A8taxstdlife+$E577),((Input!$K$150+Input!$K$116)*$K$7)-SUM($K577:AL577),((Input!$K$150+Input!$K$116)*$K$7)/A8taxstdlife))</f>
        <v>0</v>
      </c>
      <c r="AN577" s="168">
        <f>IF(A8taxstdlife="n/a","n/a",IF(AN$3&gt;(A8taxstdlife+$E577),((Input!$K$150+Input!$K$116)*$K$7)-SUM($K577:AM577),((Input!$K$150+Input!$K$116)*$K$7)/A8taxstdlife))</f>
        <v>0</v>
      </c>
      <c r="AO577" s="168">
        <f>IF(A8taxstdlife="n/a","n/a",IF(AO$3&gt;(A8taxstdlife+$E577),((Input!$K$150+Input!$K$116)*$K$7)-SUM($K577:AN577),((Input!$K$150+Input!$K$116)*$K$7)/A8taxstdlife))</f>
        <v>0</v>
      </c>
      <c r="AP577" s="168">
        <f>IF(A8taxstdlife="n/a","n/a",IF(AP$3&gt;(A8taxstdlife+$E577),((Input!$K$150+Input!$K$116)*$K$7)-SUM($K577:AO577),((Input!$K$150+Input!$K$116)*$K$7)/A8taxstdlife))</f>
        <v>0</v>
      </c>
      <c r="AQ577" s="168">
        <f>IF(A8taxstdlife="n/a","n/a",IF(AQ$3&gt;(A8taxstdlife+$E577),((Input!$K$150+Input!$K$116)*$K$7)-SUM($K577:AP577),((Input!$K$150+Input!$K$116)*$K$7)/A8taxstdlife))</f>
        <v>0</v>
      </c>
      <c r="AR577" s="168">
        <f>IF(A8taxstdlife="n/a","n/a",IF(AR$3&gt;(A8taxstdlife+$E577),((Input!$K$150+Input!$K$116)*$K$7)-SUM($K577:AQ577),((Input!$K$150+Input!$K$116)*$K$7)/A8taxstdlife))</f>
        <v>0</v>
      </c>
      <c r="AS577" s="168">
        <f>IF(A8taxstdlife="n/a","n/a",IF(AS$3&gt;(A8taxstdlife+$E577),((Input!$K$150+Input!$K$116)*$K$7)-SUM($K577:AR577),((Input!$K$150+Input!$K$116)*$K$7)/A8taxstdlife))</f>
        <v>0</v>
      </c>
      <c r="AT577" s="168">
        <f>IF(A8taxstdlife="n/a","n/a",IF(AT$3&gt;(A8taxstdlife+$E577),((Input!$K$150+Input!$K$116)*$K$7)-SUM($K577:AS577),((Input!$K$150+Input!$K$116)*$K$7)/A8taxstdlife))</f>
        <v>0</v>
      </c>
      <c r="AU577" s="168">
        <f>IF(A8taxstdlife="n/a","n/a",IF(AU$3&gt;(A8taxstdlife+$E577),((Input!$K$150+Input!$K$116)*$K$7)-SUM($K577:AT577),((Input!$K$150+Input!$K$116)*$K$7)/A8taxstdlife))</f>
        <v>0</v>
      </c>
      <c r="AV577" s="168">
        <f>IF(A8taxstdlife="n/a","n/a",IF(AV$3&gt;(A8taxstdlife+$E577),((Input!$K$150+Input!$K$116)*$K$7)-SUM($K577:AU577),((Input!$K$150+Input!$K$116)*$K$7)/A8taxstdlife))</f>
        <v>0</v>
      </c>
      <c r="AW577" s="168">
        <f>IF(A8taxstdlife="n/a","n/a",IF(AW$3&gt;(A8taxstdlife+$E577),((Input!$K$150+Input!$K$116)*$K$7)-SUM($K577:AV577),((Input!$K$150+Input!$K$116)*$K$7)/A8taxstdlife))</f>
        <v>0</v>
      </c>
      <c r="AX577" s="168">
        <f>IF(A8taxstdlife="n/a","n/a",IF(AX$3&gt;(A8taxstdlife+$E577),((Input!$K$150+Input!$K$116)*$K$7)-SUM($K577:AW577),((Input!$K$150+Input!$K$116)*$K$7)/A8taxstdlife))</f>
        <v>0</v>
      </c>
      <c r="AY577" s="168">
        <f>IF(A8taxstdlife="n/a","n/a",IF(AY$3&gt;(A8taxstdlife+$E577),((Input!$K$150+Input!$K$116)*$K$7)-SUM($K577:AX577),((Input!$K$150+Input!$K$116)*$K$7)/A8taxstdlife))</f>
        <v>0</v>
      </c>
      <c r="AZ577" s="168">
        <f>IF(A8taxstdlife="n/a","n/a",IF(AZ$3&gt;(A8taxstdlife+$E577),((Input!$K$150+Input!$K$116)*$K$7)-SUM($K577:AY577),((Input!$K$150+Input!$K$116)*$K$7)/A8taxstdlife))</f>
        <v>0</v>
      </c>
      <c r="BA577" s="168">
        <f>IF(A8taxstdlife="n/a","n/a",IF(BA$3&gt;(A8taxstdlife+$E577),((Input!$K$150+Input!$K$116)*$K$7)-SUM($K577:AZ577),((Input!$K$150+Input!$K$116)*$K$7)/A8taxstdlife))</f>
        <v>0</v>
      </c>
      <c r="BB577" s="168">
        <f>IF(A8taxstdlife="n/a","n/a",IF(BB$3&gt;(A8taxstdlife+$E577),((Input!$K$150+Input!$K$116)*$K$7)-SUM($K577:BA577),((Input!$K$150+Input!$K$116)*$K$7)/A8taxstdlife))</f>
        <v>0</v>
      </c>
      <c r="BC577" s="168">
        <f>IF(A8taxstdlife="n/a","n/a",IF(BC$3&gt;(A8taxstdlife+$E577),((Input!$K$150+Input!$K$116)*$K$7)-SUM($K577:BB577),((Input!$K$150+Input!$K$116)*$K$7)/A8taxstdlife))</f>
        <v>0</v>
      </c>
      <c r="BD577" s="168">
        <f>IF(A8taxstdlife="n/a","n/a",IF(BD$3&gt;(A8taxstdlife+$E577),((Input!$K$150+Input!$K$116)*$K$7)-SUM($K577:BC577),((Input!$K$150+Input!$K$116)*$K$7)/A8taxstdlife))</f>
        <v>0</v>
      </c>
      <c r="BE577" s="168">
        <f>IF(A8taxstdlife="n/a","n/a",IF(BE$3&gt;(A8taxstdlife+$E577),((Input!$K$150+Input!$K$116)*$K$7)-SUM($K577:BD577),((Input!$K$150+Input!$K$116)*$K$7)/A8taxstdlife))</f>
        <v>0</v>
      </c>
      <c r="BF577" s="168">
        <f>IF(A8taxstdlife="n/a","n/a",IF(BF$3&gt;(A8taxstdlife+$E577),((Input!$K$150+Input!$K$116)*$K$7)-SUM($K577:BE577),((Input!$K$150+Input!$K$116)*$K$7)/A8taxstdlife))</f>
        <v>0</v>
      </c>
      <c r="BG577" s="168">
        <f>IF(A8taxstdlife="n/a","n/a",IF(BG$3&gt;(A8taxstdlife+$E577),((Input!$K$150+Input!$K$116)*$K$7)-SUM($K577:BF577),((Input!$K$150+Input!$K$116)*$K$7)/A8taxstdlife))</f>
        <v>0</v>
      </c>
      <c r="BH577" s="168">
        <f>IF(A8taxstdlife="n/a","n/a",IF(BH$3&gt;(A8taxstdlife+$E577),((Input!$K$150+Input!$K$116)*$K$7)-SUM($K577:BG577),((Input!$K$150+Input!$K$116)*$K$7)/A8taxstdlife))</f>
        <v>0</v>
      </c>
      <c r="BI577" s="168">
        <f>IF(A8taxstdlife="n/a","n/a",IF(BI$3&gt;(A8taxstdlife+$E577),((Input!$K$150+Input!$K$116)*$K$7)-SUM($K577:BH577),((Input!$K$150+Input!$K$116)*$K$7)/A8taxstdlife))</f>
        <v>0</v>
      </c>
      <c r="BJ577" s="20"/>
      <c r="BK577" s="20"/>
      <c r="BL577"/>
      <c r="BM577"/>
      <c r="BN577"/>
      <c r="BO577"/>
      <c r="BP577"/>
      <c r="BQ577"/>
      <c r="BR577"/>
      <c r="BS577"/>
      <c r="BT577"/>
      <c r="BU577"/>
      <c r="BV577"/>
      <c r="BW577"/>
      <c r="BX577"/>
      <c r="BY577"/>
      <c r="BZ577"/>
      <c r="CA577"/>
      <c r="CB577"/>
      <c r="CC577"/>
      <c r="CD577"/>
      <c r="CE577"/>
      <c r="CF577"/>
      <c r="CG577"/>
      <c r="CH577"/>
      <c r="CI577"/>
      <c r="CJ577"/>
      <c r="CK577"/>
      <c r="CL577"/>
      <c r="CM577"/>
      <c r="CN577"/>
      <c r="CO577"/>
      <c r="CP577"/>
      <c r="CQ577"/>
      <c r="CR577"/>
      <c r="CS577"/>
      <c r="CT577"/>
      <c r="CU577"/>
      <c r="CV577"/>
      <c r="CW577"/>
      <c r="CX577"/>
      <c r="CY577"/>
      <c r="CZ577"/>
      <c r="DA577"/>
      <c r="DB577"/>
      <c r="DC577"/>
      <c r="DD577"/>
      <c r="DE577"/>
      <c r="DF577"/>
      <c r="DG577"/>
      <c r="DH577"/>
      <c r="DI577"/>
      <c r="DJ577"/>
      <c r="DK577"/>
      <c r="DL577"/>
      <c r="DM577"/>
      <c r="DN577"/>
      <c r="DO577"/>
      <c r="DP577"/>
      <c r="DQ577"/>
      <c r="DR577"/>
      <c r="DS577"/>
      <c r="DT577"/>
      <c r="DU577"/>
      <c r="DV577"/>
      <c r="DW577"/>
      <c r="DX577"/>
      <c r="DY577"/>
      <c r="DZ577"/>
      <c r="EA577"/>
      <c r="EB577"/>
      <c r="EC577"/>
      <c r="ED577"/>
      <c r="EE577"/>
      <c r="EF577"/>
      <c r="EG577"/>
      <c r="EH577"/>
      <c r="EI577"/>
      <c r="EJ577"/>
      <c r="EK577"/>
      <c r="EL577"/>
      <c r="EM577"/>
      <c r="EN577"/>
      <c r="EO577"/>
      <c r="EP577"/>
      <c r="EQ577"/>
      <c r="ER577"/>
      <c r="ES577"/>
      <c r="ET577"/>
      <c r="EU577"/>
      <c r="EV577"/>
      <c r="EW577"/>
      <c r="EX577"/>
      <c r="EY577"/>
      <c r="EZ577"/>
      <c r="FA577"/>
      <c r="FB577"/>
      <c r="FC577"/>
      <c r="FD577"/>
      <c r="FE577"/>
      <c r="FF577"/>
      <c r="FG577"/>
      <c r="FH577"/>
      <c r="FI577"/>
      <c r="FJ577"/>
      <c r="FK577"/>
      <c r="FL577"/>
      <c r="FM577"/>
      <c r="FN577"/>
      <c r="FO577"/>
      <c r="FP577"/>
      <c r="FQ577"/>
      <c r="FR577"/>
      <c r="FS577"/>
      <c r="FT577"/>
      <c r="FU577"/>
      <c r="FV577"/>
      <c r="FW577"/>
      <c r="FX577"/>
      <c r="FY577"/>
      <c r="FZ577"/>
      <c r="GA577"/>
      <c r="GB577"/>
      <c r="GC577"/>
      <c r="GD577"/>
      <c r="GE577"/>
      <c r="GF577"/>
      <c r="GG577"/>
      <c r="GH577"/>
      <c r="GI577"/>
      <c r="GJ577"/>
      <c r="GK577"/>
      <c r="GL577"/>
      <c r="GM577"/>
      <c r="GN577"/>
      <c r="GO577"/>
      <c r="GP577"/>
      <c r="GQ577"/>
      <c r="GR577"/>
      <c r="GS577"/>
      <c r="GT577"/>
      <c r="GU577"/>
      <c r="GV577"/>
      <c r="GW577"/>
      <c r="GX577"/>
      <c r="GY577"/>
      <c r="GZ577"/>
      <c r="HA577"/>
      <c r="HB577"/>
      <c r="HC577"/>
      <c r="HD577"/>
      <c r="HE577"/>
      <c r="HF577"/>
      <c r="HG577"/>
      <c r="HH577"/>
      <c r="HI577"/>
      <c r="HJ577"/>
      <c r="HK577"/>
      <c r="HL577"/>
      <c r="HM577"/>
      <c r="HN577"/>
      <c r="HO577"/>
      <c r="HP577"/>
      <c r="HQ577"/>
      <c r="HR577"/>
      <c r="HS577"/>
      <c r="HT577"/>
      <c r="HU577"/>
      <c r="HV577"/>
      <c r="HW577"/>
      <c r="HX577"/>
      <c r="HY577"/>
      <c r="HZ577"/>
      <c r="IA577"/>
      <c r="IB577"/>
      <c r="IC577"/>
      <c r="ID577"/>
      <c r="IE577"/>
      <c r="IF577"/>
      <c r="IG577"/>
      <c r="IH577"/>
      <c r="II577"/>
      <c r="IJ577"/>
      <c r="IK577"/>
      <c r="IL577"/>
      <c r="IM577"/>
      <c r="IN577"/>
      <c r="IO577"/>
      <c r="IP577"/>
      <c r="IQ577"/>
      <c r="IR577"/>
      <c r="IS577"/>
      <c r="IT577"/>
      <c r="IU577"/>
      <c r="IV577"/>
    </row>
    <row r="578" spans="1:256" s="5" customFormat="1" hidden="1" outlineLevel="2">
      <c r="A578" s="20"/>
      <c r="B578" s="20"/>
      <c r="C578" s="38"/>
      <c r="D578" s="641"/>
      <c r="E578" s="287">
        <v>6</v>
      </c>
      <c r="F578" s="40"/>
      <c r="G578" s="313"/>
      <c r="H578" s="315"/>
      <c r="I578" s="315"/>
      <c r="J578" s="315"/>
      <c r="K578" s="315"/>
      <c r="L578" s="314"/>
      <c r="M578" s="168">
        <f>IF(A8taxstdlife="n/a","n/a",IF(M$3&gt;(A8taxstdlife+$E578),((Input!$L$150+Input!$L$116)*$L$7)-SUM($L578:L578),((Input!$L$150+Input!$L$116)*$L$7)/A8taxstdlife))</f>
        <v>0</v>
      </c>
      <c r="N578" s="168">
        <f>IF(A8taxstdlife="n/a","n/a",IF(N$3&gt;(A8taxstdlife+$E578),((Input!$L$150+Input!$L$116)*$L$7)-SUM($L578:M578),((Input!$L$150+Input!$L$116)*$L$7)/A8taxstdlife))</f>
        <v>0</v>
      </c>
      <c r="O578" s="168">
        <f>IF(A8taxstdlife="n/a","n/a",IF(O$3&gt;(A8taxstdlife+$E578),((Input!$L$150+Input!$L$116)*$L$7)-SUM($L578:N578),((Input!$L$150+Input!$L$116)*$L$7)/A8taxstdlife))</f>
        <v>0</v>
      </c>
      <c r="P578" s="168">
        <f>IF(A8taxstdlife="n/a","n/a",IF(P$3&gt;(A8taxstdlife+$E578),((Input!$L$150+Input!$L$116)*$L$7)-SUM($L578:O578),((Input!$L$150+Input!$L$116)*$L$7)/A8taxstdlife))</f>
        <v>0</v>
      </c>
      <c r="Q578" s="168">
        <f>IF(A8taxstdlife="n/a","n/a",IF(Q$3&gt;(A8taxstdlife+$E578),((Input!$L$150+Input!$L$116)*$L$7)-SUM($L578:P578),((Input!$L$150+Input!$L$116)*$L$7)/A8taxstdlife))</f>
        <v>0</v>
      </c>
      <c r="R578" s="168">
        <f>IF(A8taxstdlife="n/a","n/a",IF(R$3&gt;(A8taxstdlife+$E578),((Input!$L$150+Input!$L$116)*$L$7)-SUM($L578:Q578),((Input!$L$150+Input!$L$116)*$L$7)/A8taxstdlife))</f>
        <v>0</v>
      </c>
      <c r="S578" s="168">
        <f>IF(A8taxstdlife="n/a","n/a",IF(S$3&gt;(A8taxstdlife+$E578),((Input!$L$150+Input!$L$116)*$L$7)-SUM($L578:R578),((Input!$L$150+Input!$L$116)*$L$7)/A8taxstdlife))</f>
        <v>0</v>
      </c>
      <c r="T578" s="168">
        <f>IF(A8taxstdlife="n/a","n/a",IF(T$3&gt;(A8taxstdlife+$E578),((Input!$L$150+Input!$L$116)*$L$7)-SUM($L578:S578),((Input!$L$150+Input!$L$116)*$L$7)/A8taxstdlife))</f>
        <v>0</v>
      </c>
      <c r="U578" s="168">
        <f>IF(A8taxstdlife="n/a","n/a",IF(U$3&gt;(A8taxstdlife+$E578),((Input!$L$150+Input!$L$116)*$L$7)-SUM($L578:T578),((Input!$L$150+Input!$L$116)*$L$7)/A8taxstdlife))</f>
        <v>0</v>
      </c>
      <c r="V578" s="168">
        <f>IF(A8taxstdlife="n/a","n/a",IF(V$3&gt;(A8taxstdlife+$E578),((Input!$L$150+Input!$L$116)*$L$7)-SUM($L578:U578),((Input!$L$150+Input!$L$116)*$L$7)/A8taxstdlife))</f>
        <v>0</v>
      </c>
      <c r="W578" s="168">
        <f>IF(A8taxstdlife="n/a","n/a",IF(W$3&gt;(A8taxstdlife+$E578),((Input!$L$150+Input!$L$116)*$L$7)-SUM($L578:V578),((Input!$L$150+Input!$L$116)*$L$7)/A8taxstdlife))</f>
        <v>0</v>
      </c>
      <c r="X578" s="168">
        <f>IF(A8taxstdlife="n/a","n/a",IF(X$3&gt;(A8taxstdlife+$E578),((Input!$L$150+Input!$L$116)*$L$7)-SUM($L578:W578),((Input!$L$150+Input!$L$116)*$L$7)/A8taxstdlife))</f>
        <v>0</v>
      </c>
      <c r="Y578" s="168">
        <f>IF(A8taxstdlife="n/a","n/a",IF(Y$3&gt;(A8taxstdlife+$E578),((Input!$L$150+Input!$L$116)*$L$7)-SUM($L578:X578),((Input!$L$150+Input!$L$116)*$L$7)/A8taxstdlife))</f>
        <v>0</v>
      </c>
      <c r="Z578" s="168">
        <f>IF(A8taxstdlife="n/a","n/a",IF(Z$3&gt;(A8taxstdlife+$E578),((Input!$L$150+Input!$L$116)*$L$7)-SUM($L578:Y578),((Input!$L$150+Input!$L$116)*$L$7)/A8taxstdlife))</f>
        <v>0</v>
      </c>
      <c r="AA578" s="168">
        <f>IF(A8taxstdlife="n/a","n/a",IF(AA$3&gt;(A8taxstdlife+$E578),((Input!$L$150+Input!$L$116)*$L$7)-SUM($L578:Z578),((Input!$L$150+Input!$L$116)*$L$7)/A8taxstdlife))</f>
        <v>0</v>
      </c>
      <c r="AB578" s="168">
        <f>IF(A8taxstdlife="n/a","n/a",IF(AB$3&gt;(A8taxstdlife+$E578),((Input!$L$150+Input!$L$116)*$L$7)-SUM($L578:AA578),((Input!$L$150+Input!$L$116)*$L$7)/A8taxstdlife))</f>
        <v>0</v>
      </c>
      <c r="AC578" s="168">
        <f>IF(A8taxstdlife="n/a","n/a",IF(AC$3&gt;(A8taxstdlife+$E578),((Input!$L$150+Input!$L$116)*$L$7)-SUM($L578:AB578),((Input!$L$150+Input!$L$116)*$L$7)/A8taxstdlife))</f>
        <v>0</v>
      </c>
      <c r="AD578" s="168">
        <f>IF(A8taxstdlife="n/a","n/a",IF(AD$3&gt;(A8taxstdlife+$E578),((Input!$L$150+Input!$L$116)*$L$7)-SUM($L578:AC578),((Input!$L$150+Input!$L$116)*$L$7)/A8taxstdlife))</f>
        <v>0</v>
      </c>
      <c r="AE578" s="168">
        <f>IF(A8taxstdlife="n/a","n/a",IF(AE$3&gt;(A8taxstdlife+$E578),((Input!$L$150+Input!$L$116)*$L$7)-SUM($L578:AD578),((Input!$L$150+Input!$L$116)*$L$7)/A8taxstdlife))</f>
        <v>0</v>
      </c>
      <c r="AF578" s="168">
        <f>IF(A8taxstdlife="n/a","n/a",IF(AF$3&gt;(A8taxstdlife+$E578),((Input!$L$150+Input!$L$116)*$L$7)-SUM($L578:AE578),((Input!$L$150+Input!$L$116)*$L$7)/A8taxstdlife))</f>
        <v>0</v>
      </c>
      <c r="AG578" s="168">
        <f>IF(A8taxstdlife="n/a","n/a",IF(AG$3&gt;(A8taxstdlife+$E578),((Input!$L$150+Input!$L$116)*$L$7)-SUM($L578:AF578),((Input!$L$150+Input!$L$116)*$L$7)/A8taxstdlife))</f>
        <v>0</v>
      </c>
      <c r="AH578" s="168">
        <f>IF(A8taxstdlife="n/a","n/a",IF(AH$3&gt;(A8taxstdlife+$E578),((Input!$L$150+Input!$L$116)*$L$7)-SUM($L578:AG578),((Input!$L$150+Input!$L$116)*$L$7)/A8taxstdlife))</f>
        <v>0</v>
      </c>
      <c r="AI578" s="168">
        <f>IF(A8taxstdlife="n/a","n/a",IF(AI$3&gt;(A8taxstdlife+$E578),((Input!$L$150+Input!$L$116)*$L$7)-SUM($L578:AH578),((Input!$L$150+Input!$L$116)*$L$7)/A8taxstdlife))</f>
        <v>0</v>
      </c>
      <c r="AJ578" s="168">
        <f>IF(A8taxstdlife="n/a","n/a",IF(AJ$3&gt;(A8taxstdlife+$E578),((Input!$L$150+Input!$L$116)*$L$7)-SUM($L578:AI578),((Input!$L$150+Input!$L$116)*$L$7)/A8taxstdlife))</f>
        <v>0</v>
      </c>
      <c r="AK578" s="168">
        <f>IF(A8taxstdlife="n/a","n/a",IF(AK$3&gt;(A8taxstdlife+$E578),((Input!$L$150+Input!$L$116)*$L$7)-SUM($L578:AJ578),((Input!$L$150+Input!$L$116)*$L$7)/A8taxstdlife))</f>
        <v>0</v>
      </c>
      <c r="AL578" s="168">
        <f>IF(A8taxstdlife="n/a","n/a",IF(AL$3&gt;(A8taxstdlife+$E578),((Input!$L$150+Input!$L$116)*$L$7)-SUM($L578:AK578),((Input!$L$150+Input!$L$116)*$L$7)/A8taxstdlife))</f>
        <v>0</v>
      </c>
      <c r="AM578" s="168">
        <f>IF(A8taxstdlife="n/a","n/a",IF(AM$3&gt;(A8taxstdlife+$E578),((Input!$L$150+Input!$L$116)*$L$7)-SUM($L578:AL578),((Input!$L$150+Input!$L$116)*$L$7)/A8taxstdlife))</f>
        <v>0</v>
      </c>
      <c r="AN578" s="168">
        <f>IF(A8taxstdlife="n/a","n/a",IF(AN$3&gt;(A8taxstdlife+$E578),((Input!$L$150+Input!$L$116)*$L$7)-SUM($L578:AM578),((Input!$L$150+Input!$L$116)*$L$7)/A8taxstdlife))</f>
        <v>0</v>
      </c>
      <c r="AO578" s="168">
        <f>IF(A8taxstdlife="n/a","n/a",IF(AO$3&gt;(A8taxstdlife+$E578),((Input!$L$150+Input!$L$116)*$L$7)-SUM($L578:AN578),((Input!$L$150+Input!$L$116)*$L$7)/A8taxstdlife))</f>
        <v>0</v>
      </c>
      <c r="AP578" s="168">
        <f>IF(A8taxstdlife="n/a","n/a",IF(AP$3&gt;(A8taxstdlife+$E578),((Input!$L$150+Input!$L$116)*$L$7)-SUM($L578:AO578),((Input!$L$150+Input!$L$116)*$L$7)/A8taxstdlife))</f>
        <v>0</v>
      </c>
      <c r="AQ578" s="168">
        <f>IF(A8taxstdlife="n/a","n/a",IF(AQ$3&gt;(A8taxstdlife+$E578),((Input!$L$150+Input!$L$116)*$L$7)-SUM($L578:AP578),((Input!$L$150+Input!$L$116)*$L$7)/A8taxstdlife))</f>
        <v>0</v>
      </c>
      <c r="AR578" s="168">
        <f>IF(A8taxstdlife="n/a","n/a",IF(AR$3&gt;(A8taxstdlife+$E578),((Input!$L$150+Input!$L$116)*$L$7)-SUM($L578:AQ578),((Input!$L$150+Input!$L$116)*$L$7)/A8taxstdlife))</f>
        <v>0</v>
      </c>
      <c r="AS578" s="168">
        <f>IF(A8taxstdlife="n/a","n/a",IF(AS$3&gt;(A8taxstdlife+$E578),((Input!$L$150+Input!$L$116)*$L$7)-SUM($L578:AR578),((Input!$L$150+Input!$L$116)*$L$7)/A8taxstdlife))</f>
        <v>0</v>
      </c>
      <c r="AT578" s="168">
        <f>IF(A8taxstdlife="n/a","n/a",IF(AT$3&gt;(A8taxstdlife+$E578),((Input!$L$150+Input!$L$116)*$L$7)-SUM($L578:AS578),((Input!$L$150+Input!$L$116)*$L$7)/A8taxstdlife))</f>
        <v>0</v>
      </c>
      <c r="AU578" s="168">
        <f>IF(A8taxstdlife="n/a","n/a",IF(AU$3&gt;(A8taxstdlife+$E578),((Input!$L$150+Input!$L$116)*$L$7)-SUM($L578:AT578),((Input!$L$150+Input!$L$116)*$L$7)/A8taxstdlife))</f>
        <v>0</v>
      </c>
      <c r="AV578" s="168">
        <f>IF(A8taxstdlife="n/a","n/a",IF(AV$3&gt;(A8taxstdlife+$E578),((Input!$L$150+Input!$L$116)*$L$7)-SUM($L578:AU578),((Input!$L$150+Input!$L$116)*$L$7)/A8taxstdlife))</f>
        <v>0</v>
      </c>
      <c r="AW578" s="168">
        <f>IF(A8taxstdlife="n/a","n/a",IF(AW$3&gt;(A8taxstdlife+$E578),((Input!$L$150+Input!$L$116)*$L$7)-SUM($L578:AV578),((Input!$L$150+Input!$L$116)*$L$7)/A8taxstdlife))</f>
        <v>0</v>
      </c>
      <c r="AX578" s="168">
        <f>IF(A8taxstdlife="n/a","n/a",IF(AX$3&gt;(A8taxstdlife+$E578),((Input!$L$150+Input!$L$116)*$L$7)-SUM($L578:AW578),((Input!$L$150+Input!$L$116)*$L$7)/A8taxstdlife))</f>
        <v>0</v>
      </c>
      <c r="AY578" s="168">
        <f>IF(A8taxstdlife="n/a","n/a",IF(AY$3&gt;(A8taxstdlife+$E578),((Input!$L$150+Input!$L$116)*$L$7)-SUM($L578:AX578),((Input!$L$150+Input!$L$116)*$L$7)/A8taxstdlife))</f>
        <v>0</v>
      </c>
      <c r="AZ578" s="168">
        <f>IF(A8taxstdlife="n/a","n/a",IF(AZ$3&gt;(A8taxstdlife+$E578),((Input!$L$150+Input!$L$116)*$L$7)-SUM($L578:AY578),((Input!$L$150+Input!$L$116)*$L$7)/A8taxstdlife))</f>
        <v>0</v>
      </c>
      <c r="BA578" s="168">
        <f>IF(A8taxstdlife="n/a","n/a",IF(BA$3&gt;(A8taxstdlife+$E578),((Input!$L$150+Input!$L$116)*$L$7)-SUM($L578:AZ578),((Input!$L$150+Input!$L$116)*$L$7)/A8taxstdlife))</f>
        <v>0</v>
      </c>
      <c r="BB578" s="168">
        <f>IF(A8taxstdlife="n/a","n/a",IF(BB$3&gt;(A8taxstdlife+$E578),((Input!$L$150+Input!$L$116)*$L$7)-SUM($L578:BA578),((Input!$L$150+Input!$L$116)*$L$7)/A8taxstdlife))</f>
        <v>0</v>
      </c>
      <c r="BC578" s="168">
        <f>IF(A8taxstdlife="n/a","n/a",IF(BC$3&gt;(A8taxstdlife+$E578),((Input!$L$150+Input!$L$116)*$L$7)-SUM($L578:BB578),((Input!$L$150+Input!$L$116)*$L$7)/A8taxstdlife))</f>
        <v>0</v>
      </c>
      <c r="BD578" s="168">
        <f>IF(A8taxstdlife="n/a","n/a",IF(BD$3&gt;(A8taxstdlife+$E578),((Input!$L$150+Input!$L$116)*$L$7)-SUM($L578:BC578),((Input!$L$150+Input!$L$116)*$L$7)/A8taxstdlife))</f>
        <v>0</v>
      </c>
      <c r="BE578" s="168">
        <f>IF(A8taxstdlife="n/a","n/a",IF(BE$3&gt;(A8taxstdlife+$E578),((Input!$L$150+Input!$L$116)*$L$7)-SUM($L578:BD578),((Input!$L$150+Input!$L$116)*$L$7)/A8taxstdlife))</f>
        <v>0</v>
      </c>
      <c r="BF578" s="168">
        <f>IF(A8taxstdlife="n/a","n/a",IF(BF$3&gt;(A8taxstdlife+$E578),((Input!$L$150+Input!$L$116)*$L$7)-SUM($L578:BE578),((Input!$L$150+Input!$L$116)*$L$7)/A8taxstdlife))</f>
        <v>0</v>
      </c>
      <c r="BG578" s="168">
        <f>IF(A8taxstdlife="n/a","n/a",IF(BG$3&gt;(A8taxstdlife+$E578),((Input!$L$150+Input!$L$116)*$L$7)-SUM($L578:BF578),((Input!$L$150+Input!$L$116)*$L$7)/A8taxstdlife))</f>
        <v>0</v>
      </c>
      <c r="BH578" s="168">
        <f>IF(A8taxstdlife="n/a","n/a",IF(BH$3&gt;(A8taxstdlife+$E578),((Input!$L$150+Input!$L$116)*$L$7)-SUM($L578:BG578),((Input!$L$150+Input!$L$116)*$L$7)/A8taxstdlife))</f>
        <v>0</v>
      </c>
      <c r="BI578" s="168">
        <f>IF(A8taxstdlife="n/a","n/a",IF(BI$3&gt;(A8taxstdlife+$E578),((Input!$L$150+Input!$L$116)*$L$7)-SUM($L578:BH578),((Input!$L$150+Input!$L$116)*$L$7)/A8taxstdlife))</f>
        <v>0</v>
      </c>
      <c r="BJ578" s="20"/>
      <c r="BK578" s="20"/>
      <c r="BL578"/>
      <c r="BM578"/>
      <c r="BN578"/>
      <c r="BO578"/>
      <c r="BP578"/>
      <c r="BQ578"/>
      <c r="BR578"/>
      <c r="BS578"/>
      <c r="BT578"/>
      <c r="BU578"/>
      <c r="BV578"/>
      <c r="BW578"/>
      <c r="BX578"/>
      <c r="BY578"/>
      <c r="BZ578"/>
      <c r="CA578"/>
      <c r="CB578"/>
      <c r="CC578"/>
      <c r="CD578"/>
      <c r="CE578"/>
      <c r="CF578"/>
      <c r="CG578"/>
      <c r="CH578"/>
      <c r="CI578"/>
      <c r="CJ578"/>
      <c r="CK578"/>
      <c r="CL578"/>
      <c r="CM578"/>
      <c r="CN578"/>
      <c r="CO578"/>
      <c r="CP578"/>
      <c r="CQ578"/>
      <c r="CR578"/>
      <c r="CS578"/>
      <c r="CT578"/>
      <c r="CU578"/>
      <c r="CV578"/>
      <c r="CW578"/>
      <c r="CX578"/>
      <c r="CY578"/>
      <c r="CZ578"/>
      <c r="DA578"/>
      <c r="DB578"/>
      <c r="DC578"/>
      <c r="DD578"/>
      <c r="DE578"/>
      <c r="DF578"/>
      <c r="DG578"/>
      <c r="DH578"/>
      <c r="DI578"/>
      <c r="DJ578"/>
      <c r="DK578"/>
      <c r="DL578"/>
      <c r="DM578"/>
      <c r="DN578"/>
      <c r="DO578"/>
      <c r="DP578"/>
      <c r="DQ578"/>
      <c r="DR578"/>
      <c r="DS578"/>
      <c r="DT578"/>
      <c r="DU578"/>
      <c r="DV578"/>
      <c r="DW578"/>
      <c r="DX578"/>
      <c r="DY578"/>
      <c r="DZ578"/>
      <c r="EA578"/>
      <c r="EB578"/>
      <c r="EC578"/>
      <c r="ED578"/>
      <c r="EE578"/>
      <c r="EF578"/>
      <c r="EG578"/>
      <c r="EH578"/>
      <c r="EI578"/>
      <c r="EJ578"/>
      <c r="EK578"/>
      <c r="EL578"/>
      <c r="EM578"/>
      <c r="EN578"/>
      <c r="EO578"/>
      <c r="EP578"/>
      <c r="EQ578"/>
      <c r="ER578"/>
      <c r="ES578"/>
      <c r="ET578"/>
      <c r="EU578"/>
      <c r="EV578"/>
      <c r="EW578"/>
      <c r="EX578"/>
      <c r="EY578"/>
      <c r="EZ578"/>
      <c r="FA578"/>
      <c r="FB578"/>
      <c r="FC578"/>
      <c r="FD578"/>
      <c r="FE578"/>
      <c r="FF578"/>
      <c r="FG578"/>
      <c r="FH578"/>
      <c r="FI578"/>
      <c r="FJ578"/>
      <c r="FK578"/>
      <c r="FL578"/>
      <c r="FM578"/>
      <c r="FN578"/>
      <c r="FO578"/>
      <c r="FP578"/>
      <c r="FQ578"/>
      <c r="FR578"/>
      <c r="FS578"/>
      <c r="FT578"/>
      <c r="FU578"/>
      <c r="FV578"/>
      <c r="FW578"/>
      <c r="FX578"/>
      <c r="FY578"/>
      <c r="FZ578"/>
      <c r="GA578"/>
      <c r="GB578"/>
      <c r="GC578"/>
      <c r="GD578"/>
      <c r="GE578"/>
      <c r="GF578"/>
      <c r="GG578"/>
      <c r="GH578"/>
      <c r="GI578"/>
      <c r="GJ578"/>
      <c r="GK578"/>
      <c r="GL578"/>
      <c r="GM578"/>
      <c r="GN578"/>
      <c r="GO578"/>
      <c r="GP578"/>
      <c r="GQ578"/>
      <c r="GR578"/>
      <c r="GS578"/>
      <c r="GT578"/>
      <c r="GU578"/>
      <c r="GV578"/>
      <c r="GW578"/>
      <c r="GX578"/>
      <c r="GY578"/>
      <c r="GZ578"/>
      <c r="HA578"/>
      <c r="HB578"/>
      <c r="HC578"/>
      <c r="HD578"/>
      <c r="HE578"/>
      <c r="HF578"/>
      <c r="HG578"/>
      <c r="HH578"/>
      <c r="HI578"/>
      <c r="HJ578"/>
      <c r="HK578"/>
      <c r="HL578"/>
      <c r="HM578"/>
      <c r="HN578"/>
      <c r="HO578"/>
      <c r="HP578"/>
      <c r="HQ578"/>
      <c r="HR578"/>
      <c r="HS578"/>
      <c r="HT578"/>
      <c r="HU578"/>
      <c r="HV578"/>
      <c r="HW578"/>
      <c r="HX578"/>
      <c r="HY578"/>
      <c r="HZ578"/>
      <c r="IA578"/>
      <c r="IB578"/>
      <c r="IC578"/>
      <c r="ID578"/>
      <c r="IE578"/>
      <c r="IF578"/>
      <c r="IG578"/>
      <c r="IH578"/>
      <c r="II578"/>
      <c r="IJ578"/>
      <c r="IK578"/>
      <c r="IL578"/>
      <c r="IM578"/>
      <c r="IN578"/>
      <c r="IO578"/>
      <c r="IP578"/>
      <c r="IQ578"/>
      <c r="IR578"/>
      <c r="IS578"/>
      <c r="IT578"/>
      <c r="IU578"/>
      <c r="IV578"/>
    </row>
    <row r="579" spans="1:256" s="5" customFormat="1" hidden="1" outlineLevel="2">
      <c r="A579" s="20"/>
      <c r="B579" s="20"/>
      <c r="C579" s="38"/>
      <c r="D579" s="641"/>
      <c r="E579" s="287">
        <v>7</v>
      </c>
      <c r="F579" s="40"/>
      <c r="G579" s="313"/>
      <c r="H579" s="315"/>
      <c r="I579" s="315"/>
      <c r="J579" s="315"/>
      <c r="K579" s="315"/>
      <c r="L579" s="315"/>
      <c r="M579" s="314"/>
      <c r="N579" s="168">
        <f>IF(A8taxstdlife="n/a","n/a",IF(N$3&gt;(A8taxstdlife+$E579),((Input!$M$150+Input!$M$116)*$M$7)-SUM($M579:M579),((Input!$M$150+Input!$M$116)*$M$7)/A8taxstdlife))</f>
        <v>0</v>
      </c>
      <c r="O579" s="168">
        <f>IF(A8taxstdlife="n/a","n/a",IF(O$3&gt;(A8taxstdlife+$E579),((Input!$M$150+Input!$M$116)*$M$7)-SUM($M579:N579),((Input!$M$150+Input!$M$116)*$M$7)/A8taxstdlife))</f>
        <v>0</v>
      </c>
      <c r="P579" s="168">
        <f>IF(A8taxstdlife="n/a","n/a",IF(P$3&gt;(A8taxstdlife+$E579),((Input!$M$150+Input!$M$116)*$M$7)-SUM($M579:O579),((Input!$M$150+Input!$M$116)*$M$7)/A8taxstdlife))</f>
        <v>0</v>
      </c>
      <c r="Q579" s="168">
        <f>IF(A8taxstdlife="n/a","n/a",IF(Q$3&gt;(A8taxstdlife+$E579),((Input!$M$150+Input!$M$116)*$M$7)-SUM($M579:P579),((Input!$M$150+Input!$M$116)*$M$7)/A8taxstdlife))</f>
        <v>0</v>
      </c>
      <c r="R579" s="168">
        <f>IF(A8taxstdlife="n/a","n/a",IF(R$3&gt;(A8taxstdlife+$E579),((Input!$M$150+Input!$M$116)*$M$7)-SUM($M579:Q579),((Input!$M$150+Input!$M$116)*$M$7)/A8taxstdlife))</f>
        <v>0</v>
      </c>
      <c r="S579" s="168">
        <f>IF(A8taxstdlife="n/a","n/a",IF(S$3&gt;(A8taxstdlife+$E579),((Input!$M$150+Input!$M$116)*$M$7)-SUM($M579:R579),((Input!$M$150+Input!$M$116)*$M$7)/A8taxstdlife))</f>
        <v>0</v>
      </c>
      <c r="T579" s="168">
        <f>IF(A8taxstdlife="n/a","n/a",IF(T$3&gt;(A8taxstdlife+$E579),((Input!$M$150+Input!$M$116)*$M$7)-SUM($M579:S579),((Input!$M$150+Input!$M$116)*$M$7)/A8taxstdlife))</f>
        <v>0</v>
      </c>
      <c r="U579" s="168">
        <f>IF(A8taxstdlife="n/a","n/a",IF(U$3&gt;(A8taxstdlife+$E579),((Input!$M$150+Input!$M$116)*$M$7)-SUM($M579:T579),((Input!$M$150+Input!$M$116)*$M$7)/A8taxstdlife))</f>
        <v>0</v>
      </c>
      <c r="V579" s="168">
        <f>IF(A8taxstdlife="n/a","n/a",IF(V$3&gt;(A8taxstdlife+$E579),((Input!$M$150+Input!$M$116)*$M$7)-SUM($M579:U579),((Input!$M$150+Input!$M$116)*$M$7)/A8taxstdlife))</f>
        <v>0</v>
      </c>
      <c r="W579" s="168">
        <f>IF(A8taxstdlife="n/a","n/a",IF(W$3&gt;(A8taxstdlife+$E579),((Input!$M$150+Input!$M$116)*$M$7)-SUM($M579:V579),((Input!$M$150+Input!$M$116)*$M$7)/A8taxstdlife))</f>
        <v>0</v>
      </c>
      <c r="X579" s="168">
        <f>IF(A8taxstdlife="n/a","n/a",IF(X$3&gt;(A8taxstdlife+$E579),((Input!$M$150+Input!$M$116)*$M$7)-SUM($M579:W579),((Input!$M$150+Input!$M$116)*$M$7)/A8taxstdlife))</f>
        <v>0</v>
      </c>
      <c r="Y579" s="168">
        <f>IF(A8taxstdlife="n/a","n/a",IF(Y$3&gt;(A8taxstdlife+$E579),((Input!$M$150+Input!$M$116)*$M$7)-SUM($M579:X579),((Input!$M$150+Input!$M$116)*$M$7)/A8taxstdlife))</f>
        <v>0</v>
      </c>
      <c r="Z579" s="168">
        <f>IF(A8taxstdlife="n/a","n/a",IF(Z$3&gt;(A8taxstdlife+$E579),((Input!$M$150+Input!$M$116)*$M$7)-SUM($M579:Y579),((Input!$M$150+Input!$M$116)*$M$7)/A8taxstdlife))</f>
        <v>0</v>
      </c>
      <c r="AA579" s="168">
        <f>IF(A8taxstdlife="n/a","n/a",IF(AA$3&gt;(A8taxstdlife+$E579),((Input!$M$150+Input!$M$116)*$M$7)-SUM($M579:Z579),((Input!$M$150+Input!$M$116)*$M$7)/A8taxstdlife))</f>
        <v>0</v>
      </c>
      <c r="AB579" s="168">
        <f>IF(A8taxstdlife="n/a","n/a",IF(AB$3&gt;(A8taxstdlife+$E579),((Input!$M$150+Input!$M$116)*$M$7)-SUM($M579:AA579),((Input!$M$150+Input!$M$116)*$M$7)/A8taxstdlife))</f>
        <v>0</v>
      </c>
      <c r="AC579" s="168">
        <f>IF(A8taxstdlife="n/a","n/a",IF(AC$3&gt;(A8taxstdlife+$E579),((Input!$M$150+Input!$M$116)*$M$7)-SUM($M579:AB579),((Input!$M$150+Input!$M$116)*$M$7)/A8taxstdlife))</f>
        <v>0</v>
      </c>
      <c r="AD579" s="168">
        <f>IF(A8taxstdlife="n/a","n/a",IF(AD$3&gt;(A8taxstdlife+$E579),((Input!$M$150+Input!$M$116)*$M$7)-SUM($M579:AC579),((Input!$M$150+Input!$M$116)*$M$7)/A8taxstdlife))</f>
        <v>0</v>
      </c>
      <c r="AE579" s="168">
        <f>IF(A8taxstdlife="n/a","n/a",IF(AE$3&gt;(A8taxstdlife+$E579),((Input!$M$150+Input!$M$116)*$M$7)-SUM($M579:AD579),((Input!$M$150+Input!$M$116)*$M$7)/A8taxstdlife))</f>
        <v>0</v>
      </c>
      <c r="AF579" s="168">
        <f>IF(A8taxstdlife="n/a","n/a",IF(AF$3&gt;(A8taxstdlife+$E579),((Input!$M$150+Input!$M$116)*$M$7)-SUM($M579:AE579),((Input!$M$150+Input!$M$116)*$M$7)/A8taxstdlife))</f>
        <v>0</v>
      </c>
      <c r="AG579" s="168">
        <f>IF(A8taxstdlife="n/a","n/a",IF(AG$3&gt;(A8taxstdlife+$E579),((Input!$M$150+Input!$M$116)*$M$7)-SUM($M579:AF579),((Input!$M$150+Input!$M$116)*$M$7)/A8taxstdlife))</f>
        <v>0</v>
      </c>
      <c r="AH579" s="168">
        <f>IF(A8taxstdlife="n/a","n/a",IF(AH$3&gt;(A8taxstdlife+$E579),((Input!$M$150+Input!$M$116)*$M$7)-SUM($M579:AG579),((Input!$M$150+Input!$M$116)*$M$7)/A8taxstdlife))</f>
        <v>0</v>
      </c>
      <c r="AI579" s="168">
        <f>IF(A8taxstdlife="n/a","n/a",IF(AI$3&gt;(A8taxstdlife+$E579),((Input!$M$150+Input!$M$116)*$M$7)-SUM($M579:AH579),((Input!$M$150+Input!$M$116)*$M$7)/A8taxstdlife))</f>
        <v>0</v>
      </c>
      <c r="AJ579" s="168">
        <f>IF(A8taxstdlife="n/a","n/a",IF(AJ$3&gt;(A8taxstdlife+$E579),((Input!$M$150+Input!$M$116)*$M$7)-SUM($M579:AI579),((Input!$M$150+Input!$M$116)*$M$7)/A8taxstdlife))</f>
        <v>0</v>
      </c>
      <c r="AK579" s="168">
        <f>IF(A8taxstdlife="n/a","n/a",IF(AK$3&gt;(A8taxstdlife+$E579),((Input!$M$150+Input!$M$116)*$M$7)-SUM($M579:AJ579),((Input!$M$150+Input!$M$116)*$M$7)/A8taxstdlife))</f>
        <v>0</v>
      </c>
      <c r="AL579" s="168">
        <f>IF(A8taxstdlife="n/a","n/a",IF(AL$3&gt;(A8taxstdlife+$E579),((Input!$M$150+Input!$M$116)*$M$7)-SUM($M579:AK579),((Input!$M$150+Input!$M$116)*$M$7)/A8taxstdlife))</f>
        <v>0</v>
      </c>
      <c r="AM579" s="168">
        <f>IF(A8taxstdlife="n/a","n/a",IF(AM$3&gt;(A8taxstdlife+$E579),((Input!$M$150+Input!$M$116)*$M$7)-SUM($M579:AL579),((Input!$M$150+Input!$M$116)*$M$7)/A8taxstdlife))</f>
        <v>0</v>
      </c>
      <c r="AN579" s="168">
        <f>IF(A8taxstdlife="n/a","n/a",IF(AN$3&gt;(A8taxstdlife+$E579),((Input!$M$150+Input!$M$116)*$M$7)-SUM($M579:AM579),((Input!$M$150+Input!$M$116)*$M$7)/A8taxstdlife))</f>
        <v>0</v>
      </c>
      <c r="AO579" s="168">
        <f>IF(A8taxstdlife="n/a","n/a",IF(AO$3&gt;(A8taxstdlife+$E579),((Input!$M$150+Input!$M$116)*$M$7)-SUM($M579:AN579),((Input!$M$150+Input!$M$116)*$M$7)/A8taxstdlife))</f>
        <v>0</v>
      </c>
      <c r="AP579" s="168">
        <f>IF(A8taxstdlife="n/a","n/a",IF(AP$3&gt;(A8taxstdlife+$E579),((Input!$M$150+Input!$M$116)*$M$7)-SUM($M579:AO579),((Input!$M$150+Input!$M$116)*$M$7)/A8taxstdlife))</f>
        <v>0</v>
      </c>
      <c r="AQ579" s="168">
        <f>IF(A8taxstdlife="n/a","n/a",IF(AQ$3&gt;(A8taxstdlife+$E579),((Input!$M$150+Input!$M$116)*$M$7)-SUM($M579:AP579),((Input!$M$150+Input!$M$116)*$M$7)/A8taxstdlife))</f>
        <v>0</v>
      </c>
      <c r="AR579" s="168">
        <f>IF(A8taxstdlife="n/a","n/a",IF(AR$3&gt;(A8taxstdlife+$E579),((Input!$M$150+Input!$M$116)*$M$7)-SUM($M579:AQ579),((Input!$M$150+Input!$M$116)*$M$7)/A8taxstdlife))</f>
        <v>0</v>
      </c>
      <c r="AS579" s="168">
        <f>IF(A8taxstdlife="n/a","n/a",IF(AS$3&gt;(A8taxstdlife+$E579),((Input!$M$150+Input!$M$116)*$M$7)-SUM($M579:AR579),((Input!$M$150+Input!$M$116)*$M$7)/A8taxstdlife))</f>
        <v>0</v>
      </c>
      <c r="AT579" s="168">
        <f>IF(A8taxstdlife="n/a","n/a",IF(AT$3&gt;(A8taxstdlife+$E579),((Input!$M$150+Input!$M$116)*$M$7)-SUM($M579:AS579),((Input!$M$150+Input!$M$116)*$M$7)/A8taxstdlife))</f>
        <v>0</v>
      </c>
      <c r="AU579" s="168">
        <f>IF(A8taxstdlife="n/a","n/a",IF(AU$3&gt;(A8taxstdlife+$E579),((Input!$M$150+Input!$M$116)*$M$7)-SUM($M579:AT579),((Input!$M$150+Input!$M$116)*$M$7)/A8taxstdlife))</f>
        <v>0</v>
      </c>
      <c r="AV579" s="168">
        <f>IF(A8taxstdlife="n/a","n/a",IF(AV$3&gt;(A8taxstdlife+$E579),((Input!$M$150+Input!$M$116)*$M$7)-SUM($M579:AU579),((Input!$M$150+Input!$M$116)*$M$7)/A8taxstdlife))</f>
        <v>0</v>
      </c>
      <c r="AW579" s="168">
        <f>IF(A8taxstdlife="n/a","n/a",IF(AW$3&gt;(A8taxstdlife+$E579),((Input!$M$150+Input!$M$116)*$M$7)-SUM($M579:AV579),((Input!$M$150+Input!$M$116)*$M$7)/A8taxstdlife))</f>
        <v>0</v>
      </c>
      <c r="AX579" s="168">
        <f>IF(A8taxstdlife="n/a","n/a",IF(AX$3&gt;(A8taxstdlife+$E579),((Input!$M$150+Input!$M$116)*$M$7)-SUM($M579:AW579),((Input!$M$150+Input!$M$116)*$M$7)/A8taxstdlife))</f>
        <v>0</v>
      </c>
      <c r="AY579" s="168">
        <f>IF(A8taxstdlife="n/a","n/a",IF(AY$3&gt;(A8taxstdlife+$E579),((Input!$M$150+Input!$M$116)*$M$7)-SUM($M579:AX579),((Input!$M$150+Input!$M$116)*$M$7)/A8taxstdlife))</f>
        <v>0</v>
      </c>
      <c r="AZ579" s="168">
        <f>IF(A8taxstdlife="n/a","n/a",IF(AZ$3&gt;(A8taxstdlife+$E579),((Input!$M$150+Input!$M$116)*$M$7)-SUM($M579:AY579),((Input!$M$150+Input!$M$116)*$M$7)/A8taxstdlife))</f>
        <v>0</v>
      </c>
      <c r="BA579" s="168">
        <f>IF(A8taxstdlife="n/a","n/a",IF(BA$3&gt;(A8taxstdlife+$E579),((Input!$M$150+Input!$M$116)*$M$7)-SUM($M579:AZ579),((Input!$M$150+Input!$M$116)*$M$7)/A8taxstdlife))</f>
        <v>0</v>
      </c>
      <c r="BB579" s="168">
        <f>IF(A8taxstdlife="n/a","n/a",IF(BB$3&gt;(A8taxstdlife+$E579),((Input!$M$150+Input!$M$116)*$M$7)-SUM($M579:BA579),((Input!$M$150+Input!$M$116)*$M$7)/A8taxstdlife))</f>
        <v>0</v>
      </c>
      <c r="BC579" s="168">
        <f>IF(A8taxstdlife="n/a","n/a",IF(BC$3&gt;(A8taxstdlife+$E579),((Input!$M$150+Input!$M$116)*$M$7)-SUM($M579:BB579),((Input!$M$150+Input!$M$116)*$M$7)/A8taxstdlife))</f>
        <v>0</v>
      </c>
      <c r="BD579" s="168">
        <f>IF(A8taxstdlife="n/a","n/a",IF(BD$3&gt;(A8taxstdlife+$E579),((Input!$M$150+Input!$M$116)*$M$7)-SUM($M579:BC579),((Input!$M$150+Input!$M$116)*$M$7)/A8taxstdlife))</f>
        <v>0</v>
      </c>
      <c r="BE579" s="168">
        <f>IF(A8taxstdlife="n/a","n/a",IF(BE$3&gt;(A8taxstdlife+$E579),((Input!$M$150+Input!$M$116)*$M$7)-SUM($M579:BD579),((Input!$M$150+Input!$M$116)*$M$7)/A8taxstdlife))</f>
        <v>0</v>
      </c>
      <c r="BF579" s="168">
        <f>IF(A8taxstdlife="n/a","n/a",IF(BF$3&gt;(A8taxstdlife+$E579),((Input!$M$150+Input!$M$116)*$M$7)-SUM($M579:BE579),((Input!$M$150+Input!$M$116)*$M$7)/A8taxstdlife))</f>
        <v>0</v>
      </c>
      <c r="BG579" s="168">
        <f>IF(A8taxstdlife="n/a","n/a",IF(BG$3&gt;(A8taxstdlife+$E579),((Input!$M$150+Input!$M$116)*$M$7)-SUM($M579:BF579),((Input!$M$150+Input!$M$116)*$M$7)/A8taxstdlife))</f>
        <v>0</v>
      </c>
      <c r="BH579" s="168">
        <f>IF(A8taxstdlife="n/a","n/a",IF(BH$3&gt;(A8taxstdlife+$E579),((Input!$M$150+Input!$M$116)*$M$7)-SUM($M579:BG579),((Input!$M$150+Input!$M$116)*$M$7)/A8taxstdlife))</f>
        <v>0</v>
      </c>
      <c r="BI579" s="168">
        <f>IF(A8taxstdlife="n/a","n/a",IF(BI$3&gt;(A8taxstdlife+$E579),((Input!$M$150+Input!$M$116)*$M$7)-SUM($M579:BH579),((Input!$M$150+Input!$M$116)*$M$7)/A8taxstdlife))</f>
        <v>0</v>
      </c>
      <c r="BJ579" s="20"/>
      <c r="BK579" s="20"/>
      <c r="BL579"/>
      <c r="BM579"/>
      <c r="BN579"/>
      <c r="BO579"/>
      <c r="BP579"/>
      <c r="BQ579"/>
      <c r="BR579"/>
      <c r="BS579"/>
      <c r="BT579"/>
      <c r="BU579"/>
      <c r="BV579"/>
      <c r="BW579"/>
      <c r="BX579"/>
      <c r="BY579"/>
      <c r="BZ579"/>
      <c r="CA579"/>
      <c r="CB579"/>
      <c r="CC579"/>
      <c r="CD579"/>
      <c r="CE579"/>
      <c r="CF579"/>
      <c r="CG579"/>
      <c r="CH579"/>
      <c r="CI579"/>
      <c r="CJ579"/>
      <c r="CK579"/>
      <c r="CL579"/>
      <c r="CM579"/>
      <c r="CN579"/>
      <c r="CO579"/>
      <c r="CP579"/>
      <c r="CQ579"/>
      <c r="CR579"/>
      <c r="CS579"/>
      <c r="CT579"/>
      <c r="CU579"/>
      <c r="CV579"/>
      <c r="CW579"/>
      <c r="CX579"/>
      <c r="CY579"/>
      <c r="CZ579"/>
      <c r="DA579"/>
      <c r="DB579"/>
      <c r="DC579"/>
      <c r="DD579"/>
      <c r="DE579"/>
      <c r="DF579"/>
      <c r="DG579"/>
      <c r="DH579"/>
      <c r="DI579"/>
      <c r="DJ579"/>
      <c r="DK579"/>
      <c r="DL579"/>
      <c r="DM579"/>
      <c r="DN579"/>
      <c r="DO579"/>
      <c r="DP579"/>
      <c r="DQ579"/>
      <c r="DR579"/>
      <c r="DS579"/>
      <c r="DT579"/>
      <c r="DU579"/>
      <c r="DV579"/>
      <c r="DW579"/>
      <c r="DX579"/>
      <c r="DY579"/>
      <c r="DZ579"/>
      <c r="EA579"/>
      <c r="EB579"/>
      <c r="EC579"/>
      <c r="ED579"/>
      <c r="EE579"/>
      <c r="EF579"/>
      <c r="EG579"/>
      <c r="EH579"/>
      <c r="EI579"/>
      <c r="EJ579"/>
      <c r="EK579"/>
      <c r="EL579"/>
      <c r="EM579"/>
      <c r="EN579"/>
      <c r="EO579"/>
      <c r="EP579"/>
      <c r="EQ579"/>
      <c r="ER579"/>
      <c r="ES579"/>
      <c r="ET579"/>
      <c r="EU579"/>
      <c r="EV579"/>
      <c r="EW579"/>
      <c r="EX579"/>
      <c r="EY579"/>
      <c r="EZ579"/>
      <c r="FA579"/>
      <c r="FB579"/>
      <c r="FC579"/>
      <c r="FD579"/>
      <c r="FE579"/>
      <c r="FF579"/>
      <c r="FG579"/>
      <c r="FH579"/>
      <c r="FI579"/>
      <c r="FJ579"/>
      <c r="FK579"/>
      <c r="FL579"/>
      <c r="FM579"/>
      <c r="FN579"/>
      <c r="FO579"/>
      <c r="FP579"/>
      <c r="FQ579"/>
      <c r="FR579"/>
      <c r="FS579"/>
      <c r="FT579"/>
      <c r="FU579"/>
      <c r="FV579"/>
      <c r="FW579"/>
      <c r="FX579"/>
      <c r="FY579"/>
      <c r="FZ579"/>
      <c r="GA579"/>
      <c r="GB579"/>
      <c r="GC579"/>
      <c r="GD579"/>
      <c r="GE579"/>
      <c r="GF579"/>
      <c r="GG579"/>
      <c r="GH579"/>
      <c r="GI579"/>
      <c r="GJ579"/>
      <c r="GK579"/>
      <c r="GL579"/>
      <c r="GM579"/>
      <c r="GN579"/>
      <c r="GO579"/>
      <c r="GP579"/>
      <c r="GQ579"/>
      <c r="GR579"/>
      <c r="GS579"/>
      <c r="GT579"/>
      <c r="GU579"/>
      <c r="GV579"/>
      <c r="GW579"/>
      <c r="GX579"/>
      <c r="GY579"/>
      <c r="GZ579"/>
      <c r="HA579"/>
      <c r="HB579"/>
      <c r="HC579"/>
      <c r="HD579"/>
      <c r="HE579"/>
      <c r="HF579"/>
      <c r="HG579"/>
      <c r="HH579"/>
      <c r="HI579"/>
      <c r="HJ579"/>
      <c r="HK579"/>
      <c r="HL579"/>
      <c r="HM579"/>
      <c r="HN579"/>
      <c r="HO579"/>
      <c r="HP579"/>
      <c r="HQ579"/>
      <c r="HR579"/>
      <c r="HS579"/>
      <c r="HT579"/>
      <c r="HU579"/>
      <c r="HV579"/>
      <c r="HW579"/>
      <c r="HX579"/>
      <c r="HY579"/>
      <c r="HZ579"/>
      <c r="IA579"/>
      <c r="IB579"/>
      <c r="IC579"/>
      <c r="ID579"/>
      <c r="IE579"/>
      <c r="IF579"/>
      <c r="IG579"/>
      <c r="IH579"/>
      <c r="II579"/>
      <c r="IJ579"/>
      <c r="IK579"/>
      <c r="IL579"/>
      <c r="IM579"/>
      <c r="IN579"/>
      <c r="IO579"/>
      <c r="IP579"/>
      <c r="IQ579"/>
      <c r="IR579"/>
      <c r="IS579"/>
      <c r="IT579"/>
      <c r="IU579"/>
      <c r="IV579"/>
    </row>
    <row r="580" spans="1:256" s="5" customFormat="1" hidden="1" outlineLevel="2">
      <c r="A580" s="20"/>
      <c r="B580" s="20"/>
      <c r="C580" s="38"/>
      <c r="D580" s="641"/>
      <c r="E580" s="287">
        <v>8</v>
      </c>
      <c r="F580" s="40"/>
      <c r="G580" s="313"/>
      <c r="H580" s="315"/>
      <c r="I580" s="315"/>
      <c r="J580" s="315"/>
      <c r="K580" s="315"/>
      <c r="L580" s="315"/>
      <c r="M580" s="315"/>
      <c r="N580" s="314"/>
      <c r="O580" s="168">
        <f>IF(A8taxstdlife="n/a","n/a",IF(O$3&gt;(A8taxstdlife+$E580),((Input!$N$150+Input!$N$116)*$N$7)-SUM($N580:N580),((Input!$N$150+Input!$N$116)*$N$7)/A8taxstdlife))</f>
        <v>0</v>
      </c>
      <c r="P580" s="168">
        <f>IF(A8taxstdlife="n/a","n/a",IF(P$3&gt;(A8taxstdlife+$E580),((Input!$N$150+Input!$N$116)*$N$7)-SUM($N580:O580),((Input!$N$150+Input!$N$116)*$N$7)/A8taxstdlife))</f>
        <v>0</v>
      </c>
      <c r="Q580" s="168">
        <f>IF(A8taxstdlife="n/a","n/a",IF(Q$3&gt;(A8taxstdlife+$E580),((Input!$N$150+Input!$N$116)*$N$7)-SUM($N580:P580),((Input!$N$150+Input!$N$116)*$N$7)/A8taxstdlife))</f>
        <v>0</v>
      </c>
      <c r="R580" s="168">
        <f>IF(A8taxstdlife="n/a","n/a",IF(R$3&gt;(A8taxstdlife+$E580),((Input!$N$150+Input!$N$116)*$N$7)-SUM($N580:Q580),((Input!$N$150+Input!$N$116)*$N$7)/A8taxstdlife))</f>
        <v>0</v>
      </c>
      <c r="S580" s="168">
        <f>IF(A8taxstdlife="n/a","n/a",IF(S$3&gt;(A8taxstdlife+$E580),((Input!$N$150+Input!$N$116)*$N$7)-SUM($N580:R580),((Input!$N$150+Input!$N$116)*$N$7)/A8taxstdlife))</f>
        <v>0</v>
      </c>
      <c r="T580" s="168">
        <f>IF(A8taxstdlife="n/a","n/a",IF(T$3&gt;(A8taxstdlife+$E580),((Input!$N$150+Input!$N$116)*$N$7)-SUM($N580:S580),((Input!$N$150+Input!$N$116)*$N$7)/A8taxstdlife))</f>
        <v>0</v>
      </c>
      <c r="U580" s="168">
        <f>IF(A8taxstdlife="n/a","n/a",IF(U$3&gt;(A8taxstdlife+$E580),((Input!$N$150+Input!$N$116)*$N$7)-SUM($N580:T580),((Input!$N$150+Input!$N$116)*$N$7)/A8taxstdlife))</f>
        <v>0</v>
      </c>
      <c r="V580" s="168">
        <f>IF(A8taxstdlife="n/a","n/a",IF(V$3&gt;(A8taxstdlife+$E580),((Input!$N$150+Input!$N$116)*$N$7)-SUM($N580:U580),((Input!$N$150+Input!$N$116)*$N$7)/A8taxstdlife))</f>
        <v>0</v>
      </c>
      <c r="W580" s="168">
        <f>IF(A8taxstdlife="n/a","n/a",IF(W$3&gt;(A8taxstdlife+$E580),((Input!$N$150+Input!$N$116)*$N$7)-SUM($N580:V580),((Input!$N$150+Input!$N$116)*$N$7)/A8taxstdlife))</f>
        <v>0</v>
      </c>
      <c r="X580" s="168">
        <f>IF(A8taxstdlife="n/a","n/a",IF(X$3&gt;(A8taxstdlife+$E580),((Input!$N$150+Input!$N$116)*$N$7)-SUM($N580:W580),((Input!$N$150+Input!$N$116)*$N$7)/A8taxstdlife))</f>
        <v>0</v>
      </c>
      <c r="Y580" s="168">
        <f>IF(A8taxstdlife="n/a","n/a",IF(Y$3&gt;(A8taxstdlife+$E580),((Input!$N$150+Input!$N$116)*$N$7)-SUM($N580:X580),((Input!$N$150+Input!$N$116)*$N$7)/A8taxstdlife))</f>
        <v>0</v>
      </c>
      <c r="Z580" s="168">
        <f>IF(A8taxstdlife="n/a","n/a",IF(Z$3&gt;(A8taxstdlife+$E580),((Input!$N$150+Input!$N$116)*$N$7)-SUM($N580:Y580),((Input!$N$150+Input!$N$116)*$N$7)/A8taxstdlife))</f>
        <v>0</v>
      </c>
      <c r="AA580" s="168">
        <f>IF(A8taxstdlife="n/a","n/a",IF(AA$3&gt;(A8taxstdlife+$E580),((Input!$N$150+Input!$N$116)*$N$7)-SUM($N580:Z580),((Input!$N$150+Input!$N$116)*$N$7)/A8taxstdlife))</f>
        <v>0</v>
      </c>
      <c r="AB580" s="168">
        <f>IF(A8taxstdlife="n/a","n/a",IF(AB$3&gt;(A8taxstdlife+$E580),((Input!$N$150+Input!$N$116)*$N$7)-SUM($N580:AA580),((Input!$N$150+Input!$N$116)*$N$7)/A8taxstdlife))</f>
        <v>0</v>
      </c>
      <c r="AC580" s="168">
        <f>IF(A8taxstdlife="n/a","n/a",IF(AC$3&gt;(A8taxstdlife+$E580),((Input!$N$150+Input!$N$116)*$N$7)-SUM($N580:AB580),((Input!$N$150+Input!$N$116)*$N$7)/A8taxstdlife))</f>
        <v>0</v>
      </c>
      <c r="AD580" s="168">
        <f>IF(A8taxstdlife="n/a","n/a",IF(AD$3&gt;(A8taxstdlife+$E580),((Input!$N$150+Input!$N$116)*$N$7)-SUM($N580:AC580),((Input!$N$150+Input!$N$116)*$N$7)/A8taxstdlife))</f>
        <v>0</v>
      </c>
      <c r="AE580" s="168">
        <f>IF(A8taxstdlife="n/a","n/a",IF(AE$3&gt;(A8taxstdlife+$E580),((Input!$N$150+Input!$N$116)*$N$7)-SUM($N580:AD580),((Input!$N$150+Input!$N$116)*$N$7)/A8taxstdlife))</f>
        <v>0</v>
      </c>
      <c r="AF580" s="168">
        <f>IF(A8taxstdlife="n/a","n/a",IF(AF$3&gt;(A8taxstdlife+$E580),((Input!$N$150+Input!$N$116)*$N$7)-SUM($N580:AE580),((Input!$N$150+Input!$N$116)*$N$7)/A8taxstdlife))</f>
        <v>0</v>
      </c>
      <c r="AG580" s="168">
        <f>IF(A8taxstdlife="n/a","n/a",IF(AG$3&gt;(A8taxstdlife+$E580),((Input!$N$150+Input!$N$116)*$N$7)-SUM($N580:AF580),((Input!$N$150+Input!$N$116)*$N$7)/A8taxstdlife))</f>
        <v>0</v>
      </c>
      <c r="AH580" s="168">
        <f>IF(A8taxstdlife="n/a","n/a",IF(AH$3&gt;(A8taxstdlife+$E580),((Input!$N$150+Input!$N$116)*$N$7)-SUM($N580:AG580),((Input!$N$150+Input!$N$116)*$N$7)/A8taxstdlife))</f>
        <v>0</v>
      </c>
      <c r="AI580" s="168">
        <f>IF(A8taxstdlife="n/a","n/a",IF(AI$3&gt;(A8taxstdlife+$E580),((Input!$N$150+Input!$N$116)*$N$7)-SUM($N580:AH580),((Input!$N$150+Input!$N$116)*$N$7)/A8taxstdlife))</f>
        <v>0</v>
      </c>
      <c r="AJ580" s="168">
        <f>IF(A8taxstdlife="n/a","n/a",IF(AJ$3&gt;(A8taxstdlife+$E580),((Input!$N$150+Input!$N$116)*$N$7)-SUM($N580:AI580),((Input!$N$150+Input!$N$116)*$N$7)/A8taxstdlife))</f>
        <v>0</v>
      </c>
      <c r="AK580" s="168">
        <f>IF(A8taxstdlife="n/a","n/a",IF(AK$3&gt;(A8taxstdlife+$E580),((Input!$N$150+Input!$N$116)*$N$7)-SUM($N580:AJ580),((Input!$N$150+Input!$N$116)*$N$7)/A8taxstdlife))</f>
        <v>0</v>
      </c>
      <c r="AL580" s="168">
        <f>IF(A8taxstdlife="n/a","n/a",IF(AL$3&gt;(A8taxstdlife+$E580),((Input!$N$150+Input!$N$116)*$N$7)-SUM($N580:AK580),((Input!$N$150+Input!$N$116)*$N$7)/A8taxstdlife))</f>
        <v>0</v>
      </c>
      <c r="AM580" s="168">
        <f>IF(A8taxstdlife="n/a","n/a",IF(AM$3&gt;(A8taxstdlife+$E580),((Input!$N$150+Input!$N$116)*$N$7)-SUM($N580:AL580),((Input!$N$150+Input!$N$116)*$N$7)/A8taxstdlife))</f>
        <v>0</v>
      </c>
      <c r="AN580" s="168">
        <f>IF(A8taxstdlife="n/a","n/a",IF(AN$3&gt;(A8taxstdlife+$E580),((Input!$N$150+Input!$N$116)*$N$7)-SUM($N580:AM580),((Input!$N$150+Input!$N$116)*$N$7)/A8taxstdlife))</f>
        <v>0</v>
      </c>
      <c r="AO580" s="168">
        <f>IF(A8taxstdlife="n/a","n/a",IF(AO$3&gt;(A8taxstdlife+$E580),((Input!$N$150+Input!$N$116)*$N$7)-SUM($N580:AN580),((Input!$N$150+Input!$N$116)*$N$7)/A8taxstdlife))</f>
        <v>0</v>
      </c>
      <c r="AP580" s="168">
        <f>IF(A8taxstdlife="n/a","n/a",IF(AP$3&gt;(A8taxstdlife+$E580),((Input!$N$150+Input!$N$116)*$N$7)-SUM($N580:AO580),((Input!$N$150+Input!$N$116)*$N$7)/A8taxstdlife))</f>
        <v>0</v>
      </c>
      <c r="AQ580" s="168">
        <f>IF(A8taxstdlife="n/a","n/a",IF(AQ$3&gt;(A8taxstdlife+$E580),((Input!$N$150+Input!$N$116)*$N$7)-SUM($N580:AP580),((Input!$N$150+Input!$N$116)*$N$7)/A8taxstdlife))</f>
        <v>0</v>
      </c>
      <c r="AR580" s="168">
        <f>IF(A8taxstdlife="n/a","n/a",IF(AR$3&gt;(A8taxstdlife+$E580),((Input!$N$150+Input!$N$116)*$N$7)-SUM($N580:AQ580),((Input!$N$150+Input!$N$116)*$N$7)/A8taxstdlife))</f>
        <v>0</v>
      </c>
      <c r="AS580" s="168">
        <f>IF(A8taxstdlife="n/a","n/a",IF(AS$3&gt;(A8taxstdlife+$E580),((Input!$N$150+Input!$N$116)*$N$7)-SUM($N580:AR580),((Input!$N$150+Input!$N$116)*$N$7)/A8taxstdlife))</f>
        <v>0</v>
      </c>
      <c r="AT580" s="168">
        <f>IF(A8taxstdlife="n/a","n/a",IF(AT$3&gt;(A8taxstdlife+$E580),((Input!$N$150+Input!$N$116)*$N$7)-SUM($N580:AS580),((Input!$N$150+Input!$N$116)*$N$7)/A8taxstdlife))</f>
        <v>0</v>
      </c>
      <c r="AU580" s="168">
        <f>IF(A8taxstdlife="n/a","n/a",IF(AU$3&gt;(A8taxstdlife+$E580),((Input!$N$150+Input!$N$116)*$N$7)-SUM($N580:AT580),((Input!$N$150+Input!$N$116)*$N$7)/A8taxstdlife))</f>
        <v>0</v>
      </c>
      <c r="AV580" s="168">
        <f>IF(A8taxstdlife="n/a","n/a",IF(AV$3&gt;(A8taxstdlife+$E580),((Input!$N$150+Input!$N$116)*$N$7)-SUM($N580:AU580),((Input!$N$150+Input!$N$116)*$N$7)/A8taxstdlife))</f>
        <v>0</v>
      </c>
      <c r="AW580" s="168">
        <f>IF(A8taxstdlife="n/a","n/a",IF(AW$3&gt;(A8taxstdlife+$E580),((Input!$N$150+Input!$N$116)*$N$7)-SUM($N580:AV580),((Input!$N$150+Input!$N$116)*$N$7)/A8taxstdlife))</f>
        <v>0</v>
      </c>
      <c r="AX580" s="168">
        <f>IF(A8taxstdlife="n/a","n/a",IF(AX$3&gt;(A8taxstdlife+$E580),((Input!$N$150+Input!$N$116)*$N$7)-SUM($N580:AW580),((Input!$N$150+Input!$N$116)*$N$7)/A8taxstdlife))</f>
        <v>0</v>
      </c>
      <c r="AY580" s="168">
        <f>IF(A8taxstdlife="n/a","n/a",IF(AY$3&gt;(A8taxstdlife+$E580),((Input!$N$150+Input!$N$116)*$N$7)-SUM($N580:AX580),((Input!$N$150+Input!$N$116)*$N$7)/A8taxstdlife))</f>
        <v>0</v>
      </c>
      <c r="AZ580" s="168">
        <f>IF(A8taxstdlife="n/a","n/a",IF(AZ$3&gt;(A8taxstdlife+$E580),((Input!$N$150+Input!$N$116)*$N$7)-SUM($N580:AY580),((Input!$N$150+Input!$N$116)*$N$7)/A8taxstdlife))</f>
        <v>0</v>
      </c>
      <c r="BA580" s="168">
        <f>IF(A8taxstdlife="n/a","n/a",IF(BA$3&gt;(A8taxstdlife+$E580),((Input!$N$150+Input!$N$116)*$N$7)-SUM($N580:AZ580),((Input!$N$150+Input!$N$116)*$N$7)/A8taxstdlife))</f>
        <v>0</v>
      </c>
      <c r="BB580" s="168">
        <f>IF(A8taxstdlife="n/a","n/a",IF(BB$3&gt;(A8taxstdlife+$E580),((Input!$N$150+Input!$N$116)*$N$7)-SUM($N580:BA580),((Input!$N$150+Input!$N$116)*$N$7)/A8taxstdlife))</f>
        <v>0</v>
      </c>
      <c r="BC580" s="168">
        <f>IF(A8taxstdlife="n/a","n/a",IF(BC$3&gt;(A8taxstdlife+$E580),((Input!$N$150+Input!$N$116)*$N$7)-SUM($N580:BB580),((Input!$N$150+Input!$N$116)*$N$7)/A8taxstdlife))</f>
        <v>0</v>
      </c>
      <c r="BD580" s="168">
        <f>IF(A8taxstdlife="n/a","n/a",IF(BD$3&gt;(A8taxstdlife+$E580),((Input!$N$150+Input!$N$116)*$N$7)-SUM($N580:BC580),((Input!$N$150+Input!$N$116)*$N$7)/A8taxstdlife))</f>
        <v>0</v>
      </c>
      <c r="BE580" s="168">
        <f>IF(A8taxstdlife="n/a","n/a",IF(BE$3&gt;(A8taxstdlife+$E580),((Input!$N$150+Input!$N$116)*$N$7)-SUM($N580:BD580),((Input!$N$150+Input!$N$116)*$N$7)/A8taxstdlife))</f>
        <v>0</v>
      </c>
      <c r="BF580" s="168">
        <f>IF(A8taxstdlife="n/a","n/a",IF(BF$3&gt;(A8taxstdlife+$E580),((Input!$N$150+Input!$N$116)*$N$7)-SUM($N580:BE580),((Input!$N$150+Input!$N$116)*$N$7)/A8taxstdlife))</f>
        <v>0</v>
      </c>
      <c r="BG580" s="168">
        <f>IF(A8taxstdlife="n/a","n/a",IF(BG$3&gt;(A8taxstdlife+$E580),((Input!$N$150+Input!$N$116)*$N$7)-SUM($N580:BF580),((Input!$N$150+Input!$N$116)*$N$7)/A8taxstdlife))</f>
        <v>0</v>
      </c>
      <c r="BH580" s="168">
        <f>IF(A8taxstdlife="n/a","n/a",IF(BH$3&gt;(A8taxstdlife+$E580),((Input!$N$150+Input!$N$116)*$N$7)-SUM($N580:BG580),((Input!$N$150+Input!$N$116)*$N$7)/A8taxstdlife))</f>
        <v>0</v>
      </c>
      <c r="BI580" s="168">
        <f>IF(A8taxstdlife="n/a","n/a",IF(BI$3&gt;(A8taxstdlife+$E580),((Input!$N$150+Input!$N$116)*$N$7)-SUM($N580:BH580),((Input!$N$150+Input!$N$116)*$N$7)/A8taxstdlife))</f>
        <v>0</v>
      </c>
      <c r="BJ580" s="20"/>
      <c r="BK580" s="20"/>
      <c r="BL580"/>
      <c r="BM580"/>
      <c r="BN580"/>
      <c r="BO580"/>
      <c r="BP580"/>
      <c r="BQ580"/>
      <c r="BR580"/>
      <c r="BS580"/>
      <c r="BT580"/>
      <c r="BU580"/>
      <c r="BV580"/>
      <c r="BW580"/>
      <c r="BX580"/>
      <c r="BY580"/>
      <c r="BZ580"/>
      <c r="CA580"/>
      <c r="CB580"/>
      <c r="CC580"/>
      <c r="CD580"/>
      <c r="CE580"/>
      <c r="CF580"/>
      <c r="CG580"/>
      <c r="CH580"/>
      <c r="CI580"/>
      <c r="CJ580"/>
      <c r="CK580"/>
      <c r="CL580"/>
      <c r="CM580"/>
      <c r="CN580"/>
      <c r="CO580"/>
      <c r="CP580"/>
      <c r="CQ580"/>
      <c r="CR580"/>
      <c r="CS580"/>
      <c r="CT580"/>
      <c r="CU580"/>
      <c r="CV580"/>
      <c r="CW580"/>
      <c r="CX580"/>
      <c r="CY580"/>
      <c r="CZ580"/>
      <c r="DA580"/>
      <c r="DB580"/>
      <c r="DC580"/>
      <c r="DD580"/>
      <c r="DE580"/>
      <c r="DF580"/>
      <c r="DG580"/>
      <c r="DH580"/>
      <c r="DI580"/>
      <c r="DJ580"/>
      <c r="DK580"/>
      <c r="DL580"/>
      <c r="DM580"/>
      <c r="DN580"/>
      <c r="DO580"/>
      <c r="DP580"/>
      <c r="DQ580"/>
      <c r="DR580"/>
      <c r="DS580"/>
      <c r="DT580"/>
      <c r="DU580"/>
      <c r="DV580"/>
      <c r="DW580"/>
      <c r="DX580"/>
      <c r="DY580"/>
      <c r="DZ580"/>
      <c r="EA580"/>
      <c r="EB580"/>
      <c r="EC580"/>
      <c r="ED580"/>
      <c r="EE580"/>
      <c r="EF580"/>
      <c r="EG580"/>
      <c r="EH580"/>
      <c r="EI580"/>
      <c r="EJ580"/>
      <c r="EK580"/>
      <c r="EL580"/>
      <c r="EM580"/>
      <c r="EN580"/>
      <c r="EO580"/>
      <c r="EP580"/>
      <c r="EQ580"/>
      <c r="ER580"/>
      <c r="ES580"/>
      <c r="ET580"/>
      <c r="EU580"/>
      <c r="EV580"/>
      <c r="EW580"/>
      <c r="EX580"/>
      <c r="EY580"/>
      <c r="EZ580"/>
      <c r="FA580"/>
      <c r="FB580"/>
      <c r="FC580"/>
      <c r="FD580"/>
      <c r="FE580"/>
      <c r="FF580"/>
      <c r="FG580"/>
      <c r="FH580"/>
      <c r="FI580"/>
      <c r="FJ580"/>
      <c r="FK580"/>
      <c r="FL580"/>
      <c r="FM580"/>
      <c r="FN580"/>
      <c r="FO580"/>
      <c r="FP580"/>
      <c r="FQ580"/>
      <c r="FR580"/>
      <c r="FS580"/>
      <c r="FT580"/>
      <c r="FU580"/>
      <c r="FV580"/>
      <c r="FW580"/>
      <c r="FX580"/>
      <c r="FY580"/>
      <c r="FZ580"/>
      <c r="GA580"/>
      <c r="GB580"/>
      <c r="GC580"/>
      <c r="GD580"/>
      <c r="GE580"/>
      <c r="GF580"/>
      <c r="GG580"/>
      <c r="GH580"/>
      <c r="GI580"/>
      <c r="GJ580"/>
      <c r="GK580"/>
      <c r="GL580"/>
      <c r="GM580"/>
      <c r="GN580"/>
      <c r="GO580"/>
      <c r="GP580"/>
      <c r="GQ580"/>
      <c r="GR580"/>
      <c r="GS580"/>
      <c r="GT580"/>
      <c r="GU580"/>
      <c r="GV580"/>
      <c r="GW580"/>
      <c r="GX580"/>
      <c r="GY580"/>
      <c r="GZ580"/>
      <c r="HA580"/>
      <c r="HB580"/>
      <c r="HC580"/>
      <c r="HD580"/>
      <c r="HE580"/>
      <c r="HF580"/>
      <c r="HG580"/>
      <c r="HH580"/>
      <c r="HI580"/>
      <c r="HJ580"/>
      <c r="HK580"/>
      <c r="HL580"/>
      <c r="HM580"/>
      <c r="HN580"/>
      <c r="HO580"/>
      <c r="HP580"/>
      <c r="HQ580"/>
      <c r="HR580"/>
      <c r="HS580"/>
      <c r="HT580"/>
      <c r="HU580"/>
      <c r="HV580"/>
      <c r="HW580"/>
      <c r="HX580"/>
      <c r="HY580"/>
      <c r="HZ580"/>
      <c r="IA580"/>
      <c r="IB580"/>
      <c r="IC580"/>
      <c r="ID580"/>
      <c r="IE580"/>
      <c r="IF580"/>
      <c r="IG580"/>
      <c r="IH580"/>
      <c r="II580"/>
      <c r="IJ580"/>
      <c r="IK580"/>
      <c r="IL580"/>
      <c r="IM580"/>
      <c r="IN580"/>
      <c r="IO580"/>
      <c r="IP580"/>
      <c r="IQ580"/>
      <c r="IR580"/>
      <c r="IS580"/>
      <c r="IT580"/>
      <c r="IU580"/>
      <c r="IV580"/>
    </row>
    <row r="581" spans="1:256" s="5" customFormat="1" hidden="1" outlineLevel="2">
      <c r="A581" s="20"/>
      <c r="B581" s="20"/>
      <c r="C581" s="38"/>
      <c r="D581" s="641"/>
      <c r="E581" s="287">
        <v>9</v>
      </c>
      <c r="F581" s="40"/>
      <c r="G581" s="313"/>
      <c r="H581" s="315"/>
      <c r="I581" s="315"/>
      <c r="J581" s="315"/>
      <c r="K581" s="315"/>
      <c r="L581" s="315"/>
      <c r="M581" s="315"/>
      <c r="N581" s="315"/>
      <c r="O581" s="314"/>
      <c r="P581" s="168">
        <f>IF(A8taxstdlife="n/a","n/a",IF(P$3&gt;(A8taxstdlife+$E581),((Input!$O$150+Input!$O$116)*$O$7)-SUM($O581:O581),((Input!$O$150+Input!$O$116)*$O$7)/A8taxstdlife))</f>
        <v>0</v>
      </c>
      <c r="Q581" s="168">
        <f>IF(A8taxstdlife="n/a","n/a",IF(Q$3&gt;(A8taxstdlife+$E581),((Input!$O$150+Input!$O$116)*$O$7)-SUM($O581:P581),((Input!$O$150+Input!$O$116)*$O$7)/A8taxstdlife))</f>
        <v>0</v>
      </c>
      <c r="R581" s="168">
        <f>IF(A8taxstdlife="n/a","n/a",IF(R$3&gt;(A8taxstdlife+$E581),((Input!$O$150+Input!$O$116)*$O$7)-SUM($O581:Q581),((Input!$O$150+Input!$O$116)*$O$7)/A8taxstdlife))</f>
        <v>0</v>
      </c>
      <c r="S581" s="168">
        <f>IF(A8taxstdlife="n/a","n/a",IF(S$3&gt;(A8taxstdlife+$E581),((Input!$O$150+Input!$O$116)*$O$7)-SUM($O581:R581),((Input!$O$150+Input!$O$116)*$O$7)/A8taxstdlife))</f>
        <v>0</v>
      </c>
      <c r="T581" s="168">
        <f>IF(A8taxstdlife="n/a","n/a",IF(T$3&gt;(A8taxstdlife+$E581),((Input!$O$150+Input!$O$116)*$O$7)-SUM($O581:S581),((Input!$O$150+Input!$O$116)*$O$7)/A8taxstdlife))</f>
        <v>0</v>
      </c>
      <c r="U581" s="168">
        <f>IF(A8taxstdlife="n/a","n/a",IF(U$3&gt;(A8taxstdlife+$E581),((Input!$O$150+Input!$O$116)*$O$7)-SUM($O581:T581),((Input!$O$150+Input!$O$116)*$O$7)/A8taxstdlife))</f>
        <v>0</v>
      </c>
      <c r="V581" s="168">
        <f>IF(A8taxstdlife="n/a","n/a",IF(V$3&gt;(A8taxstdlife+$E581),((Input!$O$150+Input!$O$116)*$O$7)-SUM($O581:U581),((Input!$O$150+Input!$O$116)*$O$7)/A8taxstdlife))</f>
        <v>0</v>
      </c>
      <c r="W581" s="168">
        <f>IF(A8taxstdlife="n/a","n/a",IF(W$3&gt;(A8taxstdlife+$E581),((Input!$O$150+Input!$O$116)*$O$7)-SUM($O581:V581),((Input!$O$150+Input!$O$116)*$O$7)/A8taxstdlife))</f>
        <v>0</v>
      </c>
      <c r="X581" s="168">
        <f>IF(A8taxstdlife="n/a","n/a",IF(X$3&gt;(A8taxstdlife+$E581),((Input!$O$150+Input!$O$116)*$O$7)-SUM($O581:W581),((Input!$O$150+Input!$O$116)*$O$7)/A8taxstdlife))</f>
        <v>0</v>
      </c>
      <c r="Y581" s="168">
        <f>IF(A8taxstdlife="n/a","n/a",IF(Y$3&gt;(A8taxstdlife+$E581),((Input!$O$150+Input!$O$116)*$O$7)-SUM($O581:X581),((Input!$O$150+Input!$O$116)*$O$7)/A8taxstdlife))</f>
        <v>0</v>
      </c>
      <c r="Z581" s="168">
        <f>IF(A8taxstdlife="n/a","n/a",IF(Z$3&gt;(A8taxstdlife+$E581),((Input!$O$150+Input!$O$116)*$O$7)-SUM($O581:Y581),((Input!$O$150+Input!$O$116)*$O$7)/A8taxstdlife))</f>
        <v>0</v>
      </c>
      <c r="AA581" s="168">
        <f>IF(A8taxstdlife="n/a","n/a",IF(AA$3&gt;(A8taxstdlife+$E581),((Input!$O$150+Input!$O$116)*$O$7)-SUM($O581:Z581),((Input!$O$150+Input!$O$116)*$O$7)/A8taxstdlife))</f>
        <v>0</v>
      </c>
      <c r="AB581" s="168">
        <f>IF(A8taxstdlife="n/a","n/a",IF(AB$3&gt;(A8taxstdlife+$E581),((Input!$O$150+Input!$O$116)*$O$7)-SUM($O581:AA581),((Input!$O$150+Input!$O$116)*$O$7)/A8taxstdlife))</f>
        <v>0</v>
      </c>
      <c r="AC581" s="168">
        <f>IF(A8taxstdlife="n/a","n/a",IF(AC$3&gt;(A8taxstdlife+$E581),((Input!$O$150+Input!$O$116)*$O$7)-SUM($O581:AB581),((Input!$O$150+Input!$O$116)*$O$7)/A8taxstdlife))</f>
        <v>0</v>
      </c>
      <c r="AD581" s="168">
        <f>IF(A8taxstdlife="n/a","n/a",IF(AD$3&gt;(A8taxstdlife+$E581),((Input!$O$150+Input!$O$116)*$O$7)-SUM($O581:AC581),((Input!$O$150+Input!$O$116)*$O$7)/A8taxstdlife))</f>
        <v>0</v>
      </c>
      <c r="AE581" s="168">
        <f>IF(A8taxstdlife="n/a","n/a",IF(AE$3&gt;(A8taxstdlife+$E581),((Input!$O$150+Input!$O$116)*$O$7)-SUM($O581:AD581),((Input!$O$150+Input!$O$116)*$O$7)/A8taxstdlife))</f>
        <v>0</v>
      </c>
      <c r="AF581" s="168">
        <f>IF(A8taxstdlife="n/a","n/a",IF(AF$3&gt;(A8taxstdlife+$E581),((Input!$O$150+Input!$O$116)*$O$7)-SUM($O581:AE581),((Input!$O$150+Input!$O$116)*$O$7)/A8taxstdlife))</f>
        <v>0</v>
      </c>
      <c r="AG581" s="168">
        <f>IF(A8taxstdlife="n/a","n/a",IF(AG$3&gt;(A8taxstdlife+$E581),((Input!$O$150+Input!$O$116)*$O$7)-SUM($O581:AF581),((Input!$O$150+Input!$O$116)*$O$7)/A8taxstdlife))</f>
        <v>0</v>
      </c>
      <c r="AH581" s="168">
        <f>IF(A8taxstdlife="n/a","n/a",IF(AH$3&gt;(A8taxstdlife+$E581),((Input!$O$150+Input!$O$116)*$O$7)-SUM($O581:AG581),((Input!$O$150+Input!$O$116)*$O$7)/A8taxstdlife))</f>
        <v>0</v>
      </c>
      <c r="AI581" s="168">
        <f>IF(A8taxstdlife="n/a","n/a",IF(AI$3&gt;(A8taxstdlife+$E581),((Input!$O$150+Input!$O$116)*$O$7)-SUM($O581:AH581),((Input!$O$150+Input!$O$116)*$O$7)/A8taxstdlife))</f>
        <v>0</v>
      </c>
      <c r="AJ581" s="168">
        <f>IF(A8taxstdlife="n/a","n/a",IF(AJ$3&gt;(A8taxstdlife+$E581),((Input!$O$150+Input!$O$116)*$O$7)-SUM($O581:AI581),((Input!$O$150+Input!$O$116)*$O$7)/A8taxstdlife))</f>
        <v>0</v>
      </c>
      <c r="AK581" s="168">
        <f>IF(A8taxstdlife="n/a","n/a",IF(AK$3&gt;(A8taxstdlife+$E581),((Input!$O$150+Input!$O$116)*$O$7)-SUM($O581:AJ581),((Input!$O$150+Input!$O$116)*$O$7)/A8taxstdlife))</f>
        <v>0</v>
      </c>
      <c r="AL581" s="168">
        <f>IF(A8taxstdlife="n/a","n/a",IF(AL$3&gt;(A8taxstdlife+$E581),((Input!$O$150+Input!$O$116)*$O$7)-SUM($O581:AK581),((Input!$O$150+Input!$O$116)*$O$7)/A8taxstdlife))</f>
        <v>0</v>
      </c>
      <c r="AM581" s="168">
        <f>IF(A8taxstdlife="n/a","n/a",IF(AM$3&gt;(A8taxstdlife+$E581),((Input!$O$150+Input!$O$116)*$O$7)-SUM($O581:AL581),((Input!$O$150+Input!$O$116)*$O$7)/A8taxstdlife))</f>
        <v>0</v>
      </c>
      <c r="AN581" s="168">
        <f>IF(A8taxstdlife="n/a","n/a",IF(AN$3&gt;(A8taxstdlife+$E581),((Input!$O$150+Input!$O$116)*$O$7)-SUM($O581:AM581),((Input!$O$150+Input!$O$116)*$O$7)/A8taxstdlife))</f>
        <v>0</v>
      </c>
      <c r="AO581" s="168">
        <f>IF(A8taxstdlife="n/a","n/a",IF(AO$3&gt;(A8taxstdlife+$E581),((Input!$O$150+Input!$O$116)*$O$7)-SUM($O581:AN581),((Input!$O$150+Input!$O$116)*$O$7)/A8taxstdlife))</f>
        <v>0</v>
      </c>
      <c r="AP581" s="168">
        <f>IF(A8taxstdlife="n/a","n/a",IF(AP$3&gt;(A8taxstdlife+$E581),((Input!$O$150+Input!$O$116)*$O$7)-SUM($O581:AO581),((Input!$O$150+Input!$O$116)*$O$7)/A8taxstdlife))</f>
        <v>0</v>
      </c>
      <c r="AQ581" s="168">
        <f>IF(A8taxstdlife="n/a","n/a",IF(AQ$3&gt;(A8taxstdlife+$E581),((Input!$O$150+Input!$O$116)*$O$7)-SUM($O581:AP581),((Input!$O$150+Input!$O$116)*$O$7)/A8taxstdlife))</f>
        <v>0</v>
      </c>
      <c r="AR581" s="168">
        <f>IF(A8taxstdlife="n/a","n/a",IF(AR$3&gt;(A8taxstdlife+$E581),((Input!$O$150+Input!$O$116)*$O$7)-SUM($O581:AQ581),((Input!$O$150+Input!$O$116)*$O$7)/A8taxstdlife))</f>
        <v>0</v>
      </c>
      <c r="AS581" s="168">
        <f>IF(A8taxstdlife="n/a","n/a",IF(AS$3&gt;(A8taxstdlife+$E581),((Input!$O$150+Input!$O$116)*$O$7)-SUM($O581:AR581),((Input!$O$150+Input!$O$116)*$O$7)/A8taxstdlife))</f>
        <v>0</v>
      </c>
      <c r="AT581" s="168">
        <f>IF(A8taxstdlife="n/a","n/a",IF(AT$3&gt;(A8taxstdlife+$E581),((Input!$O$150+Input!$O$116)*$O$7)-SUM($O581:AS581),((Input!$O$150+Input!$O$116)*$O$7)/A8taxstdlife))</f>
        <v>0</v>
      </c>
      <c r="AU581" s="168">
        <f>IF(A8taxstdlife="n/a","n/a",IF(AU$3&gt;(A8taxstdlife+$E581),((Input!$O$150+Input!$O$116)*$O$7)-SUM($O581:AT581),((Input!$O$150+Input!$O$116)*$O$7)/A8taxstdlife))</f>
        <v>0</v>
      </c>
      <c r="AV581" s="168">
        <f>IF(A8taxstdlife="n/a","n/a",IF(AV$3&gt;(A8taxstdlife+$E581),((Input!$O$150+Input!$O$116)*$O$7)-SUM($O581:AU581),((Input!$O$150+Input!$O$116)*$O$7)/A8taxstdlife))</f>
        <v>0</v>
      </c>
      <c r="AW581" s="168">
        <f>IF(A8taxstdlife="n/a","n/a",IF(AW$3&gt;(A8taxstdlife+$E581),((Input!$O$150+Input!$O$116)*$O$7)-SUM($O581:AV581),((Input!$O$150+Input!$O$116)*$O$7)/A8taxstdlife))</f>
        <v>0</v>
      </c>
      <c r="AX581" s="168">
        <f>IF(A8taxstdlife="n/a","n/a",IF(AX$3&gt;(A8taxstdlife+$E581),((Input!$O$150+Input!$O$116)*$O$7)-SUM($O581:AW581),((Input!$O$150+Input!$O$116)*$O$7)/A8taxstdlife))</f>
        <v>0</v>
      </c>
      <c r="AY581" s="168">
        <f>IF(A8taxstdlife="n/a","n/a",IF(AY$3&gt;(A8taxstdlife+$E581),((Input!$O$150+Input!$O$116)*$O$7)-SUM($O581:AX581),((Input!$O$150+Input!$O$116)*$O$7)/A8taxstdlife))</f>
        <v>0</v>
      </c>
      <c r="AZ581" s="168">
        <f>IF(A8taxstdlife="n/a","n/a",IF(AZ$3&gt;(A8taxstdlife+$E581),((Input!$O$150+Input!$O$116)*$O$7)-SUM($O581:AY581),((Input!$O$150+Input!$O$116)*$O$7)/A8taxstdlife))</f>
        <v>0</v>
      </c>
      <c r="BA581" s="168">
        <f>IF(A8taxstdlife="n/a","n/a",IF(BA$3&gt;(A8taxstdlife+$E581),((Input!$O$150+Input!$O$116)*$O$7)-SUM($O581:AZ581),((Input!$O$150+Input!$O$116)*$O$7)/A8taxstdlife))</f>
        <v>0</v>
      </c>
      <c r="BB581" s="168">
        <f>IF(A8taxstdlife="n/a","n/a",IF(BB$3&gt;(A8taxstdlife+$E581),((Input!$O$150+Input!$O$116)*$O$7)-SUM($O581:BA581),((Input!$O$150+Input!$O$116)*$O$7)/A8taxstdlife))</f>
        <v>0</v>
      </c>
      <c r="BC581" s="168">
        <f>IF(A8taxstdlife="n/a","n/a",IF(BC$3&gt;(A8taxstdlife+$E581),((Input!$O$150+Input!$O$116)*$O$7)-SUM($O581:BB581),((Input!$O$150+Input!$O$116)*$O$7)/A8taxstdlife))</f>
        <v>0</v>
      </c>
      <c r="BD581" s="168">
        <f>IF(A8taxstdlife="n/a","n/a",IF(BD$3&gt;(A8taxstdlife+$E581),((Input!$O$150+Input!$O$116)*$O$7)-SUM($O581:BC581),((Input!$O$150+Input!$O$116)*$O$7)/A8taxstdlife))</f>
        <v>0</v>
      </c>
      <c r="BE581" s="168">
        <f>IF(A8taxstdlife="n/a","n/a",IF(BE$3&gt;(A8taxstdlife+$E581),((Input!$O$150+Input!$O$116)*$O$7)-SUM($O581:BD581),((Input!$O$150+Input!$O$116)*$O$7)/A8taxstdlife))</f>
        <v>0</v>
      </c>
      <c r="BF581" s="168">
        <f>IF(A8taxstdlife="n/a","n/a",IF(BF$3&gt;(A8taxstdlife+$E581),((Input!$O$150+Input!$O$116)*$O$7)-SUM($O581:BE581),((Input!$O$150+Input!$O$116)*$O$7)/A8taxstdlife))</f>
        <v>0</v>
      </c>
      <c r="BG581" s="168">
        <f>IF(A8taxstdlife="n/a","n/a",IF(BG$3&gt;(A8taxstdlife+$E581),((Input!$O$150+Input!$O$116)*$O$7)-SUM($O581:BF581),((Input!$O$150+Input!$O$116)*$O$7)/A8taxstdlife))</f>
        <v>0</v>
      </c>
      <c r="BH581" s="168">
        <f>IF(A8taxstdlife="n/a","n/a",IF(BH$3&gt;(A8taxstdlife+$E581),((Input!$O$150+Input!$O$116)*$O$7)-SUM($O581:BG581),((Input!$O$150+Input!$O$116)*$O$7)/A8taxstdlife))</f>
        <v>0</v>
      </c>
      <c r="BI581" s="168">
        <f>IF(A8taxstdlife="n/a","n/a",IF(BI$3&gt;(A8taxstdlife+$E581),((Input!$O$150+Input!$O$116)*$O$7)-SUM($O581:BH581),((Input!$O$150+Input!$O$116)*$O$7)/A8taxstdlife))</f>
        <v>0</v>
      </c>
      <c r="BJ581" s="20"/>
      <c r="BK581" s="20"/>
      <c r="BL581"/>
      <c r="BM581"/>
      <c r="BN581"/>
      <c r="BO581"/>
      <c r="BP581"/>
      <c r="BQ581"/>
      <c r="BR581"/>
      <c r="BS581"/>
      <c r="BT581"/>
      <c r="BU581"/>
      <c r="BV581"/>
      <c r="BW581"/>
      <c r="BX581"/>
      <c r="BY581"/>
      <c r="BZ581"/>
      <c r="CA581"/>
      <c r="CB581"/>
      <c r="CC581"/>
      <c r="CD581"/>
      <c r="CE581"/>
      <c r="CF581"/>
      <c r="CG581"/>
      <c r="CH581"/>
      <c r="CI581"/>
      <c r="CJ581"/>
      <c r="CK581"/>
      <c r="CL581"/>
      <c r="CM581"/>
      <c r="CN581"/>
      <c r="CO581"/>
      <c r="CP581"/>
      <c r="CQ581"/>
      <c r="CR581"/>
      <c r="CS581"/>
      <c r="CT581"/>
      <c r="CU581"/>
      <c r="CV581"/>
      <c r="CW581"/>
      <c r="CX581"/>
      <c r="CY581"/>
      <c r="CZ581"/>
      <c r="DA581"/>
      <c r="DB581"/>
      <c r="DC581"/>
      <c r="DD581"/>
      <c r="DE581"/>
      <c r="DF581"/>
      <c r="DG581"/>
      <c r="DH581"/>
      <c r="DI581"/>
      <c r="DJ581"/>
      <c r="DK581"/>
      <c r="DL581"/>
      <c r="DM581"/>
      <c r="DN581"/>
      <c r="DO581"/>
      <c r="DP581"/>
      <c r="DQ581"/>
      <c r="DR581"/>
      <c r="DS581"/>
      <c r="DT581"/>
      <c r="DU581"/>
      <c r="DV581"/>
      <c r="DW581"/>
      <c r="DX581"/>
      <c r="DY581"/>
      <c r="DZ581"/>
      <c r="EA581"/>
      <c r="EB581"/>
      <c r="EC581"/>
      <c r="ED581"/>
      <c r="EE581"/>
      <c r="EF581"/>
      <c r="EG581"/>
      <c r="EH581"/>
      <c r="EI581"/>
      <c r="EJ581"/>
      <c r="EK581"/>
      <c r="EL581"/>
      <c r="EM581"/>
      <c r="EN581"/>
      <c r="EO581"/>
      <c r="EP581"/>
      <c r="EQ581"/>
      <c r="ER581"/>
      <c r="ES581"/>
      <c r="ET581"/>
      <c r="EU581"/>
      <c r="EV581"/>
      <c r="EW581"/>
      <c r="EX581"/>
      <c r="EY581"/>
      <c r="EZ581"/>
      <c r="FA581"/>
      <c r="FB581"/>
      <c r="FC581"/>
      <c r="FD581"/>
      <c r="FE581"/>
      <c r="FF581"/>
      <c r="FG581"/>
      <c r="FH581"/>
      <c r="FI581"/>
      <c r="FJ581"/>
      <c r="FK581"/>
      <c r="FL581"/>
      <c r="FM581"/>
      <c r="FN581"/>
      <c r="FO581"/>
      <c r="FP581"/>
      <c r="FQ581"/>
      <c r="FR581"/>
      <c r="FS581"/>
      <c r="FT581"/>
      <c r="FU581"/>
      <c r="FV581"/>
      <c r="FW581"/>
      <c r="FX581"/>
      <c r="FY581"/>
      <c r="FZ581"/>
      <c r="GA581"/>
      <c r="GB581"/>
      <c r="GC581"/>
      <c r="GD581"/>
      <c r="GE581"/>
      <c r="GF581"/>
      <c r="GG581"/>
      <c r="GH581"/>
      <c r="GI581"/>
      <c r="GJ581"/>
      <c r="GK581"/>
      <c r="GL581"/>
      <c r="GM581"/>
      <c r="GN581"/>
      <c r="GO581"/>
      <c r="GP581"/>
      <c r="GQ581"/>
      <c r="GR581"/>
      <c r="GS581"/>
      <c r="GT581"/>
      <c r="GU581"/>
      <c r="GV581"/>
      <c r="GW581"/>
      <c r="GX581"/>
      <c r="GY581"/>
      <c r="GZ581"/>
      <c r="HA581"/>
      <c r="HB581"/>
      <c r="HC581"/>
      <c r="HD581"/>
      <c r="HE581"/>
      <c r="HF581"/>
      <c r="HG581"/>
      <c r="HH581"/>
      <c r="HI581"/>
      <c r="HJ581"/>
      <c r="HK581"/>
      <c r="HL581"/>
      <c r="HM581"/>
      <c r="HN581"/>
      <c r="HO581"/>
      <c r="HP581"/>
      <c r="HQ581"/>
      <c r="HR581"/>
      <c r="HS581"/>
      <c r="HT581"/>
      <c r="HU581"/>
      <c r="HV581"/>
      <c r="HW581"/>
      <c r="HX581"/>
      <c r="HY581"/>
      <c r="HZ581"/>
      <c r="IA581"/>
      <c r="IB581"/>
      <c r="IC581"/>
      <c r="ID581"/>
      <c r="IE581"/>
      <c r="IF581"/>
      <c r="IG581"/>
      <c r="IH581"/>
      <c r="II581"/>
      <c r="IJ581"/>
      <c r="IK581"/>
      <c r="IL581"/>
      <c r="IM581"/>
      <c r="IN581"/>
      <c r="IO581"/>
      <c r="IP581"/>
      <c r="IQ581"/>
      <c r="IR581"/>
      <c r="IS581"/>
      <c r="IT581"/>
      <c r="IU581"/>
      <c r="IV581"/>
    </row>
    <row r="582" spans="1:256" s="5" customFormat="1" hidden="1" outlineLevel="2">
      <c r="A582" s="20"/>
      <c r="B582" s="20"/>
      <c r="C582" s="38"/>
      <c r="D582" s="641"/>
      <c r="E582" s="288">
        <v>10</v>
      </c>
      <c r="F582" s="40"/>
      <c r="G582" s="313"/>
      <c r="H582" s="315"/>
      <c r="I582" s="315"/>
      <c r="J582" s="315"/>
      <c r="K582" s="315"/>
      <c r="L582" s="315"/>
      <c r="M582" s="315"/>
      <c r="N582" s="315"/>
      <c r="O582" s="315"/>
      <c r="P582" s="314"/>
      <c r="Q582" s="168">
        <f>IF(A8taxstdlife="n/a","n/a",IF(Q$3&gt;(A8taxstdlife+$E582),((Input!$P$150+Input!$P$116)*$P$7)-SUM($P582:P582),((Input!$P$150+Input!$P$116)*$P$7)/A8taxstdlife))</f>
        <v>0</v>
      </c>
      <c r="R582" s="168">
        <f>IF(A8taxstdlife="n/a","n/a",IF(R$3&gt;(A8taxstdlife+$E582),((Input!$P$150+Input!$P$116)*$P$7)-SUM($P582:Q582),((Input!$P$150+Input!$P$116)*$P$7)/A8taxstdlife))</f>
        <v>0</v>
      </c>
      <c r="S582" s="168">
        <f>IF(A8taxstdlife="n/a","n/a",IF(S$3&gt;(A8taxstdlife+$E582),((Input!$P$150+Input!$P$116)*$P$7)-SUM($P582:R582),((Input!$P$150+Input!$P$116)*$P$7)/A8taxstdlife))</f>
        <v>0</v>
      </c>
      <c r="T582" s="168">
        <f>IF(A8taxstdlife="n/a","n/a",IF(T$3&gt;(A8taxstdlife+$E582),((Input!$P$150+Input!$P$116)*$P$7)-SUM($P582:S582),((Input!$P$150+Input!$P$116)*$P$7)/A8taxstdlife))</f>
        <v>0</v>
      </c>
      <c r="U582" s="168">
        <f>IF(A8taxstdlife="n/a","n/a",IF(U$3&gt;(A8taxstdlife+$E582),((Input!$P$150+Input!$P$116)*$P$7)-SUM($P582:T582),((Input!$P$150+Input!$P$116)*$P$7)/A8taxstdlife))</f>
        <v>0</v>
      </c>
      <c r="V582" s="168">
        <f>IF(A8taxstdlife="n/a","n/a",IF(V$3&gt;(A8taxstdlife+$E582),((Input!$P$150+Input!$P$116)*$P$7)-SUM($P582:U582),((Input!$P$150+Input!$P$116)*$P$7)/A8taxstdlife))</f>
        <v>0</v>
      </c>
      <c r="W582" s="168">
        <f>IF(A8taxstdlife="n/a","n/a",IF(W$3&gt;(A8taxstdlife+$E582),((Input!$P$150+Input!$P$116)*$P$7)-SUM($P582:V582),((Input!$P$150+Input!$P$116)*$P$7)/A8taxstdlife))</f>
        <v>0</v>
      </c>
      <c r="X582" s="168">
        <f>IF(A8taxstdlife="n/a","n/a",IF(X$3&gt;(A8taxstdlife+$E582),((Input!$P$150+Input!$P$116)*$P$7)-SUM($P582:W582),((Input!$P$150+Input!$P$116)*$P$7)/A8taxstdlife))</f>
        <v>0</v>
      </c>
      <c r="Y582" s="168">
        <f>IF(A8taxstdlife="n/a","n/a",IF(Y$3&gt;(A8taxstdlife+$E582),((Input!$P$150+Input!$P$116)*$P$7)-SUM($P582:X582),((Input!$P$150+Input!$P$116)*$P$7)/A8taxstdlife))</f>
        <v>0</v>
      </c>
      <c r="Z582" s="168">
        <f>IF(A8taxstdlife="n/a","n/a",IF(Z$3&gt;(A8taxstdlife+$E582),((Input!$P$150+Input!$P$116)*$P$7)-SUM($P582:Y582),((Input!$P$150+Input!$P$116)*$P$7)/A8taxstdlife))</f>
        <v>0</v>
      </c>
      <c r="AA582" s="168">
        <f>IF(A8taxstdlife="n/a","n/a",IF(AA$3&gt;(A8taxstdlife+$E582),((Input!$P$150+Input!$P$116)*$P$7)-SUM($P582:Z582),((Input!$P$150+Input!$P$116)*$P$7)/A8taxstdlife))</f>
        <v>0</v>
      </c>
      <c r="AB582" s="168">
        <f>IF(A8taxstdlife="n/a","n/a",IF(AB$3&gt;(A8taxstdlife+$E582),((Input!$P$150+Input!$P$116)*$P$7)-SUM($P582:AA582),((Input!$P$150+Input!$P$116)*$P$7)/A8taxstdlife))</f>
        <v>0</v>
      </c>
      <c r="AC582" s="168">
        <f>IF(A8taxstdlife="n/a","n/a",IF(AC$3&gt;(A8taxstdlife+$E582),((Input!$P$150+Input!$P$116)*$P$7)-SUM($P582:AB582),((Input!$P$150+Input!$P$116)*$P$7)/A8taxstdlife))</f>
        <v>0</v>
      </c>
      <c r="AD582" s="168">
        <f>IF(A8taxstdlife="n/a","n/a",IF(AD$3&gt;(A8taxstdlife+$E582),((Input!$P$150+Input!$P$116)*$P$7)-SUM($P582:AC582),((Input!$P$150+Input!$P$116)*$P$7)/A8taxstdlife))</f>
        <v>0</v>
      </c>
      <c r="AE582" s="168">
        <f>IF(A8taxstdlife="n/a","n/a",IF(AE$3&gt;(A8taxstdlife+$E582),((Input!$P$150+Input!$P$116)*$P$7)-SUM($P582:AD582),((Input!$P$150+Input!$P$116)*$P$7)/A8taxstdlife))</f>
        <v>0</v>
      </c>
      <c r="AF582" s="168">
        <f>IF(A8taxstdlife="n/a","n/a",IF(AF$3&gt;(A8taxstdlife+$E582),((Input!$P$150+Input!$P$116)*$P$7)-SUM($P582:AE582),((Input!$P$150+Input!$P$116)*$P$7)/A8taxstdlife))</f>
        <v>0</v>
      </c>
      <c r="AG582" s="168">
        <f>IF(A8taxstdlife="n/a","n/a",IF(AG$3&gt;(A8taxstdlife+$E582),((Input!$P$150+Input!$P$116)*$P$7)-SUM($P582:AF582),((Input!$P$150+Input!$P$116)*$P$7)/A8taxstdlife))</f>
        <v>0</v>
      </c>
      <c r="AH582" s="168">
        <f>IF(A8taxstdlife="n/a","n/a",IF(AH$3&gt;(A8taxstdlife+$E582),((Input!$P$150+Input!$P$116)*$P$7)-SUM($P582:AG582),((Input!$P$150+Input!$P$116)*$P$7)/A8taxstdlife))</f>
        <v>0</v>
      </c>
      <c r="AI582" s="168">
        <f>IF(A8taxstdlife="n/a","n/a",IF(AI$3&gt;(A8taxstdlife+$E582),((Input!$P$150+Input!$P$116)*$P$7)-SUM($P582:AH582),((Input!$P$150+Input!$P$116)*$P$7)/A8taxstdlife))</f>
        <v>0</v>
      </c>
      <c r="AJ582" s="168">
        <f>IF(A8taxstdlife="n/a","n/a",IF(AJ$3&gt;(A8taxstdlife+$E582),((Input!$P$150+Input!$P$116)*$P$7)-SUM($P582:AI582),((Input!$P$150+Input!$P$116)*$P$7)/A8taxstdlife))</f>
        <v>0</v>
      </c>
      <c r="AK582" s="168">
        <f>IF(A8taxstdlife="n/a","n/a",IF(AK$3&gt;(A8taxstdlife+$E582),((Input!$P$150+Input!$P$116)*$P$7)-SUM($P582:AJ582),((Input!$P$150+Input!$P$116)*$P$7)/A8taxstdlife))</f>
        <v>0</v>
      </c>
      <c r="AL582" s="168">
        <f>IF(A8taxstdlife="n/a","n/a",IF(AL$3&gt;(A8taxstdlife+$E582),((Input!$P$150+Input!$P$116)*$P$7)-SUM($P582:AK582),((Input!$P$150+Input!$P$116)*$P$7)/A8taxstdlife))</f>
        <v>0</v>
      </c>
      <c r="AM582" s="168">
        <f>IF(A8taxstdlife="n/a","n/a",IF(AM$3&gt;(A8taxstdlife+$E582),((Input!$P$150+Input!$P$116)*$P$7)-SUM($P582:AL582),((Input!$P$150+Input!$P$116)*$P$7)/A8taxstdlife))</f>
        <v>0</v>
      </c>
      <c r="AN582" s="168">
        <f>IF(A8taxstdlife="n/a","n/a",IF(AN$3&gt;(A8taxstdlife+$E582),((Input!$P$150+Input!$P$116)*$P$7)-SUM($P582:AM582),((Input!$P$150+Input!$P$116)*$P$7)/A8taxstdlife))</f>
        <v>0</v>
      </c>
      <c r="AO582" s="168">
        <f>IF(A8taxstdlife="n/a","n/a",IF(AO$3&gt;(A8taxstdlife+$E582),((Input!$P$150+Input!$P$116)*$P$7)-SUM($P582:AN582),((Input!$P$150+Input!$P$116)*$P$7)/A8taxstdlife))</f>
        <v>0</v>
      </c>
      <c r="AP582" s="168">
        <f>IF(A8taxstdlife="n/a","n/a",IF(AP$3&gt;(A8taxstdlife+$E582),((Input!$P$150+Input!$P$116)*$P$7)-SUM($P582:AO582),((Input!$P$150+Input!$P$116)*$P$7)/A8taxstdlife))</f>
        <v>0</v>
      </c>
      <c r="AQ582" s="168">
        <f>IF(A8taxstdlife="n/a","n/a",IF(AQ$3&gt;(A8taxstdlife+$E582),((Input!$P$150+Input!$P$116)*$P$7)-SUM($P582:AP582),((Input!$P$150+Input!$P$116)*$P$7)/A8taxstdlife))</f>
        <v>0</v>
      </c>
      <c r="AR582" s="168">
        <f>IF(A8taxstdlife="n/a","n/a",IF(AR$3&gt;(A8taxstdlife+$E582),((Input!$P$150+Input!$P$116)*$P$7)-SUM($P582:AQ582),((Input!$P$150+Input!$P$116)*$P$7)/A8taxstdlife))</f>
        <v>0</v>
      </c>
      <c r="AS582" s="168">
        <f>IF(A8taxstdlife="n/a","n/a",IF(AS$3&gt;(A8taxstdlife+$E582),((Input!$P$150+Input!$P$116)*$P$7)-SUM($P582:AR582),((Input!$P$150+Input!$P$116)*$P$7)/A8taxstdlife))</f>
        <v>0</v>
      </c>
      <c r="AT582" s="168">
        <f>IF(A8taxstdlife="n/a","n/a",IF(AT$3&gt;(A8taxstdlife+$E582),((Input!$P$150+Input!$P$116)*$P$7)-SUM($P582:AS582),((Input!$P$150+Input!$P$116)*$P$7)/A8taxstdlife))</f>
        <v>0</v>
      </c>
      <c r="AU582" s="168">
        <f>IF(A8taxstdlife="n/a","n/a",IF(AU$3&gt;(A8taxstdlife+$E582),((Input!$P$150+Input!$P$116)*$P$7)-SUM($P582:AT582),((Input!$P$150+Input!$P$116)*$P$7)/A8taxstdlife))</f>
        <v>0</v>
      </c>
      <c r="AV582" s="168">
        <f>IF(A8taxstdlife="n/a","n/a",IF(AV$3&gt;(A8taxstdlife+$E582),((Input!$P$150+Input!$P$116)*$P$7)-SUM($P582:AU582),((Input!$P$150+Input!$P$116)*$P$7)/A8taxstdlife))</f>
        <v>0</v>
      </c>
      <c r="AW582" s="168">
        <f>IF(A8taxstdlife="n/a","n/a",IF(AW$3&gt;(A8taxstdlife+$E582),((Input!$P$150+Input!$P$116)*$P$7)-SUM($P582:AV582),((Input!$P$150+Input!$P$116)*$P$7)/A8taxstdlife))</f>
        <v>0</v>
      </c>
      <c r="AX582" s="168">
        <f>IF(A8taxstdlife="n/a","n/a",IF(AX$3&gt;(A8taxstdlife+$E582),((Input!$P$150+Input!$P$116)*$P$7)-SUM($P582:AW582),((Input!$P$150+Input!$P$116)*$P$7)/A8taxstdlife))</f>
        <v>0</v>
      </c>
      <c r="AY582" s="168">
        <f>IF(A8taxstdlife="n/a","n/a",IF(AY$3&gt;(A8taxstdlife+$E582),((Input!$P$150+Input!$P$116)*$P$7)-SUM($P582:AX582),((Input!$P$150+Input!$P$116)*$P$7)/A8taxstdlife))</f>
        <v>0</v>
      </c>
      <c r="AZ582" s="168">
        <f>IF(A8taxstdlife="n/a","n/a",IF(AZ$3&gt;(A8taxstdlife+$E582),((Input!$P$150+Input!$P$116)*$P$7)-SUM($P582:AY582),((Input!$P$150+Input!$P$116)*$P$7)/A8taxstdlife))</f>
        <v>0</v>
      </c>
      <c r="BA582" s="168">
        <f>IF(A8taxstdlife="n/a","n/a",IF(BA$3&gt;(A8taxstdlife+$E582),((Input!$P$150+Input!$P$116)*$P$7)-SUM($P582:AZ582),((Input!$P$150+Input!$P$116)*$P$7)/A8taxstdlife))</f>
        <v>0</v>
      </c>
      <c r="BB582" s="168">
        <f>IF(A8taxstdlife="n/a","n/a",IF(BB$3&gt;(A8taxstdlife+$E582),((Input!$P$150+Input!$P$116)*$P$7)-SUM($P582:BA582),((Input!$P$150+Input!$P$116)*$P$7)/A8taxstdlife))</f>
        <v>0</v>
      </c>
      <c r="BC582" s="168">
        <f>IF(A8taxstdlife="n/a","n/a",IF(BC$3&gt;(A8taxstdlife+$E582),((Input!$P$150+Input!$P$116)*$P$7)-SUM($P582:BB582),((Input!$P$150+Input!$P$116)*$P$7)/A8taxstdlife))</f>
        <v>0</v>
      </c>
      <c r="BD582" s="168">
        <f>IF(A8taxstdlife="n/a","n/a",IF(BD$3&gt;(A8taxstdlife+$E582),((Input!$P$150+Input!$P$116)*$P$7)-SUM($P582:BC582),((Input!$P$150+Input!$P$116)*$P$7)/A8taxstdlife))</f>
        <v>0</v>
      </c>
      <c r="BE582" s="168">
        <f>IF(A8taxstdlife="n/a","n/a",IF(BE$3&gt;(A8taxstdlife+$E582),((Input!$P$150+Input!$P$116)*$P$7)-SUM($P582:BD582),((Input!$P$150+Input!$P$116)*$P$7)/A8taxstdlife))</f>
        <v>0</v>
      </c>
      <c r="BF582" s="168">
        <f>IF(A8taxstdlife="n/a","n/a",IF(BF$3&gt;(A8taxstdlife+$E582),((Input!$P$150+Input!$P$116)*$P$7)-SUM($P582:BE582),((Input!$P$150+Input!$P$116)*$P$7)/A8taxstdlife))</f>
        <v>0</v>
      </c>
      <c r="BG582" s="168">
        <f>IF(A8taxstdlife="n/a","n/a",IF(BG$3&gt;(A8taxstdlife+$E582),((Input!$P$150+Input!$P$116)*$P$7)-SUM($P582:BF582),((Input!$P$150+Input!$P$116)*$P$7)/A8taxstdlife))</f>
        <v>0</v>
      </c>
      <c r="BH582" s="168">
        <f>IF(A8taxstdlife="n/a","n/a",IF(BH$3&gt;(A8taxstdlife+$E582),((Input!$P$150+Input!$P$116)*$P$7)-SUM($P582:BG582),((Input!$P$150+Input!$P$116)*$P$7)/A8taxstdlife))</f>
        <v>0</v>
      </c>
      <c r="BI582" s="168">
        <f>IF(A8taxstdlife="n/a","n/a",IF(BI$3&gt;(A8taxstdlife+$E582),((Input!$P$150+Input!$P$116)*$P$7)-SUM($P582:BH582),((Input!$P$150+Input!$P$116)*$P$7)/A8taxstdlife))</f>
        <v>0</v>
      </c>
      <c r="BJ582" s="20"/>
      <c r="BK582" s="20"/>
      <c r="BL582"/>
      <c r="BM582"/>
      <c r="BN582"/>
      <c r="BO582"/>
      <c r="BP582"/>
      <c r="BQ582"/>
      <c r="BR582"/>
      <c r="BS582"/>
      <c r="BT582"/>
      <c r="BU582"/>
      <c r="BV582"/>
      <c r="BW582"/>
      <c r="BX582"/>
      <c r="BY582"/>
      <c r="BZ582"/>
      <c r="CA582"/>
      <c r="CB582"/>
      <c r="CC582"/>
      <c r="CD582"/>
      <c r="CE582"/>
      <c r="CF582"/>
      <c r="CG582"/>
      <c r="CH582"/>
      <c r="CI582"/>
      <c r="CJ582"/>
      <c r="CK582"/>
      <c r="CL582"/>
      <c r="CM582"/>
      <c r="CN582"/>
      <c r="CO582"/>
      <c r="CP582"/>
      <c r="CQ582"/>
      <c r="CR582"/>
      <c r="CS582"/>
      <c r="CT582"/>
      <c r="CU582"/>
      <c r="CV582"/>
      <c r="CW582"/>
      <c r="CX582"/>
      <c r="CY582"/>
      <c r="CZ582"/>
      <c r="DA582"/>
      <c r="DB582"/>
      <c r="DC582"/>
      <c r="DD582"/>
      <c r="DE582"/>
      <c r="DF582"/>
      <c r="DG582"/>
      <c r="DH582"/>
      <c r="DI582"/>
      <c r="DJ582"/>
      <c r="DK582"/>
      <c r="DL582"/>
      <c r="DM582"/>
      <c r="DN582"/>
      <c r="DO582"/>
      <c r="DP582"/>
      <c r="DQ582"/>
      <c r="DR582"/>
      <c r="DS582"/>
      <c r="DT582"/>
      <c r="DU582"/>
      <c r="DV582"/>
      <c r="DW582"/>
      <c r="DX582"/>
      <c r="DY582"/>
      <c r="DZ582"/>
      <c r="EA582"/>
      <c r="EB582"/>
      <c r="EC582"/>
      <c r="ED582"/>
      <c r="EE582"/>
      <c r="EF582"/>
      <c r="EG582"/>
      <c r="EH582"/>
      <c r="EI582"/>
      <c r="EJ582"/>
      <c r="EK582"/>
      <c r="EL582"/>
      <c r="EM582"/>
      <c r="EN582"/>
      <c r="EO582"/>
      <c r="EP582"/>
      <c r="EQ582"/>
      <c r="ER582"/>
      <c r="ES582"/>
      <c r="ET582"/>
      <c r="EU582"/>
      <c r="EV582"/>
      <c r="EW582"/>
      <c r="EX582"/>
      <c r="EY582"/>
      <c r="EZ582"/>
      <c r="FA582"/>
      <c r="FB582"/>
      <c r="FC582"/>
      <c r="FD582"/>
      <c r="FE582"/>
      <c r="FF582"/>
      <c r="FG582"/>
      <c r="FH582"/>
      <c r="FI582"/>
      <c r="FJ582"/>
      <c r="FK582"/>
      <c r="FL582"/>
      <c r="FM582"/>
      <c r="FN582"/>
      <c r="FO582"/>
      <c r="FP582"/>
      <c r="FQ582"/>
      <c r="FR582"/>
      <c r="FS582"/>
      <c r="FT582"/>
      <c r="FU582"/>
      <c r="FV582"/>
      <c r="FW582"/>
      <c r="FX582"/>
      <c r="FY582"/>
      <c r="FZ582"/>
      <c r="GA582"/>
      <c r="GB582"/>
      <c r="GC582"/>
      <c r="GD582"/>
      <c r="GE582"/>
      <c r="GF582"/>
      <c r="GG582"/>
      <c r="GH582"/>
      <c r="GI582"/>
      <c r="GJ582"/>
      <c r="GK582"/>
      <c r="GL582"/>
      <c r="GM582"/>
      <c r="GN582"/>
      <c r="GO582"/>
      <c r="GP582"/>
      <c r="GQ582"/>
      <c r="GR582"/>
      <c r="GS582"/>
      <c r="GT582"/>
      <c r="GU582"/>
      <c r="GV582"/>
      <c r="GW582"/>
      <c r="GX582"/>
      <c r="GY582"/>
      <c r="GZ582"/>
      <c r="HA582"/>
      <c r="HB582"/>
      <c r="HC582"/>
      <c r="HD582"/>
      <c r="HE582"/>
      <c r="HF582"/>
      <c r="HG582"/>
      <c r="HH582"/>
      <c r="HI582"/>
      <c r="HJ582"/>
      <c r="HK582"/>
      <c r="HL582"/>
      <c r="HM582"/>
      <c r="HN582"/>
      <c r="HO582"/>
      <c r="HP582"/>
      <c r="HQ582"/>
      <c r="HR582"/>
      <c r="HS582"/>
      <c r="HT582"/>
      <c r="HU582"/>
      <c r="HV582"/>
      <c r="HW582"/>
      <c r="HX582"/>
      <c r="HY582"/>
      <c r="HZ582"/>
      <c r="IA582"/>
      <c r="IB582"/>
      <c r="IC582"/>
      <c r="ID582"/>
      <c r="IE582"/>
      <c r="IF582"/>
      <c r="IG582"/>
      <c r="IH582"/>
      <c r="II582"/>
      <c r="IJ582"/>
      <c r="IK582"/>
      <c r="IL582"/>
      <c r="IM582"/>
      <c r="IN582"/>
      <c r="IO582"/>
      <c r="IP582"/>
      <c r="IQ582"/>
      <c r="IR582"/>
      <c r="IS582"/>
      <c r="IT582"/>
      <c r="IU582"/>
      <c r="IV582"/>
    </row>
    <row r="583" spans="1:256" s="5" customFormat="1" hidden="1" outlineLevel="1">
      <c r="A583" s="20"/>
      <c r="B583" s="20"/>
      <c r="C583" s="38" t="str">
        <f>Asset8</f>
        <v>Customer Metering (digital)</v>
      </c>
      <c r="D583" s="20"/>
      <c r="E583" s="20"/>
      <c r="F583" s="35"/>
      <c r="G583" s="163">
        <f t="shared" ref="G583:AL583" si="120">SUM(G571:G582)</f>
        <v>0</v>
      </c>
      <c r="H583" s="163">
        <f t="shared" si="120"/>
        <v>0</v>
      </c>
      <c r="I583" s="163">
        <f t="shared" si="120"/>
        <v>0</v>
      </c>
      <c r="J583" s="163">
        <f t="shared" si="120"/>
        <v>0</v>
      </c>
      <c r="K583" s="163">
        <f t="shared" si="120"/>
        <v>0</v>
      </c>
      <c r="L583" s="163">
        <f t="shared" si="120"/>
        <v>0</v>
      </c>
      <c r="M583" s="163">
        <f t="shared" si="120"/>
        <v>0</v>
      </c>
      <c r="N583" s="163">
        <f t="shared" si="120"/>
        <v>0</v>
      </c>
      <c r="O583" s="163">
        <f t="shared" si="120"/>
        <v>0</v>
      </c>
      <c r="P583" s="163">
        <f t="shared" si="120"/>
        <v>0</v>
      </c>
      <c r="Q583" s="163">
        <f t="shared" si="120"/>
        <v>0</v>
      </c>
      <c r="R583" s="163">
        <f t="shared" si="120"/>
        <v>0</v>
      </c>
      <c r="S583" s="163">
        <f t="shared" si="120"/>
        <v>0</v>
      </c>
      <c r="T583" s="163">
        <f t="shared" si="120"/>
        <v>0</v>
      </c>
      <c r="U583" s="163">
        <f t="shared" si="120"/>
        <v>0</v>
      </c>
      <c r="V583" s="163">
        <f t="shared" si="120"/>
        <v>0</v>
      </c>
      <c r="W583" s="163">
        <f t="shared" si="120"/>
        <v>0</v>
      </c>
      <c r="X583" s="163">
        <f t="shared" si="120"/>
        <v>0</v>
      </c>
      <c r="Y583" s="163">
        <f t="shared" si="120"/>
        <v>0</v>
      </c>
      <c r="Z583" s="163">
        <f t="shared" si="120"/>
        <v>0</v>
      </c>
      <c r="AA583" s="163">
        <f t="shared" si="120"/>
        <v>0</v>
      </c>
      <c r="AB583" s="163">
        <f t="shared" si="120"/>
        <v>0</v>
      </c>
      <c r="AC583" s="163">
        <f t="shared" si="120"/>
        <v>0</v>
      </c>
      <c r="AD583" s="163">
        <f t="shared" si="120"/>
        <v>0</v>
      </c>
      <c r="AE583" s="163">
        <f t="shared" si="120"/>
        <v>0</v>
      </c>
      <c r="AF583" s="163">
        <f t="shared" si="120"/>
        <v>0</v>
      </c>
      <c r="AG583" s="163">
        <f t="shared" si="120"/>
        <v>0</v>
      </c>
      <c r="AH583" s="163">
        <f t="shared" si="120"/>
        <v>0</v>
      </c>
      <c r="AI583" s="163">
        <f t="shared" si="120"/>
        <v>0</v>
      </c>
      <c r="AJ583" s="163">
        <f t="shared" si="120"/>
        <v>0</v>
      </c>
      <c r="AK583" s="163">
        <f t="shared" si="120"/>
        <v>0</v>
      </c>
      <c r="AL583" s="163">
        <f t="shared" si="120"/>
        <v>0</v>
      </c>
      <c r="AM583" s="163">
        <f t="shared" ref="AM583:BI583" si="121">SUM(AM571:AM582)</f>
        <v>0</v>
      </c>
      <c r="AN583" s="163">
        <f t="shared" si="121"/>
        <v>0</v>
      </c>
      <c r="AO583" s="163">
        <f t="shared" si="121"/>
        <v>0</v>
      </c>
      <c r="AP583" s="163">
        <f t="shared" si="121"/>
        <v>0</v>
      </c>
      <c r="AQ583" s="163">
        <f t="shared" si="121"/>
        <v>0</v>
      </c>
      <c r="AR583" s="163">
        <f t="shared" si="121"/>
        <v>0</v>
      </c>
      <c r="AS583" s="163">
        <f t="shared" si="121"/>
        <v>0</v>
      </c>
      <c r="AT583" s="163">
        <f t="shared" si="121"/>
        <v>0</v>
      </c>
      <c r="AU583" s="163">
        <f t="shared" si="121"/>
        <v>0</v>
      </c>
      <c r="AV583" s="163">
        <f t="shared" si="121"/>
        <v>0</v>
      </c>
      <c r="AW583" s="163">
        <f t="shared" si="121"/>
        <v>0</v>
      </c>
      <c r="AX583" s="163">
        <f t="shared" si="121"/>
        <v>0</v>
      </c>
      <c r="AY583" s="163">
        <f t="shared" si="121"/>
        <v>0</v>
      </c>
      <c r="AZ583" s="163">
        <f t="shared" si="121"/>
        <v>0</v>
      </c>
      <c r="BA583" s="163">
        <f t="shared" si="121"/>
        <v>0</v>
      </c>
      <c r="BB583" s="163">
        <f t="shared" si="121"/>
        <v>0</v>
      </c>
      <c r="BC583" s="163">
        <f t="shared" si="121"/>
        <v>0</v>
      </c>
      <c r="BD583" s="163">
        <f t="shared" si="121"/>
        <v>0</v>
      </c>
      <c r="BE583" s="163">
        <f t="shared" si="121"/>
        <v>0</v>
      </c>
      <c r="BF583" s="163">
        <f t="shared" si="121"/>
        <v>0</v>
      </c>
      <c r="BG583" s="163">
        <f t="shared" si="121"/>
        <v>0</v>
      </c>
      <c r="BH583" s="163">
        <f t="shared" si="121"/>
        <v>0</v>
      </c>
      <c r="BI583" s="163">
        <f t="shared" si="121"/>
        <v>0</v>
      </c>
      <c r="BJ583" s="20"/>
      <c r="BK583" s="20"/>
      <c r="BL583"/>
      <c r="BM583"/>
      <c r="BN583"/>
      <c r="BO583"/>
      <c r="BP583"/>
      <c r="BQ583"/>
      <c r="BR583"/>
      <c r="BS583"/>
      <c r="BT583"/>
      <c r="BU583"/>
      <c r="BV583"/>
      <c r="BW583"/>
      <c r="BX583"/>
      <c r="BY583"/>
      <c r="BZ583"/>
      <c r="CA583"/>
      <c r="CB583"/>
      <c r="CC583"/>
      <c r="CD583"/>
      <c r="CE583"/>
      <c r="CF583"/>
      <c r="CG583"/>
      <c r="CH583"/>
      <c r="CI583"/>
      <c r="CJ583"/>
      <c r="CK583"/>
      <c r="CL583"/>
      <c r="CM583"/>
      <c r="CN583"/>
      <c r="CO583"/>
      <c r="CP583"/>
      <c r="CQ583"/>
      <c r="CR583"/>
      <c r="CS583"/>
      <c r="CT583"/>
      <c r="CU583"/>
      <c r="CV583"/>
      <c r="CW583"/>
      <c r="CX583"/>
      <c r="CY583"/>
      <c r="CZ583"/>
      <c r="DA583"/>
      <c r="DB583"/>
      <c r="DC583"/>
      <c r="DD583"/>
      <c r="DE583"/>
      <c r="DF583"/>
      <c r="DG583"/>
      <c r="DH583"/>
      <c r="DI583"/>
      <c r="DJ583"/>
      <c r="DK583"/>
      <c r="DL583"/>
      <c r="DM583"/>
      <c r="DN583"/>
      <c r="DO583"/>
      <c r="DP583"/>
      <c r="DQ583"/>
      <c r="DR583"/>
      <c r="DS583"/>
      <c r="DT583"/>
      <c r="DU583"/>
      <c r="DV583"/>
      <c r="DW583"/>
      <c r="DX583"/>
      <c r="DY583"/>
      <c r="DZ583"/>
      <c r="EA583"/>
      <c r="EB583"/>
      <c r="EC583"/>
      <c r="ED583"/>
      <c r="EE583"/>
      <c r="EF583"/>
      <c r="EG583"/>
      <c r="EH583"/>
      <c r="EI583"/>
      <c r="EJ583"/>
      <c r="EK583"/>
      <c r="EL583"/>
      <c r="EM583"/>
      <c r="EN583"/>
      <c r="EO583"/>
      <c r="EP583"/>
      <c r="EQ583"/>
      <c r="ER583"/>
      <c r="ES583"/>
      <c r="ET583"/>
      <c r="EU583"/>
      <c r="EV583"/>
      <c r="EW583"/>
      <c r="EX583"/>
      <c r="EY583"/>
      <c r="EZ583"/>
      <c r="FA583"/>
      <c r="FB583"/>
      <c r="FC583"/>
      <c r="FD583"/>
      <c r="FE583"/>
      <c r="FF583"/>
      <c r="FG583"/>
      <c r="FH583"/>
      <c r="FI583"/>
      <c r="FJ583"/>
      <c r="FK583"/>
      <c r="FL583"/>
      <c r="FM583"/>
      <c r="FN583"/>
      <c r="FO583"/>
      <c r="FP583"/>
      <c r="FQ583"/>
      <c r="FR583"/>
      <c r="FS583"/>
      <c r="FT583"/>
      <c r="FU583"/>
      <c r="FV583"/>
      <c r="FW583"/>
      <c r="FX583"/>
      <c r="FY583"/>
      <c r="FZ583"/>
      <c r="GA583"/>
      <c r="GB583"/>
      <c r="GC583"/>
      <c r="GD583"/>
      <c r="GE583"/>
      <c r="GF583"/>
      <c r="GG583"/>
      <c r="GH583"/>
      <c r="GI583"/>
      <c r="GJ583"/>
      <c r="GK583"/>
      <c r="GL583"/>
      <c r="GM583"/>
      <c r="GN583"/>
      <c r="GO583"/>
      <c r="GP583"/>
      <c r="GQ583"/>
      <c r="GR583"/>
      <c r="GS583"/>
      <c r="GT583"/>
      <c r="GU583"/>
      <c r="GV583"/>
      <c r="GW583"/>
      <c r="GX583"/>
      <c r="GY583"/>
      <c r="GZ583"/>
      <c r="HA583"/>
      <c r="HB583"/>
      <c r="HC583"/>
      <c r="HD583"/>
      <c r="HE583"/>
      <c r="HF583"/>
      <c r="HG583"/>
      <c r="HH583"/>
      <c r="HI583"/>
      <c r="HJ583"/>
      <c r="HK583"/>
      <c r="HL583"/>
      <c r="HM583"/>
      <c r="HN583"/>
      <c r="HO583"/>
      <c r="HP583"/>
      <c r="HQ583"/>
      <c r="HR583"/>
      <c r="HS583"/>
      <c r="HT583"/>
      <c r="HU583"/>
      <c r="HV583"/>
      <c r="HW583"/>
      <c r="HX583"/>
      <c r="HY583"/>
      <c r="HZ583"/>
      <c r="IA583"/>
      <c r="IB583"/>
      <c r="IC583"/>
      <c r="ID583"/>
      <c r="IE583"/>
      <c r="IF583"/>
      <c r="IG583"/>
      <c r="IH583"/>
      <c r="II583"/>
      <c r="IJ583"/>
      <c r="IK583"/>
      <c r="IL583"/>
      <c r="IM583"/>
      <c r="IN583"/>
      <c r="IO583"/>
      <c r="IP583"/>
      <c r="IQ583"/>
      <c r="IR583"/>
      <c r="IS583"/>
      <c r="IT583"/>
      <c r="IU583"/>
      <c r="IV583"/>
    </row>
    <row r="584" spans="1:256" s="5" customFormat="1" hidden="1" outlineLevel="2">
      <c r="A584" s="20"/>
      <c r="B584" s="45" t="str">
        <f>C596</f>
        <v>Communications (digital) - dx</v>
      </c>
      <c r="C584" s="46"/>
      <c r="D584" s="47" t="s">
        <v>72</v>
      </c>
      <c r="E584" s="46"/>
      <c r="F584" s="48"/>
      <c r="G584" s="167">
        <f>IF(G$3&gt;A9taxremlife,A9taxvalue-SUM($F584:F584),IF(A9taxremlife="N/A","n/a",A9taxvalue/A9taxremlife))</f>
        <v>3.7836343194103734</v>
      </c>
      <c r="H584" s="167">
        <f>IF(H$3&gt;A9taxremlife,A9taxvalue-SUM($F584:G584),IF(A9taxremlife="N/A","n/a",A9taxvalue/A9taxremlife))</f>
        <v>3.7836343194103734</v>
      </c>
      <c r="I584" s="167">
        <f>IF(I$3&gt;A9taxremlife,A9taxvalue-SUM($F584:H584),IF(A9taxremlife="N/A","n/a",A9taxvalue/A9taxremlife))</f>
        <v>3.7836343194103734</v>
      </c>
      <c r="J584" s="167">
        <f>IF(J$3&gt;A9taxremlife,A9taxvalue-SUM($F584:I584),IF(A9taxremlife="N/A","n/a",A9taxvalue/A9taxremlife))</f>
        <v>3.7836343194103734</v>
      </c>
      <c r="K584" s="167">
        <f>IF(K$3&gt;A9taxremlife,A9taxvalue-SUM($F584:J584),IF(A9taxremlife="N/A","n/a",A9taxvalue/A9taxremlife))</f>
        <v>2.4402747175788999</v>
      </c>
      <c r="L584" s="167">
        <f>IF(L$3&gt;A9taxremlife,A9taxvalue-SUM($F584:K584),IF(A9taxremlife="N/A","n/a",A9taxvalue/A9taxremlife))</f>
        <v>0</v>
      </c>
      <c r="M584" s="167">
        <f>IF(M$3&gt;A9taxremlife,A9taxvalue-SUM($F584:L584),IF(A9taxremlife="N/A","n/a",A9taxvalue/A9taxremlife))</f>
        <v>0</v>
      </c>
      <c r="N584" s="167">
        <f>IF(N$3&gt;A9taxremlife,A9taxvalue-SUM($F584:M584),IF(A9taxremlife="N/A","n/a",A9taxvalue/A9taxremlife))</f>
        <v>0</v>
      </c>
      <c r="O584" s="167">
        <f>IF(O$3&gt;A9taxremlife,A9taxvalue-SUM($F584:N584),IF(A9taxremlife="N/A","n/a",A9taxvalue/A9taxremlife))</f>
        <v>0</v>
      </c>
      <c r="P584" s="167">
        <f>IF(P$3&gt;A9taxremlife,A9taxvalue-SUM($F584:O584),IF(A9taxremlife="N/A","n/a",A9taxvalue/A9taxremlife))</f>
        <v>0</v>
      </c>
      <c r="Q584" s="167">
        <f>IF(Q$3&gt;A9taxremlife,A9taxvalue-SUM($F584:P584),IF(A9taxremlife="N/A","n/a",A9taxvalue/A9taxremlife))</f>
        <v>0</v>
      </c>
      <c r="R584" s="167">
        <f>IF(R$3&gt;A9taxremlife,A9taxvalue-SUM($F584:Q584),IF(A9taxremlife="N/A","n/a",A9taxvalue/A9taxremlife))</f>
        <v>0</v>
      </c>
      <c r="S584" s="167">
        <f>IF(S$3&gt;A9taxremlife,A9taxvalue-SUM($F584:R584),IF(A9taxremlife="N/A","n/a",A9taxvalue/A9taxremlife))</f>
        <v>0</v>
      </c>
      <c r="T584" s="167">
        <f>IF(T$3&gt;A9taxremlife,A9taxvalue-SUM($F584:S584),IF(A9taxremlife="N/A","n/a",A9taxvalue/A9taxremlife))</f>
        <v>0</v>
      </c>
      <c r="U584" s="167">
        <f>IF(U$3&gt;A9taxremlife,A9taxvalue-SUM($F584:T584),IF(A9taxremlife="N/A","n/a",A9taxvalue/A9taxremlife))</f>
        <v>0</v>
      </c>
      <c r="V584" s="167">
        <f>IF(V$3&gt;A9taxremlife,A9taxvalue-SUM($F584:U584),IF(A9taxremlife="N/A","n/a",A9taxvalue/A9taxremlife))</f>
        <v>0</v>
      </c>
      <c r="W584" s="167">
        <f>IF(W$3&gt;A9taxremlife,A9taxvalue-SUM($F584:V584),IF(A9taxremlife="N/A","n/a",A9taxvalue/A9taxremlife))</f>
        <v>0</v>
      </c>
      <c r="X584" s="167">
        <f>IF(X$3&gt;A9taxremlife,A9taxvalue-SUM($F584:W584),IF(A9taxremlife="N/A","n/a",A9taxvalue/A9taxremlife))</f>
        <v>0</v>
      </c>
      <c r="Y584" s="167">
        <f>IF(Y$3&gt;A9taxremlife,A9taxvalue-SUM($F584:X584),IF(A9taxremlife="N/A","n/a",A9taxvalue/A9taxremlife))</f>
        <v>0</v>
      </c>
      <c r="Z584" s="167">
        <f>IF(Z$3&gt;A9taxremlife,A9taxvalue-SUM($F584:Y584),IF(A9taxremlife="N/A","n/a",A9taxvalue/A9taxremlife))</f>
        <v>0</v>
      </c>
      <c r="AA584" s="167">
        <f>IF(AA$3&gt;A9taxremlife,A9taxvalue-SUM($F584:Z584),IF(A9taxremlife="N/A","n/a",A9taxvalue/A9taxremlife))</f>
        <v>0</v>
      </c>
      <c r="AB584" s="167">
        <f>IF(AB$3&gt;A9taxremlife,A9taxvalue-SUM($F584:AA584),IF(A9taxremlife="N/A","n/a",A9taxvalue/A9taxremlife))</f>
        <v>0</v>
      </c>
      <c r="AC584" s="167">
        <f>IF(AC$3&gt;A9taxremlife,A9taxvalue-SUM($F584:AB584),IF(A9taxremlife="N/A","n/a",A9taxvalue/A9taxremlife))</f>
        <v>0</v>
      </c>
      <c r="AD584" s="167">
        <f>IF(AD$3&gt;A9taxremlife,A9taxvalue-SUM($F584:AC584),IF(A9taxremlife="N/A","n/a",A9taxvalue/A9taxremlife))</f>
        <v>0</v>
      </c>
      <c r="AE584" s="167">
        <f>IF(AE$3&gt;A9taxremlife,A9taxvalue-SUM($F584:AD584),IF(A9taxremlife="N/A","n/a",A9taxvalue/A9taxremlife))</f>
        <v>0</v>
      </c>
      <c r="AF584" s="167">
        <f>IF(AF$3&gt;A9taxremlife,A9taxvalue-SUM($F584:AE584),IF(A9taxremlife="N/A","n/a",A9taxvalue/A9taxremlife))</f>
        <v>0</v>
      </c>
      <c r="AG584" s="167">
        <f>IF(AG$3&gt;A9taxremlife,A9taxvalue-SUM($F584:AF584),IF(A9taxremlife="N/A","n/a",A9taxvalue/A9taxremlife))</f>
        <v>0</v>
      </c>
      <c r="AH584" s="167">
        <f>IF(AH$3&gt;A9taxremlife,A9taxvalue-SUM($F584:AG584),IF(A9taxremlife="N/A","n/a",A9taxvalue/A9taxremlife))</f>
        <v>0</v>
      </c>
      <c r="AI584" s="167">
        <f>IF(AI$3&gt;A9taxremlife,A9taxvalue-SUM($F584:AH584),IF(A9taxremlife="N/A","n/a",A9taxvalue/A9taxremlife))</f>
        <v>0</v>
      </c>
      <c r="AJ584" s="167">
        <f>IF(AJ$3&gt;A9taxremlife,A9taxvalue-SUM($F584:AI584),IF(A9taxremlife="N/A","n/a",A9taxvalue/A9taxremlife))</f>
        <v>0</v>
      </c>
      <c r="AK584" s="167">
        <f>IF(AK$3&gt;A9taxremlife,A9taxvalue-SUM($F584:AJ584),IF(A9taxremlife="N/A","n/a",A9taxvalue/A9taxremlife))</f>
        <v>0</v>
      </c>
      <c r="AL584" s="167">
        <f>IF(AL$3&gt;A9taxremlife,A9taxvalue-SUM($F584:AK584),IF(A9taxremlife="N/A","n/a",A9taxvalue/A9taxremlife))</f>
        <v>0</v>
      </c>
      <c r="AM584" s="167">
        <f>IF(AM$3&gt;A9taxremlife,A9taxvalue-SUM($F584:AL584),IF(A9taxremlife="N/A","n/a",A9taxvalue/A9taxremlife))</f>
        <v>0</v>
      </c>
      <c r="AN584" s="167">
        <f>IF(AN$3&gt;A9taxremlife,A9taxvalue-SUM($F584:AM584),IF(A9taxremlife="N/A","n/a",A9taxvalue/A9taxremlife))</f>
        <v>0</v>
      </c>
      <c r="AO584" s="167">
        <f>IF(AO$3&gt;A9taxremlife,A9taxvalue-SUM($F584:AN584),IF(A9taxremlife="N/A","n/a",A9taxvalue/A9taxremlife))</f>
        <v>0</v>
      </c>
      <c r="AP584" s="167">
        <f>IF(AP$3&gt;A9taxremlife,A9taxvalue-SUM($F584:AO584),IF(A9taxremlife="N/A","n/a",A9taxvalue/A9taxremlife))</f>
        <v>0</v>
      </c>
      <c r="AQ584" s="167">
        <f>IF(AQ$3&gt;A9taxremlife,A9taxvalue-SUM($F584:AP584),IF(A9taxremlife="N/A","n/a",A9taxvalue/A9taxremlife))</f>
        <v>0</v>
      </c>
      <c r="AR584" s="167">
        <f>IF(AR$3&gt;A9taxremlife,A9taxvalue-SUM($F584:AQ584),IF(A9taxremlife="N/A","n/a",A9taxvalue/A9taxremlife))</f>
        <v>0</v>
      </c>
      <c r="AS584" s="167">
        <f>IF(AS$3&gt;A9taxremlife,A9taxvalue-SUM($F584:AR584),IF(A9taxremlife="N/A","n/a",A9taxvalue/A9taxremlife))</f>
        <v>0</v>
      </c>
      <c r="AT584" s="167">
        <f>IF(AT$3&gt;A9taxremlife,A9taxvalue-SUM($F584:AS584),IF(A9taxremlife="N/A","n/a",A9taxvalue/A9taxremlife))</f>
        <v>0</v>
      </c>
      <c r="AU584" s="167">
        <f>IF(AU$3&gt;A9taxremlife,A9taxvalue-SUM($F584:AT584),IF(A9taxremlife="N/A","n/a",A9taxvalue/A9taxremlife))</f>
        <v>0</v>
      </c>
      <c r="AV584" s="167">
        <f>IF(AV$3&gt;A9taxremlife,A9taxvalue-SUM($F584:AU584),IF(A9taxremlife="N/A","n/a",A9taxvalue/A9taxremlife))</f>
        <v>0</v>
      </c>
      <c r="AW584" s="167">
        <f>IF(AW$3&gt;A9taxremlife,A9taxvalue-SUM($F584:AV584),IF(A9taxremlife="N/A","n/a",A9taxvalue/A9taxremlife))</f>
        <v>0</v>
      </c>
      <c r="AX584" s="167">
        <f>IF(AX$3&gt;A9taxremlife,A9taxvalue-SUM($F584:AW584),IF(A9taxremlife="N/A","n/a",A9taxvalue/A9taxremlife))</f>
        <v>0</v>
      </c>
      <c r="AY584" s="167">
        <f>IF(AY$3&gt;A9taxremlife,A9taxvalue-SUM($F584:AX584),IF(A9taxremlife="N/A","n/a",A9taxvalue/A9taxremlife))</f>
        <v>0</v>
      </c>
      <c r="AZ584" s="167">
        <f>IF(AZ$3&gt;A9taxremlife,A9taxvalue-SUM($F584:AY584),IF(A9taxremlife="N/A","n/a",A9taxvalue/A9taxremlife))</f>
        <v>0</v>
      </c>
      <c r="BA584" s="167">
        <f>IF(BA$3&gt;A9taxremlife,A9taxvalue-SUM($F584:AZ584),IF(A9taxremlife="N/A","n/a",A9taxvalue/A9taxremlife))</f>
        <v>0</v>
      </c>
      <c r="BB584" s="167">
        <f>IF(BB$3&gt;A9taxremlife,A9taxvalue-SUM($F584:BA584),IF(A9taxremlife="N/A","n/a",A9taxvalue/A9taxremlife))</f>
        <v>0</v>
      </c>
      <c r="BC584" s="167">
        <f>IF(BC$3&gt;A9taxremlife,A9taxvalue-SUM($F584:BB584),IF(A9taxremlife="N/A","n/a",A9taxvalue/A9taxremlife))</f>
        <v>0</v>
      </c>
      <c r="BD584" s="167">
        <f>IF(BD$3&gt;A9taxremlife,A9taxvalue-SUM($F584:BC584),IF(A9taxremlife="N/A","n/a",A9taxvalue/A9taxremlife))</f>
        <v>0</v>
      </c>
      <c r="BE584" s="167">
        <f>IF(BE$3&gt;A9taxremlife,A9taxvalue-SUM($F584:BD584),IF(A9taxremlife="N/A","n/a",A9taxvalue/A9taxremlife))</f>
        <v>0</v>
      </c>
      <c r="BF584" s="167">
        <f>IF(BF$3&gt;A9taxremlife,A9taxvalue-SUM($F584:BE584),IF(A9taxremlife="N/A","n/a",A9taxvalue/A9taxremlife))</f>
        <v>0</v>
      </c>
      <c r="BG584" s="167">
        <f>IF(BG$3&gt;A9taxremlife,A9taxvalue-SUM($F584:BF584),IF(A9taxremlife="N/A","n/a",A9taxvalue/A9taxremlife))</f>
        <v>0</v>
      </c>
      <c r="BH584" s="167">
        <f>IF(BH$3&gt;A9taxremlife,A9taxvalue-SUM($F584:BG584),IF(A9taxremlife="N/A","n/a",A9taxvalue/A9taxremlife))</f>
        <v>0</v>
      </c>
      <c r="BI584" s="167">
        <f>IF(BI$3&gt;A9taxremlife,A9taxvalue-SUM($F584:BH584),IF(A9taxremlife="N/A","n/a",A9taxvalue/A9taxremlife))</f>
        <v>0</v>
      </c>
      <c r="BJ584" s="20"/>
      <c r="BK584" s="20"/>
      <c r="BL584"/>
      <c r="BM584"/>
      <c r="BN584"/>
      <c r="BO584"/>
      <c r="BP584"/>
      <c r="BQ584"/>
      <c r="BR584"/>
      <c r="BS584"/>
      <c r="BT584"/>
      <c r="BU584"/>
      <c r="BV584"/>
      <c r="BW584"/>
      <c r="BX584"/>
      <c r="BY584"/>
      <c r="BZ584"/>
      <c r="CA584"/>
      <c r="CB584"/>
      <c r="CC584"/>
      <c r="CD584"/>
      <c r="CE584"/>
      <c r="CF584"/>
      <c r="CG584"/>
      <c r="CH584"/>
      <c r="CI584"/>
      <c r="CJ584"/>
      <c r="CK584"/>
      <c r="CL584"/>
      <c r="CM584"/>
      <c r="CN584"/>
      <c r="CO584"/>
      <c r="CP584"/>
      <c r="CQ584"/>
      <c r="CR584"/>
      <c r="CS584"/>
      <c r="CT584"/>
      <c r="CU584"/>
      <c r="CV584"/>
      <c r="CW584"/>
      <c r="CX584"/>
      <c r="CY584"/>
      <c r="CZ584"/>
      <c r="DA584"/>
      <c r="DB584"/>
      <c r="DC584"/>
      <c r="DD584"/>
      <c r="DE584"/>
      <c r="DF584"/>
      <c r="DG584"/>
      <c r="DH584"/>
      <c r="DI584"/>
      <c r="DJ584"/>
      <c r="DK584"/>
      <c r="DL584"/>
      <c r="DM584"/>
      <c r="DN584"/>
      <c r="DO584"/>
      <c r="DP584"/>
      <c r="DQ584"/>
      <c r="DR584"/>
      <c r="DS584"/>
      <c r="DT584"/>
      <c r="DU584"/>
      <c r="DV584"/>
      <c r="DW584"/>
      <c r="DX584"/>
      <c r="DY584"/>
      <c r="DZ584"/>
      <c r="EA584"/>
      <c r="EB584"/>
      <c r="EC584"/>
      <c r="ED584"/>
      <c r="EE584"/>
      <c r="EF584"/>
      <c r="EG584"/>
      <c r="EH584"/>
      <c r="EI584"/>
      <c r="EJ584"/>
      <c r="EK584"/>
      <c r="EL584"/>
      <c r="EM584"/>
      <c r="EN584"/>
      <c r="EO584"/>
      <c r="EP584"/>
      <c r="EQ584"/>
      <c r="ER584"/>
      <c r="ES584"/>
      <c r="ET584"/>
      <c r="EU584"/>
      <c r="EV584"/>
      <c r="EW584"/>
      <c r="EX584"/>
      <c r="EY584"/>
      <c r="EZ584"/>
      <c r="FA584"/>
      <c r="FB584"/>
      <c r="FC584"/>
      <c r="FD584"/>
      <c r="FE584"/>
      <c r="FF584"/>
      <c r="FG584"/>
      <c r="FH584"/>
      <c r="FI584"/>
      <c r="FJ584"/>
      <c r="FK584"/>
      <c r="FL584"/>
      <c r="FM584"/>
      <c r="FN584"/>
      <c r="FO584"/>
      <c r="FP584"/>
      <c r="FQ584"/>
      <c r="FR584"/>
      <c r="FS584"/>
      <c r="FT584"/>
      <c r="FU584"/>
      <c r="FV584"/>
      <c r="FW584"/>
      <c r="FX584"/>
      <c r="FY584"/>
      <c r="FZ584"/>
      <c r="GA584"/>
      <c r="GB584"/>
      <c r="GC584"/>
      <c r="GD584"/>
      <c r="GE584"/>
      <c r="GF584"/>
      <c r="GG584"/>
      <c r="GH584"/>
      <c r="GI584"/>
      <c r="GJ584"/>
      <c r="GK584"/>
      <c r="GL584"/>
      <c r="GM584"/>
      <c r="GN584"/>
      <c r="GO584"/>
      <c r="GP584"/>
      <c r="GQ584"/>
      <c r="GR584"/>
      <c r="GS584"/>
      <c r="GT584"/>
      <c r="GU584"/>
      <c r="GV584"/>
      <c r="GW584"/>
      <c r="GX584"/>
      <c r="GY584"/>
      <c r="GZ584"/>
      <c r="HA584"/>
      <c r="HB584"/>
      <c r="HC584"/>
      <c r="HD584"/>
      <c r="HE584"/>
      <c r="HF584"/>
      <c r="HG584"/>
      <c r="HH584"/>
      <c r="HI584"/>
      <c r="HJ584"/>
      <c r="HK584"/>
      <c r="HL584"/>
      <c r="HM584"/>
      <c r="HN584"/>
      <c r="HO584"/>
      <c r="HP584"/>
      <c r="HQ584"/>
      <c r="HR584"/>
      <c r="HS584"/>
      <c r="HT584"/>
      <c r="HU584"/>
      <c r="HV584"/>
      <c r="HW584"/>
      <c r="HX584"/>
      <c r="HY584"/>
      <c r="HZ584"/>
      <c r="IA584"/>
      <c r="IB584"/>
      <c r="IC584"/>
      <c r="ID584"/>
      <c r="IE584"/>
      <c r="IF584"/>
      <c r="IG584"/>
      <c r="IH584"/>
      <c r="II584"/>
      <c r="IJ584"/>
      <c r="IK584"/>
      <c r="IL584"/>
      <c r="IM584"/>
      <c r="IN584"/>
      <c r="IO584"/>
      <c r="IP584"/>
      <c r="IQ584"/>
      <c r="IR584"/>
      <c r="IS584"/>
      <c r="IT584"/>
      <c r="IU584"/>
      <c r="IV584"/>
    </row>
    <row r="585" spans="1:256" s="5" customFormat="1" hidden="1" outlineLevel="2">
      <c r="A585" s="20"/>
      <c r="B585" s="20"/>
      <c r="C585" s="38"/>
      <c r="D585" s="641" t="s">
        <v>71</v>
      </c>
      <c r="E585" s="287">
        <v>0</v>
      </c>
      <c r="F585" s="40"/>
      <c r="G585" s="168"/>
      <c r="H585" s="168"/>
      <c r="I585" s="168"/>
      <c r="J585" s="168"/>
      <c r="K585" s="168"/>
      <c r="L585" s="168"/>
      <c r="M585" s="168"/>
      <c r="N585" s="168"/>
      <c r="O585" s="168"/>
      <c r="P585" s="168"/>
      <c r="Q585" s="168"/>
      <c r="R585" s="168"/>
      <c r="S585" s="168"/>
      <c r="T585" s="168"/>
      <c r="U585" s="168"/>
      <c r="V585" s="168"/>
      <c r="W585" s="168"/>
      <c r="X585" s="168"/>
      <c r="Y585" s="168"/>
      <c r="Z585" s="168"/>
      <c r="AA585" s="168"/>
      <c r="AB585" s="168"/>
      <c r="AC585" s="168"/>
      <c r="AD585" s="168"/>
      <c r="AE585" s="168"/>
      <c r="AF585" s="168"/>
      <c r="AG585" s="168"/>
      <c r="AH585" s="168"/>
      <c r="AI585" s="168"/>
      <c r="AJ585" s="168"/>
      <c r="AK585" s="168"/>
      <c r="AL585" s="168"/>
      <c r="AM585" s="168"/>
      <c r="AN585" s="168"/>
      <c r="AO585" s="168"/>
      <c r="AP585" s="168"/>
      <c r="AQ585" s="168"/>
      <c r="AR585" s="168"/>
      <c r="AS585" s="168"/>
      <c r="AT585" s="168"/>
      <c r="AU585" s="168"/>
      <c r="AV585" s="168"/>
      <c r="AW585" s="168"/>
      <c r="AX585" s="168"/>
      <c r="AY585" s="168"/>
      <c r="AZ585" s="168"/>
      <c r="BA585" s="168"/>
      <c r="BB585" s="168"/>
      <c r="BC585" s="168"/>
      <c r="BD585" s="168"/>
      <c r="BE585" s="168"/>
      <c r="BF585" s="168"/>
      <c r="BG585" s="168"/>
      <c r="BH585" s="168"/>
      <c r="BI585" s="168"/>
      <c r="BJ585" s="20"/>
      <c r="BK585" s="20"/>
      <c r="BL585"/>
      <c r="BM585"/>
      <c r="BN585"/>
      <c r="BO585"/>
      <c r="BP585"/>
      <c r="BQ585"/>
      <c r="BR585"/>
      <c r="BS585"/>
      <c r="BT585"/>
      <c r="BU585"/>
      <c r="BV585"/>
      <c r="BW585"/>
      <c r="BX585"/>
      <c r="BY585"/>
      <c r="BZ585"/>
      <c r="CA585"/>
      <c r="CB585"/>
      <c r="CC585"/>
      <c r="CD585"/>
      <c r="CE585"/>
      <c r="CF585"/>
      <c r="CG585"/>
      <c r="CH585"/>
      <c r="CI585"/>
      <c r="CJ585"/>
      <c r="CK585"/>
      <c r="CL585"/>
      <c r="CM585"/>
      <c r="CN585"/>
      <c r="CO585"/>
      <c r="CP585"/>
      <c r="CQ585"/>
      <c r="CR585"/>
      <c r="CS585"/>
      <c r="CT585"/>
      <c r="CU585"/>
      <c r="CV585"/>
      <c r="CW585"/>
      <c r="CX585"/>
      <c r="CY585"/>
      <c r="CZ585"/>
      <c r="DA585"/>
      <c r="DB585"/>
      <c r="DC585"/>
      <c r="DD585"/>
      <c r="DE585"/>
      <c r="DF585"/>
      <c r="DG585"/>
      <c r="DH585"/>
      <c r="DI585"/>
      <c r="DJ585"/>
      <c r="DK585"/>
      <c r="DL585"/>
      <c r="DM585"/>
      <c r="DN585"/>
      <c r="DO585"/>
      <c r="DP585"/>
      <c r="DQ585"/>
      <c r="DR585"/>
      <c r="DS585"/>
      <c r="DT585"/>
      <c r="DU585"/>
      <c r="DV585"/>
      <c r="DW585"/>
      <c r="DX585"/>
      <c r="DY585"/>
      <c r="DZ585"/>
      <c r="EA585"/>
      <c r="EB585"/>
      <c r="EC585"/>
      <c r="ED585"/>
      <c r="EE585"/>
      <c r="EF585"/>
      <c r="EG585"/>
      <c r="EH585"/>
      <c r="EI585"/>
      <c r="EJ585"/>
      <c r="EK585"/>
      <c r="EL585"/>
      <c r="EM585"/>
      <c r="EN585"/>
      <c r="EO585"/>
      <c r="EP585"/>
      <c r="EQ585"/>
      <c r="ER585"/>
      <c r="ES585"/>
      <c r="ET585"/>
      <c r="EU585"/>
      <c r="EV585"/>
      <c r="EW585"/>
      <c r="EX585"/>
      <c r="EY585"/>
      <c r="EZ585"/>
      <c r="FA585"/>
      <c r="FB585"/>
      <c r="FC585"/>
      <c r="FD585"/>
      <c r="FE585"/>
      <c r="FF585"/>
      <c r="FG585"/>
      <c r="FH585"/>
      <c r="FI585"/>
      <c r="FJ585"/>
      <c r="FK585"/>
      <c r="FL585"/>
      <c r="FM585"/>
      <c r="FN585"/>
      <c r="FO585"/>
      <c r="FP585"/>
      <c r="FQ585"/>
      <c r="FR585"/>
      <c r="FS585"/>
      <c r="FT585"/>
      <c r="FU585"/>
      <c r="FV585"/>
      <c r="FW585"/>
      <c r="FX585"/>
      <c r="FY585"/>
      <c r="FZ585"/>
      <c r="GA585"/>
      <c r="GB585"/>
      <c r="GC585"/>
      <c r="GD585"/>
      <c r="GE585"/>
      <c r="GF585"/>
      <c r="GG585"/>
      <c r="GH585"/>
      <c r="GI585"/>
      <c r="GJ585"/>
      <c r="GK585"/>
      <c r="GL585"/>
      <c r="GM585"/>
      <c r="GN585"/>
      <c r="GO585"/>
      <c r="GP585"/>
      <c r="GQ585"/>
      <c r="GR585"/>
      <c r="GS585"/>
      <c r="GT585"/>
      <c r="GU585"/>
      <c r="GV585"/>
      <c r="GW585"/>
      <c r="GX585"/>
      <c r="GY585"/>
      <c r="GZ585"/>
      <c r="HA585"/>
      <c r="HB585"/>
      <c r="HC585"/>
      <c r="HD585"/>
      <c r="HE585"/>
      <c r="HF585"/>
      <c r="HG585"/>
      <c r="HH585"/>
      <c r="HI585"/>
      <c r="HJ585"/>
      <c r="HK585"/>
      <c r="HL585"/>
      <c r="HM585"/>
      <c r="HN585"/>
      <c r="HO585"/>
      <c r="HP585"/>
      <c r="HQ585"/>
      <c r="HR585"/>
      <c r="HS585"/>
      <c r="HT585"/>
      <c r="HU585"/>
      <c r="HV585"/>
      <c r="HW585"/>
      <c r="HX585"/>
      <c r="HY585"/>
      <c r="HZ585"/>
      <c r="IA585"/>
      <c r="IB585"/>
      <c r="IC585"/>
      <c r="ID585"/>
      <c r="IE585"/>
      <c r="IF585"/>
      <c r="IG585"/>
      <c r="IH585"/>
      <c r="II585"/>
      <c r="IJ585"/>
      <c r="IK585"/>
      <c r="IL585"/>
      <c r="IM585"/>
      <c r="IN585"/>
      <c r="IO585"/>
      <c r="IP585"/>
      <c r="IQ585"/>
      <c r="IR585"/>
      <c r="IS585"/>
      <c r="IT585"/>
      <c r="IU585"/>
      <c r="IV585"/>
    </row>
    <row r="586" spans="1:256" s="5" customFormat="1" hidden="1" outlineLevel="2">
      <c r="A586" s="20"/>
      <c r="B586" s="20"/>
      <c r="C586" s="38"/>
      <c r="D586" s="641"/>
      <c r="E586" s="287">
        <v>1</v>
      </c>
      <c r="F586" s="40"/>
      <c r="G586" s="312"/>
      <c r="H586" s="168">
        <f>IF(A9taxstdlife="n/a","n/a",IF(H$3&gt;(A9taxstdlife+$E586),((Input!$G$151+Input!$G$117)*$G$7)-SUM($G586:G586),((Input!$G$151+Input!$G$117)*$G$7)/A9taxstdlife))</f>
        <v>0</v>
      </c>
      <c r="I586" s="168">
        <f>IF(A9taxstdlife="n/a","n/a",IF(I$3&gt;(A9taxstdlife+$E586),((Input!$G$151+Input!$G$117)*$G$7)-SUM($G586:H586),((Input!$G$151+Input!$G$117)*$G$7)/A9taxstdlife))</f>
        <v>0</v>
      </c>
      <c r="J586" s="168">
        <f>IF(A9taxstdlife="n/a","n/a",IF(J$3&gt;(A9taxstdlife+$E586),((Input!$G$151+Input!$G$117)*$G$7)-SUM($G586:I586),((Input!$G$151+Input!$G$117)*$G$7)/A9taxstdlife))</f>
        <v>0</v>
      </c>
      <c r="K586" s="168">
        <f>IF(A9taxstdlife="n/a","n/a",IF(K$3&gt;(A9taxstdlife+$E586),((Input!$G$151+Input!$G$117)*$G$7)-SUM($G586:J586),((Input!$G$151+Input!$G$117)*$G$7)/A9taxstdlife))</f>
        <v>0</v>
      </c>
      <c r="L586" s="168">
        <f>IF(A9taxstdlife="n/a","n/a",IF(L$3&gt;(A9taxstdlife+$E586),((Input!$G$151+Input!$G$117)*$G$7)-SUM($G586:K586),((Input!$G$151+Input!$G$117)*$G$7)/A9taxstdlife))</f>
        <v>0</v>
      </c>
      <c r="M586" s="168">
        <f>IF(A9taxstdlife="n/a","n/a",IF(M$3&gt;(A9taxstdlife+$E586),((Input!$G$151+Input!$G$117)*$G$7)-SUM($G586:L586),((Input!$G$151+Input!$G$117)*$G$7)/A9taxstdlife))</f>
        <v>0</v>
      </c>
      <c r="N586" s="168">
        <f>IF(A9taxstdlife="n/a","n/a",IF(N$3&gt;(A9taxstdlife+$E586),((Input!$G$151+Input!$G$117)*$G$7)-SUM($G586:M586),((Input!$G$151+Input!$G$117)*$G$7)/A9taxstdlife))</f>
        <v>0</v>
      </c>
      <c r="O586" s="168">
        <f>IF(A9taxstdlife="n/a","n/a",IF(O$3&gt;(A9taxstdlife+$E586),((Input!$G$151+Input!$G$117)*$G$7)-SUM($G586:N586),((Input!$G$151+Input!$G$117)*$G$7)/A9taxstdlife))</f>
        <v>0</v>
      </c>
      <c r="P586" s="168">
        <f>IF(A9taxstdlife="n/a","n/a",IF(P$3&gt;(A9taxstdlife+$E586),((Input!$G$151+Input!$G$117)*$G$7)-SUM($G586:O586),((Input!$G$151+Input!$G$117)*$G$7)/A9taxstdlife))</f>
        <v>0</v>
      </c>
      <c r="Q586" s="168">
        <f>IF(A9taxstdlife="n/a","n/a",IF(Q$3&gt;(A9taxstdlife+$E586),((Input!$G$151+Input!$G$117)*$G$7)-SUM($G586:P586),((Input!$G$151+Input!$G$117)*$G$7)/A9taxstdlife))</f>
        <v>0</v>
      </c>
      <c r="R586" s="168">
        <f>IF(A9taxstdlife="n/a","n/a",IF(R$3&gt;(A9taxstdlife+$E586),((Input!$G$151+Input!$G$117)*$G$7)-SUM($G586:Q586),((Input!$G$151+Input!$G$117)*$G$7)/A9taxstdlife))</f>
        <v>0</v>
      </c>
      <c r="S586" s="168">
        <f>IF(A9taxstdlife="n/a","n/a",IF(S$3&gt;(A9taxstdlife+$E586),((Input!$G$151+Input!$G$117)*$G$7)-SUM($G586:R586),((Input!$G$151+Input!$G$117)*$G$7)/A9taxstdlife))</f>
        <v>0</v>
      </c>
      <c r="T586" s="168">
        <f>IF(A9taxstdlife="n/a","n/a",IF(T$3&gt;(A9taxstdlife+$E586),((Input!$G$151+Input!$G$117)*$G$7)-SUM($G586:S586),((Input!$G$151+Input!$G$117)*$G$7)/A9taxstdlife))</f>
        <v>0</v>
      </c>
      <c r="U586" s="168">
        <f>IF(A9taxstdlife="n/a","n/a",IF(U$3&gt;(A9taxstdlife+$E586),((Input!$G$151+Input!$G$117)*$G$7)-SUM($G586:T586),((Input!$G$151+Input!$G$117)*$G$7)/A9taxstdlife))</f>
        <v>0</v>
      </c>
      <c r="V586" s="168">
        <f>IF(A9taxstdlife="n/a","n/a",IF(V$3&gt;(A9taxstdlife+$E586),((Input!$G$151+Input!$G$117)*$G$7)-SUM($G586:U586),((Input!$G$151+Input!$G$117)*$G$7)/A9taxstdlife))</f>
        <v>0</v>
      </c>
      <c r="W586" s="168">
        <f>IF(A9taxstdlife="n/a","n/a",IF(W$3&gt;(A9taxstdlife+$E586),((Input!$G$151+Input!$G$117)*$G$7)-SUM($G586:V586),((Input!$G$151+Input!$G$117)*$G$7)/A9taxstdlife))</f>
        <v>0</v>
      </c>
      <c r="X586" s="168">
        <f>IF(A9taxstdlife="n/a","n/a",IF(X$3&gt;(A9taxstdlife+$E586),((Input!$G$151+Input!$G$117)*$G$7)-SUM($G586:W586),((Input!$G$151+Input!$G$117)*$G$7)/A9taxstdlife))</f>
        <v>0</v>
      </c>
      <c r="Y586" s="168">
        <f>IF(A9taxstdlife="n/a","n/a",IF(Y$3&gt;(A9taxstdlife+$E586),((Input!$G$151+Input!$G$117)*$G$7)-SUM($G586:X586),((Input!$G$151+Input!$G$117)*$G$7)/A9taxstdlife))</f>
        <v>0</v>
      </c>
      <c r="Z586" s="168">
        <f>IF(A9taxstdlife="n/a","n/a",IF(Z$3&gt;(A9taxstdlife+$E586),((Input!$G$151+Input!$G$117)*$G$7)-SUM($G586:Y586),((Input!$G$151+Input!$G$117)*$G$7)/A9taxstdlife))</f>
        <v>0</v>
      </c>
      <c r="AA586" s="168">
        <f>IF(A9taxstdlife="n/a","n/a",IF(AA$3&gt;(A9taxstdlife+$E586),((Input!$G$151+Input!$G$117)*$G$7)-SUM($G586:Z586),((Input!$G$151+Input!$G$117)*$G$7)/A9taxstdlife))</f>
        <v>0</v>
      </c>
      <c r="AB586" s="168">
        <f>IF(A9taxstdlife="n/a","n/a",IF(AB$3&gt;(A9taxstdlife+$E586),((Input!$G$151+Input!$G$117)*$G$7)-SUM($G586:AA586),((Input!$G$151+Input!$G$117)*$G$7)/A9taxstdlife))</f>
        <v>0</v>
      </c>
      <c r="AC586" s="168">
        <f>IF(A9taxstdlife="n/a","n/a",IF(AC$3&gt;(A9taxstdlife+$E586),((Input!$G$151+Input!$G$117)*$G$7)-SUM($G586:AB586),((Input!$G$151+Input!$G$117)*$G$7)/A9taxstdlife))</f>
        <v>0</v>
      </c>
      <c r="AD586" s="168">
        <f>IF(A9taxstdlife="n/a","n/a",IF(AD$3&gt;(A9taxstdlife+$E586),((Input!$G$151+Input!$G$117)*$G$7)-SUM($G586:AC586),((Input!$G$151+Input!$G$117)*$G$7)/A9taxstdlife))</f>
        <v>0</v>
      </c>
      <c r="AE586" s="168">
        <f>IF(A9taxstdlife="n/a","n/a",IF(AE$3&gt;(A9taxstdlife+$E586),((Input!$G$151+Input!$G$117)*$G$7)-SUM($G586:AD586),((Input!$G$151+Input!$G$117)*$G$7)/A9taxstdlife))</f>
        <v>0</v>
      </c>
      <c r="AF586" s="168">
        <f>IF(A9taxstdlife="n/a","n/a",IF(AF$3&gt;(A9taxstdlife+$E586),((Input!$G$151+Input!$G$117)*$G$7)-SUM($G586:AE586),((Input!$G$151+Input!$G$117)*$G$7)/A9taxstdlife))</f>
        <v>0</v>
      </c>
      <c r="AG586" s="168">
        <f>IF(A9taxstdlife="n/a","n/a",IF(AG$3&gt;(A9taxstdlife+$E586),((Input!$G$151+Input!$G$117)*$G$7)-SUM($G586:AF586),((Input!$G$151+Input!$G$117)*$G$7)/A9taxstdlife))</f>
        <v>0</v>
      </c>
      <c r="AH586" s="168">
        <f>IF(A9taxstdlife="n/a","n/a",IF(AH$3&gt;(A9taxstdlife+$E586),((Input!$G$151+Input!$G$117)*$G$7)-SUM($G586:AG586),((Input!$G$151+Input!$G$117)*$G$7)/A9taxstdlife))</f>
        <v>0</v>
      </c>
      <c r="AI586" s="168">
        <f>IF(A9taxstdlife="n/a","n/a",IF(AI$3&gt;(A9taxstdlife+$E586),((Input!$G$151+Input!$G$117)*$G$7)-SUM($G586:AH586),((Input!$G$151+Input!$G$117)*$G$7)/A9taxstdlife))</f>
        <v>0</v>
      </c>
      <c r="AJ586" s="168">
        <f>IF(A9taxstdlife="n/a","n/a",IF(AJ$3&gt;(A9taxstdlife+$E586),((Input!$G$151+Input!$G$117)*$G$7)-SUM($G586:AI586),((Input!$G$151+Input!$G$117)*$G$7)/A9taxstdlife))</f>
        <v>0</v>
      </c>
      <c r="AK586" s="168">
        <f>IF(A9taxstdlife="n/a","n/a",IF(AK$3&gt;(A9taxstdlife+$E586),((Input!$G$151+Input!$G$117)*$G$7)-SUM($G586:AJ586),((Input!$G$151+Input!$G$117)*$G$7)/A9taxstdlife))</f>
        <v>0</v>
      </c>
      <c r="AL586" s="168">
        <f>IF(A9taxstdlife="n/a","n/a",IF(AL$3&gt;(A9taxstdlife+$E586),((Input!$G$151+Input!$G$117)*$G$7)-SUM($G586:AK586),((Input!$G$151+Input!$G$117)*$G$7)/A9taxstdlife))</f>
        <v>0</v>
      </c>
      <c r="AM586" s="168">
        <f>IF(A9taxstdlife="n/a","n/a",IF(AM$3&gt;(A9taxstdlife+$E586),((Input!$G$151+Input!$G$117)*$G$7)-SUM($G586:AL586),((Input!$G$151+Input!$G$117)*$G$7)/A9taxstdlife))</f>
        <v>0</v>
      </c>
      <c r="AN586" s="168">
        <f>IF(A9taxstdlife="n/a","n/a",IF(AN$3&gt;(A9taxstdlife+$E586),((Input!$G$151+Input!$G$117)*$G$7)-SUM($G586:AM586),((Input!$G$151+Input!$G$117)*$G$7)/A9taxstdlife))</f>
        <v>0</v>
      </c>
      <c r="AO586" s="168">
        <f>IF(A9taxstdlife="n/a","n/a",IF(AO$3&gt;(A9taxstdlife+$E586),((Input!$G$151+Input!$G$117)*$G$7)-SUM($G586:AN586),((Input!$G$151+Input!$G$117)*$G$7)/A9taxstdlife))</f>
        <v>0</v>
      </c>
      <c r="AP586" s="168">
        <f>IF(A9taxstdlife="n/a","n/a",IF(AP$3&gt;(A9taxstdlife+$E586),((Input!$G$151+Input!$G$117)*$G$7)-SUM($G586:AO586),((Input!$G$151+Input!$G$117)*$G$7)/A9taxstdlife))</f>
        <v>0</v>
      </c>
      <c r="AQ586" s="168">
        <f>IF(A9taxstdlife="n/a","n/a",IF(AQ$3&gt;(A9taxstdlife+$E586),((Input!$G$151+Input!$G$117)*$G$7)-SUM($G586:AP586),((Input!$G$151+Input!$G$117)*$G$7)/A9taxstdlife))</f>
        <v>0</v>
      </c>
      <c r="AR586" s="168">
        <f>IF(A9taxstdlife="n/a","n/a",IF(AR$3&gt;(A9taxstdlife+$E586),((Input!$G$151+Input!$G$117)*$G$7)-SUM($G586:AQ586),((Input!$G$151+Input!$G$117)*$G$7)/A9taxstdlife))</f>
        <v>0</v>
      </c>
      <c r="AS586" s="168">
        <f>IF(A9taxstdlife="n/a","n/a",IF(AS$3&gt;(A9taxstdlife+$E586),((Input!$G$151+Input!$G$117)*$G$7)-SUM($G586:AR586),((Input!$G$151+Input!$G$117)*$G$7)/A9taxstdlife))</f>
        <v>0</v>
      </c>
      <c r="AT586" s="168">
        <f>IF(A9taxstdlife="n/a","n/a",IF(AT$3&gt;(A9taxstdlife+$E586),((Input!$G$151+Input!$G$117)*$G$7)-SUM($G586:AS586),((Input!$G$151+Input!$G$117)*$G$7)/A9taxstdlife))</f>
        <v>0</v>
      </c>
      <c r="AU586" s="168">
        <f>IF(A9taxstdlife="n/a","n/a",IF(AU$3&gt;(A9taxstdlife+$E586),((Input!$G$151+Input!$G$117)*$G$7)-SUM($G586:AT586),((Input!$G$151+Input!$G$117)*$G$7)/A9taxstdlife))</f>
        <v>0</v>
      </c>
      <c r="AV586" s="168">
        <f>IF(A9taxstdlife="n/a","n/a",IF(AV$3&gt;(A9taxstdlife+$E586),((Input!$G$151+Input!$G$117)*$G$7)-SUM($G586:AU586),((Input!$G$151+Input!$G$117)*$G$7)/A9taxstdlife))</f>
        <v>0</v>
      </c>
      <c r="AW586" s="168">
        <f>IF(A9taxstdlife="n/a","n/a",IF(AW$3&gt;(A9taxstdlife+$E586),((Input!$G$151+Input!$G$117)*$G$7)-SUM($G586:AV586),((Input!$G$151+Input!$G$117)*$G$7)/A9taxstdlife))</f>
        <v>0</v>
      </c>
      <c r="AX586" s="168">
        <f>IF(A9taxstdlife="n/a","n/a",IF(AX$3&gt;(A9taxstdlife+$E586),((Input!$G$151+Input!$G$117)*$G$7)-SUM($G586:AW586),((Input!$G$151+Input!$G$117)*$G$7)/A9taxstdlife))</f>
        <v>0</v>
      </c>
      <c r="AY586" s="168">
        <f>IF(A9taxstdlife="n/a","n/a",IF(AY$3&gt;(A9taxstdlife+$E586),((Input!$G$151+Input!$G$117)*$G$7)-SUM($G586:AX586),((Input!$G$151+Input!$G$117)*$G$7)/A9taxstdlife))</f>
        <v>0</v>
      </c>
      <c r="AZ586" s="168">
        <f>IF(A9taxstdlife="n/a","n/a",IF(AZ$3&gt;(A9taxstdlife+$E586),((Input!$G$151+Input!$G$117)*$G$7)-SUM($G586:AY586),((Input!$G$151+Input!$G$117)*$G$7)/A9taxstdlife))</f>
        <v>0</v>
      </c>
      <c r="BA586" s="168">
        <f>IF(A9taxstdlife="n/a","n/a",IF(BA$3&gt;(A9taxstdlife+$E586),((Input!$G$151+Input!$G$117)*$G$7)-SUM($G586:AZ586),((Input!$G$151+Input!$G$117)*$G$7)/A9taxstdlife))</f>
        <v>0</v>
      </c>
      <c r="BB586" s="168">
        <f>IF(A9taxstdlife="n/a","n/a",IF(BB$3&gt;(A9taxstdlife+$E586),((Input!$G$151+Input!$G$117)*$G$7)-SUM($G586:BA586),((Input!$G$151+Input!$G$117)*$G$7)/A9taxstdlife))</f>
        <v>0</v>
      </c>
      <c r="BC586" s="168">
        <f>IF(A9taxstdlife="n/a","n/a",IF(BC$3&gt;(A9taxstdlife+$E586),((Input!$G$151+Input!$G$117)*$G$7)-SUM($G586:BB586),((Input!$G$151+Input!$G$117)*$G$7)/A9taxstdlife))</f>
        <v>0</v>
      </c>
      <c r="BD586" s="168">
        <f>IF(A9taxstdlife="n/a","n/a",IF(BD$3&gt;(A9taxstdlife+$E586),((Input!$G$151+Input!$G$117)*$G$7)-SUM($G586:BC586),((Input!$G$151+Input!$G$117)*$G$7)/A9taxstdlife))</f>
        <v>0</v>
      </c>
      <c r="BE586" s="168">
        <f>IF(A9taxstdlife="n/a","n/a",IF(BE$3&gt;(A9taxstdlife+$E586),((Input!$G$151+Input!$G$117)*$G$7)-SUM($G586:BD586),((Input!$G$151+Input!$G$117)*$G$7)/A9taxstdlife))</f>
        <v>0</v>
      </c>
      <c r="BF586" s="168">
        <f>IF(A9taxstdlife="n/a","n/a",IF(BF$3&gt;(A9taxstdlife+$E586),((Input!$G$151+Input!$G$117)*$G$7)-SUM($G586:BE586),((Input!$G$151+Input!$G$117)*$G$7)/A9taxstdlife))</f>
        <v>0</v>
      </c>
      <c r="BG586" s="168">
        <f>IF(A9taxstdlife="n/a","n/a",IF(BG$3&gt;(A9taxstdlife+$E586),((Input!$G$151+Input!$G$117)*$G$7)-SUM($G586:BF586),((Input!$G$151+Input!$G$117)*$G$7)/A9taxstdlife))</f>
        <v>0</v>
      </c>
      <c r="BH586" s="168">
        <f>IF(A9taxstdlife="n/a","n/a",IF(BH$3&gt;(A9taxstdlife+$E586),((Input!$G$151+Input!$G$117)*$G$7)-SUM($G586:BG586),((Input!$G$151+Input!$G$117)*$G$7)/A9taxstdlife))</f>
        <v>0</v>
      </c>
      <c r="BI586" s="168">
        <f>IF(A9taxstdlife="n/a","n/a",IF(BI$3&gt;(A9taxstdlife+$E586),((Input!$G$151+Input!$G$117)*$G$7)-SUM($G586:BH586),((Input!$G$151+Input!$G$117)*$G$7)/A9taxstdlife))</f>
        <v>0</v>
      </c>
      <c r="BJ586" s="20"/>
      <c r="BK586" s="20"/>
      <c r="BL586"/>
      <c r="BM586"/>
      <c r="BN586"/>
      <c r="BO586"/>
      <c r="BP586"/>
      <c r="BQ586"/>
      <c r="BR586"/>
      <c r="BS586"/>
      <c r="BT586"/>
      <c r="BU586"/>
      <c r="BV586"/>
      <c r="BW586"/>
      <c r="BX586"/>
      <c r="BY586"/>
      <c r="BZ586"/>
      <c r="CA586"/>
      <c r="CB586"/>
      <c r="CC586"/>
      <c r="CD586"/>
      <c r="CE586"/>
      <c r="CF586"/>
      <c r="CG586"/>
      <c r="CH586"/>
      <c r="CI586"/>
      <c r="CJ586"/>
      <c r="CK586"/>
      <c r="CL586"/>
      <c r="CM586"/>
      <c r="CN586"/>
      <c r="CO586"/>
      <c r="CP586"/>
      <c r="CQ586"/>
      <c r="CR586"/>
      <c r="CS586"/>
      <c r="CT586"/>
      <c r="CU586"/>
      <c r="CV586"/>
      <c r="CW586"/>
      <c r="CX586"/>
      <c r="CY586"/>
      <c r="CZ586"/>
      <c r="DA586"/>
      <c r="DB586"/>
      <c r="DC586"/>
      <c r="DD586"/>
      <c r="DE586"/>
      <c r="DF586"/>
      <c r="DG586"/>
      <c r="DH586"/>
      <c r="DI586"/>
      <c r="DJ586"/>
      <c r="DK586"/>
      <c r="DL586"/>
      <c r="DM586"/>
      <c r="DN586"/>
      <c r="DO586"/>
      <c r="DP586"/>
      <c r="DQ586"/>
      <c r="DR586"/>
      <c r="DS586"/>
      <c r="DT586"/>
      <c r="DU586"/>
      <c r="DV586"/>
      <c r="DW586"/>
      <c r="DX586"/>
      <c r="DY586"/>
      <c r="DZ586"/>
      <c r="EA586"/>
      <c r="EB586"/>
      <c r="EC586"/>
      <c r="ED586"/>
      <c r="EE586"/>
      <c r="EF586"/>
      <c r="EG586"/>
      <c r="EH586"/>
      <c r="EI586"/>
      <c r="EJ586"/>
      <c r="EK586"/>
      <c r="EL586"/>
      <c r="EM586"/>
      <c r="EN586"/>
      <c r="EO586"/>
      <c r="EP586"/>
      <c r="EQ586"/>
      <c r="ER586"/>
      <c r="ES586"/>
      <c r="ET586"/>
      <c r="EU586"/>
      <c r="EV586"/>
      <c r="EW586"/>
      <c r="EX586"/>
      <c r="EY586"/>
      <c r="EZ586"/>
      <c r="FA586"/>
      <c r="FB586"/>
      <c r="FC586"/>
      <c r="FD586"/>
      <c r="FE586"/>
      <c r="FF586"/>
      <c r="FG586"/>
      <c r="FH586"/>
      <c r="FI586"/>
      <c r="FJ586"/>
      <c r="FK586"/>
      <c r="FL586"/>
      <c r="FM586"/>
      <c r="FN586"/>
      <c r="FO586"/>
      <c r="FP586"/>
      <c r="FQ586"/>
      <c r="FR586"/>
      <c r="FS586"/>
      <c r="FT586"/>
      <c r="FU586"/>
      <c r="FV586"/>
      <c r="FW586"/>
      <c r="FX586"/>
      <c r="FY586"/>
      <c r="FZ586"/>
      <c r="GA586"/>
      <c r="GB586"/>
      <c r="GC586"/>
      <c r="GD586"/>
      <c r="GE586"/>
      <c r="GF586"/>
      <c r="GG586"/>
      <c r="GH586"/>
      <c r="GI586"/>
      <c r="GJ586"/>
      <c r="GK586"/>
      <c r="GL586"/>
      <c r="GM586"/>
      <c r="GN586"/>
      <c r="GO586"/>
      <c r="GP586"/>
      <c r="GQ586"/>
      <c r="GR586"/>
      <c r="GS586"/>
      <c r="GT586"/>
      <c r="GU586"/>
      <c r="GV586"/>
      <c r="GW586"/>
      <c r="GX586"/>
      <c r="GY586"/>
      <c r="GZ586"/>
      <c r="HA586"/>
      <c r="HB586"/>
      <c r="HC586"/>
      <c r="HD586"/>
      <c r="HE586"/>
      <c r="HF586"/>
      <c r="HG586"/>
      <c r="HH586"/>
      <c r="HI586"/>
      <c r="HJ586"/>
      <c r="HK586"/>
      <c r="HL586"/>
      <c r="HM586"/>
      <c r="HN586"/>
      <c r="HO586"/>
      <c r="HP586"/>
      <c r="HQ586"/>
      <c r="HR586"/>
      <c r="HS586"/>
      <c r="HT586"/>
      <c r="HU586"/>
      <c r="HV586"/>
      <c r="HW586"/>
      <c r="HX586"/>
      <c r="HY586"/>
      <c r="HZ586"/>
      <c r="IA586"/>
      <c r="IB586"/>
      <c r="IC586"/>
      <c r="ID586"/>
      <c r="IE586"/>
      <c r="IF586"/>
      <c r="IG586"/>
      <c r="IH586"/>
      <c r="II586"/>
      <c r="IJ586"/>
      <c r="IK586"/>
      <c r="IL586"/>
      <c r="IM586"/>
      <c r="IN586"/>
      <c r="IO586"/>
      <c r="IP586"/>
      <c r="IQ586"/>
      <c r="IR586"/>
      <c r="IS586"/>
      <c r="IT586"/>
      <c r="IU586"/>
      <c r="IV586"/>
    </row>
    <row r="587" spans="1:256" s="5" customFormat="1" hidden="1" outlineLevel="2">
      <c r="A587" s="20"/>
      <c r="B587" s="20"/>
      <c r="C587" s="38"/>
      <c r="D587" s="641"/>
      <c r="E587" s="287">
        <v>2</v>
      </c>
      <c r="F587" s="40"/>
      <c r="G587" s="313"/>
      <c r="H587" s="314"/>
      <c r="I587" s="168">
        <f>IF(A9taxstdlife="n/a","n/a",IF(I$3&gt;(A9taxstdlife+$E587),((Input!$H$151+Input!$H$117)*$H$7)-SUM($H587:H587),((Input!$H$151+Input!$H$117)*$H$7)/A9taxstdlife))</f>
        <v>0</v>
      </c>
      <c r="J587" s="168">
        <f>IF(A9taxstdlife="n/a","n/a",IF(J$3&gt;(A9taxstdlife+$E587),((Input!$H$151+Input!$H$117)*$H$7)-SUM($H587:I587),((Input!$H$151+Input!$H$117)*$H$7)/A9taxstdlife))</f>
        <v>0</v>
      </c>
      <c r="K587" s="168">
        <f>IF(A9taxstdlife="n/a","n/a",IF(K$3&gt;(A9taxstdlife+$E587),((Input!$H$151+Input!$H$117)*$H$7)-SUM($H587:J587),((Input!$H$151+Input!$H$117)*$H$7)/A9taxstdlife))</f>
        <v>0</v>
      </c>
      <c r="L587" s="168">
        <f>IF(A9taxstdlife="n/a","n/a",IF(L$3&gt;(A9taxstdlife+$E587),((Input!$H$151+Input!$H$117)*$H$7)-SUM($H587:K587),((Input!$H$151+Input!$H$117)*$H$7)/A9taxstdlife))</f>
        <v>0</v>
      </c>
      <c r="M587" s="168">
        <f>IF(A9taxstdlife="n/a","n/a",IF(M$3&gt;(A9taxstdlife+$E587),((Input!$H$151+Input!$H$117)*$H$7)-SUM($H587:L587),((Input!$H$151+Input!$H$117)*$H$7)/A9taxstdlife))</f>
        <v>0</v>
      </c>
      <c r="N587" s="168">
        <f>IF(A9taxstdlife="n/a","n/a",IF(N$3&gt;(A9taxstdlife+$E587),((Input!$H$151+Input!$H$117)*$H$7)-SUM($H587:M587),((Input!$H$151+Input!$H$117)*$H$7)/A9taxstdlife))</f>
        <v>0</v>
      </c>
      <c r="O587" s="168">
        <f>IF(A9taxstdlife="n/a","n/a",IF(O$3&gt;(A9taxstdlife+$E587),((Input!$H$151+Input!$H$117)*$H$7)-SUM($H587:N587),((Input!$H$151+Input!$H$117)*$H$7)/A9taxstdlife))</f>
        <v>0</v>
      </c>
      <c r="P587" s="168">
        <f>IF(A9taxstdlife="n/a","n/a",IF(P$3&gt;(A9taxstdlife+$E587),((Input!$H$151+Input!$H$117)*$H$7)-SUM($H587:O587),((Input!$H$151+Input!$H$117)*$H$7)/A9taxstdlife))</f>
        <v>0</v>
      </c>
      <c r="Q587" s="168">
        <f>IF(A9taxstdlife="n/a","n/a",IF(Q$3&gt;(A9taxstdlife+$E587),((Input!$H$151+Input!$H$117)*$H$7)-SUM($H587:P587),((Input!$H$151+Input!$H$117)*$H$7)/A9taxstdlife))</f>
        <v>0</v>
      </c>
      <c r="R587" s="168">
        <f>IF(A9taxstdlife="n/a","n/a",IF(R$3&gt;(A9taxstdlife+$E587),((Input!$H$151+Input!$H$117)*$H$7)-SUM($H587:Q587),((Input!$H$151+Input!$H$117)*$H$7)/A9taxstdlife))</f>
        <v>0</v>
      </c>
      <c r="S587" s="168">
        <f>IF(A9taxstdlife="n/a","n/a",IF(S$3&gt;(A9taxstdlife+$E587),((Input!$H$151+Input!$H$117)*$H$7)-SUM($H587:R587),((Input!$H$151+Input!$H$117)*$H$7)/A9taxstdlife))</f>
        <v>0</v>
      </c>
      <c r="T587" s="168">
        <f>IF(A9taxstdlife="n/a","n/a",IF(T$3&gt;(A9taxstdlife+$E587),((Input!$H$151+Input!$H$117)*$H$7)-SUM($H587:S587),((Input!$H$151+Input!$H$117)*$H$7)/A9taxstdlife))</f>
        <v>0</v>
      </c>
      <c r="U587" s="168">
        <f>IF(A9taxstdlife="n/a","n/a",IF(U$3&gt;(A9taxstdlife+$E587),((Input!$H$151+Input!$H$117)*$H$7)-SUM($H587:T587),((Input!$H$151+Input!$H$117)*$H$7)/A9taxstdlife))</f>
        <v>0</v>
      </c>
      <c r="V587" s="168">
        <f>IF(A9taxstdlife="n/a","n/a",IF(V$3&gt;(A9taxstdlife+$E587),((Input!$H$151+Input!$H$117)*$H$7)-SUM($H587:U587),((Input!$H$151+Input!$H$117)*$H$7)/A9taxstdlife))</f>
        <v>0</v>
      </c>
      <c r="W587" s="168">
        <f>IF(A9taxstdlife="n/a","n/a",IF(W$3&gt;(A9taxstdlife+$E587),((Input!$H$151+Input!$H$117)*$H$7)-SUM($H587:V587),((Input!$H$151+Input!$H$117)*$H$7)/A9taxstdlife))</f>
        <v>0</v>
      </c>
      <c r="X587" s="168">
        <f>IF(A9taxstdlife="n/a","n/a",IF(X$3&gt;(A9taxstdlife+$E587),((Input!$H$151+Input!$H$117)*$H$7)-SUM($H587:W587),((Input!$H$151+Input!$H$117)*$H$7)/A9taxstdlife))</f>
        <v>0</v>
      </c>
      <c r="Y587" s="168">
        <f>IF(A9taxstdlife="n/a","n/a",IF(Y$3&gt;(A9taxstdlife+$E587),((Input!$H$151+Input!$H$117)*$H$7)-SUM($H587:X587),((Input!$H$151+Input!$H$117)*$H$7)/A9taxstdlife))</f>
        <v>0</v>
      </c>
      <c r="Z587" s="168">
        <f>IF(A9taxstdlife="n/a","n/a",IF(Z$3&gt;(A9taxstdlife+$E587),((Input!$H$151+Input!$H$117)*$H$7)-SUM($H587:Y587),((Input!$H$151+Input!$H$117)*$H$7)/A9taxstdlife))</f>
        <v>0</v>
      </c>
      <c r="AA587" s="168">
        <f>IF(A9taxstdlife="n/a","n/a",IF(AA$3&gt;(A9taxstdlife+$E587),((Input!$H$151+Input!$H$117)*$H$7)-SUM($H587:Z587),((Input!$H$151+Input!$H$117)*$H$7)/A9taxstdlife))</f>
        <v>0</v>
      </c>
      <c r="AB587" s="168">
        <f>IF(A9taxstdlife="n/a","n/a",IF(AB$3&gt;(A9taxstdlife+$E587),((Input!$H$151+Input!$H$117)*$H$7)-SUM($H587:AA587),((Input!$H$151+Input!$H$117)*$H$7)/A9taxstdlife))</f>
        <v>0</v>
      </c>
      <c r="AC587" s="168">
        <f>IF(A9taxstdlife="n/a","n/a",IF(AC$3&gt;(A9taxstdlife+$E587),((Input!$H$151+Input!$H$117)*$H$7)-SUM($H587:AB587),((Input!$H$151+Input!$H$117)*$H$7)/A9taxstdlife))</f>
        <v>0</v>
      </c>
      <c r="AD587" s="168">
        <f>IF(A9taxstdlife="n/a","n/a",IF(AD$3&gt;(A9taxstdlife+$E587),((Input!$H$151+Input!$H$117)*$H$7)-SUM($H587:AC587),((Input!$H$151+Input!$H$117)*$H$7)/A9taxstdlife))</f>
        <v>0</v>
      </c>
      <c r="AE587" s="168">
        <f>IF(A9taxstdlife="n/a","n/a",IF(AE$3&gt;(A9taxstdlife+$E587),((Input!$H$151+Input!$H$117)*$H$7)-SUM($H587:AD587),((Input!$H$151+Input!$H$117)*$H$7)/A9taxstdlife))</f>
        <v>0</v>
      </c>
      <c r="AF587" s="168">
        <f>IF(A9taxstdlife="n/a","n/a",IF(AF$3&gt;(A9taxstdlife+$E587),((Input!$H$151+Input!$H$117)*$H$7)-SUM($H587:AE587),((Input!$H$151+Input!$H$117)*$H$7)/A9taxstdlife))</f>
        <v>0</v>
      </c>
      <c r="AG587" s="168">
        <f>IF(A9taxstdlife="n/a","n/a",IF(AG$3&gt;(A9taxstdlife+$E587),((Input!$H$151+Input!$H$117)*$H$7)-SUM($H587:AF587),((Input!$H$151+Input!$H$117)*$H$7)/A9taxstdlife))</f>
        <v>0</v>
      </c>
      <c r="AH587" s="168">
        <f>IF(A9taxstdlife="n/a","n/a",IF(AH$3&gt;(A9taxstdlife+$E587),((Input!$H$151+Input!$H$117)*$H$7)-SUM($H587:AG587),((Input!$H$151+Input!$H$117)*$H$7)/A9taxstdlife))</f>
        <v>0</v>
      </c>
      <c r="AI587" s="168">
        <f>IF(A9taxstdlife="n/a","n/a",IF(AI$3&gt;(A9taxstdlife+$E587),((Input!$H$151+Input!$H$117)*$H$7)-SUM($H587:AH587),((Input!$H$151+Input!$H$117)*$H$7)/A9taxstdlife))</f>
        <v>0</v>
      </c>
      <c r="AJ587" s="168">
        <f>IF(A9taxstdlife="n/a","n/a",IF(AJ$3&gt;(A9taxstdlife+$E587),((Input!$H$151+Input!$H$117)*$H$7)-SUM($H587:AI587),((Input!$H$151+Input!$H$117)*$H$7)/A9taxstdlife))</f>
        <v>0</v>
      </c>
      <c r="AK587" s="168">
        <f>IF(A9taxstdlife="n/a","n/a",IF(AK$3&gt;(A9taxstdlife+$E587),((Input!$H$151+Input!$H$117)*$H$7)-SUM($H587:AJ587),((Input!$H$151+Input!$H$117)*$H$7)/A9taxstdlife))</f>
        <v>0</v>
      </c>
      <c r="AL587" s="168">
        <f>IF(A9taxstdlife="n/a","n/a",IF(AL$3&gt;(A9taxstdlife+$E587),((Input!$H$151+Input!$H$117)*$H$7)-SUM($H587:AK587),((Input!$H$151+Input!$H$117)*$H$7)/A9taxstdlife))</f>
        <v>0</v>
      </c>
      <c r="AM587" s="168">
        <f>IF(A9taxstdlife="n/a","n/a",IF(AM$3&gt;(A9taxstdlife+$E587),((Input!$H$151+Input!$H$117)*$H$7)-SUM($H587:AL587),((Input!$H$151+Input!$H$117)*$H$7)/A9taxstdlife))</f>
        <v>0</v>
      </c>
      <c r="AN587" s="168">
        <f>IF(A9taxstdlife="n/a","n/a",IF(AN$3&gt;(A9taxstdlife+$E587),((Input!$H$151+Input!$H$117)*$H$7)-SUM($H587:AM587),((Input!$H$151+Input!$H$117)*$H$7)/A9taxstdlife))</f>
        <v>0</v>
      </c>
      <c r="AO587" s="168">
        <f>IF(A9taxstdlife="n/a","n/a",IF(AO$3&gt;(A9taxstdlife+$E587),((Input!$H$151+Input!$H$117)*$H$7)-SUM($H587:AN587),((Input!$H$151+Input!$H$117)*$H$7)/A9taxstdlife))</f>
        <v>0</v>
      </c>
      <c r="AP587" s="168">
        <f>IF(A9taxstdlife="n/a","n/a",IF(AP$3&gt;(A9taxstdlife+$E587),((Input!$H$151+Input!$H$117)*$H$7)-SUM($H587:AO587),((Input!$H$151+Input!$H$117)*$H$7)/A9taxstdlife))</f>
        <v>0</v>
      </c>
      <c r="AQ587" s="168">
        <f>IF(A9taxstdlife="n/a","n/a",IF(AQ$3&gt;(A9taxstdlife+$E587),((Input!$H$151+Input!$H$117)*$H$7)-SUM($H587:AP587),((Input!$H$151+Input!$H$117)*$H$7)/A9taxstdlife))</f>
        <v>0</v>
      </c>
      <c r="AR587" s="168">
        <f>IF(A9taxstdlife="n/a","n/a",IF(AR$3&gt;(A9taxstdlife+$E587),((Input!$H$151+Input!$H$117)*$H$7)-SUM($H587:AQ587),((Input!$H$151+Input!$H$117)*$H$7)/A9taxstdlife))</f>
        <v>0</v>
      </c>
      <c r="AS587" s="168">
        <f>IF(A9taxstdlife="n/a","n/a",IF(AS$3&gt;(A9taxstdlife+$E587),((Input!$H$151+Input!$H$117)*$H$7)-SUM($H587:AR587),((Input!$H$151+Input!$H$117)*$H$7)/A9taxstdlife))</f>
        <v>0</v>
      </c>
      <c r="AT587" s="168">
        <f>IF(A9taxstdlife="n/a","n/a",IF(AT$3&gt;(A9taxstdlife+$E587),((Input!$H$151+Input!$H$117)*$H$7)-SUM($H587:AS587),((Input!$H$151+Input!$H$117)*$H$7)/A9taxstdlife))</f>
        <v>0</v>
      </c>
      <c r="AU587" s="168">
        <f>IF(A9taxstdlife="n/a","n/a",IF(AU$3&gt;(A9taxstdlife+$E587),((Input!$H$151+Input!$H$117)*$H$7)-SUM($H587:AT587),((Input!$H$151+Input!$H$117)*$H$7)/A9taxstdlife))</f>
        <v>0</v>
      </c>
      <c r="AV587" s="168">
        <f>IF(A9taxstdlife="n/a","n/a",IF(AV$3&gt;(A9taxstdlife+$E587),((Input!$H$151+Input!$H$117)*$H$7)-SUM($H587:AU587),((Input!$H$151+Input!$H$117)*$H$7)/A9taxstdlife))</f>
        <v>0</v>
      </c>
      <c r="AW587" s="168">
        <f>IF(A9taxstdlife="n/a","n/a",IF(AW$3&gt;(A9taxstdlife+$E587),((Input!$H$151+Input!$H$117)*$H$7)-SUM($H587:AV587),((Input!$H$151+Input!$H$117)*$H$7)/A9taxstdlife))</f>
        <v>0</v>
      </c>
      <c r="AX587" s="168">
        <f>IF(A9taxstdlife="n/a","n/a",IF(AX$3&gt;(A9taxstdlife+$E587),((Input!$H$151+Input!$H$117)*$H$7)-SUM($H587:AW587),((Input!$H$151+Input!$H$117)*$H$7)/A9taxstdlife))</f>
        <v>0</v>
      </c>
      <c r="AY587" s="168">
        <f>IF(A9taxstdlife="n/a","n/a",IF(AY$3&gt;(A9taxstdlife+$E587),((Input!$H$151+Input!$H$117)*$H$7)-SUM($H587:AX587),((Input!$H$151+Input!$H$117)*$H$7)/A9taxstdlife))</f>
        <v>0</v>
      </c>
      <c r="AZ587" s="168">
        <f>IF(A9taxstdlife="n/a","n/a",IF(AZ$3&gt;(A9taxstdlife+$E587),((Input!$H$151+Input!$H$117)*$H$7)-SUM($H587:AY587),((Input!$H$151+Input!$H$117)*$H$7)/A9taxstdlife))</f>
        <v>0</v>
      </c>
      <c r="BA587" s="168">
        <f>IF(A9taxstdlife="n/a","n/a",IF(BA$3&gt;(A9taxstdlife+$E587),((Input!$H$151+Input!$H$117)*$H$7)-SUM($H587:AZ587),((Input!$H$151+Input!$H$117)*$H$7)/A9taxstdlife))</f>
        <v>0</v>
      </c>
      <c r="BB587" s="168">
        <f>IF(A9taxstdlife="n/a","n/a",IF(BB$3&gt;(A9taxstdlife+$E587),((Input!$H$151+Input!$H$117)*$H$7)-SUM($H587:BA587),((Input!$H$151+Input!$H$117)*$H$7)/A9taxstdlife))</f>
        <v>0</v>
      </c>
      <c r="BC587" s="168">
        <f>IF(A9taxstdlife="n/a","n/a",IF(BC$3&gt;(A9taxstdlife+$E587),((Input!$H$151+Input!$H$117)*$H$7)-SUM($H587:BB587),((Input!$H$151+Input!$H$117)*$H$7)/A9taxstdlife))</f>
        <v>0</v>
      </c>
      <c r="BD587" s="168">
        <f>IF(A9taxstdlife="n/a","n/a",IF(BD$3&gt;(A9taxstdlife+$E587),((Input!$H$151+Input!$H$117)*$H$7)-SUM($H587:BC587),((Input!$H$151+Input!$H$117)*$H$7)/A9taxstdlife))</f>
        <v>0</v>
      </c>
      <c r="BE587" s="168">
        <f>IF(A9taxstdlife="n/a","n/a",IF(BE$3&gt;(A9taxstdlife+$E587),((Input!$H$151+Input!$H$117)*$H$7)-SUM($H587:BD587),((Input!$H$151+Input!$H$117)*$H$7)/A9taxstdlife))</f>
        <v>0</v>
      </c>
      <c r="BF587" s="168">
        <f>IF(A9taxstdlife="n/a","n/a",IF(BF$3&gt;(A9taxstdlife+$E587),((Input!$H$151+Input!$H$117)*$H$7)-SUM($H587:BE587),((Input!$H$151+Input!$H$117)*$H$7)/A9taxstdlife))</f>
        <v>0</v>
      </c>
      <c r="BG587" s="168">
        <f>IF(A9taxstdlife="n/a","n/a",IF(BG$3&gt;(A9taxstdlife+$E587),((Input!$H$151+Input!$H$117)*$H$7)-SUM($H587:BF587),((Input!$H$151+Input!$H$117)*$H$7)/A9taxstdlife))</f>
        <v>0</v>
      </c>
      <c r="BH587" s="168">
        <f>IF(A9taxstdlife="n/a","n/a",IF(BH$3&gt;(A9taxstdlife+$E587),((Input!$H$151+Input!$H$117)*$H$7)-SUM($H587:BG587),((Input!$H$151+Input!$H$117)*$H$7)/A9taxstdlife))</f>
        <v>0</v>
      </c>
      <c r="BI587" s="168">
        <f>IF(A9taxstdlife="n/a","n/a",IF(BI$3&gt;(A9taxstdlife+$E587),((Input!$H$151+Input!$H$117)*$H$7)-SUM($H587:BH587),((Input!$H$151+Input!$H$117)*$H$7)/A9taxstdlife))</f>
        <v>0</v>
      </c>
      <c r="BJ587" s="20"/>
      <c r="BK587" s="20"/>
      <c r="BL587"/>
      <c r="BM587"/>
      <c r="BN587"/>
      <c r="BO587"/>
      <c r="BP587"/>
      <c r="BQ587"/>
      <c r="BR587"/>
      <c r="BS587"/>
      <c r="BT587"/>
      <c r="BU587"/>
      <c r="BV587"/>
      <c r="BW587"/>
      <c r="BX587"/>
      <c r="BY587"/>
      <c r="BZ587"/>
      <c r="CA587"/>
      <c r="CB587"/>
      <c r="CC587"/>
      <c r="CD587"/>
      <c r="CE587"/>
      <c r="CF587"/>
      <c r="CG587"/>
      <c r="CH587"/>
      <c r="CI587"/>
      <c r="CJ587"/>
      <c r="CK587"/>
      <c r="CL587"/>
      <c r="CM587"/>
      <c r="CN587"/>
      <c r="CO587"/>
      <c r="CP587"/>
      <c r="CQ587"/>
      <c r="CR587"/>
      <c r="CS587"/>
      <c r="CT587"/>
      <c r="CU587"/>
      <c r="CV587"/>
      <c r="CW587"/>
      <c r="CX587"/>
      <c r="CY587"/>
      <c r="CZ587"/>
      <c r="DA587"/>
      <c r="DB587"/>
      <c r="DC587"/>
      <c r="DD587"/>
      <c r="DE587"/>
      <c r="DF587"/>
      <c r="DG587"/>
      <c r="DH587"/>
      <c r="DI587"/>
      <c r="DJ587"/>
      <c r="DK587"/>
      <c r="DL587"/>
      <c r="DM587"/>
      <c r="DN587"/>
      <c r="DO587"/>
      <c r="DP587"/>
      <c r="DQ587"/>
      <c r="DR587"/>
      <c r="DS587"/>
      <c r="DT587"/>
      <c r="DU587"/>
      <c r="DV587"/>
      <c r="DW587"/>
      <c r="DX587"/>
      <c r="DY587"/>
      <c r="DZ587"/>
      <c r="EA587"/>
      <c r="EB587"/>
      <c r="EC587"/>
      <c r="ED587"/>
      <c r="EE587"/>
      <c r="EF587"/>
      <c r="EG587"/>
      <c r="EH587"/>
      <c r="EI587"/>
      <c r="EJ587"/>
      <c r="EK587"/>
      <c r="EL587"/>
      <c r="EM587"/>
      <c r="EN587"/>
      <c r="EO587"/>
      <c r="EP587"/>
      <c r="EQ587"/>
      <c r="ER587"/>
      <c r="ES587"/>
      <c r="ET587"/>
      <c r="EU587"/>
      <c r="EV587"/>
      <c r="EW587"/>
      <c r="EX587"/>
      <c r="EY587"/>
      <c r="EZ587"/>
      <c r="FA587"/>
      <c r="FB587"/>
      <c r="FC587"/>
      <c r="FD587"/>
      <c r="FE587"/>
      <c r="FF587"/>
      <c r="FG587"/>
      <c r="FH587"/>
      <c r="FI587"/>
      <c r="FJ587"/>
      <c r="FK587"/>
      <c r="FL587"/>
      <c r="FM587"/>
      <c r="FN587"/>
      <c r="FO587"/>
      <c r="FP587"/>
      <c r="FQ587"/>
      <c r="FR587"/>
      <c r="FS587"/>
      <c r="FT587"/>
      <c r="FU587"/>
      <c r="FV587"/>
      <c r="FW587"/>
      <c r="FX587"/>
      <c r="FY587"/>
      <c r="FZ587"/>
      <c r="GA587"/>
      <c r="GB587"/>
      <c r="GC587"/>
      <c r="GD587"/>
      <c r="GE587"/>
      <c r="GF587"/>
      <c r="GG587"/>
      <c r="GH587"/>
      <c r="GI587"/>
      <c r="GJ587"/>
      <c r="GK587"/>
      <c r="GL587"/>
      <c r="GM587"/>
      <c r="GN587"/>
      <c r="GO587"/>
      <c r="GP587"/>
      <c r="GQ587"/>
      <c r="GR587"/>
      <c r="GS587"/>
      <c r="GT587"/>
      <c r="GU587"/>
      <c r="GV587"/>
      <c r="GW587"/>
      <c r="GX587"/>
      <c r="GY587"/>
      <c r="GZ587"/>
      <c r="HA587"/>
      <c r="HB587"/>
      <c r="HC587"/>
      <c r="HD587"/>
      <c r="HE587"/>
      <c r="HF587"/>
      <c r="HG587"/>
      <c r="HH587"/>
      <c r="HI587"/>
      <c r="HJ587"/>
      <c r="HK587"/>
      <c r="HL587"/>
      <c r="HM587"/>
      <c r="HN587"/>
      <c r="HO587"/>
      <c r="HP587"/>
      <c r="HQ587"/>
      <c r="HR587"/>
      <c r="HS587"/>
      <c r="HT587"/>
      <c r="HU587"/>
      <c r="HV587"/>
      <c r="HW587"/>
      <c r="HX587"/>
      <c r="HY587"/>
      <c r="HZ587"/>
      <c r="IA587"/>
      <c r="IB587"/>
      <c r="IC587"/>
      <c r="ID587"/>
      <c r="IE587"/>
      <c r="IF587"/>
      <c r="IG587"/>
      <c r="IH587"/>
      <c r="II587"/>
      <c r="IJ587"/>
      <c r="IK587"/>
      <c r="IL587"/>
      <c r="IM587"/>
      <c r="IN587"/>
      <c r="IO587"/>
      <c r="IP587"/>
      <c r="IQ587"/>
      <c r="IR587"/>
      <c r="IS587"/>
      <c r="IT587"/>
      <c r="IU587"/>
      <c r="IV587"/>
    </row>
    <row r="588" spans="1:256" s="5" customFormat="1" hidden="1" outlineLevel="2">
      <c r="A588" s="20"/>
      <c r="B588" s="20"/>
      <c r="C588" s="38"/>
      <c r="D588" s="641"/>
      <c r="E588" s="287">
        <v>3</v>
      </c>
      <c r="F588" s="40"/>
      <c r="G588" s="313"/>
      <c r="H588" s="315"/>
      <c r="I588" s="314"/>
      <c r="J588" s="168">
        <f>IF(A9taxstdlife="n/a","n/a",IF(J$3&gt;(A9taxstdlife+$E588),((Input!$I$151+Input!$I$117)*$I$7)-SUM($I588:I588),((Input!$I$151+Input!$I$117)*$I$7)/A9taxstdlife))</f>
        <v>0</v>
      </c>
      <c r="K588" s="168">
        <f>IF(A9taxstdlife="n/a","n/a",IF(K$3&gt;(A9taxstdlife+$E588),((Input!$I$151+Input!$I$117)*$I$7)-SUM($I588:J588),((Input!$I$151+Input!$I$117)*$I$7)/A9taxstdlife))</f>
        <v>0</v>
      </c>
      <c r="L588" s="168">
        <f>IF(A9taxstdlife="n/a","n/a",IF(L$3&gt;(A9taxstdlife+$E588),((Input!$I$151+Input!$I$117)*$I$7)-SUM($I588:K588),((Input!$I$151+Input!$I$117)*$I$7)/A9taxstdlife))</f>
        <v>0</v>
      </c>
      <c r="M588" s="168">
        <f>IF(A9taxstdlife="n/a","n/a",IF(M$3&gt;(A9taxstdlife+$E588),((Input!$I$151+Input!$I$117)*$I$7)-SUM($I588:L588),((Input!$I$151+Input!$I$117)*$I$7)/A9taxstdlife))</f>
        <v>0</v>
      </c>
      <c r="N588" s="168">
        <f>IF(A9taxstdlife="n/a","n/a",IF(N$3&gt;(A9taxstdlife+$E588),((Input!$I$151+Input!$I$117)*$I$7)-SUM($I588:M588),((Input!$I$151+Input!$I$117)*$I$7)/A9taxstdlife))</f>
        <v>0</v>
      </c>
      <c r="O588" s="168">
        <f>IF(A9taxstdlife="n/a","n/a",IF(O$3&gt;(A9taxstdlife+$E588),((Input!$I$151+Input!$I$117)*$I$7)-SUM($I588:N588),((Input!$I$151+Input!$I$117)*$I$7)/A9taxstdlife))</f>
        <v>0</v>
      </c>
      <c r="P588" s="168">
        <f>IF(A9taxstdlife="n/a","n/a",IF(P$3&gt;(A9taxstdlife+$E588),((Input!$I$151+Input!$I$117)*$I$7)-SUM($I588:O588),((Input!$I$151+Input!$I$117)*$I$7)/A9taxstdlife))</f>
        <v>0</v>
      </c>
      <c r="Q588" s="168">
        <f>IF(A9taxstdlife="n/a","n/a",IF(Q$3&gt;(A9taxstdlife+$E588),((Input!$I$151+Input!$I$117)*$I$7)-SUM($I588:P588),((Input!$I$151+Input!$I$117)*$I$7)/A9taxstdlife))</f>
        <v>0</v>
      </c>
      <c r="R588" s="168">
        <f>IF(A9taxstdlife="n/a","n/a",IF(R$3&gt;(A9taxstdlife+$E588),((Input!$I$151+Input!$I$117)*$I$7)-SUM($I588:Q588),((Input!$I$151+Input!$I$117)*$I$7)/A9taxstdlife))</f>
        <v>0</v>
      </c>
      <c r="S588" s="168">
        <f>IF(A9taxstdlife="n/a","n/a",IF(S$3&gt;(A9taxstdlife+$E588),((Input!$I$151+Input!$I$117)*$I$7)-SUM($I588:R588),((Input!$I$151+Input!$I$117)*$I$7)/A9taxstdlife))</f>
        <v>0</v>
      </c>
      <c r="T588" s="168">
        <f>IF(A9taxstdlife="n/a","n/a",IF(T$3&gt;(A9taxstdlife+$E588),((Input!$I$151+Input!$I$117)*$I$7)-SUM($I588:S588),((Input!$I$151+Input!$I$117)*$I$7)/A9taxstdlife))</f>
        <v>0</v>
      </c>
      <c r="U588" s="168">
        <f>IF(A9taxstdlife="n/a","n/a",IF(U$3&gt;(A9taxstdlife+$E588),((Input!$I$151+Input!$I$117)*$I$7)-SUM($I588:T588),((Input!$I$151+Input!$I$117)*$I$7)/A9taxstdlife))</f>
        <v>0</v>
      </c>
      <c r="V588" s="168">
        <f>IF(A9taxstdlife="n/a","n/a",IF(V$3&gt;(A9taxstdlife+$E588),((Input!$I$151+Input!$I$117)*$I$7)-SUM($I588:U588),((Input!$I$151+Input!$I$117)*$I$7)/A9taxstdlife))</f>
        <v>0</v>
      </c>
      <c r="W588" s="168">
        <f>IF(A9taxstdlife="n/a","n/a",IF(W$3&gt;(A9taxstdlife+$E588),((Input!$I$151+Input!$I$117)*$I$7)-SUM($I588:V588),((Input!$I$151+Input!$I$117)*$I$7)/A9taxstdlife))</f>
        <v>0</v>
      </c>
      <c r="X588" s="168">
        <f>IF(A9taxstdlife="n/a","n/a",IF(X$3&gt;(A9taxstdlife+$E588),((Input!$I$151+Input!$I$117)*$I$7)-SUM($I588:W588),((Input!$I$151+Input!$I$117)*$I$7)/A9taxstdlife))</f>
        <v>0</v>
      </c>
      <c r="Y588" s="168">
        <f>IF(A9taxstdlife="n/a","n/a",IF(Y$3&gt;(A9taxstdlife+$E588),((Input!$I$151+Input!$I$117)*$I$7)-SUM($I588:X588),((Input!$I$151+Input!$I$117)*$I$7)/A9taxstdlife))</f>
        <v>0</v>
      </c>
      <c r="Z588" s="168">
        <f>IF(A9taxstdlife="n/a","n/a",IF(Z$3&gt;(A9taxstdlife+$E588),((Input!$I$151+Input!$I$117)*$I$7)-SUM($I588:Y588),((Input!$I$151+Input!$I$117)*$I$7)/A9taxstdlife))</f>
        <v>0</v>
      </c>
      <c r="AA588" s="168">
        <f>IF(A9taxstdlife="n/a","n/a",IF(AA$3&gt;(A9taxstdlife+$E588),((Input!$I$151+Input!$I$117)*$I$7)-SUM($I588:Z588),((Input!$I$151+Input!$I$117)*$I$7)/A9taxstdlife))</f>
        <v>0</v>
      </c>
      <c r="AB588" s="168">
        <f>IF(A9taxstdlife="n/a","n/a",IF(AB$3&gt;(A9taxstdlife+$E588),((Input!$I$151+Input!$I$117)*$I$7)-SUM($I588:AA588),((Input!$I$151+Input!$I$117)*$I$7)/A9taxstdlife))</f>
        <v>0</v>
      </c>
      <c r="AC588" s="168">
        <f>IF(A9taxstdlife="n/a","n/a",IF(AC$3&gt;(A9taxstdlife+$E588),((Input!$I$151+Input!$I$117)*$I$7)-SUM($I588:AB588),((Input!$I$151+Input!$I$117)*$I$7)/A9taxstdlife))</f>
        <v>0</v>
      </c>
      <c r="AD588" s="168">
        <f>IF(A9taxstdlife="n/a","n/a",IF(AD$3&gt;(A9taxstdlife+$E588),((Input!$I$151+Input!$I$117)*$I$7)-SUM($I588:AC588),((Input!$I$151+Input!$I$117)*$I$7)/A9taxstdlife))</f>
        <v>0</v>
      </c>
      <c r="AE588" s="168">
        <f>IF(A9taxstdlife="n/a","n/a",IF(AE$3&gt;(A9taxstdlife+$E588),((Input!$I$151+Input!$I$117)*$I$7)-SUM($I588:AD588),((Input!$I$151+Input!$I$117)*$I$7)/A9taxstdlife))</f>
        <v>0</v>
      </c>
      <c r="AF588" s="168">
        <f>IF(A9taxstdlife="n/a","n/a",IF(AF$3&gt;(A9taxstdlife+$E588),((Input!$I$151+Input!$I$117)*$I$7)-SUM($I588:AE588),((Input!$I$151+Input!$I$117)*$I$7)/A9taxstdlife))</f>
        <v>0</v>
      </c>
      <c r="AG588" s="168">
        <f>IF(A9taxstdlife="n/a","n/a",IF(AG$3&gt;(A9taxstdlife+$E588),((Input!$I$151+Input!$I$117)*$I$7)-SUM($I588:AF588),((Input!$I$151+Input!$I$117)*$I$7)/A9taxstdlife))</f>
        <v>0</v>
      </c>
      <c r="AH588" s="168">
        <f>IF(A9taxstdlife="n/a","n/a",IF(AH$3&gt;(A9taxstdlife+$E588),((Input!$I$151+Input!$I$117)*$I$7)-SUM($I588:AG588),((Input!$I$151+Input!$I$117)*$I$7)/A9taxstdlife))</f>
        <v>0</v>
      </c>
      <c r="AI588" s="168">
        <f>IF(A9taxstdlife="n/a","n/a",IF(AI$3&gt;(A9taxstdlife+$E588),((Input!$I$151+Input!$I$117)*$I$7)-SUM($I588:AH588),((Input!$I$151+Input!$I$117)*$I$7)/A9taxstdlife))</f>
        <v>0</v>
      </c>
      <c r="AJ588" s="168">
        <f>IF(A9taxstdlife="n/a","n/a",IF(AJ$3&gt;(A9taxstdlife+$E588),((Input!$I$151+Input!$I$117)*$I$7)-SUM($I588:AI588),((Input!$I$151+Input!$I$117)*$I$7)/A9taxstdlife))</f>
        <v>0</v>
      </c>
      <c r="AK588" s="168">
        <f>IF(A9taxstdlife="n/a","n/a",IF(AK$3&gt;(A9taxstdlife+$E588),((Input!$I$151+Input!$I$117)*$I$7)-SUM($I588:AJ588),((Input!$I$151+Input!$I$117)*$I$7)/A9taxstdlife))</f>
        <v>0</v>
      </c>
      <c r="AL588" s="168">
        <f>IF(A9taxstdlife="n/a","n/a",IF(AL$3&gt;(A9taxstdlife+$E588),((Input!$I$151+Input!$I$117)*$I$7)-SUM($I588:AK588),((Input!$I$151+Input!$I$117)*$I$7)/A9taxstdlife))</f>
        <v>0</v>
      </c>
      <c r="AM588" s="168">
        <f>IF(A9taxstdlife="n/a","n/a",IF(AM$3&gt;(A9taxstdlife+$E588),((Input!$I$151+Input!$I$117)*$I$7)-SUM($I588:AL588),((Input!$I$151+Input!$I$117)*$I$7)/A9taxstdlife))</f>
        <v>0</v>
      </c>
      <c r="AN588" s="168">
        <f>IF(A9taxstdlife="n/a","n/a",IF(AN$3&gt;(A9taxstdlife+$E588),((Input!$I$151+Input!$I$117)*$I$7)-SUM($I588:AM588),((Input!$I$151+Input!$I$117)*$I$7)/A9taxstdlife))</f>
        <v>0</v>
      </c>
      <c r="AO588" s="168">
        <f>IF(A9taxstdlife="n/a","n/a",IF(AO$3&gt;(A9taxstdlife+$E588),((Input!$I$151+Input!$I$117)*$I$7)-SUM($I588:AN588),((Input!$I$151+Input!$I$117)*$I$7)/A9taxstdlife))</f>
        <v>0</v>
      </c>
      <c r="AP588" s="168">
        <f>IF(A9taxstdlife="n/a","n/a",IF(AP$3&gt;(A9taxstdlife+$E588),((Input!$I$151+Input!$I$117)*$I$7)-SUM($I588:AO588),((Input!$I$151+Input!$I$117)*$I$7)/A9taxstdlife))</f>
        <v>0</v>
      </c>
      <c r="AQ588" s="168">
        <f>IF(A9taxstdlife="n/a","n/a",IF(AQ$3&gt;(A9taxstdlife+$E588),((Input!$I$151+Input!$I$117)*$I$7)-SUM($I588:AP588),((Input!$I$151+Input!$I$117)*$I$7)/A9taxstdlife))</f>
        <v>0</v>
      </c>
      <c r="AR588" s="168">
        <f>IF(A9taxstdlife="n/a","n/a",IF(AR$3&gt;(A9taxstdlife+$E588),((Input!$I$151+Input!$I$117)*$I$7)-SUM($I588:AQ588),((Input!$I$151+Input!$I$117)*$I$7)/A9taxstdlife))</f>
        <v>0</v>
      </c>
      <c r="AS588" s="168">
        <f>IF(A9taxstdlife="n/a","n/a",IF(AS$3&gt;(A9taxstdlife+$E588),((Input!$I$151+Input!$I$117)*$I$7)-SUM($I588:AR588),((Input!$I$151+Input!$I$117)*$I$7)/A9taxstdlife))</f>
        <v>0</v>
      </c>
      <c r="AT588" s="168">
        <f>IF(A9taxstdlife="n/a","n/a",IF(AT$3&gt;(A9taxstdlife+$E588),((Input!$I$151+Input!$I$117)*$I$7)-SUM($I588:AS588),((Input!$I$151+Input!$I$117)*$I$7)/A9taxstdlife))</f>
        <v>0</v>
      </c>
      <c r="AU588" s="168">
        <f>IF(A9taxstdlife="n/a","n/a",IF(AU$3&gt;(A9taxstdlife+$E588),((Input!$I$151+Input!$I$117)*$I$7)-SUM($I588:AT588),((Input!$I$151+Input!$I$117)*$I$7)/A9taxstdlife))</f>
        <v>0</v>
      </c>
      <c r="AV588" s="168">
        <f>IF(A9taxstdlife="n/a","n/a",IF(AV$3&gt;(A9taxstdlife+$E588),((Input!$I$151+Input!$I$117)*$I$7)-SUM($I588:AU588),((Input!$I$151+Input!$I$117)*$I$7)/A9taxstdlife))</f>
        <v>0</v>
      </c>
      <c r="AW588" s="168">
        <f>IF(A9taxstdlife="n/a","n/a",IF(AW$3&gt;(A9taxstdlife+$E588),((Input!$I$151+Input!$I$117)*$I$7)-SUM($I588:AV588),((Input!$I$151+Input!$I$117)*$I$7)/A9taxstdlife))</f>
        <v>0</v>
      </c>
      <c r="AX588" s="168">
        <f>IF(A9taxstdlife="n/a","n/a",IF(AX$3&gt;(A9taxstdlife+$E588),((Input!$I$151+Input!$I$117)*$I$7)-SUM($I588:AW588),((Input!$I$151+Input!$I$117)*$I$7)/A9taxstdlife))</f>
        <v>0</v>
      </c>
      <c r="AY588" s="168">
        <f>IF(A9taxstdlife="n/a","n/a",IF(AY$3&gt;(A9taxstdlife+$E588),((Input!$I$151+Input!$I$117)*$I$7)-SUM($I588:AX588),((Input!$I$151+Input!$I$117)*$I$7)/A9taxstdlife))</f>
        <v>0</v>
      </c>
      <c r="AZ588" s="168">
        <f>IF(A9taxstdlife="n/a","n/a",IF(AZ$3&gt;(A9taxstdlife+$E588),((Input!$I$151+Input!$I$117)*$I$7)-SUM($I588:AY588),((Input!$I$151+Input!$I$117)*$I$7)/A9taxstdlife))</f>
        <v>0</v>
      </c>
      <c r="BA588" s="168">
        <f>IF(A9taxstdlife="n/a","n/a",IF(BA$3&gt;(A9taxstdlife+$E588),((Input!$I$151+Input!$I$117)*$I$7)-SUM($I588:AZ588),((Input!$I$151+Input!$I$117)*$I$7)/A9taxstdlife))</f>
        <v>0</v>
      </c>
      <c r="BB588" s="168">
        <f>IF(A9taxstdlife="n/a","n/a",IF(BB$3&gt;(A9taxstdlife+$E588),((Input!$I$151+Input!$I$117)*$I$7)-SUM($I588:BA588),((Input!$I$151+Input!$I$117)*$I$7)/A9taxstdlife))</f>
        <v>0</v>
      </c>
      <c r="BC588" s="168">
        <f>IF(A9taxstdlife="n/a","n/a",IF(BC$3&gt;(A9taxstdlife+$E588),((Input!$I$151+Input!$I$117)*$I$7)-SUM($I588:BB588),((Input!$I$151+Input!$I$117)*$I$7)/A9taxstdlife))</f>
        <v>0</v>
      </c>
      <c r="BD588" s="168">
        <f>IF(A9taxstdlife="n/a","n/a",IF(BD$3&gt;(A9taxstdlife+$E588),((Input!$I$151+Input!$I$117)*$I$7)-SUM($I588:BC588),((Input!$I$151+Input!$I$117)*$I$7)/A9taxstdlife))</f>
        <v>0</v>
      </c>
      <c r="BE588" s="168">
        <f>IF(A9taxstdlife="n/a","n/a",IF(BE$3&gt;(A9taxstdlife+$E588),((Input!$I$151+Input!$I$117)*$I$7)-SUM($I588:BD588),((Input!$I$151+Input!$I$117)*$I$7)/A9taxstdlife))</f>
        <v>0</v>
      </c>
      <c r="BF588" s="168">
        <f>IF(A9taxstdlife="n/a","n/a",IF(BF$3&gt;(A9taxstdlife+$E588),((Input!$I$151+Input!$I$117)*$I$7)-SUM($I588:BE588),((Input!$I$151+Input!$I$117)*$I$7)/A9taxstdlife))</f>
        <v>0</v>
      </c>
      <c r="BG588" s="168">
        <f>IF(A9taxstdlife="n/a","n/a",IF(BG$3&gt;(A9taxstdlife+$E588),((Input!$I$151+Input!$I$117)*$I$7)-SUM($I588:BF588),((Input!$I$151+Input!$I$117)*$I$7)/A9taxstdlife))</f>
        <v>0</v>
      </c>
      <c r="BH588" s="168">
        <f>IF(A9taxstdlife="n/a","n/a",IF(BH$3&gt;(A9taxstdlife+$E588),((Input!$I$151+Input!$I$117)*$I$7)-SUM($I588:BG588),((Input!$I$151+Input!$I$117)*$I$7)/A9taxstdlife))</f>
        <v>0</v>
      </c>
      <c r="BI588" s="168">
        <f>IF(A9taxstdlife="n/a","n/a",IF(BI$3&gt;(A9taxstdlife+$E588),((Input!$I$151+Input!$I$117)*$I$7)-SUM($I588:BH588),((Input!$I$151+Input!$I$117)*$I$7)/A9taxstdlife))</f>
        <v>0</v>
      </c>
      <c r="BJ588" s="20"/>
      <c r="BK588" s="20"/>
      <c r="BL588"/>
      <c r="BM588"/>
      <c r="BN588"/>
      <c r="BO588"/>
      <c r="BP588"/>
      <c r="BQ588"/>
      <c r="BR588"/>
      <c r="BS588"/>
      <c r="BT588"/>
      <c r="BU588"/>
      <c r="BV588"/>
      <c r="BW588"/>
      <c r="BX588"/>
      <c r="BY588"/>
      <c r="BZ588"/>
      <c r="CA588"/>
      <c r="CB588"/>
      <c r="CC588"/>
      <c r="CD588"/>
      <c r="CE588"/>
      <c r="CF588"/>
      <c r="CG588"/>
      <c r="CH588"/>
      <c r="CI588"/>
      <c r="CJ588"/>
      <c r="CK588"/>
      <c r="CL588"/>
      <c r="CM588"/>
      <c r="CN588"/>
      <c r="CO588"/>
      <c r="CP588"/>
      <c r="CQ588"/>
      <c r="CR588"/>
      <c r="CS588"/>
      <c r="CT588"/>
      <c r="CU588"/>
      <c r="CV588"/>
      <c r="CW588"/>
      <c r="CX588"/>
      <c r="CY588"/>
      <c r="CZ588"/>
      <c r="DA588"/>
      <c r="DB588"/>
      <c r="DC588"/>
      <c r="DD588"/>
      <c r="DE588"/>
      <c r="DF588"/>
      <c r="DG588"/>
      <c r="DH588"/>
      <c r="DI588"/>
      <c r="DJ588"/>
      <c r="DK588"/>
      <c r="DL588"/>
      <c r="DM588"/>
      <c r="DN588"/>
      <c r="DO588"/>
      <c r="DP588"/>
      <c r="DQ588"/>
      <c r="DR588"/>
      <c r="DS588"/>
      <c r="DT588"/>
      <c r="DU588"/>
      <c r="DV588"/>
      <c r="DW588"/>
      <c r="DX588"/>
      <c r="DY588"/>
      <c r="DZ588"/>
      <c r="EA588"/>
      <c r="EB588"/>
      <c r="EC588"/>
      <c r="ED588"/>
      <c r="EE588"/>
      <c r="EF588"/>
      <c r="EG588"/>
      <c r="EH588"/>
      <c r="EI588"/>
      <c r="EJ588"/>
      <c r="EK588"/>
      <c r="EL588"/>
      <c r="EM588"/>
      <c r="EN588"/>
      <c r="EO588"/>
      <c r="EP588"/>
      <c r="EQ588"/>
      <c r="ER588"/>
      <c r="ES588"/>
      <c r="ET588"/>
      <c r="EU588"/>
      <c r="EV588"/>
      <c r="EW588"/>
      <c r="EX588"/>
      <c r="EY588"/>
      <c r="EZ588"/>
      <c r="FA588"/>
      <c r="FB588"/>
      <c r="FC588"/>
      <c r="FD588"/>
      <c r="FE588"/>
      <c r="FF588"/>
      <c r="FG588"/>
      <c r="FH588"/>
      <c r="FI588"/>
      <c r="FJ588"/>
      <c r="FK588"/>
      <c r="FL588"/>
      <c r="FM588"/>
      <c r="FN588"/>
      <c r="FO588"/>
      <c r="FP588"/>
      <c r="FQ588"/>
      <c r="FR588"/>
      <c r="FS588"/>
      <c r="FT588"/>
      <c r="FU588"/>
      <c r="FV588"/>
      <c r="FW588"/>
      <c r="FX588"/>
      <c r="FY588"/>
      <c r="FZ588"/>
      <c r="GA588"/>
      <c r="GB588"/>
      <c r="GC588"/>
      <c r="GD588"/>
      <c r="GE588"/>
      <c r="GF588"/>
      <c r="GG588"/>
      <c r="GH588"/>
      <c r="GI588"/>
      <c r="GJ588"/>
      <c r="GK588"/>
      <c r="GL588"/>
      <c r="GM588"/>
      <c r="GN588"/>
      <c r="GO588"/>
      <c r="GP588"/>
      <c r="GQ588"/>
      <c r="GR588"/>
      <c r="GS588"/>
      <c r="GT588"/>
      <c r="GU588"/>
      <c r="GV588"/>
      <c r="GW588"/>
      <c r="GX588"/>
      <c r="GY588"/>
      <c r="GZ588"/>
      <c r="HA588"/>
      <c r="HB588"/>
      <c r="HC588"/>
      <c r="HD588"/>
      <c r="HE588"/>
      <c r="HF588"/>
      <c r="HG588"/>
      <c r="HH588"/>
      <c r="HI588"/>
      <c r="HJ588"/>
      <c r="HK588"/>
      <c r="HL588"/>
      <c r="HM588"/>
      <c r="HN588"/>
      <c r="HO588"/>
      <c r="HP588"/>
      <c r="HQ588"/>
      <c r="HR588"/>
      <c r="HS588"/>
      <c r="HT588"/>
      <c r="HU588"/>
      <c r="HV588"/>
      <c r="HW588"/>
      <c r="HX588"/>
      <c r="HY588"/>
      <c r="HZ588"/>
      <c r="IA588"/>
      <c r="IB588"/>
      <c r="IC588"/>
      <c r="ID588"/>
      <c r="IE588"/>
      <c r="IF588"/>
      <c r="IG588"/>
      <c r="IH588"/>
      <c r="II588"/>
      <c r="IJ588"/>
      <c r="IK588"/>
      <c r="IL588"/>
      <c r="IM588"/>
      <c r="IN588"/>
      <c r="IO588"/>
      <c r="IP588"/>
      <c r="IQ588"/>
      <c r="IR588"/>
      <c r="IS588"/>
      <c r="IT588"/>
      <c r="IU588"/>
      <c r="IV588"/>
    </row>
    <row r="589" spans="1:256" s="5" customFormat="1" hidden="1" outlineLevel="2">
      <c r="A589" s="20"/>
      <c r="B589" s="20"/>
      <c r="C589" s="38"/>
      <c r="D589" s="641"/>
      <c r="E589" s="287">
        <v>4</v>
      </c>
      <c r="F589" s="40"/>
      <c r="G589" s="313"/>
      <c r="H589" s="315"/>
      <c r="I589" s="315"/>
      <c r="J589" s="314"/>
      <c r="K589" s="168">
        <f>IF(A9taxstdlife="n/a","n/a",IF(K$3&gt;(A9taxstdlife+$E589),((Input!$J$151+Input!$J$117)*$J$7)-SUM($J589:J589),((Input!$J$151+Input!$J$117)*$J$7)/A9taxstdlife))</f>
        <v>0</v>
      </c>
      <c r="L589" s="168">
        <f>IF(A9taxstdlife="n/a","n/a",IF(L$3&gt;(A9taxstdlife+$E589),((Input!$J$151+Input!$J$117)*$J$7)-SUM($J589:K589),((Input!$J$151+Input!$J$117)*$J$7)/A9taxstdlife))</f>
        <v>0</v>
      </c>
      <c r="M589" s="168">
        <f>IF(A9taxstdlife="n/a","n/a",IF(M$3&gt;(A9taxstdlife+$E589),((Input!$J$151+Input!$J$117)*$J$7)-SUM($J589:L589),((Input!$J$151+Input!$J$117)*$J$7)/A9taxstdlife))</f>
        <v>0</v>
      </c>
      <c r="N589" s="168">
        <f>IF(A9taxstdlife="n/a","n/a",IF(N$3&gt;(A9taxstdlife+$E589),((Input!$J$151+Input!$J$117)*$J$7)-SUM($J589:M589),((Input!$J$151+Input!$J$117)*$J$7)/A9taxstdlife))</f>
        <v>0</v>
      </c>
      <c r="O589" s="168">
        <f>IF(A9taxstdlife="n/a","n/a",IF(O$3&gt;(A9taxstdlife+$E589),((Input!$J$151+Input!$J$117)*$J$7)-SUM($J589:N589),((Input!$J$151+Input!$J$117)*$J$7)/A9taxstdlife))</f>
        <v>0</v>
      </c>
      <c r="P589" s="168">
        <f>IF(A9taxstdlife="n/a","n/a",IF(P$3&gt;(A9taxstdlife+$E589),((Input!$J$151+Input!$J$117)*$J$7)-SUM($J589:O589),((Input!$J$151+Input!$J$117)*$J$7)/A9taxstdlife))</f>
        <v>0</v>
      </c>
      <c r="Q589" s="168">
        <f>IF(A9taxstdlife="n/a","n/a",IF(Q$3&gt;(A9taxstdlife+$E589),((Input!$J$151+Input!$J$117)*$J$7)-SUM($J589:P589),((Input!$J$151+Input!$J$117)*$J$7)/A9taxstdlife))</f>
        <v>0</v>
      </c>
      <c r="R589" s="168">
        <f>IF(A9taxstdlife="n/a","n/a",IF(R$3&gt;(A9taxstdlife+$E589),((Input!$J$151+Input!$J$117)*$J$7)-SUM($J589:Q589),((Input!$J$151+Input!$J$117)*$J$7)/A9taxstdlife))</f>
        <v>0</v>
      </c>
      <c r="S589" s="168">
        <f>IF(A9taxstdlife="n/a","n/a",IF(S$3&gt;(A9taxstdlife+$E589),((Input!$J$151+Input!$J$117)*$J$7)-SUM($J589:R589),((Input!$J$151+Input!$J$117)*$J$7)/A9taxstdlife))</f>
        <v>0</v>
      </c>
      <c r="T589" s="168">
        <f>IF(A9taxstdlife="n/a","n/a",IF(T$3&gt;(A9taxstdlife+$E589),((Input!$J$151+Input!$J$117)*$J$7)-SUM($J589:S589),((Input!$J$151+Input!$J$117)*$J$7)/A9taxstdlife))</f>
        <v>0</v>
      </c>
      <c r="U589" s="168">
        <f>IF(A9taxstdlife="n/a","n/a",IF(U$3&gt;(A9taxstdlife+$E589),((Input!$J$151+Input!$J$117)*$J$7)-SUM($J589:T589),((Input!$J$151+Input!$J$117)*$J$7)/A9taxstdlife))</f>
        <v>0</v>
      </c>
      <c r="V589" s="168">
        <f>IF(A9taxstdlife="n/a","n/a",IF(V$3&gt;(A9taxstdlife+$E589),((Input!$J$151+Input!$J$117)*$J$7)-SUM($J589:U589),((Input!$J$151+Input!$J$117)*$J$7)/A9taxstdlife))</f>
        <v>0</v>
      </c>
      <c r="W589" s="168">
        <f>IF(A9taxstdlife="n/a","n/a",IF(W$3&gt;(A9taxstdlife+$E589),((Input!$J$151+Input!$J$117)*$J$7)-SUM($J589:V589),((Input!$J$151+Input!$J$117)*$J$7)/A9taxstdlife))</f>
        <v>0</v>
      </c>
      <c r="X589" s="168">
        <f>IF(A9taxstdlife="n/a","n/a",IF(X$3&gt;(A9taxstdlife+$E589),((Input!$J$151+Input!$J$117)*$J$7)-SUM($J589:W589),((Input!$J$151+Input!$J$117)*$J$7)/A9taxstdlife))</f>
        <v>0</v>
      </c>
      <c r="Y589" s="168">
        <f>IF(A9taxstdlife="n/a","n/a",IF(Y$3&gt;(A9taxstdlife+$E589),((Input!$J$151+Input!$J$117)*$J$7)-SUM($J589:X589),((Input!$J$151+Input!$J$117)*$J$7)/A9taxstdlife))</f>
        <v>0</v>
      </c>
      <c r="Z589" s="168">
        <f>IF(A9taxstdlife="n/a","n/a",IF(Z$3&gt;(A9taxstdlife+$E589),((Input!$J$151+Input!$J$117)*$J$7)-SUM($J589:Y589),((Input!$J$151+Input!$J$117)*$J$7)/A9taxstdlife))</f>
        <v>0</v>
      </c>
      <c r="AA589" s="168">
        <f>IF(A9taxstdlife="n/a","n/a",IF(AA$3&gt;(A9taxstdlife+$E589),((Input!$J$151+Input!$J$117)*$J$7)-SUM($J589:Z589),((Input!$J$151+Input!$J$117)*$J$7)/A9taxstdlife))</f>
        <v>0</v>
      </c>
      <c r="AB589" s="168">
        <f>IF(A9taxstdlife="n/a","n/a",IF(AB$3&gt;(A9taxstdlife+$E589),((Input!$J$151+Input!$J$117)*$J$7)-SUM($J589:AA589),((Input!$J$151+Input!$J$117)*$J$7)/A9taxstdlife))</f>
        <v>0</v>
      </c>
      <c r="AC589" s="168">
        <f>IF(A9taxstdlife="n/a","n/a",IF(AC$3&gt;(A9taxstdlife+$E589),((Input!$J$151+Input!$J$117)*$J$7)-SUM($J589:AB589),((Input!$J$151+Input!$J$117)*$J$7)/A9taxstdlife))</f>
        <v>0</v>
      </c>
      <c r="AD589" s="168">
        <f>IF(A9taxstdlife="n/a","n/a",IF(AD$3&gt;(A9taxstdlife+$E589),((Input!$J$151+Input!$J$117)*$J$7)-SUM($J589:AC589),((Input!$J$151+Input!$J$117)*$J$7)/A9taxstdlife))</f>
        <v>0</v>
      </c>
      <c r="AE589" s="168">
        <f>IF(A9taxstdlife="n/a","n/a",IF(AE$3&gt;(A9taxstdlife+$E589),((Input!$J$151+Input!$J$117)*$J$7)-SUM($J589:AD589),((Input!$J$151+Input!$J$117)*$J$7)/A9taxstdlife))</f>
        <v>0</v>
      </c>
      <c r="AF589" s="168">
        <f>IF(A9taxstdlife="n/a","n/a",IF(AF$3&gt;(A9taxstdlife+$E589),((Input!$J$151+Input!$J$117)*$J$7)-SUM($J589:AE589),((Input!$J$151+Input!$J$117)*$J$7)/A9taxstdlife))</f>
        <v>0</v>
      </c>
      <c r="AG589" s="168">
        <f>IF(A9taxstdlife="n/a","n/a",IF(AG$3&gt;(A9taxstdlife+$E589),((Input!$J$151+Input!$J$117)*$J$7)-SUM($J589:AF589),((Input!$J$151+Input!$J$117)*$J$7)/A9taxstdlife))</f>
        <v>0</v>
      </c>
      <c r="AH589" s="168">
        <f>IF(A9taxstdlife="n/a","n/a",IF(AH$3&gt;(A9taxstdlife+$E589),((Input!$J$151+Input!$J$117)*$J$7)-SUM($J589:AG589),((Input!$J$151+Input!$J$117)*$J$7)/A9taxstdlife))</f>
        <v>0</v>
      </c>
      <c r="AI589" s="168">
        <f>IF(A9taxstdlife="n/a","n/a",IF(AI$3&gt;(A9taxstdlife+$E589),((Input!$J$151+Input!$J$117)*$J$7)-SUM($J589:AH589),((Input!$J$151+Input!$J$117)*$J$7)/A9taxstdlife))</f>
        <v>0</v>
      </c>
      <c r="AJ589" s="168">
        <f>IF(A9taxstdlife="n/a","n/a",IF(AJ$3&gt;(A9taxstdlife+$E589),((Input!$J$151+Input!$J$117)*$J$7)-SUM($J589:AI589),((Input!$J$151+Input!$J$117)*$J$7)/A9taxstdlife))</f>
        <v>0</v>
      </c>
      <c r="AK589" s="168">
        <f>IF(A9taxstdlife="n/a","n/a",IF(AK$3&gt;(A9taxstdlife+$E589),((Input!$J$151+Input!$J$117)*$J$7)-SUM($J589:AJ589),((Input!$J$151+Input!$J$117)*$J$7)/A9taxstdlife))</f>
        <v>0</v>
      </c>
      <c r="AL589" s="168">
        <f>IF(A9taxstdlife="n/a","n/a",IF(AL$3&gt;(A9taxstdlife+$E589),((Input!$J$151+Input!$J$117)*$J$7)-SUM($J589:AK589),((Input!$J$151+Input!$J$117)*$J$7)/A9taxstdlife))</f>
        <v>0</v>
      </c>
      <c r="AM589" s="168">
        <f>IF(A9taxstdlife="n/a","n/a",IF(AM$3&gt;(A9taxstdlife+$E589),((Input!$J$151+Input!$J$117)*$J$7)-SUM($J589:AL589),((Input!$J$151+Input!$J$117)*$J$7)/A9taxstdlife))</f>
        <v>0</v>
      </c>
      <c r="AN589" s="168">
        <f>IF(A9taxstdlife="n/a","n/a",IF(AN$3&gt;(A9taxstdlife+$E589),((Input!$J$151+Input!$J$117)*$J$7)-SUM($J589:AM589),((Input!$J$151+Input!$J$117)*$J$7)/A9taxstdlife))</f>
        <v>0</v>
      </c>
      <c r="AO589" s="168">
        <f>IF(A9taxstdlife="n/a","n/a",IF(AO$3&gt;(A9taxstdlife+$E589),((Input!$J$151+Input!$J$117)*$J$7)-SUM($J589:AN589),((Input!$J$151+Input!$J$117)*$J$7)/A9taxstdlife))</f>
        <v>0</v>
      </c>
      <c r="AP589" s="168">
        <f>IF(A9taxstdlife="n/a","n/a",IF(AP$3&gt;(A9taxstdlife+$E589),((Input!$J$151+Input!$J$117)*$J$7)-SUM($J589:AO589),((Input!$J$151+Input!$J$117)*$J$7)/A9taxstdlife))</f>
        <v>0</v>
      </c>
      <c r="AQ589" s="168">
        <f>IF(A9taxstdlife="n/a","n/a",IF(AQ$3&gt;(A9taxstdlife+$E589),((Input!$J$151+Input!$J$117)*$J$7)-SUM($J589:AP589),((Input!$J$151+Input!$J$117)*$J$7)/A9taxstdlife))</f>
        <v>0</v>
      </c>
      <c r="AR589" s="168">
        <f>IF(A9taxstdlife="n/a","n/a",IF(AR$3&gt;(A9taxstdlife+$E589),((Input!$J$151+Input!$J$117)*$J$7)-SUM($J589:AQ589),((Input!$J$151+Input!$J$117)*$J$7)/A9taxstdlife))</f>
        <v>0</v>
      </c>
      <c r="AS589" s="168">
        <f>IF(A9taxstdlife="n/a","n/a",IF(AS$3&gt;(A9taxstdlife+$E589),((Input!$J$151+Input!$J$117)*$J$7)-SUM($J589:AR589),((Input!$J$151+Input!$J$117)*$J$7)/A9taxstdlife))</f>
        <v>0</v>
      </c>
      <c r="AT589" s="168">
        <f>IF(A9taxstdlife="n/a","n/a",IF(AT$3&gt;(A9taxstdlife+$E589),((Input!$J$151+Input!$J$117)*$J$7)-SUM($J589:AS589),((Input!$J$151+Input!$J$117)*$J$7)/A9taxstdlife))</f>
        <v>0</v>
      </c>
      <c r="AU589" s="168">
        <f>IF(A9taxstdlife="n/a","n/a",IF(AU$3&gt;(A9taxstdlife+$E589),((Input!$J$151+Input!$J$117)*$J$7)-SUM($J589:AT589),((Input!$J$151+Input!$J$117)*$J$7)/A9taxstdlife))</f>
        <v>0</v>
      </c>
      <c r="AV589" s="168">
        <f>IF(A9taxstdlife="n/a","n/a",IF(AV$3&gt;(A9taxstdlife+$E589),((Input!$J$151+Input!$J$117)*$J$7)-SUM($J589:AU589),((Input!$J$151+Input!$J$117)*$J$7)/A9taxstdlife))</f>
        <v>0</v>
      </c>
      <c r="AW589" s="168">
        <f>IF(A9taxstdlife="n/a","n/a",IF(AW$3&gt;(A9taxstdlife+$E589),((Input!$J$151+Input!$J$117)*$J$7)-SUM($J589:AV589),((Input!$J$151+Input!$J$117)*$J$7)/A9taxstdlife))</f>
        <v>0</v>
      </c>
      <c r="AX589" s="168">
        <f>IF(A9taxstdlife="n/a","n/a",IF(AX$3&gt;(A9taxstdlife+$E589),((Input!$J$151+Input!$J$117)*$J$7)-SUM($J589:AW589),((Input!$J$151+Input!$J$117)*$J$7)/A9taxstdlife))</f>
        <v>0</v>
      </c>
      <c r="AY589" s="168">
        <f>IF(A9taxstdlife="n/a","n/a",IF(AY$3&gt;(A9taxstdlife+$E589),((Input!$J$151+Input!$J$117)*$J$7)-SUM($J589:AX589),((Input!$J$151+Input!$J$117)*$J$7)/A9taxstdlife))</f>
        <v>0</v>
      </c>
      <c r="AZ589" s="168">
        <f>IF(A9taxstdlife="n/a","n/a",IF(AZ$3&gt;(A9taxstdlife+$E589),((Input!$J$151+Input!$J$117)*$J$7)-SUM($J589:AY589),((Input!$J$151+Input!$J$117)*$J$7)/A9taxstdlife))</f>
        <v>0</v>
      </c>
      <c r="BA589" s="168">
        <f>IF(A9taxstdlife="n/a","n/a",IF(BA$3&gt;(A9taxstdlife+$E589),((Input!$J$151+Input!$J$117)*$J$7)-SUM($J589:AZ589),((Input!$J$151+Input!$J$117)*$J$7)/A9taxstdlife))</f>
        <v>0</v>
      </c>
      <c r="BB589" s="168">
        <f>IF(A9taxstdlife="n/a","n/a",IF(BB$3&gt;(A9taxstdlife+$E589),((Input!$J$151+Input!$J$117)*$J$7)-SUM($J589:BA589),((Input!$J$151+Input!$J$117)*$J$7)/A9taxstdlife))</f>
        <v>0</v>
      </c>
      <c r="BC589" s="168">
        <f>IF(A9taxstdlife="n/a","n/a",IF(BC$3&gt;(A9taxstdlife+$E589),((Input!$J$151+Input!$J$117)*$J$7)-SUM($J589:BB589),((Input!$J$151+Input!$J$117)*$J$7)/A9taxstdlife))</f>
        <v>0</v>
      </c>
      <c r="BD589" s="168">
        <f>IF(A9taxstdlife="n/a","n/a",IF(BD$3&gt;(A9taxstdlife+$E589),((Input!$J$151+Input!$J$117)*$J$7)-SUM($J589:BC589),((Input!$J$151+Input!$J$117)*$J$7)/A9taxstdlife))</f>
        <v>0</v>
      </c>
      <c r="BE589" s="168">
        <f>IF(A9taxstdlife="n/a","n/a",IF(BE$3&gt;(A9taxstdlife+$E589),((Input!$J$151+Input!$J$117)*$J$7)-SUM($J589:BD589),((Input!$J$151+Input!$J$117)*$J$7)/A9taxstdlife))</f>
        <v>0</v>
      </c>
      <c r="BF589" s="168">
        <f>IF(A9taxstdlife="n/a","n/a",IF(BF$3&gt;(A9taxstdlife+$E589),((Input!$J$151+Input!$J$117)*$J$7)-SUM($J589:BE589),((Input!$J$151+Input!$J$117)*$J$7)/A9taxstdlife))</f>
        <v>0</v>
      </c>
      <c r="BG589" s="168">
        <f>IF(A9taxstdlife="n/a","n/a",IF(BG$3&gt;(A9taxstdlife+$E589),((Input!$J$151+Input!$J$117)*$J$7)-SUM($J589:BF589),((Input!$J$151+Input!$J$117)*$J$7)/A9taxstdlife))</f>
        <v>0</v>
      </c>
      <c r="BH589" s="168">
        <f>IF(A9taxstdlife="n/a","n/a",IF(BH$3&gt;(A9taxstdlife+$E589),((Input!$J$151+Input!$J$117)*$J$7)-SUM($J589:BG589),((Input!$J$151+Input!$J$117)*$J$7)/A9taxstdlife))</f>
        <v>0</v>
      </c>
      <c r="BI589" s="168">
        <f>IF(A9taxstdlife="n/a","n/a",IF(BI$3&gt;(A9taxstdlife+$E589),((Input!$J$151+Input!$J$117)*$J$7)-SUM($J589:BH589),((Input!$J$151+Input!$J$117)*$J$7)/A9taxstdlife))</f>
        <v>0</v>
      </c>
      <c r="BJ589" s="20"/>
      <c r="BK589" s="20"/>
      <c r="BL589"/>
      <c r="BM589"/>
      <c r="BN589"/>
      <c r="BO589"/>
      <c r="BP589"/>
      <c r="BQ589"/>
      <c r="BR589"/>
      <c r="BS589"/>
      <c r="BT589"/>
      <c r="BU589"/>
      <c r="BV589"/>
      <c r="BW589"/>
      <c r="BX589"/>
      <c r="BY589"/>
      <c r="BZ589"/>
      <c r="CA589"/>
      <c r="CB589"/>
      <c r="CC589"/>
      <c r="CD589"/>
      <c r="CE589"/>
      <c r="CF589"/>
      <c r="CG589"/>
      <c r="CH589"/>
      <c r="CI589"/>
      <c r="CJ589"/>
      <c r="CK589"/>
      <c r="CL589"/>
      <c r="CM589"/>
      <c r="CN589"/>
      <c r="CO589"/>
      <c r="CP589"/>
      <c r="CQ589"/>
      <c r="CR589"/>
      <c r="CS589"/>
      <c r="CT589"/>
      <c r="CU589"/>
      <c r="CV589"/>
      <c r="CW589"/>
      <c r="CX589"/>
      <c r="CY589"/>
      <c r="CZ589"/>
      <c r="DA589"/>
      <c r="DB589"/>
      <c r="DC589"/>
      <c r="DD589"/>
      <c r="DE589"/>
      <c r="DF589"/>
      <c r="DG589"/>
      <c r="DH589"/>
      <c r="DI589"/>
      <c r="DJ589"/>
      <c r="DK589"/>
      <c r="DL589"/>
      <c r="DM589"/>
      <c r="DN589"/>
      <c r="DO589"/>
      <c r="DP589"/>
      <c r="DQ589"/>
      <c r="DR589"/>
      <c r="DS589"/>
      <c r="DT589"/>
      <c r="DU589"/>
      <c r="DV589"/>
      <c r="DW589"/>
      <c r="DX589"/>
      <c r="DY589"/>
      <c r="DZ589"/>
      <c r="EA589"/>
      <c r="EB589"/>
      <c r="EC589"/>
      <c r="ED589"/>
      <c r="EE589"/>
      <c r="EF589"/>
      <c r="EG589"/>
      <c r="EH589"/>
      <c r="EI589"/>
      <c r="EJ589"/>
      <c r="EK589"/>
      <c r="EL589"/>
      <c r="EM589"/>
      <c r="EN589"/>
      <c r="EO589"/>
      <c r="EP589"/>
      <c r="EQ589"/>
      <c r="ER589"/>
      <c r="ES589"/>
      <c r="ET589"/>
      <c r="EU589"/>
      <c r="EV589"/>
      <c r="EW589"/>
      <c r="EX589"/>
      <c r="EY589"/>
      <c r="EZ589"/>
      <c r="FA589"/>
      <c r="FB589"/>
      <c r="FC589"/>
      <c r="FD589"/>
      <c r="FE589"/>
      <c r="FF589"/>
      <c r="FG589"/>
      <c r="FH589"/>
      <c r="FI589"/>
      <c r="FJ589"/>
      <c r="FK589"/>
      <c r="FL589"/>
      <c r="FM589"/>
      <c r="FN589"/>
      <c r="FO589"/>
      <c r="FP589"/>
      <c r="FQ589"/>
      <c r="FR589"/>
      <c r="FS589"/>
      <c r="FT589"/>
      <c r="FU589"/>
      <c r="FV589"/>
      <c r="FW589"/>
      <c r="FX589"/>
      <c r="FY589"/>
      <c r="FZ589"/>
      <c r="GA589"/>
      <c r="GB589"/>
      <c r="GC589"/>
      <c r="GD589"/>
      <c r="GE589"/>
      <c r="GF589"/>
      <c r="GG589"/>
      <c r="GH589"/>
      <c r="GI589"/>
      <c r="GJ589"/>
      <c r="GK589"/>
      <c r="GL589"/>
      <c r="GM589"/>
      <c r="GN589"/>
      <c r="GO589"/>
      <c r="GP589"/>
      <c r="GQ589"/>
      <c r="GR589"/>
      <c r="GS589"/>
      <c r="GT589"/>
      <c r="GU589"/>
      <c r="GV589"/>
      <c r="GW589"/>
      <c r="GX589"/>
      <c r="GY589"/>
      <c r="GZ589"/>
      <c r="HA589"/>
      <c r="HB589"/>
      <c r="HC589"/>
      <c r="HD589"/>
      <c r="HE589"/>
      <c r="HF589"/>
      <c r="HG589"/>
      <c r="HH589"/>
      <c r="HI589"/>
      <c r="HJ589"/>
      <c r="HK589"/>
      <c r="HL589"/>
      <c r="HM589"/>
      <c r="HN589"/>
      <c r="HO589"/>
      <c r="HP589"/>
      <c r="HQ589"/>
      <c r="HR589"/>
      <c r="HS589"/>
      <c r="HT589"/>
      <c r="HU589"/>
      <c r="HV589"/>
      <c r="HW589"/>
      <c r="HX589"/>
      <c r="HY589"/>
      <c r="HZ589"/>
      <c r="IA589"/>
      <c r="IB589"/>
      <c r="IC589"/>
      <c r="ID589"/>
      <c r="IE589"/>
      <c r="IF589"/>
      <c r="IG589"/>
      <c r="IH589"/>
      <c r="II589"/>
      <c r="IJ589"/>
      <c r="IK589"/>
      <c r="IL589"/>
      <c r="IM589"/>
      <c r="IN589"/>
      <c r="IO589"/>
      <c r="IP589"/>
      <c r="IQ589"/>
      <c r="IR589"/>
      <c r="IS589"/>
      <c r="IT589"/>
      <c r="IU589"/>
      <c r="IV589"/>
    </row>
    <row r="590" spans="1:256" s="5" customFormat="1" hidden="1" outlineLevel="2">
      <c r="A590" s="20"/>
      <c r="B590" s="20"/>
      <c r="C590" s="38"/>
      <c r="D590" s="641"/>
      <c r="E590" s="287">
        <v>5</v>
      </c>
      <c r="F590" s="40"/>
      <c r="G590" s="313"/>
      <c r="H590" s="315"/>
      <c r="I590" s="315"/>
      <c r="J590" s="315"/>
      <c r="K590" s="314"/>
      <c r="L590" s="168">
        <f>IF(A9taxstdlife="n/a","n/a",IF(L$3&gt;(A9taxstdlife+$E590),((Input!$K$151+Input!$K$117)*$K$7)-SUM($K590:K590),((Input!$K$151+Input!$K$117)*$K$7)/A9taxstdlife))</f>
        <v>0</v>
      </c>
      <c r="M590" s="168">
        <f>IF(A9taxstdlife="n/a","n/a",IF(M$3&gt;(A9taxstdlife+$E590),((Input!$K$151+Input!$K$117)*$K$7)-SUM($K590:L590),((Input!$K$151+Input!$K$117)*$K$7)/A9taxstdlife))</f>
        <v>0</v>
      </c>
      <c r="N590" s="168">
        <f>IF(A9taxstdlife="n/a","n/a",IF(N$3&gt;(A9taxstdlife+$E590),((Input!$K$151+Input!$K$117)*$K$7)-SUM($K590:M590),((Input!$K$151+Input!$K$117)*$K$7)/A9taxstdlife))</f>
        <v>0</v>
      </c>
      <c r="O590" s="168">
        <f>IF(A9taxstdlife="n/a","n/a",IF(O$3&gt;(A9taxstdlife+$E590),((Input!$K$151+Input!$K$117)*$K$7)-SUM($K590:N590),((Input!$K$151+Input!$K$117)*$K$7)/A9taxstdlife))</f>
        <v>0</v>
      </c>
      <c r="P590" s="168">
        <f>IF(A9taxstdlife="n/a","n/a",IF(P$3&gt;(A9taxstdlife+$E590),((Input!$K$151+Input!$K$117)*$K$7)-SUM($K590:O590),((Input!$K$151+Input!$K$117)*$K$7)/A9taxstdlife))</f>
        <v>0</v>
      </c>
      <c r="Q590" s="168">
        <f>IF(A9taxstdlife="n/a","n/a",IF(Q$3&gt;(A9taxstdlife+$E590),((Input!$K$151+Input!$K$117)*$K$7)-SUM($K590:P590),((Input!$K$151+Input!$K$117)*$K$7)/A9taxstdlife))</f>
        <v>0</v>
      </c>
      <c r="R590" s="168">
        <f>IF(A9taxstdlife="n/a","n/a",IF(R$3&gt;(A9taxstdlife+$E590),((Input!$K$151+Input!$K$117)*$K$7)-SUM($K590:Q590),((Input!$K$151+Input!$K$117)*$K$7)/A9taxstdlife))</f>
        <v>0</v>
      </c>
      <c r="S590" s="168">
        <f>IF(A9taxstdlife="n/a","n/a",IF(S$3&gt;(A9taxstdlife+$E590),((Input!$K$151+Input!$K$117)*$K$7)-SUM($K590:R590),((Input!$K$151+Input!$K$117)*$K$7)/A9taxstdlife))</f>
        <v>0</v>
      </c>
      <c r="T590" s="168">
        <f>IF(A9taxstdlife="n/a","n/a",IF(T$3&gt;(A9taxstdlife+$E590),((Input!$K$151+Input!$K$117)*$K$7)-SUM($K590:S590),((Input!$K$151+Input!$K$117)*$K$7)/A9taxstdlife))</f>
        <v>0</v>
      </c>
      <c r="U590" s="168">
        <f>IF(A9taxstdlife="n/a","n/a",IF(U$3&gt;(A9taxstdlife+$E590),((Input!$K$151+Input!$K$117)*$K$7)-SUM($K590:T590),((Input!$K$151+Input!$K$117)*$K$7)/A9taxstdlife))</f>
        <v>0</v>
      </c>
      <c r="V590" s="168">
        <f>IF(A9taxstdlife="n/a","n/a",IF(V$3&gt;(A9taxstdlife+$E590),((Input!$K$151+Input!$K$117)*$K$7)-SUM($K590:U590),((Input!$K$151+Input!$K$117)*$K$7)/A9taxstdlife))</f>
        <v>0</v>
      </c>
      <c r="W590" s="168">
        <f>IF(A9taxstdlife="n/a","n/a",IF(W$3&gt;(A9taxstdlife+$E590),((Input!$K$151+Input!$K$117)*$K$7)-SUM($K590:V590),((Input!$K$151+Input!$K$117)*$K$7)/A9taxstdlife))</f>
        <v>0</v>
      </c>
      <c r="X590" s="168">
        <f>IF(A9taxstdlife="n/a","n/a",IF(X$3&gt;(A9taxstdlife+$E590),((Input!$K$151+Input!$K$117)*$K$7)-SUM($K590:W590),((Input!$K$151+Input!$K$117)*$K$7)/A9taxstdlife))</f>
        <v>0</v>
      </c>
      <c r="Y590" s="168">
        <f>IF(A9taxstdlife="n/a","n/a",IF(Y$3&gt;(A9taxstdlife+$E590),((Input!$K$151+Input!$K$117)*$K$7)-SUM($K590:X590),((Input!$K$151+Input!$K$117)*$K$7)/A9taxstdlife))</f>
        <v>0</v>
      </c>
      <c r="Z590" s="168">
        <f>IF(A9taxstdlife="n/a","n/a",IF(Z$3&gt;(A9taxstdlife+$E590),((Input!$K$151+Input!$K$117)*$K$7)-SUM($K590:Y590),((Input!$K$151+Input!$K$117)*$K$7)/A9taxstdlife))</f>
        <v>0</v>
      </c>
      <c r="AA590" s="168">
        <f>IF(A9taxstdlife="n/a","n/a",IF(AA$3&gt;(A9taxstdlife+$E590),((Input!$K$151+Input!$K$117)*$K$7)-SUM($K590:Z590),((Input!$K$151+Input!$K$117)*$K$7)/A9taxstdlife))</f>
        <v>0</v>
      </c>
      <c r="AB590" s="168">
        <f>IF(A9taxstdlife="n/a","n/a",IF(AB$3&gt;(A9taxstdlife+$E590),((Input!$K$151+Input!$K$117)*$K$7)-SUM($K590:AA590),((Input!$K$151+Input!$K$117)*$K$7)/A9taxstdlife))</f>
        <v>0</v>
      </c>
      <c r="AC590" s="168">
        <f>IF(A9taxstdlife="n/a","n/a",IF(AC$3&gt;(A9taxstdlife+$E590),((Input!$K$151+Input!$K$117)*$K$7)-SUM($K590:AB590),((Input!$K$151+Input!$K$117)*$K$7)/A9taxstdlife))</f>
        <v>0</v>
      </c>
      <c r="AD590" s="168">
        <f>IF(A9taxstdlife="n/a","n/a",IF(AD$3&gt;(A9taxstdlife+$E590),((Input!$K$151+Input!$K$117)*$K$7)-SUM($K590:AC590),((Input!$K$151+Input!$K$117)*$K$7)/A9taxstdlife))</f>
        <v>0</v>
      </c>
      <c r="AE590" s="168">
        <f>IF(A9taxstdlife="n/a","n/a",IF(AE$3&gt;(A9taxstdlife+$E590),((Input!$K$151+Input!$K$117)*$K$7)-SUM($K590:AD590),((Input!$K$151+Input!$K$117)*$K$7)/A9taxstdlife))</f>
        <v>0</v>
      </c>
      <c r="AF590" s="168">
        <f>IF(A9taxstdlife="n/a","n/a",IF(AF$3&gt;(A9taxstdlife+$E590),((Input!$K$151+Input!$K$117)*$K$7)-SUM($K590:AE590),((Input!$K$151+Input!$K$117)*$K$7)/A9taxstdlife))</f>
        <v>0</v>
      </c>
      <c r="AG590" s="168">
        <f>IF(A9taxstdlife="n/a","n/a",IF(AG$3&gt;(A9taxstdlife+$E590),((Input!$K$151+Input!$K$117)*$K$7)-SUM($K590:AF590),((Input!$K$151+Input!$K$117)*$K$7)/A9taxstdlife))</f>
        <v>0</v>
      </c>
      <c r="AH590" s="168">
        <f>IF(A9taxstdlife="n/a","n/a",IF(AH$3&gt;(A9taxstdlife+$E590),((Input!$K$151+Input!$K$117)*$K$7)-SUM($K590:AG590),((Input!$K$151+Input!$K$117)*$K$7)/A9taxstdlife))</f>
        <v>0</v>
      </c>
      <c r="AI590" s="168">
        <f>IF(A9taxstdlife="n/a","n/a",IF(AI$3&gt;(A9taxstdlife+$E590),((Input!$K$151+Input!$K$117)*$K$7)-SUM($K590:AH590),((Input!$K$151+Input!$K$117)*$K$7)/A9taxstdlife))</f>
        <v>0</v>
      </c>
      <c r="AJ590" s="168">
        <f>IF(A9taxstdlife="n/a","n/a",IF(AJ$3&gt;(A9taxstdlife+$E590),((Input!$K$151+Input!$K$117)*$K$7)-SUM($K590:AI590),((Input!$K$151+Input!$K$117)*$K$7)/A9taxstdlife))</f>
        <v>0</v>
      </c>
      <c r="AK590" s="168">
        <f>IF(A9taxstdlife="n/a","n/a",IF(AK$3&gt;(A9taxstdlife+$E590),((Input!$K$151+Input!$K$117)*$K$7)-SUM($K590:AJ590),((Input!$K$151+Input!$K$117)*$K$7)/A9taxstdlife))</f>
        <v>0</v>
      </c>
      <c r="AL590" s="168">
        <f>IF(A9taxstdlife="n/a","n/a",IF(AL$3&gt;(A9taxstdlife+$E590),((Input!$K$151+Input!$K$117)*$K$7)-SUM($K590:AK590),((Input!$K$151+Input!$K$117)*$K$7)/A9taxstdlife))</f>
        <v>0</v>
      </c>
      <c r="AM590" s="168">
        <f>IF(A9taxstdlife="n/a","n/a",IF(AM$3&gt;(A9taxstdlife+$E590),((Input!$K$151+Input!$K$117)*$K$7)-SUM($K590:AL590),((Input!$K$151+Input!$K$117)*$K$7)/A9taxstdlife))</f>
        <v>0</v>
      </c>
      <c r="AN590" s="168">
        <f>IF(A9taxstdlife="n/a","n/a",IF(AN$3&gt;(A9taxstdlife+$E590),((Input!$K$151+Input!$K$117)*$K$7)-SUM($K590:AM590),((Input!$K$151+Input!$K$117)*$K$7)/A9taxstdlife))</f>
        <v>0</v>
      </c>
      <c r="AO590" s="168">
        <f>IF(A9taxstdlife="n/a","n/a",IF(AO$3&gt;(A9taxstdlife+$E590),((Input!$K$151+Input!$K$117)*$K$7)-SUM($K590:AN590),((Input!$K$151+Input!$K$117)*$K$7)/A9taxstdlife))</f>
        <v>0</v>
      </c>
      <c r="AP590" s="168">
        <f>IF(A9taxstdlife="n/a","n/a",IF(AP$3&gt;(A9taxstdlife+$E590),((Input!$K$151+Input!$K$117)*$K$7)-SUM($K590:AO590),((Input!$K$151+Input!$K$117)*$K$7)/A9taxstdlife))</f>
        <v>0</v>
      </c>
      <c r="AQ590" s="168">
        <f>IF(A9taxstdlife="n/a","n/a",IF(AQ$3&gt;(A9taxstdlife+$E590),((Input!$K$151+Input!$K$117)*$K$7)-SUM($K590:AP590),((Input!$K$151+Input!$K$117)*$K$7)/A9taxstdlife))</f>
        <v>0</v>
      </c>
      <c r="AR590" s="168">
        <f>IF(A9taxstdlife="n/a","n/a",IF(AR$3&gt;(A9taxstdlife+$E590),((Input!$K$151+Input!$K$117)*$K$7)-SUM($K590:AQ590),((Input!$K$151+Input!$K$117)*$K$7)/A9taxstdlife))</f>
        <v>0</v>
      </c>
      <c r="AS590" s="168">
        <f>IF(A9taxstdlife="n/a","n/a",IF(AS$3&gt;(A9taxstdlife+$E590),((Input!$K$151+Input!$K$117)*$K$7)-SUM($K590:AR590),((Input!$K$151+Input!$K$117)*$K$7)/A9taxstdlife))</f>
        <v>0</v>
      </c>
      <c r="AT590" s="168">
        <f>IF(A9taxstdlife="n/a","n/a",IF(AT$3&gt;(A9taxstdlife+$E590),((Input!$K$151+Input!$K$117)*$K$7)-SUM($K590:AS590),((Input!$K$151+Input!$K$117)*$K$7)/A9taxstdlife))</f>
        <v>0</v>
      </c>
      <c r="AU590" s="168">
        <f>IF(A9taxstdlife="n/a","n/a",IF(AU$3&gt;(A9taxstdlife+$E590),((Input!$K$151+Input!$K$117)*$K$7)-SUM($K590:AT590),((Input!$K$151+Input!$K$117)*$K$7)/A9taxstdlife))</f>
        <v>0</v>
      </c>
      <c r="AV590" s="168">
        <f>IF(A9taxstdlife="n/a","n/a",IF(AV$3&gt;(A9taxstdlife+$E590),((Input!$K$151+Input!$K$117)*$K$7)-SUM($K590:AU590),((Input!$K$151+Input!$K$117)*$K$7)/A9taxstdlife))</f>
        <v>0</v>
      </c>
      <c r="AW590" s="168">
        <f>IF(A9taxstdlife="n/a","n/a",IF(AW$3&gt;(A9taxstdlife+$E590),((Input!$K$151+Input!$K$117)*$K$7)-SUM($K590:AV590),((Input!$K$151+Input!$K$117)*$K$7)/A9taxstdlife))</f>
        <v>0</v>
      </c>
      <c r="AX590" s="168">
        <f>IF(A9taxstdlife="n/a","n/a",IF(AX$3&gt;(A9taxstdlife+$E590),((Input!$K$151+Input!$K$117)*$K$7)-SUM($K590:AW590),((Input!$K$151+Input!$K$117)*$K$7)/A9taxstdlife))</f>
        <v>0</v>
      </c>
      <c r="AY590" s="168">
        <f>IF(A9taxstdlife="n/a","n/a",IF(AY$3&gt;(A9taxstdlife+$E590),((Input!$K$151+Input!$K$117)*$K$7)-SUM($K590:AX590),((Input!$K$151+Input!$K$117)*$K$7)/A9taxstdlife))</f>
        <v>0</v>
      </c>
      <c r="AZ590" s="168">
        <f>IF(A9taxstdlife="n/a","n/a",IF(AZ$3&gt;(A9taxstdlife+$E590),((Input!$K$151+Input!$K$117)*$K$7)-SUM($K590:AY590),((Input!$K$151+Input!$K$117)*$K$7)/A9taxstdlife))</f>
        <v>0</v>
      </c>
      <c r="BA590" s="168">
        <f>IF(A9taxstdlife="n/a","n/a",IF(BA$3&gt;(A9taxstdlife+$E590),((Input!$K$151+Input!$K$117)*$K$7)-SUM($K590:AZ590),((Input!$K$151+Input!$K$117)*$K$7)/A9taxstdlife))</f>
        <v>0</v>
      </c>
      <c r="BB590" s="168">
        <f>IF(A9taxstdlife="n/a","n/a",IF(BB$3&gt;(A9taxstdlife+$E590),((Input!$K$151+Input!$K$117)*$K$7)-SUM($K590:BA590),((Input!$K$151+Input!$K$117)*$K$7)/A9taxstdlife))</f>
        <v>0</v>
      </c>
      <c r="BC590" s="168">
        <f>IF(A9taxstdlife="n/a","n/a",IF(BC$3&gt;(A9taxstdlife+$E590),((Input!$K$151+Input!$K$117)*$K$7)-SUM($K590:BB590),((Input!$K$151+Input!$K$117)*$K$7)/A9taxstdlife))</f>
        <v>0</v>
      </c>
      <c r="BD590" s="168">
        <f>IF(A9taxstdlife="n/a","n/a",IF(BD$3&gt;(A9taxstdlife+$E590),((Input!$K$151+Input!$K$117)*$K$7)-SUM($K590:BC590),((Input!$K$151+Input!$K$117)*$K$7)/A9taxstdlife))</f>
        <v>0</v>
      </c>
      <c r="BE590" s="168">
        <f>IF(A9taxstdlife="n/a","n/a",IF(BE$3&gt;(A9taxstdlife+$E590),((Input!$K$151+Input!$K$117)*$K$7)-SUM($K590:BD590),((Input!$K$151+Input!$K$117)*$K$7)/A9taxstdlife))</f>
        <v>0</v>
      </c>
      <c r="BF590" s="168">
        <f>IF(A9taxstdlife="n/a","n/a",IF(BF$3&gt;(A9taxstdlife+$E590),((Input!$K$151+Input!$K$117)*$K$7)-SUM($K590:BE590),((Input!$K$151+Input!$K$117)*$K$7)/A9taxstdlife))</f>
        <v>0</v>
      </c>
      <c r="BG590" s="168">
        <f>IF(A9taxstdlife="n/a","n/a",IF(BG$3&gt;(A9taxstdlife+$E590),((Input!$K$151+Input!$K$117)*$K$7)-SUM($K590:BF590),((Input!$K$151+Input!$K$117)*$K$7)/A9taxstdlife))</f>
        <v>0</v>
      </c>
      <c r="BH590" s="168">
        <f>IF(A9taxstdlife="n/a","n/a",IF(BH$3&gt;(A9taxstdlife+$E590),((Input!$K$151+Input!$K$117)*$K$7)-SUM($K590:BG590),((Input!$K$151+Input!$K$117)*$K$7)/A9taxstdlife))</f>
        <v>0</v>
      </c>
      <c r="BI590" s="168">
        <f>IF(A9taxstdlife="n/a","n/a",IF(BI$3&gt;(A9taxstdlife+$E590),((Input!$K$151+Input!$K$117)*$K$7)-SUM($K590:BH590),((Input!$K$151+Input!$K$117)*$K$7)/A9taxstdlife))</f>
        <v>0</v>
      </c>
      <c r="BJ590" s="168"/>
      <c r="BK590" s="20"/>
      <c r="BL590"/>
      <c r="BM590"/>
      <c r="BN590"/>
      <c r="BO590"/>
      <c r="BP590"/>
      <c r="BQ590"/>
      <c r="BR590"/>
      <c r="BS590"/>
      <c r="BT590"/>
      <c r="BU590"/>
      <c r="BV590"/>
      <c r="BW590"/>
      <c r="BX590"/>
      <c r="BY590"/>
      <c r="BZ590"/>
      <c r="CA590"/>
      <c r="CB590"/>
      <c r="CC590"/>
      <c r="CD590"/>
      <c r="CE590"/>
      <c r="CF590"/>
      <c r="CG590"/>
      <c r="CH590"/>
      <c r="CI590"/>
      <c r="CJ590"/>
      <c r="CK590"/>
      <c r="CL590"/>
      <c r="CM590"/>
      <c r="CN590"/>
      <c r="CO590"/>
      <c r="CP590"/>
      <c r="CQ590"/>
      <c r="CR590"/>
      <c r="CS590"/>
      <c r="CT590"/>
      <c r="CU590"/>
      <c r="CV590"/>
      <c r="CW590"/>
      <c r="CX590"/>
      <c r="CY590"/>
      <c r="CZ590"/>
      <c r="DA590"/>
      <c r="DB590"/>
      <c r="DC590"/>
      <c r="DD590"/>
      <c r="DE590"/>
      <c r="DF590"/>
      <c r="DG590"/>
      <c r="DH590"/>
      <c r="DI590"/>
      <c r="DJ590"/>
      <c r="DK590"/>
      <c r="DL590"/>
      <c r="DM590"/>
      <c r="DN590"/>
      <c r="DO590"/>
      <c r="DP590"/>
      <c r="DQ590"/>
      <c r="DR590"/>
      <c r="DS590"/>
      <c r="DT590"/>
      <c r="DU590"/>
      <c r="DV590"/>
      <c r="DW590"/>
      <c r="DX590"/>
      <c r="DY590"/>
      <c r="DZ590"/>
      <c r="EA590"/>
      <c r="EB590"/>
      <c r="EC590"/>
      <c r="ED590"/>
      <c r="EE590"/>
      <c r="EF590"/>
      <c r="EG590"/>
      <c r="EH590"/>
      <c r="EI590"/>
      <c r="EJ590"/>
      <c r="EK590"/>
      <c r="EL590"/>
      <c r="EM590"/>
      <c r="EN590"/>
      <c r="EO590"/>
      <c r="EP590"/>
      <c r="EQ590"/>
      <c r="ER590"/>
      <c r="ES590"/>
      <c r="ET590"/>
      <c r="EU590"/>
      <c r="EV590"/>
      <c r="EW590"/>
      <c r="EX590"/>
      <c r="EY590"/>
      <c r="EZ590"/>
      <c r="FA590"/>
      <c r="FB590"/>
      <c r="FC590"/>
      <c r="FD590"/>
      <c r="FE590"/>
      <c r="FF590"/>
      <c r="FG590"/>
      <c r="FH590"/>
      <c r="FI590"/>
      <c r="FJ590"/>
      <c r="FK590"/>
      <c r="FL590"/>
      <c r="FM590"/>
      <c r="FN590"/>
      <c r="FO590"/>
      <c r="FP590"/>
      <c r="FQ590"/>
      <c r="FR590"/>
      <c r="FS590"/>
      <c r="FT590"/>
      <c r="FU590"/>
      <c r="FV590"/>
      <c r="FW590"/>
      <c r="FX590"/>
      <c r="FY590"/>
      <c r="FZ590"/>
      <c r="GA590"/>
      <c r="GB590"/>
      <c r="GC590"/>
      <c r="GD590"/>
      <c r="GE590"/>
      <c r="GF590"/>
      <c r="GG590"/>
      <c r="GH590"/>
      <c r="GI590"/>
      <c r="GJ590"/>
      <c r="GK590"/>
      <c r="GL590"/>
      <c r="GM590"/>
      <c r="GN590"/>
      <c r="GO590"/>
      <c r="GP590"/>
      <c r="GQ590"/>
      <c r="GR590"/>
      <c r="GS590"/>
      <c r="GT590"/>
      <c r="GU590"/>
      <c r="GV590"/>
      <c r="GW590"/>
      <c r="GX590"/>
      <c r="GY590"/>
      <c r="GZ590"/>
      <c r="HA590"/>
      <c r="HB590"/>
      <c r="HC590"/>
      <c r="HD590"/>
      <c r="HE590"/>
      <c r="HF590"/>
      <c r="HG590"/>
      <c r="HH590"/>
      <c r="HI590"/>
      <c r="HJ590"/>
      <c r="HK590"/>
      <c r="HL590"/>
      <c r="HM590"/>
      <c r="HN590"/>
      <c r="HO590"/>
      <c r="HP590"/>
      <c r="HQ590"/>
      <c r="HR590"/>
      <c r="HS590"/>
      <c r="HT590"/>
      <c r="HU590"/>
      <c r="HV590"/>
      <c r="HW590"/>
      <c r="HX590"/>
      <c r="HY590"/>
      <c r="HZ590"/>
      <c r="IA590"/>
      <c r="IB590"/>
      <c r="IC590"/>
      <c r="ID590"/>
      <c r="IE590"/>
      <c r="IF590"/>
      <c r="IG590"/>
      <c r="IH590"/>
      <c r="II590"/>
      <c r="IJ590"/>
      <c r="IK590"/>
      <c r="IL590"/>
      <c r="IM590"/>
      <c r="IN590"/>
      <c r="IO590"/>
      <c r="IP590"/>
      <c r="IQ590"/>
      <c r="IR590"/>
      <c r="IS590"/>
      <c r="IT590"/>
      <c r="IU590"/>
      <c r="IV590"/>
    </row>
    <row r="591" spans="1:256" s="5" customFormat="1" hidden="1" outlineLevel="2">
      <c r="A591" s="20"/>
      <c r="B591" s="20"/>
      <c r="C591" s="38"/>
      <c r="D591" s="641"/>
      <c r="E591" s="287">
        <v>6</v>
      </c>
      <c r="F591" s="40"/>
      <c r="G591" s="313"/>
      <c r="H591" s="315"/>
      <c r="I591" s="315"/>
      <c r="J591" s="315"/>
      <c r="K591" s="315"/>
      <c r="L591" s="314"/>
      <c r="M591" s="168">
        <f>IF(A9taxstdlife="n/a","n/a",IF(M$3&gt;(A9taxstdlife+$E591),((Input!$L$151+Input!$L$117)*$L$7)-SUM($L591:L591),((Input!$L$151+Input!$L$117)*$L$7)/A9taxstdlife))</f>
        <v>0</v>
      </c>
      <c r="N591" s="168">
        <f>IF(A9taxstdlife="n/a","n/a",IF(N$3&gt;(A9taxstdlife+$E591),((Input!$L$151+Input!$L$117)*$L$7)-SUM($L591:M591),((Input!$L$151+Input!$L$117)*$L$7)/A9taxstdlife))</f>
        <v>0</v>
      </c>
      <c r="O591" s="168">
        <f>IF(A9taxstdlife="n/a","n/a",IF(O$3&gt;(A9taxstdlife+$E591),((Input!$L$151+Input!$L$117)*$L$7)-SUM($L591:N591),((Input!$L$151+Input!$L$117)*$L$7)/A9taxstdlife))</f>
        <v>0</v>
      </c>
      <c r="P591" s="168">
        <f>IF(A9taxstdlife="n/a","n/a",IF(P$3&gt;(A9taxstdlife+$E591),((Input!$L$151+Input!$L$117)*$L$7)-SUM($L591:O591),((Input!$L$151+Input!$L$117)*$L$7)/A9taxstdlife))</f>
        <v>0</v>
      </c>
      <c r="Q591" s="168">
        <f>IF(A9taxstdlife="n/a","n/a",IF(Q$3&gt;(A9taxstdlife+$E591),((Input!$L$151+Input!$L$117)*$L$7)-SUM($L591:P591),((Input!$L$151+Input!$L$117)*$L$7)/A9taxstdlife))</f>
        <v>0</v>
      </c>
      <c r="R591" s="168">
        <f>IF(A9taxstdlife="n/a","n/a",IF(R$3&gt;(A9taxstdlife+$E591),((Input!$L$151+Input!$L$117)*$L$7)-SUM($L591:Q591),((Input!$L$151+Input!$L$117)*$L$7)/A9taxstdlife))</f>
        <v>0</v>
      </c>
      <c r="S591" s="168">
        <f>IF(A9taxstdlife="n/a","n/a",IF(S$3&gt;(A9taxstdlife+$E591),((Input!$L$151+Input!$L$117)*$L$7)-SUM($L591:R591),((Input!$L$151+Input!$L$117)*$L$7)/A9taxstdlife))</f>
        <v>0</v>
      </c>
      <c r="T591" s="168">
        <f>IF(A9taxstdlife="n/a","n/a",IF(T$3&gt;(A9taxstdlife+$E591),((Input!$L$151+Input!$L$117)*$L$7)-SUM($L591:S591),((Input!$L$151+Input!$L$117)*$L$7)/A9taxstdlife))</f>
        <v>0</v>
      </c>
      <c r="U591" s="168">
        <f>IF(A9taxstdlife="n/a","n/a",IF(U$3&gt;(A9taxstdlife+$E591),((Input!$L$151+Input!$L$117)*$L$7)-SUM($L591:T591),((Input!$L$151+Input!$L$117)*$L$7)/A9taxstdlife))</f>
        <v>0</v>
      </c>
      <c r="V591" s="168">
        <f>IF(A9taxstdlife="n/a","n/a",IF(V$3&gt;(A9taxstdlife+$E591),((Input!$L$151+Input!$L$117)*$L$7)-SUM($L591:U591),((Input!$L$151+Input!$L$117)*$L$7)/A9taxstdlife))</f>
        <v>0</v>
      </c>
      <c r="W591" s="168">
        <f>IF(A9taxstdlife="n/a","n/a",IF(W$3&gt;(A9taxstdlife+$E591),((Input!$L$151+Input!$L$117)*$L$7)-SUM($L591:V591),((Input!$L$151+Input!$L$117)*$L$7)/A9taxstdlife))</f>
        <v>0</v>
      </c>
      <c r="X591" s="168">
        <f>IF(A9taxstdlife="n/a","n/a",IF(X$3&gt;(A9taxstdlife+$E591),((Input!$L$151+Input!$L$117)*$L$7)-SUM($L591:W591),((Input!$L$151+Input!$L$117)*$L$7)/A9taxstdlife))</f>
        <v>0</v>
      </c>
      <c r="Y591" s="168">
        <f>IF(A9taxstdlife="n/a","n/a",IF(Y$3&gt;(A9taxstdlife+$E591),((Input!$L$151+Input!$L$117)*$L$7)-SUM($L591:X591),((Input!$L$151+Input!$L$117)*$L$7)/A9taxstdlife))</f>
        <v>0</v>
      </c>
      <c r="Z591" s="168">
        <f>IF(A9taxstdlife="n/a","n/a",IF(Z$3&gt;(A9taxstdlife+$E591),((Input!$L$151+Input!$L$117)*$L$7)-SUM($L591:Y591),((Input!$L$151+Input!$L$117)*$L$7)/A9taxstdlife))</f>
        <v>0</v>
      </c>
      <c r="AA591" s="168">
        <f>IF(A9taxstdlife="n/a","n/a",IF(AA$3&gt;(A9taxstdlife+$E591),((Input!$L$151+Input!$L$117)*$L$7)-SUM($L591:Z591),((Input!$L$151+Input!$L$117)*$L$7)/A9taxstdlife))</f>
        <v>0</v>
      </c>
      <c r="AB591" s="168">
        <f>IF(A9taxstdlife="n/a","n/a",IF(AB$3&gt;(A9taxstdlife+$E591),((Input!$L$151+Input!$L$117)*$L$7)-SUM($L591:AA591),((Input!$L$151+Input!$L$117)*$L$7)/A9taxstdlife))</f>
        <v>0</v>
      </c>
      <c r="AC591" s="168">
        <f>IF(A9taxstdlife="n/a","n/a",IF(AC$3&gt;(A9taxstdlife+$E591),((Input!$L$151+Input!$L$117)*$L$7)-SUM($L591:AB591),((Input!$L$151+Input!$L$117)*$L$7)/A9taxstdlife))</f>
        <v>0</v>
      </c>
      <c r="AD591" s="168">
        <f>IF(A9taxstdlife="n/a","n/a",IF(AD$3&gt;(A9taxstdlife+$E591),((Input!$L$151+Input!$L$117)*$L$7)-SUM($L591:AC591),((Input!$L$151+Input!$L$117)*$L$7)/A9taxstdlife))</f>
        <v>0</v>
      </c>
      <c r="AE591" s="168">
        <f>IF(A9taxstdlife="n/a","n/a",IF(AE$3&gt;(A9taxstdlife+$E591),((Input!$L$151+Input!$L$117)*$L$7)-SUM($L591:AD591),((Input!$L$151+Input!$L$117)*$L$7)/A9taxstdlife))</f>
        <v>0</v>
      </c>
      <c r="AF591" s="168">
        <f>IF(A9taxstdlife="n/a","n/a",IF(AF$3&gt;(A9taxstdlife+$E591),((Input!$L$151+Input!$L$117)*$L$7)-SUM($L591:AE591),((Input!$L$151+Input!$L$117)*$L$7)/A9taxstdlife))</f>
        <v>0</v>
      </c>
      <c r="AG591" s="168">
        <f>IF(A9taxstdlife="n/a","n/a",IF(AG$3&gt;(A9taxstdlife+$E591),((Input!$L$151+Input!$L$117)*$L$7)-SUM($L591:AF591),((Input!$L$151+Input!$L$117)*$L$7)/A9taxstdlife))</f>
        <v>0</v>
      </c>
      <c r="AH591" s="168">
        <f>IF(A9taxstdlife="n/a","n/a",IF(AH$3&gt;(A9taxstdlife+$E591),((Input!$L$151+Input!$L$117)*$L$7)-SUM($L591:AG591),((Input!$L$151+Input!$L$117)*$L$7)/A9taxstdlife))</f>
        <v>0</v>
      </c>
      <c r="AI591" s="168">
        <f>IF(A9taxstdlife="n/a","n/a",IF(AI$3&gt;(A9taxstdlife+$E591),((Input!$L$151+Input!$L$117)*$L$7)-SUM($L591:AH591),((Input!$L$151+Input!$L$117)*$L$7)/A9taxstdlife))</f>
        <v>0</v>
      </c>
      <c r="AJ591" s="168">
        <f>IF(A9taxstdlife="n/a","n/a",IF(AJ$3&gt;(A9taxstdlife+$E591),((Input!$L$151+Input!$L$117)*$L$7)-SUM($L591:AI591),((Input!$L$151+Input!$L$117)*$L$7)/A9taxstdlife))</f>
        <v>0</v>
      </c>
      <c r="AK591" s="168">
        <f>IF(A9taxstdlife="n/a","n/a",IF(AK$3&gt;(A9taxstdlife+$E591),((Input!$L$151+Input!$L$117)*$L$7)-SUM($L591:AJ591),((Input!$L$151+Input!$L$117)*$L$7)/A9taxstdlife))</f>
        <v>0</v>
      </c>
      <c r="AL591" s="168">
        <f>IF(A9taxstdlife="n/a","n/a",IF(AL$3&gt;(A9taxstdlife+$E591),((Input!$L$151+Input!$L$117)*$L$7)-SUM($L591:AK591),((Input!$L$151+Input!$L$117)*$L$7)/A9taxstdlife))</f>
        <v>0</v>
      </c>
      <c r="AM591" s="168">
        <f>IF(A9taxstdlife="n/a","n/a",IF(AM$3&gt;(A9taxstdlife+$E591),((Input!$L$151+Input!$L$117)*$L$7)-SUM($L591:AL591),((Input!$L$151+Input!$L$117)*$L$7)/A9taxstdlife))</f>
        <v>0</v>
      </c>
      <c r="AN591" s="168">
        <f>IF(A9taxstdlife="n/a","n/a",IF(AN$3&gt;(A9taxstdlife+$E591),((Input!$L$151+Input!$L$117)*$L$7)-SUM($L591:AM591),((Input!$L$151+Input!$L$117)*$L$7)/A9taxstdlife))</f>
        <v>0</v>
      </c>
      <c r="AO591" s="168">
        <f>IF(A9taxstdlife="n/a","n/a",IF(AO$3&gt;(A9taxstdlife+$E591),((Input!$L$151+Input!$L$117)*$L$7)-SUM($L591:AN591),((Input!$L$151+Input!$L$117)*$L$7)/A9taxstdlife))</f>
        <v>0</v>
      </c>
      <c r="AP591" s="168">
        <f>IF(A9taxstdlife="n/a","n/a",IF(AP$3&gt;(A9taxstdlife+$E591),((Input!$L$151+Input!$L$117)*$L$7)-SUM($L591:AO591),((Input!$L$151+Input!$L$117)*$L$7)/A9taxstdlife))</f>
        <v>0</v>
      </c>
      <c r="AQ591" s="168">
        <f>IF(A9taxstdlife="n/a","n/a",IF(AQ$3&gt;(A9taxstdlife+$E591),((Input!$L$151+Input!$L$117)*$L$7)-SUM($L591:AP591),((Input!$L$151+Input!$L$117)*$L$7)/A9taxstdlife))</f>
        <v>0</v>
      </c>
      <c r="AR591" s="168">
        <f>IF(A9taxstdlife="n/a","n/a",IF(AR$3&gt;(A9taxstdlife+$E591),((Input!$L$151+Input!$L$117)*$L$7)-SUM($L591:AQ591),((Input!$L$151+Input!$L$117)*$L$7)/A9taxstdlife))</f>
        <v>0</v>
      </c>
      <c r="AS591" s="168">
        <f>IF(A9taxstdlife="n/a","n/a",IF(AS$3&gt;(A9taxstdlife+$E591),((Input!$L$151+Input!$L$117)*$L$7)-SUM($L591:AR591),((Input!$L$151+Input!$L$117)*$L$7)/A9taxstdlife))</f>
        <v>0</v>
      </c>
      <c r="AT591" s="168">
        <f>IF(A9taxstdlife="n/a","n/a",IF(AT$3&gt;(A9taxstdlife+$E591),((Input!$L$151+Input!$L$117)*$L$7)-SUM($L591:AS591),((Input!$L$151+Input!$L$117)*$L$7)/A9taxstdlife))</f>
        <v>0</v>
      </c>
      <c r="AU591" s="168">
        <f>IF(A9taxstdlife="n/a","n/a",IF(AU$3&gt;(A9taxstdlife+$E591),((Input!$L$151+Input!$L$117)*$L$7)-SUM($L591:AT591),((Input!$L$151+Input!$L$117)*$L$7)/A9taxstdlife))</f>
        <v>0</v>
      </c>
      <c r="AV591" s="168">
        <f>IF(A9taxstdlife="n/a","n/a",IF(AV$3&gt;(A9taxstdlife+$E591),((Input!$L$151+Input!$L$117)*$L$7)-SUM($L591:AU591),((Input!$L$151+Input!$L$117)*$L$7)/A9taxstdlife))</f>
        <v>0</v>
      </c>
      <c r="AW591" s="168">
        <f>IF(A9taxstdlife="n/a","n/a",IF(AW$3&gt;(A9taxstdlife+$E591),((Input!$L$151+Input!$L$117)*$L$7)-SUM($L591:AV591),((Input!$L$151+Input!$L$117)*$L$7)/A9taxstdlife))</f>
        <v>0</v>
      </c>
      <c r="AX591" s="168">
        <f>IF(A9taxstdlife="n/a","n/a",IF(AX$3&gt;(A9taxstdlife+$E591),((Input!$L$151+Input!$L$117)*$L$7)-SUM($L591:AW591),((Input!$L$151+Input!$L$117)*$L$7)/A9taxstdlife))</f>
        <v>0</v>
      </c>
      <c r="AY591" s="168">
        <f>IF(A9taxstdlife="n/a","n/a",IF(AY$3&gt;(A9taxstdlife+$E591),((Input!$L$151+Input!$L$117)*$L$7)-SUM($L591:AX591),((Input!$L$151+Input!$L$117)*$L$7)/A9taxstdlife))</f>
        <v>0</v>
      </c>
      <c r="AZ591" s="168">
        <f>IF(A9taxstdlife="n/a","n/a",IF(AZ$3&gt;(A9taxstdlife+$E591),((Input!$L$151+Input!$L$117)*$L$7)-SUM($L591:AY591),((Input!$L$151+Input!$L$117)*$L$7)/A9taxstdlife))</f>
        <v>0</v>
      </c>
      <c r="BA591" s="168">
        <f>IF(A9taxstdlife="n/a","n/a",IF(BA$3&gt;(A9taxstdlife+$E591),((Input!$L$151+Input!$L$117)*$L$7)-SUM($L591:AZ591),((Input!$L$151+Input!$L$117)*$L$7)/A9taxstdlife))</f>
        <v>0</v>
      </c>
      <c r="BB591" s="168">
        <f>IF(A9taxstdlife="n/a","n/a",IF(BB$3&gt;(A9taxstdlife+$E591),((Input!$L$151+Input!$L$117)*$L$7)-SUM($L591:BA591),((Input!$L$151+Input!$L$117)*$L$7)/A9taxstdlife))</f>
        <v>0</v>
      </c>
      <c r="BC591" s="168">
        <f>IF(A9taxstdlife="n/a","n/a",IF(BC$3&gt;(A9taxstdlife+$E591),((Input!$L$151+Input!$L$117)*$L$7)-SUM($L591:BB591),((Input!$L$151+Input!$L$117)*$L$7)/A9taxstdlife))</f>
        <v>0</v>
      </c>
      <c r="BD591" s="168">
        <f>IF(A9taxstdlife="n/a","n/a",IF(BD$3&gt;(A9taxstdlife+$E591),((Input!$L$151+Input!$L$117)*$L$7)-SUM($L591:BC591),((Input!$L$151+Input!$L$117)*$L$7)/A9taxstdlife))</f>
        <v>0</v>
      </c>
      <c r="BE591" s="168">
        <f>IF(A9taxstdlife="n/a","n/a",IF(BE$3&gt;(A9taxstdlife+$E591),((Input!$L$151+Input!$L$117)*$L$7)-SUM($L591:BD591),((Input!$L$151+Input!$L$117)*$L$7)/A9taxstdlife))</f>
        <v>0</v>
      </c>
      <c r="BF591" s="168">
        <f>IF(A9taxstdlife="n/a","n/a",IF(BF$3&gt;(A9taxstdlife+$E591),((Input!$L$151+Input!$L$117)*$L$7)-SUM($L591:BE591),((Input!$L$151+Input!$L$117)*$L$7)/A9taxstdlife))</f>
        <v>0</v>
      </c>
      <c r="BG591" s="168">
        <f>IF(A9taxstdlife="n/a","n/a",IF(BG$3&gt;(A9taxstdlife+$E591),((Input!$L$151+Input!$L$117)*$L$7)-SUM($L591:BF591),((Input!$L$151+Input!$L$117)*$L$7)/A9taxstdlife))</f>
        <v>0</v>
      </c>
      <c r="BH591" s="168">
        <f>IF(A9taxstdlife="n/a","n/a",IF(BH$3&gt;(A9taxstdlife+$E591),((Input!$L$151+Input!$L$117)*$L$7)-SUM($L591:BG591),((Input!$L$151+Input!$L$117)*$L$7)/A9taxstdlife))</f>
        <v>0</v>
      </c>
      <c r="BI591" s="168">
        <f>IF(A9taxstdlife="n/a","n/a",IF(BI$3&gt;(A9taxstdlife+$E591),((Input!$L$151+Input!$L$117)*$L$7)-SUM($L591:BH591),((Input!$L$151+Input!$L$117)*$L$7)/A9taxstdlife))</f>
        <v>0</v>
      </c>
      <c r="BJ591" s="20"/>
      <c r="BK591" s="20"/>
      <c r="BL591"/>
      <c r="BM591"/>
      <c r="BN591"/>
      <c r="BO591"/>
      <c r="BP591"/>
      <c r="BQ591"/>
      <c r="BR591"/>
      <c r="BS591"/>
      <c r="BT591"/>
      <c r="BU591"/>
      <c r="BV591"/>
      <c r="BW591"/>
      <c r="BX591"/>
      <c r="BY591"/>
      <c r="BZ591"/>
      <c r="CA591"/>
      <c r="CB591"/>
      <c r="CC591"/>
      <c r="CD591"/>
      <c r="CE591"/>
      <c r="CF591"/>
      <c r="CG591"/>
      <c r="CH591"/>
      <c r="CI591"/>
      <c r="CJ591"/>
      <c r="CK591"/>
      <c r="CL591"/>
      <c r="CM591"/>
      <c r="CN591"/>
      <c r="CO591"/>
      <c r="CP591"/>
      <c r="CQ591"/>
      <c r="CR591"/>
      <c r="CS591"/>
      <c r="CT591"/>
      <c r="CU591"/>
      <c r="CV591"/>
      <c r="CW591"/>
      <c r="CX591"/>
      <c r="CY591"/>
      <c r="CZ591"/>
      <c r="DA591"/>
      <c r="DB591"/>
      <c r="DC591"/>
      <c r="DD591"/>
      <c r="DE591"/>
      <c r="DF591"/>
      <c r="DG591"/>
      <c r="DH591"/>
      <c r="DI591"/>
      <c r="DJ591"/>
      <c r="DK591"/>
      <c r="DL591"/>
      <c r="DM591"/>
      <c r="DN591"/>
      <c r="DO591"/>
      <c r="DP591"/>
      <c r="DQ591"/>
      <c r="DR591"/>
      <c r="DS591"/>
      <c r="DT591"/>
      <c r="DU591"/>
      <c r="DV591"/>
      <c r="DW591"/>
      <c r="DX591"/>
      <c r="DY591"/>
      <c r="DZ591"/>
      <c r="EA591"/>
      <c r="EB591"/>
      <c r="EC591"/>
      <c r="ED591"/>
      <c r="EE591"/>
      <c r="EF591"/>
      <c r="EG591"/>
      <c r="EH591"/>
      <c r="EI591"/>
      <c r="EJ591"/>
      <c r="EK591"/>
      <c r="EL591"/>
      <c r="EM591"/>
      <c r="EN591"/>
      <c r="EO591"/>
      <c r="EP591"/>
      <c r="EQ591"/>
      <c r="ER591"/>
      <c r="ES591"/>
      <c r="ET591"/>
      <c r="EU591"/>
      <c r="EV591"/>
      <c r="EW591"/>
      <c r="EX591"/>
      <c r="EY591"/>
      <c r="EZ591"/>
      <c r="FA591"/>
      <c r="FB591"/>
      <c r="FC591"/>
      <c r="FD591"/>
      <c r="FE591"/>
      <c r="FF591"/>
      <c r="FG591"/>
      <c r="FH591"/>
      <c r="FI591"/>
      <c r="FJ591"/>
      <c r="FK591"/>
      <c r="FL591"/>
      <c r="FM591"/>
      <c r="FN591"/>
      <c r="FO591"/>
      <c r="FP591"/>
      <c r="FQ591"/>
      <c r="FR591"/>
      <c r="FS591"/>
      <c r="FT591"/>
      <c r="FU591"/>
      <c r="FV591"/>
      <c r="FW591"/>
      <c r="FX591"/>
      <c r="FY591"/>
      <c r="FZ591"/>
      <c r="GA591"/>
      <c r="GB591"/>
      <c r="GC591"/>
      <c r="GD591"/>
      <c r="GE591"/>
      <c r="GF591"/>
      <c r="GG591"/>
      <c r="GH591"/>
      <c r="GI591"/>
      <c r="GJ591"/>
      <c r="GK591"/>
      <c r="GL591"/>
      <c r="GM591"/>
      <c r="GN591"/>
      <c r="GO591"/>
      <c r="GP591"/>
      <c r="GQ591"/>
      <c r="GR591"/>
      <c r="GS591"/>
      <c r="GT591"/>
      <c r="GU591"/>
      <c r="GV591"/>
      <c r="GW591"/>
      <c r="GX591"/>
      <c r="GY591"/>
      <c r="GZ591"/>
      <c r="HA591"/>
      <c r="HB591"/>
      <c r="HC591"/>
      <c r="HD591"/>
      <c r="HE591"/>
      <c r="HF591"/>
      <c r="HG591"/>
      <c r="HH591"/>
      <c r="HI591"/>
      <c r="HJ591"/>
      <c r="HK591"/>
      <c r="HL591"/>
      <c r="HM591"/>
      <c r="HN591"/>
      <c r="HO591"/>
      <c r="HP591"/>
      <c r="HQ591"/>
      <c r="HR591"/>
      <c r="HS591"/>
      <c r="HT591"/>
      <c r="HU591"/>
      <c r="HV591"/>
      <c r="HW591"/>
      <c r="HX591"/>
      <c r="HY591"/>
      <c r="HZ591"/>
      <c r="IA591"/>
      <c r="IB591"/>
      <c r="IC591"/>
      <c r="ID591"/>
      <c r="IE591"/>
      <c r="IF591"/>
      <c r="IG591"/>
      <c r="IH591"/>
      <c r="II591"/>
      <c r="IJ591"/>
      <c r="IK591"/>
      <c r="IL591"/>
      <c r="IM591"/>
      <c r="IN591"/>
      <c r="IO591"/>
      <c r="IP591"/>
      <c r="IQ591"/>
      <c r="IR591"/>
      <c r="IS591"/>
      <c r="IT591"/>
      <c r="IU591"/>
      <c r="IV591"/>
    </row>
    <row r="592" spans="1:256" s="5" customFormat="1" hidden="1" outlineLevel="2">
      <c r="A592" s="20"/>
      <c r="B592" s="20"/>
      <c r="C592" s="38"/>
      <c r="D592" s="641"/>
      <c r="E592" s="287">
        <v>7</v>
      </c>
      <c r="F592" s="40"/>
      <c r="G592" s="313"/>
      <c r="H592" s="315"/>
      <c r="I592" s="315"/>
      <c r="J592" s="315"/>
      <c r="K592" s="315"/>
      <c r="L592" s="315"/>
      <c r="M592" s="314"/>
      <c r="N592" s="168">
        <f>IF(A9taxstdlife="n/a","n/a",IF(N$3&gt;(A9taxstdlife+$E592),((Input!$M$151+Input!$M$117)*$M$7)-SUM($M592:M592),((Input!$M$151+Input!$M$117)*$M$7)/A9taxstdlife))</f>
        <v>0</v>
      </c>
      <c r="O592" s="168">
        <f>IF(A9taxstdlife="n/a","n/a",IF(O$3&gt;(A9taxstdlife+$E592),((Input!$M$151+Input!$M$117)*$M$7)-SUM($M592:N592),((Input!$M$151+Input!$M$117)*$M$7)/A9taxstdlife))</f>
        <v>0</v>
      </c>
      <c r="P592" s="168">
        <f>IF(A9taxstdlife="n/a","n/a",IF(P$3&gt;(A9taxstdlife+$E592),((Input!$M$151+Input!$M$117)*$M$7)-SUM($M592:O592),((Input!$M$151+Input!$M$117)*$M$7)/A9taxstdlife))</f>
        <v>0</v>
      </c>
      <c r="Q592" s="168">
        <f>IF(A9taxstdlife="n/a","n/a",IF(Q$3&gt;(A9taxstdlife+$E592),((Input!$M$151+Input!$M$117)*$M$7)-SUM($M592:P592),((Input!$M$151+Input!$M$117)*$M$7)/A9taxstdlife))</f>
        <v>0</v>
      </c>
      <c r="R592" s="168">
        <f>IF(A9taxstdlife="n/a","n/a",IF(R$3&gt;(A9taxstdlife+$E592),((Input!$M$151+Input!$M$117)*$M$7)-SUM($M592:Q592),((Input!$M$151+Input!$M$117)*$M$7)/A9taxstdlife))</f>
        <v>0</v>
      </c>
      <c r="S592" s="168">
        <f>IF(A9taxstdlife="n/a","n/a",IF(S$3&gt;(A9taxstdlife+$E592),((Input!$M$151+Input!$M$117)*$M$7)-SUM($M592:R592),((Input!$M$151+Input!$M$117)*$M$7)/A9taxstdlife))</f>
        <v>0</v>
      </c>
      <c r="T592" s="168">
        <f>IF(A9taxstdlife="n/a","n/a",IF(T$3&gt;(A9taxstdlife+$E592),((Input!$M$151+Input!$M$117)*$M$7)-SUM($M592:S592),((Input!$M$151+Input!$M$117)*$M$7)/A9taxstdlife))</f>
        <v>0</v>
      </c>
      <c r="U592" s="168">
        <f>IF(A9taxstdlife="n/a","n/a",IF(U$3&gt;(A9taxstdlife+$E592),((Input!$M$151+Input!$M$117)*$M$7)-SUM($M592:T592),((Input!$M$151+Input!$M$117)*$M$7)/A9taxstdlife))</f>
        <v>0</v>
      </c>
      <c r="V592" s="168">
        <f>IF(A9taxstdlife="n/a","n/a",IF(V$3&gt;(A9taxstdlife+$E592),((Input!$M$151+Input!$M$117)*$M$7)-SUM($M592:U592),((Input!$M$151+Input!$M$117)*$M$7)/A9taxstdlife))</f>
        <v>0</v>
      </c>
      <c r="W592" s="168">
        <f>IF(A9taxstdlife="n/a","n/a",IF(W$3&gt;(A9taxstdlife+$E592),((Input!$M$151+Input!$M$117)*$M$7)-SUM($M592:V592),((Input!$M$151+Input!$M$117)*$M$7)/A9taxstdlife))</f>
        <v>0</v>
      </c>
      <c r="X592" s="168">
        <f>IF(A9taxstdlife="n/a","n/a",IF(X$3&gt;(A9taxstdlife+$E592),((Input!$M$151+Input!$M$117)*$M$7)-SUM($M592:W592),((Input!$M$151+Input!$M$117)*$M$7)/A9taxstdlife))</f>
        <v>0</v>
      </c>
      <c r="Y592" s="168">
        <f>IF(A9taxstdlife="n/a","n/a",IF(Y$3&gt;(A9taxstdlife+$E592),((Input!$M$151+Input!$M$117)*$M$7)-SUM($M592:X592),((Input!$M$151+Input!$M$117)*$M$7)/A9taxstdlife))</f>
        <v>0</v>
      </c>
      <c r="Z592" s="168">
        <f>IF(A9taxstdlife="n/a","n/a",IF(Z$3&gt;(A9taxstdlife+$E592),((Input!$M$151+Input!$M$117)*$M$7)-SUM($M592:Y592),((Input!$M$151+Input!$M$117)*$M$7)/A9taxstdlife))</f>
        <v>0</v>
      </c>
      <c r="AA592" s="168">
        <f>IF(A9taxstdlife="n/a","n/a",IF(AA$3&gt;(A9taxstdlife+$E592),((Input!$M$151+Input!$M$117)*$M$7)-SUM($M592:Z592),((Input!$M$151+Input!$M$117)*$M$7)/A9taxstdlife))</f>
        <v>0</v>
      </c>
      <c r="AB592" s="168">
        <f>IF(A9taxstdlife="n/a","n/a",IF(AB$3&gt;(A9taxstdlife+$E592),((Input!$M$151+Input!$M$117)*$M$7)-SUM($M592:AA592),((Input!$M$151+Input!$M$117)*$M$7)/A9taxstdlife))</f>
        <v>0</v>
      </c>
      <c r="AC592" s="168">
        <f>IF(A9taxstdlife="n/a","n/a",IF(AC$3&gt;(A9taxstdlife+$E592),((Input!$M$151+Input!$M$117)*$M$7)-SUM($M592:AB592),((Input!$M$151+Input!$M$117)*$M$7)/A9taxstdlife))</f>
        <v>0</v>
      </c>
      <c r="AD592" s="168">
        <f>IF(A9taxstdlife="n/a","n/a",IF(AD$3&gt;(A9taxstdlife+$E592),((Input!$M$151+Input!$M$117)*$M$7)-SUM($M592:AC592),((Input!$M$151+Input!$M$117)*$M$7)/A9taxstdlife))</f>
        <v>0</v>
      </c>
      <c r="AE592" s="168">
        <f>IF(A9taxstdlife="n/a","n/a",IF(AE$3&gt;(A9taxstdlife+$E592),((Input!$M$151+Input!$M$117)*$M$7)-SUM($M592:AD592),((Input!$M$151+Input!$M$117)*$M$7)/A9taxstdlife))</f>
        <v>0</v>
      </c>
      <c r="AF592" s="168">
        <f>IF(A9taxstdlife="n/a","n/a",IF(AF$3&gt;(A9taxstdlife+$E592),((Input!$M$151+Input!$M$117)*$M$7)-SUM($M592:AE592),((Input!$M$151+Input!$M$117)*$M$7)/A9taxstdlife))</f>
        <v>0</v>
      </c>
      <c r="AG592" s="168">
        <f>IF(A9taxstdlife="n/a","n/a",IF(AG$3&gt;(A9taxstdlife+$E592),((Input!$M$151+Input!$M$117)*$M$7)-SUM($M592:AF592),((Input!$M$151+Input!$M$117)*$M$7)/A9taxstdlife))</f>
        <v>0</v>
      </c>
      <c r="AH592" s="168">
        <f>IF(A9taxstdlife="n/a","n/a",IF(AH$3&gt;(A9taxstdlife+$E592),((Input!$M$151+Input!$M$117)*$M$7)-SUM($M592:AG592),((Input!$M$151+Input!$M$117)*$M$7)/A9taxstdlife))</f>
        <v>0</v>
      </c>
      <c r="AI592" s="168">
        <f>IF(A9taxstdlife="n/a","n/a",IF(AI$3&gt;(A9taxstdlife+$E592),((Input!$M$151+Input!$M$117)*$M$7)-SUM($M592:AH592),((Input!$M$151+Input!$M$117)*$M$7)/A9taxstdlife))</f>
        <v>0</v>
      </c>
      <c r="AJ592" s="168">
        <f>IF(A9taxstdlife="n/a","n/a",IF(AJ$3&gt;(A9taxstdlife+$E592),((Input!$M$151+Input!$M$117)*$M$7)-SUM($M592:AI592),((Input!$M$151+Input!$M$117)*$M$7)/A9taxstdlife))</f>
        <v>0</v>
      </c>
      <c r="AK592" s="168">
        <f>IF(A9taxstdlife="n/a","n/a",IF(AK$3&gt;(A9taxstdlife+$E592),((Input!$M$151+Input!$M$117)*$M$7)-SUM($M592:AJ592),((Input!$M$151+Input!$M$117)*$M$7)/A9taxstdlife))</f>
        <v>0</v>
      </c>
      <c r="AL592" s="168">
        <f>IF(A9taxstdlife="n/a","n/a",IF(AL$3&gt;(A9taxstdlife+$E592),((Input!$M$151+Input!$M$117)*$M$7)-SUM($M592:AK592),((Input!$M$151+Input!$M$117)*$M$7)/A9taxstdlife))</f>
        <v>0</v>
      </c>
      <c r="AM592" s="168">
        <f>IF(A9taxstdlife="n/a","n/a",IF(AM$3&gt;(A9taxstdlife+$E592),((Input!$M$151+Input!$M$117)*$M$7)-SUM($M592:AL592),((Input!$M$151+Input!$M$117)*$M$7)/A9taxstdlife))</f>
        <v>0</v>
      </c>
      <c r="AN592" s="168">
        <f>IF(A9taxstdlife="n/a","n/a",IF(AN$3&gt;(A9taxstdlife+$E592),((Input!$M$151+Input!$M$117)*$M$7)-SUM($M592:AM592),((Input!$M$151+Input!$M$117)*$M$7)/A9taxstdlife))</f>
        <v>0</v>
      </c>
      <c r="AO592" s="168">
        <f>IF(A9taxstdlife="n/a","n/a",IF(AO$3&gt;(A9taxstdlife+$E592),((Input!$M$151+Input!$M$117)*$M$7)-SUM($M592:AN592),((Input!$M$151+Input!$M$117)*$M$7)/A9taxstdlife))</f>
        <v>0</v>
      </c>
      <c r="AP592" s="168">
        <f>IF(A9taxstdlife="n/a","n/a",IF(AP$3&gt;(A9taxstdlife+$E592),((Input!$M$151+Input!$M$117)*$M$7)-SUM($M592:AO592),((Input!$M$151+Input!$M$117)*$M$7)/A9taxstdlife))</f>
        <v>0</v>
      </c>
      <c r="AQ592" s="168">
        <f>IF(A9taxstdlife="n/a","n/a",IF(AQ$3&gt;(A9taxstdlife+$E592),((Input!$M$151+Input!$M$117)*$M$7)-SUM($M592:AP592),((Input!$M$151+Input!$M$117)*$M$7)/A9taxstdlife))</f>
        <v>0</v>
      </c>
      <c r="AR592" s="168">
        <f>IF(A9taxstdlife="n/a","n/a",IF(AR$3&gt;(A9taxstdlife+$E592),((Input!$M$151+Input!$M$117)*$M$7)-SUM($M592:AQ592),((Input!$M$151+Input!$M$117)*$M$7)/A9taxstdlife))</f>
        <v>0</v>
      </c>
      <c r="AS592" s="168">
        <f>IF(A9taxstdlife="n/a","n/a",IF(AS$3&gt;(A9taxstdlife+$E592),((Input!$M$151+Input!$M$117)*$M$7)-SUM($M592:AR592),((Input!$M$151+Input!$M$117)*$M$7)/A9taxstdlife))</f>
        <v>0</v>
      </c>
      <c r="AT592" s="168">
        <f>IF(A9taxstdlife="n/a","n/a",IF(AT$3&gt;(A9taxstdlife+$E592),((Input!$M$151+Input!$M$117)*$M$7)-SUM($M592:AS592),((Input!$M$151+Input!$M$117)*$M$7)/A9taxstdlife))</f>
        <v>0</v>
      </c>
      <c r="AU592" s="168">
        <f>IF(A9taxstdlife="n/a","n/a",IF(AU$3&gt;(A9taxstdlife+$E592),((Input!$M$151+Input!$M$117)*$M$7)-SUM($M592:AT592),((Input!$M$151+Input!$M$117)*$M$7)/A9taxstdlife))</f>
        <v>0</v>
      </c>
      <c r="AV592" s="168">
        <f>IF(A9taxstdlife="n/a","n/a",IF(AV$3&gt;(A9taxstdlife+$E592),((Input!$M$151+Input!$M$117)*$M$7)-SUM($M592:AU592),((Input!$M$151+Input!$M$117)*$M$7)/A9taxstdlife))</f>
        <v>0</v>
      </c>
      <c r="AW592" s="168">
        <f>IF(A9taxstdlife="n/a","n/a",IF(AW$3&gt;(A9taxstdlife+$E592),((Input!$M$151+Input!$M$117)*$M$7)-SUM($M592:AV592),((Input!$M$151+Input!$M$117)*$M$7)/A9taxstdlife))</f>
        <v>0</v>
      </c>
      <c r="AX592" s="168">
        <f>IF(A9taxstdlife="n/a","n/a",IF(AX$3&gt;(A9taxstdlife+$E592),((Input!$M$151+Input!$M$117)*$M$7)-SUM($M592:AW592),((Input!$M$151+Input!$M$117)*$M$7)/A9taxstdlife))</f>
        <v>0</v>
      </c>
      <c r="AY592" s="168">
        <f>IF(A9taxstdlife="n/a","n/a",IF(AY$3&gt;(A9taxstdlife+$E592),((Input!$M$151+Input!$M$117)*$M$7)-SUM($M592:AX592),((Input!$M$151+Input!$M$117)*$M$7)/A9taxstdlife))</f>
        <v>0</v>
      </c>
      <c r="AZ592" s="168">
        <f>IF(A9taxstdlife="n/a","n/a",IF(AZ$3&gt;(A9taxstdlife+$E592),((Input!$M$151+Input!$M$117)*$M$7)-SUM($M592:AY592),((Input!$M$151+Input!$M$117)*$M$7)/A9taxstdlife))</f>
        <v>0</v>
      </c>
      <c r="BA592" s="168">
        <f>IF(A9taxstdlife="n/a","n/a",IF(BA$3&gt;(A9taxstdlife+$E592),((Input!$M$151+Input!$M$117)*$M$7)-SUM($M592:AZ592),((Input!$M$151+Input!$M$117)*$M$7)/A9taxstdlife))</f>
        <v>0</v>
      </c>
      <c r="BB592" s="168">
        <f>IF(A9taxstdlife="n/a","n/a",IF(BB$3&gt;(A9taxstdlife+$E592),((Input!$M$151+Input!$M$117)*$M$7)-SUM($M592:BA592),((Input!$M$151+Input!$M$117)*$M$7)/A9taxstdlife))</f>
        <v>0</v>
      </c>
      <c r="BC592" s="168">
        <f>IF(A9taxstdlife="n/a","n/a",IF(BC$3&gt;(A9taxstdlife+$E592),((Input!$M$151+Input!$M$117)*$M$7)-SUM($M592:BB592),((Input!$M$151+Input!$M$117)*$M$7)/A9taxstdlife))</f>
        <v>0</v>
      </c>
      <c r="BD592" s="168">
        <f>IF(A9taxstdlife="n/a","n/a",IF(BD$3&gt;(A9taxstdlife+$E592),((Input!$M$151+Input!$M$117)*$M$7)-SUM($M592:BC592),((Input!$M$151+Input!$M$117)*$M$7)/A9taxstdlife))</f>
        <v>0</v>
      </c>
      <c r="BE592" s="168">
        <f>IF(A9taxstdlife="n/a","n/a",IF(BE$3&gt;(A9taxstdlife+$E592),((Input!$M$151+Input!$M$117)*$M$7)-SUM($M592:BD592),((Input!$M$151+Input!$M$117)*$M$7)/A9taxstdlife))</f>
        <v>0</v>
      </c>
      <c r="BF592" s="168">
        <f>IF(A9taxstdlife="n/a","n/a",IF(BF$3&gt;(A9taxstdlife+$E592),((Input!$M$151+Input!$M$117)*$M$7)-SUM($M592:BE592),((Input!$M$151+Input!$M$117)*$M$7)/A9taxstdlife))</f>
        <v>0</v>
      </c>
      <c r="BG592" s="168">
        <f>IF(A9taxstdlife="n/a","n/a",IF(BG$3&gt;(A9taxstdlife+$E592),((Input!$M$151+Input!$M$117)*$M$7)-SUM($M592:BF592),((Input!$M$151+Input!$M$117)*$M$7)/A9taxstdlife))</f>
        <v>0</v>
      </c>
      <c r="BH592" s="168">
        <f>IF(A9taxstdlife="n/a","n/a",IF(BH$3&gt;(A9taxstdlife+$E592),((Input!$M$151+Input!$M$117)*$M$7)-SUM($M592:BG592),((Input!$M$151+Input!$M$117)*$M$7)/A9taxstdlife))</f>
        <v>0</v>
      </c>
      <c r="BI592" s="168">
        <f>IF(A9taxstdlife="n/a","n/a",IF(BI$3&gt;(A9taxstdlife+$E592),((Input!$M$151+Input!$M$117)*$M$7)-SUM($M592:BH592),((Input!$M$151+Input!$M$117)*$M$7)/A9taxstdlife))</f>
        <v>0</v>
      </c>
      <c r="BJ592" s="20"/>
      <c r="BK592" s="20"/>
      <c r="BL592"/>
      <c r="BM592"/>
      <c r="BN592"/>
      <c r="BO592"/>
      <c r="BP592"/>
      <c r="BQ592"/>
      <c r="BR592"/>
      <c r="BS592"/>
      <c r="BT592"/>
      <c r="BU592"/>
      <c r="BV592"/>
      <c r="BW592"/>
      <c r="BX592"/>
      <c r="BY592"/>
      <c r="BZ592"/>
      <c r="CA592"/>
      <c r="CB592"/>
      <c r="CC592"/>
      <c r="CD592"/>
      <c r="CE592"/>
      <c r="CF592"/>
      <c r="CG592"/>
      <c r="CH592"/>
      <c r="CI592"/>
      <c r="CJ592"/>
      <c r="CK592"/>
      <c r="CL592"/>
      <c r="CM592"/>
      <c r="CN592"/>
      <c r="CO592"/>
      <c r="CP592"/>
      <c r="CQ592"/>
      <c r="CR592"/>
      <c r="CS592"/>
      <c r="CT592"/>
      <c r="CU592"/>
      <c r="CV592"/>
      <c r="CW592"/>
      <c r="CX592"/>
      <c r="CY592"/>
      <c r="CZ592"/>
      <c r="DA592"/>
      <c r="DB592"/>
      <c r="DC592"/>
      <c r="DD592"/>
      <c r="DE592"/>
      <c r="DF592"/>
      <c r="DG592"/>
      <c r="DH592"/>
      <c r="DI592"/>
      <c r="DJ592"/>
      <c r="DK592"/>
      <c r="DL592"/>
      <c r="DM592"/>
      <c r="DN592"/>
      <c r="DO592"/>
      <c r="DP592"/>
      <c r="DQ592"/>
      <c r="DR592"/>
      <c r="DS592"/>
      <c r="DT592"/>
      <c r="DU592"/>
      <c r="DV592"/>
      <c r="DW592"/>
      <c r="DX592"/>
      <c r="DY592"/>
      <c r="DZ592"/>
      <c r="EA592"/>
      <c r="EB592"/>
      <c r="EC592"/>
      <c r="ED592"/>
      <c r="EE592"/>
      <c r="EF592"/>
      <c r="EG592"/>
      <c r="EH592"/>
      <c r="EI592"/>
      <c r="EJ592"/>
      <c r="EK592"/>
      <c r="EL592"/>
      <c r="EM592"/>
      <c r="EN592"/>
      <c r="EO592"/>
      <c r="EP592"/>
      <c r="EQ592"/>
      <c r="ER592"/>
      <c r="ES592"/>
      <c r="ET592"/>
      <c r="EU592"/>
      <c r="EV592"/>
      <c r="EW592"/>
      <c r="EX592"/>
      <c r="EY592"/>
      <c r="EZ592"/>
      <c r="FA592"/>
      <c r="FB592"/>
      <c r="FC592"/>
      <c r="FD592"/>
      <c r="FE592"/>
      <c r="FF592"/>
      <c r="FG592"/>
      <c r="FH592"/>
      <c r="FI592"/>
      <c r="FJ592"/>
      <c r="FK592"/>
      <c r="FL592"/>
      <c r="FM592"/>
      <c r="FN592"/>
      <c r="FO592"/>
      <c r="FP592"/>
      <c r="FQ592"/>
      <c r="FR592"/>
      <c r="FS592"/>
      <c r="FT592"/>
      <c r="FU592"/>
      <c r="FV592"/>
      <c r="FW592"/>
      <c r="FX592"/>
      <c r="FY592"/>
      <c r="FZ592"/>
      <c r="GA592"/>
      <c r="GB592"/>
      <c r="GC592"/>
      <c r="GD592"/>
      <c r="GE592"/>
      <c r="GF592"/>
      <c r="GG592"/>
      <c r="GH592"/>
      <c r="GI592"/>
      <c r="GJ592"/>
      <c r="GK592"/>
      <c r="GL592"/>
      <c r="GM592"/>
      <c r="GN592"/>
      <c r="GO592"/>
      <c r="GP592"/>
      <c r="GQ592"/>
      <c r="GR592"/>
      <c r="GS592"/>
      <c r="GT592"/>
      <c r="GU592"/>
      <c r="GV592"/>
      <c r="GW592"/>
      <c r="GX592"/>
      <c r="GY592"/>
      <c r="GZ592"/>
      <c r="HA592"/>
      <c r="HB592"/>
      <c r="HC592"/>
      <c r="HD592"/>
      <c r="HE592"/>
      <c r="HF592"/>
      <c r="HG592"/>
      <c r="HH592"/>
      <c r="HI592"/>
      <c r="HJ592"/>
      <c r="HK592"/>
      <c r="HL592"/>
      <c r="HM592"/>
      <c r="HN592"/>
      <c r="HO592"/>
      <c r="HP592"/>
      <c r="HQ592"/>
      <c r="HR592"/>
      <c r="HS592"/>
      <c r="HT592"/>
      <c r="HU592"/>
      <c r="HV592"/>
      <c r="HW592"/>
      <c r="HX592"/>
      <c r="HY592"/>
      <c r="HZ592"/>
      <c r="IA592"/>
      <c r="IB592"/>
      <c r="IC592"/>
      <c r="ID592"/>
      <c r="IE592"/>
      <c r="IF592"/>
      <c r="IG592"/>
      <c r="IH592"/>
      <c r="II592"/>
      <c r="IJ592"/>
      <c r="IK592"/>
      <c r="IL592"/>
      <c r="IM592"/>
      <c r="IN592"/>
      <c r="IO592"/>
      <c r="IP592"/>
      <c r="IQ592"/>
      <c r="IR592"/>
      <c r="IS592"/>
      <c r="IT592"/>
      <c r="IU592"/>
      <c r="IV592"/>
    </row>
    <row r="593" spans="1:256" s="5" customFormat="1" hidden="1" outlineLevel="2">
      <c r="A593" s="20"/>
      <c r="B593" s="20"/>
      <c r="C593" s="38"/>
      <c r="D593" s="641"/>
      <c r="E593" s="287">
        <v>8</v>
      </c>
      <c r="F593" s="40"/>
      <c r="G593" s="313"/>
      <c r="H593" s="315"/>
      <c r="I593" s="315"/>
      <c r="J593" s="315"/>
      <c r="K593" s="315"/>
      <c r="L593" s="315"/>
      <c r="M593" s="315"/>
      <c r="N593" s="314"/>
      <c r="O593" s="168">
        <f>IF(A9taxstdlife="n/a","n/a",IF(O$3&gt;(A9taxstdlife+$E593),((Input!$N$151+Input!$N$117)*$N$7)-SUM($N593:N593),((Input!$N$151+Input!$N$117)*$N$7)/A9taxstdlife))</f>
        <v>0</v>
      </c>
      <c r="P593" s="168">
        <f>IF(A9taxstdlife="n/a","n/a",IF(P$3&gt;(A9taxstdlife+$E593),((Input!$N$151+Input!$N$117)*$N$7)-SUM($N593:O593),((Input!$N$151+Input!$N$117)*$N$7)/A9taxstdlife))</f>
        <v>0</v>
      </c>
      <c r="Q593" s="168">
        <f>IF(A9taxstdlife="n/a","n/a",IF(Q$3&gt;(A9taxstdlife+$E593),((Input!$N$151+Input!$N$117)*$N$7)-SUM($N593:P593),((Input!$N$151+Input!$N$117)*$N$7)/A9taxstdlife))</f>
        <v>0</v>
      </c>
      <c r="R593" s="168">
        <f>IF(A9taxstdlife="n/a","n/a",IF(R$3&gt;(A9taxstdlife+$E593),((Input!$N$151+Input!$N$117)*$N$7)-SUM($N593:Q593),((Input!$N$151+Input!$N$117)*$N$7)/A9taxstdlife))</f>
        <v>0</v>
      </c>
      <c r="S593" s="168">
        <f>IF(A9taxstdlife="n/a","n/a",IF(S$3&gt;(A9taxstdlife+$E593),((Input!$N$151+Input!$N$117)*$N$7)-SUM($N593:R593),((Input!$N$151+Input!$N$117)*$N$7)/A9taxstdlife))</f>
        <v>0</v>
      </c>
      <c r="T593" s="168">
        <f>IF(A9taxstdlife="n/a","n/a",IF(T$3&gt;(A9taxstdlife+$E593),((Input!$N$151+Input!$N$117)*$N$7)-SUM($N593:S593),((Input!$N$151+Input!$N$117)*$N$7)/A9taxstdlife))</f>
        <v>0</v>
      </c>
      <c r="U593" s="168">
        <f>IF(A9taxstdlife="n/a","n/a",IF(U$3&gt;(A9taxstdlife+$E593),((Input!$N$151+Input!$N$117)*$N$7)-SUM($N593:T593),((Input!$N$151+Input!$N$117)*$N$7)/A9taxstdlife))</f>
        <v>0</v>
      </c>
      <c r="V593" s="168">
        <f>IF(A9taxstdlife="n/a","n/a",IF(V$3&gt;(A9taxstdlife+$E593),((Input!$N$151+Input!$N$117)*$N$7)-SUM($N593:U593),((Input!$N$151+Input!$N$117)*$N$7)/A9taxstdlife))</f>
        <v>0</v>
      </c>
      <c r="W593" s="168">
        <f>IF(A9taxstdlife="n/a","n/a",IF(W$3&gt;(A9taxstdlife+$E593),((Input!$N$151+Input!$N$117)*$N$7)-SUM($N593:V593),((Input!$N$151+Input!$N$117)*$N$7)/A9taxstdlife))</f>
        <v>0</v>
      </c>
      <c r="X593" s="168">
        <f>IF(A9taxstdlife="n/a","n/a",IF(X$3&gt;(A9taxstdlife+$E593),((Input!$N$151+Input!$N$117)*$N$7)-SUM($N593:W593),((Input!$N$151+Input!$N$117)*$N$7)/A9taxstdlife))</f>
        <v>0</v>
      </c>
      <c r="Y593" s="168">
        <f>IF(A9taxstdlife="n/a","n/a",IF(Y$3&gt;(A9taxstdlife+$E593),((Input!$N$151+Input!$N$117)*$N$7)-SUM($N593:X593),((Input!$N$151+Input!$N$117)*$N$7)/A9taxstdlife))</f>
        <v>0</v>
      </c>
      <c r="Z593" s="168">
        <f>IF(A9taxstdlife="n/a","n/a",IF(Z$3&gt;(A9taxstdlife+$E593),((Input!$N$151+Input!$N$117)*$N$7)-SUM($N593:Y593),((Input!$N$151+Input!$N$117)*$N$7)/A9taxstdlife))</f>
        <v>0</v>
      </c>
      <c r="AA593" s="168">
        <f>IF(A9taxstdlife="n/a","n/a",IF(AA$3&gt;(A9taxstdlife+$E593),((Input!$N$151+Input!$N$117)*$N$7)-SUM($N593:Z593),((Input!$N$151+Input!$N$117)*$N$7)/A9taxstdlife))</f>
        <v>0</v>
      </c>
      <c r="AB593" s="168">
        <f>IF(A9taxstdlife="n/a","n/a",IF(AB$3&gt;(A9taxstdlife+$E593),((Input!$N$151+Input!$N$117)*$N$7)-SUM($N593:AA593),((Input!$N$151+Input!$N$117)*$N$7)/A9taxstdlife))</f>
        <v>0</v>
      </c>
      <c r="AC593" s="168">
        <f>IF(A9taxstdlife="n/a","n/a",IF(AC$3&gt;(A9taxstdlife+$E593),((Input!$N$151+Input!$N$117)*$N$7)-SUM($N593:AB593),((Input!$N$151+Input!$N$117)*$N$7)/A9taxstdlife))</f>
        <v>0</v>
      </c>
      <c r="AD593" s="168">
        <f>IF(A9taxstdlife="n/a","n/a",IF(AD$3&gt;(A9taxstdlife+$E593),((Input!$N$151+Input!$N$117)*$N$7)-SUM($N593:AC593),((Input!$N$151+Input!$N$117)*$N$7)/A9taxstdlife))</f>
        <v>0</v>
      </c>
      <c r="AE593" s="168">
        <f>IF(A9taxstdlife="n/a","n/a",IF(AE$3&gt;(A9taxstdlife+$E593),((Input!$N$151+Input!$N$117)*$N$7)-SUM($N593:AD593),((Input!$N$151+Input!$N$117)*$N$7)/A9taxstdlife))</f>
        <v>0</v>
      </c>
      <c r="AF593" s="168">
        <f>IF(A9taxstdlife="n/a","n/a",IF(AF$3&gt;(A9taxstdlife+$E593),((Input!$N$151+Input!$N$117)*$N$7)-SUM($N593:AE593),((Input!$N$151+Input!$N$117)*$N$7)/A9taxstdlife))</f>
        <v>0</v>
      </c>
      <c r="AG593" s="168">
        <f>IF(A9taxstdlife="n/a","n/a",IF(AG$3&gt;(A9taxstdlife+$E593),((Input!$N$151+Input!$N$117)*$N$7)-SUM($N593:AF593),((Input!$N$151+Input!$N$117)*$N$7)/A9taxstdlife))</f>
        <v>0</v>
      </c>
      <c r="AH593" s="168">
        <f>IF(A9taxstdlife="n/a","n/a",IF(AH$3&gt;(A9taxstdlife+$E593),((Input!$N$151+Input!$N$117)*$N$7)-SUM($N593:AG593),((Input!$N$151+Input!$N$117)*$N$7)/A9taxstdlife))</f>
        <v>0</v>
      </c>
      <c r="AI593" s="168">
        <f>IF(A9taxstdlife="n/a","n/a",IF(AI$3&gt;(A9taxstdlife+$E593),((Input!$N$151+Input!$N$117)*$N$7)-SUM($N593:AH593),((Input!$N$151+Input!$N$117)*$N$7)/A9taxstdlife))</f>
        <v>0</v>
      </c>
      <c r="AJ593" s="168">
        <f>IF(A9taxstdlife="n/a","n/a",IF(AJ$3&gt;(A9taxstdlife+$E593),((Input!$N$151+Input!$N$117)*$N$7)-SUM($N593:AI593),((Input!$N$151+Input!$N$117)*$N$7)/A9taxstdlife))</f>
        <v>0</v>
      </c>
      <c r="AK593" s="168">
        <f>IF(A9taxstdlife="n/a","n/a",IF(AK$3&gt;(A9taxstdlife+$E593),((Input!$N$151+Input!$N$117)*$N$7)-SUM($N593:AJ593),((Input!$N$151+Input!$N$117)*$N$7)/A9taxstdlife))</f>
        <v>0</v>
      </c>
      <c r="AL593" s="168">
        <f>IF(A9taxstdlife="n/a","n/a",IF(AL$3&gt;(A9taxstdlife+$E593),((Input!$N$151+Input!$N$117)*$N$7)-SUM($N593:AK593),((Input!$N$151+Input!$N$117)*$N$7)/A9taxstdlife))</f>
        <v>0</v>
      </c>
      <c r="AM593" s="168">
        <f>IF(A9taxstdlife="n/a","n/a",IF(AM$3&gt;(A9taxstdlife+$E593),((Input!$N$151+Input!$N$117)*$N$7)-SUM($N593:AL593),((Input!$N$151+Input!$N$117)*$N$7)/A9taxstdlife))</f>
        <v>0</v>
      </c>
      <c r="AN593" s="168">
        <f>IF(A9taxstdlife="n/a","n/a",IF(AN$3&gt;(A9taxstdlife+$E593),((Input!$N$151+Input!$N$117)*$N$7)-SUM($N593:AM593),((Input!$N$151+Input!$N$117)*$N$7)/A9taxstdlife))</f>
        <v>0</v>
      </c>
      <c r="AO593" s="168">
        <f>IF(A9taxstdlife="n/a","n/a",IF(AO$3&gt;(A9taxstdlife+$E593),((Input!$N$151+Input!$N$117)*$N$7)-SUM($N593:AN593),((Input!$N$151+Input!$N$117)*$N$7)/A9taxstdlife))</f>
        <v>0</v>
      </c>
      <c r="AP593" s="168">
        <f>IF(A9taxstdlife="n/a","n/a",IF(AP$3&gt;(A9taxstdlife+$E593),((Input!$N$151+Input!$N$117)*$N$7)-SUM($N593:AO593),((Input!$N$151+Input!$N$117)*$N$7)/A9taxstdlife))</f>
        <v>0</v>
      </c>
      <c r="AQ593" s="168">
        <f>IF(A9taxstdlife="n/a","n/a",IF(AQ$3&gt;(A9taxstdlife+$E593),((Input!$N$151+Input!$N$117)*$N$7)-SUM($N593:AP593),((Input!$N$151+Input!$N$117)*$N$7)/A9taxstdlife))</f>
        <v>0</v>
      </c>
      <c r="AR593" s="168">
        <f>IF(A9taxstdlife="n/a","n/a",IF(AR$3&gt;(A9taxstdlife+$E593),((Input!$N$151+Input!$N$117)*$N$7)-SUM($N593:AQ593),((Input!$N$151+Input!$N$117)*$N$7)/A9taxstdlife))</f>
        <v>0</v>
      </c>
      <c r="AS593" s="168">
        <f>IF(A9taxstdlife="n/a","n/a",IF(AS$3&gt;(A9taxstdlife+$E593),((Input!$N$151+Input!$N$117)*$N$7)-SUM($N593:AR593),((Input!$N$151+Input!$N$117)*$N$7)/A9taxstdlife))</f>
        <v>0</v>
      </c>
      <c r="AT593" s="168">
        <f>IF(A9taxstdlife="n/a","n/a",IF(AT$3&gt;(A9taxstdlife+$E593),((Input!$N$151+Input!$N$117)*$N$7)-SUM($N593:AS593),((Input!$N$151+Input!$N$117)*$N$7)/A9taxstdlife))</f>
        <v>0</v>
      </c>
      <c r="AU593" s="168">
        <f>IF(A9taxstdlife="n/a","n/a",IF(AU$3&gt;(A9taxstdlife+$E593),((Input!$N$151+Input!$N$117)*$N$7)-SUM($N593:AT593),((Input!$N$151+Input!$N$117)*$N$7)/A9taxstdlife))</f>
        <v>0</v>
      </c>
      <c r="AV593" s="168">
        <f>IF(A9taxstdlife="n/a","n/a",IF(AV$3&gt;(A9taxstdlife+$E593),((Input!$N$151+Input!$N$117)*$N$7)-SUM($N593:AU593),((Input!$N$151+Input!$N$117)*$N$7)/A9taxstdlife))</f>
        <v>0</v>
      </c>
      <c r="AW593" s="168">
        <f>IF(A9taxstdlife="n/a","n/a",IF(AW$3&gt;(A9taxstdlife+$E593),((Input!$N$151+Input!$N$117)*$N$7)-SUM($N593:AV593),((Input!$N$151+Input!$N$117)*$N$7)/A9taxstdlife))</f>
        <v>0</v>
      </c>
      <c r="AX593" s="168">
        <f>IF(A9taxstdlife="n/a","n/a",IF(AX$3&gt;(A9taxstdlife+$E593),((Input!$N$151+Input!$N$117)*$N$7)-SUM($N593:AW593),((Input!$N$151+Input!$N$117)*$N$7)/A9taxstdlife))</f>
        <v>0</v>
      </c>
      <c r="AY593" s="168">
        <f>IF(A9taxstdlife="n/a","n/a",IF(AY$3&gt;(A9taxstdlife+$E593),((Input!$N$151+Input!$N$117)*$N$7)-SUM($N593:AX593),((Input!$N$151+Input!$N$117)*$N$7)/A9taxstdlife))</f>
        <v>0</v>
      </c>
      <c r="AZ593" s="168">
        <f>IF(A9taxstdlife="n/a","n/a",IF(AZ$3&gt;(A9taxstdlife+$E593),((Input!$N$151+Input!$N$117)*$N$7)-SUM($N593:AY593),((Input!$N$151+Input!$N$117)*$N$7)/A9taxstdlife))</f>
        <v>0</v>
      </c>
      <c r="BA593" s="168">
        <f>IF(A9taxstdlife="n/a","n/a",IF(BA$3&gt;(A9taxstdlife+$E593),((Input!$N$151+Input!$N$117)*$N$7)-SUM($N593:AZ593),((Input!$N$151+Input!$N$117)*$N$7)/A9taxstdlife))</f>
        <v>0</v>
      </c>
      <c r="BB593" s="168">
        <f>IF(A9taxstdlife="n/a","n/a",IF(BB$3&gt;(A9taxstdlife+$E593),((Input!$N$151+Input!$N$117)*$N$7)-SUM($N593:BA593),((Input!$N$151+Input!$N$117)*$N$7)/A9taxstdlife))</f>
        <v>0</v>
      </c>
      <c r="BC593" s="168">
        <f>IF(A9taxstdlife="n/a","n/a",IF(BC$3&gt;(A9taxstdlife+$E593),((Input!$N$151+Input!$N$117)*$N$7)-SUM($N593:BB593),((Input!$N$151+Input!$N$117)*$N$7)/A9taxstdlife))</f>
        <v>0</v>
      </c>
      <c r="BD593" s="168">
        <f>IF(A9taxstdlife="n/a","n/a",IF(BD$3&gt;(A9taxstdlife+$E593),((Input!$N$151+Input!$N$117)*$N$7)-SUM($N593:BC593),((Input!$N$151+Input!$N$117)*$N$7)/A9taxstdlife))</f>
        <v>0</v>
      </c>
      <c r="BE593" s="168">
        <f>IF(A9taxstdlife="n/a","n/a",IF(BE$3&gt;(A9taxstdlife+$E593),((Input!$N$151+Input!$N$117)*$N$7)-SUM($N593:BD593),((Input!$N$151+Input!$N$117)*$N$7)/A9taxstdlife))</f>
        <v>0</v>
      </c>
      <c r="BF593" s="168">
        <f>IF(A9taxstdlife="n/a","n/a",IF(BF$3&gt;(A9taxstdlife+$E593),((Input!$N$151+Input!$N$117)*$N$7)-SUM($N593:BE593),((Input!$N$151+Input!$N$117)*$N$7)/A9taxstdlife))</f>
        <v>0</v>
      </c>
      <c r="BG593" s="168">
        <f>IF(A9taxstdlife="n/a","n/a",IF(BG$3&gt;(A9taxstdlife+$E593),((Input!$N$151+Input!$N$117)*$N$7)-SUM($N593:BF593),((Input!$N$151+Input!$N$117)*$N$7)/A9taxstdlife))</f>
        <v>0</v>
      </c>
      <c r="BH593" s="168">
        <f>IF(A9taxstdlife="n/a","n/a",IF(BH$3&gt;(A9taxstdlife+$E593),((Input!$N$151+Input!$N$117)*$N$7)-SUM($N593:BG593),((Input!$N$151+Input!$N$117)*$N$7)/A9taxstdlife))</f>
        <v>0</v>
      </c>
      <c r="BI593" s="168">
        <f>IF(A9taxstdlife="n/a","n/a",IF(BI$3&gt;(A9taxstdlife+$E593),((Input!$N$151+Input!$N$117)*$N$7)-SUM($N593:BH593),((Input!$N$151+Input!$N$117)*$N$7)/A9taxstdlife))</f>
        <v>0</v>
      </c>
      <c r="BJ593" s="20"/>
      <c r="BK593" s="20"/>
      <c r="BL593"/>
      <c r="BM593"/>
      <c r="BN593"/>
      <c r="BO593"/>
      <c r="BP593"/>
      <c r="BQ593"/>
      <c r="BR593"/>
      <c r="BS593"/>
      <c r="BT593"/>
      <c r="BU593"/>
      <c r="BV593"/>
      <c r="BW593"/>
      <c r="BX593"/>
      <c r="BY593"/>
      <c r="BZ593"/>
      <c r="CA593"/>
      <c r="CB593"/>
      <c r="CC593"/>
      <c r="CD593"/>
      <c r="CE593"/>
      <c r="CF593"/>
      <c r="CG593"/>
      <c r="CH593"/>
      <c r="CI593"/>
      <c r="CJ593"/>
      <c r="CK593"/>
      <c r="CL593"/>
      <c r="CM593"/>
      <c r="CN593"/>
      <c r="CO593"/>
      <c r="CP593"/>
      <c r="CQ593"/>
      <c r="CR593"/>
      <c r="CS593"/>
      <c r="CT593"/>
      <c r="CU593"/>
      <c r="CV593"/>
      <c r="CW593"/>
      <c r="CX593"/>
      <c r="CY593"/>
      <c r="CZ593"/>
      <c r="DA593"/>
      <c r="DB593"/>
      <c r="DC593"/>
      <c r="DD593"/>
      <c r="DE593"/>
      <c r="DF593"/>
      <c r="DG593"/>
      <c r="DH593"/>
      <c r="DI593"/>
      <c r="DJ593"/>
      <c r="DK593"/>
      <c r="DL593"/>
      <c r="DM593"/>
      <c r="DN593"/>
      <c r="DO593"/>
      <c r="DP593"/>
      <c r="DQ593"/>
      <c r="DR593"/>
      <c r="DS593"/>
      <c r="DT593"/>
      <c r="DU593"/>
      <c r="DV593"/>
      <c r="DW593"/>
      <c r="DX593"/>
      <c r="DY593"/>
      <c r="DZ593"/>
      <c r="EA593"/>
      <c r="EB593"/>
      <c r="EC593"/>
      <c r="ED593"/>
      <c r="EE593"/>
      <c r="EF593"/>
      <c r="EG593"/>
      <c r="EH593"/>
      <c r="EI593"/>
      <c r="EJ593"/>
      <c r="EK593"/>
      <c r="EL593"/>
      <c r="EM593"/>
      <c r="EN593"/>
      <c r="EO593"/>
      <c r="EP593"/>
      <c r="EQ593"/>
      <c r="ER593"/>
      <c r="ES593"/>
      <c r="ET593"/>
      <c r="EU593"/>
      <c r="EV593"/>
      <c r="EW593"/>
      <c r="EX593"/>
      <c r="EY593"/>
      <c r="EZ593"/>
      <c r="FA593"/>
      <c r="FB593"/>
      <c r="FC593"/>
      <c r="FD593"/>
      <c r="FE593"/>
      <c r="FF593"/>
      <c r="FG593"/>
      <c r="FH593"/>
      <c r="FI593"/>
      <c r="FJ593"/>
      <c r="FK593"/>
      <c r="FL593"/>
      <c r="FM593"/>
      <c r="FN593"/>
      <c r="FO593"/>
      <c r="FP593"/>
      <c r="FQ593"/>
      <c r="FR593"/>
      <c r="FS593"/>
      <c r="FT593"/>
      <c r="FU593"/>
      <c r="FV593"/>
      <c r="FW593"/>
      <c r="FX593"/>
      <c r="FY593"/>
      <c r="FZ593"/>
      <c r="GA593"/>
      <c r="GB593"/>
      <c r="GC593"/>
      <c r="GD593"/>
      <c r="GE593"/>
      <c r="GF593"/>
      <c r="GG593"/>
      <c r="GH593"/>
      <c r="GI593"/>
      <c r="GJ593"/>
      <c r="GK593"/>
      <c r="GL593"/>
      <c r="GM593"/>
      <c r="GN593"/>
      <c r="GO593"/>
      <c r="GP593"/>
      <c r="GQ593"/>
      <c r="GR593"/>
      <c r="GS593"/>
      <c r="GT593"/>
      <c r="GU593"/>
      <c r="GV593"/>
      <c r="GW593"/>
      <c r="GX593"/>
      <c r="GY593"/>
      <c r="GZ593"/>
      <c r="HA593"/>
      <c r="HB593"/>
      <c r="HC593"/>
      <c r="HD593"/>
      <c r="HE593"/>
      <c r="HF593"/>
      <c r="HG593"/>
      <c r="HH593"/>
      <c r="HI593"/>
      <c r="HJ593"/>
      <c r="HK593"/>
      <c r="HL593"/>
      <c r="HM593"/>
      <c r="HN593"/>
      <c r="HO593"/>
      <c r="HP593"/>
      <c r="HQ593"/>
      <c r="HR593"/>
      <c r="HS593"/>
      <c r="HT593"/>
      <c r="HU593"/>
      <c r="HV593"/>
      <c r="HW593"/>
      <c r="HX593"/>
      <c r="HY593"/>
      <c r="HZ593"/>
      <c r="IA593"/>
      <c r="IB593"/>
      <c r="IC593"/>
      <c r="ID593"/>
      <c r="IE593"/>
      <c r="IF593"/>
      <c r="IG593"/>
      <c r="IH593"/>
      <c r="II593"/>
      <c r="IJ593"/>
      <c r="IK593"/>
      <c r="IL593"/>
      <c r="IM593"/>
      <c r="IN593"/>
      <c r="IO593"/>
      <c r="IP593"/>
      <c r="IQ593"/>
      <c r="IR593"/>
      <c r="IS593"/>
      <c r="IT593"/>
      <c r="IU593"/>
      <c r="IV593"/>
    </row>
    <row r="594" spans="1:256" s="5" customFormat="1" hidden="1" outlineLevel="2">
      <c r="A594" s="20"/>
      <c r="B594" s="20"/>
      <c r="C594" s="38"/>
      <c r="D594" s="641"/>
      <c r="E594" s="287">
        <v>9</v>
      </c>
      <c r="F594" s="40"/>
      <c r="G594" s="313"/>
      <c r="H594" s="315"/>
      <c r="I594" s="315"/>
      <c r="J594" s="315"/>
      <c r="K594" s="315"/>
      <c r="L594" s="315"/>
      <c r="M594" s="315"/>
      <c r="N594" s="315"/>
      <c r="O594" s="314"/>
      <c r="P594" s="168">
        <f>IF(A9taxstdlife="n/a","n/a",IF(P$3&gt;(A9taxstdlife+$E594),((Input!$O$151+Input!$O$117)*$O$7)-SUM($O594:O594),((Input!$O$151+Input!$O$117)*$O$7)/A9taxstdlife))</f>
        <v>0</v>
      </c>
      <c r="Q594" s="168">
        <f>IF(A9taxstdlife="n/a","n/a",IF(Q$3&gt;(A9taxstdlife+$E594),((Input!$O$151+Input!$O$117)*$O$7)-SUM($O594:P594),((Input!$O$151+Input!$O$117)*$O$7)/A9taxstdlife))</f>
        <v>0</v>
      </c>
      <c r="R594" s="168">
        <f>IF(A9taxstdlife="n/a","n/a",IF(R$3&gt;(A9taxstdlife+$E594),((Input!$O$151+Input!$O$117)*$O$7)-SUM($O594:Q594),((Input!$O$151+Input!$O$117)*$O$7)/A9taxstdlife))</f>
        <v>0</v>
      </c>
      <c r="S594" s="168">
        <f>IF(A9taxstdlife="n/a","n/a",IF(S$3&gt;(A9taxstdlife+$E594),((Input!$O$151+Input!$O$117)*$O$7)-SUM($O594:R594),((Input!$O$151+Input!$O$117)*$O$7)/A9taxstdlife))</f>
        <v>0</v>
      </c>
      <c r="T594" s="168">
        <f>IF(A9taxstdlife="n/a","n/a",IF(T$3&gt;(A9taxstdlife+$E594),((Input!$O$151+Input!$O$117)*$O$7)-SUM($O594:S594),((Input!$O$151+Input!$O$117)*$O$7)/A9taxstdlife))</f>
        <v>0</v>
      </c>
      <c r="U594" s="168">
        <f>IF(A9taxstdlife="n/a","n/a",IF(U$3&gt;(A9taxstdlife+$E594),((Input!$O$151+Input!$O$117)*$O$7)-SUM($O594:T594),((Input!$O$151+Input!$O$117)*$O$7)/A9taxstdlife))</f>
        <v>0</v>
      </c>
      <c r="V594" s="168">
        <f>IF(A9taxstdlife="n/a","n/a",IF(V$3&gt;(A9taxstdlife+$E594),((Input!$O$151+Input!$O$117)*$O$7)-SUM($O594:U594),((Input!$O$151+Input!$O$117)*$O$7)/A9taxstdlife))</f>
        <v>0</v>
      </c>
      <c r="W594" s="168">
        <f>IF(A9taxstdlife="n/a","n/a",IF(W$3&gt;(A9taxstdlife+$E594),((Input!$O$151+Input!$O$117)*$O$7)-SUM($O594:V594),((Input!$O$151+Input!$O$117)*$O$7)/A9taxstdlife))</f>
        <v>0</v>
      </c>
      <c r="X594" s="168">
        <f>IF(A9taxstdlife="n/a","n/a",IF(X$3&gt;(A9taxstdlife+$E594),((Input!$O$151+Input!$O$117)*$O$7)-SUM($O594:W594),((Input!$O$151+Input!$O$117)*$O$7)/A9taxstdlife))</f>
        <v>0</v>
      </c>
      <c r="Y594" s="168">
        <f>IF(A9taxstdlife="n/a","n/a",IF(Y$3&gt;(A9taxstdlife+$E594),((Input!$O$151+Input!$O$117)*$O$7)-SUM($O594:X594),((Input!$O$151+Input!$O$117)*$O$7)/A9taxstdlife))</f>
        <v>0</v>
      </c>
      <c r="Z594" s="168">
        <f>IF(A9taxstdlife="n/a","n/a",IF(Z$3&gt;(A9taxstdlife+$E594),((Input!$O$151+Input!$O$117)*$O$7)-SUM($O594:Y594),((Input!$O$151+Input!$O$117)*$O$7)/A9taxstdlife))</f>
        <v>0</v>
      </c>
      <c r="AA594" s="168">
        <f>IF(A9taxstdlife="n/a","n/a",IF(AA$3&gt;(A9taxstdlife+$E594),((Input!$O$151+Input!$O$117)*$O$7)-SUM($O594:Z594),((Input!$O$151+Input!$O$117)*$O$7)/A9taxstdlife))</f>
        <v>0</v>
      </c>
      <c r="AB594" s="168">
        <f>IF(A9taxstdlife="n/a","n/a",IF(AB$3&gt;(A9taxstdlife+$E594),((Input!$O$151+Input!$O$117)*$O$7)-SUM($O594:AA594),((Input!$O$151+Input!$O$117)*$O$7)/A9taxstdlife))</f>
        <v>0</v>
      </c>
      <c r="AC594" s="168">
        <f>IF(A9taxstdlife="n/a","n/a",IF(AC$3&gt;(A9taxstdlife+$E594),((Input!$O$151+Input!$O$117)*$O$7)-SUM($O594:AB594),((Input!$O$151+Input!$O$117)*$O$7)/A9taxstdlife))</f>
        <v>0</v>
      </c>
      <c r="AD594" s="168">
        <f>IF(A9taxstdlife="n/a","n/a",IF(AD$3&gt;(A9taxstdlife+$E594),((Input!$O$151+Input!$O$117)*$O$7)-SUM($O594:AC594),((Input!$O$151+Input!$O$117)*$O$7)/A9taxstdlife))</f>
        <v>0</v>
      </c>
      <c r="AE594" s="168">
        <f>IF(A9taxstdlife="n/a","n/a",IF(AE$3&gt;(A9taxstdlife+$E594),((Input!$O$151+Input!$O$117)*$O$7)-SUM($O594:AD594),((Input!$O$151+Input!$O$117)*$O$7)/A9taxstdlife))</f>
        <v>0</v>
      </c>
      <c r="AF594" s="168">
        <f>IF(A9taxstdlife="n/a","n/a",IF(AF$3&gt;(A9taxstdlife+$E594),((Input!$O$151+Input!$O$117)*$O$7)-SUM($O594:AE594),((Input!$O$151+Input!$O$117)*$O$7)/A9taxstdlife))</f>
        <v>0</v>
      </c>
      <c r="AG594" s="168">
        <f>IF(A9taxstdlife="n/a","n/a",IF(AG$3&gt;(A9taxstdlife+$E594),((Input!$O$151+Input!$O$117)*$O$7)-SUM($O594:AF594),((Input!$O$151+Input!$O$117)*$O$7)/A9taxstdlife))</f>
        <v>0</v>
      </c>
      <c r="AH594" s="168">
        <f>IF(A9taxstdlife="n/a","n/a",IF(AH$3&gt;(A9taxstdlife+$E594),((Input!$O$151+Input!$O$117)*$O$7)-SUM($O594:AG594),((Input!$O$151+Input!$O$117)*$O$7)/A9taxstdlife))</f>
        <v>0</v>
      </c>
      <c r="AI594" s="168">
        <f>IF(A9taxstdlife="n/a","n/a",IF(AI$3&gt;(A9taxstdlife+$E594),((Input!$O$151+Input!$O$117)*$O$7)-SUM($O594:AH594),((Input!$O$151+Input!$O$117)*$O$7)/A9taxstdlife))</f>
        <v>0</v>
      </c>
      <c r="AJ594" s="168">
        <f>IF(A9taxstdlife="n/a","n/a",IF(AJ$3&gt;(A9taxstdlife+$E594),((Input!$O$151+Input!$O$117)*$O$7)-SUM($O594:AI594),((Input!$O$151+Input!$O$117)*$O$7)/A9taxstdlife))</f>
        <v>0</v>
      </c>
      <c r="AK594" s="168">
        <f>IF(A9taxstdlife="n/a","n/a",IF(AK$3&gt;(A9taxstdlife+$E594),((Input!$O$151+Input!$O$117)*$O$7)-SUM($O594:AJ594),((Input!$O$151+Input!$O$117)*$O$7)/A9taxstdlife))</f>
        <v>0</v>
      </c>
      <c r="AL594" s="168">
        <f>IF(A9taxstdlife="n/a","n/a",IF(AL$3&gt;(A9taxstdlife+$E594),((Input!$O$151+Input!$O$117)*$O$7)-SUM($O594:AK594),((Input!$O$151+Input!$O$117)*$O$7)/A9taxstdlife))</f>
        <v>0</v>
      </c>
      <c r="AM594" s="168">
        <f>IF(A9taxstdlife="n/a","n/a",IF(AM$3&gt;(A9taxstdlife+$E594),((Input!$O$151+Input!$O$117)*$O$7)-SUM($O594:AL594),((Input!$O$151+Input!$O$117)*$O$7)/A9taxstdlife))</f>
        <v>0</v>
      </c>
      <c r="AN594" s="168">
        <f>IF(A9taxstdlife="n/a","n/a",IF(AN$3&gt;(A9taxstdlife+$E594),((Input!$O$151+Input!$O$117)*$O$7)-SUM($O594:AM594),((Input!$O$151+Input!$O$117)*$O$7)/A9taxstdlife))</f>
        <v>0</v>
      </c>
      <c r="AO594" s="168">
        <f>IF(A9taxstdlife="n/a","n/a",IF(AO$3&gt;(A9taxstdlife+$E594),((Input!$O$151+Input!$O$117)*$O$7)-SUM($O594:AN594),((Input!$O$151+Input!$O$117)*$O$7)/A9taxstdlife))</f>
        <v>0</v>
      </c>
      <c r="AP594" s="168">
        <f>IF(A9taxstdlife="n/a","n/a",IF(AP$3&gt;(A9taxstdlife+$E594),((Input!$O$151+Input!$O$117)*$O$7)-SUM($O594:AO594),((Input!$O$151+Input!$O$117)*$O$7)/A9taxstdlife))</f>
        <v>0</v>
      </c>
      <c r="AQ594" s="168">
        <f>IF(A9taxstdlife="n/a","n/a",IF(AQ$3&gt;(A9taxstdlife+$E594),((Input!$O$151+Input!$O$117)*$O$7)-SUM($O594:AP594),((Input!$O$151+Input!$O$117)*$O$7)/A9taxstdlife))</f>
        <v>0</v>
      </c>
      <c r="AR594" s="168">
        <f>IF(A9taxstdlife="n/a","n/a",IF(AR$3&gt;(A9taxstdlife+$E594),((Input!$O$151+Input!$O$117)*$O$7)-SUM($O594:AQ594),((Input!$O$151+Input!$O$117)*$O$7)/A9taxstdlife))</f>
        <v>0</v>
      </c>
      <c r="AS594" s="168">
        <f>IF(A9taxstdlife="n/a","n/a",IF(AS$3&gt;(A9taxstdlife+$E594),((Input!$O$151+Input!$O$117)*$O$7)-SUM($O594:AR594),((Input!$O$151+Input!$O$117)*$O$7)/A9taxstdlife))</f>
        <v>0</v>
      </c>
      <c r="AT594" s="168">
        <f>IF(A9taxstdlife="n/a","n/a",IF(AT$3&gt;(A9taxstdlife+$E594),((Input!$O$151+Input!$O$117)*$O$7)-SUM($O594:AS594),((Input!$O$151+Input!$O$117)*$O$7)/A9taxstdlife))</f>
        <v>0</v>
      </c>
      <c r="AU594" s="168">
        <f>IF(A9taxstdlife="n/a","n/a",IF(AU$3&gt;(A9taxstdlife+$E594),((Input!$O$151+Input!$O$117)*$O$7)-SUM($O594:AT594),((Input!$O$151+Input!$O$117)*$O$7)/A9taxstdlife))</f>
        <v>0</v>
      </c>
      <c r="AV594" s="168">
        <f>IF(A9taxstdlife="n/a","n/a",IF(AV$3&gt;(A9taxstdlife+$E594),((Input!$O$151+Input!$O$117)*$O$7)-SUM($O594:AU594),((Input!$O$151+Input!$O$117)*$O$7)/A9taxstdlife))</f>
        <v>0</v>
      </c>
      <c r="AW594" s="168">
        <f>IF(A9taxstdlife="n/a","n/a",IF(AW$3&gt;(A9taxstdlife+$E594),((Input!$O$151+Input!$O$117)*$O$7)-SUM($O594:AV594),((Input!$O$151+Input!$O$117)*$O$7)/A9taxstdlife))</f>
        <v>0</v>
      </c>
      <c r="AX594" s="168">
        <f>IF(A9taxstdlife="n/a","n/a",IF(AX$3&gt;(A9taxstdlife+$E594),((Input!$O$151+Input!$O$117)*$O$7)-SUM($O594:AW594),((Input!$O$151+Input!$O$117)*$O$7)/A9taxstdlife))</f>
        <v>0</v>
      </c>
      <c r="AY594" s="168">
        <f>IF(A9taxstdlife="n/a","n/a",IF(AY$3&gt;(A9taxstdlife+$E594),((Input!$O$151+Input!$O$117)*$O$7)-SUM($O594:AX594),((Input!$O$151+Input!$O$117)*$O$7)/A9taxstdlife))</f>
        <v>0</v>
      </c>
      <c r="AZ594" s="168">
        <f>IF(A9taxstdlife="n/a","n/a",IF(AZ$3&gt;(A9taxstdlife+$E594),((Input!$O$151+Input!$O$117)*$O$7)-SUM($O594:AY594),((Input!$O$151+Input!$O$117)*$O$7)/A9taxstdlife))</f>
        <v>0</v>
      </c>
      <c r="BA594" s="168">
        <f>IF(A9taxstdlife="n/a","n/a",IF(BA$3&gt;(A9taxstdlife+$E594),((Input!$O$151+Input!$O$117)*$O$7)-SUM($O594:AZ594),((Input!$O$151+Input!$O$117)*$O$7)/A9taxstdlife))</f>
        <v>0</v>
      </c>
      <c r="BB594" s="168">
        <f>IF(A9taxstdlife="n/a","n/a",IF(BB$3&gt;(A9taxstdlife+$E594),((Input!$O$151+Input!$O$117)*$O$7)-SUM($O594:BA594),((Input!$O$151+Input!$O$117)*$O$7)/A9taxstdlife))</f>
        <v>0</v>
      </c>
      <c r="BC594" s="168">
        <f>IF(A9taxstdlife="n/a","n/a",IF(BC$3&gt;(A9taxstdlife+$E594),((Input!$O$151+Input!$O$117)*$O$7)-SUM($O594:BB594),((Input!$O$151+Input!$O$117)*$O$7)/A9taxstdlife))</f>
        <v>0</v>
      </c>
      <c r="BD594" s="168">
        <f>IF(A9taxstdlife="n/a","n/a",IF(BD$3&gt;(A9taxstdlife+$E594),((Input!$O$151+Input!$O$117)*$O$7)-SUM($O594:BC594),((Input!$O$151+Input!$O$117)*$O$7)/A9taxstdlife))</f>
        <v>0</v>
      </c>
      <c r="BE594" s="168">
        <f>IF(A9taxstdlife="n/a","n/a",IF(BE$3&gt;(A9taxstdlife+$E594),((Input!$O$151+Input!$O$117)*$O$7)-SUM($O594:BD594),((Input!$O$151+Input!$O$117)*$O$7)/A9taxstdlife))</f>
        <v>0</v>
      </c>
      <c r="BF594" s="168">
        <f>IF(A9taxstdlife="n/a","n/a",IF(BF$3&gt;(A9taxstdlife+$E594),((Input!$O$151+Input!$O$117)*$O$7)-SUM($O594:BE594),((Input!$O$151+Input!$O$117)*$O$7)/A9taxstdlife))</f>
        <v>0</v>
      </c>
      <c r="BG594" s="168">
        <f>IF(A9taxstdlife="n/a","n/a",IF(BG$3&gt;(A9taxstdlife+$E594),((Input!$O$151+Input!$O$117)*$O$7)-SUM($O594:BF594),((Input!$O$151+Input!$O$117)*$O$7)/A9taxstdlife))</f>
        <v>0</v>
      </c>
      <c r="BH594" s="168">
        <f>IF(A9taxstdlife="n/a","n/a",IF(BH$3&gt;(A9taxstdlife+$E594),((Input!$O$151+Input!$O$117)*$O$7)-SUM($O594:BG594),((Input!$O$151+Input!$O$117)*$O$7)/A9taxstdlife))</f>
        <v>0</v>
      </c>
      <c r="BI594" s="168">
        <f>IF(A9taxstdlife="n/a","n/a",IF(BI$3&gt;(A9taxstdlife+$E594),((Input!$O$151+Input!$O$117)*$O$7)-SUM($O594:BH594),((Input!$O$151+Input!$O$117)*$O$7)/A9taxstdlife))</f>
        <v>0</v>
      </c>
      <c r="BJ594" s="20"/>
      <c r="BK594" s="20"/>
      <c r="BL594"/>
      <c r="BM594"/>
      <c r="BN594"/>
      <c r="BO594"/>
      <c r="BP594"/>
      <c r="BQ594"/>
      <c r="BR594"/>
      <c r="BS594"/>
      <c r="BT594"/>
      <c r="BU594"/>
      <c r="BV594"/>
      <c r="BW594"/>
      <c r="BX594"/>
      <c r="BY594"/>
      <c r="BZ594"/>
      <c r="CA594"/>
      <c r="CB594"/>
      <c r="CC594"/>
      <c r="CD594"/>
      <c r="CE594"/>
      <c r="CF594"/>
      <c r="CG594"/>
      <c r="CH594"/>
      <c r="CI594"/>
      <c r="CJ594"/>
      <c r="CK594"/>
      <c r="CL594"/>
      <c r="CM594"/>
      <c r="CN594"/>
      <c r="CO594"/>
      <c r="CP594"/>
      <c r="CQ594"/>
      <c r="CR594"/>
      <c r="CS594"/>
      <c r="CT594"/>
      <c r="CU594"/>
      <c r="CV594"/>
      <c r="CW594"/>
      <c r="CX594"/>
      <c r="CY594"/>
      <c r="CZ594"/>
      <c r="DA594"/>
      <c r="DB594"/>
      <c r="DC594"/>
      <c r="DD594"/>
      <c r="DE594"/>
      <c r="DF594"/>
      <c r="DG594"/>
      <c r="DH594"/>
      <c r="DI594"/>
      <c r="DJ594"/>
      <c r="DK594"/>
      <c r="DL594"/>
      <c r="DM594"/>
      <c r="DN594"/>
      <c r="DO594"/>
      <c r="DP594"/>
      <c r="DQ594"/>
      <c r="DR594"/>
      <c r="DS594"/>
      <c r="DT594"/>
      <c r="DU594"/>
      <c r="DV594"/>
      <c r="DW594"/>
      <c r="DX594"/>
      <c r="DY594"/>
      <c r="DZ594"/>
      <c r="EA594"/>
      <c r="EB594"/>
      <c r="EC594"/>
      <c r="ED594"/>
      <c r="EE594"/>
      <c r="EF594"/>
      <c r="EG594"/>
      <c r="EH594"/>
      <c r="EI594"/>
      <c r="EJ594"/>
      <c r="EK594"/>
      <c r="EL594"/>
      <c r="EM594"/>
      <c r="EN594"/>
      <c r="EO594"/>
      <c r="EP594"/>
      <c r="EQ594"/>
      <c r="ER594"/>
      <c r="ES594"/>
      <c r="ET594"/>
      <c r="EU594"/>
      <c r="EV594"/>
      <c r="EW594"/>
      <c r="EX594"/>
      <c r="EY594"/>
      <c r="EZ594"/>
      <c r="FA594"/>
      <c r="FB594"/>
      <c r="FC594"/>
      <c r="FD594"/>
      <c r="FE594"/>
      <c r="FF594"/>
      <c r="FG594"/>
      <c r="FH594"/>
      <c r="FI594"/>
      <c r="FJ594"/>
      <c r="FK594"/>
      <c r="FL594"/>
      <c r="FM594"/>
      <c r="FN594"/>
      <c r="FO594"/>
      <c r="FP594"/>
      <c r="FQ594"/>
      <c r="FR594"/>
      <c r="FS594"/>
      <c r="FT594"/>
      <c r="FU594"/>
      <c r="FV594"/>
      <c r="FW594"/>
      <c r="FX594"/>
      <c r="FY594"/>
      <c r="FZ594"/>
      <c r="GA594"/>
      <c r="GB594"/>
      <c r="GC594"/>
      <c r="GD594"/>
      <c r="GE594"/>
      <c r="GF594"/>
      <c r="GG594"/>
      <c r="GH594"/>
      <c r="GI594"/>
      <c r="GJ594"/>
      <c r="GK594"/>
      <c r="GL594"/>
      <c r="GM594"/>
      <c r="GN594"/>
      <c r="GO594"/>
      <c r="GP594"/>
      <c r="GQ594"/>
      <c r="GR594"/>
      <c r="GS594"/>
      <c r="GT594"/>
      <c r="GU594"/>
      <c r="GV594"/>
      <c r="GW594"/>
      <c r="GX594"/>
      <c r="GY594"/>
      <c r="GZ594"/>
      <c r="HA594"/>
      <c r="HB594"/>
      <c r="HC594"/>
      <c r="HD594"/>
      <c r="HE594"/>
      <c r="HF594"/>
      <c r="HG594"/>
      <c r="HH594"/>
      <c r="HI594"/>
      <c r="HJ594"/>
      <c r="HK594"/>
      <c r="HL594"/>
      <c r="HM594"/>
      <c r="HN594"/>
      <c r="HO594"/>
      <c r="HP594"/>
      <c r="HQ594"/>
      <c r="HR594"/>
      <c r="HS594"/>
      <c r="HT594"/>
      <c r="HU594"/>
      <c r="HV594"/>
      <c r="HW594"/>
      <c r="HX594"/>
      <c r="HY594"/>
      <c r="HZ594"/>
      <c r="IA594"/>
      <c r="IB594"/>
      <c r="IC594"/>
      <c r="ID594"/>
      <c r="IE594"/>
      <c r="IF594"/>
      <c r="IG594"/>
      <c r="IH594"/>
      <c r="II594"/>
      <c r="IJ594"/>
      <c r="IK594"/>
      <c r="IL594"/>
      <c r="IM594"/>
      <c r="IN594"/>
      <c r="IO594"/>
      <c r="IP594"/>
      <c r="IQ594"/>
      <c r="IR594"/>
      <c r="IS594"/>
      <c r="IT594"/>
      <c r="IU594"/>
      <c r="IV594"/>
    </row>
    <row r="595" spans="1:256" s="5" customFormat="1" hidden="1" outlineLevel="2">
      <c r="A595" s="20"/>
      <c r="B595" s="20"/>
      <c r="C595" s="38"/>
      <c r="D595" s="641"/>
      <c r="E595" s="288">
        <v>10</v>
      </c>
      <c r="F595" s="40"/>
      <c r="G595" s="313"/>
      <c r="H595" s="315"/>
      <c r="I595" s="315"/>
      <c r="J595" s="315"/>
      <c r="K595" s="315"/>
      <c r="L595" s="315"/>
      <c r="M595" s="315"/>
      <c r="N595" s="315"/>
      <c r="O595" s="315"/>
      <c r="P595" s="314"/>
      <c r="Q595" s="168">
        <f>IF(A9taxstdlife="n/a","n/a",IF(Q$3&gt;(A9taxstdlife+$E595),((Input!$P$151+Input!$P$117)*$P$7)-SUM($P595:P595),((Input!$P$151+Input!$P$117)*$P$7)/A9taxstdlife))</f>
        <v>0</v>
      </c>
      <c r="R595" s="168">
        <f>IF(A9taxstdlife="n/a","n/a",IF(R$3&gt;(A9taxstdlife+$E595),((Input!$P$151+Input!$P$117)*$P$7)-SUM($P595:Q595),((Input!$P$151+Input!$P$117)*$P$7)/A9taxstdlife))</f>
        <v>0</v>
      </c>
      <c r="S595" s="168">
        <f>IF(A9taxstdlife="n/a","n/a",IF(S$3&gt;(A9taxstdlife+$E595),((Input!$P$151+Input!$P$117)*$P$7)-SUM($P595:R595),((Input!$P$151+Input!$P$117)*$P$7)/A9taxstdlife))</f>
        <v>0</v>
      </c>
      <c r="T595" s="168">
        <f>IF(A9taxstdlife="n/a","n/a",IF(T$3&gt;(A9taxstdlife+$E595),((Input!$P$151+Input!$P$117)*$P$7)-SUM($P595:S595),((Input!$P$151+Input!$P$117)*$P$7)/A9taxstdlife))</f>
        <v>0</v>
      </c>
      <c r="U595" s="168">
        <f>IF(A9taxstdlife="n/a","n/a",IF(U$3&gt;(A9taxstdlife+$E595),((Input!$P$151+Input!$P$117)*$P$7)-SUM($P595:T595),((Input!$P$151+Input!$P$117)*$P$7)/A9taxstdlife))</f>
        <v>0</v>
      </c>
      <c r="V595" s="168">
        <f>IF(A9taxstdlife="n/a","n/a",IF(V$3&gt;(A9taxstdlife+$E595),((Input!$P$151+Input!$P$117)*$P$7)-SUM($P595:U595),((Input!$P$151+Input!$P$117)*$P$7)/A9taxstdlife))</f>
        <v>0</v>
      </c>
      <c r="W595" s="168">
        <f>IF(A9taxstdlife="n/a","n/a",IF(W$3&gt;(A9taxstdlife+$E595),((Input!$P$151+Input!$P$117)*$P$7)-SUM($P595:V595),((Input!$P$151+Input!$P$117)*$P$7)/A9taxstdlife))</f>
        <v>0</v>
      </c>
      <c r="X595" s="168">
        <f>IF(A9taxstdlife="n/a","n/a",IF(X$3&gt;(A9taxstdlife+$E595),((Input!$P$151+Input!$P$117)*$P$7)-SUM($P595:W595),((Input!$P$151+Input!$P$117)*$P$7)/A9taxstdlife))</f>
        <v>0</v>
      </c>
      <c r="Y595" s="168">
        <f>IF(A9taxstdlife="n/a","n/a",IF(Y$3&gt;(A9taxstdlife+$E595),((Input!$P$151+Input!$P$117)*$P$7)-SUM($P595:X595),((Input!$P$151+Input!$P$117)*$P$7)/A9taxstdlife))</f>
        <v>0</v>
      </c>
      <c r="Z595" s="168">
        <f>IF(A9taxstdlife="n/a","n/a",IF(Z$3&gt;(A9taxstdlife+$E595),((Input!$P$151+Input!$P$117)*$P$7)-SUM($P595:Y595),((Input!$P$151+Input!$P$117)*$P$7)/A9taxstdlife))</f>
        <v>0</v>
      </c>
      <c r="AA595" s="168">
        <f>IF(A9taxstdlife="n/a","n/a",IF(AA$3&gt;(A9taxstdlife+$E595),((Input!$P$151+Input!$P$117)*$P$7)-SUM($P595:Z595),((Input!$P$151+Input!$P$117)*$P$7)/A9taxstdlife))</f>
        <v>0</v>
      </c>
      <c r="AB595" s="168">
        <f>IF(A9taxstdlife="n/a","n/a",IF(AB$3&gt;(A9taxstdlife+$E595),((Input!$P$151+Input!$P$117)*$P$7)-SUM($P595:AA595),((Input!$P$151+Input!$P$117)*$P$7)/A9taxstdlife))</f>
        <v>0</v>
      </c>
      <c r="AC595" s="168">
        <f>IF(A9taxstdlife="n/a","n/a",IF(AC$3&gt;(A9taxstdlife+$E595),((Input!$P$151+Input!$P$117)*$P$7)-SUM($P595:AB595),((Input!$P$151+Input!$P$117)*$P$7)/A9taxstdlife))</f>
        <v>0</v>
      </c>
      <c r="AD595" s="168">
        <f>IF(A9taxstdlife="n/a","n/a",IF(AD$3&gt;(A9taxstdlife+$E595),((Input!$P$151+Input!$P$117)*$P$7)-SUM($P595:AC595),((Input!$P$151+Input!$P$117)*$P$7)/A9taxstdlife))</f>
        <v>0</v>
      </c>
      <c r="AE595" s="168">
        <f>IF(A9taxstdlife="n/a","n/a",IF(AE$3&gt;(A9taxstdlife+$E595),((Input!$P$151+Input!$P$117)*$P$7)-SUM($P595:AD595),((Input!$P$151+Input!$P$117)*$P$7)/A9taxstdlife))</f>
        <v>0</v>
      </c>
      <c r="AF595" s="168">
        <f>IF(A9taxstdlife="n/a","n/a",IF(AF$3&gt;(A9taxstdlife+$E595),((Input!$P$151+Input!$P$117)*$P$7)-SUM($P595:AE595),((Input!$P$151+Input!$P$117)*$P$7)/A9taxstdlife))</f>
        <v>0</v>
      </c>
      <c r="AG595" s="168">
        <f>IF(A9taxstdlife="n/a","n/a",IF(AG$3&gt;(A9taxstdlife+$E595),((Input!$P$151+Input!$P$117)*$P$7)-SUM($P595:AF595),((Input!$P$151+Input!$P$117)*$P$7)/A9taxstdlife))</f>
        <v>0</v>
      </c>
      <c r="AH595" s="168">
        <f>IF(A9taxstdlife="n/a","n/a",IF(AH$3&gt;(A9taxstdlife+$E595),((Input!$P$151+Input!$P$117)*$P$7)-SUM($P595:AG595),((Input!$P$151+Input!$P$117)*$P$7)/A9taxstdlife))</f>
        <v>0</v>
      </c>
      <c r="AI595" s="168">
        <f>IF(A9taxstdlife="n/a","n/a",IF(AI$3&gt;(A9taxstdlife+$E595),((Input!$P$151+Input!$P$117)*$P$7)-SUM($P595:AH595),((Input!$P$151+Input!$P$117)*$P$7)/A9taxstdlife))</f>
        <v>0</v>
      </c>
      <c r="AJ595" s="168">
        <f>IF(A9taxstdlife="n/a","n/a",IF(AJ$3&gt;(A9taxstdlife+$E595),((Input!$P$151+Input!$P$117)*$P$7)-SUM($P595:AI595),((Input!$P$151+Input!$P$117)*$P$7)/A9taxstdlife))</f>
        <v>0</v>
      </c>
      <c r="AK595" s="168">
        <f>IF(A9taxstdlife="n/a","n/a",IF(AK$3&gt;(A9taxstdlife+$E595),((Input!$P$151+Input!$P$117)*$P$7)-SUM($P595:AJ595),((Input!$P$151+Input!$P$117)*$P$7)/A9taxstdlife))</f>
        <v>0</v>
      </c>
      <c r="AL595" s="168">
        <f>IF(A9taxstdlife="n/a","n/a",IF(AL$3&gt;(A9taxstdlife+$E595),((Input!$P$151+Input!$P$117)*$P$7)-SUM($P595:AK595),((Input!$P$151+Input!$P$117)*$P$7)/A9taxstdlife))</f>
        <v>0</v>
      </c>
      <c r="AM595" s="168">
        <f>IF(A9taxstdlife="n/a","n/a",IF(AM$3&gt;(A9taxstdlife+$E595),((Input!$P$151+Input!$P$117)*$P$7)-SUM($P595:AL595),((Input!$P$151+Input!$P$117)*$P$7)/A9taxstdlife))</f>
        <v>0</v>
      </c>
      <c r="AN595" s="168">
        <f>IF(A9taxstdlife="n/a","n/a",IF(AN$3&gt;(A9taxstdlife+$E595),((Input!$P$151+Input!$P$117)*$P$7)-SUM($P595:AM595),((Input!$P$151+Input!$P$117)*$P$7)/A9taxstdlife))</f>
        <v>0</v>
      </c>
      <c r="AO595" s="168">
        <f>IF(A9taxstdlife="n/a","n/a",IF(AO$3&gt;(A9taxstdlife+$E595),((Input!$P$151+Input!$P$117)*$P$7)-SUM($P595:AN595),((Input!$P$151+Input!$P$117)*$P$7)/A9taxstdlife))</f>
        <v>0</v>
      </c>
      <c r="AP595" s="168">
        <f>IF(A9taxstdlife="n/a","n/a",IF(AP$3&gt;(A9taxstdlife+$E595),((Input!$P$151+Input!$P$117)*$P$7)-SUM($P595:AO595),((Input!$P$151+Input!$P$117)*$P$7)/A9taxstdlife))</f>
        <v>0</v>
      </c>
      <c r="AQ595" s="168">
        <f>IF(A9taxstdlife="n/a","n/a",IF(AQ$3&gt;(A9taxstdlife+$E595),((Input!$P$151+Input!$P$117)*$P$7)-SUM($P595:AP595),((Input!$P$151+Input!$P$117)*$P$7)/A9taxstdlife))</f>
        <v>0</v>
      </c>
      <c r="AR595" s="168">
        <f>IF(A9taxstdlife="n/a","n/a",IF(AR$3&gt;(A9taxstdlife+$E595),((Input!$P$151+Input!$P$117)*$P$7)-SUM($P595:AQ595),((Input!$P$151+Input!$P$117)*$P$7)/A9taxstdlife))</f>
        <v>0</v>
      </c>
      <c r="AS595" s="168">
        <f>IF(A9taxstdlife="n/a","n/a",IF(AS$3&gt;(A9taxstdlife+$E595),((Input!$P$151+Input!$P$117)*$P$7)-SUM($P595:AR595),((Input!$P$151+Input!$P$117)*$P$7)/A9taxstdlife))</f>
        <v>0</v>
      </c>
      <c r="AT595" s="168">
        <f>IF(A9taxstdlife="n/a","n/a",IF(AT$3&gt;(A9taxstdlife+$E595),((Input!$P$151+Input!$P$117)*$P$7)-SUM($P595:AS595),((Input!$P$151+Input!$P$117)*$P$7)/A9taxstdlife))</f>
        <v>0</v>
      </c>
      <c r="AU595" s="168">
        <f>IF(A9taxstdlife="n/a","n/a",IF(AU$3&gt;(A9taxstdlife+$E595),((Input!$P$151+Input!$P$117)*$P$7)-SUM($P595:AT595),((Input!$P$151+Input!$P$117)*$P$7)/A9taxstdlife))</f>
        <v>0</v>
      </c>
      <c r="AV595" s="168">
        <f>IF(A9taxstdlife="n/a","n/a",IF(AV$3&gt;(A9taxstdlife+$E595),((Input!$P$151+Input!$P$117)*$P$7)-SUM($P595:AU595),((Input!$P$151+Input!$P$117)*$P$7)/A9taxstdlife))</f>
        <v>0</v>
      </c>
      <c r="AW595" s="168">
        <f>IF(A9taxstdlife="n/a","n/a",IF(AW$3&gt;(A9taxstdlife+$E595),((Input!$P$151+Input!$P$117)*$P$7)-SUM($P595:AV595),((Input!$P$151+Input!$P$117)*$P$7)/A9taxstdlife))</f>
        <v>0</v>
      </c>
      <c r="AX595" s="168">
        <f>IF(A9taxstdlife="n/a","n/a",IF(AX$3&gt;(A9taxstdlife+$E595),((Input!$P$151+Input!$P$117)*$P$7)-SUM($P595:AW595),((Input!$P$151+Input!$P$117)*$P$7)/A9taxstdlife))</f>
        <v>0</v>
      </c>
      <c r="AY595" s="168">
        <f>IF(A9taxstdlife="n/a","n/a",IF(AY$3&gt;(A9taxstdlife+$E595),((Input!$P$151+Input!$P$117)*$P$7)-SUM($P595:AX595),((Input!$P$151+Input!$P$117)*$P$7)/A9taxstdlife))</f>
        <v>0</v>
      </c>
      <c r="AZ595" s="168">
        <f>IF(A9taxstdlife="n/a","n/a",IF(AZ$3&gt;(A9taxstdlife+$E595),((Input!$P$151+Input!$P$117)*$P$7)-SUM($P595:AY595),((Input!$P$151+Input!$P$117)*$P$7)/A9taxstdlife))</f>
        <v>0</v>
      </c>
      <c r="BA595" s="168">
        <f>IF(A9taxstdlife="n/a","n/a",IF(BA$3&gt;(A9taxstdlife+$E595),((Input!$P$151+Input!$P$117)*$P$7)-SUM($P595:AZ595),((Input!$P$151+Input!$P$117)*$P$7)/A9taxstdlife))</f>
        <v>0</v>
      </c>
      <c r="BB595" s="168">
        <f>IF(A9taxstdlife="n/a","n/a",IF(BB$3&gt;(A9taxstdlife+$E595),((Input!$P$151+Input!$P$117)*$P$7)-SUM($P595:BA595),((Input!$P$151+Input!$P$117)*$P$7)/A9taxstdlife))</f>
        <v>0</v>
      </c>
      <c r="BC595" s="168">
        <f>IF(A9taxstdlife="n/a","n/a",IF(BC$3&gt;(A9taxstdlife+$E595),((Input!$P$151+Input!$P$117)*$P$7)-SUM($P595:BB595),((Input!$P$151+Input!$P$117)*$P$7)/A9taxstdlife))</f>
        <v>0</v>
      </c>
      <c r="BD595" s="168">
        <f>IF(A9taxstdlife="n/a","n/a",IF(BD$3&gt;(A9taxstdlife+$E595),((Input!$P$151+Input!$P$117)*$P$7)-SUM($P595:BC595),((Input!$P$151+Input!$P$117)*$P$7)/A9taxstdlife))</f>
        <v>0</v>
      </c>
      <c r="BE595" s="168">
        <f>IF(A9taxstdlife="n/a","n/a",IF(BE$3&gt;(A9taxstdlife+$E595),((Input!$P$151+Input!$P$117)*$P$7)-SUM($P595:BD595),((Input!$P$151+Input!$P$117)*$P$7)/A9taxstdlife))</f>
        <v>0</v>
      </c>
      <c r="BF595" s="168">
        <f>IF(A9taxstdlife="n/a","n/a",IF(BF$3&gt;(A9taxstdlife+$E595),((Input!$P$151+Input!$P$117)*$P$7)-SUM($P595:BE595),((Input!$P$151+Input!$P$117)*$P$7)/A9taxstdlife))</f>
        <v>0</v>
      </c>
      <c r="BG595" s="168">
        <f>IF(A9taxstdlife="n/a","n/a",IF(BG$3&gt;(A9taxstdlife+$E595),((Input!$P$151+Input!$P$117)*$P$7)-SUM($P595:BF595),((Input!$P$151+Input!$P$117)*$P$7)/A9taxstdlife))</f>
        <v>0</v>
      </c>
      <c r="BH595" s="168">
        <f>IF(A9taxstdlife="n/a","n/a",IF(BH$3&gt;(A9taxstdlife+$E595),((Input!$P$151+Input!$P$117)*$P$7)-SUM($P595:BG595),((Input!$P$151+Input!$P$117)*$P$7)/A9taxstdlife))</f>
        <v>0</v>
      </c>
      <c r="BI595" s="168">
        <f>IF(A9taxstdlife="n/a","n/a",IF(BI$3&gt;(A9taxstdlife+$E595),((Input!$P$151+Input!$P$117)*$P$7)-SUM($P595:BH595),((Input!$P$151+Input!$P$117)*$P$7)/A9taxstdlife))</f>
        <v>0</v>
      </c>
      <c r="BJ595" s="20"/>
      <c r="BK595" s="20"/>
      <c r="BL595"/>
      <c r="BM595"/>
      <c r="BN595"/>
      <c r="BO595"/>
      <c r="BP595"/>
      <c r="BQ595"/>
      <c r="BR595"/>
      <c r="BS595"/>
      <c r="BT595"/>
      <c r="BU595"/>
      <c r="BV595"/>
      <c r="BW595"/>
      <c r="BX595"/>
      <c r="BY595"/>
      <c r="BZ595"/>
      <c r="CA595"/>
      <c r="CB595"/>
      <c r="CC595"/>
      <c r="CD595"/>
      <c r="CE595"/>
      <c r="CF595"/>
      <c r="CG595"/>
      <c r="CH595"/>
      <c r="CI595"/>
      <c r="CJ595"/>
      <c r="CK595"/>
      <c r="CL595"/>
      <c r="CM595"/>
      <c r="CN595"/>
      <c r="CO595"/>
      <c r="CP595"/>
      <c r="CQ595"/>
      <c r="CR595"/>
      <c r="CS595"/>
      <c r="CT595"/>
      <c r="CU595"/>
      <c r="CV595"/>
      <c r="CW595"/>
      <c r="CX595"/>
      <c r="CY595"/>
      <c r="CZ595"/>
      <c r="DA595"/>
      <c r="DB595"/>
      <c r="DC595"/>
      <c r="DD595"/>
      <c r="DE595"/>
      <c r="DF595"/>
      <c r="DG595"/>
      <c r="DH595"/>
      <c r="DI595"/>
      <c r="DJ595"/>
      <c r="DK595"/>
      <c r="DL595"/>
      <c r="DM595"/>
      <c r="DN595"/>
      <c r="DO595"/>
      <c r="DP595"/>
      <c r="DQ595"/>
      <c r="DR595"/>
      <c r="DS595"/>
      <c r="DT595"/>
      <c r="DU595"/>
      <c r="DV595"/>
      <c r="DW595"/>
      <c r="DX595"/>
      <c r="DY595"/>
      <c r="DZ595"/>
      <c r="EA595"/>
      <c r="EB595"/>
      <c r="EC595"/>
      <c r="ED595"/>
      <c r="EE595"/>
      <c r="EF595"/>
      <c r="EG595"/>
      <c r="EH595"/>
      <c r="EI595"/>
      <c r="EJ595"/>
      <c r="EK595"/>
      <c r="EL595"/>
      <c r="EM595"/>
      <c r="EN595"/>
      <c r="EO595"/>
      <c r="EP595"/>
      <c r="EQ595"/>
      <c r="ER595"/>
      <c r="ES595"/>
      <c r="ET595"/>
      <c r="EU595"/>
      <c r="EV595"/>
      <c r="EW595"/>
      <c r="EX595"/>
      <c r="EY595"/>
      <c r="EZ595"/>
      <c r="FA595"/>
      <c r="FB595"/>
      <c r="FC595"/>
      <c r="FD595"/>
      <c r="FE595"/>
      <c r="FF595"/>
      <c r="FG595"/>
      <c r="FH595"/>
      <c r="FI595"/>
      <c r="FJ595"/>
      <c r="FK595"/>
      <c r="FL595"/>
      <c r="FM595"/>
      <c r="FN595"/>
      <c r="FO595"/>
      <c r="FP595"/>
      <c r="FQ595"/>
      <c r="FR595"/>
      <c r="FS595"/>
      <c r="FT595"/>
      <c r="FU595"/>
      <c r="FV595"/>
      <c r="FW595"/>
      <c r="FX595"/>
      <c r="FY595"/>
      <c r="FZ595"/>
      <c r="GA595"/>
      <c r="GB595"/>
      <c r="GC595"/>
      <c r="GD595"/>
      <c r="GE595"/>
      <c r="GF595"/>
      <c r="GG595"/>
      <c r="GH595"/>
      <c r="GI595"/>
      <c r="GJ595"/>
      <c r="GK595"/>
      <c r="GL595"/>
      <c r="GM595"/>
      <c r="GN595"/>
      <c r="GO595"/>
      <c r="GP595"/>
      <c r="GQ595"/>
      <c r="GR595"/>
      <c r="GS595"/>
      <c r="GT595"/>
      <c r="GU595"/>
      <c r="GV595"/>
      <c r="GW595"/>
      <c r="GX595"/>
      <c r="GY595"/>
      <c r="GZ595"/>
      <c r="HA595"/>
      <c r="HB595"/>
      <c r="HC595"/>
      <c r="HD595"/>
      <c r="HE595"/>
      <c r="HF595"/>
      <c r="HG595"/>
      <c r="HH595"/>
      <c r="HI595"/>
      <c r="HJ595"/>
      <c r="HK595"/>
      <c r="HL595"/>
      <c r="HM595"/>
      <c r="HN595"/>
      <c r="HO595"/>
      <c r="HP595"/>
      <c r="HQ595"/>
      <c r="HR595"/>
      <c r="HS595"/>
      <c r="HT595"/>
      <c r="HU595"/>
      <c r="HV595"/>
      <c r="HW595"/>
      <c r="HX595"/>
      <c r="HY595"/>
      <c r="HZ595"/>
      <c r="IA595"/>
      <c r="IB595"/>
      <c r="IC595"/>
      <c r="ID595"/>
      <c r="IE595"/>
      <c r="IF595"/>
      <c r="IG595"/>
      <c r="IH595"/>
      <c r="II595"/>
      <c r="IJ595"/>
      <c r="IK595"/>
      <c r="IL595"/>
      <c r="IM595"/>
      <c r="IN595"/>
      <c r="IO595"/>
      <c r="IP595"/>
      <c r="IQ595"/>
      <c r="IR595"/>
      <c r="IS595"/>
      <c r="IT595"/>
      <c r="IU595"/>
      <c r="IV595"/>
    </row>
    <row r="596" spans="1:256" s="5" customFormat="1" hidden="1" outlineLevel="1">
      <c r="A596" s="20"/>
      <c r="B596" s="20"/>
      <c r="C596" s="38" t="str">
        <f>Asset9</f>
        <v>Communications (digital) - dx</v>
      </c>
      <c r="D596" s="20"/>
      <c r="E596" s="20"/>
      <c r="F596" s="35"/>
      <c r="G596" s="163">
        <f t="shared" ref="G596:AL596" si="122">SUM(G584:G595)</f>
        <v>3.7836343194103734</v>
      </c>
      <c r="H596" s="163">
        <f t="shared" si="122"/>
        <v>3.7836343194103734</v>
      </c>
      <c r="I596" s="163">
        <f t="shared" si="122"/>
        <v>3.7836343194103734</v>
      </c>
      <c r="J596" s="163">
        <f t="shared" si="122"/>
        <v>3.7836343194103734</v>
      </c>
      <c r="K596" s="163">
        <f t="shared" si="122"/>
        <v>2.4402747175788999</v>
      </c>
      <c r="L596" s="163">
        <f t="shared" si="122"/>
        <v>0</v>
      </c>
      <c r="M596" s="163">
        <f t="shared" si="122"/>
        <v>0</v>
      </c>
      <c r="N596" s="163">
        <f t="shared" si="122"/>
        <v>0</v>
      </c>
      <c r="O596" s="163">
        <f t="shared" si="122"/>
        <v>0</v>
      </c>
      <c r="P596" s="163">
        <f t="shared" si="122"/>
        <v>0</v>
      </c>
      <c r="Q596" s="163">
        <f t="shared" si="122"/>
        <v>0</v>
      </c>
      <c r="R596" s="163">
        <f t="shared" si="122"/>
        <v>0</v>
      </c>
      <c r="S596" s="163">
        <f t="shared" si="122"/>
        <v>0</v>
      </c>
      <c r="T596" s="163">
        <f t="shared" si="122"/>
        <v>0</v>
      </c>
      <c r="U596" s="163">
        <f t="shared" si="122"/>
        <v>0</v>
      </c>
      <c r="V596" s="163">
        <f t="shared" si="122"/>
        <v>0</v>
      </c>
      <c r="W596" s="163">
        <f t="shared" si="122"/>
        <v>0</v>
      </c>
      <c r="X596" s="163">
        <f t="shared" si="122"/>
        <v>0</v>
      </c>
      <c r="Y596" s="163">
        <f t="shared" si="122"/>
        <v>0</v>
      </c>
      <c r="Z596" s="163">
        <f t="shared" si="122"/>
        <v>0</v>
      </c>
      <c r="AA596" s="163">
        <f t="shared" si="122"/>
        <v>0</v>
      </c>
      <c r="AB596" s="163">
        <f t="shared" si="122"/>
        <v>0</v>
      </c>
      <c r="AC596" s="163">
        <f t="shared" si="122"/>
        <v>0</v>
      </c>
      <c r="AD596" s="163">
        <f t="shared" si="122"/>
        <v>0</v>
      </c>
      <c r="AE596" s="163">
        <f t="shared" si="122"/>
        <v>0</v>
      </c>
      <c r="AF596" s="163">
        <f t="shared" si="122"/>
        <v>0</v>
      </c>
      <c r="AG596" s="163">
        <f t="shared" si="122"/>
        <v>0</v>
      </c>
      <c r="AH596" s="163">
        <f t="shared" si="122"/>
        <v>0</v>
      </c>
      <c r="AI596" s="163">
        <f t="shared" si="122"/>
        <v>0</v>
      </c>
      <c r="AJ596" s="163">
        <f t="shared" si="122"/>
        <v>0</v>
      </c>
      <c r="AK596" s="163">
        <f t="shared" si="122"/>
        <v>0</v>
      </c>
      <c r="AL596" s="163">
        <f t="shared" si="122"/>
        <v>0</v>
      </c>
      <c r="AM596" s="163">
        <f t="shared" ref="AM596:BI596" si="123">SUM(AM584:AM595)</f>
        <v>0</v>
      </c>
      <c r="AN596" s="163">
        <f t="shared" si="123"/>
        <v>0</v>
      </c>
      <c r="AO596" s="163">
        <f t="shared" si="123"/>
        <v>0</v>
      </c>
      <c r="AP596" s="163">
        <f t="shared" si="123"/>
        <v>0</v>
      </c>
      <c r="AQ596" s="163">
        <f t="shared" si="123"/>
        <v>0</v>
      </c>
      <c r="AR596" s="163">
        <f t="shared" si="123"/>
        <v>0</v>
      </c>
      <c r="AS596" s="163">
        <f t="shared" si="123"/>
        <v>0</v>
      </c>
      <c r="AT596" s="163">
        <f t="shared" si="123"/>
        <v>0</v>
      </c>
      <c r="AU596" s="163">
        <f t="shared" si="123"/>
        <v>0</v>
      </c>
      <c r="AV596" s="163">
        <f t="shared" si="123"/>
        <v>0</v>
      </c>
      <c r="AW596" s="163">
        <f t="shared" si="123"/>
        <v>0</v>
      </c>
      <c r="AX596" s="163">
        <f t="shared" si="123"/>
        <v>0</v>
      </c>
      <c r="AY596" s="163">
        <f t="shared" si="123"/>
        <v>0</v>
      </c>
      <c r="AZ596" s="163">
        <f t="shared" si="123"/>
        <v>0</v>
      </c>
      <c r="BA596" s="163">
        <f t="shared" si="123"/>
        <v>0</v>
      </c>
      <c r="BB596" s="163">
        <f t="shared" si="123"/>
        <v>0</v>
      </c>
      <c r="BC596" s="163">
        <f t="shared" si="123"/>
        <v>0</v>
      </c>
      <c r="BD596" s="163">
        <f t="shared" si="123"/>
        <v>0</v>
      </c>
      <c r="BE596" s="163">
        <f t="shared" si="123"/>
        <v>0</v>
      </c>
      <c r="BF596" s="163">
        <f t="shared" si="123"/>
        <v>0</v>
      </c>
      <c r="BG596" s="163">
        <f t="shared" si="123"/>
        <v>0</v>
      </c>
      <c r="BH596" s="163">
        <f t="shared" si="123"/>
        <v>0</v>
      </c>
      <c r="BI596" s="163">
        <f t="shared" si="123"/>
        <v>0</v>
      </c>
      <c r="BJ596" s="20"/>
      <c r="BK596" s="20"/>
      <c r="BL596"/>
      <c r="BM596"/>
      <c r="BN596"/>
      <c r="BO596"/>
      <c r="BP596"/>
      <c r="BQ596"/>
      <c r="BR596"/>
      <c r="BS596"/>
      <c r="BT596"/>
      <c r="BU596"/>
      <c r="BV596"/>
      <c r="BW596"/>
      <c r="BX596"/>
      <c r="BY596"/>
      <c r="BZ596"/>
      <c r="CA596"/>
      <c r="CB596"/>
      <c r="CC596"/>
      <c r="CD596"/>
      <c r="CE596"/>
      <c r="CF596"/>
      <c r="CG596"/>
      <c r="CH596"/>
      <c r="CI596"/>
      <c r="CJ596"/>
      <c r="CK596"/>
      <c r="CL596"/>
      <c r="CM596"/>
      <c r="CN596"/>
      <c r="CO596"/>
      <c r="CP596"/>
      <c r="CQ596"/>
      <c r="CR596"/>
      <c r="CS596"/>
      <c r="CT596"/>
      <c r="CU596"/>
      <c r="CV596"/>
      <c r="CW596"/>
      <c r="CX596"/>
      <c r="CY596"/>
      <c r="CZ596"/>
      <c r="DA596"/>
      <c r="DB596"/>
      <c r="DC596"/>
      <c r="DD596"/>
      <c r="DE596"/>
      <c r="DF596"/>
      <c r="DG596"/>
      <c r="DH596"/>
      <c r="DI596"/>
      <c r="DJ596"/>
      <c r="DK596"/>
      <c r="DL596"/>
      <c r="DM596"/>
      <c r="DN596"/>
      <c r="DO596"/>
      <c r="DP596"/>
      <c r="DQ596"/>
      <c r="DR596"/>
      <c r="DS596"/>
      <c r="DT596"/>
      <c r="DU596"/>
      <c r="DV596"/>
      <c r="DW596"/>
      <c r="DX596"/>
      <c r="DY596"/>
      <c r="DZ596"/>
      <c r="EA596"/>
      <c r="EB596"/>
      <c r="EC596"/>
      <c r="ED596"/>
      <c r="EE596"/>
      <c r="EF596"/>
      <c r="EG596"/>
      <c r="EH596"/>
      <c r="EI596"/>
      <c r="EJ596"/>
      <c r="EK596"/>
      <c r="EL596"/>
      <c r="EM596"/>
      <c r="EN596"/>
      <c r="EO596"/>
      <c r="EP596"/>
      <c r="EQ596"/>
      <c r="ER596"/>
      <c r="ES596"/>
      <c r="ET596"/>
      <c r="EU596"/>
      <c r="EV596"/>
      <c r="EW596"/>
      <c r="EX596"/>
      <c r="EY596"/>
      <c r="EZ596"/>
      <c r="FA596"/>
      <c r="FB596"/>
      <c r="FC596"/>
      <c r="FD596"/>
      <c r="FE596"/>
      <c r="FF596"/>
      <c r="FG596"/>
      <c r="FH596"/>
      <c r="FI596"/>
      <c r="FJ596"/>
      <c r="FK596"/>
      <c r="FL596"/>
      <c r="FM596"/>
      <c r="FN596"/>
      <c r="FO596"/>
      <c r="FP596"/>
      <c r="FQ596"/>
      <c r="FR596"/>
      <c r="FS596"/>
      <c r="FT596"/>
      <c r="FU596"/>
      <c r="FV596"/>
      <c r="FW596"/>
      <c r="FX596"/>
      <c r="FY596"/>
      <c r="FZ596"/>
      <c r="GA596"/>
      <c r="GB596"/>
      <c r="GC596"/>
      <c r="GD596"/>
      <c r="GE596"/>
      <c r="GF596"/>
      <c r="GG596"/>
      <c r="GH596"/>
      <c r="GI596"/>
      <c r="GJ596"/>
      <c r="GK596"/>
      <c r="GL596"/>
      <c r="GM596"/>
      <c r="GN596"/>
      <c r="GO596"/>
      <c r="GP596"/>
      <c r="GQ596"/>
      <c r="GR596"/>
      <c r="GS596"/>
      <c r="GT596"/>
      <c r="GU596"/>
      <c r="GV596"/>
      <c r="GW596"/>
      <c r="GX596"/>
      <c r="GY596"/>
      <c r="GZ596"/>
      <c r="HA596"/>
      <c r="HB596"/>
      <c r="HC596"/>
      <c r="HD596"/>
      <c r="HE596"/>
      <c r="HF596"/>
      <c r="HG596"/>
      <c r="HH596"/>
      <c r="HI596"/>
      <c r="HJ596"/>
      <c r="HK596"/>
      <c r="HL596"/>
      <c r="HM596"/>
      <c r="HN596"/>
      <c r="HO596"/>
      <c r="HP596"/>
      <c r="HQ596"/>
      <c r="HR596"/>
      <c r="HS596"/>
      <c r="HT596"/>
      <c r="HU596"/>
      <c r="HV596"/>
      <c r="HW596"/>
      <c r="HX596"/>
      <c r="HY596"/>
      <c r="HZ596"/>
      <c r="IA596"/>
      <c r="IB596"/>
      <c r="IC596"/>
      <c r="ID596"/>
      <c r="IE596"/>
      <c r="IF596"/>
      <c r="IG596"/>
      <c r="IH596"/>
      <c r="II596"/>
      <c r="IJ596"/>
      <c r="IK596"/>
      <c r="IL596"/>
      <c r="IM596"/>
      <c r="IN596"/>
      <c r="IO596"/>
      <c r="IP596"/>
      <c r="IQ596"/>
      <c r="IR596"/>
      <c r="IS596"/>
      <c r="IT596"/>
      <c r="IU596"/>
      <c r="IV596"/>
    </row>
    <row r="597" spans="1:256" s="5" customFormat="1" hidden="1" outlineLevel="2">
      <c r="A597" s="20"/>
      <c r="B597" s="45" t="str">
        <f>C609</f>
        <v>Total Communications</v>
      </c>
      <c r="C597" s="46"/>
      <c r="D597" s="47" t="s">
        <v>72</v>
      </c>
      <c r="E597" s="46"/>
      <c r="F597" s="48"/>
      <c r="G597" s="167">
        <f>IF(G$3&gt;A10taxremlife,A10taxvalue-SUM($F597:F597),IF(A10taxremlife="N/A","n/a",A10taxvalue/A10taxremlife))</f>
        <v>18.971734717784184</v>
      </c>
      <c r="H597" s="167">
        <f>IF(H$3&gt;A10taxremlife,A10taxvalue-SUM($F597:G597),IF(A10taxremlife="N/A","n/a",A10taxvalue/A10taxremlife))</f>
        <v>18.971734717784184</v>
      </c>
      <c r="I597" s="167">
        <f>IF(I$3&gt;A10taxremlife,A10taxvalue-SUM($F597:H597),IF(A10taxremlife="N/A","n/a",A10taxvalue/A10taxremlife))</f>
        <v>3.1926273079539627</v>
      </c>
      <c r="J597" s="167">
        <f>IF(J$3&gt;A10taxremlife,A10taxvalue-SUM($F597:I597),IF(A10taxremlife="N/A","n/a",A10taxvalue/A10taxremlife))</f>
        <v>0</v>
      </c>
      <c r="K597" s="167">
        <f>IF(K$3&gt;A10taxremlife,A10taxvalue-SUM($F597:J597),IF(A10taxremlife="N/A","n/a",A10taxvalue/A10taxremlife))</f>
        <v>0</v>
      </c>
      <c r="L597" s="167">
        <f>IF(L$3&gt;A10taxremlife,A10taxvalue-SUM($F597:K597),IF(A10taxremlife="N/A","n/a",A10taxvalue/A10taxremlife))</f>
        <v>0</v>
      </c>
      <c r="M597" s="167">
        <f>IF(M$3&gt;A10taxremlife,A10taxvalue-SUM($F597:L597),IF(A10taxremlife="N/A","n/a",A10taxvalue/A10taxremlife))</f>
        <v>0</v>
      </c>
      <c r="N597" s="167">
        <f>IF(N$3&gt;A10taxremlife,A10taxvalue-SUM($F597:M597),IF(A10taxremlife="N/A","n/a",A10taxvalue/A10taxremlife))</f>
        <v>0</v>
      </c>
      <c r="O597" s="167">
        <f>IF(O$3&gt;A10taxremlife,A10taxvalue-SUM($F597:N597),IF(A10taxremlife="N/A","n/a",A10taxvalue/A10taxremlife))</f>
        <v>0</v>
      </c>
      <c r="P597" s="167">
        <f>IF(P$3&gt;A10taxremlife,A10taxvalue-SUM($F597:O597),IF(A10taxremlife="N/A","n/a",A10taxvalue/A10taxremlife))</f>
        <v>0</v>
      </c>
      <c r="Q597" s="167">
        <f>IF(Q$3&gt;A10taxremlife,A10taxvalue-SUM($F597:P597),IF(A10taxremlife="N/A","n/a",A10taxvalue/A10taxremlife))</f>
        <v>0</v>
      </c>
      <c r="R597" s="167">
        <f>IF(R$3&gt;A10taxremlife,A10taxvalue-SUM($F597:Q597),IF(A10taxremlife="N/A","n/a",A10taxvalue/A10taxremlife))</f>
        <v>0</v>
      </c>
      <c r="S597" s="167">
        <f>IF(S$3&gt;A10taxremlife,A10taxvalue-SUM($F597:R597),IF(A10taxremlife="N/A","n/a",A10taxvalue/A10taxremlife))</f>
        <v>0</v>
      </c>
      <c r="T597" s="167">
        <f>IF(T$3&gt;A10taxremlife,A10taxvalue-SUM($F597:S597),IF(A10taxremlife="N/A","n/a",A10taxvalue/A10taxremlife))</f>
        <v>0</v>
      </c>
      <c r="U597" s="167">
        <f>IF(U$3&gt;A10taxremlife,A10taxvalue-SUM($F597:T597),IF(A10taxremlife="N/A","n/a",A10taxvalue/A10taxremlife))</f>
        <v>0</v>
      </c>
      <c r="V597" s="167">
        <f>IF(V$3&gt;A10taxremlife,A10taxvalue-SUM($F597:U597),IF(A10taxremlife="N/A","n/a",A10taxvalue/A10taxremlife))</f>
        <v>0</v>
      </c>
      <c r="W597" s="167">
        <f>IF(W$3&gt;A10taxremlife,A10taxvalue-SUM($F597:V597),IF(A10taxremlife="N/A","n/a",A10taxvalue/A10taxremlife))</f>
        <v>0</v>
      </c>
      <c r="X597" s="167">
        <f>IF(X$3&gt;A10taxremlife,A10taxvalue-SUM($F597:W597),IF(A10taxremlife="N/A","n/a",A10taxvalue/A10taxremlife))</f>
        <v>0</v>
      </c>
      <c r="Y597" s="167">
        <f>IF(Y$3&gt;A10taxremlife,A10taxvalue-SUM($F597:X597),IF(A10taxremlife="N/A","n/a",A10taxvalue/A10taxremlife))</f>
        <v>0</v>
      </c>
      <c r="Z597" s="167">
        <f>IF(Z$3&gt;A10taxremlife,A10taxvalue-SUM($F597:Y597),IF(A10taxremlife="N/A","n/a",A10taxvalue/A10taxremlife))</f>
        <v>0</v>
      </c>
      <c r="AA597" s="167">
        <f>IF(AA$3&gt;A10taxremlife,A10taxvalue-SUM($F597:Z597),IF(A10taxremlife="N/A","n/a",A10taxvalue/A10taxremlife))</f>
        <v>0</v>
      </c>
      <c r="AB597" s="167">
        <f>IF(AB$3&gt;A10taxremlife,A10taxvalue-SUM($F597:AA597),IF(A10taxremlife="N/A","n/a",A10taxvalue/A10taxremlife))</f>
        <v>0</v>
      </c>
      <c r="AC597" s="167">
        <f>IF(AC$3&gt;A10taxremlife,A10taxvalue-SUM($F597:AB597),IF(A10taxremlife="N/A","n/a",A10taxvalue/A10taxremlife))</f>
        <v>0</v>
      </c>
      <c r="AD597" s="167">
        <f>IF(AD$3&gt;A10taxremlife,A10taxvalue-SUM($F597:AC597),IF(A10taxremlife="N/A","n/a",A10taxvalue/A10taxremlife))</f>
        <v>0</v>
      </c>
      <c r="AE597" s="167">
        <f>IF(AE$3&gt;A10taxremlife,A10taxvalue-SUM($F597:AD597),IF(A10taxremlife="N/A","n/a",A10taxvalue/A10taxremlife))</f>
        <v>0</v>
      </c>
      <c r="AF597" s="167">
        <f>IF(AF$3&gt;A10taxremlife,A10taxvalue-SUM($F597:AE597),IF(A10taxremlife="N/A","n/a",A10taxvalue/A10taxremlife))</f>
        <v>0</v>
      </c>
      <c r="AG597" s="167">
        <f>IF(AG$3&gt;A10taxremlife,A10taxvalue-SUM($F597:AF597),IF(A10taxremlife="N/A","n/a",A10taxvalue/A10taxremlife))</f>
        <v>0</v>
      </c>
      <c r="AH597" s="167">
        <f>IF(AH$3&gt;A10taxremlife,A10taxvalue-SUM($F597:AG597),IF(A10taxremlife="N/A","n/a",A10taxvalue/A10taxremlife))</f>
        <v>0</v>
      </c>
      <c r="AI597" s="167">
        <f>IF(AI$3&gt;A10taxremlife,A10taxvalue-SUM($F597:AH597),IF(A10taxremlife="N/A","n/a",A10taxvalue/A10taxremlife))</f>
        <v>0</v>
      </c>
      <c r="AJ597" s="167">
        <f>IF(AJ$3&gt;A10taxremlife,A10taxvalue-SUM($F597:AI597),IF(A10taxremlife="N/A","n/a",A10taxvalue/A10taxremlife))</f>
        <v>0</v>
      </c>
      <c r="AK597" s="167">
        <f>IF(AK$3&gt;A10taxremlife,A10taxvalue-SUM($F597:AJ597),IF(A10taxremlife="N/A","n/a",A10taxvalue/A10taxremlife))</f>
        <v>0</v>
      </c>
      <c r="AL597" s="167">
        <f>IF(AL$3&gt;A10taxremlife,A10taxvalue-SUM($F597:AK597),IF(A10taxremlife="N/A","n/a",A10taxvalue/A10taxremlife))</f>
        <v>0</v>
      </c>
      <c r="AM597" s="167">
        <f>IF(AM$3&gt;A10taxremlife,A10taxvalue-SUM($F597:AL597),IF(A10taxremlife="N/A","n/a",A10taxvalue/A10taxremlife))</f>
        <v>0</v>
      </c>
      <c r="AN597" s="167">
        <f>IF(AN$3&gt;A10taxremlife,A10taxvalue-SUM($F597:AM597),IF(A10taxremlife="N/A","n/a",A10taxvalue/A10taxremlife))</f>
        <v>0</v>
      </c>
      <c r="AO597" s="167">
        <f>IF(AO$3&gt;A10taxremlife,A10taxvalue-SUM($F597:AN597),IF(A10taxremlife="N/A","n/a",A10taxvalue/A10taxremlife))</f>
        <v>0</v>
      </c>
      <c r="AP597" s="167">
        <f>IF(AP$3&gt;A10taxremlife,A10taxvalue-SUM($F597:AO597),IF(A10taxremlife="N/A","n/a",A10taxvalue/A10taxremlife))</f>
        <v>0</v>
      </c>
      <c r="AQ597" s="167">
        <f>IF(AQ$3&gt;A10taxremlife,A10taxvalue-SUM($F597:AP597),IF(A10taxremlife="N/A","n/a",A10taxvalue/A10taxremlife))</f>
        <v>0</v>
      </c>
      <c r="AR597" s="167">
        <f>IF(AR$3&gt;A10taxremlife,A10taxvalue-SUM($F597:AQ597),IF(A10taxremlife="N/A","n/a",A10taxvalue/A10taxremlife))</f>
        <v>0</v>
      </c>
      <c r="AS597" s="167">
        <f>IF(AS$3&gt;A10taxremlife,A10taxvalue-SUM($F597:AR597),IF(A10taxremlife="N/A","n/a",A10taxvalue/A10taxremlife))</f>
        <v>0</v>
      </c>
      <c r="AT597" s="167">
        <f>IF(AT$3&gt;A10taxremlife,A10taxvalue-SUM($F597:AS597),IF(A10taxremlife="N/A","n/a",A10taxvalue/A10taxremlife))</f>
        <v>0</v>
      </c>
      <c r="AU597" s="167">
        <f>IF(AU$3&gt;A10taxremlife,A10taxvalue-SUM($F597:AT597),IF(A10taxremlife="N/A","n/a",A10taxvalue/A10taxremlife))</f>
        <v>0</v>
      </c>
      <c r="AV597" s="167">
        <f>IF(AV$3&gt;A10taxremlife,A10taxvalue-SUM($F597:AU597),IF(A10taxremlife="N/A","n/a",A10taxvalue/A10taxremlife))</f>
        <v>0</v>
      </c>
      <c r="AW597" s="167">
        <f>IF(AW$3&gt;A10taxremlife,A10taxvalue-SUM($F597:AV597),IF(A10taxremlife="N/A","n/a",A10taxvalue/A10taxremlife))</f>
        <v>0</v>
      </c>
      <c r="AX597" s="167">
        <f>IF(AX$3&gt;A10taxremlife,A10taxvalue-SUM($F597:AW597),IF(A10taxremlife="N/A","n/a",A10taxvalue/A10taxremlife))</f>
        <v>0</v>
      </c>
      <c r="AY597" s="167">
        <f>IF(AY$3&gt;A10taxremlife,A10taxvalue-SUM($F597:AX597),IF(A10taxremlife="N/A","n/a",A10taxvalue/A10taxremlife))</f>
        <v>0</v>
      </c>
      <c r="AZ597" s="167">
        <f>IF(AZ$3&gt;A10taxremlife,A10taxvalue-SUM($F597:AY597),IF(A10taxremlife="N/A","n/a",A10taxvalue/A10taxremlife))</f>
        <v>0</v>
      </c>
      <c r="BA597" s="167">
        <f>IF(BA$3&gt;A10taxremlife,A10taxvalue-SUM($F597:AZ597),IF(A10taxremlife="N/A","n/a",A10taxvalue/A10taxremlife))</f>
        <v>0</v>
      </c>
      <c r="BB597" s="167">
        <f>IF(BB$3&gt;A10taxremlife,A10taxvalue-SUM($F597:BA597),IF(A10taxremlife="N/A","n/a",A10taxvalue/A10taxremlife))</f>
        <v>0</v>
      </c>
      <c r="BC597" s="167">
        <f>IF(BC$3&gt;A10taxremlife,A10taxvalue-SUM($F597:BB597),IF(A10taxremlife="N/A","n/a",A10taxvalue/A10taxremlife))</f>
        <v>0</v>
      </c>
      <c r="BD597" s="167">
        <f>IF(BD$3&gt;A10taxremlife,A10taxvalue-SUM($F597:BC597),IF(A10taxremlife="N/A","n/a",A10taxvalue/A10taxremlife))</f>
        <v>0</v>
      </c>
      <c r="BE597" s="167">
        <f>IF(BE$3&gt;A10taxremlife,A10taxvalue-SUM($F597:BD597),IF(A10taxremlife="N/A","n/a",A10taxvalue/A10taxremlife))</f>
        <v>0</v>
      </c>
      <c r="BF597" s="167">
        <f>IF(BF$3&gt;A10taxremlife,A10taxvalue-SUM($F597:BE597),IF(A10taxremlife="N/A","n/a",A10taxvalue/A10taxremlife))</f>
        <v>0</v>
      </c>
      <c r="BG597" s="167">
        <f>IF(BG$3&gt;A10taxremlife,A10taxvalue-SUM($F597:BF597),IF(A10taxremlife="N/A","n/a",A10taxvalue/A10taxremlife))</f>
        <v>0</v>
      </c>
      <c r="BH597" s="167">
        <f>IF(BH$3&gt;A10taxremlife,A10taxvalue-SUM($F597:BG597),IF(A10taxremlife="N/A","n/a",A10taxvalue/A10taxremlife))</f>
        <v>0</v>
      </c>
      <c r="BI597" s="167">
        <f>IF(BI$3&gt;A10taxremlife,A10taxvalue-SUM($F597:BH597),IF(A10taxremlife="N/A","n/a",A10taxvalue/A10taxremlife))</f>
        <v>0</v>
      </c>
      <c r="BJ597" s="20"/>
      <c r="BK597" s="20"/>
      <c r="BL597"/>
      <c r="BM597"/>
      <c r="BN597"/>
      <c r="BO597"/>
      <c r="BP597"/>
      <c r="BQ597"/>
      <c r="BR597"/>
      <c r="BS597"/>
      <c r="BT597"/>
      <c r="BU597"/>
      <c r="BV597"/>
      <c r="BW597"/>
      <c r="BX597"/>
      <c r="BY597"/>
      <c r="BZ597"/>
      <c r="CA597"/>
      <c r="CB597"/>
      <c r="CC597"/>
      <c r="CD597"/>
      <c r="CE597"/>
      <c r="CF597"/>
      <c r="CG597"/>
      <c r="CH597"/>
      <c r="CI597"/>
      <c r="CJ597"/>
      <c r="CK597"/>
      <c r="CL597"/>
      <c r="CM597"/>
      <c r="CN597"/>
      <c r="CO597"/>
      <c r="CP597"/>
      <c r="CQ597"/>
      <c r="CR597"/>
      <c r="CS597"/>
      <c r="CT597"/>
      <c r="CU597"/>
      <c r="CV597"/>
      <c r="CW597"/>
      <c r="CX597"/>
      <c r="CY597"/>
      <c r="CZ597"/>
      <c r="DA597"/>
      <c r="DB597"/>
      <c r="DC597"/>
      <c r="DD597"/>
      <c r="DE597"/>
      <c r="DF597"/>
      <c r="DG597"/>
      <c r="DH597"/>
      <c r="DI597"/>
      <c r="DJ597"/>
      <c r="DK597"/>
      <c r="DL597"/>
      <c r="DM597"/>
      <c r="DN597"/>
      <c r="DO597"/>
      <c r="DP597"/>
      <c r="DQ597"/>
      <c r="DR597"/>
      <c r="DS597"/>
      <c r="DT597"/>
      <c r="DU597"/>
      <c r="DV597"/>
      <c r="DW597"/>
      <c r="DX597"/>
      <c r="DY597"/>
      <c r="DZ597"/>
      <c r="EA597"/>
      <c r="EB597"/>
      <c r="EC597"/>
      <c r="ED597"/>
      <c r="EE597"/>
      <c r="EF597"/>
      <c r="EG597"/>
      <c r="EH597"/>
      <c r="EI597"/>
      <c r="EJ597"/>
      <c r="EK597"/>
      <c r="EL597"/>
      <c r="EM597"/>
      <c r="EN597"/>
      <c r="EO597"/>
      <c r="EP597"/>
      <c r="EQ597"/>
      <c r="ER597"/>
      <c r="ES597"/>
      <c r="ET597"/>
      <c r="EU597"/>
      <c r="EV597"/>
      <c r="EW597"/>
      <c r="EX597"/>
      <c r="EY597"/>
      <c r="EZ597"/>
      <c r="FA597"/>
      <c r="FB597"/>
      <c r="FC597"/>
      <c r="FD597"/>
      <c r="FE597"/>
      <c r="FF597"/>
      <c r="FG597"/>
      <c r="FH597"/>
      <c r="FI597"/>
      <c r="FJ597"/>
      <c r="FK597"/>
      <c r="FL597"/>
      <c r="FM597"/>
      <c r="FN597"/>
      <c r="FO597"/>
      <c r="FP597"/>
      <c r="FQ597"/>
      <c r="FR597"/>
      <c r="FS597"/>
      <c r="FT597"/>
      <c r="FU597"/>
      <c r="FV597"/>
      <c r="FW597"/>
      <c r="FX597"/>
      <c r="FY597"/>
      <c r="FZ597"/>
      <c r="GA597"/>
      <c r="GB597"/>
      <c r="GC597"/>
      <c r="GD597"/>
      <c r="GE597"/>
      <c r="GF597"/>
      <c r="GG597"/>
      <c r="GH597"/>
      <c r="GI597"/>
      <c r="GJ597"/>
      <c r="GK597"/>
      <c r="GL597"/>
      <c r="GM597"/>
      <c r="GN597"/>
      <c r="GO597"/>
      <c r="GP597"/>
      <c r="GQ597"/>
      <c r="GR597"/>
      <c r="GS597"/>
      <c r="GT597"/>
      <c r="GU597"/>
      <c r="GV597"/>
      <c r="GW597"/>
      <c r="GX597"/>
      <c r="GY597"/>
      <c r="GZ597"/>
      <c r="HA597"/>
      <c r="HB597"/>
      <c r="HC597"/>
      <c r="HD597"/>
      <c r="HE597"/>
      <c r="HF597"/>
      <c r="HG597"/>
      <c r="HH597"/>
      <c r="HI597"/>
      <c r="HJ597"/>
      <c r="HK597"/>
      <c r="HL597"/>
      <c r="HM597"/>
      <c r="HN597"/>
      <c r="HO597"/>
      <c r="HP597"/>
      <c r="HQ597"/>
      <c r="HR597"/>
      <c r="HS597"/>
      <c r="HT597"/>
      <c r="HU597"/>
      <c r="HV597"/>
      <c r="HW597"/>
      <c r="HX597"/>
      <c r="HY597"/>
      <c r="HZ597"/>
      <c r="IA597"/>
      <c r="IB597"/>
      <c r="IC597"/>
      <c r="ID597"/>
      <c r="IE597"/>
      <c r="IF597"/>
      <c r="IG597"/>
      <c r="IH597"/>
      <c r="II597"/>
      <c r="IJ597"/>
      <c r="IK597"/>
      <c r="IL597"/>
      <c r="IM597"/>
      <c r="IN597"/>
      <c r="IO597"/>
      <c r="IP597"/>
      <c r="IQ597"/>
      <c r="IR597"/>
      <c r="IS597"/>
      <c r="IT597"/>
      <c r="IU597"/>
      <c r="IV597"/>
    </row>
    <row r="598" spans="1:256" s="5" customFormat="1" hidden="1" outlineLevel="2">
      <c r="A598" s="20"/>
      <c r="B598" s="20"/>
      <c r="C598" s="38"/>
      <c r="D598" s="641" t="s">
        <v>71</v>
      </c>
      <c r="E598" s="287">
        <v>0</v>
      </c>
      <c r="F598" s="40"/>
      <c r="G598" s="168"/>
      <c r="H598" s="168"/>
      <c r="I598" s="168"/>
      <c r="J598" s="168"/>
      <c r="K598" s="168"/>
      <c r="L598" s="168"/>
      <c r="M598" s="168"/>
      <c r="N598" s="168"/>
      <c r="O598" s="168"/>
      <c r="P598" s="168"/>
      <c r="Q598" s="168"/>
      <c r="R598" s="168"/>
      <c r="S598" s="168"/>
      <c r="T598" s="168"/>
      <c r="U598" s="168"/>
      <c r="V598" s="168"/>
      <c r="W598" s="168"/>
      <c r="X598" s="168"/>
      <c r="Y598" s="168"/>
      <c r="Z598" s="168"/>
      <c r="AA598" s="168"/>
      <c r="AB598" s="168"/>
      <c r="AC598" s="168"/>
      <c r="AD598" s="168"/>
      <c r="AE598" s="168"/>
      <c r="AF598" s="168"/>
      <c r="AG598" s="168"/>
      <c r="AH598" s="168"/>
      <c r="AI598" s="168"/>
      <c r="AJ598" s="168"/>
      <c r="AK598" s="168"/>
      <c r="AL598" s="168"/>
      <c r="AM598" s="168"/>
      <c r="AN598" s="168"/>
      <c r="AO598" s="168"/>
      <c r="AP598" s="168"/>
      <c r="AQ598" s="168"/>
      <c r="AR598" s="168"/>
      <c r="AS598" s="168"/>
      <c r="AT598" s="168"/>
      <c r="AU598" s="168"/>
      <c r="AV598" s="168"/>
      <c r="AW598" s="168"/>
      <c r="AX598" s="168"/>
      <c r="AY598" s="168"/>
      <c r="AZ598" s="168"/>
      <c r="BA598" s="168"/>
      <c r="BB598" s="168"/>
      <c r="BC598" s="168"/>
      <c r="BD598" s="168"/>
      <c r="BE598" s="168"/>
      <c r="BF598" s="168"/>
      <c r="BG598" s="168"/>
      <c r="BH598" s="168"/>
      <c r="BI598" s="168"/>
      <c r="BJ598" s="20"/>
      <c r="BK598" s="20"/>
      <c r="BL598"/>
      <c r="BM598"/>
      <c r="BN598"/>
      <c r="BO598"/>
      <c r="BP598"/>
      <c r="BQ598"/>
      <c r="BR598"/>
      <c r="BS598"/>
      <c r="BT598"/>
      <c r="BU598"/>
      <c r="BV598"/>
      <c r="BW598"/>
      <c r="BX598"/>
      <c r="BY598"/>
      <c r="BZ598"/>
      <c r="CA598"/>
      <c r="CB598"/>
      <c r="CC598"/>
      <c r="CD598"/>
      <c r="CE598"/>
      <c r="CF598"/>
      <c r="CG598"/>
      <c r="CH598"/>
      <c r="CI598"/>
      <c r="CJ598"/>
      <c r="CK598"/>
      <c r="CL598"/>
      <c r="CM598"/>
      <c r="CN598"/>
      <c r="CO598"/>
      <c r="CP598"/>
      <c r="CQ598"/>
      <c r="CR598"/>
      <c r="CS598"/>
      <c r="CT598"/>
      <c r="CU598"/>
      <c r="CV598"/>
      <c r="CW598"/>
      <c r="CX598"/>
      <c r="CY598"/>
      <c r="CZ598"/>
      <c r="DA598"/>
      <c r="DB598"/>
      <c r="DC598"/>
      <c r="DD598"/>
      <c r="DE598"/>
      <c r="DF598"/>
      <c r="DG598"/>
      <c r="DH598"/>
      <c r="DI598"/>
      <c r="DJ598"/>
      <c r="DK598"/>
      <c r="DL598"/>
      <c r="DM598"/>
      <c r="DN598"/>
      <c r="DO598"/>
      <c r="DP598"/>
      <c r="DQ598"/>
      <c r="DR598"/>
      <c r="DS598"/>
      <c r="DT598"/>
      <c r="DU598"/>
      <c r="DV598"/>
      <c r="DW598"/>
      <c r="DX598"/>
      <c r="DY598"/>
      <c r="DZ598"/>
      <c r="EA598"/>
      <c r="EB598"/>
      <c r="EC598"/>
      <c r="ED598"/>
      <c r="EE598"/>
      <c r="EF598"/>
      <c r="EG598"/>
      <c r="EH598"/>
      <c r="EI598"/>
      <c r="EJ598"/>
      <c r="EK598"/>
      <c r="EL598"/>
      <c r="EM598"/>
      <c r="EN598"/>
      <c r="EO598"/>
      <c r="EP598"/>
      <c r="EQ598"/>
      <c r="ER598"/>
      <c r="ES598"/>
      <c r="ET598"/>
      <c r="EU598"/>
      <c r="EV598"/>
      <c r="EW598"/>
      <c r="EX598"/>
      <c r="EY598"/>
      <c r="EZ598"/>
      <c r="FA598"/>
      <c r="FB598"/>
      <c r="FC598"/>
      <c r="FD598"/>
      <c r="FE598"/>
      <c r="FF598"/>
      <c r="FG598"/>
      <c r="FH598"/>
      <c r="FI598"/>
      <c r="FJ598"/>
      <c r="FK598"/>
      <c r="FL598"/>
      <c r="FM598"/>
      <c r="FN598"/>
      <c r="FO598"/>
      <c r="FP598"/>
      <c r="FQ598"/>
      <c r="FR598"/>
      <c r="FS598"/>
      <c r="FT598"/>
      <c r="FU598"/>
      <c r="FV598"/>
      <c r="FW598"/>
      <c r="FX598"/>
      <c r="FY598"/>
      <c r="FZ598"/>
      <c r="GA598"/>
      <c r="GB598"/>
      <c r="GC598"/>
      <c r="GD598"/>
      <c r="GE598"/>
      <c r="GF598"/>
      <c r="GG598"/>
      <c r="GH598"/>
      <c r="GI598"/>
      <c r="GJ598"/>
      <c r="GK598"/>
      <c r="GL598"/>
      <c r="GM598"/>
      <c r="GN598"/>
      <c r="GO598"/>
      <c r="GP598"/>
      <c r="GQ598"/>
      <c r="GR598"/>
      <c r="GS598"/>
      <c r="GT598"/>
      <c r="GU598"/>
      <c r="GV598"/>
      <c r="GW598"/>
      <c r="GX598"/>
      <c r="GY598"/>
      <c r="GZ598"/>
      <c r="HA598"/>
      <c r="HB598"/>
      <c r="HC598"/>
      <c r="HD598"/>
      <c r="HE598"/>
      <c r="HF598"/>
      <c r="HG598"/>
      <c r="HH598"/>
      <c r="HI598"/>
      <c r="HJ598"/>
      <c r="HK598"/>
      <c r="HL598"/>
      <c r="HM598"/>
      <c r="HN598"/>
      <c r="HO598"/>
      <c r="HP598"/>
      <c r="HQ598"/>
      <c r="HR598"/>
      <c r="HS598"/>
      <c r="HT598"/>
      <c r="HU598"/>
      <c r="HV598"/>
      <c r="HW598"/>
      <c r="HX598"/>
      <c r="HY598"/>
      <c r="HZ598"/>
      <c r="IA598"/>
      <c r="IB598"/>
      <c r="IC598"/>
      <c r="ID598"/>
      <c r="IE598"/>
      <c r="IF598"/>
      <c r="IG598"/>
      <c r="IH598"/>
      <c r="II598"/>
      <c r="IJ598"/>
      <c r="IK598"/>
      <c r="IL598"/>
      <c r="IM598"/>
      <c r="IN598"/>
      <c r="IO598"/>
      <c r="IP598"/>
      <c r="IQ598"/>
      <c r="IR598"/>
      <c r="IS598"/>
      <c r="IT598"/>
      <c r="IU598"/>
      <c r="IV598"/>
    </row>
    <row r="599" spans="1:256" s="5" customFormat="1" hidden="1" outlineLevel="2">
      <c r="A599" s="20"/>
      <c r="B599" s="20"/>
      <c r="C599" s="38"/>
      <c r="D599" s="641"/>
      <c r="E599" s="287">
        <v>1</v>
      </c>
      <c r="F599" s="40"/>
      <c r="G599" s="312"/>
      <c r="H599" s="168">
        <f>IF(A10taxstdlife="n/a","n/a",IF(H$3&gt;(A10taxstdlife+$E599),((Input!$G$152+Input!$G$118)*$G$7)-SUM($G599:G599),((Input!$G$152+Input!$G$118)*$G$7)/A10taxstdlife))</f>
        <v>0</v>
      </c>
      <c r="I599" s="168">
        <f>IF(A10taxstdlife="n/a","n/a",IF(I$3&gt;(A10taxstdlife+$E599),((Input!$G$152+Input!$G$118)*$G$7)-SUM($G599:H599),((Input!$G$152+Input!$G$118)*$G$7)/A10taxstdlife))</f>
        <v>0</v>
      </c>
      <c r="J599" s="168">
        <f>IF(A10taxstdlife="n/a","n/a",IF(J$3&gt;(A10taxstdlife+$E599),((Input!$G$152+Input!$G$118)*$G$7)-SUM($G599:I599),((Input!$G$152+Input!$G$118)*$G$7)/A10taxstdlife))</f>
        <v>0</v>
      </c>
      <c r="K599" s="168">
        <f>IF(A10taxstdlife="n/a","n/a",IF(K$3&gt;(A10taxstdlife+$E599),((Input!$G$152+Input!$G$118)*$G$7)-SUM($G599:J599),((Input!$G$152+Input!$G$118)*$G$7)/A10taxstdlife))</f>
        <v>0</v>
      </c>
      <c r="L599" s="168">
        <f>IF(A10taxstdlife="n/a","n/a",IF(L$3&gt;(A10taxstdlife+$E599),((Input!$G$152+Input!$G$118)*$G$7)-SUM($G599:K599),((Input!$G$152+Input!$G$118)*$G$7)/A10taxstdlife))</f>
        <v>0</v>
      </c>
      <c r="M599" s="168">
        <f>IF(A10taxstdlife="n/a","n/a",IF(M$3&gt;(A10taxstdlife+$E599),((Input!$G$152+Input!$G$118)*$G$7)-SUM($G599:L599),((Input!$G$152+Input!$G$118)*$G$7)/A10taxstdlife))</f>
        <v>0</v>
      </c>
      <c r="N599" s="168">
        <f>IF(A10taxstdlife="n/a","n/a",IF(N$3&gt;(A10taxstdlife+$E599),((Input!$G$152+Input!$G$118)*$G$7)-SUM($G599:M599),((Input!$G$152+Input!$G$118)*$G$7)/A10taxstdlife))</f>
        <v>0</v>
      </c>
      <c r="O599" s="168">
        <f>IF(A10taxstdlife="n/a","n/a",IF(O$3&gt;(A10taxstdlife+$E599),((Input!$G$152+Input!$G$118)*$G$7)-SUM($G599:N599),((Input!$G$152+Input!$G$118)*$G$7)/A10taxstdlife))</f>
        <v>0</v>
      </c>
      <c r="P599" s="168">
        <f>IF(A10taxstdlife="n/a","n/a",IF(P$3&gt;(A10taxstdlife+$E599),((Input!$G$152+Input!$G$118)*$G$7)-SUM($G599:O599),((Input!$G$152+Input!$G$118)*$G$7)/A10taxstdlife))</f>
        <v>0</v>
      </c>
      <c r="Q599" s="168">
        <f>IF(A10taxstdlife="n/a","n/a",IF(Q$3&gt;(A10taxstdlife+$E599),((Input!$G$152+Input!$G$118)*$G$7)-SUM($G599:P599),((Input!$G$152+Input!$G$118)*$G$7)/A10taxstdlife))</f>
        <v>0</v>
      </c>
      <c r="R599" s="168">
        <f>IF(A10taxstdlife="n/a","n/a",IF(R$3&gt;(A10taxstdlife+$E599),((Input!$G$152+Input!$G$118)*$G$7)-SUM($G599:Q599),((Input!$G$152+Input!$G$118)*$G$7)/A10taxstdlife))</f>
        <v>0</v>
      </c>
      <c r="S599" s="168">
        <f>IF(A10taxstdlife="n/a","n/a",IF(S$3&gt;(A10taxstdlife+$E599),((Input!$G$152+Input!$G$118)*$G$7)-SUM($G599:R599),((Input!$G$152+Input!$G$118)*$G$7)/A10taxstdlife))</f>
        <v>0</v>
      </c>
      <c r="T599" s="168">
        <f>IF(A10taxstdlife="n/a","n/a",IF(T$3&gt;(A10taxstdlife+$E599),((Input!$G$152+Input!$G$118)*$G$7)-SUM($G599:S599),((Input!$G$152+Input!$G$118)*$G$7)/A10taxstdlife))</f>
        <v>0</v>
      </c>
      <c r="U599" s="168">
        <f>IF(A10taxstdlife="n/a","n/a",IF(U$3&gt;(A10taxstdlife+$E599),((Input!$G$152+Input!$G$118)*$G$7)-SUM($G599:T599),((Input!$G$152+Input!$G$118)*$G$7)/A10taxstdlife))</f>
        <v>0</v>
      </c>
      <c r="V599" s="168">
        <f>IF(A10taxstdlife="n/a","n/a",IF(V$3&gt;(A10taxstdlife+$E599),((Input!$G$152+Input!$G$118)*$G$7)-SUM($G599:U599),((Input!$G$152+Input!$G$118)*$G$7)/A10taxstdlife))</f>
        <v>0</v>
      </c>
      <c r="W599" s="168">
        <f>IF(A10taxstdlife="n/a","n/a",IF(W$3&gt;(A10taxstdlife+$E599),((Input!$G$152+Input!$G$118)*$G$7)-SUM($G599:V599),((Input!$G$152+Input!$G$118)*$G$7)/A10taxstdlife))</f>
        <v>0</v>
      </c>
      <c r="X599" s="168">
        <f>IF(A10taxstdlife="n/a","n/a",IF(X$3&gt;(A10taxstdlife+$E599),((Input!$G$152+Input!$G$118)*$G$7)-SUM($G599:W599),((Input!$G$152+Input!$G$118)*$G$7)/A10taxstdlife))</f>
        <v>0</v>
      </c>
      <c r="Y599" s="168">
        <f>IF(A10taxstdlife="n/a","n/a",IF(Y$3&gt;(A10taxstdlife+$E599),((Input!$G$152+Input!$G$118)*$G$7)-SUM($G599:X599),((Input!$G$152+Input!$G$118)*$G$7)/A10taxstdlife))</f>
        <v>0</v>
      </c>
      <c r="Z599" s="168">
        <f>IF(A10taxstdlife="n/a","n/a",IF(Z$3&gt;(A10taxstdlife+$E599),((Input!$G$152+Input!$G$118)*$G$7)-SUM($G599:Y599),((Input!$G$152+Input!$G$118)*$G$7)/A10taxstdlife))</f>
        <v>0</v>
      </c>
      <c r="AA599" s="168">
        <f>IF(A10taxstdlife="n/a","n/a",IF(AA$3&gt;(A10taxstdlife+$E599),((Input!$G$152+Input!$G$118)*$G$7)-SUM($G599:Z599),((Input!$G$152+Input!$G$118)*$G$7)/A10taxstdlife))</f>
        <v>0</v>
      </c>
      <c r="AB599" s="168">
        <f>IF(A10taxstdlife="n/a","n/a",IF(AB$3&gt;(A10taxstdlife+$E599),((Input!$G$152+Input!$G$118)*$G$7)-SUM($G599:AA599),((Input!$G$152+Input!$G$118)*$G$7)/A10taxstdlife))</f>
        <v>0</v>
      </c>
      <c r="AC599" s="168">
        <f>IF(A10taxstdlife="n/a","n/a",IF(AC$3&gt;(A10taxstdlife+$E599),((Input!$G$152+Input!$G$118)*$G$7)-SUM($G599:AB599),((Input!$G$152+Input!$G$118)*$G$7)/A10taxstdlife))</f>
        <v>0</v>
      </c>
      <c r="AD599" s="168">
        <f>IF(A10taxstdlife="n/a","n/a",IF(AD$3&gt;(A10taxstdlife+$E599),((Input!$G$152+Input!$G$118)*$G$7)-SUM($G599:AC599),((Input!$G$152+Input!$G$118)*$G$7)/A10taxstdlife))</f>
        <v>0</v>
      </c>
      <c r="AE599" s="168">
        <f>IF(A10taxstdlife="n/a","n/a",IF(AE$3&gt;(A10taxstdlife+$E599),((Input!$G$152+Input!$G$118)*$G$7)-SUM($G599:AD599),((Input!$G$152+Input!$G$118)*$G$7)/A10taxstdlife))</f>
        <v>0</v>
      </c>
      <c r="AF599" s="168">
        <f>IF(A10taxstdlife="n/a","n/a",IF(AF$3&gt;(A10taxstdlife+$E599),((Input!$G$152+Input!$G$118)*$G$7)-SUM($G599:AE599),((Input!$G$152+Input!$G$118)*$G$7)/A10taxstdlife))</f>
        <v>0</v>
      </c>
      <c r="AG599" s="168">
        <f>IF(A10taxstdlife="n/a","n/a",IF(AG$3&gt;(A10taxstdlife+$E599),((Input!$G$152+Input!$G$118)*$G$7)-SUM($G599:AF599),((Input!$G$152+Input!$G$118)*$G$7)/A10taxstdlife))</f>
        <v>0</v>
      </c>
      <c r="AH599" s="168">
        <f>IF(A10taxstdlife="n/a","n/a",IF(AH$3&gt;(A10taxstdlife+$E599),((Input!$G$152+Input!$G$118)*$G$7)-SUM($G599:AG599),((Input!$G$152+Input!$G$118)*$G$7)/A10taxstdlife))</f>
        <v>0</v>
      </c>
      <c r="AI599" s="168">
        <f>IF(A10taxstdlife="n/a","n/a",IF(AI$3&gt;(A10taxstdlife+$E599),((Input!$G$152+Input!$G$118)*$G$7)-SUM($G599:AH599),((Input!$G$152+Input!$G$118)*$G$7)/A10taxstdlife))</f>
        <v>0</v>
      </c>
      <c r="AJ599" s="168">
        <f>IF(A10taxstdlife="n/a","n/a",IF(AJ$3&gt;(A10taxstdlife+$E599),((Input!$G$152+Input!$G$118)*$G$7)-SUM($G599:AI599),((Input!$G$152+Input!$G$118)*$G$7)/A10taxstdlife))</f>
        <v>0</v>
      </c>
      <c r="AK599" s="168">
        <f>IF(A10taxstdlife="n/a","n/a",IF(AK$3&gt;(A10taxstdlife+$E599),((Input!$G$152+Input!$G$118)*$G$7)-SUM($G599:AJ599),((Input!$G$152+Input!$G$118)*$G$7)/A10taxstdlife))</f>
        <v>0</v>
      </c>
      <c r="AL599" s="168">
        <f>IF(A10taxstdlife="n/a","n/a",IF(AL$3&gt;(A10taxstdlife+$E599),((Input!$G$152+Input!$G$118)*$G$7)-SUM($G599:AK599),((Input!$G$152+Input!$G$118)*$G$7)/A10taxstdlife))</f>
        <v>0</v>
      </c>
      <c r="AM599" s="168">
        <f>IF(A10taxstdlife="n/a","n/a",IF(AM$3&gt;(A10taxstdlife+$E599),((Input!$G$152+Input!$G$118)*$G$7)-SUM($G599:AL599),((Input!$G$152+Input!$G$118)*$G$7)/A10taxstdlife))</f>
        <v>0</v>
      </c>
      <c r="AN599" s="168">
        <f>IF(A10taxstdlife="n/a","n/a",IF(AN$3&gt;(A10taxstdlife+$E599),((Input!$G$152+Input!$G$118)*$G$7)-SUM($G599:AM599),((Input!$G$152+Input!$G$118)*$G$7)/A10taxstdlife))</f>
        <v>0</v>
      </c>
      <c r="AO599" s="168">
        <f>IF(A10taxstdlife="n/a","n/a",IF(AO$3&gt;(A10taxstdlife+$E599),((Input!$G$152+Input!$G$118)*$G$7)-SUM($G599:AN599),((Input!$G$152+Input!$G$118)*$G$7)/A10taxstdlife))</f>
        <v>0</v>
      </c>
      <c r="AP599" s="168">
        <f>IF(A10taxstdlife="n/a","n/a",IF(AP$3&gt;(A10taxstdlife+$E599),((Input!$G$152+Input!$G$118)*$G$7)-SUM($G599:AO599),((Input!$G$152+Input!$G$118)*$G$7)/A10taxstdlife))</f>
        <v>0</v>
      </c>
      <c r="AQ599" s="168">
        <f>IF(A10taxstdlife="n/a","n/a",IF(AQ$3&gt;(A10taxstdlife+$E599),((Input!$G$152+Input!$G$118)*$G$7)-SUM($G599:AP599),((Input!$G$152+Input!$G$118)*$G$7)/A10taxstdlife))</f>
        <v>0</v>
      </c>
      <c r="AR599" s="168">
        <f>IF(A10taxstdlife="n/a","n/a",IF(AR$3&gt;(A10taxstdlife+$E599),((Input!$G$152+Input!$G$118)*$G$7)-SUM($G599:AQ599),((Input!$G$152+Input!$G$118)*$G$7)/A10taxstdlife))</f>
        <v>0</v>
      </c>
      <c r="AS599" s="168">
        <f>IF(A10taxstdlife="n/a","n/a",IF(AS$3&gt;(A10taxstdlife+$E599),((Input!$G$152+Input!$G$118)*$G$7)-SUM($G599:AR599),((Input!$G$152+Input!$G$118)*$G$7)/A10taxstdlife))</f>
        <v>0</v>
      </c>
      <c r="AT599" s="168">
        <f>IF(A10taxstdlife="n/a","n/a",IF(AT$3&gt;(A10taxstdlife+$E599),((Input!$G$152+Input!$G$118)*$G$7)-SUM($G599:AS599),((Input!$G$152+Input!$G$118)*$G$7)/A10taxstdlife))</f>
        <v>0</v>
      </c>
      <c r="AU599" s="168">
        <f>IF(A10taxstdlife="n/a","n/a",IF(AU$3&gt;(A10taxstdlife+$E599),((Input!$G$152+Input!$G$118)*$G$7)-SUM($G599:AT599),((Input!$G$152+Input!$G$118)*$G$7)/A10taxstdlife))</f>
        <v>0</v>
      </c>
      <c r="AV599" s="168">
        <f>IF(A10taxstdlife="n/a","n/a",IF(AV$3&gt;(A10taxstdlife+$E599),((Input!$G$152+Input!$G$118)*$G$7)-SUM($G599:AU599),((Input!$G$152+Input!$G$118)*$G$7)/A10taxstdlife))</f>
        <v>0</v>
      </c>
      <c r="AW599" s="168">
        <f>IF(A10taxstdlife="n/a","n/a",IF(AW$3&gt;(A10taxstdlife+$E599),((Input!$G$152+Input!$G$118)*$G$7)-SUM($G599:AV599),((Input!$G$152+Input!$G$118)*$G$7)/A10taxstdlife))</f>
        <v>0</v>
      </c>
      <c r="AX599" s="168">
        <f>IF(A10taxstdlife="n/a","n/a",IF(AX$3&gt;(A10taxstdlife+$E599),((Input!$G$152+Input!$G$118)*$G$7)-SUM($G599:AW599),((Input!$G$152+Input!$G$118)*$G$7)/A10taxstdlife))</f>
        <v>0</v>
      </c>
      <c r="AY599" s="168">
        <f>IF(A10taxstdlife="n/a","n/a",IF(AY$3&gt;(A10taxstdlife+$E599),((Input!$G$152+Input!$G$118)*$G$7)-SUM($G599:AX599),((Input!$G$152+Input!$G$118)*$G$7)/A10taxstdlife))</f>
        <v>0</v>
      </c>
      <c r="AZ599" s="168">
        <f>IF(A10taxstdlife="n/a","n/a",IF(AZ$3&gt;(A10taxstdlife+$E599),((Input!$G$152+Input!$G$118)*$G$7)-SUM($G599:AY599),((Input!$G$152+Input!$G$118)*$G$7)/A10taxstdlife))</f>
        <v>0</v>
      </c>
      <c r="BA599" s="168">
        <f>IF(A10taxstdlife="n/a","n/a",IF(BA$3&gt;(A10taxstdlife+$E599),((Input!$G$152+Input!$G$118)*$G$7)-SUM($G599:AZ599),((Input!$G$152+Input!$G$118)*$G$7)/A10taxstdlife))</f>
        <v>0</v>
      </c>
      <c r="BB599" s="168">
        <f>IF(A10taxstdlife="n/a","n/a",IF(BB$3&gt;(A10taxstdlife+$E599),((Input!$G$152+Input!$G$118)*$G$7)-SUM($G599:BA599),((Input!$G$152+Input!$G$118)*$G$7)/A10taxstdlife))</f>
        <v>0</v>
      </c>
      <c r="BC599" s="168">
        <f>IF(A10taxstdlife="n/a","n/a",IF(BC$3&gt;(A10taxstdlife+$E599),((Input!$G$152+Input!$G$118)*$G$7)-SUM($G599:BB599),((Input!$G$152+Input!$G$118)*$G$7)/A10taxstdlife))</f>
        <v>0</v>
      </c>
      <c r="BD599" s="168">
        <f>IF(A10taxstdlife="n/a","n/a",IF(BD$3&gt;(A10taxstdlife+$E599),((Input!$G$152+Input!$G$118)*$G$7)-SUM($G599:BC599),((Input!$G$152+Input!$G$118)*$G$7)/A10taxstdlife))</f>
        <v>0</v>
      </c>
      <c r="BE599" s="168">
        <f>IF(A10taxstdlife="n/a","n/a",IF(BE$3&gt;(A10taxstdlife+$E599),((Input!$G$152+Input!$G$118)*$G$7)-SUM($G599:BD599),((Input!$G$152+Input!$G$118)*$G$7)/A10taxstdlife))</f>
        <v>0</v>
      </c>
      <c r="BF599" s="168">
        <f>IF(A10taxstdlife="n/a","n/a",IF(BF$3&gt;(A10taxstdlife+$E599),((Input!$G$152+Input!$G$118)*$G$7)-SUM($G599:BE599),((Input!$G$152+Input!$G$118)*$G$7)/A10taxstdlife))</f>
        <v>0</v>
      </c>
      <c r="BG599" s="168">
        <f>IF(A10taxstdlife="n/a","n/a",IF(BG$3&gt;(A10taxstdlife+$E599),((Input!$G$152+Input!$G$118)*$G$7)-SUM($G599:BF599),((Input!$G$152+Input!$G$118)*$G$7)/A10taxstdlife))</f>
        <v>0</v>
      </c>
      <c r="BH599" s="168">
        <f>IF(A10taxstdlife="n/a","n/a",IF(BH$3&gt;(A10taxstdlife+$E599),((Input!$G$152+Input!$G$118)*$G$7)-SUM($G599:BG599),((Input!$G$152+Input!$G$118)*$G$7)/A10taxstdlife))</f>
        <v>0</v>
      </c>
      <c r="BI599" s="168">
        <f>IF(A10taxstdlife="n/a","n/a",IF(BI$3&gt;(A10taxstdlife+$E599),((Input!$G$152+Input!$G$118)*$G$7)-SUM($G599:BH599),((Input!$G$152+Input!$G$118)*$G$7)/A10taxstdlife))</f>
        <v>0</v>
      </c>
      <c r="BJ599" s="20"/>
      <c r="BK599" s="20"/>
      <c r="BL599"/>
      <c r="BM599"/>
      <c r="BN599"/>
      <c r="BO599"/>
      <c r="BP599"/>
      <c r="BQ599"/>
      <c r="BR599"/>
      <c r="BS599"/>
      <c r="BT599"/>
      <c r="BU599"/>
      <c r="BV599"/>
      <c r="BW599"/>
      <c r="BX599"/>
      <c r="BY599"/>
      <c r="BZ599"/>
      <c r="CA599"/>
      <c r="CB599"/>
      <c r="CC599"/>
      <c r="CD599"/>
      <c r="CE599"/>
      <c r="CF599"/>
      <c r="CG599"/>
      <c r="CH599"/>
      <c r="CI599"/>
      <c r="CJ599"/>
      <c r="CK599"/>
      <c r="CL599"/>
      <c r="CM599"/>
      <c r="CN599"/>
      <c r="CO599"/>
      <c r="CP599"/>
      <c r="CQ599"/>
      <c r="CR599"/>
      <c r="CS599"/>
      <c r="CT599"/>
      <c r="CU599"/>
      <c r="CV599"/>
      <c r="CW599"/>
      <c r="CX599"/>
      <c r="CY599"/>
      <c r="CZ599"/>
      <c r="DA599"/>
      <c r="DB599"/>
      <c r="DC599"/>
      <c r="DD599"/>
      <c r="DE599"/>
      <c r="DF599"/>
      <c r="DG599"/>
      <c r="DH599"/>
      <c r="DI599"/>
      <c r="DJ599"/>
      <c r="DK599"/>
      <c r="DL599"/>
      <c r="DM599"/>
      <c r="DN599"/>
      <c r="DO599"/>
      <c r="DP599"/>
      <c r="DQ599"/>
      <c r="DR599"/>
      <c r="DS599"/>
      <c r="DT599"/>
      <c r="DU599"/>
      <c r="DV599"/>
      <c r="DW599"/>
      <c r="DX599"/>
      <c r="DY599"/>
      <c r="DZ599"/>
      <c r="EA599"/>
      <c r="EB599"/>
      <c r="EC599"/>
      <c r="ED599"/>
      <c r="EE599"/>
      <c r="EF599"/>
      <c r="EG599"/>
      <c r="EH599"/>
      <c r="EI599"/>
      <c r="EJ599"/>
      <c r="EK599"/>
      <c r="EL599"/>
      <c r="EM599"/>
      <c r="EN599"/>
      <c r="EO599"/>
      <c r="EP599"/>
      <c r="EQ599"/>
      <c r="ER599"/>
      <c r="ES599"/>
      <c r="ET599"/>
      <c r="EU599"/>
      <c r="EV599"/>
      <c r="EW599"/>
      <c r="EX599"/>
      <c r="EY599"/>
      <c r="EZ599"/>
      <c r="FA599"/>
      <c r="FB599"/>
      <c r="FC599"/>
      <c r="FD599"/>
      <c r="FE599"/>
      <c r="FF599"/>
      <c r="FG599"/>
      <c r="FH599"/>
      <c r="FI599"/>
      <c r="FJ599"/>
      <c r="FK599"/>
      <c r="FL599"/>
      <c r="FM599"/>
      <c r="FN599"/>
      <c r="FO599"/>
      <c r="FP599"/>
      <c r="FQ599"/>
      <c r="FR599"/>
      <c r="FS599"/>
      <c r="FT599"/>
      <c r="FU599"/>
      <c r="FV599"/>
      <c r="FW599"/>
      <c r="FX599"/>
      <c r="FY599"/>
      <c r="FZ599"/>
      <c r="GA599"/>
      <c r="GB599"/>
      <c r="GC599"/>
      <c r="GD599"/>
      <c r="GE599"/>
      <c r="GF599"/>
      <c r="GG599"/>
      <c r="GH599"/>
      <c r="GI599"/>
      <c r="GJ599"/>
      <c r="GK599"/>
      <c r="GL599"/>
      <c r="GM599"/>
      <c r="GN599"/>
      <c r="GO599"/>
      <c r="GP599"/>
      <c r="GQ599"/>
      <c r="GR599"/>
      <c r="GS599"/>
      <c r="GT599"/>
      <c r="GU599"/>
      <c r="GV599"/>
      <c r="GW599"/>
      <c r="GX599"/>
      <c r="GY599"/>
      <c r="GZ599"/>
      <c r="HA599"/>
      <c r="HB599"/>
      <c r="HC599"/>
      <c r="HD599"/>
      <c r="HE599"/>
      <c r="HF599"/>
      <c r="HG599"/>
      <c r="HH599"/>
      <c r="HI599"/>
      <c r="HJ599"/>
      <c r="HK599"/>
      <c r="HL599"/>
      <c r="HM599"/>
      <c r="HN599"/>
      <c r="HO599"/>
      <c r="HP599"/>
      <c r="HQ599"/>
      <c r="HR599"/>
      <c r="HS599"/>
      <c r="HT599"/>
      <c r="HU599"/>
      <c r="HV599"/>
      <c r="HW599"/>
      <c r="HX599"/>
      <c r="HY599"/>
      <c r="HZ599"/>
      <c r="IA599"/>
      <c r="IB599"/>
      <c r="IC599"/>
      <c r="ID599"/>
      <c r="IE599"/>
      <c r="IF599"/>
      <c r="IG599"/>
      <c r="IH599"/>
      <c r="II599"/>
      <c r="IJ599"/>
      <c r="IK599"/>
      <c r="IL599"/>
      <c r="IM599"/>
      <c r="IN599"/>
      <c r="IO599"/>
      <c r="IP599"/>
      <c r="IQ599"/>
      <c r="IR599"/>
      <c r="IS599"/>
      <c r="IT599"/>
      <c r="IU599"/>
      <c r="IV599"/>
    </row>
    <row r="600" spans="1:256" s="5" customFormat="1" hidden="1" outlineLevel="2">
      <c r="A600" s="20"/>
      <c r="B600" s="20"/>
      <c r="C600" s="38"/>
      <c r="D600" s="641"/>
      <c r="E600" s="287">
        <v>2</v>
      </c>
      <c r="F600" s="40"/>
      <c r="G600" s="313"/>
      <c r="H600" s="314"/>
      <c r="I600" s="168">
        <f>IF(A10taxstdlife="n/a","n/a",IF(I$3&gt;(A10taxstdlife+$E600),((Input!$H$152+Input!$H$118)*$H$7)-SUM($H600:H600),((Input!$H$152+Input!$H$118)*$H$7)/A10taxstdlife))</f>
        <v>0</v>
      </c>
      <c r="J600" s="168">
        <f>IF(A10taxstdlife="n/a","n/a",IF(J$3&gt;(A10taxstdlife+$E600),((Input!$H$152+Input!$H$118)*$H$7)-SUM($H600:I600),((Input!$H$152+Input!$H$118)*$H$7)/A10taxstdlife))</f>
        <v>0</v>
      </c>
      <c r="K600" s="168">
        <f>IF(A10taxstdlife="n/a","n/a",IF(K$3&gt;(A10taxstdlife+$E600),((Input!$H$152+Input!$H$118)*$H$7)-SUM($H600:J600),((Input!$H$152+Input!$H$118)*$H$7)/A10taxstdlife))</f>
        <v>0</v>
      </c>
      <c r="L600" s="168">
        <f>IF(A10taxstdlife="n/a","n/a",IF(L$3&gt;(A10taxstdlife+$E600),((Input!$H$152+Input!$H$118)*$H$7)-SUM($H600:K600),((Input!$H$152+Input!$H$118)*$H$7)/A10taxstdlife))</f>
        <v>0</v>
      </c>
      <c r="M600" s="168">
        <f>IF(A10taxstdlife="n/a","n/a",IF(M$3&gt;(A10taxstdlife+$E600),((Input!$H$152+Input!$H$118)*$H$7)-SUM($H600:L600),((Input!$H$152+Input!$H$118)*$H$7)/A10taxstdlife))</f>
        <v>0</v>
      </c>
      <c r="N600" s="168">
        <f>IF(A10taxstdlife="n/a","n/a",IF(N$3&gt;(A10taxstdlife+$E600),((Input!$H$152+Input!$H$118)*$H$7)-SUM($H600:M600),((Input!$H$152+Input!$H$118)*$H$7)/A10taxstdlife))</f>
        <v>0</v>
      </c>
      <c r="O600" s="168">
        <f>IF(A10taxstdlife="n/a","n/a",IF(O$3&gt;(A10taxstdlife+$E600),((Input!$H$152+Input!$H$118)*$H$7)-SUM($H600:N600),((Input!$H$152+Input!$H$118)*$H$7)/A10taxstdlife))</f>
        <v>0</v>
      </c>
      <c r="P600" s="168">
        <f>IF(A10taxstdlife="n/a","n/a",IF(P$3&gt;(A10taxstdlife+$E600),((Input!$H$152+Input!$H$118)*$H$7)-SUM($H600:O600),((Input!$H$152+Input!$H$118)*$H$7)/A10taxstdlife))</f>
        <v>0</v>
      </c>
      <c r="Q600" s="168">
        <f>IF(A10taxstdlife="n/a","n/a",IF(Q$3&gt;(A10taxstdlife+$E600),((Input!$H$152+Input!$H$118)*$H$7)-SUM($H600:P600),((Input!$H$152+Input!$H$118)*$H$7)/A10taxstdlife))</f>
        <v>0</v>
      </c>
      <c r="R600" s="168">
        <f>IF(A10taxstdlife="n/a","n/a",IF(R$3&gt;(A10taxstdlife+$E600),((Input!$H$152+Input!$H$118)*$H$7)-SUM($H600:Q600),((Input!$H$152+Input!$H$118)*$H$7)/A10taxstdlife))</f>
        <v>0</v>
      </c>
      <c r="S600" s="168">
        <f>IF(A10taxstdlife="n/a","n/a",IF(S$3&gt;(A10taxstdlife+$E600),((Input!$H$152+Input!$H$118)*$H$7)-SUM($H600:R600),((Input!$H$152+Input!$H$118)*$H$7)/A10taxstdlife))</f>
        <v>0</v>
      </c>
      <c r="T600" s="168">
        <f>IF(A10taxstdlife="n/a","n/a",IF(T$3&gt;(A10taxstdlife+$E600),((Input!$H$152+Input!$H$118)*$H$7)-SUM($H600:S600),((Input!$H$152+Input!$H$118)*$H$7)/A10taxstdlife))</f>
        <v>0</v>
      </c>
      <c r="U600" s="168">
        <f>IF(A10taxstdlife="n/a","n/a",IF(U$3&gt;(A10taxstdlife+$E600),((Input!$H$152+Input!$H$118)*$H$7)-SUM($H600:T600),((Input!$H$152+Input!$H$118)*$H$7)/A10taxstdlife))</f>
        <v>0</v>
      </c>
      <c r="V600" s="168">
        <f>IF(A10taxstdlife="n/a","n/a",IF(V$3&gt;(A10taxstdlife+$E600),((Input!$H$152+Input!$H$118)*$H$7)-SUM($H600:U600),((Input!$H$152+Input!$H$118)*$H$7)/A10taxstdlife))</f>
        <v>0</v>
      </c>
      <c r="W600" s="168">
        <f>IF(A10taxstdlife="n/a","n/a",IF(W$3&gt;(A10taxstdlife+$E600),((Input!$H$152+Input!$H$118)*$H$7)-SUM($H600:V600),((Input!$H$152+Input!$H$118)*$H$7)/A10taxstdlife))</f>
        <v>0</v>
      </c>
      <c r="X600" s="168">
        <f>IF(A10taxstdlife="n/a","n/a",IF(X$3&gt;(A10taxstdlife+$E600),((Input!$H$152+Input!$H$118)*$H$7)-SUM($H600:W600),((Input!$H$152+Input!$H$118)*$H$7)/A10taxstdlife))</f>
        <v>0</v>
      </c>
      <c r="Y600" s="168">
        <f>IF(A10taxstdlife="n/a","n/a",IF(Y$3&gt;(A10taxstdlife+$E600),((Input!$H$152+Input!$H$118)*$H$7)-SUM($H600:X600),((Input!$H$152+Input!$H$118)*$H$7)/A10taxstdlife))</f>
        <v>0</v>
      </c>
      <c r="Z600" s="168">
        <f>IF(A10taxstdlife="n/a","n/a",IF(Z$3&gt;(A10taxstdlife+$E600),((Input!$H$152+Input!$H$118)*$H$7)-SUM($H600:Y600),((Input!$H$152+Input!$H$118)*$H$7)/A10taxstdlife))</f>
        <v>0</v>
      </c>
      <c r="AA600" s="168">
        <f>IF(A10taxstdlife="n/a","n/a",IF(AA$3&gt;(A10taxstdlife+$E600),((Input!$H$152+Input!$H$118)*$H$7)-SUM($H600:Z600),((Input!$H$152+Input!$H$118)*$H$7)/A10taxstdlife))</f>
        <v>0</v>
      </c>
      <c r="AB600" s="168">
        <f>IF(A10taxstdlife="n/a","n/a",IF(AB$3&gt;(A10taxstdlife+$E600),((Input!$H$152+Input!$H$118)*$H$7)-SUM($H600:AA600),((Input!$H$152+Input!$H$118)*$H$7)/A10taxstdlife))</f>
        <v>0</v>
      </c>
      <c r="AC600" s="168">
        <f>IF(A10taxstdlife="n/a","n/a",IF(AC$3&gt;(A10taxstdlife+$E600),((Input!$H$152+Input!$H$118)*$H$7)-SUM($H600:AB600),((Input!$H$152+Input!$H$118)*$H$7)/A10taxstdlife))</f>
        <v>0</v>
      </c>
      <c r="AD600" s="168">
        <f>IF(A10taxstdlife="n/a","n/a",IF(AD$3&gt;(A10taxstdlife+$E600),((Input!$H$152+Input!$H$118)*$H$7)-SUM($H600:AC600),((Input!$H$152+Input!$H$118)*$H$7)/A10taxstdlife))</f>
        <v>0</v>
      </c>
      <c r="AE600" s="168">
        <f>IF(A10taxstdlife="n/a","n/a",IF(AE$3&gt;(A10taxstdlife+$E600),((Input!$H$152+Input!$H$118)*$H$7)-SUM($H600:AD600),((Input!$H$152+Input!$H$118)*$H$7)/A10taxstdlife))</f>
        <v>0</v>
      </c>
      <c r="AF600" s="168">
        <f>IF(A10taxstdlife="n/a","n/a",IF(AF$3&gt;(A10taxstdlife+$E600),((Input!$H$152+Input!$H$118)*$H$7)-SUM($H600:AE600),((Input!$H$152+Input!$H$118)*$H$7)/A10taxstdlife))</f>
        <v>0</v>
      </c>
      <c r="AG600" s="168">
        <f>IF(A10taxstdlife="n/a","n/a",IF(AG$3&gt;(A10taxstdlife+$E600),((Input!$H$152+Input!$H$118)*$H$7)-SUM($H600:AF600),((Input!$H$152+Input!$H$118)*$H$7)/A10taxstdlife))</f>
        <v>0</v>
      </c>
      <c r="AH600" s="168">
        <f>IF(A10taxstdlife="n/a","n/a",IF(AH$3&gt;(A10taxstdlife+$E600),((Input!$H$152+Input!$H$118)*$H$7)-SUM($H600:AG600),((Input!$H$152+Input!$H$118)*$H$7)/A10taxstdlife))</f>
        <v>0</v>
      </c>
      <c r="AI600" s="168">
        <f>IF(A10taxstdlife="n/a","n/a",IF(AI$3&gt;(A10taxstdlife+$E600),((Input!$H$152+Input!$H$118)*$H$7)-SUM($H600:AH600),((Input!$H$152+Input!$H$118)*$H$7)/A10taxstdlife))</f>
        <v>0</v>
      </c>
      <c r="AJ600" s="168">
        <f>IF(A10taxstdlife="n/a","n/a",IF(AJ$3&gt;(A10taxstdlife+$E600),((Input!$H$152+Input!$H$118)*$H$7)-SUM($H600:AI600),((Input!$H$152+Input!$H$118)*$H$7)/A10taxstdlife))</f>
        <v>0</v>
      </c>
      <c r="AK600" s="168">
        <f>IF(A10taxstdlife="n/a","n/a",IF(AK$3&gt;(A10taxstdlife+$E600),((Input!$H$152+Input!$H$118)*$H$7)-SUM($H600:AJ600),((Input!$H$152+Input!$H$118)*$H$7)/A10taxstdlife))</f>
        <v>0</v>
      </c>
      <c r="AL600" s="168">
        <f>IF(A10taxstdlife="n/a","n/a",IF(AL$3&gt;(A10taxstdlife+$E600),((Input!$H$152+Input!$H$118)*$H$7)-SUM($H600:AK600),((Input!$H$152+Input!$H$118)*$H$7)/A10taxstdlife))</f>
        <v>0</v>
      </c>
      <c r="AM600" s="168">
        <f>IF(A10taxstdlife="n/a","n/a",IF(AM$3&gt;(A10taxstdlife+$E600),((Input!$H$152+Input!$H$118)*$H$7)-SUM($H600:AL600),((Input!$H$152+Input!$H$118)*$H$7)/A10taxstdlife))</f>
        <v>0</v>
      </c>
      <c r="AN600" s="168">
        <f>IF(A10taxstdlife="n/a","n/a",IF(AN$3&gt;(A10taxstdlife+$E600),((Input!$H$152+Input!$H$118)*$H$7)-SUM($H600:AM600),((Input!$H$152+Input!$H$118)*$H$7)/A10taxstdlife))</f>
        <v>0</v>
      </c>
      <c r="AO600" s="168">
        <f>IF(A10taxstdlife="n/a","n/a",IF(AO$3&gt;(A10taxstdlife+$E600),((Input!$H$152+Input!$H$118)*$H$7)-SUM($H600:AN600),((Input!$H$152+Input!$H$118)*$H$7)/A10taxstdlife))</f>
        <v>0</v>
      </c>
      <c r="AP600" s="168">
        <f>IF(A10taxstdlife="n/a","n/a",IF(AP$3&gt;(A10taxstdlife+$E600),((Input!$H$152+Input!$H$118)*$H$7)-SUM($H600:AO600),((Input!$H$152+Input!$H$118)*$H$7)/A10taxstdlife))</f>
        <v>0</v>
      </c>
      <c r="AQ600" s="168">
        <f>IF(A10taxstdlife="n/a","n/a",IF(AQ$3&gt;(A10taxstdlife+$E600),((Input!$H$152+Input!$H$118)*$H$7)-SUM($H600:AP600),((Input!$H$152+Input!$H$118)*$H$7)/A10taxstdlife))</f>
        <v>0</v>
      </c>
      <c r="AR600" s="168">
        <f>IF(A10taxstdlife="n/a","n/a",IF(AR$3&gt;(A10taxstdlife+$E600),((Input!$H$152+Input!$H$118)*$H$7)-SUM($H600:AQ600),((Input!$H$152+Input!$H$118)*$H$7)/A10taxstdlife))</f>
        <v>0</v>
      </c>
      <c r="AS600" s="168">
        <f>IF(A10taxstdlife="n/a","n/a",IF(AS$3&gt;(A10taxstdlife+$E600),((Input!$H$152+Input!$H$118)*$H$7)-SUM($H600:AR600),((Input!$H$152+Input!$H$118)*$H$7)/A10taxstdlife))</f>
        <v>0</v>
      </c>
      <c r="AT600" s="168">
        <f>IF(A10taxstdlife="n/a","n/a",IF(AT$3&gt;(A10taxstdlife+$E600),((Input!$H$152+Input!$H$118)*$H$7)-SUM($H600:AS600),((Input!$H$152+Input!$H$118)*$H$7)/A10taxstdlife))</f>
        <v>0</v>
      </c>
      <c r="AU600" s="168">
        <f>IF(A10taxstdlife="n/a","n/a",IF(AU$3&gt;(A10taxstdlife+$E600),((Input!$H$152+Input!$H$118)*$H$7)-SUM($H600:AT600),((Input!$H$152+Input!$H$118)*$H$7)/A10taxstdlife))</f>
        <v>0</v>
      </c>
      <c r="AV600" s="168">
        <f>IF(A10taxstdlife="n/a","n/a",IF(AV$3&gt;(A10taxstdlife+$E600),((Input!$H$152+Input!$H$118)*$H$7)-SUM($H600:AU600),((Input!$H$152+Input!$H$118)*$H$7)/A10taxstdlife))</f>
        <v>0</v>
      </c>
      <c r="AW600" s="168">
        <f>IF(A10taxstdlife="n/a","n/a",IF(AW$3&gt;(A10taxstdlife+$E600),((Input!$H$152+Input!$H$118)*$H$7)-SUM($H600:AV600),((Input!$H$152+Input!$H$118)*$H$7)/A10taxstdlife))</f>
        <v>0</v>
      </c>
      <c r="AX600" s="168">
        <f>IF(A10taxstdlife="n/a","n/a",IF(AX$3&gt;(A10taxstdlife+$E600),((Input!$H$152+Input!$H$118)*$H$7)-SUM($H600:AW600),((Input!$H$152+Input!$H$118)*$H$7)/A10taxstdlife))</f>
        <v>0</v>
      </c>
      <c r="AY600" s="168">
        <f>IF(A10taxstdlife="n/a","n/a",IF(AY$3&gt;(A10taxstdlife+$E600),((Input!$H$152+Input!$H$118)*$H$7)-SUM($H600:AX600),((Input!$H$152+Input!$H$118)*$H$7)/A10taxstdlife))</f>
        <v>0</v>
      </c>
      <c r="AZ600" s="168">
        <f>IF(A10taxstdlife="n/a","n/a",IF(AZ$3&gt;(A10taxstdlife+$E600),((Input!$H$152+Input!$H$118)*$H$7)-SUM($H600:AY600),((Input!$H$152+Input!$H$118)*$H$7)/A10taxstdlife))</f>
        <v>0</v>
      </c>
      <c r="BA600" s="168">
        <f>IF(A10taxstdlife="n/a","n/a",IF(BA$3&gt;(A10taxstdlife+$E600),((Input!$H$152+Input!$H$118)*$H$7)-SUM($H600:AZ600),((Input!$H$152+Input!$H$118)*$H$7)/A10taxstdlife))</f>
        <v>0</v>
      </c>
      <c r="BB600" s="168">
        <f>IF(A10taxstdlife="n/a","n/a",IF(BB$3&gt;(A10taxstdlife+$E600),((Input!$H$152+Input!$H$118)*$H$7)-SUM($H600:BA600),((Input!$H$152+Input!$H$118)*$H$7)/A10taxstdlife))</f>
        <v>0</v>
      </c>
      <c r="BC600" s="168">
        <f>IF(A10taxstdlife="n/a","n/a",IF(BC$3&gt;(A10taxstdlife+$E600),((Input!$H$152+Input!$H$118)*$H$7)-SUM($H600:BB600),((Input!$H$152+Input!$H$118)*$H$7)/A10taxstdlife))</f>
        <v>0</v>
      </c>
      <c r="BD600" s="168">
        <f>IF(A10taxstdlife="n/a","n/a",IF(BD$3&gt;(A10taxstdlife+$E600),((Input!$H$152+Input!$H$118)*$H$7)-SUM($H600:BC600),((Input!$H$152+Input!$H$118)*$H$7)/A10taxstdlife))</f>
        <v>0</v>
      </c>
      <c r="BE600" s="168">
        <f>IF(A10taxstdlife="n/a","n/a",IF(BE$3&gt;(A10taxstdlife+$E600),((Input!$H$152+Input!$H$118)*$H$7)-SUM($H600:BD600),((Input!$H$152+Input!$H$118)*$H$7)/A10taxstdlife))</f>
        <v>0</v>
      </c>
      <c r="BF600" s="168">
        <f>IF(A10taxstdlife="n/a","n/a",IF(BF$3&gt;(A10taxstdlife+$E600),((Input!$H$152+Input!$H$118)*$H$7)-SUM($H600:BE600),((Input!$H$152+Input!$H$118)*$H$7)/A10taxstdlife))</f>
        <v>0</v>
      </c>
      <c r="BG600" s="168">
        <f>IF(A10taxstdlife="n/a","n/a",IF(BG$3&gt;(A10taxstdlife+$E600),((Input!$H$152+Input!$H$118)*$H$7)-SUM($H600:BF600),((Input!$H$152+Input!$H$118)*$H$7)/A10taxstdlife))</f>
        <v>0</v>
      </c>
      <c r="BH600" s="168">
        <f>IF(A10taxstdlife="n/a","n/a",IF(BH$3&gt;(A10taxstdlife+$E600),((Input!$H$152+Input!$H$118)*$H$7)-SUM($H600:BG600),((Input!$H$152+Input!$H$118)*$H$7)/A10taxstdlife))</f>
        <v>0</v>
      </c>
      <c r="BI600" s="168">
        <f>IF(A10taxstdlife="n/a","n/a",IF(BI$3&gt;(A10taxstdlife+$E600),((Input!$H$152+Input!$H$118)*$H$7)-SUM($H600:BH600),((Input!$H$152+Input!$H$118)*$H$7)/A10taxstdlife))</f>
        <v>0</v>
      </c>
      <c r="BJ600" s="20"/>
      <c r="BK600" s="20"/>
      <c r="BL600"/>
      <c r="BM600"/>
      <c r="BN600"/>
      <c r="BO600"/>
      <c r="BP600"/>
      <c r="BQ600"/>
      <c r="BR600"/>
      <c r="BS600"/>
      <c r="BT600"/>
      <c r="BU600"/>
      <c r="BV600"/>
      <c r="BW600"/>
      <c r="BX600"/>
      <c r="BY600"/>
      <c r="BZ600"/>
      <c r="CA600"/>
      <c r="CB600"/>
      <c r="CC600"/>
      <c r="CD600"/>
      <c r="CE600"/>
      <c r="CF600"/>
      <c r="CG600"/>
      <c r="CH600"/>
      <c r="CI600"/>
      <c r="CJ600"/>
      <c r="CK600"/>
      <c r="CL600"/>
      <c r="CM600"/>
      <c r="CN600"/>
      <c r="CO600"/>
      <c r="CP600"/>
      <c r="CQ600"/>
      <c r="CR600"/>
      <c r="CS600"/>
      <c r="CT600"/>
      <c r="CU600"/>
      <c r="CV600"/>
      <c r="CW600"/>
      <c r="CX600"/>
      <c r="CY600"/>
      <c r="CZ600"/>
      <c r="DA600"/>
      <c r="DB600"/>
      <c r="DC600"/>
      <c r="DD600"/>
      <c r="DE600"/>
      <c r="DF600"/>
      <c r="DG600"/>
      <c r="DH600"/>
      <c r="DI600"/>
      <c r="DJ600"/>
      <c r="DK600"/>
      <c r="DL600"/>
      <c r="DM600"/>
      <c r="DN600"/>
      <c r="DO600"/>
      <c r="DP600"/>
      <c r="DQ600"/>
      <c r="DR600"/>
      <c r="DS600"/>
      <c r="DT600"/>
      <c r="DU600"/>
      <c r="DV600"/>
      <c r="DW600"/>
      <c r="DX600"/>
      <c r="DY600"/>
      <c r="DZ600"/>
      <c r="EA600"/>
      <c r="EB600"/>
      <c r="EC600"/>
      <c r="ED600"/>
      <c r="EE600"/>
      <c r="EF600"/>
      <c r="EG600"/>
      <c r="EH600"/>
      <c r="EI600"/>
      <c r="EJ600"/>
      <c r="EK600"/>
      <c r="EL600"/>
      <c r="EM600"/>
      <c r="EN600"/>
      <c r="EO600"/>
      <c r="EP600"/>
      <c r="EQ600"/>
      <c r="ER600"/>
      <c r="ES600"/>
      <c r="ET600"/>
      <c r="EU600"/>
      <c r="EV600"/>
      <c r="EW600"/>
      <c r="EX600"/>
      <c r="EY600"/>
      <c r="EZ600"/>
      <c r="FA600"/>
      <c r="FB600"/>
      <c r="FC600"/>
      <c r="FD600"/>
      <c r="FE600"/>
      <c r="FF600"/>
      <c r="FG600"/>
      <c r="FH600"/>
      <c r="FI600"/>
      <c r="FJ600"/>
      <c r="FK600"/>
      <c r="FL600"/>
      <c r="FM600"/>
      <c r="FN600"/>
      <c r="FO600"/>
      <c r="FP600"/>
      <c r="FQ600"/>
      <c r="FR600"/>
      <c r="FS600"/>
      <c r="FT600"/>
      <c r="FU600"/>
      <c r="FV600"/>
      <c r="FW600"/>
      <c r="FX600"/>
      <c r="FY600"/>
      <c r="FZ600"/>
      <c r="GA600"/>
      <c r="GB600"/>
      <c r="GC600"/>
      <c r="GD600"/>
      <c r="GE600"/>
      <c r="GF600"/>
      <c r="GG600"/>
      <c r="GH600"/>
      <c r="GI600"/>
      <c r="GJ600"/>
      <c r="GK600"/>
      <c r="GL600"/>
      <c r="GM600"/>
      <c r="GN600"/>
      <c r="GO600"/>
      <c r="GP600"/>
      <c r="GQ600"/>
      <c r="GR600"/>
      <c r="GS600"/>
      <c r="GT600"/>
      <c r="GU600"/>
      <c r="GV600"/>
      <c r="GW600"/>
      <c r="GX600"/>
      <c r="GY600"/>
      <c r="GZ600"/>
      <c r="HA600"/>
      <c r="HB600"/>
      <c r="HC600"/>
      <c r="HD600"/>
      <c r="HE600"/>
      <c r="HF600"/>
      <c r="HG600"/>
      <c r="HH600"/>
      <c r="HI600"/>
      <c r="HJ600"/>
      <c r="HK600"/>
      <c r="HL600"/>
      <c r="HM600"/>
      <c r="HN600"/>
      <c r="HO600"/>
      <c r="HP600"/>
      <c r="HQ600"/>
      <c r="HR600"/>
      <c r="HS600"/>
      <c r="HT600"/>
      <c r="HU600"/>
      <c r="HV600"/>
      <c r="HW600"/>
      <c r="HX600"/>
      <c r="HY600"/>
      <c r="HZ600"/>
      <c r="IA600"/>
      <c r="IB600"/>
      <c r="IC600"/>
      <c r="ID600"/>
      <c r="IE600"/>
      <c r="IF600"/>
      <c r="IG600"/>
      <c r="IH600"/>
      <c r="II600"/>
      <c r="IJ600"/>
      <c r="IK600"/>
      <c r="IL600"/>
      <c r="IM600"/>
      <c r="IN600"/>
      <c r="IO600"/>
      <c r="IP600"/>
      <c r="IQ600"/>
      <c r="IR600"/>
      <c r="IS600"/>
      <c r="IT600"/>
      <c r="IU600"/>
      <c r="IV600"/>
    </row>
    <row r="601" spans="1:256" s="5" customFormat="1" hidden="1" outlineLevel="2">
      <c r="A601" s="20"/>
      <c r="B601" s="20"/>
      <c r="C601" s="38"/>
      <c r="D601" s="641"/>
      <c r="E601" s="287">
        <v>3</v>
      </c>
      <c r="F601" s="40"/>
      <c r="G601" s="313"/>
      <c r="H601" s="315"/>
      <c r="I601" s="314"/>
      <c r="J601" s="168">
        <f>IF(A10taxstdlife="n/a","n/a",IF(J$3&gt;(A10taxstdlife+$E601),((Input!$I$152+Input!$I$118)*$I$7)-SUM($I601:I601),((Input!$I$152+Input!$I$118)*$I$7)/A10taxstdlife))</f>
        <v>0</v>
      </c>
      <c r="K601" s="168">
        <f>IF(A10taxstdlife="n/a","n/a",IF(K$3&gt;(A10taxstdlife+$E601),((Input!$I$152+Input!$I$118)*$I$7)-SUM($I601:J601),((Input!$I$152+Input!$I$118)*$I$7)/A10taxstdlife))</f>
        <v>0</v>
      </c>
      <c r="L601" s="168">
        <f>IF(A10taxstdlife="n/a","n/a",IF(L$3&gt;(A10taxstdlife+$E601),((Input!$I$152+Input!$I$118)*$I$7)-SUM($I601:K601),((Input!$I$152+Input!$I$118)*$I$7)/A10taxstdlife))</f>
        <v>0</v>
      </c>
      <c r="M601" s="168">
        <f>IF(A10taxstdlife="n/a","n/a",IF(M$3&gt;(A10taxstdlife+$E601),((Input!$I$152+Input!$I$118)*$I$7)-SUM($I601:L601),((Input!$I$152+Input!$I$118)*$I$7)/A10taxstdlife))</f>
        <v>0</v>
      </c>
      <c r="N601" s="168">
        <f>IF(A10taxstdlife="n/a","n/a",IF(N$3&gt;(A10taxstdlife+$E601),((Input!$I$152+Input!$I$118)*$I$7)-SUM($I601:M601),((Input!$I$152+Input!$I$118)*$I$7)/A10taxstdlife))</f>
        <v>0</v>
      </c>
      <c r="O601" s="168">
        <f>IF(A10taxstdlife="n/a","n/a",IF(O$3&gt;(A10taxstdlife+$E601),((Input!$I$152+Input!$I$118)*$I$7)-SUM($I601:N601),((Input!$I$152+Input!$I$118)*$I$7)/A10taxstdlife))</f>
        <v>0</v>
      </c>
      <c r="P601" s="168">
        <f>IF(A10taxstdlife="n/a","n/a",IF(P$3&gt;(A10taxstdlife+$E601),((Input!$I$152+Input!$I$118)*$I$7)-SUM($I601:O601),((Input!$I$152+Input!$I$118)*$I$7)/A10taxstdlife))</f>
        <v>0</v>
      </c>
      <c r="Q601" s="168">
        <f>IF(A10taxstdlife="n/a","n/a",IF(Q$3&gt;(A10taxstdlife+$E601),((Input!$I$152+Input!$I$118)*$I$7)-SUM($I601:P601),((Input!$I$152+Input!$I$118)*$I$7)/A10taxstdlife))</f>
        <v>0</v>
      </c>
      <c r="R601" s="168">
        <f>IF(A10taxstdlife="n/a","n/a",IF(R$3&gt;(A10taxstdlife+$E601),((Input!$I$152+Input!$I$118)*$I$7)-SUM($I601:Q601),((Input!$I$152+Input!$I$118)*$I$7)/A10taxstdlife))</f>
        <v>0</v>
      </c>
      <c r="S601" s="168">
        <f>IF(A10taxstdlife="n/a","n/a",IF(S$3&gt;(A10taxstdlife+$E601),((Input!$I$152+Input!$I$118)*$I$7)-SUM($I601:R601),((Input!$I$152+Input!$I$118)*$I$7)/A10taxstdlife))</f>
        <v>0</v>
      </c>
      <c r="T601" s="168">
        <f>IF(A10taxstdlife="n/a","n/a",IF(T$3&gt;(A10taxstdlife+$E601),((Input!$I$152+Input!$I$118)*$I$7)-SUM($I601:S601),((Input!$I$152+Input!$I$118)*$I$7)/A10taxstdlife))</f>
        <v>0</v>
      </c>
      <c r="U601" s="168">
        <f>IF(A10taxstdlife="n/a","n/a",IF(U$3&gt;(A10taxstdlife+$E601),((Input!$I$152+Input!$I$118)*$I$7)-SUM($I601:T601),((Input!$I$152+Input!$I$118)*$I$7)/A10taxstdlife))</f>
        <v>0</v>
      </c>
      <c r="V601" s="168">
        <f>IF(A10taxstdlife="n/a","n/a",IF(V$3&gt;(A10taxstdlife+$E601),((Input!$I$152+Input!$I$118)*$I$7)-SUM($I601:U601),((Input!$I$152+Input!$I$118)*$I$7)/A10taxstdlife))</f>
        <v>0</v>
      </c>
      <c r="W601" s="168">
        <f>IF(A10taxstdlife="n/a","n/a",IF(W$3&gt;(A10taxstdlife+$E601),((Input!$I$152+Input!$I$118)*$I$7)-SUM($I601:V601),((Input!$I$152+Input!$I$118)*$I$7)/A10taxstdlife))</f>
        <v>0</v>
      </c>
      <c r="X601" s="168">
        <f>IF(A10taxstdlife="n/a","n/a",IF(X$3&gt;(A10taxstdlife+$E601),((Input!$I$152+Input!$I$118)*$I$7)-SUM($I601:W601),((Input!$I$152+Input!$I$118)*$I$7)/A10taxstdlife))</f>
        <v>0</v>
      </c>
      <c r="Y601" s="168">
        <f>IF(A10taxstdlife="n/a","n/a",IF(Y$3&gt;(A10taxstdlife+$E601),((Input!$I$152+Input!$I$118)*$I$7)-SUM($I601:X601),((Input!$I$152+Input!$I$118)*$I$7)/A10taxstdlife))</f>
        <v>0</v>
      </c>
      <c r="Z601" s="168">
        <f>IF(A10taxstdlife="n/a","n/a",IF(Z$3&gt;(A10taxstdlife+$E601),((Input!$I$152+Input!$I$118)*$I$7)-SUM($I601:Y601),((Input!$I$152+Input!$I$118)*$I$7)/A10taxstdlife))</f>
        <v>0</v>
      </c>
      <c r="AA601" s="168">
        <f>IF(A10taxstdlife="n/a","n/a",IF(AA$3&gt;(A10taxstdlife+$E601),((Input!$I$152+Input!$I$118)*$I$7)-SUM($I601:Z601),((Input!$I$152+Input!$I$118)*$I$7)/A10taxstdlife))</f>
        <v>0</v>
      </c>
      <c r="AB601" s="168">
        <f>IF(A10taxstdlife="n/a","n/a",IF(AB$3&gt;(A10taxstdlife+$E601),((Input!$I$152+Input!$I$118)*$I$7)-SUM($I601:AA601),((Input!$I$152+Input!$I$118)*$I$7)/A10taxstdlife))</f>
        <v>0</v>
      </c>
      <c r="AC601" s="168">
        <f>IF(A10taxstdlife="n/a","n/a",IF(AC$3&gt;(A10taxstdlife+$E601),((Input!$I$152+Input!$I$118)*$I$7)-SUM($I601:AB601),((Input!$I$152+Input!$I$118)*$I$7)/A10taxstdlife))</f>
        <v>0</v>
      </c>
      <c r="AD601" s="168">
        <f>IF(A10taxstdlife="n/a","n/a",IF(AD$3&gt;(A10taxstdlife+$E601),((Input!$I$152+Input!$I$118)*$I$7)-SUM($I601:AC601),((Input!$I$152+Input!$I$118)*$I$7)/A10taxstdlife))</f>
        <v>0</v>
      </c>
      <c r="AE601" s="168">
        <f>IF(A10taxstdlife="n/a","n/a",IF(AE$3&gt;(A10taxstdlife+$E601),((Input!$I$152+Input!$I$118)*$I$7)-SUM($I601:AD601),((Input!$I$152+Input!$I$118)*$I$7)/A10taxstdlife))</f>
        <v>0</v>
      </c>
      <c r="AF601" s="168">
        <f>IF(A10taxstdlife="n/a","n/a",IF(AF$3&gt;(A10taxstdlife+$E601),((Input!$I$152+Input!$I$118)*$I$7)-SUM($I601:AE601),((Input!$I$152+Input!$I$118)*$I$7)/A10taxstdlife))</f>
        <v>0</v>
      </c>
      <c r="AG601" s="168">
        <f>IF(A10taxstdlife="n/a","n/a",IF(AG$3&gt;(A10taxstdlife+$E601),((Input!$I$152+Input!$I$118)*$I$7)-SUM($I601:AF601),((Input!$I$152+Input!$I$118)*$I$7)/A10taxstdlife))</f>
        <v>0</v>
      </c>
      <c r="AH601" s="168">
        <f>IF(A10taxstdlife="n/a","n/a",IF(AH$3&gt;(A10taxstdlife+$E601),((Input!$I$152+Input!$I$118)*$I$7)-SUM($I601:AG601),((Input!$I$152+Input!$I$118)*$I$7)/A10taxstdlife))</f>
        <v>0</v>
      </c>
      <c r="AI601" s="168">
        <f>IF(A10taxstdlife="n/a","n/a",IF(AI$3&gt;(A10taxstdlife+$E601),((Input!$I$152+Input!$I$118)*$I$7)-SUM($I601:AH601),((Input!$I$152+Input!$I$118)*$I$7)/A10taxstdlife))</f>
        <v>0</v>
      </c>
      <c r="AJ601" s="168">
        <f>IF(A10taxstdlife="n/a","n/a",IF(AJ$3&gt;(A10taxstdlife+$E601),((Input!$I$152+Input!$I$118)*$I$7)-SUM($I601:AI601),((Input!$I$152+Input!$I$118)*$I$7)/A10taxstdlife))</f>
        <v>0</v>
      </c>
      <c r="AK601" s="168">
        <f>IF(A10taxstdlife="n/a","n/a",IF(AK$3&gt;(A10taxstdlife+$E601),((Input!$I$152+Input!$I$118)*$I$7)-SUM($I601:AJ601),((Input!$I$152+Input!$I$118)*$I$7)/A10taxstdlife))</f>
        <v>0</v>
      </c>
      <c r="AL601" s="168">
        <f>IF(A10taxstdlife="n/a","n/a",IF(AL$3&gt;(A10taxstdlife+$E601),((Input!$I$152+Input!$I$118)*$I$7)-SUM($I601:AK601),((Input!$I$152+Input!$I$118)*$I$7)/A10taxstdlife))</f>
        <v>0</v>
      </c>
      <c r="AM601" s="168">
        <f>IF(A10taxstdlife="n/a","n/a",IF(AM$3&gt;(A10taxstdlife+$E601),((Input!$I$152+Input!$I$118)*$I$7)-SUM($I601:AL601),((Input!$I$152+Input!$I$118)*$I$7)/A10taxstdlife))</f>
        <v>0</v>
      </c>
      <c r="AN601" s="168">
        <f>IF(A10taxstdlife="n/a","n/a",IF(AN$3&gt;(A10taxstdlife+$E601),((Input!$I$152+Input!$I$118)*$I$7)-SUM($I601:AM601),((Input!$I$152+Input!$I$118)*$I$7)/A10taxstdlife))</f>
        <v>0</v>
      </c>
      <c r="AO601" s="168">
        <f>IF(A10taxstdlife="n/a","n/a",IF(AO$3&gt;(A10taxstdlife+$E601),((Input!$I$152+Input!$I$118)*$I$7)-SUM($I601:AN601),((Input!$I$152+Input!$I$118)*$I$7)/A10taxstdlife))</f>
        <v>0</v>
      </c>
      <c r="AP601" s="168">
        <f>IF(A10taxstdlife="n/a","n/a",IF(AP$3&gt;(A10taxstdlife+$E601),((Input!$I$152+Input!$I$118)*$I$7)-SUM($I601:AO601),((Input!$I$152+Input!$I$118)*$I$7)/A10taxstdlife))</f>
        <v>0</v>
      </c>
      <c r="AQ601" s="168">
        <f>IF(A10taxstdlife="n/a","n/a",IF(AQ$3&gt;(A10taxstdlife+$E601),((Input!$I$152+Input!$I$118)*$I$7)-SUM($I601:AP601),((Input!$I$152+Input!$I$118)*$I$7)/A10taxstdlife))</f>
        <v>0</v>
      </c>
      <c r="AR601" s="168">
        <f>IF(A10taxstdlife="n/a","n/a",IF(AR$3&gt;(A10taxstdlife+$E601),((Input!$I$152+Input!$I$118)*$I$7)-SUM($I601:AQ601),((Input!$I$152+Input!$I$118)*$I$7)/A10taxstdlife))</f>
        <v>0</v>
      </c>
      <c r="AS601" s="168">
        <f>IF(A10taxstdlife="n/a","n/a",IF(AS$3&gt;(A10taxstdlife+$E601),((Input!$I$152+Input!$I$118)*$I$7)-SUM($I601:AR601),((Input!$I$152+Input!$I$118)*$I$7)/A10taxstdlife))</f>
        <v>0</v>
      </c>
      <c r="AT601" s="168">
        <f>IF(A10taxstdlife="n/a","n/a",IF(AT$3&gt;(A10taxstdlife+$E601),((Input!$I$152+Input!$I$118)*$I$7)-SUM($I601:AS601),((Input!$I$152+Input!$I$118)*$I$7)/A10taxstdlife))</f>
        <v>0</v>
      </c>
      <c r="AU601" s="168">
        <f>IF(A10taxstdlife="n/a","n/a",IF(AU$3&gt;(A10taxstdlife+$E601),((Input!$I$152+Input!$I$118)*$I$7)-SUM($I601:AT601),((Input!$I$152+Input!$I$118)*$I$7)/A10taxstdlife))</f>
        <v>0</v>
      </c>
      <c r="AV601" s="168">
        <f>IF(A10taxstdlife="n/a","n/a",IF(AV$3&gt;(A10taxstdlife+$E601),((Input!$I$152+Input!$I$118)*$I$7)-SUM($I601:AU601),((Input!$I$152+Input!$I$118)*$I$7)/A10taxstdlife))</f>
        <v>0</v>
      </c>
      <c r="AW601" s="168">
        <f>IF(A10taxstdlife="n/a","n/a",IF(AW$3&gt;(A10taxstdlife+$E601),((Input!$I$152+Input!$I$118)*$I$7)-SUM($I601:AV601),((Input!$I$152+Input!$I$118)*$I$7)/A10taxstdlife))</f>
        <v>0</v>
      </c>
      <c r="AX601" s="168">
        <f>IF(A10taxstdlife="n/a","n/a",IF(AX$3&gt;(A10taxstdlife+$E601),((Input!$I$152+Input!$I$118)*$I$7)-SUM($I601:AW601),((Input!$I$152+Input!$I$118)*$I$7)/A10taxstdlife))</f>
        <v>0</v>
      </c>
      <c r="AY601" s="168">
        <f>IF(A10taxstdlife="n/a","n/a",IF(AY$3&gt;(A10taxstdlife+$E601),((Input!$I$152+Input!$I$118)*$I$7)-SUM($I601:AX601),((Input!$I$152+Input!$I$118)*$I$7)/A10taxstdlife))</f>
        <v>0</v>
      </c>
      <c r="AZ601" s="168">
        <f>IF(A10taxstdlife="n/a","n/a",IF(AZ$3&gt;(A10taxstdlife+$E601),((Input!$I$152+Input!$I$118)*$I$7)-SUM($I601:AY601),((Input!$I$152+Input!$I$118)*$I$7)/A10taxstdlife))</f>
        <v>0</v>
      </c>
      <c r="BA601" s="168">
        <f>IF(A10taxstdlife="n/a","n/a",IF(BA$3&gt;(A10taxstdlife+$E601),((Input!$I$152+Input!$I$118)*$I$7)-SUM($I601:AZ601),((Input!$I$152+Input!$I$118)*$I$7)/A10taxstdlife))</f>
        <v>0</v>
      </c>
      <c r="BB601" s="168">
        <f>IF(A10taxstdlife="n/a","n/a",IF(BB$3&gt;(A10taxstdlife+$E601),((Input!$I$152+Input!$I$118)*$I$7)-SUM($I601:BA601),((Input!$I$152+Input!$I$118)*$I$7)/A10taxstdlife))</f>
        <v>0</v>
      </c>
      <c r="BC601" s="168">
        <f>IF(A10taxstdlife="n/a","n/a",IF(BC$3&gt;(A10taxstdlife+$E601),((Input!$I$152+Input!$I$118)*$I$7)-SUM($I601:BB601),((Input!$I$152+Input!$I$118)*$I$7)/A10taxstdlife))</f>
        <v>0</v>
      </c>
      <c r="BD601" s="168">
        <f>IF(A10taxstdlife="n/a","n/a",IF(BD$3&gt;(A10taxstdlife+$E601),((Input!$I$152+Input!$I$118)*$I$7)-SUM($I601:BC601),((Input!$I$152+Input!$I$118)*$I$7)/A10taxstdlife))</f>
        <v>0</v>
      </c>
      <c r="BE601" s="168">
        <f>IF(A10taxstdlife="n/a","n/a",IF(BE$3&gt;(A10taxstdlife+$E601),((Input!$I$152+Input!$I$118)*$I$7)-SUM($I601:BD601),((Input!$I$152+Input!$I$118)*$I$7)/A10taxstdlife))</f>
        <v>0</v>
      </c>
      <c r="BF601" s="168">
        <f>IF(A10taxstdlife="n/a","n/a",IF(BF$3&gt;(A10taxstdlife+$E601),((Input!$I$152+Input!$I$118)*$I$7)-SUM($I601:BE601),((Input!$I$152+Input!$I$118)*$I$7)/A10taxstdlife))</f>
        <v>0</v>
      </c>
      <c r="BG601" s="168">
        <f>IF(A10taxstdlife="n/a","n/a",IF(BG$3&gt;(A10taxstdlife+$E601),((Input!$I$152+Input!$I$118)*$I$7)-SUM($I601:BF601),((Input!$I$152+Input!$I$118)*$I$7)/A10taxstdlife))</f>
        <v>0</v>
      </c>
      <c r="BH601" s="168">
        <f>IF(A10taxstdlife="n/a","n/a",IF(BH$3&gt;(A10taxstdlife+$E601),((Input!$I$152+Input!$I$118)*$I$7)-SUM($I601:BG601),((Input!$I$152+Input!$I$118)*$I$7)/A10taxstdlife))</f>
        <v>0</v>
      </c>
      <c r="BI601" s="168">
        <f>IF(A10taxstdlife="n/a","n/a",IF(BI$3&gt;(A10taxstdlife+$E601),((Input!$I$152+Input!$I$118)*$I$7)-SUM($I601:BH601),((Input!$I$152+Input!$I$118)*$I$7)/A10taxstdlife))</f>
        <v>0</v>
      </c>
      <c r="BJ601" s="20"/>
      <c r="BK601" s="20"/>
      <c r="BL601"/>
      <c r="BM601"/>
      <c r="BN601"/>
      <c r="BO601"/>
      <c r="BP601"/>
      <c r="BQ601"/>
      <c r="BR601"/>
      <c r="BS601"/>
      <c r="BT601"/>
      <c r="BU601"/>
      <c r="BV601"/>
      <c r="BW601"/>
      <c r="BX601"/>
      <c r="BY601"/>
      <c r="BZ601"/>
      <c r="CA601"/>
      <c r="CB601"/>
      <c r="CC601"/>
      <c r="CD601"/>
      <c r="CE601"/>
      <c r="CF601"/>
      <c r="CG601"/>
      <c r="CH601"/>
      <c r="CI601"/>
      <c r="CJ601"/>
      <c r="CK601"/>
      <c r="CL601"/>
      <c r="CM601"/>
      <c r="CN601"/>
      <c r="CO601"/>
      <c r="CP601"/>
      <c r="CQ601"/>
      <c r="CR601"/>
      <c r="CS601"/>
      <c r="CT601"/>
      <c r="CU601"/>
      <c r="CV601"/>
      <c r="CW601"/>
      <c r="CX601"/>
      <c r="CY601"/>
      <c r="CZ601"/>
      <c r="DA601"/>
      <c r="DB601"/>
      <c r="DC601"/>
      <c r="DD601"/>
      <c r="DE601"/>
      <c r="DF601"/>
      <c r="DG601"/>
      <c r="DH601"/>
      <c r="DI601"/>
      <c r="DJ601"/>
      <c r="DK601"/>
      <c r="DL601"/>
      <c r="DM601"/>
      <c r="DN601"/>
      <c r="DO601"/>
      <c r="DP601"/>
      <c r="DQ601"/>
      <c r="DR601"/>
      <c r="DS601"/>
      <c r="DT601"/>
      <c r="DU601"/>
      <c r="DV601"/>
      <c r="DW601"/>
      <c r="DX601"/>
      <c r="DY601"/>
      <c r="DZ601"/>
      <c r="EA601"/>
      <c r="EB601"/>
      <c r="EC601"/>
      <c r="ED601"/>
      <c r="EE601"/>
      <c r="EF601"/>
      <c r="EG601"/>
      <c r="EH601"/>
      <c r="EI601"/>
      <c r="EJ601"/>
      <c r="EK601"/>
      <c r="EL601"/>
      <c r="EM601"/>
      <c r="EN601"/>
      <c r="EO601"/>
      <c r="EP601"/>
      <c r="EQ601"/>
      <c r="ER601"/>
      <c r="ES601"/>
      <c r="ET601"/>
      <c r="EU601"/>
      <c r="EV601"/>
      <c r="EW601"/>
      <c r="EX601"/>
      <c r="EY601"/>
      <c r="EZ601"/>
      <c r="FA601"/>
      <c r="FB601"/>
      <c r="FC601"/>
      <c r="FD601"/>
      <c r="FE601"/>
      <c r="FF601"/>
      <c r="FG601"/>
      <c r="FH601"/>
      <c r="FI601"/>
      <c r="FJ601"/>
      <c r="FK601"/>
      <c r="FL601"/>
      <c r="FM601"/>
      <c r="FN601"/>
      <c r="FO601"/>
      <c r="FP601"/>
      <c r="FQ601"/>
      <c r="FR601"/>
      <c r="FS601"/>
      <c r="FT601"/>
      <c r="FU601"/>
      <c r="FV601"/>
      <c r="FW601"/>
      <c r="FX601"/>
      <c r="FY601"/>
      <c r="FZ601"/>
      <c r="GA601"/>
      <c r="GB601"/>
      <c r="GC601"/>
      <c r="GD601"/>
      <c r="GE601"/>
      <c r="GF601"/>
      <c r="GG601"/>
      <c r="GH601"/>
      <c r="GI601"/>
      <c r="GJ601"/>
      <c r="GK601"/>
      <c r="GL601"/>
      <c r="GM601"/>
      <c r="GN601"/>
      <c r="GO601"/>
      <c r="GP601"/>
      <c r="GQ601"/>
      <c r="GR601"/>
      <c r="GS601"/>
      <c r="GT601"/>
      <c r="GU601"/>
      <c r="GV601"/>
      <c r="GW601"/>
      <c r="GX601"/>
      <c r="GY601"/>
      <c r="GZ601"/>
      <c r="HA601"/>
      <c r="HB601"/>
      <c r="HC601"/>
      <c r="HD601"/>
      <c r="HE601"/>
      <c r="HF601"/>
      <c r="HG601"/>
      <c r="HH601"/>
      <c r="HI601"/>
      <c r="HJ601"/>
      <c r="HK601"/>
      <c r="HL601"/>
      <c r="HM601"/>
      <c r="HN601"/>
      <c r="HO601"/>
      <c r="HP601"/>
      <c r="HQ601"/>
      <c r="HR601"/>
      <c r="HS601"/>
      <c r="HT601"/>
      <c r="HU601"/>
      <c r="HV601"/>
      <c r="HW601"/>
      <c r="HX601"/>
      <c r="HY601"/>
      <c r="HZ601"/>
      <c r="IA601"/>
      <c r="IB601"/>
      <c r="IC601"/>
      <c r="ID601"/>
      <c r="IE601"/>
      <c r="IF601"/>
      <c r="IG601"/>
      <c r="IH601"/>
      <c r="II601"/>
      <c r="IJ601"/>
      <c r="IK601"/>
      <c r="IL601"/>
      <c r="IM601"/>
      <c r="IN601"/>
      <c r="IO601"/>
      <c r="IP601"/>
      <c r="IQ601"/>
      <c r="IR601"/>
      <c r="IS601"/>
      <c r="IT601"/>
      <c r="IU601"/>
      <c r="IV601"/>
    </row>
    <row r="602" spans="1:256" s="5" customFormat="1" hidden="1" outlineLevel="2">
      <c r="A602" s="20"/>
      <c r="B602" s="20"/>
      <c r="C602" s="38"/>
      <c r="D602" s="641"/>
      <c r="E602" s="287">
        <v>4</v>
      </c>
      <c r="F602" s="40"/>
      <c r="G602" s="313"/>
      <c r="H602" s="315"/>
      <c r="I602" s="315"/>
      <c r="J602" s="314"/>
      <c r="K602" s="168">
        <f>IF(A10taxstdlife="n/a","n/a",IF(K$3&gt;(A10taxstdlife+$E602),((Input!$J$152+Input!$J$118)*$J$7)-SUM($J602:J602),((Input!$J$152+Input!$J$118)*$J$7)/A10taxstdlife))</f>
        <v>0</v>
      </c>
      <c r="L602" s="168">
        <f>IF(A10taxstdlife="n/a","n/a",IF(L$3&gt;(A10taxstdlife+$E602),((Input!$J$152+Input!$J$118)*$J$7)-SUM($J602:K602),((Input!$J$152+Input!$J$118)*$J$7)/A10taxstdlife))</f>
        <v>0</v>
      </c>
      <c r="M602" s="168">
        <f>IF(A10taxstdlife="n/a","n/a",IF(M$3&gt;(A10taxstdlife+$E602),((Input!$J$152+Input!$J$118)*$J$7)-SUM($J602:L602),((Input!$J$152+Input!$J$118)*$J$7)/A10taxstdlife))</f>
        <v>0</v>
      </c>
      <c r="N602" s="168">
        <f>IF(A10taxstdlife="n/a","n/a",IF(N$3&gt;(A10taxstdlife+$E602),((Input!$J$152+Input!$J$118)*$J$7)-SUM($J602:M602),((Input!$J$152+Input!$J$118)*$J$7)/A10taxstdlife))</f>
        <v>0</v>
      </c>
      <c r="O602" s="168">
        <f>IF(A10taxstdlife="n/a","n/a",IF(O$3&gt;(A10taxstdlife+$E602),((Input!$J$152+Input!$J$118)*$J$7)-SUM($J602:N602),((Input!$J$152+Input!$J$118)*$J$7)/A10taxstdlife))</f>
        <v>0</v>
      </c>
      <c r="P602" s="168">
        <f>IF(A10taxstdlife="n/a","n/a",IF(P$3&gt;(A10taxstdlife+$E602),((Input!$J$152+Input!$J$118)*$J$7)-SUM($J602:O602),((Input!$J$152+Input!$J$118)*$J$7)/A10taxstdlife))</f>
        <v>0</v>
      </c>
      <c r="Q602" s="168">
        <f>IF(A10taxstdlife="n/a","n/a",IF(Q$3&gt;(A10taxstdlife+$E602),((Input!$J$152+Input!$J$118)*$J$7)-SUM($J602:P602),((Input!$J$152+Input!$J$118)*$J$7)/A10taxstdlife))</f>
        <v>0</v>
      </c>
      <c r="R602" s="168">
        <f>IF(A10taxstdlife="n/a","n/a",IF(R$3&gt;(A10taxstdlife+$E602),((Input!$J$152+Input!$J$118)*$J$7)-SUM($J602:Q602),((Input!$J$152+Input!$J$118)*$J$7)/A10taxstdlife))</f>
        <v>0</v>
      </c>
      <c r="S602" s="168">
        <f>IF(A10taxstdlife="n/a","n/a",IF(S$3&gt;(A10taxstdlife+$E602),((Input!$J$152+Input!$J$118)*$J$7)-SUM($J602:R602),((Input!$J$152+Input!$J$118)*$J$7)/A10taxstdlife))</f>
        <v>0</v>
      </c>
      <c r="T602" s="168">
        <f>IF(A10taxstdlife="n/a","n/a",IF(T$3&gt;(A10taxstdlife+$E602),((Input!$J$152+Input!$J$118)*$J$7)-SUM($J602:S602),((Input!$J$152+Input!$J$118)*$J$7)/A10taxstdlife))</f>
        <v>0</v>
      </c>
      <c r="U602" s="168">
        <f>IF(A10taxstdlife="n/a","n/a",IF(U$3&gt;(A10taxstdlife+$E602),((Input!$J$152+Input!$J$118)*$J$7)-SUM($J602:T602),((Input!$J$152+Input!$J$118)*$J$7)/A10taxstdlife))</f>
        <v>0</v>
      </c>
      <c r="V602" s="168">
        <f>IF(A10taxstdlife="n/a","n/a",IF(V$3&gt;(A10taxstdlife+$E602),((Input!$J$152+Input!$J$118)*$J$7)-SUM($J602:U602),((Input!$J$152+Input!$J$118)*$J$7)/A10taxstdlife))</f>
        <v>0</v>
      </c>
      <c r="W602" s="168">
        <f>IF(A10taxstdlife="n/a","n/a",IF(W$3&gt;(A10taxstdlife+$E602),((Input!$J$152+Input!$J$118)*$J$7)-SUM($J602:V602),((Input!$J$152+Input!$J$118)*$J$7)/A10taxstdlife))</f>
        <v>0</v>
      </c>
      <c r="X602" s="168">
        <f>IF(A10taxstdlife="n/a","n/a",IF(X$3&gt;(A10taxstdlife+$E602),((Input!$J$152+Input!$J$118)*$J$7)-SUM($J602:W602),((Input!$J$152+Input!$J$118)*$J$7)/A10taxstdlife))</f>
        <v>0</v>
      </c>
      <c r="Y602" s="168">
        <f>IF(A10taxstdlife="n/a","n/a",IF(Y$3&gt;(A10taxstdlife+$E602),((Input!$J$152+Input!$J$118)*$J$7)-SUM($J602:X602),((Input!$J$152+Input!$J$118)*$J$7)/A10taxstdlife))</f>
        <v>0</v>
      </c>
      <c r="Z602" s="168">
        <f>IF(A10taxstdlife="n/a","n/a",IF(Z$3&gt;(A10taxstdlife+$E602),((Input!$J$152+Input!$J$118)*$J$7)-SUM($J602:Y602),((Input!$J$152+Input!$J$118)*$J$7)/A10taxstdlife))</f>
        <v>0</v>
      </c>
      <c r="AA602" s="168">
        <f>IF(A10taxstdlife="n/a","n/a",IF(AA$3&gt;(A10taxstdlife+$E602),((Input!$J$152+Input!$J$118)*$J$7)-SUM($J602:Z602),((Input!$J$152+Input!$J$118)*$J$7)/A10taxstdlife))</f>
        <v>0</v>
      </c>
      <c r="AB602" s="168">
        <f>IF(A10taxstdlife="n/a","n/a",IF(AB$3&gt;(A10taxstdlife+$E602),((Input!$J$152+Input!$J$118)*$J$7)-SUM($J602:AA602),((Input!$J$152+Input!$J$118)*$J$7)/A10taxstdlife))</f>
        <v>0</v>
      </c>
      <c r="AC602" s="168">
        <f>IF(A10taxstdlife="n/a","n/a",IF(AC$3&gt;(A10taxstdlife+$E602),((Input!$J$152+Input!$J$118)*$J$7)-SUM($J602:AB602),((Input!$J$152+Input!$J$118)*$J$7)/A10taxstdlife))</f>
        <v>0</v>
      </c>
      <c r="AD602" s="168">
        <f>IF(A10taxstdlife="n/a","n/a",IF(AD$3&gt;(A10taxstdlife+$E602),((Input!$J$152+Input!$J$118)*$J$7)-SUM($J602:AC602),((Input!$J$152+Input!$J$118)*$J$7)/A10taxstdlife))</f>
        <v>0</v>
      </c>
      <c r="AE602" s="168">
        <f>IF(A10taxstdlife="n/a","n/a",IF(AE$3&gt;(A10taxstdlife+$E602),((Input!$J$152+Input!$J$118)*$J$7)-SUM($J602:AD602),((Input!$J$152+Input!$J$118)*$J$7)/A10taxstdlife))</f>
        <v>0</v>
      </c>
      <c r="AF602" s="168">
        <f>IF(A10taxstdlife="n/a","n/a",IF(AF$3&gt;(A10taxstdlife+$E602),((Input!$J$152+Input!$J$118)*$J$7)-SUM($J602:AE602),((Input!$J$152+Input!$J$118)*$J$7)/A10taxstdlife))</f>
        <v>0</v>
      </c>
      <c r="AG602" s="168">
        <f>IF(A10taxstdlife="n/a","n/a",IF(AG$3&gt;(A10taxstdlife+$E602),((Input!$J$152+Input!$J$118)*$J$7)-SUM($J602:AF602),((Input!$J$152+Input!$J$118)*$J$7)/A10taxstdlife))</f>
        <v>0</v>
      </c>
      <c r="AH602" s="168">
        <f>IF(A10taxstdlife="n/a","n/a",IF(AH$3&gt;(A10taxstdlife+$E602),((Input!$J$152+Input!$J$118)*$J$7)-SUM($J602:AG602),((Input!$J$152+Input!$J$118)*$J$7)/A10taxstdlife))</f>
        <v>0</v>
      </c>
      <c r="AI602" s="168">
        <f>IF(A10taxstdlife="n/a","n/a",IF(AI$3&gt;(A10taxstdlife+$E602),((Input!$J$152+Input!$J$118)*$J$7)-SUM($J602:AH602),((Input!$J$152+Input!$J$118)*$J$7)/A10taxstdlife))</f>
        <v>0</v>
      </c>
      <c r="AJ602" s="168">
        <f>IF(A10taxstdlife="n/a","n/a",IF(AJ$3&gt;(A10taxstdlife+$E602),((Input!$J$152+Input!$J$118)*$J$7)-SUM($J602:AI602),((Input!$J$152+Input!$J$118)*$J$7)/A10taxstdlife))</f>
        <v>0</v>
      </c>
      <c r="AK602" s="168">
        <f>IF(A10taxstdlife="n/a","n/a",IF(AK$3&gt;(A10taxstdlife+$E602),((Input!$J$152+Input!$J$118)*$J$7)-SUM($J602:AJ602),((Input!$J$152+Input!$J$118)*$J$7)/A10taxstdlife))</f>
        <v>0</v>
      </c>
      <c r="AL602" s="168">
        <f>IF(A10taxstdlife="n/a","n/a",IF(AL$3&gt;(A10taxstdlife+$E602),((Input!$J$152+Input!$J$118)*$J$7)-SUM($J602:AK602),((Input!$J$152+Input!$J$118)*$J$7)/A10taxstdlife))</f>
        <v>0</v>
      </c>
      <c r="AM602" s="168">
        <f>IF(A10taxstdlife="n/a","n/a",IF(AM$3&gt;(A10taxstdlife+$E602),((Input!$J$152+Input!$J$118)*$J$7)-SUM($J602:AL602),((Input!$J$152+Input!$J$118)*$J$7)/A10taxstdlife))</f>
        <v>0</v>
      </c>
      <c r="AN602" s="168">
        <f>IF(A10taxstdlife="n/a","n/a",IF(AN$3&gt;(A10taxstdlife+$E602),((Input!$J$152+Input!$J$118)*$J$7)-SUM($J602:AM602),((Input!$J$152+Input!$J$118)*$J$7)/A10taxstdlife))</f>
        <v>0</v>
      </c>
      <c r="AO602" s="168">
        <f>IF(A10taxstdlife="n/a","n/a",IF(AO$3&gt;(A10taxstdlife+$E602),((Input!$J$152+Input!$J$118)*$J$7)-SUM($J602:AN602),((Input!$J$152+Input!$J$118)*$J$7)/A10taxstdlife))</f>
        <v>0</v>
      </c>
      <c r="AP602" s="168">
        <f>IF(A10taxstdlife="n/a","n/a",IF(AP$3&gt;(A10taxstdlife+$E602),((Input!$J$152+Input!$J$118)*$J$7)-SUM($J602:AO602),((Input!$J$152+Input!$J$118)*$J$7)/A10taxstdlife))</f>
        <v>0</v>
      </c>
      <c r="AQ602" s="168">
        <f>IF(A10taxstdlife="n/a","n/a",IF(AQ$3&gt;(A10taxstdlife+$E602),((Input!$J$152+Input!$J$118)*$J$7)-SUM($J602:AP602),((Input!$J$152+Input!$J$118)*$J$7)/A10taxstdlife))</f>
        <v>0</v>
      </c>
      <c r="AR602" s="168">
        <f>IF(A10taxstdlife="n/a","n/a",IF(AR$3&gt;(A10taxstdlife+$E602),((Input!$J$152+Input!$J$118)*$J$7)-SUM($J602:AQ602),((Input!$J$152+Input!$J$118)*$J$7)/A10taxstdlife))</f>
        <v>0</v>
      </c>
      <c r="AS602" s="168">
        <f>IF(A10taxstdlife="n/a","n/a",IF(AS$3&gt;(A10taxstdlife+$E602),((Input!$J$152+Input!$J$118)*$J$7)-SUM($J602:AR602),((Input!$J$152+Input!$J$118)*$J$7)/A10taxstdlife))</f>
        <v>0</v>
      </c>
      <c r="AT602" s="168">
        <f>IF(A10taxstdlife="n/a","n/a",IF(AT$3&gt;(A10taxstdlife+$E602),((Input!$J$152+Input!$J$118)*$J$7)-SUM($J602:AS602),((Input!$J$152+Input!$J$118)*$J$7)/A10taxstdlife))</f>
        <v>0</v>
      </c>
      <c r="AU602" s="168">
        <f>IF(A10taxstdlife="n/a","n/a",IF(AU$3&gt;(A10taxstdlife+$E602),((Input!$J$152+Input!$J$118)*$J$7)-SUM($J602:AT602),((Input!$J$152+Input!$J$118)*$J$7)/A10taxstdlife))</f>
        <v>0</v>
      </c>
      <c r="AV602" s="168">
        <f>IF(A10taxstdlife="n/a","n/a",IF(AV$3&gt;(A10taxstdlife+$E602),((Input!$J$152+Input!$J$118)*$J$7)-SUM($J602:AU602),((Input!$J$152+Input!$J$118)*$J$7)/A10taxstdlife))</f>
        <v>0</v>
      </c>
      <c r="AW602" s="168">
        <f>IF(A10taxstdlife="n/a","n/a",IF(AW$3&gt;(A10taxstdlife+$E602),((Input!$J$152+Input!$J$118)*$J$7)-SUM($J602:AV602),((Input!$J$152+Input!$J$118)*$J$7)/A10taxstdlife))</f>
        <v>0</v>
      </c>
      <c r="AX602" s="168">
        <f>IF(A10taxstdlife="n/a","n/a",IF(AX$3&gt;(A10taxstdlife+$E602),((Input!$J$152+Input!$J$118)*$J$7)-SUM($J602:AW602),((Input!$J$152+Input!$J$118)*$J$7)/A10taxstdlife))</f>
        <v>0</v>
      </c>
      <c r="AY602" s="168">
        <f>IF(A10taxstdlife="n/a","n/a",IF(AY$3&gt;(A10taxstdlife+$E602),((Input!$J$152+Input!$J$118)*$J$7)-SUM($J602:AX602),((Input!$J$152+Input!$J$118)*$J$7)/A10taxstdlife))</f>
        <v>0</v>
      </c>
      <c r="AZ602" s="168">
        <f>IF(A10taxstdlife="n/a","n/a",IF(AZ$3&gt;(A10taxstdlife+$E602),((Input!$J$152+Input!$J$118)*$J$7)-SUM($J602:AY602),((Input!$J$152+Input!$J$118)*$J$7)/A10taxstdlife))</f>
        <v>0</v>
      </c>
      <c r="BA602" s="168">
        <f>IF(A10taxstdlife="n/a","n/a",IF(BA$3&gt;(A10taxstdlife+$E602),((Input!$J$152+Input!$J$118)*$J$7)-SUM($J602:AZ602),((Input!$J$152+Input!$J$118)*$J$7)/A10taxstdlife))</f>
        <v>0</v>
      </c>
      <c r="BB602" s="168">
        <f>IF(A10taxstdlife="n/a","n/a",IF(BB$3&gt;(A10taxstdlife+$E602),((Input!$J$152+Input!$J$118)*$J$7)-SUM($J602:BA602),((Input!$J$152+Input!$J$118)*$J$7)/A10taxstdlife))</f>
        <v>0</v>
      </c>
      <c r="BC602" s="168">
        <f>IF(A10taxstdlife="n/a","n/a",IF(BC$3&gt;(A10taxstdlife+$E602),((Input!$J$152+Input!$J$118)*$J$7)-SUM($J602:BB602),((Input!$J$152+Input!$J$118)*$J$7)/A10taxstdlife))</f>
        <v>0</v>
      </c>
      <c r="BD602" s="168">
        <f>IF(A10taxstdlife="n/a","n/a",IF(BD$3&gt;(A10taxstdlife+$E602),((Input!$J$152+Input!$J$118)*$J$7)-SUM($J602:BC602),((Input!$J$152+Input!$J$118)*$J$7)/A10taxstdlife))</f>
        <v>0</v>
      </c>
      <c r="BE602" s="168">
        <f>IF(A10taxstdlife="n/a","n/a",IF(BE$3&gt;(A10taxstdlife+$E602),((Input!$J$152+Input!$J$118)*$J$7)-SUM($J602:BD602),((Input!$J$152+Input!$J$118)*$J$7)/A10taxstdlife))</f>
        <v>0</v>
      </c>
      <c r="BF602" s="168">
        <f>IF(A10taxstdlife="n/a","n/a",IF(BF$3&gt;(A10taxstdlife+$E602),((Input!$J$152+Input!$J$118)*$J$7)-SUM($J602:BE602),((Input!$J$152+Input!$J$118)*$J$7)/A10taxstdlife))</f>
        <v>0</v>
      </c>
      <c r="BG602" s="168">
        <f>IF(A10taxstdlife="n/a","n/a",IF(BG$3&gt;(A10taxstdlife+$E602),((Input!$J$152+Input!$J$118)*$J$7)-SUM($J602:BF602),((Input!$J$152+Input!$J$118)*$J$7)/A10taxstdlife))</f>
        <v>0</v>
      </c>
      <c r="BH602" s="168">
        <f>IF(A10taxstdlife="n/a","n/a",IF(BH$3&gt;(A10taxstdlife+$E602),((Input!$J$152+Input!$J$118)*$J$7)-SUM($J602:BG602),((Input!$J$152+Input!$J$118)*$J$7)/A10taxstdlife))</f>
        <v>0</v>
      </c>
      <c r="BI602" s="168">
        <f>IF(A10taxstdlife="n/a","n/a",IF(BI$3&gt;(A10taxstdlife+$E602),((Input!$J$152+Input!$J$118)*$J$7)-SUM($J602:BH602),((Input!$J$152+Input!$J$118)*$J$7)/A10taxstdlife))</f>
        <v>0</v>
      </c>
      <c r="BJ602" s="20"/>
      <c r="BK602" s="20"/>
      <c r="BL602"/>
      <c r="BM602"/>
      <c r="BN602"/>
      <c r="BO602"/>
      <c r="BP602"/>
      <c r="BQ602"/>
      <c r="BR602"/>
      <c r="BS602"/>
      <c r="BT602"/>
      <c r="BU602"/>
      <c r="BV602"/>
      <c r="BW602"/>
      <c r="BX602"/>
      <c r="BY602"/>
      <c r="BZ602"/>
      <c r="CA602"/>
      <c r="CB602"/>
      <c r="CC602"/>
      <c r="CD602"/>
      <c r="CE602"/>
      <c r="CF602"/>
      <c r="CG602"/>
      <c r="CH602"/>
      <c r="CI602"/>
      <c r="CJ602"/>
      <c r="CK602"/>
      <c r="CL602"/>
      <c r="CM602"/>
      <c r="CN602"/>
      <c r="CO602"/>
      <c r="CP602"/>
      <c r="CQ602"/>
      <c r="CR602"/>
      <c r="CS602"/>
      <c r="CT602"/>
      <c r="CU602"/>
      <c r="CV602"/>
      <c r="CW602"/>
      <c r="CX602"/>
      <c r="CY602"/>
      <c r="CZ602"/>
      <c r="DA602"/>
      <c r="DB602"/>
      <c r="DC602"/>
      <c r="DD602"/>
      <c r="DE602"/>
      <c r="DF602"/>
      <c r="DG602"/>
      <c r="DH602"/>
      <c r="DI602"/>
      <c r="DJ602"/>
      <c r="DK602"/>
      <c r="DL602"/>
      <c r="DM602"/>
      <c r="DN602"/>
      <c r="DO602"/>
      <c r="DP602"/>
      <c r="DQ602"/>
      <c r="DR602"/>
      <c r="DS602"/>
      <c r="DT602"/>
      <c r="DU602"/>
      <c r="DV602"/>
      <c r="DW602"/>
      <c r="DX602"/>
      <c r="DY602"/>
      <c r="DZ602"/>
      <c r="EA602"/>
      <c r="EB602"/>
      <c r="EC602"/>
      <c r="ED602"/>
      <c r="EE602"/>
      <c r="EF602"/>
      <c r="EG602"/>
      <c r="EH602"/>
      <c r="EI602"/>
      <c r="EJ602"/>
      <c r="EK602"/>
      <c r="EL602"/>
      <c r="EM602"/>
      <c r="EN602"/>
      <c r="EO602"/>
      <c r="EP602"/>
      <c r="EQ602"/>
      <c r="ER602"/>
      <c r="ES602"/>
      <c r="ET602"/>
      <c r="EU602"/>
      <c r="EV602"/>
      <c r="EW602"/>
      <c r="EX602"/>
      <c r="EY602"/>
      <c r="EZ602"/>
      <c r="FA602"/>
      <c r="FB602"/>
      <c r="FC602"/>
      <c r="FD602"/>
      <c r="FE602"/>
      <c r="FF602"/>
      <c r="FG602"/>
      <c r="FH602"/>
      <c r="FI602"/>
      <c r="FJ602"/>
      <c r="FK602"/>
      <c r="FL602"/>
      <c r="FM602"/>
      <c r="FN602"/>
      <c r="FO602"/>
      <c r="FP602"/>
      <c r="FQ602"/>
      <c r="FR602"/>
      <c r="FS602"/>
      <c r="FT602"/>
      <c r="FU602"/>
      <c r="FV602"/>
      <c r="FW602"/>
      <c r="FX602"/>
      <c r="FY602"/>
      <c r="FZ602"/>
      <c r="GA602"/>
      <c r="GB602"/>
      <c r="GC602"/>
      <c r="GD602"/>
      <c r="GE602"/>
      <c r="GF602"/>
      <c r="GG602"/>
      <c r="GH602"/>
      <c r="GI602"/>
      <c r="GJ602"/>
      <c r="GK602"/>
      <c r="GL602"/>
      <c r="GM602"/>
      <c r="GN602"/>
      <c r="GO602"/>
      <c r="GP602"/>
      <c r="GQ602"/>
      <c r="GR602"/>
      <c r="GS602"/>
      <c r="GT602"/>
      <c r="GU602"/>
      <c r="GV602"/>
      <c r="GW602"/>
      <c r="GX602"/>
      <c r="GY602"/>
      <c r="GZ602"/>
      <c r="HA602"/>
      <c r="HB602"/>
      <c r="HC602"/>
      <c r="HD602"/>
      <c r="HE602"/>
      <c r="HF602"/>
      <c r="HG602"/>
      <c r="HH602"/>
      <c r="HI602"/>
      <c r="HJ602"/>
      <c r="HK602"/>
      <c r="HL602"/>
      <c r="HM602"/>
      <c r="HN602"/>
      <c r="HO602"/>
      <c r="HP602"/>
      <c r="HQ602"/>
      <c r="HR602"/>
      <c r="HS602"/>
      <c r="HT602"/>
      <c r="HU602"/>
      <c r="HV602"/>
      <c r="HW602"/>
      <c r="HX602"/>
      <c r="HY602"/>
      <c r="HZ602"/>
      <c r="IA602"/>
      <c r="IB602"/>
      <c r="IC602"/>
      <c r="ID602"/>
      <c r="IE602"/>
      <c r="IF602"/>
      <c r="IG602"/>
      <c r="IH602"/>
      <c r="II602"/>
      <c r="IJ602"/>
      <c r="IK602"/>
      <c r="IL602"/>
      <c r="IM602"/>
      <c r="IN602"/>
      <c r="IO602"/>
      <c r="IP602"/>
      <c r="IQ602"/>
      <c r="IR602"/>
      <c r="IS602"/>
      <c r="IT602"/>
      <c r="IU602"/>
      <c r="IV602"/>
    </row>
    <row r="603" spans="1:256" s="5" customFormat="1" hidden="1" outlineLevel="2">
      <c r="A603" s="20"/>
      <c r="B603" s="20"/>
      <c r="C603" s="38"/>
      <c r="D603" s="641"/>
      <c r="E603" s="287">
        <v>5</v>
      </c>
      <c r="F603" s="40"/>
      <c r="G603" s="313"/>
      <c r="H603" s="315"/>
      <c r="I603" s="315"/>
      <c r="J603" s="315"/>
      <c r="K603" s="314"/>
      <c r="L603" s="168">
        <f>IF(A10taxstdlife="n/a","n/a",IF(L$3&gt;(A10taxstdlife+$E603),((Input!$K$152+Input!$K$118)*$K$7)-SUM($K603:K603),((Input!$K$152+Input!$K$118)*$K$7)/A10taxstdlife))</f>
        <v>0</v>
      </c>
      <c r="M603" s="168">
        <f>IF(A10taxstdlife="n/a","n/a",IF(M$3&gt;(A10taxstdlife+$E603),((Input!$K$152+Input!$K$118)*$K$7)-SUM($K603:L603),((Input!$K$152+Input!$K$118)*$K$7)/A10taxstdlife))</f>
        <v>0</v>
      </c>
      <c r="N603" s="168">
        <f>IF(A10taxstdlife="n/a","n/a",IF(N$3&gt;(A10taxstdlife+$E603),((Input!$K$152+Input!$K$118)*$K$7)-SUM($K603:M603),((Input!$K$152+Input!$K$118)*$K$7)/A10taxstdlife))</f>
        <v>0</v>
      </c>
      <c r="O603" s="168">
        <f>IF(A10taxstdlife="n/a","n/a",IF(O$3&gt;(A10taxstdlife+$E603),((Input!$K$152+Input!$K$118)*$K$7)-SUM($K603:N603),((Input!$K$152+Input!$K$118)*$K$7)/A10taxstdlife))</f>
        <v>0</v>
      </c>
      <c r="P603" s="168">
        <f>IF(A10taxstdlife="n/a","n/a",IF(P$3&gt;(A10taxstdlife+$E603),((Input!$K$152+Input!$K$118)*$K$7)-SUM($K603:O603),((Input!$K$152+Input!$K$118)*$K$7)/A10taxstdlife))</f>
        <v>0</v>
      </c>
      <c r="Q603" s="168">
        <f>IF(A10taxstdlife="n/a","n/a",IF(Q$3&gt;(A10taxstdlife+$E603),((Input!$K$152+Input!$K$118)*$K$7)-SUM($K603:P603),((Input!$K$152+Input!$K$118)*$K$7)/A10taxstdlife))</f>
        <v>0</v>
      </c>
      <c r="R603" s="168">
        <f>IF(A10taxstdlife="n/a","n/a",IF(R$3&gt;(A10taxstdlife+$E603),((Input!$K$152+Input!$K$118)*$K$7)-SUM($K603:Q603),((Input!$K$152+Input!$K$118)*$K$7)/A10taxstdlife))</f>
        <v>0</v>
      </c>
      <c r="S603" s="168">
        <f>IF(A10taxstdlife="n/a","n/a",IF(S$3&gt;(A10taxstdlife+$E603),((Input!$K$152+Input!$K$118)*$K$7)-SUM($K603:R603),((Input!$K$152+Input!$K$118)*$K$7)/A10taxstdlife))</f>
        <v>0</v>
      </c>
      <c r="T603" s="168">
        <f>IF(A10taxstdlife="n/a","n/a",IF(T$3&gt;(A10taxstdlife+$E603),((Input!$K$152+Input!$K$118)*$K$7)-SUM($K603:S603),((Input!$K$152+Input!$K$118)*$K$7)/A10taxstdlife))</f>
        <v>0</v>
      </c>
      <c r="U603" s="168">
        <f>IF(A10taxstdlife="n/a","n/a",IF(U$3&gt;(A10taxstdlife+$E603),((Input!$K$152+Input!$K$118)*$K$7)-SUM($K603:T603),((Input!$K$152+Input!$K$118)*$K$7)/A10taxstdlife))</f>
        <v>0</v>
      </c>
      <c r="V603" s="168">
        <f>IF(A10taxstdlife="n/a","n/a",IF(V$3&gt;(A10taxstdlife+$E603),((Input!$K$152+Input!$K$118)*$K$7)-SUM($K603:U603),((Input!$K$152+Input!$K$118)*$K$7)/A10taxstdlife))</f>
        <v>0</v>
      </c>
      <c r="W603" s="168">
        <f>IF(A10taxstdlife="n/a","n/a",IF(W$3&gt;(A10taxstdlife+$E603),((Input!$K$152+Input!$K$118)*$K$7)-SUM($K603:V603),((Input!$K$152+Input!$K$118)*$K$7)/A10taxstdlife))</f>
        <v>0</v>
      </c>
      <c r="X603" s="168">
        <f>IF(A10taxstdlife="n/a","n/a",IF(X$3&gt;(A10taxstdlife+$E603),((Input!$K$152+Input!$K$118)*$K$7)-SUM($K603:W603),((Input!$K$152+Input!$K$118)*$K$7)/A10taxstdlife))</f>
        <v>0</v>
      </c>
      <c r="Y603" s="168">
        <f>IF(A10taxstdlife="n/a","n/a",IF(Y$3&gt;(A10taxstdlife+$E603),((Input!$K$152+Input!$K$118)*$K$7)-SUM($K603:X603),((Input!$K$152+Input!$K$118)*$K$7)/A10taxstdlife))</f>
        <v>0</v>
      </c>
      <c r="Z603" s="168">
        <f>IF(A10taxstdlife="n/a","n/a",IF(Z$3&gt;(A10taxstdlife+$E603),((Input!$K$152+Input!$K$118)*$K$7)-SUM($K603:Y603),((Input!$K$152+Input!$K$118)*$K$7)/A10taxstdlife))</f>
        <v>0</v>
      </c>
      <c r="AA603" s="168">
        <f>IF(A10taxstdlife="n/a","n/a",IF(AA$3&gt;(A10taxstdlife+$E603),((Input!$K$152+Input!$K$118)*$K$7)-SUM($K603:Z603),((Input!$K$152+Input!$K$118)*$K$7)/A10taxstdlife))</f>
        <v>0</v>
      </c>
      <c r="AB603" s="168">
        <f>IF(A10taxstdlife="n/a","n/a",IF(AB$3&gt;(A10taxstdlife+$E603),((Input!$K$152+Input!$K$118)*$K$7)-SUM($K603:AA603),((Input!$K$152+Input!$K$118)*$K$7)/A10taxstdlife))</f>
        <v>0</v>
      </c>
      <c r="AC603" s="168">
        <f>IF(A10taxstdlife="n/a","n/a",IF(AC$3&gt;(A10taxstdlife+$E603),((Input!$K$152+Input!$K$118)*$K$7)-SUM($K603:AB603),((Input!$K$152+Input!$K$118)*$K$7)/A10taxstdlife))</f>
        <v>0</v>
      </c>
      <c r="AD603" s="168">
        <f>IF(A10taxstdlife="n/a","n/a",IF(AD$3&gt;(A10taxstdlife+$E603),((Input!$K$152+Input!$K$118)*$K$7)-SUM($K603:AC603),((Input!$K$152+Input!$K$118)*$K$7)/A10taxstdlife))</f>
        <v>0</v>
      </c>
      <c r="AE603" s="168">
        <f>IF(A10taxstdlife="n/a","n/a",IF(AE$3&gt;(A10taxstdlife+$E603),((Input!$K$152+Input!$K$118)*$K$7)-SUM($K603:AD603),((Input!$K$152+Input!$K$118)*$K$7)/A10taxstdlife))</f>
        <v>0</v>
      </c>
      <c r="AF603" s="168">
        <f>IF(A10taxstdlife="n/a","n/a",IF(AF$3&gt;(A10taxstdlife+$E603),((Input!$K$152+Input!$K$118)*$K$7)-SUM($K603:AE603),((Input!$K$152+Input!$K$118)*$K$7)/A10taxstdlife))</f>
        <v>0</v>
      </c>
      <c r="AG603" s="168">
        <f>IF(A10taxstdlife="n/a","n/a",IF(AG$3&gt;(A10taxstdlife+$E603),((Input!$K$152+Input!$K$118)*$K$7)-SUM($K603:AF603),((Input!$K$152+Input!$K$118)*$K$7)/A10taxstdlife))</f>
        <v>0</v>
      </c>
      <c r="AH603" s="168">
        <f>IF(A10taxstdlife="n/a","n/a",IF(AH$3&gt;(A10taxstdlife+$E603),((Input!$K$152+Input!$K$118)*$K$7)-SUM($K603:AG603),((Input!$K$152+Input!$K$118)*$K$7)/A10taxstdlife))</f>
        <v>0</v>
      </c>
      <c r="AI603" s="168">
        <f>IF(A10taxstdlife="n/a","n/a",IF(AI$3&gt;(A10taxstdlife+$E603),((Input!$K$152+Input!$K$118)*$K$7)-SUM($K603:AH603),((Input!$K$152+Input!$K$118)*$K$7)/A10taxstdlife))</f>
        <v>0</v>
      </c>
      <c r="AJ603" s="168">
        <f>IF(A10taxstdlife="n/a","n/a",IF(AJ$3&gt;(A10taxstdlife+$E603),((Input!$K$152+Input!$K$118)*$K$7)-SUM($K603:AI603),((Input!$K$152+Input!$K$118)*$K$7)/A10taxstdlife))</f>
        <v>0</v>
      </c>
      <c r="AK603" s="168">
        <f>IF(A10taxstdlife="n/a","n/a",IF(AK$3&gt;(A10taxstdlife+$E603),((Input!$K$152+Input!$K$118)*$K$7)-SUM($K603:AJ603),((Input!$K$152+Input!$K$118)*$K$7)/A10taxstdlife))</f>
        <v>0</v>
      </c>
      <c r="AL603" s="168">
        <f>IF(A10taxstdlife="n/a","n/a",IF(AL$3&gt;(A10taxstdlife+$E603),((Input!$K$152+Input!$K$118)*$K$7)-SUM($K603:AK603),((Input!$K$152+Input!$K$118)*$K$7)/A10taxstdlife))</f>
        <v>0</v>
      </c>
      <c r="AM603" s="168">
        <f>IF(A10taxstdlife="n/a","n/a",IF(AM$3&gt;(A10taxstdlife+$E603),((Input!$K$152+Input!$K$118)*$K$7)-SUM($K603:AL603),((Input!$K$152+Input!$K$118)*$K$7)/A10taxstdlife))</f>
        <v>0</v>
      </c>
      <c r="AN603" s="168">
        <f>IF(A10taxstdlife="n/a","n/a",IF(AN$3&gt;(A10taxstdlife+$E603),((Input!$K$152+Input!$K$118)*$K$7)-SUM($K603:AM603),((Input!$K$152+Input!$K$118)*$K$7)/A10taxstdlife))</f>
        <v>0</v>
      </c>
      <c r="AO603" s="168">
        <f>IF(A10taxstdlife="n/a","n/a",IF(AO$3&gt;(A10taxstdlife+$E603),((Input!$K$152+Input!$K$118)*$K$7)-SUM($K603:AN603),((Input!$K$152+Input!$K$118)*$K$7)/A10taxstdlife))</f>
        <v>0</v>
      </c>
      <c r="AP603" s="168">
        <f>IF(A10taxstdlife="n/a","n/a",IF(AP$3&gt;(A10taxstdlife+$E603),((Input!$K$152+Input!$K$118)*$K$7)-SUM($K603:AO603),((Input!$K$152+Input!$K$118)*$K$7)/A10taxstdlife))</f>
        <v>0</v>
      </c>
      <c r="AQ603" s="168">
        <f>IF(A10taxstdlife="n/a","n/a",IF(AQ$3&gt;(A10taxstdlife+$E603),((Input!$K$152+Input!$K$118)*$K$7)-SUM($K603:AP603),((Input!$K$152+Input!$K$118)*$K$7)/A10taxstdlife))</f>
        <v>0</v>
      </c>
      <c r="AR603" s="168">
        <f>IF(A10taxstdlife="n/a","n/a",IF(AR$3&gt;(A10taxstdlife+$E603),((Input!$K$152+Input!$K$118)*$K$7)-SUM($K603:AQ603),((Input!$K$152+Input!$K$118)*$K$7)/A10taxstdlife))</f>
        <v>0</v>
      </c>
      <c r="AS603" s="168">
        <f>IF(A10taxstdlife="n/a","n/a",IF(AS$3&gt;(A10taxstdlife+$E603),((Input!$K$152+Input!$K$118)*$K$7)-SUM($K603:AR603),((Input!$K$152+Input!$K$118)*$K$7)/A10taxstdlife))</f>
        <v>0</v>
      </c>
      <c r="AT603" s="168">
        <f>IF(A10taxstdlife="n/a","n/a",IF(AT$3&gt;(A10taxstdlife+$E603),((Input!$K$152+Input!$K$118)*$K$7)-SUM($K603:AS603),((Input!$K$152+Input!$K$118)*$K$7)/A10taxstdlife))</f>
        <v>0</v>
      </c>
      <c r="AU603" s="168">
        <f>IF(A10taxstdlife="n/a","n/a",IF(AU$3&gt;(A10taxstdlife+$E603),((Input!$K$152+Input!$K$118)*$K$7)-SUM($K603:AT603),((Input!$K$152+Input!$K$118)*$K$7)/A10taxstdlife))</f>
        <v>0</v>
      </c>
      <c r="AV603" s="168">
        <f>IF(A10taxstdlife="n/a","n/a",IF(AV$3&gt;(A10taxstdlife+$E603),((Input!$K$152+Input!$K$118)*$K$7)-SUM($K603:AU603),((Input!$K$152+Input!$K$118)*$K$7)/A10taxstdlife))</f>
        <v>0</v>
      </c>
      <c r="AW603" s="168">
        <f>IF(A10taxstdlife="n/a","n/a",IF(AW$3&gt;(A10taxstdlife+$E603),((Input!$K$152+Input!$K$118)*$K$7)-SUM($K603:AV603),((Input!$K$152+Input!$K$118)*$K$7)/A10taxstdlife))</f>
        <v>0</v>
      </c>
      <c r="AX603" s="168">
        <f>IF(A10taxstdlife="n/a","n/a",IF(AX$3&gt;(A10taxstdlife+$E603),((Input!$K$152+Input!$K$118)*$K$7)-SUM($K603:AW603),((Input!$K$152+Input!$K$118)*$K$7)/A10taxstdlife))</f>
        <v>0</v>
      </c>
      <c r="AY603" s="168">
        <f>IF(A10taxstdlife="n/a","n/a",IF(AY$3&gt;(A10taxstdlife+$E603),((Input!$K$152+Input!$K$118)*$K$7)-SUM($K603:AX603),((Input!$K$152+Input!$K$118)*$K$7)/A10taxstdlife))</f>
        <v>0</v>
      </c>
      <c r="AZ603" s="168">
        <f>IF(A10taxstdlife="n/a","n/a",IF(AZ$3&gt;(A10taxstdlife+$E603),((Input!$K$152+Input!$K$118)*$K$7)-SUM($K603:AY603),((Input!$K$152+Input!$K$118)*$K$7)/A10taxstdlife))</f>
        <v>0</v>
      </c>
      <c r="BA603" s="168">
        <f>IF(A10taxstdlife="n/a","n/a",IF(BA$3&gt;(A10taxstdlife+$E603),((Input!$K$152+Input!$K$118)*$K$7)-SUM($K603:AZ603),((Input!$K$152+Input!$K$118)*$K$7)/A10taxstdlife))</f>
        <v>0</v>
      </c>
      <c r="BB603" s="168">
        <f>IF(A10taxstdlife="n/a","n/a",IF(BB$3&gt;(A10taxstdlife+$E603),((Input!$K$152+Input!$K$118)*$K$7)-SUM($K603:BA603),((Input!$K$152+Input!$K$118)*$K$7)/A10taxstdlife))</f>
        <v>0</v>
      </c>
      <c r="BC603" s="168">
        <f>IF(A10taxstdlife="n/a","n/a",IF(BC$3&gt;(A10taxstdlife+$E603),((Input!$K$152+Input!$K$118)*$K$7)-SUM($K603:BB603),((Input!$K$152+Input!$K$118)*$K$7)/A10taxstdlife))</f>
        <v>0</v>
      </c>
      <c r="BD603" s="168">
        <f>IF(A10taxstdlife="n/a","n/a",IF(BD$3&gt;(A10taxstdlife+$E603),((Input!$K$152+Input!$K$118)*$K$7)-SUM($K603:BC603),((Input!$K$152+Input!$K$118)*$K$7)/A10taxstdlife))</f>
        <v>0</v>
      </c>
      <c r="BE603" s="168">
        <f>IF(A10taxstdlife="n/a","n/a",IF(BE$3&gt;(A10taxstdlife+$E603),((Input!$K$152+Input!$K$118)*$K$7)-SUM($K603:BD603),((Input!$K$152+Input!$K$118)*$K$7)/A10taxstdlife))</f>
        <v>0</v>
      </c>
      <c r="BF603" s="168">
        <f>IF(A10taxstdlife="n/a","n/a",IF(BF$3&gt;(A10taxstdlife+$E603),((Input!$K$152+Input!$K$118)*$K$7)-SUM($K603:BE603),((Input!$K$152+Input!$K$118)*$K$7)/A10taxstdlife))</f>
        <v>0</v>
      </c>
      <c r="BG603" s="168">
        <f>IF(A10taxstdlife="n/a","n/a",IF(BG$3&gt;(A10taxstdlife+$E603),((Input!$K$152+Input!$K$118)*$K$7)-SUM($K603:BF603),((Input!$K$152+Input!$K$118)*$K$7)/A10taxstdlife))</f>
        <v>0</v>
      </c>
      <c r="BH603" s="168">
        <f>IF(A10taxstdlife="n/a","n/a",IF(BH$3&gt;(A10taxstdlife+$E603),((Input!$K$152+Input!$K$118)*$K$7)-SUM($K603:BG603),((Input!$K$152+Input!$K$118)*$K$7)/A10taxstdlife))</f>
        <v>0</v>
      </c>
      <c r="BI603" s="168">
        <f>IF(A10taxstdlife="n/a","n/a",IF(BI$3&gt;(A10taxstdlife+$E603),((Input!$K$152+Input!$K$118)*$K$7)-SUM($K603:BH603),((Input!$K$152+Input!$K$118)*$K$7)/A10taxstdlife))</f>
        <v>0</v>
      </c>
      <c r="BJ603" s="20"/>
      <c r="BK603" s="20"/>
      <c r="BL603"/>
      <c r="BM603"/>
      <c r="BN603"/>
      <c r="BO603"/>
      <c r="BP603"/>
      <c r="BQ603"/>
      <c r="BR603"/>
      <c r="BS603"/>
      <c r="BT603"/>
      <c r="BU603"/>
      <c r="BV603"/>
      <c r="BW603"/>
      <c r="BX603"/>
      <c r="BY603"/>
      <c r="BZ603"/>
      <c r="CA603"/>
      <c r="CB603"/>
      <c r="CC603"/>
      <c r="CD603"/>
      <c r="CE603"/>
      <c r="CF603"/>
      <c r="CG603"/>
      <c r="CH603"/>
      <c r="CI603"/>
      <c r="CJ603"/>
      <c r="CK603"/>
      <c r="CL603"/>
      <c r="CM603"/>
      <c r="CN603"/>
      <c r="CO603"/>
      <c r="CP603"/>
      <c r="CQ603"/>
      <c r="CR603"/>
      <c r="CS603"/>
      <c r="CT603"/>
      <c r="CU603"/>
      <c r="CV603"/>
      <c r="CW603"/>
      <c r="CX603"/>
      <c r="CY603"/>
      <c r="CZ603"/>
      <c r="DA603"/>
      <c r="DB603"/>
      <c r="DC603"/>
      <c r="DD603"/>
      <c r="DE603"/>
      <c r="DF603"/>
      <c r="DG603"/>
      <c r="DH603"/>
      <c r="DI603"/>
      <c r="DJ603"/>
      <c r="DK603"/>
      <c r="DL603"/>
      <c r="DM603"/>
      <c r="DN603"/>
      <c r="DO603"/>
      <c r="DP603"/>
      <c r="DQ603"/>
      <c r="DR603"/>
      <c r="DS603"/>
      <c r="DT603"/>
      <c r="DU603"/>
      <c r="DV603"/>
      <c r="DW603"/>
      <c r="DX603"/>
      <c r="DY603"/>
      <c r="DZ603"/>
      <c r="EA603"/>
      <c r="EB603"/>
      <c r="EC603"/>
      <c r="ED603"/>
      <c r="EE603"/>
      <c r="EF603"/>
      <c r="EG603"/>
      <c r="EH603"/>
      <c r="EI603"/>
      <c r="EJ603"/>
      <c r="EK603"/>
      <c r="EL603"/>
      <c r="EM603"/>
      <c r="EN603"/>
      <c r="EO603"/>
      <c r="EP603"/>
      <c r="EQ603"/>
      <c r="ER603"/>
      <c r="ES603"/>
      <c r="ET603"/>
      <c r="EU603"/>
      <c r="EV603"/>
      <c r="EW603"/>
      <c r="EX603"/>
      <c r="EY603"/>
      <c r="EZ603"/>
      <c r="FA603"/>
      <c r="FB603"/>
      <c r="FC603"/>
      <c r="FD603"/>
      <c r="FE603"/>
      <c r="FF603"/>
      <c r="FG603"/>
      <c r="FH603"/>
      <c r="FI603"/>
      <c r="FJ603"/>
      <c r="FK603"/>
      <c r="FL603"/>
      <c r="FM603"/>
      <c r="FN603"/>
      <c r="FO603"/>
      <c r="FP603"/>
      <c r="FQ603"/>
      <c r="FR603"/>
      <c r="FS603"/>
      <c r="FT603"/>
      <c r="FU603"/>
      <c r="FV603"/>
      <c r="FW603"/>
      <c r="FX603"/>
      <c r="FY603"/>
      <c r="FZ603"/>
      <c r="GA603"/>
      <c r="GB603"/>
      <c r="GC603"/>
      <c r="GD603"/>
      <c r="GE603"/>
      <c r="GF603"/>
      <c r="GG603"/>
      <c r="GH603"/>
      <c r="GI603"/>
      <c r="GJ603"/>
      <c r="GK603"/>
      <c r="GL603"/>
      <c r="GM603"/>
      <c r="GN603"/>
      <c r="GO603"/>
      <c r="GP603"/>
      <c r="GQ603"/>
      <c r="GR603"/>
      <c r="GS603"/>
      <c r="GT603"/>
      <c r="GU603"/>
      <c r="GV603"/>
      <c r="GW603"/>
      <c r="GX603"/>
      <c r="GY603"/>
      <c r="GZ603"/>
      <c r="HA603"/>
      <c r="HB603"/>
      <c r="HC603"/>
      <c r="HD603"/>
      <c r="HE603"/>
      <c r="HF603"/>
      <c r="HG603"/>
      <c r="HH603"/>
      <c r="HI603"/>
      <c r="HJ603"/>
      <c r="HK603"/>
      <c r="HL603"/>
      <c r="HM603"/>
      <c r="HN603"/>
      <c r="HO603"/>
      <c r="HP603"/>
      <c r="HQ603"/>
      <c r="HR603"/>
      <c r="HS603"/>
      <c r="HT603"/>
      <c r="HU603"/>
      <c r="HV603"/>
      <c r="HW603"/>
      <c r="HX603"/>
      <c r="HY603"/>
      <c r="HZ603"/>
      <c r="IA603"/>
      <c r="IB603"/>
      <c r="IC603"/>
      <c r="ID603"/>
      <c r="IE603"/>
      <c r="IF603"/>
      <c r="IG603"/>
      <c r="IH603"/>
      <c r="II603"/>
      <c r="IJ603"/>
      <c r="IK603"/>
      <c r="IL603"/>
      <c r="IM603"/>
      <c r="IN603"/>
      <c r="IO603"/>
      <c r="IP603"/>
      <c r="IQ603"/>
      <c r="IR603"/>
      <c r="IS603"/>
      <c r="IT603"/>
      <c r="IU603"/>
      <c r="IV603"/>
    </row>
    <row r="604" spans="1:256" s="5" customFormat="1" hidden="1" outlineLevel="2">
      <c r="A604" s="20"/>
      <c r="B604" s="20"/>
      <c r="C604" s="38"/>
      <c r="D604" s="641"/>
      <c r="E604" s="287">
        <v>6</v>
      </c>
      <c r="F604" s="40"/>
      <c r="G604" s="313"/>
      <c r="H604" s="315"/>
      <c r="I604" s="315"/>
      <c r="J604" s="315"/>
      <c r="K604" s="315"/>
      <c r="L604" s="314"/>
      <c r="M604" s="168">
        <f>IF(A10taxstdlife="n/a","n/a",IF(M$3&gt;(A10taxstdlife+$E604),((Input!$L$152+Input!$L$118)*$L$7)-SUM($L604:L604),((Input!$L$152+Input!$L$118)*$L$7)/A10taxstdlife))</f>
        <v>0</v>
      </c>
      <c r="N604" s="168">
        <f>IF(A10taxstdlife="n/a","n/a",IF(N$3&gt;(A10taxstdlife+$E604),((Input!$L$152+Input!$L$118)*$L$7)-SUM($L604:M604),((Input!$L$152+Input!$L$118)*$L$7)/A10taxstdlife))</f>
        <v>0</v>
      </c>
      <c r="O604" s="168">
        <f>IF(A10taxstdlife="n/a","n/a",IF(O$3&gt;(A10taxstdlife+$E604),((Input!$L$152+Input!$L$118)*$L$7)-SUM($L604:N604),((Input!$L$152+Input!$L$118)*$L$7)/A10taxstdlife))</f>
        <v>0</v>
      </c>
      <c r="P604" s="168">
        <f>IF(A10taxstdlife="n/a","n/a",IF(P$3&gt;(A10taxstdlife+$E604),((Input!$L$152+Input!$L$118)*$L$7)-SUM($L604:O604),((Input!$L$152+Input!$L$118)*$L$7)/A10taxstdlife))</f>
        <v>0</v>
      </c>
      <c r="Q604" s="168">
        <f>IF(A10taxstdlife="n/a","n/a",IF(Q$3&gt;(A10taxstdlife+$E604),((Input!$L$152+Input!$L$118)*$L$7)-SUM($L604:P604),((Input!$L$152+Input!$L$118)*$L$7)/A10taxstdlife))</f>
        <v>0</v>
      </c>
      <c r="R604" s="168">
        <f>IF(A10taxstdlife="n/a","n/a",IF(R$3&gt;(A10taxstdlife+$E604),((Input!$L$152+Input!$L$118)*$L$7)-SUM($L604:Q604),((Input!$L$152+Input!$L$118)*$L$7)/A10taxstdlife))</f>
        <v>0</v>
      </c>
      <c r="S604" s="168">
        <f>IF(A10taxstdlife="n/a","n/a",IF(S$3&gt;(A10taxstdlife+$E604),((Input!$L$152+Input!$L$118)*$L$7)-SUM($L604:R604),((Input!$L$152+Input!$L$118)*$L$7)/A10taxstdlife))</f>
        <v>0</v>
      </c>
      <c r="T604" s="168">
        <f>IF(A10taxstdlife="n/a","n/a",IF(T$3&gt;(A10taxstdlife+$E604),((Input!$L$152+Input!$L$118)*$L$7)-SUM($L604:S604),((Input!$L$152+Input!$L$118)*$L$7)/A10taxstdlife))</f>
        <v>0</v>
      </c>
      <c r="U604" s="168">
        <f>IF(A10taxstdlife="n/a","n/a",IF(U$3&gt;(A10taxstdlife+$E604),((Input!$L$152+Input!$L$118)*$L$7)-SUM($L604:T604),((Input!$L$152+Input!$L$118)*$L$7)/A10taxstdlife))</f>
        <v>0</v>
      </c>
      <c r="V604" s="168">
        <f>IF(A10taxstdlife="n/a","n/a",IF(V$3&gt;(A10taxstdlife+$E604),((Input!$L$152+Input!$L$118)*$L$7)-SUM($L604:U604),((Input!$L$152+Input!$L$118)*$L$7)/A10taxstdlife))</f>
        <v>0</v>
      </c>
      <c r="W604" s="168">
        <f>IF(A10taxstdlife="n/a","n/a",IF(W$3&gt;(A10taxstdlife+$E604),((Input!$L$152+Input!$L$118)*$L$7)-SUM($L604:V604),((Input!$L$152+Input!$L$118)*$L$7)/A10taxstdlife))</f>
        <v>0</v>
      </c>
      <c r="X604" s="168">
        <f>IF(A10taxstdlife="n/a","n/a",IF(X$3&gt;(A10taxstdlife+$E604),((Input!$L$152+Input!$L$118)*$L$7)-SUM($L604:W604),((Input!$L$152+Input!$L$118)*$L$7)/A10taxstdlife))</f>
        <v>0</v>
      </c>
      <c r="Y604" s="168">
        <f>IF(A10taxstdlife="n/a","n/a",IF(Y$3&gt;(A10taxstdlife+$E604),((Input!$L$152+Input!$L$118)*$L$7)-SUM($L604:X604),((Input!$L$152+Input!$L$118)*$L$7)/A10taxstdlife))</f>
        <v>0</v>
      </c>
      <c r="Z604" s="168">
        <f>IF(A10taxstdlife="n/a","n/a",IF(Z$3&gt;(A10taxstdlife+$E604),((Input!$L$152+Input!$L$118)*$L$7)-SUM($L604:Y604),((Input!$L$152+Input!$L$118)*$L$7)/A10taxstdlife))</f>
        <v>0</v>
      </c>
      <c r="AA604" s="168">
        <f>IF(A10taxstdlife="n/a","n/a",IF(AA$3&gt;(A10taxstdlife+$E604),((Input!$L$152+Input!$L$118)*$L$7)-SUM($L604:Z604),((Input!$L$152+Input!$L$118)*$L$7)/A10taxstdlife))</f>
        <v>0</v>
      </c>
      <c r="AB604" s="168">
        <f>IF(A10taxstdlife="n/a","n/a",IF(AB$3&gt;(A10taxstdlife+$E604),((Input!$L$152+Input!$L$118)*$L$7)-SUM($L604:AA604),((Input!$L$152+Input!$L$118)*$L$7)/A10taxstdlife))</f>
        <v>0</v>
      </c>
      <c r="AC604" s="168">
        <f>IF(A10taxstdlife="n/a","n/a",IF(AC$3&gt;(A10taxstdlife+$E604),((Input!$L$152+Input!$L$118)*$L$7)-SUM($L604:AB604),((Input!$L$152+Input!$L$118)*$L$7)/A10taxstdlife))</f>
        <v>0</v>
      </c>
      <c r="AD604" s="168">
        <f>IF(A10taxstdlife="n/a","n/a",IF(AD$3&gt;(A10taxstdlife+$E604),((Input!$L$152+Input!$L$118)*$L$7)-SUM($L604:AC604),((Input!$L$152+Input!$L$118)*$L$7)/A10taxstdlife))</f>
        <v>0</v>
      </c>
      <c r="AE604" s="168">
        <f>IF(A10taxstdlife="n/a","n/a",IF(AE$3&gt;(A10taxstdlife+$E604),((Input!$L$152+Input!$L$118)*$L$7)-SUM($L604:AD604),((Input!$L$152+Input!$L$118)*$L$7)/A10taxstdlife))</f>
        <v>0</v>
      </c>
      <c r="AF604" s="168">
        <f>IF(A10taxstdlife="n/a","n/a",IF(AF$3&gt;(A10taxstdlife+$E604),((Input!$L$152+Input!$L$118)*$L$7)-SUM($L604:AE604),((Input!$L$152+Input!$L$118)*$L$7)/A10taxstdlife))</f>
        <v>0</v>
      </c>
      <c r="AG604" s="168">
        <f>IF(A10taxstdlife="n/a","n/a",IF(AG$3&gt;(A10taxstdlife+$E604),((Input!$L$152+Input!$L$118)*$L$7)-SUM($L604:AF604),((Input!$L$152+Input!$L$118)*$L$7)/A10taxstdlife))</f>
        <v>0</v>
      </c>
      <c r="AH604" s="168">
        <f>IF(A10taxstdlife="n/a","n/a",IF(AH$3&gt;(A10taxstdlife+$E604),((Input!$L$152+Input!$L$118)*$L$7)-SUM($L604:AG604),((Input!$L$152+Input!$L$118)*$L$7)/A10taxstdlife))</f>
        <v>0</v>
      </c>
      <c r="AI604" s="168">
        <f>IF(A10taxstdlife="n/a","n/a",IF(AI$3&gt;(A10taxstdlife+$E604),((Input!$L$152+Input!$L$118)*$L$7)-SUM($L604:AH604),((Input!$L$152+Input!$L$118)*$L$7)/A10taxstdlife))</f>
        <v>0</v>
      </c>
      <c r="AJ604" s="168">
        <f>IF(A10taxstdlife="n/a","n/a",IF(AJ$3&gt;(A10taxstdlife+$E604),((Input!$L$152+Input!$L$118)*$L$7)-SUM($L604:AI604),((Input!$L$152+Input!$L$118)*$L$7)/A10taxstdlife))</f>
        <v>0</v>
      </c>
      <c r="AK604" s="168">
        <f>IF(A10taxstdlife="n/a","n/a",IF(AK$3&gt;(A10taxstdlife+$E604),((Input!$L$152+Input!$L$118)*$L$7)-SUM($L604:AJ604),((Input!$L$152+Input!$L$118)*$L$7)/A10taxstdlife))</f>
        <v>0</v>
      </c>
      <c r="AL604" s="168">
        <f>IF(A10taxstdlife="n/a","n/a",IF(AL$3&gt;(A10taxstdlife+$E604),((Input!$L$152+Input!$L$118)*$L$7)-SUM($L604:AK604),((Input!$L$152+Input!$L$118)*$L$7)/A10taxstdlife))</f>
        <v>0</v>
      </c>
      <c r="AM604" s="168">
        <f>IF(A10taxstdlife="n/a","n/a",IF(AM$3&gt;(A10taxstdlife+$E604),((Input!$L$152+Input!$L$118)*$L$7)-SUM($L604:AL604),((Input!$L$152+Input!$L$118)*$L$7)/A10taxstdlife))</f>
        <v>0</v>
      </c>
      <c r="AN604" s="168">
        <f>IF(A10taxstdlife="n/a","n/a",IF(AN$3&gt;(A10taxstdlife+$E604),((Input!$L$152+Input!$L$118)*$L$7)-SUM($L604:AM604),((Input!$L$152+Input!$L$118)*$L$7)/A10taxstdlife))</f>
        <v>0</v>
      </c>
      <c r="AO604" s="168">
        <f>IF(A10taxstdlife="n/a","n/a",IF(AO$3&gt;(A10taxstdlife+$E604),((Input!$L$152+Input!$L$118)*$L$7)-SUM($L604:AN604),((Input!$L$152+Input!$L$118)*$L$7)/A10taxstdlife))</f>
        <v>0</v>
      </c>
      <c r="AP604" s="168">
        <f>IF(A10taxstdlife="n/a","n/a",IF(AP$3&gt;(A10taxstdlife+$E604),((Input!$L$152+Input!$L$118)*$L$7)-SUM($L604:AO604),((Input!$L$152+Input!$L$118)*$L$7)/A10taxstdlife))</f>
        <v>0</v>
      </c>
      <c r="AQ604" s="168">
        <f>IF(A10taxstdlife="n/a","n/a",IF(AQ$3&gt;(A10taxstdlife+$E604),((Input!$L$152+Input!$L$118)*$L$7)-SUM($L604:AP604),((Input!$L$152+Input!$L$118)*$L$7)/A10taxstdlife))</f>
        <v>0</v>
      </c>
      <c r="AR604" s="168">
        <f>IF(A10taxstdlife="n/a","n/a",IF(AR$3&gt;(A10taxstdlife+$E604),((Input!$L$152+Input!$L$118)*$L$7)-SUM($L604:AQ604),((Input!$L$152+Input!$L$118)*$L$7)/A10taxstdlife))</f>
        <v>0</v>
      </c>
      <c r="AS604" s="168">
        <f>IF(A10taxstdlife="n/a","n/a",IF(AS$3&gt;(A10taxstdlife+$E604),((Input!$L$152+Input!$L$118)*$L$7)-SUM($L604:AR604),((Input!$L$152+Input!$L$118)*$L$7)/A10taxstdlife))</f>
        <v>0</v>
      </c>
      <c r="AT604" s="168">
        <f>IF(A10taxstdlife="n/a","n/a",IF(AT$3&gt;(A10taxstdlife+$E604),((Input!$L$152+Input!$L$118)*$L$7)-SUM($L604:AS604),((Input!$L$152+Input!$L$118)*$L$7)/A10taxstdlife))</f>
        <v>0</v>
      </c>
      <c r="AU604" s="168">
        <f>IF(A10taxstdlife="n/a","n/a",IF(AU$3&gt;(A10taxstdlife+$E604),((Input!$L$152+Input!$L$118)*$L$7)-SUM($L604:AT604),((Input!$L$152+Input!$L$118)*$L$7)/A10taxstdlife))</f>
        <v>0</v>
      </c>
      <c r="AV604" s="168">
        <f>IF(A10taxstdlife="n/a","n/a",IF(AV$3&gt;(A10taxstdlife+$E604),((Input!$L$152+Input!$L$118)*$L$7)-SUM($L604:AU604),((Input!$L$152+Input!$L$118)*$L$7)/A10taxstdlife))</f>
        <v>0</v>
      </c>
      <c r="AW604" s="168">
        <f>IF(A10taxstdlife="n/a","n/a",IF(AW$3&gt;(A10taxstdlife+$E604),((Input!$L$152+Input!$L$118)*$L$7)-SUM($L604:AV604),((Input!$L$152+Input!$L$118)*$L$7)/A10taxstdlife))</f>
        <v>0</v>
      </c>
      <c r="AX604" s="168">
        <f>IF(A10taxstdlife="n/a","n/a",IF(AX$3&gt;(A10taxstdlife+$E604),((Input!$L$152+Input!$L$118)*$L$7)-SUM($L604:AW604),((Input!$L$152+Input!$L$118)*$L$7)/A10taxstdlife))</f>
        <v>0</v>
      </c>
      <c r="AY604" s="168">
        <f>IF(A10taxstdlife="n/a","n/a",IF(AY$3&gt;(A10taxstdlife+$E604),((Input!$L$152+Input!$L$118)*$L$7)-SUM($L604:AX604),((Input!$L$152+Input!$L$118)*$L$7)/A10taxstdlife))</f>
        <v>0</v>
      </c>
      <c r="AZ604" s="168">
        <f>IF(A10taxstdlife="n/a","n/a",IF(AZ$3&gt;(A10taxstdlife+$E604),((Input!$L$152+Input!$L$118)*$L$7)-SUM($L604:AY604),((Input!$L$152+Input!$L$118)*$L$7)/A10taxstdlife))</f>
        <v>0</v>
      </c>
      <c r="BA604" s="168">
        <f>IF(A10taxstdlife="n/a","n/a",IF(BA$3&gt;(A10taxstdlife+$E604),((Input!$L$152+Input!$L$118)*$L$7)-SUM($L604:AZ604),((Input!$L$152+Input!$L$118)*$L$7)/A10taxstdlife))</f>
        <v>0</v>
      </c>
      <c r="BB604" s="168">
        <f>IF(A10taxstdlife="n/a","n/a",IF(BB$3&gt;(A10taxstdlife+$E604),((Input!$L$152+Input!$L$118)*$L$7)-SUM($L604:BA604),((Input!$L$152+Input!$L$118)*$L$7)/A10taxstdlife))</f>
        <v>0</v>
      </c>
      <c r="BC604" s="168">
        <f>IF(A10taxstdlife="n/a","n/a",IF(BC$3&gt;(A10taxstdlife+$E604),((Input!$L$152+Input!$L$118)*$L$7)-SUM($L604:BB604),((Input!$L$152+Input!$L$118)*$L$7)/A10taxstdlife))</f>
        <v>0</v>
      </c>
      <c r="BD604" s="168">
        <f>IF(A10taxstdlife="n/a","n/a",IF(BD$3&gt;(A10taxstdlife+$E604),((Input!$L$152+Input!$L$118)*$L$7)-SUM($L604:BC604),((Input!$L$152+Input!$L$118)*$L$7)/A10taxstdlife))</f>
        <v>0</v>
      </c>
      <c r="BE604" s="168">
        <f>IF(A10taxstdlife="n/a","n/a",IF(BE$3&gt;(A10taxstdlife+$E604),((Input!$L$152+Input!$L$118)*$L$7)-SUM($L604:BD604),((Input!$L$152+Input!$L$118)*$L$7)/A10taxstdlife))</f>
        <v>0</v>
      </c>
      <c r="BF604" s="168">
        <f>IF(A10taxstdlife="n/a","n/a",IF(BF$3&gt;(A10taxstdlife+$E604),((Input!$L$152+Input!$L$118)*$L$7)-SUM($L604:BE604),((Input!$L$152+Input!$L$118)*$L$7)/A10taxstdlife))</f>
        <v>0</v>
      </c>
      <c r="BG604" s="168">
        <f>IF(A10taxstdlife="n/a","n/a",IF(BG$3&gt;(A10taxstdlife+$E604),((Input!$L$152+Input!$L$118)*$L$7)-SUM($L604:BF604),((Input!$L$152+Input!$L$118)*$L$7)/A10taxstdlife))</f>
        <v>0</v>
      </c>
      <c r="BH604" s="168">
        <f>IF(A10taxstdlife="n/a","n/a",IF(BH$3&gt;(A10taxstdlife+$E604),((Input!$L$152+Input!$L$118)*$L$7)-SUM($L604:BG604),((Input!$L$152+Input!$L$118)*$L$7)/A10taxstdlife))</f>
        <v>0</v>
      </c>
      <c r="BI604" s="168">
        <f>IF(A10taxstdlife="n/a","n/a",IF(BI$3&gt;(A10taxstdlife+$E604),((Input!$L$152+Input!$L$118)*$L$7)-SUM($L604:BH604),((Input!$L$152+Input!$L$118)*$L$7)/A10taxstdlife))</f>
        <v>0</v>
      </c>
      <c r="BJ604" s="20"/>
      <c r="BK604" s="20"/>
      <c r="BL604"/>
      <c r="BM604"/>
      <c r="BN604"/>
      <c r="BO604"/>
      <c r="BP604"/>
      <c r="BQ604"/>
      <c r="BR604"/>
      <c r="BS604"/>
      <c r="BT604"/>
      <c r="BU604"/>
      <c r="BV604"/>
      <c r="BW604"/>
      <c r="BX604"/>
      <c r="BY604"/>
      <c r="BZ604"/>
      <c r="CA604"/>
      <c r="CB604"/>
      <c r="CC604"/>
      <c r="CD604"/>
      <c r="CE604"/>
      <c r="CF604"/>
      <c r="CG604"/>
      <c r="CH604"/>
      <c r="CI604"/>
      <c r="CJ604"/>
      <c r="CK604"/>
      <c r="CL604"/>
      <c r="CM604"/>
      <c r="CN604"/>
      <c r="CO604"/>
      <c r="CP604"/>
      <c r="CQ604"/>
      <c r="CR604"/>
      <c r="CS604"/>
      <c r="CT604"/>
      <c r="CU604"/>
      <c r="CV604"/>
      <c r="CW604"/>
      <c r="CX604"/>
      <c r="CY604"/>
      <c r="CZ604"/>
      <c r="DA604"/>
      <c r="DB604"/>
      <c r="DC604"/>
      <c r="DD604"/>
      <c r="DE604"/>
      <c r="DF604"/>
      <c r="DG604"/>
      <c r="DH604"/>
      <c r="DI604"/>
      <c r="DJ604"/>
      <c r="DK604"/>
      <c r="DL604"/>
      <c r="DM604"/>
      <c r="DN604"/>
      <c r="DO604"/>
      <c r="DP604"/>
      <c r="DQ604"/>
      <c r="DR604"/>
      <c r="DS604"/>
      <c r="DT604"/>
      <c r="DU604"/>
      <c r="DV604"/>
      <c r="DW604"/>
      <c r="DX604"/>
      <c r="DY604"/>
      <c r="DZ604"/>
      <c r="EA604"/>
      <c r="EB604"/>
      <c r="EC604"/>
      <c r="ED604"/>
      <c r="EE604"/>
      <c r="EF604"/>
      <c r="EG604"/>
      <c r="EH604"/>
      <c r="EI604"/>
      <c r="EJ604"/>
      <c r="EK604"/>
      <c r="EL604"/>
      <c r="EM604"/>
      <c r="EN604"/>
      <c r="EO604"/>
      <c r="EP604"/>
      <c r="EQ604"/>
      <c r="ER604"/>
      <c r="ES604"/>
      <c r="ET604"/>
      <c r="EU604"/>
      <c r="EV604"/>
      <c r="EW604"/>
      <c r="EX604"/>
      <c r="EY604"/>
      <c r="EZ604"/>
      <c r="FA604"/>
      <c r="FB604"/>
      <c r="FC604"/>
      <c r="FD604"/>
      <c r="FE604"/>
      <c r="FF604"/>
      <c r="FG604"/>
      <c r="FH604"/>
      <c r="FI604"/>
      <c r="FJ604"/>
      <c r="FK604"/>
      <c r="FL604"/>
      <c r="FM604"/>
      <c r="FN604"/>
      <c r="FO604"/>
      <c r="FP604"/>
      <c r="FQ604"/>
      <c r="FR604"/>
      <c r="FS604"/>
      <c r="FT604"/>
      <c r="FU604"/>
      <c r="FV604"/>
      <c r="FW604"/>
      <c r="FX604"/>
      <c r="FY604"/>
      <c r="FZ604"/>
      <c r="GA604"/>
      <c r="GB604"/>
      <c r="GC604"/>
      <c r="GD604"/>
      <c r="GE604"/>
      <c r="GF604"/>
      <c r="GG604"/>
      <c r="GH604"/>
      <c r="GI604"/>
      <c r="GJ604"/>
      <c r="GK604"/>
      <c r="GL604"/>
      <c r="GM604"/>
      <c r="GN604"/>
      <c r="GO604"/>
      <c r="GP604"/>
      <c r="GQ604"/>
      <c r="GR604"/>
      <c r="GS604"/>
      <c r="GT604"/>
      <c r="GU604"/>
      <c r="GV604"/>
      <c r="GW604"/>
      <c r="GX604"/>
      <c r="GY604"/>
      <c r="GZ604"/>
      <c r="HA604"/>
      <c r="HB604"/>
      <c r="HC604"/>
      <c r="HD604"/>
      <c r="HE604"/>
      <c r="HF604"/>
      <c r="HG604"/>
      <c r="HH604"/>
      <c r="HI604"/>
      <c r="HJ604"/>
      <c r="HK604"/>
      <c r="HL604"/>
      <c r="HM604"/>
      <c r="HN604"/>
      <c r="HO604"/>
      <c r="HP604"/>
      <c r="HQ604"/>
      <c r="HR604"/>
      <c r="HS604"/>
      <c r="HT604"/>
      <c r="HU604"/>
      <c r="HV604"/>
      <c r="HW604"/>
      <c r="HX604"/>
      <c r="HY604"/>
      <c r="HZ604"/>
      <c r="IA604"/>
      <c r="IB604"/>
      <c r="IC604"/>
      <c r="ID604"/>
      <c r="IE604"/>
      <c r="IF604"/>
      <c r="IG604"/>
      <c r="IH604"/>
      <c r="II604"/>
      <c r="IJ604"/>
      <c r="IK604"/>
      <c r="IL604"/>
      <c r="IM604"/>
      <c r="IN604"/>
      <c r="IO604"/>
      <c r="IP604"/>
      <c r="IQ604"/>
      <c r="IR604"/>
      <c r="IS604"/>
      <c r="IT604"/>
      <c r="IU604"/>
      <c r="IV604"/>
    </row>
    <row r="605" spans="1:256" s="5" customFormat="1" hidden="1" outlineLevel="2">
      <c r="A605" s="20"/>
      <c r="B605" s="20"/>
      <c r="C605" s="38"/>
      <c r="D605" s="641"/>
      <c r="E605" s="287">
        <v>7</v>
      </c>
      <c r="F605" s="40"/>
      <c r="G605" s="313"/>
      <c r="H605" s="315"/>
      <c r="I605" s="315"/>
      <c r="J605" s="315"/>
      <c r="K605" s="315"/>
      <c r="L605" s="315"/>
      <c r="M605" s="314"/>
      <c r="N605" s="168">
        <f>IF(A10taxstdlife="n/a","n/a",IF(N$3&gt;(A10taxstdlife+$E605),((Input!$M$152+Input!$M$118)*$M$7)-SUM($M605:M605),((Input!$M$152+Input!$M$118)*$M$7)/A10taxstdlife))</f>
        <v>0</v>
      </c>
      <c r="O605" s="168">
        <f>IF(A10taxstdlife="n/a","n/a",IF(O$3&gt;(A10taxstdlife+$E605),((Input!$M$152+Input!$M$118)*$M$7)-SUM($M605:N605),((Input!$M$152+Input!$M$118)*$M$7)/A10taxstdlife))</f>
        <v>0</v>
      </c>
      <c r="P605" s="168">
        <f>IF(A10taxstdlife="n/a","n/a",IF(P$3&gt;(A10taxstdlife+$E605),((Input!$M$152+Input!$M$118)*$M$7)-SUM($M605:O605),((Input!$M$152+Input!$M$118)*$M$7)/A10taxstdlife))</f>
        <v>0</v>
      </c>
      <c r="Q605" s="168">
        <f>IF(A10taxstdlife="n/a","n/a",IF(Q$3&gt;(A10taxstdlife+$E605),((Input!$M$152+Input!$M$118)*$M$7)-SUM($M605:P605),((Input!$M$152+Input!$M$118)*$M$7)/A10taxstdlife))</f>
        <v>0</v>
      </c>
      <c r="R605" s="168">
        <f>IF(A10taxstdlife="n/a","n/a",IF(R$3&gt;(A10taxstdlife+$E605),((Input!$M$152+Input!$M$118)*$M$7)-SUM($M605:Q605),((Input!$M$152+Input!$M$118)*$M$7)/A10taxstdlife))</f>
        <v>0</v>
      </c>
      <c r="S605" s="168">
        <f>IF(A10taxstdlife="n/a","n/a",IF(S$3&gt;(A10taxstdlife+$E605),((Input!$M$152+Input!$M$118)*$M$7)-SUM($M605:R605),((Input!$M$152+Input!$M$118)*$M$7)/A10taxstdlife))</f>
        <v>0</v>
      </c>
      <c r="T605" s="168">
        <f>IF(A10taxstdlife="n/a","n/a",IF(T$3&gt;(A10taxstdlife+$E605),((Input!$M$152+Input!$M$118)*$M$7)-SUM($M605:S605),((Input!$M$152+Input!$M$118)*$M$7)/A10taxstdlife))</f>
        <v>0</v>
      </c>
      <c r="U605" s="168">
        <f>IF(A10taxstdlife="n/a","n/a",IF(U$3&gt;(A10taxstdlife+$E605),((Input!$M$152+Input!$M$118)*$M$7)-SUM($M605:T605),((Input!$M$152+Input!$M$118)*$M$7)/A10taxstdlife))</f>
        <v>0</v>
      </c>
      <c r="V605" s="168">
        <f>IF(A10taxstdlife="n/a","n/a",IF(V$3&gt;(A10taxstdlife+$E605),((Input!$M$152+Input!$M$118)*$M$7)-SUM($M605:U605),((Input!$M$152+Input!$M$118)*$M$7)/A10taxstdlife))</f>
        <v>0</v>
      </c>
      <c r="W605" s="168">
        <f>IF(A10taxstdlife="n/a","n/a",IF(W$3&gt;(A10taxstdlife+$E605),((Input!$M$152+Input!$M$118)*$M$7)-SUM($M605:V605),((Input!$M$152+Input!$M$118)*$M$7)/A10taxstdlife))</f>
        <v>0</v>
      </c>
      <c r="X605" s="168">
        <f>IF(A10taxstdlife="n/a","n/a",IF(X$3&gt;(A10taxstdlife+$E605),((Input!$M$152+Input!$M$118)*$M$7)-SUM($M605:W605),((Input!$M$152+Input!$M$118)*$M$7)/A10taxstdlife))</f>
        <v>0</v>
      </c>
      <c r="Y605" s="168">
        <f>IF(A10taxstdlife="n/a","n/a",IF(Y$3&gt;(A10taxstdlife+$E605),((Input!$M$152+Input!$M$118)*$M$7)-SUM($M605:X605),((Input!$M$152+Input!$M$118)*$M$7)/A10taxstdlife))</f>
        <v>0</v>
      </c>
      <c r="Z605" s="168">
        <f>IF(A10taxstdlife="n/a","n/a",IF(Z$3&gt;(A10taxstdlife+$E605),((Input!$M$152+Input!$M$118)*$M$7)-SUM($M605:Y605),((Input!$M$152+Input!$M$118)*$M$7)/A10taxstdlife))</f>
        <v>0</v>
      </c>
      <c r="AA605" s="168">
        <f>IF(A10taxstdlife="n/a","n/a",IF(AA$3&gt;(A10taxstdlife+$E605),((Input!$M$152+Input!$M$118)*$M$7)-SUM($M605:Z605),((Input!$M$152+Input!$M$118)*$M$7)/A10taxstdlife))</f>
        <v>0</v>
      </c>
      <c r="AB605" s="168">
        <f>IF(A10taxstdlife="n/a","n/a",IF(AB$3&gt;(A10taxstdlife+$E605),((Input!$M$152+Input!$M$118)*$M$7)-SUM($M605:AA605),((Input!$M$152+Input!$M$118)*$M$7)/A10taxstdlife))</f>
        <v>0</v>
      </c>
      <c r="AC605" s="168">
        <f>IF(A10taxstdlife="n/a","n/a",IF(AC$3&gt;(A10taxstdlife+$E605),((Input!$M$152+Input!$M$118)*$M$7)-SUM($M605:AB605),((Input!$M$152+Input!$M$118)*$M$7)/A10taxstdlife))</f>
        <v>0</v>
      </c>
      <c r="AD605" s="168">
        <f>IF(A10taxstdlife="n/a","n/a",IF(AD$3&gt;(A10taxstdlife+$E605),((Input!$M$152+Input!$M$118)*$M$7)-SUM($M605:AC605),((Input!$M$152+Input!$M$118)*$M$7)/A10taxstdlife))</f>
        <v>0</v>
      </c>
      <c r="AE605" s="168">
        <f>IF(A10taxstdlife="n/a","n/a",IF(AE$3&gt;(A10taxstdlife+$E605),((Input!$M$152+Input!$M$118)*$M$7)-SUM($M605:AD605),((Input!$M$152+Input!$M$118)*$M$7)/A10taxstdlife))</f>
        <v>0</v>
      </c>
      <c r="AF605" s="168">
        <f>IF(A10taxstdlife="n/a","n/a",IF(AF$3&gt;(A10taxstdlife+$E605),((Input!$M$152+Input!$M$118)*$M$7)-SUM($M605:AE605),((Input!$M$152+Input!$M$118)*$M$7)/A10taxstdlife))</f>
        <v>0</v>
      </c>
      <c r="AG605" s="168">
        <f>IF(A10taxstdlife="n/a","n/a",IF(AG$3&gt;(A10taxstdlife+$E605),((Input!$M$152+Input!$M$118)*$M$7)-SUM($M605:AF605),((Input!$M$152+Input!$M$118)*$M$7)/A10taxstdlife))</f>
        <v>0</v>
      </c>
      <c r="AH605" s="168">
        <f>IF(A10taxstdlife="n/a","n/a",IF(AH$3&gt;(A10taxstdlife+$E605),((Input!$M$152+Input!$M$118)*$M$7)-SUM($M605:AG605),((Input!$M$152+Input!$M$118)*$M$7)/A10taxstdlife))</f>
        <v>0</v>
      </c>
      <c r="AI605" s="168">
        <f>IF(A10taxstdlife="n/a","n/a",IF(AI$3&gt;(A10taxstdlife+$E605),((Input!$M$152+Input!$M$118)*$M$7)-SUM($M605:AH605),((Input!$M$152+Input!$M$118)*$M$7)/A10taxstdlife))</f>
        <v>0</v>
      </c>
      <c r="AJ605" s="168">
        <f>IF(A10taxstdlife="n/a","n/a",IF(AJ$3&gt;(A10taxstdlife+$E605),((Input!$M$152+Input!$M$118)*$M$7)-SUM($M605:AI605),((Input!$M$152+Input!$M$118)*$M$7)/A10taxstdlife))</f>
        <v>0</v>
      </c>
      <c r="AK605" s="168">
        <f>IF(A10taxstdlife="n/a","n/a",IF(AK$3&gt;(A10taxstdlife+$E605),((Input!$M$152+Input!$M$118)*$M$7)-SUM($M605:AJ605),((Input!$M$152+Input!$M$118)*$M$7)/A10taxstdlife))</f>
        <v>0</v>
      </c>
      <c r="AL605" s="168">
        <f>IF(A10taxstdlife="n/a","n/a",IF(AL$3&gt;(A10taxstdlife+$E605),((Input!$M$152+Input!$M$118)*$M$7)-SUM($M605:AK605),((Input!$M$152+Input!$M$118)*$M$7)/A10taxstdlife))</f>
        <v>0</v>
      </c>
      <c r="AM605" s="168">
        <f>IF(A10taxstdlife="n/a","n/a",IF(AM$3&gt;(A10taxstdlife+$E605),((Input!$M$152+Input!$M$118)*$M$7)-SUM($M605:AL605),((Input!$M$152+Input!$M$118)*$M$7)/A10taxstdlife))</f>
        <v>0</v>
      </c>
      <c r="AN605" s="168">
        <f>IF(A10taxstdlife="n/a","n/a",IF(AN$3&gt;(A10taxstdlife+$E605),((Input!$M$152+Input!$M$118)*$M$7)-SUM($M605:AM605),((Input!$M$152+Input!$M$118)*$M$7)/A10taxstdlife))</f>
        <v>0</v>
      </c>
      <c r="AO605" s="168">
        <f>IF(A10taxstdlife="n/a","n/a",IF(AO$3&gt;(A10taxstdlife+$E605),((Input!$M$152+Input!$M$118)*$M$7)-SUM($M605:AN605),((Input!$M$152+Input!$M$118)*$M$7)/A10taxstdlife))</f>
        <v>0</v>
      </c>
      <c r="AP605" s="168">
        <f>IF(A10taxstdlife="n/a","n/a",IF(AP$3&gt;(A10taxstdlife+$E605),((Input!$M$152+Input!$M$118)*$M$7)-SUM($M605:AO605),((Input!$M$152+Input!$M$118)*$M$7)/A10taxstdlife))</f>
        <v>0</v>
      </c>
      <c r="AQ605" s="168">
        <f>IF(A10taxstdlife="n/a","n/a",IF(AQ$3&gt;(A10taxstdlife+$E605),((Input!$M$152+Input!$M$118)*$M$7)-SUM($M605:AP605),((Input!$M$152+Input!$M$118)*$M$7)/A10taxstdlife))</f>
        <v>0</v>
      </c>
      <c r="AR605" s="168">
        <f>IF(A10taxstdlife="n/a","n/a",IF(AR$3&gt;(A10taxstdlife+$E605),((Input!$M$152+Input!$M$118)*$M$7)-SUM($M605:AQ605),((Input!$M$152+Input!$M$118)*$M$7)/A10taxstdlife))</f>
        <v>0</v>
      </c>
      <c r="AS605" s="168">
        <f>IF(A10taxstdlife="n/a","n/a",IF(AS$3&gt;(A10taxstdlife+$E605),((Input!$M$152+Input!$M$118)*$M$7)-SUM($M605:AR605),((Input!$M$152+Input!$M$118)*$M$7)/A10taxstdlife))</f>
        <v>0</v>
      </c>
      <c r="AT605" s="168">
        <f>IF(A10taxstdlife="n/a","n/a",IF(AT$3&gt;(A10taxstdlife+$E605),((Input!$M$152+Input!$M$118)*$M$7)-SUM($M605:AS605),((Input!$M$152+Input!$M$118)*$M$7)/A10taxstdlife))</f>
        <v>0</v>
      </c>
      <c r="AU605" s="168">
        <f>IF(A10taxstdlife="n/a","n/a",IF(AU$3&gt;(A10taxstdlife+$E605),((Input!$M$152+Input!$M$118)*$M$7)-SUM($M605:AT605),((Input!$M$152+Input!$M$118)*$M$7)/A10taxstdlife))</f>
        <v>0</v>
      </c>
      <c r="AV605" s="168">
        <f>IF(A10taxstdlife="n/a","n/a",IF(AV$3&gt;(A10taxstdlife+$E605),((Input!$M$152+Input!$M$118)*$M$7)-SUM($M605:AU605),((Input!$M$152+Input!$M$118)*$M$7)/A10taxstdlife))</f>
        <v>0</v>
      </c>
      <c r="AW605" s="168">
        <f>IF(A10taxstdlife="n/a","n/a",IF(AW$3&gt;(A10taxstdlife+$E605),((Input!$M$152+Input!$M$118)*$M$7)-SUM($M605:AV605),((Input!$M$152+Input!$M$118)*$M$7)/A10taxstdlife))</f>
        <v>0</v>
      </c>
      <c r="AX605" s="168">
        <f>IF(A10taxstdlife="n/a","n/a",IF(AX$3&gt;(A10taxstdlife+$E605),((Input!$M$152+Input!$M$118)*$M$7)-SUM($M605:AW605),((Input!$M$152+Input!$M$118)*$M$7)/A10taxstdlife))</f>
        <v>0</v>
      </c>
      <c r="AY605" s="168">
        <f>IF(A10taxstdlife="n/a","n/a",IF(AY$3&gt;(A10taxstdlife+$E605),((Input!$M$152+Input!$M$118)*$M$7)-SUM($M605:AX605),((Input!$M$152+Input!$M$118)*$M$7)/A10taxstdlife))</f>
        <v>0</v>
      </c>
      <c r="AZ605" s="168">
        <f>IF(A10taxstdlife="n/a","n/a",IF(AZ$3&gt;(A10taxstdlife+$E605),((Input!$M$152+Input!$M$118)*$M$7)-SUM($M605:AY605),((Input!$M$152+Input!$M$118)*$M$7)/A10taxstdlife))</f>
        <v>0</v>
      </c>
      <c r="BA605" s="168">
        <f>IF(A10taxstdlife="n/a","n/a",IF(BA$3&gt;(A10taxstdlife+$E605),((Input!$M$152+Input!$M$118)*$M$7)-SUM($M605:AZ605),((Input!$M$152+Input!$M$118)*$M$7)/A10taxstdlife))</f>
        <v>0</v>
      </c>
      <c r="BB605" s="168">
        <f>IF(A10taxstdlife="n/a","n/a",IF(BB$3&gt;(A10taxstdlife+$E605),((Input!$M$152+Input!$M$118)*$M$7)-SUM($M605:BA605),((Input!$M$152+Input!$M$118)*$M$7)/A10taxstdlife))</f>
        <v>0</v>
      </c>
      <c r="BC605" s="168">
        <f>IF(A10taxstdlife="n/a","n/a",IF(BC$3&gt;(A10taxstdlife+$E605),((Input!$M$152+Input!$M$118)*$M$7)-SUM($M605:BB605),((Input!$M$152+Input!$M$118)*$M$7)/A10taxstdlife))</f>
        <v>0</v>
      </c>
      <c r="BD605" s="168">
        <f>IF(A10taxstdlife="n/a","n/a",IF(BD$3&gt;(A10taxstdlife+$E605),((Input!$M$152+Input!$M$118)*$M$7)-SUM($M605:BC605),((Input!$M$152+Input!$M$118)*$M$7)/A10taxstdlife))</f>
        <v>0</v>
      </c>
      <c r="BE605" s="168">
        <f>IF(A10taxstdlife="n/a","n/a",IF(BE$3&gt;(A10taxstdlife+$E605),((Input!$M$152+Input!$M$118)*$M$7)-SUM($M605:BD605),((Input!$M$152+Input!$M$118)*$M$7)/A10taxstdlife))</f>
        <v>0</v>
      </c>
      <c r="BF605" s="168">
        <f>IF(A10taxstdlife="n/a","n/a",IF(BF$3&gt;(A10taxstdlife+$E605),((Input!$M$152+Input!$M$118)*$M$7)-SUM($M605:BE605),((Input!$M$152+Input!$M$118)*$M$7)/A10taxstdlife))</f>
        <v>0</v>
      </c>
      <c r="BG605" s="168">
        <f>IF(A10taxstdlife="n/a","n/a",IF(BG$3&gt;(A10taxstdlife+$E605),((Input!$M$152+Input!$M$118)*$M$7)-SUM($M605:BF605),((Input!$M$152+Input!$M$118)*$M$7)/A10taxstdlife))</f>
        <v>0</v>
      </c>
      <c r="BH605" s="168">
        <f>IF(A10taxstdlife="n/a","n/a",IF(BH$3&gt;(A10taxstdlife+$E605),((Input!$M$152+Input!$M$118)*$M$7)-SUM($M605:BG605),((Input!$M$152+Input!$M$118)*$M$7)/A10taxstdlife))</f>
        <v>0</v>
      </c>
      <c r="BI605" s="168">
        <f>IF(A10taxstdlife="n/a","n/a",IF(BI$3&gt;(A10taxstdlife+$E605),((Input!$M$152+Input!$M$118)*$M$7)-SUM($M605:BH605),((Input!$M$152+Input!$M$118)*$M$7)/A10taxstdlife))</f>
        <v>0</v>
      </c>
      <c r="BJ605" s="20"/>
      <c r="BK605" s="20"/>
      <c r="BL605"/>
      <c r="BM605"/>
      <c r="BN605"/>
      <c r="BO605"/>
      <c r="BP605"/>
      <c r="BQ605"/>
      <c r="BR605"/>
      <c r="BS605"/>
      <c r="BT605"/>
      <c r="BU605"/>
      <c r="BV605"/>
      <c r="BW605"/>
      <c r="BX605"/>
      <c r="BY605"/>
      <c r="BZ605"/>
      <c r="CA605"/>
      <c r="CB605"/>
      <c r="CC605"/>
      <c r="CD605"/>
      <c r="CE605"/>
      <c r="CF605"/>
      <c r="CG605"/>
      <c r="CH605"/>
      <c r="CI605"/>
      <c r="CJ605"/>
      <c r="CK605"/>
      <c r="CL605"/>
      <c r="CM605"/>
      <c r="CN605"/>
      <c r="CO605"/>
      <c r="CP605"/>
      <c r="CQ605"/>
      <c r="CR605"/>
      <c r="CS605"/>
      <c r="CT605"/>
      <c r="CU605"/>
      <c r="CV605"/>
      <c r="CW605"/>
      <c r="CX605"/>
      <c r="CY605"/>
      <c r="CZ605"/>
      <c r="DA605"/>
      <c r="DB605"/>
      <c r="DC605"/>
      <c r="DD605"/>
      <c r="DE605"/>
      <c r="DF605"/>
      <c r="DG605"/>
      <c r="DH605"/>
      <c r="DI605"/>
      <c r="DJ605"/>
      <c r="DK605"/>
      <c r="DL605"/>
      <c r="DM605"/>
      <c r="DN605"/>
      <c r="DO605"/>
      <c r="DP605"/>
      <c r="DQ605"/>
      <c r="DR605"/>
      <c r="DS605"/>
      <c r="DT605"/>
      <c r="DU605"/>
      <c r="DV605"/>
      <c r="DW605"/>
      <c r="DX605"/>
      <c r="DY605"/>
      <c r="DZ605"/>
      <c r="EA605"/>
      <c r="EB605"/>
      <c r="EC605"/>
      <c r="ED605"/>
      <c r="EE605"/>
      <c r="EF605"/>
      <c r="EG605"/>
      <c r="EH605"/>
      <c r="EI605"/>
      <c r="EJ605"/>
      <c r="EK605"/>
      <c r="EL605"/>
      <c r="EM605"/>
      <c r="EN605"/>
      <c r="EO605"/>
      <c r="EP605"/>
      <c r="EQ605"/>
      <c r="ER605"/>
      <c r="ES605"/>
      <c r="ET605"/>
      <c r="EU605"/>
      <c r="EV605"/>
      <c r="EW605"/>
      <c r="EX605"/>
      <c r="EY605"/>
      <c r="EZ605"/>
      <c r="FA605"/>
      <c r="FB605"/>
      <c r="FC605"/>
      <c r="FD605"/>
      <c r="FE605"/>
      <c r="FF605"/>
      <c r="FG605"/>
      <c r="FH605"/>
      <c r="FI605"/>
      <c r="FJ605"/>
      <c r="FK605"/>
      <c r="FL605"/>
      <c r="FM605"/>
      <c r="FN605"/>
      <c r="FO605"/>
      <c r="FP605"/>
      <c r="FQ605"/>
      <c r="FR605"/>
      <c r="FS605"/>
      <c r="FT605"/>
      <c r="FU605"/>
      <c r="FV605"/>
      <c r="FW605"/>
      <c r="FX605"/>
      <c r="FY605"/>
      <c r="FZ605"/>
      <c r="GA605"/>
      <c r="GB605"/>
      <c r="GC605"/>
      <c r="GD605"/>
      <c r="GE605"/>
      <c r="GF605"/>
      <c r="GG605"/>
      <c r="GH605"/>
      <c r="GI605"/>
      <c r="GJ605"/>
      <c r="GK605"/>
      <c r="GL605"/>
      <c r="GM605"/>
      <c r="GN605"/>
      <c r="GO605"/>
      <c r="GP605"/>
      <c r="GQ605"/>
      <c r="GR605"/>
      <c r="GS605"/>
      <c r="GT605"/>
      <c r="GU605"/>
      <c r="GV605"/>
      <c r="GW605"/>
      <c r="GX605"/>
      <c r="GY605"/>
      <c r="GZ605"/>
      <c r="HA605"/>
      <c r="HB605"/>
      <c r="HC605"/>
      <c r="HD605"/>
      <c r="HE605"/>
      <c r="HF605"/>
      <c r="HG605"/>
      <c r="HH605"/>
      <c r="HI605"/>
      <c r="HJ605"/>
      <c r="HK605"/>
      <c r="HL605"/>
      <c r="HM605"/>
      <c r="HN605"/>
      <c r="HO605"/>
      <c r="HP605"/>
      <c r="HQ605"/>
      <c r="HR605"/>
      <c r="HS605"/>
      <c r="HT605"/>
      <c r="HU605"/>
      <c r="HV605"/>
      <c r="HW605"/>
      <c r="HX605"/>
      <c r="HY605"/>
      <c r="HZ605"/>
      <c r="IA605"/>
      <c r="IB605"/>
      <c r="IC605"/>
      <c r="ID605"/>
      <c r="IE605"/>
      <c r="IF605"/>
      <c r="IG605"/>
      <c r="IH605"/>
      <c r="II605"/>
      <c r="IJ605"/>
      <c r="IK605"/>
      <c r="IL605"/>
      <c r="IM605"/>
      <c r="IN605"/>
      <c r="IO605"/>
      <c r="IP605"/>
      <c r="IQ605"/>
      <c r="IR605"/>
      <c r="IS605"/>
      <c r="IT605"/>
      <c r="IU605"/>
      <c r="IV605"/>
    </row>
    <row r="606" spans="1:256" s="5" customFormat="1" hidden="1" outlineLevel="2">
      <c r="A606" s="20"/>
      <c r="B606" s="20"/>
      <c r="C606" s="38"/>
      <c r="D606" s="641"/>
      <c r="E606" s="287">
        <v>8</v>
      </c>
      <c r="F606" s="40"/>
      <c r="G606" s="313"/>
      <c r="H606" s="315"/>
      <c r="I606" s="315"/>
      <c r="J606" s="315"/>
      <c r="K606" s="315"/>
      <c r="L606" s="315"/>
      <c r="M606" s="315"/>
      <c r="N606" s="314"/>
      <c r="O606" s="168">
        <f>IF(A10taxstdlife="n/a","n/a",IF(O$3&gt;(A10taxstdlife+$E606),((Input!$N$152+Input!$N$118)*$N$7)-SUM($N606:N606),((Input!$N$152+Input!$N$118)*$N$7)/A10taxstdlife))</f>
        <v>0</v>
      </c>
      <c r="P606" s="168">
        <f>IF(A10taxstdlife="n/a","n/a",IF(P$3&gt;(A10taxstdlife+$E606),((Input!$N$152+Input!$N$118)*$N$7)-SUM($N606:O606),((Input!$N$152+Input!$N$118)*$N$7)/A10taxstdlife))</f>
        <v>0</v>
      </c>
      <c r="Q606" s="168">
        <f>IF(A10taxstdlife="n/a","n/a",IF(Q$3&gt;(A10taxstdlife+$E606),((Input!$N$152+Input!$N$118)*$N$7)-SUM($N606:P606),((Input!$N$152+Input!$N$118)*$N$7)/A10taxstdlife))</f>
        <v>0</v>
      </c>
      <c r="R606" s="168">
        <f>IF(A10taxstdlife="n/a","n/a",IF(R$3&gt;(A10taxstdlife+$E606),((Input!$N$152+Input!$N$118)*$N$7)-SUM($N606:Q606),((Input!$N$152+Input!$N$118)*$N$7)/A10taxstdlife))</f>
        <v>0</v>
      </c>
      <c r="S606" s="168">
        <f>IF(A10taxstdlife="n/a","n/a",IF(S$3&gt;(A10taxstdlife+$E606),((Input!$N$152+Input!$N$118)*$N$7)-SUM($N606:R606),((Input!$N$152+Input!$N$118)*$N$7)/A10taxstdlife))</f>
        <v>0</v>
      </c>
      <c r="T606" s="168">
        <f>IF(A10taxstdlife="n/a","n/a",IF(T$3&gt;(A10taxstdlife+$E606),((Input!$N$152+Input!$N$118)*$N$7)-SUM($N606:S606),((Input!$N$152+Input!$N$118)*$N$7)/A10taxstdlife))</f>
        <v>0</v>
      </c>
      <c r="U606" s="168">
        <f>IF(A10taxstdlife="n/a","n/a",IF(U$3&gt;(A10taxstdlife+$E606),((Input!$N$152+Input!$N$118)*$N$7)-SUM($N606:T606),((Input!$N$152+Input!$N$118)*$N$7)/A10taxstdlife))</f>
        <v>0</v>
      </c>
      <c r="V606" s="168">
        <f>IF(A10taxstdlife="n/a","n/a",IF(V$3&gt;(A10taxstdlife+$E606),((Input!$N$152+Input!$N$118)*$N$7)-SUM($N606:U606),((Input!$N$152+Input!$N$118)*$N$7)/A10taxstdlife))</f>
        <v>0</v>
      </c>
      <c r="W606" s="168">
        <f>IF(A10taxstdlife="n/a","n/a",IF(W$3&gt;(A10taxstdlife+$E606),((Input!$N$152+Input!$N$118)*$N$7)-SUM($N606:V606),((Input!$N$152+Input!$N$118)*$N$7)/A10taxstdlife))</f>
        <v>0</v>
      </c>
      <c r="X606" s="168">
        <f>IF(A10taxstdlife="n/a","n/a",IF(X$3&gt;(A10taxstdlife+$E606),((Input!$N$152+Input!$N$118)*$N$7)-SUM($N606:W606),((Input!$N$152+Input!$N$118)*$N$7)/A10taxstdlife))</f>
        <v>0</v>
      </c>
      <c r="Y606" s="168">
        <f>IF(A10taxstdlife="n/a","n/a",IF(Y$3&gt;(A10taxstdlife+$E606),((Input!$N$152+Input!$N$118)*$N$7)-SUM($N606:X606),((Input!$N$152+Input!$N$118)*$N$7)/A10taxstdlife))</f>
        <v>0</v>
      </c>
      <c r="Z606" s="168">
        <f>IF(A10taxstdlife="n/a","n/a",IF(Z$3&gt;(A10taxstdlife+$E606),((Input!$N$152+Input!$N$118)*$N$7)-SUM($N606:Y606),((Input!$N$152+Input!$N$118)*$N$7)/A10taxstdlife))</f>
        <v>0</v>
      </c>
      <c r="AA606" s="168">
        <f>IF(A10taxstdlife="n/a","n/a",IF(AA$3&gt;(A10taxstdlife+$E606),((Input!$N$152+Input!$N$118)*$N$7)-SUM($N606:Z606),((Input!$N$152+Input!$N$118)*$N$7)/A10taxstdlife))</f>
        <v>0</v>
      </c>
      <c r="AB606" s="168">
        <f>IF(A10taxstdlife="n/a","n/a",IF(AB$3&gt;(A10taxstdlife+$E606),((Input!$N$152+Input!$N$118)*$N$7)-SUM($N606:AA606),((Input!$N$152+Input!$N$118)*$N$7)/A10taxstdlife))</f>
        <v>0</v>
      </c>
      <c r="AC606" s="168">
        <f>IF(A10taxstdlife="n/a","n/a",IF(AC$3&gt;(A10taxstdlife+$E606),((Input!$N$152+Input!$N$118)*$N$7)-SUM($N606:AB606),((Input!$N$152+Input!$N$118)*$N$7)/A10taxstdlife))</f>
        <v>0</v>
      </c>
      <c r="AD606" s="168">
        <f>IF(A10taxstdlife="n/a","n/a",IF(AD$3&gt;(A10taxstdlife+$E606),((Input!$N$152+Input!$N$118)*$N$7)-SUM($N606:AC606),((Input!$N$152+Input!$N$118)*$N$7)/A10taxstdlife))</f>
        <v>0</v>
      </c>
      <c r="AE606" s="168">
        <f>IF(A10taxstdlife="n/a","n/a",IF(AE$3&gt;(A10taxstdlife+$E606),((Input!$N$152+Input!$N$118)*$N$7)-SUM($N606:AD606),((Input!$N$152+Input!$N$118)*$N$7)/A10taxstdlife))</f>
        <v>0</v>
      </c>
      <c r="AF606" s="168">
        <f>IF(A10taxstdlife="n/a","n/a",IF(AF$3&gt;(A10taxstdlife+$E606),((Input!$N$152+Input!$N$118)*$N$7)-SUM($N606:AE606),((Input!$N$152+Input!$N$118)*$N$7)/A10taxstdlife))</f>
        <v>0</v>
      </c>
      <c r="AG606" s="168">
        <f>IF(A10taxstdlife="n/a","n/a",IF(AG$3&gt;(A10taxstdlife+$E606),((Input!$N$152+Input!$N$118)*$N$7)-SUM($N606:AF606),((Input!$N$152+Input!$N$118)*$N$7)/A10taxstdlife))</f>
        <v>0</v>
      </c>
      <c r="AH606" s="168">
        <f>IF(A10taxstdlife="n/a","n/a",IF(AH$3&gt;(A10taxstdlife+$E606),((Input!$N$152+Input!$N$118)*$N$7)-SUM($N606:AG606),((Input!$N$152+Input!$N$118)*$N$7)/A10taxstdlife))</f>
        <v>0</v>
      </c>
      <c r="AI606" s="168">
        <f>IF(A10taxstdlife="n/a","n/a",IF(AI$3&gt;(A10taxstdlife+$E606),((Input!$N$152+Input!$N$118)*$N$7)-SUM($N606:AH606),((Input!$N$152+Input!$N$118)*$N$7)/A10taxstdlife))</f>
        <v>0</v>
      </c>
      <c r="AJ606" s="168">
        <f>IF(A10taxstdlife="n/a","n/a",IF(AJ$3&gt;(A10taxstdlife+$E606),((Input!$N$152+Input!$N$118)*$N$7)-SUM($N606:AI606),((Input!$N$152+Input!$N$118)*$N$7)/A10taxstdlife))</f>
        <v>0</v>
      </c>
      <c r="AK606" s="168">
        <f>IF(A10taxstdlife="n/a","n/a",IF(AK$3&gt;(A10taxstdlife+$E606),((Input!$N$152+Input!$N$118)*$N$7)-SUM($N606:AJ606),((Input!$N$152+Input!$N$118)*$N$7)/A10taxstdlife))</f>
        <v>0</v>
      </c>
      <c r="AL606" s="168">
        <f>IF(A10taxstdlife="n/a","n/a",IF(AL$3&gt;(A10taxstdlife+$E606),((Input!$N$152+Input!$N$118)*$N$7)-SUM($N606:AK606),((Input!$N$152+Input!$N$118)*$N$7)/A10taxstdlife))</f>
        <v>0</v>
      </c>
      <c r="AM606" s="168">
        <f>IF(A10taxstdlife="n/a","n/a",IF(AM$3&gt;(A10taxstdlife+$E606),((Input!$N$152+Input!$N$118)*$N$7)-SUM($N606:AL606),((Input!$N$152+Input!$N$118)*$N$7)/A10taxstdlife))</f>
        <v>0</v>
      </c>
      <c r="AN606" s="168">
        <f>IF(A10taxstdlife="n/a","n/a",IF(AN$3&gt;(A10taxstdlife+$E606),((Input!$N$152+Input!$N$118)*$N$7)-SUM($N606:AM606),((Input!$N$152+Input!$N$118)*$N$7)/A10taxstdlife))</f>
        <v>0</v>
      </c>
      <c r="AO606" s="168">
        <f>IF(A10taxstdlife="n/a","n/a",IF(AO$3&gt;(A10taxstdlife+$E606),((Input!$N$152+Input!$N$118)*$N$7)-SUM($N606:AN606),((Input!$N$152+Input!$N$118)*$N$7)/A10taxstdlife))</f>
        <v>0</v>
      </c>
      <c r="AP606" s="168">
        <f>IF(A10taxstdlife="n/a","n/a",IF(AP$3&gt;(A10taxstdlife+$E606),((Input!$N$152+Input!$N$118)*$N$7)-SUM($N606:AO606),((Input!$N$152+Input!$N$118)*$N$7)/A10taxstdlife))</f>
        <v>0</v>
      </c>
      <c r="AQ606" s="168">
        <f>IF(A10taxstdlife="n/a","n/a",IF(AQ$3&gt;(A10taxstdlife+$E606),((Input!$N$152+Input!$N$118)*$N$7)-SUM($N606:AP606),((Input!$N$152+Input!$N$118)*$N$7)/A10taxstdlife))</f>
        <v>0</v>
      </c>
      <c r="AR606" s="168">
        <f>IF(A10taxstdlife="n/a","n/a",IF(AR$3&gt;(A10taxstdlife+$E606),((Input!$N$152+Input!$N$118)*$N$7)-SUM($N606:AQ606),((Input!$N$152+Input!$N$118)*$N$7)/A10taxstdlife))</f>
        <v>0</v>
      </c>
      <c r="AS606" s="168">
        <f>IF(A10taxstdlife="n/a","n/a",IF(AS$3&gt;(A10taxstdlife+$E606),((Input!$N$152+Input!$N$118)*$N$7)-SUM($N606:AR606),((Input!$N$152+Input!$N$118)*$N$7)/A10taxstdlife))</f>
        <v>0</v>
      </c>
      <c r="AT606" s="168">
        <f>IF(A10taxstdlife="n/a","n/a",IF(AT$3&gt;(A10taxstdlife+$E606),((Input!$N$152+Input!$N$118)*$N$7)-SUM($N606:AS606),((Input!$N$152+Input!$N$118)*$N$7)/A10taxstdlife))</f>
        <v>0</v>
      </c>
      <c r="AU606" s="168">
        <f>IF(A10taxstdlife="n/a","n/a",IF(AU$3&gt;(A10taxstdlife+$E606),((Input!$N$152+Input!$N$118)*$N$7)-SUM($N606:AT606),((Input!$N$152+Input!$N$118)*$N$7)/A10taxstdlife))</f>
        <v>0</v>
      </c>
      <c r="AV606" s="168">
        <f>IF(A10taxstdlife="n/a","n/a",IF(AV$3&gt;(A10taxstdlife+$E606),((Input!$N$152+Input!$N$118)*$N$7)-SUM($N606:AU606),((Input!$N$152+Input!$N$118)*$N$7)/A10taxstdlife))</f>
        <v>0</v>
      </c>
      <c r="AW606" s="168">
        <f>IF(A10taxstdlife="n/a","n/a",IF(AW$3&gt;(A10taxstdlife+$E606),((Input!$N$152+Input!$N$118)*$N$7)-SUM($N606:AV606),((Input!$N$152+Input!$N$118)*$N$7)/A10taxstdlife))</f>
        <v>0</v>
      </c>
      <c r="AX606" s="168">
        <f>IF(A10taxstdlife="n/a","n/a",IF(AX$3&gt;(A10taxstdlife+$E606),((Input!$N$152+Input!$N$118)*$N$7)-SUM($N606:AW606),((Input!$N$152+Input!$N$118)*$N$7)/A10taxstdlife))</f>
        <v>0</v>
      </c>
      <c r="AY606" s="168">
        <f>IF(A10taxstdlife="n/a","n/a",IF(AY$3&gt;(A10taxstdlife+$E606),((Input!$N$152+Input!$N$118)*$N$7)-SUM($N606:AX606),((Input!$N$152+Input!$N$118)*$N$7)/A10taxstdlife))</f>
        <v>0</v>
      </c>
      <c r="AZ606" s="168">
        <f>IF(A10taxstdlife="n/a","n/a",IF(AZ$3&gt;(A10taxstdlife+$E606),((Input!$N$152+Input!$N$118)*$N$7)-SUM($N606:AY606),((Input!$N$152+Input!$N$118)*$N$7)/A10taxstdlife))</f>
        <v>0</v>
      </c>
      <c r="BA606" s="168">
        <f>IF(A10taxstdlife="n/a","n/a",IF(BA$3&gt;(A10taxstdlife+$E606),((Input!$N$152+Input!$N$118)*$N$7)-SUM($N606:AZ606),((Input!$N$152+Input!$N$118)*$N$7)/A10taxstdlife))</f>
        <v>0</v>
      </c>
      <c r="BB606" s="168">
        <f>IF(A10taxstdlife="n/a","n/a",IF(BB$3&gt;(A10taxstdlife+$E606),((Input!$N$152+Input!$N$118)*$N$7)-SUM($N606:BA606),((Input!$N$152+Input!$N$118)*$N$7)/A10taxstdlife))</f>
        <v>0</v>
      </c>
      <c r="BC606" s="168">
        <f>IF(A10taxstdlife="n/a","n/a",IF(BC$3&gt;(A10taxstdlife+$E606),((Input!$N$152+Input!$N$118)*$N$7)-SUM($N606:BB606),((Input!$N$152+Input!$N$118)*$N$7)/A10taxstdlife))</f>
        <v>0</v>
      </c>
      <c r="BD606" s="168">
        <f>IF(A10taxstdlife="n/a","n/a",IF(BD$3&gt;(A10taxstdlife+$E606),((Input!$N$152+Input!$N$118)*$N$7)-SUM($N606:BC606),((Input!$N$152+Input!$N$118)*$N$7)/A10taxstdlife))</f>
        <v>0</v>
      </c>
      <c r="BE606" s="168">
        <f>IF(A10taxstdlife="n/a","n/a",IF(BE$3&gt;(A10taxstdlife+$E606),((Input!$N$152+Input!$N$118)*$N$7)-SUM($N606:BD606),((Input!$N$152+Input!$N$118)*$N$7)/A10taxstdlife))</f>
        <v>0</v>
      </c>
      <c r="BF606" s="168">
        <f>IF(A10taxstdlife="n/a","n/a",IF(BF$3&gt;(A10taxstdlife+$E606),((Input!$N$152+Input!$N$118)*$N$7)-SUM($N606:BE606),((Input!$N$152+Input!$N$118)*$N$7)/A10taxstdlife))</f>
        <v>0</v>
      </c>
      <c r="BG606" s="168">
        <f>IF(A10taxstdlife="n/a","n/a",IF(BG$3&gt;(A10taxstdlife+$E606),((Input!$N$152+Input!$N$118)*$N$7)-SUM($N606:BF606),((Input!$N$152+Input!$N$118)*$N$7)/A10taxstdlife))</f>
        <v>0</v>
      </c>
      <c r="BH606" s="168">
        <f>IF(A10taxstdlife="n/a","n/a",IF(BH$3&gt;(A10taxstdlife+$E606),((Input!$N$152+Input!$N$118)*$N$7)-SUM($N606:BG606),((Input!$N$152+Input!$N$118)*$N$7)/A10taxstdlife))</f>
        <v>0</v>
      </c>
      <c r="BI606" s="168">
        <f>IF(A10taxstdlife="n/a","n/a",IF(BI$3&gt;(A10taxstdlife+$E606),((Input!$N$152+Input!$N$118)*$N$7)-SUM($N606:BH606),((Input!$N$152+Input!$N$118)*$N$7)/A10taxstdlife))</f>
        <v>0</v>
      </c>
      <c r="BJ606" s="20"/>
      <c r="BK606" s="20"/>
      <c r="BL606"/>
      <c r="BM606"/>
      <c r="BN606"/>
      <c r="BO606"/>
      <c r="BP606"/>
      <c r="BQ606"/>
      <c r="BR606"/>
      <c r="BS606"/>
      <c r="BT606"/>
      <c r="BU606"/>
      <c r="BV606"/>
      <c r="BW606"/>
      <c r="BX606"/>
      <c r="BY606"/>
      <c r="BZ606"/>
      <c r="CA606"/>
      <c r="CB606"/>
      <c r="CC606"/>
      <c r="CD606"/>
      <c r="CE606"/>
      <c r="CF606"/>
      <c r="CG606"/>
      <c r="CH606"/>
      <c r="CI606"/>
      <c r="CJ606"/>
      <c r="CK606"/>
      <c r="CL606"/>
      <c r="CM606"/>
      <c r="CN606"/>
      <c r="CO606"/>
      <c r="CP606"/>
      <c r="CQ606"/>
      <c r="CR606"/>
      <c r="CS606"/>
      <c r="CT606"/>
      <c r="CU606"/>
      <c r="CV606"/>
      <c r="CW606"/>
      <c r="CX606"/>
      <c r="CY606"/>
      <c r="CZ606"/>
      <c r="DA606"/>
      <c r="DB606"/>
      <c r="DC606"/>
      <c r="DD606"/>
      <c r="DE606"/>
      <c r="DF606"/>
      <c r="DG606"/>
      <c r="DH606"/>
      <c r="DI606"/>
      <c r="DJ606"/>
      <c r="DK606"/>
      <c r="DL606"/>
      <c r="DM606"/>
      <c r="DN606"/>
      <c r="DO606"/>
      <c r="DP606"/>
      <c r="DQ606"/>
      <c r="DR606"/>
      <c r="DS606"/>
      <c r="DT606"/>
      <c r="DU606"/>
      <c r="DV606"/>
      <c r="DW606"/>
      <c r="DX606"/>
      <c r="DY606"/>
      <c r="DZ606"/>
      <c r="EA606"/>
      <c r="EB606"/>
      <c r="EC606"/>
      <c r="ED606"/>
      <c r="EE606"/>
      <c r="EF606"/>
      <c r="EG606"/>
      <c r="EH606"/>
      <c r="EI606"/>
      <c r="EJ606"/>
      <c r="EK606"/>
      <c r="EL606"/>
      <c r="EM606"/>
      <c r="EN606"/>
      <c r="EO606"/>
      <c r="EP606"/>
      <c r="EQ606"/>
      <c r="ER606"/>
      <c r="ES606"/>
      <c r="ET606"/>
      <c r="EU606"/>
      <c r="EV606"/>
      <c r="EW606"/>
      <c r="EX606"/>
      <c r="EY606"/>
      <c r="EZ606"/>
      <c r="FA606"/>
      <c r="FB606"/>
      <c r="FC606"/>
      <c r="FD606"/>
      <c r="FE606"/>
      <c r="FF606"/>
      <c r="FG606"/>
      <c r="FH606"/>
      <c r="FI606"/>
      <c r="FJ606"/>
      <c r="FK606"/>
      <c r="FL606"/>
      <c r="FM606"/>
      <c r="FN606"/>
      <c r="FO606"/>
      <c r="FP606"/>
      <c r="FQ606"/>
      <c r="FR606"/>
      <c r="FS606"/>
      <c r="FT606"/>
      <c r="FU606"/>
      <c r="FV606"/>
      <c r="FW606"/>
      <c r="FX606"/>
      <c r="FY606"/>
      <c r="FZ606"/>
      <c r="GA606"/>
      <c r="GB606"/>
      <c r="GC606"/>
      <c r="GD606"/>
      <c r="GE606"/>
      <c r="GF606"/>
      <c r="GG606"/>
      <c r="GH606"/>
      <c r="GI606"/>
      <c r="GJ606"/>
      <c r="GK606"/>
      <c r="GL606"/>
      <c r="GM606"/>
      <c r="GN606"/>
      <c r="GO606"/>
      <c r="GP606"/>
      <c r="GQ606"/>
      <c r="GR606"/>
      <c r="GS606"/>
      <c r="GT606"/>
      <c r="GU606"/>
      <c r="GV606"/>
      <c r="GW606"/>
      <c r="GX606"/>
      <c r="GY606"/>
      <c r="GZ606"/>
      <c r="HA606"/>
      <c r="HB606"/>
      <c r="HC606"/>
      <c r="HD606"/>
      <c r="HE606"/>
      <c r="HF606"/>
      <c r="HG606"/>
      <c r="HH606"/>
      <c r="HI606"/>
      <c r="HJ606"/>
      <c r="HK606"/>
      <c r="HL606"/>
      <c r="HM606"/>
      <c r="HN606"/>
      <c r="HO606"/>
      <c r="HP606"/>
      <c r="HQ606"/>
      <c r="HR606"/>
      <c r="HS606"/>
      <c r="HT606"/>
      <c r="HU606"/>
      <c r="HV606"/>
      <c r="HW606"/>
      <c r="HX606"/>
      <c r="HY606"/>
      <c r="HZ606"/>
      <c r="IA606"/>
      <c r="IB606"/>
      <c r="IC606"/>
      <c r="ID606"/>
      <c r="IE606"/>
      <c r="IF606"/>
      <c r="IG606"/>
      <c r="IH606"/>
      <c r="II606"/>
      <c r="IJ606"/>
      <c r="IK606"/>
      <c r="IL606"/>
      <c r="IM606"/>
      <c r="IN606"/>
      <c r="IO606"/>
      <c r="IP606"/>
      <c r="IQ606"/>
      <c r="IR606"/>
      <c r="IS606"/>
      <c r="IT606"/>
      <c r="IU606"/>
      <c r="IV606"/>
    </row>
    <row r="607" spans="1:256" s="5" customFormat="1" hidden="1" outlineLevel="2">
      <c r="A607" s="20"/>
      <c r="B607" s="20"/>
      <c r="C607" s="38"/>
      <c r="D607" s="641"/>
      <c r="E607" s="287">
        <v>9</v>
      </c>
      <c r="F607" s="40"/>
      <c r="G607" s="313"/>
      <c r="H607" s="315"/>
      <c r="I607" s="315"/>
      <c r="J607" s="315"/>
      <c r="K607" s="315"/>
      <c r="L607" s="315"/>
      <c r="M607" s="315"/>
      <c r="N607" s="315"/>
      <c r="O607" s="314"/>
      <c r="P607" s="168">
        <f>IF(A10taxstdlife="n/a","n/a",IF(P$3&gt;(A10taxstdlife+$E607),((Input!$O$152+Input!$O$118)*$O$7)-SUM($O607:O607),((Input!$O$152+Input!$O$118)*$O$7)/A10taxstdlife))</f>
        <v>0</v>
      </c>
      <c r="Q607" s="168">
        <f>IF(A10taxstdlife="n/a","n/a",IF(Q$3&gt;(A10taxstdlife+$E607),((Input!$O$152+Input!$O$118)*$O$7)-SUM($O607:P607),((Input!$O$152+Input!$O$118)*$O$7)/A10taxstdlife))</f>
        <v>0</v>
      </c>
      <c r="R607" s="168">
        <f>IF(A10taxstdlife="n/a","n/a",IF(R$3&gt;(A10taxstdlife+$E607),((Input!$O$152+Input!$O$118)*$O$7)-SUM($O607:Q607),((Input!$O$152+Input!$O$118)*$O$7)/A10taxstdlife))</f>
        <v>0</v>
      </c>
      <c r="S607" s="168">
        <f>IF(A10taxstdlife="n/a","n/a",IF(S$3&gt;(A10taxstdlife+$E607),((Input!$O$152+Input!$O$118)*$O$7)-SUM($O607:R607),((Input!$O$152+Input!$O$118)*$O$7)/A10taxstdlife))</f>
        <v>0</v>
      </c>
      <c r="T607" s="168">
        <f>IF(A10taxstdlife="n/a","n/a",IF(T$3&gt;(A10taxstdlife+$E607),((Input!$O$152+Input!$O$118)*$O$7)-SUM($O607:S607),((Input!$O$152+Input!$O$118)*$O$7)/A10taxstdlife))</f>
        <v>0</v>
      </c>
      <c r="U607" s="168">
        <f>IF(A10taxstdlife="n/a","n/a",IF(U$3&gt;(A10taxstdlife+$E607),((Input!$O$152+Input!$O$118)*$O$7)-SUM($O607:T607),((Input!$O$152+Input!$O$118)*$O$7)/A10taxstdlife))</f>
        <v>0</v>
      </c>
      <c r="V607" s="168">
        <f>IF(A10taxstdlife="n/a","n/a",IF(V$3&gt;(A10taxstdlife+$E607),((Input!$O$152+Input!$O$118)*$O$7)-SUM($O607:U607),((Input!$O$152+Input!$O$118)*$O$7)/A10taxstdlife))</f>
        <v>0</v>
      </c>
      <c r="W607" s="168">
        <f>IF(A10taxstdlife="n/a","n/a",IF(W$3&gt;(A10taxstdlife+$E607),((Input!$O$152+Input!$O$118)*$O$7)-SUM($O607:V607),((Input!$O$152+Input!$O$118)*$O$7)/A10taxstdlife))</f>
        <v>0</v>
      </c>
      <c r="X607" s="168">
        <f>IF(A10taxstdlife="n/a","n/a",IF(X$3&gt;(A10taxstdlife+$E607),((Input!$O$152+Input!$O$118)*$O$7)-SUM($O607:W607),((Input!$O$152+Input!$O$118)*$O$7)/A10taxstdlife))</f>
        <v>0</v>
      </c>
      <c r="Y607" s="168">
        <f>IF(A10taxstdlife="n/a","n/a",IF(Y$3&gt;(A10taxstdlife+$E607),((Input!$O$152+Input!$O$118)*$O$7)-SUM($O607:X607),((Input!$O$152+Input!$O$118)*$O$7)/A10taxstdlife))</f>
        <v>0</v>
      </c>
      <c r="Z607" s="168">
        <f>IF(A10taxstdlife="n/a","n/a",IF(Z$3&gt;(A10taxstdlife+$E607),((Input!$O$152+Input!$O$118)*$O$7)-SUM($O607:Y607),((Input!$O$152+Input!$O$118)*$O$7)/A10taxstdlife))</f>
        <v>0</v>
      </c>
      <c r="AA607" s="168">
        <f>IF(A10taxstdlife="n/a","n/a",IF(AA$3&gt;(A10taxstdlife+$E607),((Input!$O$152+Input!$O$118)*$O$7)-SUM($O607:Z607),((Input!$O$152+Input!$O$118)*$O$7)/A10taxstdlife))</f>
        <v>0</v>
      </c>
      <c r="AB607" s="168">
        <f>IF(A10taxstdlife="n/a","n/a",IF(AB$3&gt;(A10taxstdlife+$E607),((Input!$O$152+Input!$O$118)*$O$7)-SUM($O607:AA607),((Input!$O$152+Input!$O$118)*$O$7)/A10taxstdlife))</f>
        <v>0</v>
      </c>
      <c r="AC607" s="168">
        <f>IF(A10taxstdlife="n/a","n/a",IF(AC$3&gt;(A10taxstdlife+$E607),((Input!$O$152+Input!$O$118)*$O$7)-SUM($O607:AB607),((Input!$O$152+Input!$O$118)*$O$7)/A10taxstdlife))</f>
        <v>0</v>
      </c>
      <c r="AD607" s="168">
        <f>IF(A10taxstdlife="n/a","n/a",IF(AD$3&gt;(A10taxstdlife+$E607),((Input!$O$152+Input!$O$118)*$O$7)-SUM($O607:AC607),((Input!$O$152+Input!$O$118)*$O$7)/A10taxstdlife))</f>
        <v>0</v>
      </c>
      <c r="AE607" s="168">
        <f>IF(A10taxstdlife="n/a","n/a",IF(AE$3&gt;(A10taxstdlife+$E607),((Input!$O$152+Input!$O$118)*$O$7)-SUM($O607:AD607),((Input!$O$152+Input!$O$118)*$O$7)/A10taxstdlife))</f>
        <v>0</v>
      </c>
      <c r="AF607" s="168">
        <f>IF(A10taxstdlife="n/a","n/a",IF(AF$3&gt;(A10taxstdlife+$E607),((Input!$O$152+Input!$O$118)*$O$7)-SUM($O607:AE607),((Input!$O$152+Input!$O$118)*$O$7)/A10taxstdlife))</f>
        <v>0</v>
      </c>
      <c r="AG607" s="168">
        <f>IF(A10taxstdlife="n/a","n/a",IF(AG$3&gt;(A10taxstdlife+$E607),((Input!$O$152+Input!$O$118)*$O$7)-SUM($O607:AF607),((Input!$O$152+Input!$O$118)*$O$7)/A10taxstdlife))</f>
        <v>0</v>
      </c>
      <c r="AH607" s="168">
        <f>IF(A10taxstdlife="n/a","n/a",IF(AH$3&gt;(A10taxstdlife+$E607),((Input!$O$152+Input!$O$118)*$O$7)-SUM($O607:AG607),((Input!$O$152+Input!$O$118)*$O$7)/A10taxstdlife))</f>
        <v>0</v>
      </c>
      <c r="AI607" s="168">
        <f>IF(A10taxstdlife="n/a","n/a",IF(AI$3&gt;(A10taxstdlife+$E607),((Input!$O$152+Input!$O$118)*$O$7)-SUM($O607:AH607),((Input!$O$152+Input!$O$118)*$O$7)/A10taxstdlife))</f>
        <v>0</v>
      </c>
      <c r="AJ607" s="168">
        <f>IF(A10taxstdlife="n/a","n/a",IF(AJ$3&gt;(A10taxstdlife+$E607),((Input!$O$152+Input!$O$118)*$O$7)-SUM($O607:AI607),((Input!$O$152+Input!$O$118)*$O$7)/A10taxstdlife))</f>
        <v>0</v>
      </c>
      <c r="AK607" s="168">
        <f>IF(A10taxstdlife="n/a","n/a",IF(AK$3&gt;(A10taxstdlife+$E607),((Input!$O$152+Input!$O$118)*$O$7)-SUM($O607:AJ607),((Input!$O$152+Input!$O$118)*$O$7)/A10taxstdlife))</f>
        <v>0</v>
      </c>
      <c r="AL607" s="168">
        <f>IF(A10taxstdlife="n/a","n/a",IF(AL$3&gt;(A10taxstdlife+$E607),((Input!$O$152+Input!$O$118)*$O$7)-SUM($O607:AK607),((Input!$O$152+Input!$O$118)*$O$7)/A10taxstdlife))</f>
        <v>0</v>
      </c>
      <c r="AM607" s="168">
        <f>IF(A10taxstdlife="n/a","n/a",IF(AM$3&gt;(A10taxstdlife+$E607),((Input!$O$152+Input!$O$118)*$O$7)-SUM($O607:AL607),((Input!$O$152+Input!$O$118)*$O$7)/A10taxstdlife))</f>
        <v>0</v>
      </c>
      <c r="AN607" s="168">
        <f>IF(A10taxstdlife="n/a","n/a",IF(AN$3&gt;(A10taxstdlife+$E607),((Input!$O$152+Input!$O$118)*$O$7)-SUM($O607:AM607),((Input!$O$152+Input!$O$118)*$O$7)/A10taxstdlife))</f>
        <v>0</v>
      </c>
      <c r="AO607" s="168">
        <f>IF(A10taxstdlife="n/a","n/a",IF(AO$3&gt;(A10taxstdlife+$E607),((Input!$O$152+Input!$O$118)*$O$7)-SUM($O607:AN607),((Input!$O$152+Input!$O$118)*$O$7)/A10taxstdlife))</f>
        <v>0</v>
      </c>
      <c r="AP607" s="168">
        <f>IF(A10taxstdlife="n/a","n/a",IF(AP$3&gt;(A10taxstdlife+$E607),((Input!$O$152+Input!$O$118)*$O$7)-SUM($O607:AO607),((Input!$O$152+Input!$O$118)*$O$7)/A10taxstdlife))</f>
        <v>0</v>
      </c>
      <c r="AQ607" s="168">
        <f>IF(A10taxstdlife="n/a","n/a",IF(AQ$3&gt;(A10taxstdlife+$E607),((Input!$O$152+Input!$O$118)*$O$7)-SUM($O607:AP607),((Input!$O$152+Input!$O$118)*$O$7)/A10taxstdlife))</f>
        <v>0</v>
      </c>
      <c r="AR607" s="168">
        <f>IF(A10taxstdlife="n/a","n/a",IF(AR$3&gt;(A10taxstdlife+$E607),((Input!$O$152+Input!$O$118)*$O$7)-SUM($O607:AQ607),((Input!$O$152+Input!$O$118)*$O$7)/A10taxstdlife))</f>
        <v>0</v>
      </c>
      <c r="AS607" s="168">
        <f>IF(A10taxstdlife="n/a","n/a",IF(AS$3&gt;(A10taxstdlife+$E607),((Input!$O$152+Input!$O$118)*$O$7)-SUM($O607:AR607),((Input!$O$152+Input!$O$118)*$O$7)/A10taxstdlife))</f>
        <v>0</v>
      </c>
      <c r="AT607" s="168">
        <f>IF(A10taxstdlife="n/a","n/a",IF(AT$3&gt;(A10taxstdlife+$E607),((Input!$O$152+Input!$O$118)*$O$7)-SUM($O607:AS607),((Input!$O$152+Input!$O$118)*$O$7)/A10taxstdlife))</f>
        <v>0</v>
      </c>
      <c r="AU607" s="168">
        <f>IF(A10taxstdlife="n/a","n/a",IF(AU$3&gt;(A10taxstdlife+$E607),((Input!$O$152+Input!$O$118)*$O$7)-SUM($O607:AT607),((Input!$O$152+Input!$O$118)*$O$7)/A10taxstdlife))</f>
        <v>0</v>
      </c>
      <c r="AV607" s="168">
        <f>IF(A10taxstdlife="n/a","n/a",IF(AV$3&gt;(A10taxstdlife+$E607),((Input!$O$152+Input!$O$118)*$O$7)-SUM($O607:AU607),((Input!$O$152+Input!$O$118)*$O$7)/A10taxstdlife))</f>
        <v>0</v>
      </c>
      <c r="AW607" s="168">
        <f>IF(A10taxstdlife="n/a","n/a",IF(AW$3&gt;(A10taxstdlife+$E607),((Input!$O$152+Input!$O$118)*$O$7)-SUM($O607:AV607),((Input!$O$152+Input!$O$118)*$O$7)/A10taxstdlife))</f>
        <v>0</v>
      </c>
      <c r="AX607" s="168">
        <f>IF(A10taxstdlife="n/a","n/a",IF(AX$3&gt;(A10taxstdlife+$E607),((Input!$O$152+Input!$O$118)*$O$7)-SUM($O607:AW607),((Input!$O$152+Input!$O$118)*$O$7)/A10taxstdlife))</f>
        <v>0</v>
      </c>
      <c r="AY607" s="168">
        <f>IF(A10taxstdlife="n/a","n/a",IF(AY$3&gt;(A10taxstdlife+$E607),((Input!$O$152+Input!$O$118)*$O$7)-SUM($O607:AX607),((Input!$O$152+Input!$O$118)*$O$7)/A10taxstdlife))</f>
        <v>0</v>
      </c>
      <c r="AZ607" s="168">
        <f>IF(A10taxstdlife="n/a","n/a",IF(AZ$3&gt;(A10taxstdlife+$E607),((Input!$O$152+Input!$O$118)*$O$7)-SUM($O607:AY607),((Input!$O$152+Input!$O$118)*$O$7)/A10taxstdlife))</f>
        <v>0</v>
      </c>
      <c r="BA607" s="168">
        <f>IF(A10taxstdlife="n/a","n/a",IF(BA$3&gt;(A10taxstdlife+$E607),((Input!$O$152+Input!$O$118)*$O$7)-SUM($O607:AZ607),((Input!$O$152+Input!$O$118)*$O$7)/A10taxstdlife))</f>
        <v>0</v>
      </c>
      <c r="BB607" s="168">
        <f>IF(A10taxstdlife="n/a","n/a",IF(BB$3&gt;(A10taxstdlife+$E607),((Input!$O$152+Input!$O$118)*$O$7)-SUM($O607:BA607),((Input!$O$152+Input!$O$118)*$O$7)/A10taxstdlife))</f>
        <v>0</v>
      </c>
      <c r="BC607" s="168">
        <f>IF(A10taxstdlife="n/a","n/a",IF(BC$3&gt;(A10taxstdlife+$E607),((Input!$O$152+Input!$O$118)*$O$7)-SUM($O607:BB607),((Input!$O$152+Input!$O$118)*$O$7)/A10taxstdlife))</f>
        <v>0</v>
      </c>
      <c r="BD607" s="168">
        <f>IF(A10taxstdlife="n/a","n/a",IF(BD$3&gt;(A10taxstdlife+$E607),((Input!$O$152+Input!$O$118)*$O$7)-SUM($O607:BC607),((Input!$O$152+Input!$O$118)*$O$7)/A10taxstdlife))</f>
        <v>0</v>
      </c>
      <c r="BE607" s="168">
        <f>IF(A10taxstdlife="n/a","n/a",IF(BE$3&gt;(A10taxstdlife+$E607),((Input!$O$152+Input!$O$118)*$O$7)-SUM($O607:BD607),((Input!$O$152+Input!$O$118)*$O$7)/A10taxstdlife))</f>
        <v>0</v>
      </c>
      <c r="BF607" s="168">
        <f>IF(A10taxstdlife="n/a","n/a",IF(BF$3&gt;(A10taxstdlife+$E607),((Input!$O$152+Input!$O$118)*$O$7)-SUM($O607:BE607),((Input!$O$152+Input!$O$118)*$O$7)/A10taxstdlife))</f>
        <v>0</v>
      </c>
      <c r="BG607" s="168">
        <f>IF(A10taxstdlife="n/a","n/a",IF(BG$3&gt;(A10taxstdlife+$E607),((Input!$O$152+Input!$O$118)*$O$7)-SUM($O607:BF607),((Input!$O$152+Input!$O$118)*$O$7)/A10taxstdlife))</f>
        <v>0</v>
      </c>
      <c r="BH607" s="168">
        <f>IF(A10taxstdlife="n/a","n/a",IF(BH$3&gt;(A10taxstdlife+$E607),((Input!$O$152+Input!$O$118)*$O$7)-SUM($O607:BG607),((Input!$O$152+Input!$O$118)*$O$7)/A10taxstdlife))</f>
        <v>0</v>
      </c>
      <c r="BI607" s="168">
        <f>IF(A10taxstdlife="n/a","n/a",IF(BI$3&gt;(A10taxstdlife+$E607),((Input!$O$152+Input!$O$118)*$O$7)-SUM($O607:BH607),((Input!$O$152+Input!$O$118)*$O$7)/A10taxstdlife))</f>
        <v>0</v>
      </c>
      <c r="BJ607" s="43"/>
      <c r="BK607" s="20"/>
      <c r="BL607"/>
      <c r="BM607"/>
      <c r="BN607"/>
      <c r="BO607"/>
      <c r="BP607"/>
      <c r="BQ607"/>
      <c r="BR607"/>
      <c r="BS607"/>
      <c r="BT607"/>
      <c r="BU607"/>
      <c r="BV607"/>
      <c r="BW607"/>
      <c r="BX607"/>
      <c r="BY607"/>
      <c r="BZ607"/>
      <c r="CA607"/>
      <c r="CB607"/>
      <c r="CC607"/>
      <c r="CD607"/>
      <c r="CE607"/>
      <c r="CF607"/>
      <c r="CG607"/>
      <c r="CH607"/>
      <c r="CI607"/>
      <c r="CJ607"/>
      <c r="CK607"/>
      <c r="CL607"/>
      <c r="CM607"/>
      <c r="CN607"/>
      <c r="CO607"/>
      <c r="CP607"/>
      <c r="CQ607"/>
      <c r="CR607"/>
      <c r="CS607"/>
      <c r="CT607"/>
      <c r="CU607"/>
      <c r="CV607"/>
      <c r="CW607"/>
      <c r="CX607"/>
      <c r="CY607"/>
      <c r="CZ607"/>
      <c r="DA607"/>
      <c r="DB607"/>
      <c r="DC607"/>
      <c r="DD607"/>
      <c r="DE607"/>
      <c r="DF607"/>
      <c r="DG607"/>
      <c r="DH607"/>
      <c r="DI607"/>
      <c r="DJ607"/>
      <c r="DK607"/>
      <c r="DL607"/>
      <c r="DM607"/>
      <c r="DN607"/>
      <c r="DO607"/>
      <c r="DP607"/>
      <c r="DQ607"/>
      <c r="DR607"/>
      <c r="DS607"/>
      <c r="DT607"/>
      <c r="DU607"/>
      <c r="DV607"/>
      <c r="DW607"/>
      <c r="DX607"/>
      <c r="DY607"/>
      <c r="DZ607"/>
      <c r="EA607"/>
      <c r="EB607"/>
      <c r="EC607"/>
      <c r="ED607"/>
      <c r="EE607"/>
      <c r="EF607"/>
      <c r="EG607"/>
      <c r="EH607"/>
      <c r="EI607"/>
      <c r="EJ607"/>
      <c r="EK607"/>
      <c r="EL607"/>
      <c r="EM607"/>
      <c r="EN607"/>
      <c r="EO607"/>
      <c r="EP607"/>
      <c r="EQ607"/>
      <c r="ER607"/>
      <c r="ES607"/>
      <c r="ET607"/>
      <c r="EU607"/>
      <c r="EV607"/>
      <c r="EW607"/>
      <c r="EX607"/>
      <c r="EY607"/>
      <c r="EZ607"/>
      <c r="FA607"/>
      <c r="FB607"/>
      <c r="FC607"/>
      <c r="FD607"/>
      <c r="FE607"/>
      <c r="FF607"/>
      <c r="FG607"/>
      <c r="FH607"/>
      <c r="FI607"/>
      <c r="FJ607"/>
      <c r="FK607"/>
      <c r="FL607"/>
      <c r="FM607"/>
      <c r="FN607"/>
      <c r="FO607"/>
      <c r="FP607"/>
      <c r="FQ607"/>
      <c r="FR607"/>
      <c r="FS607"/>
      <c r="FT607"/>
      <c r="FU607"/>
      <c r="FV607"/>
      <c r="FW607"/>
      <c r="FX607"/>
      <c r="FY607"/>
      <c r="FZ607"/>
      <c r="GA607"/>
      <c r="GB607"/>
      <c r="GC607"/>
      <c r="GD607"/>
      <c r="GE607"/>
      <c r="GF607"/>
      <c r="GG607"/>
      <c r="GH607"/>
      <c r="GI607"/>
      <c r="GJ607"/>
      <c r="GK607"/>
      <c r="GL607"/>
      <c r="GM607"/>
      <c r="GN607"/>
      <c r="GO607"/>
      <c r="GP607"/>
      <c r="GQ607"/>
      <c r="GR607"/>
      <c r="GS607"/>
      <c r="GT607"/>
      <c r="GU607"/>
      <c r="GV607"/>
      <c r="GW607"/>
      <c r="GX607"/>
      <c r="GY607"/>
      <c r="GZ607"/>
      <c r="HA607"/>
      <c r="HB607"/>
      <c r="HC607"/>
      <c r="HD607"/>
      <c r="HE607"/>
      <c r="HF607"/>
      <c r="HG607"/>
      <c r="HH607"/>
      <c r="HI607"/>
      <c r="HJ607"/>
      <c r="HK607"/>
      <c r="HL607"/>
      <c r="HM607"/>
      <c r="HN607"/>
      <c r="HO607"/>
      <c r="HP607"/>
      <c r="HQ607"/>
      <c r="HR607"/>
      <c r="HS607"/>
      <c r="HT607"/>
      <c r="HU607"/>
      <c r="HV607"/>
      <c r="HW607"/>
      <c r="HX607"/>
      <c r="HY607"/>
      <c r="HZ607"/>
      <c r="IA607"/>
      <c r="IB607"/>
      <c r="IC607"/>
      <c r="ID607"/>
      <c r="IE607"/>
      <c r="IF607"/>
      <c r="IG607"/>
      <c r="IH607"/>
      <c r="II607"/>
      <c r="IJ607"/>
      <c r="IK607"/>
      <c r="IL607"/>
      <c r="IM607"/>
      <c r="IN607"/>
      <c r="IO607"/>
      <c r="IP607"/>
      <c r="IQ607"/>
      <c r="IR607"/>
      <c r="IS607"/>
      <c r="IT607"/>
      <c r="IU607"/>
      <c r="IV607"/>
    </row>
    <row r="608" spans="1:256" s="5" customFormat="1" hidden="1" outlineLevel="2">
      <c r="A608" s="20"/>
      <c r="B608" s="20"/>
      <c r="C608" s="38"/>
      <c r="D608" s="641"/>
      <c r="E608" s="288">
        <v>10</v>
      </c>
      <c r="F608" s="40"/>
      <c r="G608" s="313"/>
      <c r="H608" s="315"/>
      <c r="I608" s="315"/>
      <c r="J608" s="315"/>
      <c r="K608" s="315"/>
      <c r="L608" s="315"/>
      <c r="M608" s="315"/>
      <c r="N608" s="315"/>
      <c r="O608" s="315"/>
      <c r="P608" s="314"/>
      <c r="Q608" s="168">
        <f>IF(A10taxstdlife="n/a","n/a",IF(Q$3&gt;(A10taxstdlife+$E608),((Input!$P$152+Input!$P$118)*$P$7)-SUM($P608:P608),((Input!$P$152+Input!$P$118)*$P$7)/A10taxstdlife))</f>
        <v>0</v>
      </c>
      <c r="R608" s="168">
        <f>IF(A10taxstdlife="n/a","n/a",IF(R$3&gt;(A10taxstdlife+$E608),((Input!$P$152+Input!$P$118)*$P$7)-SUM($P608:Q608),((Input!$P$152+Input!$P$118)*$P$7)/A10taxstdlife))</f>
        <v>0</v>
      </c>
      <c r="S608" s="168">
        <f>IF(A10taxstdlife="n/a","n/a",IF(S$3&gt;(A10taxstdlife+$E608),((Input!$P$152+Input!$P$118)*$P$7)-SUM($P608:R608),((Input!$P$152+Input!$P$118)*$P$7)/A10taxstdlife))</f>
        <v>0</v>
      </c>
      <c r="T608" s="168">
        <f>IF(A10taxstdlife="n/a","n/a",IF(T$3&gt;(A10taxstdlife+$E608),((Input!$P$152+Input!$P$118)*$P$7)-SUM($P608:S608),((Input!$P$152+Input!$P$118)*$P$7)/A10taxstdlife))</f>
        <v>0</v>
      </c>
      <c r="U608" s="168">
        <f>IF(A10taxstdlife="n/a","n/a",IF(U$3&gt;(A10taxstdlife+$E608),((Input!$P$152+Input!$P$118)*$P$7)-SUM($P608:T608),((Input!$P$152+Input!$P$118)*$P$7)/A10taxstdlife))</f>
        <v>0</v>
      </c>
      <c r="V608" s="168">
        <f>IF(A10taxstdlife="n/a","n/a",IF(V$3&gt;(A10taxstdlife+$E608),((Input!$P$152+Input!$P$118)*$P$7)-SUM($P608:U608),((Input!$P$152+Input!$P$118)*$P$7)/A10taxstdlife))</f>
        <v>0</v>
      </c>
      <c r="W608" s="168">
        <f>IF(A10taxstdlife="n/a","n/a",IF(W$3&gt;(A10taxstdlife+$E608),((Input!$P$152+Input!$P$118)*$P$7)-SUM($P608:V608),((Input!$P$152+Input!$P$118)*$P$7)/A10taxstdlife))</f>
        <v>0</v>
      </c>
      <c r="X608" s="168">
        <f>IF(A10taxstdlife="n/a","n/a",IF(X$3&gt;(A10taxstdlife+$E608),((Input!$P$152+Input!$P$118)*$P$7)-SUM($P608:W608),((Input!$P$152+Input!$P$118)*$P$7)/A10taxstdlife))</f>
        <v>0</v>
      </c>
      <c r="Y608" s="168">
        <f>IF(A10taxstdlife="n/a","n/a",IF(Y$3&gt;(A10taxstdlife+$E608),((Input!$P$152+Input!$P$118)*$P$7)-SUM($P608:X608),((Input!$P$152+Input!$P$118)*$P$7)/A10taxstdlife))</f>
        <v>0</v>
      </c>
      <c r="Z608" s="168">
        <f>IF(A10taxstdlife="n/a","n/a",IF(Z$3&gt;(A10taxstdlife+$E608),((Input!$P$152+Input!$P$118)*$P$7)-SUM($P608:Y608),((Input!$P$152+Input!$P$118)*$P$7)/A10taxstdlife))</f>
        <v>0</v>
      </c>
      <c r="AA608" s="168">
        <f>IF(A10taxstdlife="n/a","n/a",IF(AA$3&gt;(A10taxstdlife+$E608),((Input!$P$152+Input!$P$118)*$P$7)-SUM($P608:Z608),((Input!$P$152+Input!$P$118)*$P$7)/A10taxstdlife))</f>
        <v>0</v>
      </c>
      <c r="AB608" s="168">
        <f>IF(A10taxstdlife="n/a","n/a",IF(AB$3&gt;(A10taxstdlife+$E608),((Input!$P$152+Input!$P$118)*$P$7)-SUM($P608:AA608),((Input!$P$152+Input!$P$118)*$P$7)/A10taxstdlife))</f>
        <v>0</v>
      </c>
      <c r="AC608" s="168">
        <f>IF(A10taxstdlife="n/a","n/a",IF(AC$3&gt;(A10taxstdlife+$E608),((Input!$P$152+Input!$P$118)*$P$7)-SUM($P608:AB608),((Input!$P$152+Input!$P$118)*$P$7)/A10taxstdlife))</f>
        <v>0</v>
      </c>
      <c r="AD608" s="168">
        <f>IF(A10taxstdlife="n/a","n/a",IF(AD$3&gt;(A10taxstdlife+$E608),((Input!$P$152+Input!$P$118)*$P$7)-SUM($P608:AC608),((Input!$P$152+Input!$P$118)*$P$7)/A10taxstdlife))</f>
        <v>0</v>
      </c>
      <c r="AE608" s="168">
        <f>IF(A10taxstdlife="n/a","n/a",IF(AE$3&gt;(A10taxstdlife+$E608),((Input!$P$152+Input!$P$118)*$P$7)-SUM($P608:AD608),((Input!$P$152+Input!$P$118)*$P$7)/A10taxstdlife))</f>
        <v>0</v>
      </c>
      <c r="AF608" s="168">
        <f>IF(A10taxstdlife="n/a","n/a",IF(AF$3&gt;(A10taxstdlife+$E608),((Input!$P$152+Input!$P$118)*$P$7)-SUM($P608:AE608),((Input!$P$152+Input!$P$118)*$P$7)/A10taxstdlife))</f>
        <v>0</v>
      </c>
      <c r="AG608" s="168">
        <f>IF(A10taxstdlife="n/a","n/a",IF(AG$3&gt;(A10taxstdlife+$E608),((Input!$P$152+Input!$P$118)*$P$7)-SUM($P608:AF608),((Input!$P$152+Input!$P$118)*$P$7)/A10taxstdlife))</f>
        <v>0</v>
      </c>
      <c r="AH608" s="168">
        <f>IF(A10taxstdlife="n/a","n/a",IF(AH$3&gt;(A10taxstdlife+$E608),((Input!$P$152+Input!$P$118)*$P$7)-SUM($P608:AG608),((Input!$P$152+Input!$P$118)*$P$7)/A10taxstdlife))</f>
        <v>0</v>
      </c>
      <c r="AI608" s="168">
        <f>IF(A10taxstdlife="n/a","n/a",IF(AI$3&gt;(A10taxstdlife+$E608),((Input!$P$152+Input!$P$118)*$P$7)-SUM($P608:AH608),((Input!$P$152+Input!$P$118)*$P$7)/A10taxstdlife))</f>
        <v>0</v>
      </c>
      <c r="AJ608" s="168">
        <f>IF(A10taxstdlife="n/a","n/a",IF(AJ$3&gt;(A10taxstdlife+$E608),((Input!$P$152+Input!$P$118)*$P$7)-SUM($P608:AI608),((Input!$P$152+Input!$P$118)*$P$7)/A10taxstdlife))</f>
        <v>0</v>
      </c>
      <c r="AK608" s="168">
        <f>IF(A10taxstdlife="n/a","n/a",IF(AK$3&gt;(A10taxstdlife+$E608),((Input!$P$152+Input!$P$118)*$P$7)-SUM($P608:AJ608),((Input!$P$152+Input!$P$118)*$P$7)/A10taxstdlife))</f>
        <v>0</v>
      </c>
      <c r="AL608" s="168">
        <f>IF(A10taxstdlife="n/a","n/a",IF(AL$3&gt;(A10taxstdlife+$E608),((Input!$P$152+Input!$P$118)*$P$7)-SUM($P608:AK608),((Input!$P$152+Input!$P$118)*$P$7)/A10taxstdlife))</f>
        <v>0</v>
      </c>
      <c r="AM608" s="168">
        <f>IF(A10taxstdlife="n/a","n/a",IF(AM$3&gt;(A10taxstdlife+$E608),((Input!$P$152+Input!$P$118)*$P$7)-SUM($P608:AL608),((Input!$P$152+Input!$P$118)*$P$7)/A10taxstdlife))</f>
        <v>0</v>
      </c>
      <c r="AN608" s="168">
        <f>IF(A10taxstdlife="n/a","n/a",IF(AN$3&gt;(A10taxstdlife+$E608),((Input!$P$152+Input!$P$118)*$P$7)-SUM($P608:AM608),((Input!$P$152+Input!$P$118)*$P$7)/A10taxstdlife))</f>
        <v>0</v>
      </c>
      <c r="AO608" s="168">
        <f>IF(A10taxstdlife="n/a","n/a",IF(AO$3&gt;(A10taxstdlife+$E608),((Input!$P$152+Input!$P$118)*$P$7)-SUM($P608:AN608),((Input!$P$152+Input!$P$118)*$P$7)/A10taxstdlife))</f>
        <v>0</v>
      </c>
      <c r="AP608" s="168">
        <f>IF(A10taxstdlife="n/a","n/a",IF(AP$3&gt;(A10taxstdlife+$E608),((Input!$P$152+Input!$P$118)*$P$7)-SUM($P608:AO608),((Input!$P$152+Input!$P$118)*$P$7)/A10taxstdlife))</f>
        <v>0</v>
      </c>
      <c r="AQ608" s="168">
        <f>IF(A10taxstdlife="n/a","n/a",IF(AQ$3&gt;(A10taxstdlife+$E608),((Input!$P$152+Input!$P$118)*$P$7)-SUM($P608:AP608),((Input!$P$152+Input!$P$118)*$P$7)/A10taxstdlife))</f>
        <v>0</v>
      </c>
      <c r="AR608" s="168">
        <f>IF(A10taxstdlife="n/a","n/a",IF(AR$3&gt;(A10taxstdlife+$E608),((Input!$P$152+Input!$P$118)*$P$7)-SUM($P608:AQ608),((Input!$P$152+Input!$P$118)*$P$7)/A10taxstdlife))</f>
        <v>0</v>
      </c>
      <c r="AS608" s="168">
        <f>IF(A10taxstdlife="n/a","n/a",IF(AS$3&gt;(A10taxstdlife+$E608),((Input!$P$152+Input!$P$118)*$P$7)-SUM($P608:AR608),((Input!$P$152+Input!$P$118)*$P$7)/A10taxstdlife))</f>
        <v>0</v>
      </c>
      <c r="AT608" s="168">
        <f>IF(A10taxstdlife="n/a","n/a",IF(AT$3&gt;(A10taxstdlife+$E608),((Input!$P$152+Input!$P$118)*$P$7)-SUM($P608:AS608),((Input!$P$152+Input!$P$118)*$P$7)/A10taxstdlife))</f>
        <v>0</v>
      </c>
      <c r="AU608" s="168">
        <f>IF(A10taxstdlife="n/a","n/a",IF(AU$3&gt;(A10taxstdlife+$E608),((Input!$P$152+Input!$P$118)*$P$7)-SUM($P608:AT608),((Input!$P$152+Input!$P$118)*$P$7)/A10taxstdlife))</f>
        <v>0</v>
      </c>
      <c r="AV608" s="168">
        <f>IF(A10taxstdlife="n/a","n/a",IF(AV$3&gt;(A10taxstdlife+$E608),((Input!$P$152+Input!$P$118)*$P$7)-SUM($P608:AU608),((Input!$P$152+Input!$P$118)*$P$7)/A10taxstdlife))</f>
        <v>0</v>
      </c>
      <c r="AW608" s="168">
        <f>IF(A10taxstdlife="n/a","n/a",IF(AW$3&gt;(A10taxstdlife+$E608),((Input!$P$152+Input!$P$118)*$P$7)-SUM($P608:AV608),((Input!$P$152+Input!$P$118)*$P$7)/A10taxstdlife))</f>
        <v>0</v>
      </c>
      <c r="AX608" s="168">
        <f>IF(A10taxstdlife="n/a","n/a",IF(AX$3&gt;(A10taxstdlife+$E608),((Input!$P$152+Input!$P$118)*$P$7)-SUM($P608:AW608),((Input!$P$152+Input!$P$118)*$P$7)/A10taxstdlife))</f>
        <v>0</v>
      </c>
      <c r="AY608" s="168">
        <f>IF(A10taxstdlife="n/a","n/a",IF(AY$3&gt;(A10taxstdlife+$E608),((Input!$P$152+Input!$P$118)*$P$7)-SUM($P608:AX608),((Input!$P$152+Input!$P$118)*$P$7)/A10taxstdlife))</f>
        <v>0</v>
      </c>
      <c r="AZ608" s="168">
        <f>IF(A10taxstdlife="n/a","n/a",IF(AZ$3&gt;(A10taxstdlife+$E608),((Input!$P$152+Input!$P$118)*$P$7)-SUM($P608:AY608),((Input!$P$152+Input!$P$118)*$P$7)/A10taxstdlife))</f>
        <v>0</v>
      </c>
      <c r="BA608" s="168">
        <f>IF(A10taxstdlife="n/a","n/a",IF(BA$3&gt;(A10taxstdlife+$E608),((Input!$P$152+Input!$P$118)*$P$7)-SUM($P608:AZ608),((Input!$P$152+Input!$P$118)*$P$7)/A10taxstdlife))</f>
        <v>0</v>
      </c>
      <c r="BB608" s="168">
        <f>IF(A10taxstdlife="n/a","n/a",IF(BB$3&gt;(A10taxstdlife+$E608),((Input!$P$152+Input!$P$118)*$P$7)-SUM($P608:BA608),((Input!$P$152+Input!$P$118)*$P$7)/A10taxstdlife))</f>
        <v>0</v>
      </c>
      <c r="BC608" s="168">
        <f>IF(A10taxstdlife="n/a","n/a",IF(BC$3&gt;(A10taxstdlife+$E608),((Input!$P$152+Input!$P$118)*$P$7)-SUM($P608:BB608),((Input!$P$152+Input!$P$118)*$P$7)/A10taxstdlife))</f>
        <v>0</v>
      </c>
      <c r="BD608" s="168">
        <f>IF(A10taxstdlife="n/a","n/a",IF(BD$3&gt;(A10taxstdlife+$E608),((Input!$P$152+Input!$P$118)*$P$7)-SUM($P608:BC608),((Input!$P$152+Input!$P$118)*$P$7)/A10taxstdlife))</f>
        <v>0</v>
      </c>
      <c r="BE608" s="168">
        <f>IF(A10taxstdlife="n/a","n/a",IF(BE$3&gt;(A10taxstdlife+$E608),((Input!$P$152+Input!$P$118)*$P$7)-SUM($P608:BD608),((Input!$P$152+Input!$P$118)*$P$7)/A10taxstdlife))</f>
        <v>0</v>
      </c>
      <c r="BF608" s="168">
        <f>IF(A10taxstdlife="n/a","n/a",IF(BF$3&gt;(A10taxstdlife+$E608),((Input!$P$152+Input!$P$118)*$P$7)-SUM($P608:BE608),((Input!$P$152+Input!$P$118)*$P$7)/A10taxstdlife))</f>
        <v>0</v>
      </c>
      <c r="BG608" s="168">
        <f>IF(A10taxstdlife="n/a","n/a",IF(BG$3&gt;(A10taxstdlife+$E608),((Input!$P$152+Input!$P$118)*$P$7)-SUM($P608:BF608),((Input!$P$152+Input!$P$118)*$P$7)/A10taxstdlife))</f>
        <v>0</v>
      </c>
      <c r="BH608" s="168">
        <f>IF(A10taxstdlife="n/a","n/a",IF(BH$3&gt;(A10taxstdlife+$E608),((Input!$P$152+Input!$P$118)*$P$7)-SUM($P608:BG608),((Input!$P$152+Input!$P$118)*$P$7)/A10taxstdlife))</f>
        <v>0</v>
      </c>
      <c r="BI608" s="168">
        <f>IF(A10taxstdlife="n/a","n/a",IF(BI$3&gt;(A10taxstdlife+$E608),((Input!$P$152+Input!$P$118)*$P$7)-SUM($P608:BH608),((Input!$P$152+Input!$P$118)*$P$7)/A10taxstdlife))</f>
        <v>0</v>
      </c>
      <c r="BJ608" s="20"/>
      <c r="BK608" s="20"/>
      <c r="BL608"/>
      <c r="BM608"/>
      <c r="BN608"/>
      <c r="BO608"/>
      <c r="BP608"/>
      <c r="BQ608"/>
      <c r="BR608"/>
      <c r="BS608"/>
      <c r="BT608"/>
      <c r="BU608"/>
      <c r="BV608"/>
      <c r="BW608"/>
      <c r="BX608"/>
      <c r="BY608"/>
      <c r="BZ608"/>
      <c r="CA608"/>
      <c r="CB608"/>
      <c r="CC608"/>
      <c r="CD608"/>
      <c r="CE608"/>
      <c r="CF608"/>
      <c r="CG608"/>
      <c r="CH608"/>
      <c r="CI608"/>
      <c r="CJ608"/>
      <c r="CK608"/>
      <c r="CL608"/>
      <c r="CM608"/>
      <c r="CN608"/>
      <c r="CO608"/>
      <c r="CP608"/>
      <c r="CQ608"/>
      <c r="CR608"/>
      <c r="CS608"/>
      <c r="CT608"/>
      <c r="CU608"/>
      <c r="CV608"/>
      <c r="CW608"/>
      <c r="CX608"/>
      <c r="CY608"/>
      <c r="CZ608"/>
      <c r="DA608"/>
      <c r="DB608"/>
      <c r="DC608"/>
      <c r="DD608"/>
      <c r="DE608"/>
      <c r="DF608"/>
      <c r="DG608"/>
      <c r="DH608"/>
      <c r="DI608"/>
      <c r="DJ608"/>
      <c r="DK608"/>
      <c r="DL608"/>
      <c r="DM608"/>
      <c r="DN608"/>
      <c r="DO608"/>
      <c r="DP608"/>
      <c r="DQ608"/>
      <c r="DR608"/>
      <c r="DS608"/>
      <c r="DT608"/>
      <c r="DU608"/>
      <c r="DV608"/>
      <c r="DW608"/>
      <c r="DX608"/>
      <c r="DY608"/>
      <c r="DZ608"/>
      <c r="EA608"/>
      <c r="EB608"/>
      <c r="EC608"/>
      <c r="ED608"/>
      <c r="EE608"/>
      <c r="EF608"/>
      <c r="EG608"/>
      <c r="EH608"/>
      <c r="EI608"/>
      <c r="EJ608"/>
      <c r="EK608"/>
      <c r="EL608"/>
      <c r="EM608"/>
      <c r="EN608"/>
      <c r="EO608"/>
      <c r="EP608"/>
      <c r="EQ608"/>
      <c r="ER608"/>
      <c r="ES608"/>
      <c r="ET608"/>
      <c r="EU608"/>
      <c r="EV608"/>
      <c r="EW608"/>
      <c r="EX608"/>
      <c r="EY608"/>
      <c r="EZ608"/>
      <c r="FA608"/>
      <c r="FB608"/>
      <c r="FC608"/>
      <c r="FD608"/>
      <c r="FE608"/>
      <c r="FF608"/>
      <c r="FG608"/>
      <c r="FH608"/>
      <c r="FI608"/>
      <c r="FJ608"/>
      <c r="FK608"/>
      <c r="FL608"/>
      <c r="FM608"/>
      <c r="FN608"/>
      <c r="FO608"/>
      <c r="FP608"/>
      <c r="FQ608"/>
      <c r="FR608"/>
      <c r="FS608"/>
      <c r="FT608"/>
      <c r="FU608"/>
      <c r="FV608"/>
      <c r="FW608"/>
      <c r="FX608"/>
      <c r="FY608"/>
      <c r="FZ608"/>
      <c r="GA608"/>
      <c r="GB608"/>
      <c r="GC608"/>
      <c r="GD608"/>
      <c r="GE608"/>
      <c r="GF608"/>
      <c r="GG608"/>
      <c r="GH608"/>
      <c r="GI608"/>
      <c r="GJ608"/>
      <c r="GK608"/>
      <c r="GL608"/>
      <c r="GM608"/>
      <c r="GN608"/>
      <c r="GO608"/>
      <c r="GP608"/>
      <c r="GQ608"/>
      <c r="GR608"/>
      <c r="GS608"/>
      <c r="GT608"/>
      <c r="GU608"/>
      <c r="GV608"/>
      <c r="GW608"/>
      <c r="GX608"/>
      <c r="GY608"/>
      <c r="GZ608"/>
      <c r="HA608"/>
      <c r="HB608"/>
      <c r="HC608"/>
      <c r="HD608"/>
      <c r="HE608"/>
      <c r="HF608"/>
      <c r="HG608"/>
      <c r="HH608"/>
      <c r="HI608"/>
      <c r="HJ608"/>
      <c r="HK608"/>
      <c r="HL608"/>
      <c r="HM608"/>
      <c r="HN608"/>
      <c r="HO608"/>
      <c r="HP608"/>
      <c r="HQ608"/>
      <c r="HR608"/>
      <c r="HS608"/>
      <c r="HT608"/>
      <c r="HU608"/>
      <c r="HV608"/>
      <c r="HW608"/>
      <c r="HX608"/>
      <c r="HY608"/>
      <c r="HZ608"/>
      <c r="IA608"/>
      <c r="IB608"/>
      <c r="IC608"/>
      <c r="ID608"/>
      <c r="IE608"/>
      <c r="IF608"/>
      <c r="IG608"/>
      <c r="IH608"/>
      <c r="II608"/>
      <c r="IJ608"/>
      <c r="IK608"/>
      <c r="IL608"/>
      <c r="IM608"/>
      <c r="IN608"/>
      <c r="IO608"/>
      <c r="IP608"/>
      <c r="IQ608"/>
      <c r="IR608"/>
      <c r="IS608"/>
      <c r="IT608"/>
      <c r="IU608"/>
      <c r="IV608"/>
    </row>
    <row r="609" spans="1:256" s="5" customFormat="1" hidden="1" outlineLevel="1">
      <c r="A609" s="20"/>
      <c r="B609" s="20"/>
      <c r="C609" s="38" t="str">
        <f>Asset10</f>
        <v>Total Communications</v>
      </c>
      <c r="D609" s="20"/>
      <c r="E609" s="20"/>
      <c r="F609" s="35"/>
      <c r="G609" s="163">
        <f t="shared" ref="G609:AL609" si="124">SUM(G597:G608)</f>
        <v>18.971734717784184</v>
      </c>
      <c r="H609" s="163">
        <f t="shared" si="124"/>
        <v>18.971734717784184</v>
      </c>
      <c r="I609" s="163">
        <f t="shared" si="124"/>
        <v>3.1926273079539627</v>
      </c>
      <c r="J609" s="163">
        <f t="shared" si="124"/>
        <v>0</v>
      </c>
      <c r="K609" s="163">
        <f t="shared" si="124"/>
        <v>0</v>
      </c>
      <c r="L609" s="163">
        <f t="shared" si="124"/>
        <v>0</v>
      </c>
      <c r="M609" s="163">
        <f t="shared" si="124"/>
        <v>0</v>
      </c>
      <c r="N609" s="163">
        <f t="shared" si="124"/>
        <v>0</v>
      </c>
      <c r="O609" s="163">
        <f t="shared" si="124"/>
        <v>0</v>
      </c>
      <c r="P609" s="163">
        <f t="shared" si="124"/>
        <v>0</v>
      </c>
      <c r="Q609" s="163">
        <f t="shared" si="124"/>
        <v>0</v>
      </c>
      <c r="R609" s="163">
        <f t="shared" si="124"/>
        <v>0</v>
      </c>
      <c r="S609" s="163">
        <f t="shared" si="124"/>
        <v>0</v>
      </c>
      <c r="T609" s="163">
        <f t="shared" si="124"/>
        <v>0</v>
      </c>
      <c r="U609" s="163">
        <f t="shared" si="124"/>
        <v>0</v>
      </c>
      <c r="V609" s="163">
        <f t="shared" si="124"/>
        <v>0</v>
      </c>
      <c r="W609" s="163">
        <f t="shared" si="124"/>
        <v>0</v>
      </c>
      <c r="X609" s="163">
        <f t="shared" si="124"/>
        <v>0</v>
      </c>
      <c r="Y609" s="163">
        <f t="shared" si="124"/>
        <v>0</v>
      </c>
      <c r="Z609" s="163">
        <f t="shared" si="124"/>
        <v>0</v>
      </c>
      <c r="AA609" s="163">
        <f t="shared" si="124"/>
        <v>0</v>
      </c>
      <c r="AB609" s="163">
        <f t="shared" si="124"/>
        <v>0</v>
      </c>
      <c r="AC609" s="163">
        <f t="shared" si="124"/>
        <v>0</v>
      </c>
      <c r="AD609" s="163">
        <f t="shared" si="124"/>
        <v>0</v>
      </c>
      <c r="AE609" s="163">
        <f t="shared" si="124"/>
        <v>0</v>
      </c>
      <c r="AF609" s="163">
        <f t="shared" si="124"/>
        <v>0</v>
      </c>
      <c r="AG609" s="163">
        <f t="shared" si="124"/>
        <v>0</v>
      </c>
      <c r="AH609" s="163">
        <f t="shared" si="124"/>
        <v>0</v>
      </c>
      <c r="AI609" s="163">
        <f t="shared" si="124"/>
        <v>0</v>
      </c>
      <c r="AJ609" s="163">
        <f t="shared" si="124"/>
        <v>0</v>
      </c>
      <c r="AK609" s="163">
        <f t="shared" si="124"/>
        <v>0</v>
      </c>
      <c r="AL609" s="163">
        <f t="shared" si="124"/>
        <v>0</v>
      </c>
      <c r="AM609" s="163">
        <f t="shared" ref="AM609:BI609" si="125">SUM(AM597:AM608)</f>
        <v>0</v>
      </c>
      <c r="AN609" s="163">
        <f t="shared" si="125"/>
        <v>0</v>
      </c>
      <c r="AO609" s="163">
        <f t="shared" si="125"/>
        <v>0</v>
      </c>
      <c r="AP609" s="163">
        <f t="shared" si="125"/>
        <v>0</v>
      </c>
      <c r="AQ609" s="163">
        <f t="shared" si="125"/>
        <v>0</v>
      </c>
      <c r="AR609" s="163">
        <f t="shared" si="125"/>
        <v>0</v>
      </c>
      <c r="AS609" s="163">
        <f t="shared" si="125"/>
        <v>0</v>
      </c>
      <c r="AT609" s="163">
        <f t="shared" si="125"/>
        <v>0</v>
      </c>
      <c r="AU609" s="163">
        <f t="shared" si="125"/>
        <v>0</v>
      </c>
      <c r="AV609" s="163">
        <f t="shared" si="125"/>
        <v>0</v>
      </c>
      <c r="AW609" s="163">
        <f t="shared" si="125"/>
        <v>0</v>
      </c>
      <c r="AX609" s="163">
        <f t="shared" si="125"/>
        <v>0</v>
      </c>
      <c r="AY609" s="163">
        <f t="shared" si="125"/>
        <v>0</v>
      </c>
      <c r="AZ609" s="163">
        <f t="shared" si="125"/>
        <v>0</v>
      </c>
      <c r="BA609" s="163">
        <f t="shared" si="125"/>
        <v>0</v>
      </c>
      <c r="BB609" s="163">
        <f t="shared" si="125"/>
        <v>0</v>
      </c>
      <c r="BC609" s="163">
        <f t="shared" si="125"/>
        <v>0</v>
      </c>
      <c r="BD609" s="163">
        <f t="shared" si="125"/>
        <v>0</v>
      </c>
      <c r="BE609" s="163">
        <f t="shared" si="125"/>
        <v>0</v>
      </c>
      <c r="BF609" s="163">
        <f t="shared" si="125"/>
        <v>0</v>
      </c>
      <c r="BG609" s="163">
        <f t="shared" si="125"/>
        <v>0</v>
      </c>
      <c r="BH609" s="163">
        <f t="shared" si="125"/>
        <v>0</v>
      </c>
      <c r="BI609" s="163">
        <f t="shared" si="125"/>
        <v>0</v>
      </c>
      <c r="BJ609" s="20"/>
      <c r="BK609" s="20"/>
      <c r="BL609"/>
      <c r="BM609"/>
      <c r="BN609"/>
      <c r="BO609"/>
      <c r="BP609"/>
      <c r="BQ609"/>
      <c r="BR609"/>
      <c r="BS609"/>
      <c r="BT609"/>
      <c r="BU609"/>
      <c r="BV609"/>
      <c r="BW609"/>
      <c r="BX609"/>
      <c r="BY609"/>
      <c r="BZ609"/>
      <c r="CA609"/>
      <c r="CB609"/>
      <c r="CC609"/>
      <c r="CD609"/>
      <c r="CE609"/>
      <c r="CF609"/>
      <c r="CG609"/>
      <c r="CH609"/>
      <c r="CI609"/>
      <c r="CJ609"/>
      <c r="CK609"/>
      <c r="CL609"/>
      <c r="CM609"/>
      <c r="CN609"/>
      <c r="CO609"/>
      <c r="CP609"/>
      <c r="CQ609"/>
      <c r="CR609"/>
      <c r="CS609"/>
      <c r="CT609"/>
      <c r="CU609"/>
      <c r="CV609"/>
      <c r="CW609"/>
      <c r="CX609"/>
      <c r="CY609"/>
      <c r="CZ609"/>
      <c r="DA609"/>
      <c r="DB609"/>
      <c r="DC609"/>
      <c r="DD609"/>
      <c r="DE609"/>
      <c r="DF609"/>
      <c r="DG609"/>
      <c r="DH609"/>
      <c r="DI609"/>
      <c r="DJ609"/>
      <c r="DK609"/>
      <c r="DL609"/>
      <c r="DM609"/>
      <c r="DN609"/>
      <c r="DO609"/>
      <c r="DP609"/>
      <c r="DQ609"/>
      <c r="DR609"/>
      <c r="DS609"/>
      <c r="DT609"/>
      <c r="DU609"/>
      <c r="DV609"/>
      <c r="DW609"/>
      <c r="DX609"/>
      <c r="DY609"/>
      <c r="DZ609"/>
      <c r="EA609"/>
      <c r="EB609"/>
      <c r="EC609"/>
      <c r="ED609"/>
      <c r="EE609"/>
      <c r="EF609"/>
      <c r="EG609"/>
      <c r="EH609"/>
      <c r="EI609"/>
      <c r="EJ609"/>
      <c r="EK609"/>
      <c r="EL609"/>
      <c r="EM609"/>
      <c r="EN609"/>
      <c r="EO609"/>
      <c r="EP609"/>
      <c r="EQ609"/>
      <c r="ER609"/>
      <c r="ES609"/>
      <c r="ET609"/>
      <c r="EU609"/>
      <c r="EV609"/>
      <c r="EW609"/>
      <c r="EX609"/>
      <c r="EY609"/>
      <c r="EZ609"/>
      <c r="FA609"/>
      <c r="FB609"/>
      <c r="FC609"/>
      <c r="FD609"/>
      <c r="FE609"/>
      <c r="FF609"/>
      <c r="FG609"/>
      <c r="FH609"/>
      <c r="FI609"/>
      <c r="FJ609"/>
      <c r="FK609"/>
      <c r="FL609"/>
      <c r="FM609"/>
      <c r="FN609"/>
      <c r="FO609"/>
      <c r="FP609"/>
      <c r="FQ609"/>
      <c r="FR609"/>
      <c r="FS609"/>
      <c r="FT609"/>
      <c r="FU609"/>
      <c r="FV609"/>
      <c r="FW609"/>
      <c r="FX609"/>
      <c r="FY609"/>
      <c r="FZ609"/>
      <c r="GA609"/>
      <c r="GB609"/>
      <c r="GC609"/>
      <c r="GD609"/>
      <c r="GE609"/>
      <c r="GF609"/>
      <c r="GG609"/>
      <c r="GH609"/>
      <c r="GI609"/>
      <c r="GJ609"/>
      <c r="GK609"/>
      <c r="GL609"/>
      <c r="GM609"/>
      <c r="GN609"/>
      <c r="GO609"/>
      <c r="GP609"/>
      <c r="GQ609"/>
      <c r="GR609"/>
      <c r="GS609"/>
      <c r="GT609"/>
      <c r="GU609"/>
      <c r="GV609"/>
      <c r="GW609"/>
      <c r="GX609"/>
      <c r="GY609"/>
      <c r="GZ609"/>
      <c r="HA609"/>
      <c r="HB609"/>
      <c r="HC609"/>
      <c r="HD609"/>
      <c r="HE609"/>
      <c r="HF609"/>
      <c r="HG609"/>
      <c r="HH609"/>
      <c r="HI609"/>
      <c r="HJ609"/>
      <c r="HK609"/>
      <c r="HL609"/>
      <c r="HM609"/>
      <c r="HN609"/>
      <c r="HO609"/>
      <c r="HP609"/>
      <c r="HQ609"/>
      <c r="HR609"/>
      <c r="HS609"/>
      <c r="HT609"/>
      <c r="HU609"/>
      <c r="HV609"/>
      <c r="HW609"/>
      <c r="HX609"/>
      <c r="HY609"/>
      <c r="HZ609"/>
      <c r="IA609"/>
      <c r="IB609"/>
      <c r="IC609"/>
      <c r="ID609"/>
      <c r="IE609"/>
      <c r="IF609"/>
      <c r="IG609"/>
      <c r="IH609"/>
      <c r="II609"/>
      <c r="IJ609"/>
      <c r="IK609"/>
      <c r="IL609"/>
      <c r="IM609"/>
      <c r="IN609"/>
      <c r="IO609"/>
      <c r="IP609"/>
      <c r="IQ609"/>
      <c r="IR609"/>
      <c r="IS609"/>
      <c r="IT609"/>
      <c r="IU609"/>
      <c r="IV609"/>
    </row>
    <row r="610" spans="1:256" s="5" customFormat="1" hidden="1" outlineLevel="2">
      <c r="A610" s="20"/>
      <c r="B610" s="45" t="str">
        <f>C622</f>
        <v>System IT (dx)</v>
      </c>
      <c r="C610" s="46"/>
      <c r="D610" s="47" t="s">
        <v>72</v>
      </c>
      <c r="E610" s="46"/>
      <c r="F610" s="48"/>
      <c r="G610" s="167">
        <f>IF(G$3&gt;A11taxremlife,A11taxvalue-SUM($F610:F610),IF(A11taxremlife="N/A","n/a",A11taxvalue/A11taxremlife))</f>
        <v>48.106426199887984</v>
      </c>
      <c r="H610" s="167">
        <f>IF(H$3&gt;A11taxremlife,A11taxvalue-SUM($F610:G610),IF(A11taxremlife="N/A","n/a",A11taxvalue/A11taxremlife))</f>
        <v>48.106426199887984</v>
      </c>
      <c r="I610" s="167">
        <f>IF(I$3&gt;A11taxremlife,A11taxvalue-SUM($F610:H610),IF(A11taxremlife="N/A","n/a",A11taxvalue/A11taxremlife))</f>
        <v>48.106426199887984</v>
      </c>
      <c r="J610" s="167">
        <f>IF(J$3&gt;A11taxremlife,A11taxvalue-SUM($F610:I610),IF(A11taxremlife="N/A","n/a",A11taxvalue/A11taxremlife))</f>
        <v>48.106426199887984</v>
      </c>
      <c r="K610" s="167">
        <f>IF(K$3&gt;A11taxremlife,A11taxvalue-SUM($F610:J610),IF(A11taxremlife="N/A","n/a",A11taxvalue/A11taxremlife))</f>
        <v>48.106426199887984</v>
      </c>
      <c r="L610" s="167">
        <f>IF(L$3&gt;A11taxremlife,A11taxvalue-SUM($F610:K610),IF(A11taxremlife="N/A","n/a",A11taxvalue/A11taxremlife))</f>
        <v>7.5978086718531017</v>
      </c>
      <c r="M610" s="167">
        <f>IF(M$3&gt;A11taxremlife,A11taxvalue-SUM($F610:L610),IF(A11taxremlife="N/A","n/a",A11taxvalue/A11taxremlife))</f>
        <v>0</v>
      </c>
      <c r="N610" s="167">
        <f>IF(N$3&gt;A11taxremlife,A11taxvalue-SUM($F610:M610),IF(A11taxremlife="N/A","n/a",A11taxvalue/A11taxremlife))</f>
        <v>0</v>
      </c>
      <c r="O610" s="167">
        <f>IF(O$3&gt;A11taxremlife,A11taxvalue-SUM($F610:N610),IF(A11taxremlife="N/A","n/a",A11taxvalue/A11taxremlife))</f>
        <v>0</v>
      </c>
      <c r="P610" s="167">
        <f>IF(P$3&gt;A11taxremlife,A11taxvalue-SUM($F610:O610),IF(A11taxremlife="N/A","n/a",A11taxvalue/A11taxremlife))</f>
        <v>0</v>
      </c>
      <c r="Q610" s="167">
        <f>IF(Q$3&gt;A11taxremlife,A11taxvalue-SUM($F610:P610),IF(A11taxremlife="N/A","n/a",A11taxvalue/A11taxremlife))</f>
        <v>0</v>
      </c>
      <c r="R610" s="167">
        <f>IF(R$3&gt;A11taxremlife,A11taxvalue-SUM($F610:Q610),IF(A11taxremlife="N/A","n/a",A11taxvalue/A11taxremlife))</f>
        <v>0</v>
      </c>
      <c r="S610" s="167">
        <f>IF(S$3&gt;A11taxremlife,A11taxvalue-SUM($F610:R610),IF(A11taxremlife="N/A","n/a",A11taxvalue/A11taxremlife))</f>
        <v>0</v>
      </c>
      <c r="T610" s="167">
        <f>IF(T$3&gt;A11taxremlife,A11taxvalue-SUM($F610:S610),IF(A11taxremlife="N/A","n/a",A11taxvalue/A11taxremlife))</f>
        <v>0</v>
      </c>
      <c r="U610" s="167">
        <f>IF(U$3&gt;A11taxremlife,A11taxvalue-SUM($F610:T610),IF(A11taxremlife="N/A","n/a",A11taxvalue/A11taxremlife))</f>
        <v>0</v>
      </c>
      <c r="V610" s="167">
        <f>IF(V$3&gt;A11taxremlife,A11taxvalue-SUM($F610:U610),IF(A11taxremlife="N/A","n/a",A11taxvalue/A11taxremlife))</f>
        <v>0</v>
      </c>
      <c r="W610" s="167">
        <f>IF(W$3&gt;A11taxremlife,A11taxvalue-SUM($F610:V610),IF(A11taxremlife="N/A","n/a",A11taxvalue/A11taxremlife))</f>
        <v>0</v>
      </c>
      <c r="X610" s="167">
        <f>IF(X$3&gt;A11taxremlife,A11taxvalue-SUM($F610:W610),IF(A11taxremlife="N/A","n/a",A11taxvalue/A11taxremlife))</f>
        <v>0</v>
      </c>
      <c r="Y610" s="167">
        <f>IF(Y$3&gt;A11taxremlife,A11taxvalue-SUM($F610:X610),IF(A11taxremlife="N/A","n/a",A11taxvalue/A11taxremlife))</f>
        <v>0</v>
      </c>
      <c r="Z610" s="167">
        <f>IF(Z$3&gt;A11taxremlife,A11taxvalue-SUM($F610:Y610),IF(A11taxremlife="N/A","n/a",A11taxvalue/A11taxremlife))</f>
        <v>0</v>
      </c>
      <c r="AA610" s="167">
        <f>IF(AA$3&gt;A11taxremlife,A11taxvalue-SUM($F610:Z610),IF(A11taxremlife="N/A","n/a",A11taxvalue/A11taxremlife))</f>
        <v>0</v>
      </c>
      <c r="AB610" s="167">
        <f>IF(AB$3&gt;A11taxremlife,A11taxvalue-SUM($F610:AA610),IF(A11taxremlife="N/A","n/a",A11taxvalue/A11taxremlife))</f>
        <v>0</v>
      </c>
      <c r="AC610" s="167">
        <f>IF(AC$3&gt;A11taxremlife,A11taxvalue-SUM($F610:AB610),IF(A11taxremlife="N/A","n/a",A11taxvalue/A11taxremlife))</f>
        <v>0</v>
      </c>
      <c r="AD610" s="167">
        <f>IF(AD$3&gt;A11taxremlife,A11taxvalue-SUM($F610:AC610),IF(A11taxremlife="N/A","n/a",A11taxvalue/A11taxremlife))</f>
        <v>0</v>
      </c>
      <c r="AE610" s="167">
        <f>IF(AE$3&gt;A11taxremlife,A11taxvalue-SUM($F610:AD610),IF(A11taxremlife="N/A","n/a",A11taxvalue/A11taxremlife))</f>
        <v>0</v>
      </c>
      <c r="AF610" s="167">
        <f>IF(AF$3&gt;A11taxremlife,A11taxvalue-SUM($F610:AE610),IF(A11taxremlife="N/A","n/a",A11taxvalue/A11taxremlife))</f>
        <v>0</v>
      </c>
      <c r="AG610" s="167">
        <f>IF(AG$3&gt;A11taxremlife,A11taxvalue-SUM($F610:AF610),IF(A11taxremlife="N/A","n/a",A11taxvalue/A11taxremlife))</f>
        <v>0</v>
      </c>
      <c r="AH610" s="167">
        <f>IF(AH$3&gt;A11taxremlife,A11taxvalue-SUM($F610:AG610),IF(A11taxremlife="N/A","n/a",A11taxvalue/A11taxremlife))</f>
        <v>0</v>
      </c>
      <c r="AI610" s="167">
        <f>IF(AI$3&gt;A11taxremlife,A11taxvalue-SUM($F610:AH610),IF(A11taxremlife="N/A","n/a",A11taxvalue/A11taxremlife))</f>
        <v>0</v>
      </c>
      <c r="AJ610" s="167">
        <f>IF(AJ$3&gt;A11taxremlife,A11taxvalue-SUM($F610:AI610),IF(A11taxremlife="N/A","n/a",A11taxvalue/A11taxremlife))</f>
        <v>0</v>
      </c>
      <c r="AK610" s="167">
        <f>IF(AK$3&gt;A11taxremlife,A11taxvalue-SUM($F610:AJ610),IF(A11taxremlife="N/A","n/a",A11taxvalue/A11taxremlife))</f>
        <v>0</v>
      </c>
      <c r="AL610" s="167">
        <f>IF(AL$3&gt;A11taxremlife,A11taxvalue-SUM($F610:AK610),IF(A11taxremlife="N/A","n/a",A11taxvalue/A11taxremlife))</f>
        <v>0</v>
      </c>
      <c r="AM610" s="167">
        <f>IF(AM$3&gt;A11taxremlife,A11taxvalue-SUM($F610:AL610),IF(A11taxremlife="N/A","n/a",A11taxvalue/A11taxremlife))</f>
        <v>0</v>
      </c>
      <c r="AN610" s="167">
        <f>IF(AN$3&gt;A11taxremlife,A11taxvalue-SUM($F610:AM610),IF(A11taxremlife="N/A","n/a",A11taxvalue/A11taxremlife))</f>
        <v>0</v>
      </c>
      <c r="AO610" s="167">
        <f>IF(AO$3&gt;A11taxremlife,A11taxvalue-SUM($F610:AN610),IF(A11taxremlife="N/A","n/a",A11taxvalue/A11taxremlife))</f>
        <v>0</v>
      </c>
      <c r="AP610" s="167">
        <f>IF(AP$3&gt;A11taxremlife,A11taxvalue-SUM($F610:AO610),IF(A11taxremlife="N/A","n/a",A11taxvalue/A11taxremlife))</f>
        <v>0</v>
      </c>
      <c r="AQ610" s="167">
        <f>IF(AQ$3&gt;A11taxremlife,A11taxvalue-SUM($F610:AP610),IF(A11taxremlife="N/A","n/a",A11taxvalue/A11taxremlife))</f>
        <v>0</v>
      </c>
      <c r="AR610" s="167">
        <f>IF(AR$3&gt;A11taxremlife,A11taxvalue-SUM($F610:AQ610),IF(A11taxremlife="N/A","n/a",A11taxvalue/A11taxremlife))</f>
        <v>0</v>
      </c>
      <c r="AS610" s="167">
        <f>IF(AS$3&gt;A11taxremlife,A11taxvalue-SUM($F610:AR610),IF(A11taxremlife="N/A","n/a",A11taxvalue/A11taxremlife))</f>
        <v>0</v>
      </c>
      <c r="AT610" s="167">
        <f>IF(AT$3&gt;A11taxremlife,A11taxvalue-SUM($F610:AS610),IF(A11taxremlife="N/A","n/a",A11taxvalue/A11taxremlife))</f>
        <v>0</v>
      </c>
      <c r="AU610" s="167">
        <f>IF(AU$3&gt;A11taxremlife,A11taxvalue-SUM($F610:AT610),IF(A11taxremlife="N/A","n/a",A11taxvalue/A11taxremlife))</f>
        <v>0</v>
      </c>
      <c r="AV610" s="167">
        <f>IF(AV$3&gt;A11taxremlife,A11taxvalue-SUM($F610:AU610),IF(A11taxremlife="N/A","n/a",A11taxvalue/A11taxremlife))</f>
        <v>0</v>
      </c>
      <c r="AW610" s="167">
        <f>IF(AW$3&gt;A11taxremlife,A11taxvalue-SUM($F610:AV610),IF(A11taxremlife="N/A","n/a",A11taxvalue/A11taxremlife))</f>
        <v>0</v>
      </c>
      <c r="AX610" s="167">
        <f>IF(AX$3&gt;A11taxremlife,A11taxvalue-SUM($F610:AW610),IF(A11taxremlife="N/A","n/a",A11taxvalue/A11taxremlife))</f>
        <v>0</v>
      </c>
      <c r="AY610" s="167">
        <f>IF(AY$3&gt;A11taxremlife,A11taxvalue-SUM($F610:AX610),IF(A11taxremlife="N/A","n/a",A11taxvalue/A11taxremlife))</f>
        <v>0</v>
      </c>
      <c r="AZ610" s="167">
        <f>IF(AZ$3&gt;A11taxremlife,A11taxvalue-SUM($F610:AY610),IF(A11taxremlife="N/A","n/a",A11taxvalue/A11taxremlife))</f>
        <v>0</v>
      </c>
      <c r="BA610" s="167">
        <f>IF(BA$3&gt;A11taxremlife,A11taxvalue-SUM($F610:AZ610),IF(A11taxremlife="N/A","n/a",A11taxvalue/A11taxremlife))</f>
        <v>0</v>
      </c>
      <c r="BB610" s="167">
        <f>IF(BB$3&gt;A11taxremlife,A11taxvalue-SUM($F610:BA610),IF(A11taxremlife="N/A","n/a",A11taxvalue/A11taxremlife))</f>
        <v>0</v>
      </c>
      <c r="BC610" s="167">
        <f>IF(BC$3&gt;A11taxremlife,A11taxvalue-SUM($F610:BB610),IF(A11taxremlife="N/A","n/a",A11taxvalue/A11taxremlife))</f>
        <v>0</v>
      </c>
      <c r="BD610" s="167">
        <f>IF(BD$3&gt;A11taxremlife,A11taxvalue-SUM($F610:BC610),IF(A11taxremlife="N/A","n/a",A11taxvalue/A11taxremlife))</f>
        <v>0</v>
      </c>
      <c r="BE610" s="167">
        <f>IF(BE$3&gt;A11taxremlife,A11taxvalue-SUM($F610:BD610),IF(A11taxremlife="N/A","n/a",A11taxvalue/A11taxremlife))</f>
        <v>0</v>
      </c>
      <c r="BF610" s="167">
        <f>IF(BF$3&gt;A11taxremlife,A11taxvalue-SUM($F610:BE610),IF(A11taxremlife="N/A","n/a",A11taxvalue/A11taxremlife))</f>
        <v>0</v>
      </c>
      <c r="BG610" s="167">
        <f>IF(BG$3&gt;A11taxremlife,A11taxvalue-SUM($F610:BF610),IF(A11taxremlife="N/A","n/a",A11taxvalue/A11taxremlife))</f>
        <v>0</v>
      </c>
      <c r="BH610" s="167">
        <f>IF(BH$3&gt;A11taxremlife,A11taxvalue-SUM($F610:BG610),IF(A11taxremlife="N/A","n/a",A11taxvalue/A11taxremlife))</f>
        <v>0</v>
      </c>
      <c r="BI610" s="167">
        <f>IF(BI$3&gt;A11taxremlife,A11taxvalue-SUM($F610:BH610),IF(A11taxremlife="N/A","n/a",A11taxvalue/A11taxremlife))</f>
        <v>0</v>
      </c>
      <c r="BJ610" s="20"/>
      <c r="BK610" s="20"/>
      <c r="BL610"/>
      <c r="BM610"/>
      <c r="BN610"/>
      <c r="BO610"/>
      <c r="BP610"/>
      <c r="BQ610"/>
      <c r="BR610"/>
      <c r="BS610"/>
      <c r="BT610"/>
      <c r="BU610"/>
      <c r="BV610"/>
      <c r="BW610"/>
      <c r="BX610"/>
      <c r="BY610"/>
      <c r="BZ610"/>
      <c r="CA610"/>
      <c r="CB610"/>
      <c r="CC610"/>
      <c r="CD610"/>
      <c r="CE610"/>
      <c r="CF610"/>
      <c r="CG610"/>
      <c r="CH610"/>
      <c r="CI610"/>
      <c r="CJ610"/>
      <c r="CK610"/>
      <c r="CL610"/>
      <c r="CM610"/>
      <c r="CN610"/>
      <c r="CO610"/>
      <c r="CP610"/>
      <c r="CQ610"/>
      <c r="CR610"/>
      <c r="CS610"/>
      <c r="CT610"/>
      <c r="CU610"/>
      <c r="CV610"/>
      <c r="CW610"/>
      <c r="CX610"/>
      <c r="CY610"/>
      <c r="CZ610"/>
      <c r="DA610"/>
      <c r="DB610"/>
      <c r="DC610"/>
      <c r="DD610"/>
      <c r="DE610"/>
      <c r="DF610"/>
      <c r="DG610"/>
      <c r="DH610"/>
      <c r="DI610"/>
      <c r="DJ610"/>
      <c r="DK610"/>
      <c r="DL610"/>
      <c r="DM610"/>
      <c r="DN610"/>
      <c r="DO610"/>
      <c r="DP610"/>
      <c r="DQ610"/>
      <c r="DR610"/>
      <c r="DS610"/>
      <c r="DT610"/>
      <c r="DU610"/>
      <c r="DV610"/>
      <c r="DW610"/>
      <c r="DX610"/>
      <c r="DY610"/>
      <c r="DZ610"/>
      <c r="EA610"/>
      <c r="EB610"/>
      <c r="EC610"/>
      <c r="ED610"/>
      <c r="EE610"/>
      <c r="EF610"/>
      <c r="EG610"/>
      <c r="EH610"/>
      <c r="EI610"/>
      <c r="EJ610"/>
      <c r="EK610"/>
      <c r="EL610"/>
      <c r="EM610"/>
      <c r="EN610"/>
      <c r="EO610"/>
      <c r="EP610"/>
      <c r="EQ610"/>
      <c r="ER610"/>
      <c r="ES610"/>
      <c r="ET610"/>
      <c r="EU610"/>
      <c r="EV610"/>
      <c r="EW610"/>
      <c r="EX610"/>
      <c r="EY610"/>
      <c r="EZ610"/>
      <c r="FA610"/>
      <c r="FB610"/>
      <c r="FC610"/>
      <c r="FD610"/>
      <c r="FE610"/>
      <c r="FF610"/>
      <c r="FG610"/>
      <c r="FH610"/>
      <c r="FI610"/>
      <c r="FJ610"/>
      <c r="FK610"/>
      <c r="FL610"/>
      <c r="FM610"/>
      <c r="FN610"/>
      <c r="FO610"/>
      <c r="FP610"/>
      <c r="FQ610"/>
      <c r="FR610"/>
      <c r="FS610"/>
      <c r="FT610"/>
      <c r="FU610"/>
      <c r="FV610"/>
      <c r="FW610"/>
      <c r="FX610"/>
      <c r="FY610"/>
      <c r="FZ610"/>
      <c r="GA610"/>
      <c r="GB610"/>
      <c r="GC610"/>
      <c r="GD610"/>
      <c r="GE610"/>
      <c r="GF610"/>
      <c r="GG610"/>
      <c r="GH610"/>
      <c r="GI610"/>
      <c r="GJ610"/>
      <c r="GK610"/>
      <c r="GL610"/>
      <c r="GM610"/>
      <c r="GN610"/>
      <c r="GO610"/>
      <c r="GP610"/>
      <c r="GQ610"/>
      <c r="GR610"/>
      <c r="GS610"/>
      <c r="GT610"/>
      <c r="GU610"/>
      <c r="GV610"/>
      <c r="GW610"/>
      <c r="GX610"/>
      <c r="GY610"/>
      <c r="GZ610"/>
      <c r="HA610"/>
      <c r="HB610"/>
      <c r="HC610"/>
      <c r="HD610"/>
      <c r="HE610"/>
      <c r="HF610"/>
      <c r="HG610"/>
      <c r="HH610"/>
      <c r="HI610"/>
      <c r="HJ610"/>
      <c r="HK610"/>
      <c r="HL610"/>
      <c r="HM610"/>
      <c r="HN610"/>
      <c r="HO610"/>
      <c r="HP610"/>
      <c r="HQ610"/>
      <c r="HR610"/>
      <c r="HS610"/>
      <c r="HT610"/>
      <c r="HU610"/>
      <c r="HV610"/>
      <c r="HW610"/>
      <c r="HX610"/>
      <c r="HY610"/>
      <c r="HZ610"/>
      <c r="IA610"/>
      <c r="IB610"/>
      <c r="IC610"/>
      <c r="ID610"/>
      <c r="IE610"/>
      <c r="IF610"/>
      <c r="IG610"/>
      <c r="IH610"/>
      <c r="II610"/>
      <c r="IJ610"/>
      <c r="IK610"/>
      <c r="IL610"/>
      <c r="IM610"/>
      <c r="IN610"/>
      <c r="IO610"/>
      <c r="IP610"/>
      <c r="IQ610"/>
      <c r="IR610"/>
      <c r="IS610"/>
      <c r="IT610"/>
      <c r="IU610"/>
      <c r="IV610"/>
    </row>
    <row r="611" spans="1:256" s="5" customFormat="1" hidden="1" outlineLevel="2">
      <c r="A611" s="20"/>
      <c r="B611" s="20"/>
      <c r="C611" s="38"/>
      <c r="D611" s="641" t="s">
        <v>71</v>
      </c>
      <c r="E611" s="287">
        <v>0</v>
      </c>
      <c r="F611" s="40"/>
      <c r="G611" s="168"/>
      <c r="H611" s="168"/>
      <c r="I611" s="168"/>
      <c r="J611" s="168"/>
      <c r="K611" s="168"/>
      <c r="L611" s="168"/>
      <c r="M611" s="168"/>
      <c r="N611" s="168"/>
      <c r="O611" s="168"/>
      <c r="P611" s="168"/>
      <c r="Q611" s="168"/>
      <c r="R611" s="168"/>
      <c r="S611" s="168"/>
      <c r="T611" s="168"/>
      <c r="U611" s="168"/>
      <c r="V611" s="168"/>
      <c r="W611" s="168"/>
      <c r="X611" s="168"/>
      <c r="Y611" s="168"/>
      <c r="Z611" s="168"/>
      <c r="AA611" s="168"/>
      <c r="AB611" s="168"/>
      <c r="AC611" s="168"/>
      <c r="AD611" s="168"/>
      <c r="AE611" s="168"/>
      <c r="AF611" s="168"/>
      <c r="AG611" s="168"/>
      <c r="AH611" s="168"/>
      <c r="AI611" s="168"/>
      <c r="AJ611" s="168"/>
      <c r="AK611" s="168"/>
      <c r="AL611" s="168"/>
      <c r="AM611" s="168"/>
      <c r="AN611" s="168"/>
      <c r="AO611" s="168"/>
      <c r="AP611" s="168"/>
      <c r="AQ611" s="168"/>
      <c r="AR611" s="168"/>
      <c r="AS611" s="168"/>
      <c r="AT611" s="168"/>
      <c r="AU611" s="168"/>
      <c r="AV611" s="168"/>
      <c r="AW611" s="168"/>
      <c r="AX611" s="168"/>
      <c r="AY611" s="168"/>
      <c r="AZ611" s="168"/>
      <c r="BA611" s="168"/>
      <c r="BB611" s="168"/>
      <c r="BC611" s="168"/>
      <c r="BD611" s="168"/>
      <c r="BE611" s="168"/>
      <c r="BF611" s="168"/>
      <c r="BG611" s="168"/>
      <c r="BH611" s="168"/>
      <c r="BI611" s="168"/>
      <c r="BJ611" s="20"/>
      <c r="BK611" s="20"/>
      <c r="BL611"/>
      <c r="BM611"/>
      <c r="BN611"/>
      <c r="BO611"/>
      <c r="BP611"/>
      <c r="BQ611"/>
      <c r="BR611"/>
      <c r="BS611"/>
      <c r="BT611"/>
      <c r="BU611"/>
      <c r="BV611"/>
      <c r="BW611"/>
      <c r="BX611"/>
      <c r="BY611"/>
      <c r="BZ611"/>
      <c r="CA611"/>
      <c r="CB611"/>
      <c r="CC611"/>
      <c r="CD611"/>
      <c r="CE611"/>
      <c r="CF611"/>
      <c r="CG611"/>
      <c r="CH611"/>
      <c r="CI611"/>
      <c r="CJ611"/>
      <c r="CK611"/>
      <c r="CL611"/>
      <c r="CM611"/>
      <c r="CN611"/>
      <c r="CO611"/>
      <c r="CP611"/>
      <c r="CQ611"/>
      <c r="CR611"/>
      <c r="CS611"/>
      <c r="CT611"/>
      <c r="CU611"/>
      <c r="CV611"/>
      <c r="CW611"/>
      <c r="CX611"/>
      <c r="CY611"/>
      <c r="CZ611"/>
      <c r="DA611"/>
      <c r="DB611"/>
      <c r="DC611"/>
      <c r="DD611"/>
      <c r="DE611"/>
      <c r="DF611"/>
      <c r="DG611"/>
      <c r="DH611"/>
      <c r="DI611"/>
      <c r="DJ611"/>
      <c r="DK611"/>
      <c r="DL611"/>
      <c r="DM611"/>
      <c r="DN611"/>
      <c r="DO611"/>
      <c r="DP611"/>
      <c r="DQ611"/>
      <c r="DR611"/>
      <c r="DS611"/>
      <c r="DT611"/>
      <c r="DU611"/>
      <c r="DV611"/>
      <c r="DW611"/>
      <c r="DX611"/>
      <c r="DY611"/>
      <c r="DZ611"/>
      <c r="EA611"/>
      <c r="EB611"/>
      <c r="EC611"/>
      <c r="ED611"/>
      <c r="EE611"/>
      <c r="EF611"/>
      <c r="EG611"/>
      <c r="EH611"/>
      <c r="EI611"/>
      <c r="EJ611"/>
      <c r="EK611"/>
      <c r="EL611"/>
      <c r="EM611"/>
      <c r="EN611"/>
      <c r="EO611"/>
      <c r="EP611"/>
      <c r="EQ611"/>
      <c r="ER611"/>
      <c r="ES611"/>
      <c r="ET611"/>
      <c r="EU611"/>
      <c r="EV611"/>
      <c r="EW611"/>
      <c r="EX611"/>
      <c r="EY611"/>
      <c r="EZ611"/>
      <c r="FA611"/>
      <c r="FB611"/>
      <c r="FC611"/>
      <c r="FD611"/>
      <c r="FE611"/>
      <c r="FF611"/>
      <c r="FG611"/>
      <c r="FH611"/>
      <c r="FI611"/>
      <c r="FJ611"/>
      <c r="FK611"/>
      <c r="FL611"/>
      <c r="FM611"/>
      <c r="FN611"/>
      <c r="FO611"/>
      <c r="FP611"/>
      <c r="FQ611"/>
      <c r="FR611"/>
      <c r="FS611"/>
      <c r="FT611"/>
      <c r="FU611"/>
      <c r="FV611"/>
      <c r="FW611"/>
      <c r="FX611"/>
      <c r="FY611"/>
      <c r="FZ611"/>
      <c r="GA611"/>
      <c r="GB611"/>
      <c r="GC611"/>
      <c r="GD611"/>
      <c r="GE611"/>
      <c r="GF611"/>
      <c r="GG611"/>
      <c r="GH611"/>
      <c r="GI611"/>
      <c r="GJ611"/>
      <c r="GK611"/>
      <c r="GL611"/>
      <c r="GM611"/>
      <c r="GN611"/>
      <c r="GO611"/>
      <c r="GP611"/>
      <c r="GQ611"/>
      <c r="GR611"/>
      <c r="GS611"/>
      <c r="GT611"/>
      <c r="GU611"/>
      <c r="GV611"/>
      <c r="GW611"/>
      <c r="GX611"/>
      <c r="GY611"/>
      <c r="GZ611"/>
      <c r="HA611"/>
      <c r="HB611"/>
      <c r="HC611"/>
      <c r="HD611"/>
      <c r="HE611"/>
      <c r="HF611"/>
      <c r="HG611"/>
      <c r="HH611"/>
      <c r="HI611"/>
      <c r="HJ611"/>
      <c r="HK611"/>
      <c r="HL611"/>
      <c r="HM611"/>
      <c r="HN611"/>
      <c r="HO611"/>
      <c r="HP611"/>
      <c r="HQ611"/>
      <c r="HR611"/>
      <c r="HS611"/>
      <c r="HT611"/>
      <c r="HU611"/>
      <c r="HV611"/>
      <c r="HW611"/>
      <c r="HX611"/>
      <c r="HY611"/>
      <c r="HZ611"/>
      <c r="IA611"/>
      <c r="IB611"/>
      <c r="IC611"/>
      <c r="ID611"/>
      <c r="IE611"/>
      <c r="IF611"/>
      <c r="IG611"/>
      <c r="IH611"/>
      <c r="II611"/>
      <c r="IJ611"/>
      <c r="IK611"/>
      <c r="IL611"/>
      <c r="IM611"/>
      <c r="IN611"/>
      <c r="IO611"/>
      <c r="IP611"/>
      <c r="IQ611"/>
      <c r="IR611"/>
      <c r="IS611"/>
      <c r="IT611"/>
      <c r="IU611"/>
      <c r="IV611"/>
    </row>
    <row r="612" spans="1:256" s="5" customFormat="1" hidden="1" outlineLevel="2">
      <c r="A612" s="20"/>
      <c r="B612" s="20"/>
      <c r="C612" s="38"/>
      <c r="D612" s="641"/>
      <c r="E612" s="287">
        <v>1</v>
      </c>
      <c r="F612" s="40"/>
      <c r="G612" s="312"/>
      <c r="H612" s="168">
        <f>IF(A11taxstdlife="n/a","n/a",IF(H$3&gt;(A11taxstdlife+$E612),((Input!$G$153+Input!$G$119)*$G$7)-SUM($G612:G612),((Input!$G$153+Input!$G$119)*$G$7)/A11taxstdlife))</f>
        <v>3.7717799142912853</v>
      </c>
      <c r="I612" s="168">
        <f>IF(A11taxstdlife="n/a","n/a",IF(I$3&gt;(A11taxstdlife+$E612),((Input!$G$153+Input!$G$119)*$G$7)-SUM($G612:H612),((Input!$G$153+Input!$G$119)*$G$7)/A11taxstdlife))</f>
        <v>3.7717799142912853</v>
      </c>
      <c r="J612" s="168">
        <f>IF(A11taxstdlife="n/a","n/a",IF(J$3&gt;(A11taxstdlife+$E612),((Input!$G$153+Input!$G$119)*$G$7)-SUM($G612:I612),((Input!$G$153+Input!$G$119)*$G$7)/A11taxstdlife))</f>
        <v>3.7717799142912853</v>
      </c>
      <c r="K612" s="168">
        <f>IF(A11taxstdlife="n/a","n/a",IF(K$3&gt;(A11taxstdlife+$E612),((Input!$G$153+Input!$G$119)*$G$7)-SUM($G612:J612),((Input!$G$153+Input!$G$119)*$G$7)/A11taxstdlife))</f>
        <v>3.7717799142912853</v>
      </c>
      <c r="L612" s="168">
        <f>IF(A11taxstdlife="n/a","n/a",IF(L$3&gt;(A11taxstdlife+$E612),((Input!$G$153+Input!$G$119)*$G$7)-SUM($G612:K612),((Input!$G$153+Input!$G$119)*$G$7)/A11taxstdlife))</f>
        <v>3.7717799142912853</v>
      </c>
      <c r="M612" s="168">
        <f>IF(A11taxstdlife="n/a","n/a",IF(M$3&gt;(A11taxstdlife+$E612),((Input!$G$153+Input!$G$119)*$G$7)-SUM($G612:L612),((Input!$G$153+Input!$G$119)*$G$7)/A11taxstdlife))</f>
        <v>3.7717799142912853</v>
      </c>
      <c r="N612" s="168">
        <f>IF(A11taxstdlife="n/a","n/a",IF(N$3&gt;(A11taxstdlife+$E612),((Input!$G$153+Input!$G$119)*$G$7)-SUM($G612:M612),((Input!$G$153+Input!$G$119)*$G$7)/A11taxstdlife))</f>
        <v>3.7717799142912853</v>
      </c>
      <c r="O612" s="168">
        <f>IF(A11taxstdlife="n/a","n/a",IF(O$3&gt;(A11taxstdlife+$E612),((Input!$G$153+Input!$G$119)*$G$7)-SUM($G612:N612),((Input!$G$153+Input!$G$119)*$G$7)/A11taxstdlife))</f>
        <v>-3.5527136788005009E-15</v>
      </c>
      <c r="P612" s="168">
        <f>IF(A11taxstdlife="n/a","n/a",IF(P$3&gt;(A11taxstdlife+$E612),((Input!$G$153+Input!$G$119)*$G$7)-SUM($G612:O612),((Input!$G$153+Input!$G$119)*$G$7)/A11taxstdlife))</f>
        <v>0</v>
      </c>
      <c r="Q612" s="168">
        <f>IF(A11taxstdlife="n/a","n/a",IF(Q$3&gt;(A11taxstdlife+$E612),((Input!$G$153+Input!$G$119)*$G$7)-SUM($G612:P612),((Input!$G$153+Input!$G$119)*$G$7)/A11taxstdlife))</f>
        <v>0</v>
      </c>
      <c r="R612" s="168">
        <f>IF(A11taxstdlife="n/a","n/a",IF(R$3&gt;(A11taxstdlife+$E612),((Input!$G$153+Input!$G$119)*$G$7)-SUM($G612:Q612),((Input!$G$153+Input!$G$119)*$G$7)/A11taxstdlife))</f>
        <v>0</v>
      </c>
      <c r="S612" s="168">
        <f>IF(A11taxstdlife="n/a","n/a",IF(S$3&gt;(A11taxstdlife+$E612),((Input!$G$153+Input!$G$119)*$G$7)-SUM($G612:R612),((Input!$G$153+Input!$G$119)*$G$7)/A11taxstdlife))</f>
        <v>0</v>
      </c>
      <c r="T612" s="168">
        <f>IF(A11taxstdlife="n/a","n/a",IF(T$3&gt;(A11taxstdlife+$E612),((Input!$G$153+Input!$G$119)*$G$7)-SUM($G612:S612),((Input!$G$153+Input!$G$119)*$G$7)/A11taxstdlife))</f>
        <v>0</v>
      </c>
      <c r="U612" s="168">
        <f>IF(A11taxstdlife="n/a","n/a",IF(U$3&gt;(A11taxstdlife+$E612),((Input!$G$153+Input!$G$119)*$G$7)-SUM($G612:T612),((Input!$G$153+Input!$G$119)*$G$7)/A11taxstdlife))</f>
        <v>0</v>
      </c>
      <c r="V612" s="168">
        <f>IF(A11taxstdlife="n/a","n/a",IF(V$3&gt;(A11taxstdlife+$E612),((Input!$G$153+Input!$G$119)*$G$7)-SUM($G612:U612),((Input!$G$153+Input!$G$119)*$G$7)/A11taxstdlife))</f>
        <v>0</v>
      </c>
      <c r="W612" s="168">
        <f>IF(A11taxstdlife="n/a","n/a",IF(W$3&gt;(A11taxstdlife+$E612),((Input!$G$153+Input!$G$119)*$G$7)-SUM($G612:V612),((Input!$G$153+Input!$G$119)*$G$7)/A11taxstdlife))</f>
        <v>0</v>
      </c>
      <c r="X612" s="168">
        <f>IF(A11taxstdlife="n/a","n/a",IF(X$3&gt;(A11taxstdlife+$E612),((Input!$G$153+Input!$G$119)*$G$7)-SUM($G612:W612),((Input!$G$153+Input!$G$119)*$G$7)/A11taxstdlife))</f>
        <v>0</v>
      </c>
      <c r="Y612" s="168">
        <f>IF(A11taxstdlife="n/a","n/a",IF(Y$3&gt;(A11taxstdlife+$E612),((Input!$G$153+Input!$G$119)*$G$7)-SUM($G612:X612),((Input!$G$153+Input!$G$119)*$G$7)/A11taxstdlife))</f>
        <v>0</v>
      </c>
      <c r="Z612" s="168">
        <f>IF(A11taxstdlife="n/a","n/a",IF(Z$3&gt;(A11taxstdlife+$E612),((Input!$G$153+Input!$G$119)*$G$7)-SUM($G612:Y612),((Input!$G$153+Input!$G$119)*$G$7)/A11taxstdlife))</f>
        <v>0</v>
      </c>
      <c r="AA612" s="168">
        <f>IF(A11taxstdlife="n/a","n/a",IF(AA$3&gt;(A11taxstdlife+$E612),((Input!$G$153+Input!$G$119)*$G$7)-SUM($G612:Z612),((Input!$G$153+Input!$G$119)*$G$7)/A11taxstdlife))</f>
        <v>0</v>
      </c>
      <c r="AB612" s="168">
        <f>IF(A11taxstdlife="n/a","n/a",IF(AB$3&gt;(A11taxstdlife+$E612),((Input!$G$153+Input!$G$119)*$G$7)-SUM($G612:AA612),((Input!$G$153+Input!$G$119)*$G$7)/A11taxstdlife))</f>
        <v>0</v>
      </c>
      <c r="AC612" s="168">
        <f>IF(A11taxstdlife="n/a","n/a",IF(AC$3&gt;(A11taxstdlife+$E612),((Input!$G$153+Input!$G$119)*$G$7)-SUM($G612:AB612),((Input!$G$153+Input!$G$119)*$G$7)/A11taxstdlife))</f>
        <v>0</v>
      </c>
      <c r="AD612" s="168">
        <f>IF(A11taxstdlife="n/a","n/a",IF(AD$3&gt;(A11taxstdlife+$E612),((Input!$G$153+Input!$G$119)*$G$7)-SUM($G612:AC612),((Input!$G$153+Input!$G$119)*$G$7)/A11taxstdlife))</f>
        <v>0</v>
      </c>
      <c r="AE612" s="168">
        <f>IF(A11taxstdlife="n/a","n/a",IF(AE$3&gt;(A11taxstdlife+$E612),((Input!$G$153+Input!$G$119)*$G$7)-SUM($G612:AD612),((Input!$G$153+Input!$G$119)*$G$7)/A11taxstdlife))</f>
        <v>0</v>
      </c>
      <c r="AF612" s="168">
        <f>IF(A11taxstdlife="n/a","n/a",IF(AF$3&gt;(A11taxstdlife+$E612),((Input!$G$153+Input!$G$119)*$G$7)-SUM($G612:AE612),((Input!$G$153+Input!$G$119)*$G$7)/A11taxstdlife))</f>
        <v>0</v>
      </c>
      <c r="AG612" s="168">
        <f>IF(A11taxstdlife="n/a","n/a",IF(AG$3&gt;(A11taxstdlife+$E612),((Input!$G$153+Input!$G$119)*$G$7)-SUM($G612:AF612),((Input!$G$153+Input!$G$119)*$G$7)/A11taxstdlife))</f>
        <v>0</v>
      </c>
      <c r="AH612" s="168">
        <f>IF(A11taxstdlife="n/a","n/a",IF(AH$3&gt;(A11taxstdlife+$E612),((Input!$G$153+Input!$G$119)*$G$7)-SUM($G612:AG612),((Input!$G$153+Input!$G$119)*$G$7)/A11taxstdlife))</f>
        <v>0</v>
      </c>
      <c r="AI612" s="168">
        <f>IF(A11taxstdlife="n/a","n/a",IF(AI$3&gt;(A11taxstdlife+$E612),((Input!$G$153+Input!$G$119)*$G$7)-SUM($G612:AH612),((Input!$G$153+Input!$G$119)*$G$7)/A11taxstdlife))</f>
        <v>0</v>
      </c>
      <c r="AJ612" s="168">
        <f>IF(A11taxstdlife="n/a","n/a",IF(AJ$3&gt;(A11taxstdlife+$E612),((Input!$G$153+Input!$G$119)*$G$7)-SUM($G612:AI612),((Input!$G$153+Input!$G$119)*$G$7)/A11taxstdlife))</f>
        <v>0</v>
      </c>
      <c r="AK612" s="168">
        <f>IF(A11taxstdlife="n/a","n/a",IF(AK$3&gt;(A11taxstdlife+$E612),((Input!$G$153+Input!$G$119)*$G$7)-SUM($G612:AJ612),((Input!$G$153+Input!$G$119)*$G$7)/A11taxstdlife))</f>
        <v>0</v>
      </c>
      <c r="AL612" s="168">
        <f>IF(A11taxstdlife="n/a","n/a",IF(AL$3&gt;(A11taxstdlife+$E612),((Input!$G$153+Input!$G$119)*$G$7)-SUM($G612:AK612),((Input!$G$153+Input!$G$119)*$G$7)/A11taxstdlife))</f>
        <v>0</v>
      </c>
      <c r="AM612" s="168">
        <f>IF(A11taxstdlife="n/a","n/a",IF(AM$3&gt;(A11taxstdlife+$E612),((Input!$G$153+Input!$G$119)*$G$7)-SUM($G612:AL612),((Input!$G$153+Input!$G$119)*$G$7)/A11taxstdlife))</f>
        <v>0</v>
      </c>
      <c r="AN612" s="168">
        <f>IF(A11taxstdlife="n/a","n/a",IF(AN$3&gt;(A11taxstdlife+$E612),((Input!$G$153+Input!$G$119)*$G$7)-SUM($G612:AM612),((Input!$G$153+Input!$G$119)*$G$7)/A11taxstdlife))</f>
        <v>0</v>
      </c>
      <c r="AO612" s="168">
        <f>IF(A11taxstdlife="n/a","n/a",IF(AO$3&gt;(A11taxstdlife+$E612),((Input!$G$153+Input!$G$119)*$G$7)-SUM($G612:AN612),((Input!$G$153+Input!$G$119)*$G$7)/A11taxstdlife))</f>
        <v>0</v>
      </c>
      <c r="AP612" s="168">
        <f>IF(A11taxstdlife="n/a","n/a",IF(AP$3&gt;(A11taxstdlife+$E612),((Input!$G$153+Input!$G$119)*$G$7)-SUM($G612:AO612),((Input!$G$153+Input!$G$119)*$G$7)/A11taxstdlife))</f>
        <v>0</v>
      </c>
      <c r="AQ612" s="168">
        <f>IF(A11taxstdlife="n/a","n/a",IF(AQ$3&gt;(A11taxstdlife+$E612),((Input!$G$153+Input!$G$119)*$G$7)-SUM($G612:AP612),((Input!$G$153+Input!$G$119)*$G$7)/A11taxstdlife))</f>
        <v>0</v>
      </c>
      <c r="AR612" s="168">
        <f>IF(A11taxstdlife="n/a","n/a",IF(AR$3&gt;(A11taxstdlife+$E612),((Input!$G$153+Input!$G$119)*$G$7)-SUM($G612:AQ612),((Input!$G$153+Input!$G$119)*$G$7)/A11taxstdlife))</f>
        <v>0</v>
      </c>
      <c r="AS612" s="168">
        <f>IF(A11taxstdlife="n/a","n/a",IF(AS$3&gt;(A11taxstdlife+$E612),((Input!$G$153+Input!$G$119)*$G$7)-SUM($G612:AR612),((Input!$G$153+Input!$G$119)*$G$7)/A11taxstdlife))</f>
        <v>0</v>
      </c>
      <c r="AT612" s="168">
        <f>IF(A11taxstdlife="n/a","n/a",IF(AT$3&gt;(A11taxstdlife+$E612),((Input!$G$153+Input!$G$119)*$G$7)-SUM($G612:AS612),((Input!$G$153+Input!$G$119)*$G$7)/A11taxstdlife))</f>
        <v>0</v>
      </c>
      <c r="AU612" s="168">
        <f>IF(A11taxstdlife="n/a","n/a",IF(AU$3&gt;(A11taxstdlife+$E612),((Input!$G$153+Input!$G$119)*$G$7)-SUM($G612:AT612),((Input!$G$153+Input!$G$119)*$G$7)/A11taxstdlife))</f>
        <v>0</v>
      </c>
      <c r="AV612" s="168">
        <f>IF(A11taxstdlife="n/a","n/a",IF(AV$3&gt;(A11taxstdlife+$E612),((Input!$G$153+Input!$G$119)*$G$7)-SUM($G612:AU612),((Input!$G$153+Input!$G$119)*$G$7)/A11taxstdlife))</f>
        <v>0</v>
      </c>
      <c r="AW612" s="168">
        <f>IF(A11taxstdlife="n/a","n/a",IF(AW$3&gt;(A11taxstdlife+$E612),((Input!$G$153+Input!$G$119)*$G$7)-SUM($G612:AV612),((Input!$G$153+Input!$G$119)*$G$7)/A11taxstdlife))</f>
        <v>0</v>
      </c>
      <c r="AX612" s="168">
        <f>IF(A11taxstdlife="n/a","n/a",IF(AX$3&gt;(A11taxstdlife+$E612),((Input!$G$153+Input!$G$119)*$G$7)-SUM($G612:AW612),((Input!$G$153+Input!$G$119)*$G$7)/A11taxstdlife))</f>
        <v>0</v>
      </c>
      <c r="AY612" s="168">
        <f>IF(A11taxstdlife="n/a","n/a",IF(AY$3&gt;(A11taxstdlife+$E612),((Input!$G$153+Input!$G$119)*$G$7)-SUM($G612:AX612),((Input!$G$153+Input!$G$119)*$G$7)/A11taxstdlife))</f>
        <v>0</v>
      </c>
      <c r="AZ612" s="168">
        <f>IF(A11taxstdlife="n/a","n/a",IF(AZ$3&gt;(A11taxstdlife+$E612),((Input!$G$153+Input!$G$119)*$G$7)-SUM($G612:AY612),((Input!$G$153+Input!$G$119)*$G$7)/A11taxstdlife))</f>
        <v>0</v>
      </c>
      <c r="BA612" s="168">
        <f>IF(A11taxstdlife="n/a","n/a",IF(BA$3&gt;(A11taxstdlife+$E612),((Input!$G$153+Input!$G$119)*$G$7)-SUM($G612:AZ612),((Input!$G$153+Input!$G$119)*$G$7)/A11taxstdlife))</f>
        <v>0</v>
      </c>
      <c r="BB612" s="168">
        <f>IF(A11taxstdlife="n/a","n/a",IF(BB$3&gt;(A11taxstdlife+$E612),((Input!$G$153+Input!$G$119)*$G$7)-SUM($G612:BA612),((Input!$G$153+Input!$G$119)*$G$7)/A11taxstdlife))</f>
        <v>0</v>
      </c>
      <c r="BC612" s="168">
        <f>IF(A11taxstdlife="n/a","n/a",IF(BC$3&gt;(A11taxstdlife+$E612),((Input!$G$153+Input!$G$119)*$G$7)-SUM($G612:BB612),((Input!$G$153+Input!$G$119)*$G$7)/A11taxstdlife))</f>
        <v>0</v>
      </c>
      <c r="BD612" s="168">
        <f>IF(A11taxstdlife="n/a","n/a",IF(BD$3&gt;(A11taxstdlife+$E612),((Input!$G$153+Input!$G$119)*$G$7)-SUM($G612:BC612),((Input!$G$153+Input!$G$119)*$G$7)/A11taxstdlife))</f>
        <v>0</v>
      </c>
      <c r="BE612" s="168">
        <f>IF(A11taxstdlife="n/a","n/a",IF(BE$3&gt;(A11taxstdlife+$E612),((Input!$G$153+Input!$G$119)*$G$7)-SUM($G612:BD612),((Input!$G$153+Input!$G$119)*$G$7)/A11taxstdlife))</f>
        <v>0</v>
      </c>
      <c r="BF612" s="168">
        <f>IF(A11taxstdlife="n/a","n/a",IF(BF$3&gt;(A11taxstdlife+$E612),((Input!$G$153+Input!$G$119)*$G$7)-SUM($G612:BE612),((Input!$G$153+Input!$G$119)*$G$7)/A11taxstdlife))</f>
        <v>0</v>
      </c>
      <c r="BG612" s="168">
        <f>IF(A11taxstdlife="n/a","n/a",IF(BG$3&gt;(A11taxstdlife+$E612),((Input!$G$153+Input!$G$119)*$G$7)-SUM($G612:BF612),((Input!$G$153+Input!$G$119)*$G$7)/A11taxstdlife))</f>
        <v>0</v>
      </c>
      <c r="BH612" s="168">
        <f>IF(A11taxstdlife="n/a","n/a",IF(BH$3&gt;(A11taxstdlife+$E612),((Input!$G$153+Input!$G$119)*$G$7)-SUM($G612:BG612),((Input!$G$153+Input!$G$119)*$G$7)/A11taxstdlife))</f>
        <v>0</v>
      </c>
      <c r="BI612" s="168">
        <f>IF(A11taxstdlife="n/a","n/a",IF(BI$3&gt;(A11taxstdlife+$E612),((Input!$G$153+Input!$G$119)*$G$7)-SUM($G612:BH612),((Input!$G$153+Input!$G$119)*$G$7)/A11taxstdlife))</f>
        <v>0</v>
      </c>
      <c r="BJ612" s="20"/>
      <c r="BK612" s="20"/>
      <c r="BL612"/>
      <c r="BM612"/>
      <c r="BN612"/>
      <c r="BO612"/>
      <c r="BP612"/>
      <c r="BQ612"/>
      <c r="BR612"/>
      <c r="BS612"/>
      <c r="BT612"/>
      <c r="BU612"/>
      <c r="BV612"/>
      <c r="BW612"/>
      <c r="BX612"/>
      <c r="BY612"/>
      <c r="BZ612"/>
      <c r="CA612"/>
      <c r="CB612"/>
      <c r="CC612"/>
      <c r="CD612"/>
      <c r="CE612"/>
      <c r="CF612"/>
      <c r="CG612"/>
      <c r="CH612"/>
      <c r="CI612"/>
      <c r="CJ612"/>
      <c r="CK612"/>
      <c r="CL612"/>
      <c r="CM612"/>
      <c r="CN612"/>
      <c r="CO612"/>
      <c r="CP612"/>
      <c r="CQ612"/>
      <c r="CR612"/>
      <c r="CS612"/>
      <c r="CT612"/>
      <c r="CU612"/>
      <c r="CV612"/>
      <c r="CW612"/>
      <c r="CX612"/>
      <c r="CY612"/>
      <c r="CZ612"/>
      <c r="DA612"/>
      <c r="DB612"/>
      <c r="DC612"/>
      <c r="DD612"/>
      <c r="DE612"/>
      <c r="DF612"/>
      <c r="DG612"/>
      <c r="DH612"/>
      <c r="DI612"/>
      <c r="DJ612"/>
      <c r="DK612"/>
      <c r="DL612"/>
      <c r="DM612"/>
      <c r="DN612"/>
      <c r="DO612"/>
      <c r="DP612"/>
      <c r="DQ612"/>
      <c r="DR612"/>
      <c r="DS612"/>
      <c r="DT612"/>
      <c r="DU612"/>
      <c r="DV612"/>
      <c r="DW612"/>
      <c r="DX612"/>
      <c r="DY612"/>
      <c r="DZ612"/>
      <c r="EA612"/>
      <c r="EB612"/>
      <c r="EC612"/>
      <c r="ED612"/>
      <c r="EE612"/>
      <c r="EF612"/>
      <c r="EG612"/>
      <c r="EH612"/>
      <c r="EI612"/>
      <c r="EJ612"/>
      <c r="EK612"/>
      <c r="EL612"/>
      <c r="EM612"/>
      <c r="EN612"/>
      <c r="EO612"/>
      <c r="EP612"/>
      <c r="EQ612"/>
      <c r="ER612"/>
      <c r="ES612"/>
      <c r="ET612"/>
      <c r="EU612"/>
      <c r="EV612"/>
      <c r="EW612"/>
      <c r="EX612"/>
      <c r="EY612"/>
      <c r="EZ612"/>
      <c r="FA612"/>
      <c r="FB612"/>
      <c r="FC612"/>
      <c r="FD612"/>
      <c r="FE612"/>
      <c r="FF612"/>
      <c r="FG612"/>
      <c r="FH612"/>
      <c r="FI612"/>
      <c r="FJ612"/>
      <c r="FK612"/>
      <c r="FL612"/>
      <c r="FM612"/>
      <c r="FN612"/>
      <c r="FO612"/>
      <c r="FP612"/>
      <c r="FQ612"/>
      <c r="FR612"/>
      <c r="FS612"/>
      <c r="FT612"/>
      <c r="FU612"/>
      <c r="FV612"/>
      <c r="FW612"/>
      <c r="FX612"/>
      <c r="FY612"/>
      <c r="FZ612"/>
      <c r="GA612"/>
      <c r="GB612"/>
      <c r="GC612"/>
      <c r="GD612"/>
      <c r="GE612"/>
      <c r="GF612"/>
      <c r="GG612"/>
      <c r="GH612"/>
      <c r="GI612"/>
      <c r="GJ612"/>
      <c r="GK612"/>
      <c r="GL612"/>
      <c r="GM612"/>
      <c r="GN612"/>
      <c r="GO612"/>
      <c r="GP612"/>
      <c r="GQ612"/>
      <c r="GR612"/>
      <c r="GS612"/>
      <c r="GT612"/>
      <c r="GU612"/>
      <c r="GV612"/>
      <c r="GW612"/>
      <c r="GX612"/>
      <c r="GY612"/>
      <c r="GZ612"/>
      <c r="HA612"/>
      <c r="HB612"/>
      <c r="HC612"/>
      <c r="HD612"/>
      <c r="HE612"/>
      <c r="HF612"/>
      <c r="HG612"/>
      <c r="HH612"/>
      <c r="HI612"/>
      <c r="HJ612"/>
      <c r="HK612"/>
      <c r="HL612"/>
      <c r="HM612"/>
      <c r="HN612"/>
      <c r="HO612"/>
      <c r="HP612"/>
      <c r="HQ612"/>
      <c r="HR612"/>
      <c r="HS612"/>
      <c r="HT612"/>
      <c r="HU612"/>
      <c r="HV612"/>
      <c r="HW612"/>
      <c r="HX612"/>
      <c r="HY612"/>
      <c r="HZ612"/>
      <c r="IA612"/>
      <c r="IB612"/>
      <c r="IC612"/>
      <c r="ID612"/>
      <c r="IE612"/>
      <c r="IF612"/>
      <c r="IG612"/>
      <c r="IH612"/>
      <c r="II612"/>
      <c r="IJ612"/>
      <c r="IK612"/>
      <c r="IL612"/>
      <c r="IM612"/>
      <c r="IN612"/>
      <c r="IO612"/>
      <c r="IP612"/>
      <c r="IQ612"/>
      <c r="IR612"/>
      <c r="IS612"/>
      <c r="IT612"/>
      <c r="IU612"/>
      <c r="IV612"/>
    </row>
    <row r="613" spans="1:256" s="5" customFormat="1" hidden="1" outlineLevel="2">
      <c r="A613" s="20"/>
      <c r="B613" s="20"/>
      <c r="C613" s="38"/>
      <c r="D613" s="641"/>
      <c r="E613" s="287">
        <v>2</v>
      </c>
      <c r="F613" s="40"/>
      <c r="G613" s="313"/>
      <c r="H613" s="314"/>
      <c r="I613" s="168">
        <f>IF(A11taxstdlife="n/a","n/a",IF(I$3&gt;(A11taxstdlife+$E613),((Input!$H$153+Input!$H$119)*$H$7)-SUM($H613:H613),((Input!$H$153+Input!$H$119)*$H$7)/A11taxstdlife))</f>
        <v>3.5731987333808561</v>
      </c>
      <c r="J613" s="168">
        <f>IF(A11taxstdlife="n/a","n/a",IF(J$3&gt;(A11taxstdlife+$E613),((Input!$H$153+Input!$H$119)*$H$7)-SUM($H613:I613),((Input!$H$153+Input!$H$119)*$H$7)/A11taxstdlife))</f>
        <v>3.5731987333808561</v>
      </c>
      <c r="K613" s="168">
        <f>IF(A11taxstdlife="n/a","n/a",IF(K$3&gt;(A11taxstdlife+$E613),((Input!$H$153+Input!$H$119)*$H$7)-SUM($H613:J613),((Input!$H$153+Input!$H$119)*$H$7)/A11taxstdlife))</f>
        <v>3.5731987333808561</v>
      </c>
      <c r="L613" s="168">
        <f>IF(A11taxstdlife="n/a","n/a",IF(L$3&gt;(A11taxstdlife+$E613),((Input!$H$153+Input!$H$119)*$H$7)-SUM($H613:K613),((Input!$H$153+Input!$H$119)*$H$7)/A11taxstdlife))</f>
        <v>3.5731987333808561</v>
      </c>
      <c r="M613" s="168">
        <f>IF(A11taxstdlife="n/a","n/a",IF(M$3&gt;(A11taxstdlife+$E613),((Input!$H$153+Input!$H$119)*$H$7)-SUM($H613:L613),((Input!$H$153+Input!$H$119)*$H$7)/A11taxstdlife))</f>
        <v>3.5731987333808561</v>
      </c>
      <c r="N613" s="168">
        <f>IF(A11taxstdlife="n/a","n/a",IF(N$3&gt;(A11taxstdlife+$E613),((Input!$H$153+Input!$H$119)*$H$7)-SUM($H613:M613),((Input!$H$153+Input!$H$119)*$H$7)/A11taxstdlife))</f>
        <v>3.5731987333808561</v>
      </c>
      <c r="O613" s="168">
        <f>IF(A11taxstdlife="n/a","n/a",IF(O$3&gt;(A11taxstdlife+$E613),((Input!$H$153+Input!$H$119)*$H$7)-SUM($H613:N613),((Input!$H$153+Input!$H$119)*$H$7)/A11taxstdlife))</f>
        <v>3.5731987333808561</v>
      </c>
      <c r="P613" s="168">
        <f>IF(A11taxstdlife="n/a","n/a",IF(P$3&gt;(A11taxstdlife+$E613),((Input!$H$153+Input!$H$119)*$H$7)-SUM($H613:O613),((Input!$H$153+Input!$H$119)*$H$7)/A11taxstdlife))</f>
        <v>0</v>
      </c>
      <c r="Q613" s="168">
        <f>IF(A11taxstdlife="n/a","n/a",IF(Q$3&gt;(A11taxstdlife+$E613),((Input!$H$153+Input!$H$119)*$H$7)-SUM($H613:P613),((Input!$H$153+Input!$H$119)*$H$7)/A11taxstdlife))</f>
        <v>0</v>
      </c>
      <c r="R613" s="168">
        <f>IF(A11taxstdlife="n/a","n/a",IF(R$3&gt;(A11taxstdlife+$E613),((Input!$H$153+Input!$H$119)*$H$7)-SUM($H613:Q613),((Input!$H$153+Input!$H$119)*$H$7)/A11taxstdlife))</f>
        <v>0</v>
      </c>
      <c r="S613" s="168">
        <f>IF(A11taxstdlife="n/a","n/a",IF(S$3&gt;(A11taxstdlife+$E613),((Input!$H$153+Input!$H$119)*$H$7)-SUM($H613:R613),((Input!$H$153+Input!$H$119)*$H$7)/A11taxstdlife))</f>
        <v>0</v>
      </c>
      <c r="T613" s="168">
        <f>IF(A11taxstdlife="n/a","n/a",IF(T$3&gt;(A11taxstdlife+$E613),((Input!$H$153+Input!$H$119)*$H$7)-SUM($H613:S613),((Input!$H$153+Input!$H$119)*$H$7)/A11taxstdlife))</f>
        <v>0</v>
      </c>
      <c r="U613" s="168">
        <f>IF(A11taxstdlife="n/a","n/a",IF(U$3&gt;(A11taxstdlife+$E613),((Input!$H$153+Input!$H$119)*$H$7)-SUM($H613:T613),((Input!$H$153+Input!$H$119)*$H$7)/A11taxstdlife))</f>
        <v>0</v>
      </c>
      <c r="V613" s="168">
        <f>IF(A11taxstdlife="n/a","n/a",IF(V$3&gt;(A11taxstdlife+$E613),((Input!$H$153+Input!$H$119)*$H$7)-SUM($H613:U613),((Input!$H$153+Input!$H$119)*$H$7)/A11taxstdlife))</f>
        <v>0</v>
      </c>
      <c r="W613" s="168">
        <f>IF(A11taxstdlife="n/a","n/a",IF(W$3&gt;(A11taxstdlife+$E613),((Input!$H$153+Input!$H$119)*$H$7)-SUM($H613:V613),((Input!$H$153+Input!$H$119)*$H$7)/A11taxstdlife))</f>
        <v>0</v>
      </c>
      <c r="X613" s="168">
        <f>IF(A11taxstdlife="n/a","n/a",IF(X$3&gt;(A11taxstdlife+$E613),((Input!$H$153+Input!$H$119)*$H$7)-SUM($H613:W613),((Input!$H$153+Input!$H$119)*$H$7)/A11taxstdlife))</f>
        <v>0</v>
      </c>
      <c r="Y613" s="168">
        <f>IF(A11taxstdlife="n/a","n/a",IF(Y$3&gt;(A11taxstdlife+$E613),((Input!$H$153+Input!$H$119)*$H$7)-SUM($H613:X613),((Input!$H$153+Input!$H$119)*$H$7)/A11taxstdlife))</f>
        <v>0</v>
      </c>
      <c r="Z613" s="168">
        <f>IF(A11taxstdlife="n/a","n/a",IF(Z$3&gt;(A11taxstdlife+$E613),((Input!$H$153+Input!$H$119)*$H$7)-SUM($H613:Y613),((Input!$H$153+Input!$H$119)*$H$7)/A11taxstdlife))</f>
        <v>0</v>
      </c>
      <c r="AA613" s="168">
        <f>IF(A11taxstdlife="n/a","n/a",IF(AA$3&gt;(A11taxstdlife+$E613),((Input!$H$153+Input!$H$119)*$H$7)-SUM($H613:Z613),((Input!$H$153+Input!$H$119)*$H$7)/A11taxstdlife))</f>
        <v>0</v>
      </c>
      <c r="AB613" s="168">
        <f>IF(A11taxstdlife="n/a","n/a",IF(AB$3&gt;(A11taxstdlife+$E613),((Input!$H$153+Input!$H$119)*$H$7)-SUM($H613:AA613),((Input!$H$153+Input!$H$119)*$H$7)/A11taxstdlife))</f>
        <v>0</v>
      </c>
      <c r="AC613" s="168">
        <f>IF(A11taxstdlife="n/a","n/a",IF(AC$3&gt;(A11taxstdlife+$E613),((Input!$H$153+Input!$H$119)*$H$7)-SUM($H613:AB613),((Input!$H$153+Input!$H$119)*$H$7)/A11taxstdlife))</f>
        <v>0</v>
      </c>
      <c r="AD613" s="168">
        <f>IF(A11taxstdlife="n/a","n/a",IF(AD$3&gt;(A11taxstdlife+$E613),((Input!$H$153+Input!$H$119)*$H$7)-SUM($H613:AC613),((Input!$H$153+Input!$H$119)*$H$7)/A11taxstdlife))</f>
        <v>0</v>
      </c>
      <c r="AE613" s="168">
        <f>IF(A11taxstdlife="n/a","n/a",IF(AE$3&gt;(A11taxstdlife+$E613),((Input!$H$153+Input!$H$119)*$H$7)-SUM($H613:AD613),((Input!$H$153+Input!$H$119)*$H$7)/A11taxstdlife))</f>
        <v>0</v>
      </c>
      <c r="AF613" s="168">
        <f>IF(A11taxstdlife="n/a","n/a",IF(AF$3&gt;(A11taxstdlife+$E613),((Input!$H$153+Input!$H$119)*$H$7)-SUM($H613:AE613),((Input!$H$153+Input!$H$119)*$H$7)/A11taxstdlife))</f>
        <v>0</v>
      </c>
      <c r="AG613" s="168">
        <f>IF(A11taxstdlife="n/a","n/a",IF(AG$3&gt;(A11taxstdlife+$E613),((Input!$H$153+Input!$H$119)*$H$7)-SUM($H613:AF613),((Input!$H$153+Input!$H$119)*$H$7)/A11taxstdlife))</f>
        <v>0</v>
      </c>
      <c r="AH613" s="168">
        <f>IF(A11taxstdlife="n/a","n/a",IF(AH$3&gt;(A11taxstdlife+$E613),((Input!$H$153+Input!$H$119)*$H$7)-SUM($H613:AG613),((Input!$H$153+Input!$H$119)*$H$7)/A11taxstdlife))</f>
        <v>0</v>
      </c>
      <c r="AI613" s="168">
        <f>IF(A11taxstdlife="n/a","n/a",IF(AI$3&gt;(A11taxstdlife+$E613),((Input!$H$153+Input!$H$119)*$H$7)-SUM($H613:AH613),((Input!$H$153+Input!$H$119)*$H$7)/A11taxstdlife))</f>
        <v>0</v>
      </c>
      <c r="AJ613" s="168">
        <f>IF(A11taxstdlife="n/a","n/a",IF(AJ$3&gt;(A11taxstdlife+$E613),((Input!$H$153+Input!$H$119)*$H$7)-SUM($H613:AI613),((Input!$H$153+Input!$H$119)*$H$7)/A11taxstdlife))</f>
        <v>0</v>
      </c>
      <c r="AK613" s="168">
        <f>IF(A11taxstdlife="n/a","n/a",IF(AK$3&gt;(A11taxstdlife+$E613),((Input!$H$153+Input!$H$119)*$H$7)-SUM($H613:AJ613),((Input!$H$153+Input!$H$119)*$H$7)/A11taxstdlife))</f>
        <v>0</v>
      </c>
      <c r="AL613" s="168">
        <f>IF(A11taxstdlife="n/a","n/a",IF(AL$3&gt;(A11taxstdlife+$E613),((Input!$H$153+Input!$H$119)*$H$7)-SUM($H613:AK613),((Input!$H$153+Input!$H$119)*$H$7)/A11taxstdlife))</f>
        <v>0</v>
      </c>
      <c r="AM613" s="168">
        <f>IF(A11taxstdlife="n/a","n/a",IF(AM$3&gt;(A11taxstdlife+$E613),((Input!$H$153+Input!$H$119)*$H$7)-SUM($H613:AL613),((Input!$H$153+Input!$H$119)*$H$7)/A11taxstdlife))</f>
        <v>0</v>
      </c>
      <c r="AN613" s="168">
        <f>IF(A11taxstdlife="n/a","n/a",IF(AN$3&gt;(A11taxstdlife+$E613),((Input!$H$153+Input!$H$119)*$H$7)-SUM($H613:AM613),((Input!$H$153+Input!$H$119)*$H$7)/A11taxstdlife))</f>
        <v>0</v>
      </c>
      <c r="AO613" s="168">
        <f>IF(A11taxstdlife="n/a","n/a",IF(AO$3&gt;(A11taxstdlife+$E613),((Input!$H$153+Input!$H$119)*$H$7)-SUM($H613:AN613),((Input!$H$153+Input!$H$119)*$H$7)/A11taxstdlife))</f>
        <v>0</v>
      </c>
      <c r="AP613" s="168">
        <f>IF(A11taxstdlife="n/a","n/a",IF(AP$3&gt;(A11taxstdlife+$E613),((Input!$H$153+Input!$H$119)*$H$7)-SUM($H613:AO613),((Input!$H$153+Input!$H$119)*$H$7)/A11taxstdlife))</f>
        <v>0</v>
      </c>
      <c r="AQ613" s="168">
        <f>IF(A11taxstdlife="n/a","n/a",IF(AQ$3&gt;(A11taxstdlife+$E613),((Input!$H$153+Input!$H$119)*$H$7)-SUM($H613:AP613),((Input!$H$153+Input!$H$119)*$H$7)/A11taxstdlife))</f>
        <v>0</v>
      </c>
      <c r="AR613" s="168">
        <f>IF(A11taxstdlife="n/a","n/a",IF(AR$3&gt;(A11taxstdlife+$E613),((Input!$H$153+Input!$H$119)*$H$7)-SUM($H613:AQ613),((Input!$H$153+Input!$H$119)*$H$7)/A11taxstdlife))</f>
        <v>0</v>
      </c>
      <c r="AS613" s="168">
        <f>IF(A11taxstdlife="n/a","n/a",IF(AS$3&gt;(A11taxstdlife+$E613),((Input!$H$153+Input!$H$119)*$H$7)-SUM($H613:AR613),((Input!$H$153+Input!$H$119)*$H$7)/A11taxstdlife))</f>
        <v>0</v>
      </c>
      <c r="AT613" s="168">
        <f>IF(A11taxstdlife="n/a","n/a",IF(AT$3&gt;(A11taxstdlife+$E613),((Input!$H$153+Input!$H$119)*$H$7)-SUM($H613:AS613),((Input!$H$153+Input!$H$119)*$H$7)/A11taxstdlife))</f>
        <v>0</v>
      </c>
      <c r="AU613" s="168">
        <f>IF(A11taxstdlife="n/a","n/a",IF(AU$3&gt;(A11taxstdlife+$E613),((Input!$H$153+Input!$H$119)*$H$7)-SUM($H613:AT613),((Input!$H$153+Input!$H$119)*$H$7)/A11taxstdlife))</f>
        <v>0</v>
      </c>
      <c r="AV613" s="168">
        <f>IF(A11taxstdlife="n/a","n/a",IF(AV$3&gt;(A11taxstdlife+$E613),((Input!$H$153+Input!$H$119)*$H$7)-SUM($H613:AU613),((Input!$H$153+Input!$H$119)*$H$7)/A11taxstdlife))</f>
        <v>0</v>
      </c>
      <c r="AW613" s="168">
        <f>IF(A11taxstdlife="n/a","n/a",IF(AW$3&gt;(A11taxstdlife+$E613),((Input!$H$153+Input!$H$119)*$H$7)-SUM($H613:AV613),((Input!$H$153+Input!$H$119)*$H$7)/A11taxstdlife))</f>
        <v>0</v>
      </c>
      <c r="AX613" s="168">
        <f>IF(A11taxstdlife="n/a","n/a",IF(AX$3&gt;(A11taxstdlife+$E613),((Input!$H$153+Input!$H$119)*$H$7)-SUM($H613:AW613),((Input!$H$153+Input!$H$119)*$H$7)/A11taxstdlife))</f>
        <v>0</v>
      </c>
      <c r="AY613" s="168">
        <f>IF(A11taxstdlife="n/a","n/a",IF(AY$3&gt;(A11taxstdlife+$E613),((Input!$H$153+Input!$H$119)*$H$7)-SUM($H613:AX613),((Input!$H$153+Input!$H$119)*$H$7)/A11taxstdlife))</f>
        <v>0</v>
      </c>
      <c r="AZ613" s="168">
        <f>IF(A11taxstdlife="n/a","n/a",IF(AZ$3&gt;(A11taxstdlife+$E613),((Input!$H$153+Input!$H$119)*$H$7)-SUM($H613:AY613),((Input!$H$153+Input!$H$119)*$H$7)/A11taxstdlife))</f>
        <v>0</v>
      </c>
      <c r="BA613" s="168">
        <f>IF(A11taxstdlife="n/a","n/a",IF(BA$3&gt;(A11taxstdlife+$E613),((Input!$H$153+Input!$H$119)*$H$7)-SUM($H613:AZ613),((Input!$H$153+Input!$H$119)*$H$7)/A11taxstdlife))</f>
        <v>0</v>
      </c>
      <c r="BB613" s="168">
        <f>IF(A11taxstdlife="n/a","n/a",IF(BB$3&gt;(A11taxstdlife+$E613),((Input!$H$153+Input!$H$119)*$H$7)-SUM($H613:BA613),((Input!$H$153+Input!$H$119)*$H$7)/A11taxstdlife))</f>
        <v>0</v>
      </c>
      <c r="BC613" s="168">
        <f>IF(A11taxstdlife="n/a","n/a",IF(BC$3&gt;(A11taxstdlife+$E613),((Input!$H$153+Input!$H$119)*$H$7)-SUM($H613:BB613),((Input!$H$153+Input!$H$119)*$H$7)/A11taxstdlife))</f>
        <v>0</v>
      </c>
      <c r="BD613" s="168">
        <f>IF(A11taxstdlife="n/a","n/a",IF(BD$3&gt;(A11taxstdlife+$E613),((Input!$H$153+Input!$H$119)*$H$7)-SUM($H613:BC613),((Input!$H$153+Input!$H$119)*$H$7)/A11taxstdlife))</f>
        <v>0</v>
      </c>
      <c r="BE613" s="168">
        <f>IF(A11taxstdlife="n/a","n/a",IF(BE$3&gt;(A11taxstdlife+$E613),((Input!$H$153+Input!$H$119)*$H$7)-SUM($H613:BD613),((Input!$H$153+Input!$H$119)*$H$7)/A11taxstdlife))</f>
        <v>0</v>
      </c>
      <c r="BF613" s="168">
        <f>IF(A11taxstdlife="n/a","n/a",IF(BF$3&gt;(A11taxstdlife+$E613),((Input!$H$153+Input!$H$119)*$H$7)-SUM($H613:BE613),((Input!$H$153+Input!$H$119)*$H$7)/A11taxstdlife))</f>
        <v>0</v>
      </c>
      <c r="BG613" s="168">
        <f>IF(A11taxstdlife="n/a","n/a",IF(BG$3&gt;(A11taxstdlife+$E613),((Input!$H$153+Input!$H$119)*$H$7)-SUM($H613:BF613),((Input!$H$153+Input!$H$119)*$H$7)/A11taxstdlife))</f>
        <v>0</v>
      </c>
      <c r="BH613" s="168">
        <f>IF(A11taxstdlife="n/a","n/a",IF(BH$3&gt;(A11taxstdlife+$E613),((Input!$H$153+Input!$H$119)*$H$7)-SUM($H613:BG613),((Input!$H$153+Input!$H$119)*$H$7)/A11taxstdlife))</f>
        <v>0</v>
      </c>
      <c r="BI613" s="168">
        <f>IF(A11taxstdlife="n/a","n/a",IF(BI$3&gt;(A11taxstdlife+$E613),((Input!$H$153+Input!$H$119)*$H$7)-SUM($H613:BH613),((Input!$H$153+Input!$H$119)*$H$7)/A11taxstdlife))</f>
        <v>0</v>
      </c>
      <c r="BJ613" s="20"/>
      <c r="BK613" s="20"/>
      <c r="BL613"/>
      <c r="BM613"/>
      <c r="BN613"/>
      <c r="BO613"/>
      <c r="BP613"/>
      <c r="BQ613"/>
      <c r="BR613"/>
      <c r="BS613"/>
      <c r="BT613"/>
      <c r="BU613"/>
      <c r="BV613"/>
      <c r="BW613"/>
      <c r="BX613"/>
      <c r="BY613"/>
      <c r="BZ613"/>
      <c r="CA613"/>
      <c r="CB613"/>
      <c r="CC613"/>
      <c r="CD613"/>
      <c r="CE613"/>
      <c r="CF613"/>
      <c r="CG613"/>
      <c r="CH613"/>
      <c r="CI613"/>
      <c r="CJ613"/>
      <c r="CK613"/>
      <c r="CL613"/>
      <c r="CM613"/>
      <c r="CN613"/>
      <c r="CO613"/>
      <c r="CP613"/>
      <c r="CQ613"/>
      <c r="CR613"/>
      <c r="CS613"/>
      <c r="CT613"/>
      <c r="CU613"/>
      <c r="CV613"/>
      <c r="CW613"/>
      <c r="CX613"/>
      <c r="CY613"/>
      <c r="CZ613"/>
      <c r="DA613"/>
      <c r="DB613"/>
      <c r="DC613"/>
      <c r="DD613"/>
      <c r="DE613"/>
      <c r="DF613"/>
      <c r="DG613"/>
      <c r="DH613"/>
      <c r="DI613"/>
      <c r="DJ613"/>
      <c r="DK613"/>
      <c r="DL613"/>
      <c r="DM613"/>
      <c r="DN613"/>
      <c r="DO613"/>
      <c r="DP613"/>
      <c r="DQ613"/>
      <c r="DR613"/>
      <c r="DS613"/>
      <c r="DT613"/>
      <c r="DU613"/>
      <c r="DV613"/>
      <c r="DW613"/>
      <c r="DX613"/>
      <c r="DY613"/>
      <c r="DZ613"/>
      <c r="EA613"/>
      <c r="EB613"/>
      <c r="EC613"/>
      <c r="ED613"/>
      <c r="EE613"/>
      <c r="EF613"/>
      <c r="EG613"/>
      <c r="EH613"/>
      <c r="EI613"/>
      <c r="EJ613"/>
      <c r="EK613"/>
      <c r="EL613"/>
      <c r="EM613"/>
      <c r="EN613"/>
      <c r="EO613"/>
      <c r="EP613"/>
      <c r="EQ613"/>
      <c r="ER613"/>
      <c r="ES613"/>
      <c r="ET613"/>
      <c r="EU613"/>
      <c r="EV613"/>
      <c r="EW613"/>
      <c r="EX613"/>
      <c r="EY613"/>
      <c r="EZ613"/>
      <c r="FA613"/>
      <c r="FB613"/>
      <c r="FC613"/>
      <c r="FD613"/>
      <c r="FE613"/>
      <c r="FF613"/>
      <c r="FG613"/>
      <c r="FH613"/>
      <c r="FI613"/>
      <c r="FJ613"/>
      <c r="FK613"/>
      <c r="FL613"/>
      <c r="FM613"/>
      <c r="FN613"/>
      <c r="FO613"/>
      <c r="FP613"/>
      <c r="FQ613"/>
      <c r="FR613"/>
      <c r="FS613"/>
      <c r="FT613"/>
      <c r="FU613"/>
      <c r="FV613"/>
      <c r="FW613"/>
      <c r="FX613"/>
      <c r="FY613"/>
      <c r="FZ613"/>
      <c r="GA613"/>
      <c r="GB613"/>
      <c r="GC613"/>
      <c r="GD613"/>
      <c r="GE613"/>
      <c r="GF613"/>
      <c r="GG613"/>
      <c r="GH613"/>
      <c r="GI613"/>
      <c r="GJ613"/>
      <c r="GK613"/>
      <c r="GL613"/>
      <c r="GM613"/>
      <c r="GN613"/>
      <c r="GO613"/>
      <c r="GP613"/>
      <c r="GQ613"/>
      <c r="GR613"/>
      <c r="GS613"/>
      <c r="GT613"/>
      <c r="GU613"/>
      <c r="GV613"/>
      <c r="GW613"/>
      <c r="GX613"/>
      <c r="GY613"/>
      <c r="GZ613"/>
      <c r="HA613"/>
      <c r="HB613"/>
      <c r="HC613"/>
      <c r="HD613"/>
      <c r="HE613"/>
      <c r="HF613"/>
      <c r="HG613"/>
      <c r="HH613"/>
      <c r="HI613"/>
      <c r="HJ613"/>
      <c r="HK613"/>
      <c r="HL613"/>
      <c r="HM613"/>
      <c r="HN613"/>
      <c r="HO613"/>
      <c r="HP613"/>
      <c r="HQ613"/>
      <c r="HR613"/>
      <c r="HS613"/>
      <c r="HT613"/>
      <c r="HU613"/>
      <c r="HV613"/>
      <c r="HW613"/>
      <c r="HX613"/>
      <c r="HY613"/>
      <c r="HZ613"/>
      <c r="IA613"/>
      <c r="IB613"/>
      <c r="IC613"/>
      <c r="ID613"/>
      <c r="IE613"/>
      <c r="IF613"/>
      <c r="IG613"/>
      <c r="IH613"/>
      <c r="II613"/>
      <c r="IJ613"/>
      <c r="IK613"/>
      <c r="IL613"/>
      <c r="IM613"/>
      <c r="IN613"/>
      <c r="IO613"/>
      <c r="IP613"/>
      <c r="IQ613"/>
      <c r="IR613"/>
      <c r="IS613"/>
      <c r="IT613"/>
      <c r="IU613"/>
      <c r="IV613"/>
    </row>
    <row r="614" spans="1:256" s="5" customFormat="1" hidden="1" outlineLevel="2">
      <c r="A614" s="20"/>
      <c r="B614" s="20"/>
      <c r="C614" s="38"/>
      <c r="D614" s="641"/>
      <c r="E614" s="287">
        <v>3</v>
      </c>
      <c r="F614" s="40"/>
      <c r="G614" s="313"/>
      <c r="H614" s="315"/>
      <c r="I614" s="314"/>
      <c r="J614" s="168">
        <f>IF(A11taxstdlife="n/a","n/a",IF(J$3&gt;(A11taxstdlife+$E614),((Input!$I$153+Input!$I$119)*$I$7)-SUM($I614:I614),((Input!$I$153+Input!$I$119)*$I$7)/A11taxstdlife))</f>
        <v>2.6228439791048475</v>
      </c>
      <c r="K614" s="168">
        <f>IF(A11taxstdlife="n/a","n/a",IF(K$3&gt;(A11taxstdlife+$E614),((Input!$I$153+Input!$I$119)*$I$7)-SUM($I614:J614),((Input!$I$153+Input!$I$119)*$I$7)/A11taxstdlife))</f>
        <v>2.6228439791048475</v>
      </c>
      <c r="L614" s="168">
        <f>IF(A11taxstdlife="n/a","n/a",IF(L$3&gt;(A11taxstdlife+$E614),((Input!$I$153+Input!$I$119)*$I$7)-SUM($I614:K614),((Input!$I$153+Input!$I$119)*$I$7)/A11taxstdlife))</f>
        <v>2.6228439791048475</v>
      </c>
      <c r="M614" s="168">
        <f>IF(A11taxstdlife="n/a","n/a",IF(M$3&gt;(A11taxstdlife+$E614),((Input!$I$153+Input!$I$119)*$I$7)-SUM($I614:L614),((Input!$I$153+Input!$I$119)*$I$7)/A11taxstdlife))</f>
        <v>2.6228439791048475</v>
      </c>
      <c r="N614" s="168">
        <f>IF(A11taxstdlife="n/a","n/a",IF(N$3&gt;(A11taxstdlife+$E614),((Input!$I$153+Input!$I$119)*$I$7)-SUM($I614:M614),((Input!$I$153+Input!$I$119)*$I$7)/A11taxstdlife))</f>
        <v>2.6228439791048475</v>
      </c>
      <c r="O614" s="168">
        <f>IF(A11taxstdlife="n/a","n/a",IF(O$3&gt;(A11taxstdlife+$E614),((Input!$I$153+Input!$I$119)*$I$7)-SUM($I614:N614),((Input!$I$153+Input!$I$119)*$I$7)/A11taxstdlife))</f>
        <v>2.6228439791048475</v>
      </c>
      <c r="P614" s="168">
        <f>IF(A11taxstdlife="n/a","n/a",IF(P$3&gt;(A11taxstdlife+$E614),((Input!$I$153+Input!$I$119)*$I$7)-SUM($I614:O614),((Input!$I$153+Input!$I$119)*$I$7)/A11taxstdlife))</f>
        <v>2.6228439791048475</v>
      </c>
      <c r="Q614" s="168">
        <f>IF(A11taxstdlife="n/a","n/a",IF(Q$3&gt;(A11taxstdlife+$E614),((Input!$I$153+Input!$I$119)*$I$7)-SUM($I614:P614),((Input!$I$153+Input!$I$119)*$I$7)/A11taxstdlife))</f>
        <v>3.5527136788005009E-15</v>
      </c>
      <c r="R614" s="168">
        <f>IF(A11taxstdlife="n/a","n/a",IF(R$3&gt;(A11taxstdlife+$E614),((Input!$I$153+Input!$I$119)*$I$7)-SUM($I614:Q614),((Input!$I$153+Input!$I$119)*$I$7)/A11taxstdlife))</f>
        <v>0</v>
      </c>
      <c r="S614" s="168">
        <f>IF(A11taxstdlife="n/a","n/a",IF(S$3&gt;(A11taxstdlife+$E614),((Input!$I$153+Input!$I$119)*$I$7)-SUM($I614:R614),((Input!$I$153+Input!$I$119)*$I$7)/A11taxstdlife))</f>
        <v>0</v>
      </c>
      <c r="T614" s="168">
        <f>IF(A11taxstdlife="n/a","n/a",IF(T$3&gt;(A11taxstdlife+$E614),((Input!$I$153+Input!$I$119)*$I$7)-SUM($I614:S614),((Input!$I$153+Input!$I$119)*$I$7)/A11taxstdlife))</f>
        <v>0</v>
      </c>
      <c r="U614" s="168">
        <f>IF(A11taxstdlife="n/a","n/a",IF(U$3&gt;(A11taxstdlife+$E614),((Input!$I$153+Input!$I$119)*$I$7)-SUM($I614:T614),((Input!$I$153+Input!$I$119)*$I$7)/A11taxstdlife))</f>
        <v>0</v>
      </c>
      <c r="V614" s="168">
        <f>IF(A11taxstdlife="n/a","n/a",IF(V$3&gt;(A11taxstdlife+$E614),((Input!$I$153+Input!$I$119)*$I$7)-SUM($I614:U614),((Input!$I$153+Input!$I$119)*$I$7)/A11taxstdlife))</f>
        <v>0</v>
      </c>
      <c r="W614" s="168">
        <f>IF(A11taxstdlife="n/a","n/a",IF(W$3&gt;(A11taxstdlife+$E614),((Input!$I$153+Input!$I$119)*$I$7)-SUM($I614:V614),((Input!$I$153+Input!$I$119)*$I$7)/A11taxstdlife))</f>
        <v>0</v>
      </c>
      <c r="X614" s="168">
        <f>IF(A11taxstdlife="n/a","n/a",IF(X$3&gt;(A11taxstdlife+$E614),((Input!$I$153+Input!$I$119)*$I$7)-SUM($I614:W614),((Input!$I$153+Input!$I$119)*$I$7)/A11taxstdlife))</f>
        <v>0</v>
      </c>
      <c r="Y614" s="168">
        <f>IF(A11taxstdlife="n/a","n/a",IF(Y$3&gt;(A11taxstdlife+$E614),((Input!$I$153+Input!$I$119)*$I$7)-SUM($I614:X614),((Input!$I$153+Input!$I$119)*$I$7)/A11taxstdlife))</f>
        <v>0</v>
      </c>
      <c r="Z614" s="168">
        <f>IF(A11taxstdlife="n/a","n/a",IF(Z$3&gt;(A11taxstdlife+$E614),((Input!$I$153+Input!$I$119)*$I$7)-SUM($I614:Y614),((Input!$I$153+Input!$I$119)*$I$7)/A11taxstdlife))</f>
        <v>0</v>
      </c>
      <c r="AA614" s="168">
        <f>IF(A11taxstdlife="n/a","n/a",IF(AA$3&gt;(A11taxstdlife+$E614),((Input!$I$153+Input!$I$119)*$I$7)-SUM($I614:Z614),((Input!$I$153+Input!$I$119)*$I$7)/A11taxstdlife))</f>
        <v>0</v>
      </c>
      <c r="AB614" s="168">
        <f>IF(A11taxstdlife="n/a","n/a",IF(AB$3&gt;(A11taxstdlife+$E614),((Input!$I$153+Input!$I$119)*$I$7)-SUM($I614:AA614),((Input!$I$153+Input!$I$119)*$I$7)/A11taxstdlife))</f>
        <v>0</v>
      </c>
      <c r="AC614" s="168">
        <f>IF(A11taxstdlife="n/a","n/a",IF(AC$3&gt;(A11taxstdlife+$E614),((Input!$I$153+Input!$I$119)*$I$7)-SUM($I614:AB614),((Input!$I$153+Input!$I$119)*$I$7)/A11taxstdlife))</f>
        <v>0</v>
      </c>
      <c r="AD614" s="168">
        <f>IF(A11taxstdlife="n/a","n/a",IF(AD$3&gt;(A11taxstdlife+$E614),((Input!$I$153+Input!$I$119)*$I$7)-SUM($I614:AC614),((Input!$I$153+Input!$I$119)*$I$7)/A11taxstdlife))</f>
        <v>0</v>
      </c>
      <c r="AE614" s="168">
        <f>IF(A11taxstdlife="n/a","n/a",IF(AE$3&gt;(A11taxstdlife+$E614),((Input!$I$153+Input!$I$119)*$I$7)-SUM($I614:AD614),((Input!$I$153+Input!$I$119)*$I$7)/A11taxstdlife))</f>
        <v>0</v>
      </c>
      <c r="AF614" s="168">
        <f>IF(A11taxstdlife="n/a","n/a",IF(AF$3&gt;(A11taxstdlife+$E614),((Input!$I$153+Input!$I$119)*$I$7)-SUM($I614:AE614),((Input!$I$153+Input!$I$119)*$I$7)/A11taxstdlife))</f>
        <v>0</v>
      </c>
      <c r="AG614" s="168">
        <f>IF(A11taxstdlife="n/a","n/a",IF(AG$3&gt;(A11taxstdlife+$E614),((Input!$I$153+Input!$I$119)*$I$7)-SUM($I614:AF614),((Input!$I$153+Input!$I$119)*$I$7)/A11taxstdlife))</f>
        <v>0</v>
      </c>
      <c r="AH614" s="168">
        <f>IF(A11taxstdlife="n/a","n/a",IF(AH$3&gt;(A11taxstdlife+$E614),((Input!$I$153+Input!$I$119)*$I$7)-SUM($I614:AG614),((Input!$I$153+Input!$I$119)*$I$7)/A11taxstdlife))</f>
        <v>0</v>
      </c>
      <c r="AI614" s="168">
        <f>IF(A11taxstdlife="n/a","n/a",IF(AI$3&gt;(A11taxstdlife+$E614),((Input!$I$153+Input!$I$119)*$I$7)-SUM($I614:AH614),((Input!$I$153+Input!$I$119)*$I$7)/A11taxstdlife))</f>
        <v>0</v>
      </c>
      <c r="AJ614" s="168">
        <f>IF(A11taxstdlife="n/a","n/a",IF(AJ$3&gt;(A11taxstdlife+$E614),((Input!$I$153+Input!$I$119)*$I$7)-SUM($I614:AI614),((Input!$I$153+Input!$I$119)*$I$7)/A11taxstdlife))</f>
        <v>0</v>
      </c>
      <c r="AK614" s="168">
        <f>IF(A11taxstdlife="n/a","n/a",IF(AK$3&gt;(A11taxstdlife+$E614),((Input!$I$153+Input!$I$119)*$I$7)-SUM($I614:AJ614),((Input!$I$153+Input!$I$119)*$I$7)/A11taxstdlife))</f>
        <v>0</v>
      </c>
      <c r="AL614" s="168">
        <f>IF(A11taxstdlife="n/a","n/a",IF(AL$3&gt;(A11taxstdlife+$E614),((Input!$I$153+Input!$I$119)*$I$7)-SUM($I614:AK614),((Input!$I$153+Input!$I$119)*$I$7)/A11taxstdlife))</f>
        <v>0</v>
      </c>
      <c r="AM614" s="168">
        <f>IF(A11taxstdlife="n/a","n/a",IF(AM$3&gt;(A11taxstdlife+$E614),((Input!$I$153+Input!$I$119)*$I$7)-SUM($I614:AL614),((Input!$I$153+Input!$I$119)*$I$7)/A11taxstdlife))</f>
        <v>0</v>
      </c>
      <c r="AN614" s="168">
        <f>IF(A11taxstdlife="n/a","n/a",IF(AN$3&gt;(A11taxstdlife+$E614),((Input!$I$153+Input!$I$119)*$I$7)-SUM($I614:AM614),((Input!$I$153+Input!$I$119)*$I$7)/A11taxstdlife))</f>
        <v>0</v>
      </c>
      <c r="AO614" s="168">
        <f>IF(A11taxstdlife="n/a","n/a",IF(AO$3&gt;(A11taxstdlife+$E614),((Input!$I$153+Input!$I$119)*$I$7)-SUM($I614:AN614),((Input!$I$153+Input!$I$119)*$I$7)/A11taxstdlife))</f>
        <v>0</v>
      </c>
      <c r="AP614" s="168">
        <f>IF(A11taxstdlife="n/a","n/a",IF(AP$3&gt;(A11taxstdlife+$E614),((Input!$I$153+Input!$I$119)*$I$7)-SUM($I614:AO614),((Input!$I$153+Input!$I$119)*$I$7)/A11taxstdlife))</f>
        <v>0</v>
      </c>
      <c r="AQ614" s="168">
        <f>IF(A11taxstdlife="n/a","n/a",IF(AQ$3&gt;(A11taxstdlife+$E614),((Input!$I$153+Input!$I$119)*$I$7)-SUM($I614:AP614),((Input!$I$153+Input!$I$119)*$I$7)/A11taxstdlife))</f>
        <v>0</v>
      </c>
      <c r="AR614" s="168">
        <f>IF(A11taxstdlife="n/a","n/a",IF(AR$3&gt;(A11taxstdlife+$E614),((Input!$I$153+Input!$I$119)*$I$7)-SUM($I614:AQ614),((Input!$I$153+Input!$I$119)*$I$7)/A11taxstdlife))</f>
        <v>0</v>
      </c>
      <c r="AS614" s="168">
        <f>IF(A11taxstdlife="n/a","n/a",IF(AS$3&gt;(A11taxstdlife+$E614),((Input!$I$153+Input!$I$119)*$I$7)-SUM($I614:AR614),((Input!$I$153+Input!$I$119)*$I$7)/A11taxstdlife))</f>
        <v>0</v>
      </c>
      <c r="AT614" s="168">
        <f>IF(A11taxstdlife="n/a","n/a",IF(AT$3&gt;(A11taxstdlife+$E614),((Input!$I$153+Input!$I$119)*$I$7)-SUM($I614:AS614),((Input!$I$153+Input!$I$119)*$I$7)/A11taxstdlife))</f>
        <v>0</v>
      </c>
      <c r="AU614" s="168">
        <f>IF(A11taxstdlife="n/a","n/a",IF(AU$3&gt;(A11taxstdlife+$E614),((Input!$I$153+Input!$I$119)*$I$7)-SUM($I614:AT614),((Input!$I$153+Input!$I$119)*$I$7)/A11taxstdlife))</f>
        <v>0</v>
      </c>
      <c r="AV614" s="168">
        <f>IF(A11taxstdlife="n/a","n/a",IF(AV$3&gt;(A11taxstdlife+$E614),((Input!$I$153+Input!$I$119)*$I$7)-SUM($I614:AU614),((Input!$I$153+Input!$I$119)*$I$7)/A11taxstdlife))</f>
        <v>0</v>
      </c>
      <c r="AW614" s="168">
        <f>IF(A11taxstdlife="n/a","n/a",IF(AW$3&gt;(A11taxstdlife+$E614),((Input!$I$153+Input!$I$119)*$I$7)-SUM($I614:AV614),((Input!$I$153+Input!$I$119)*$I$7)/A11taxstdlife))</f>
        <v>0</v>
      </c>
      <c r="AX614" s="168">
        <f>IF(A11taxstdlife="n/a","n/a",IF(AX$3&gt;(A11taxstdlife+$E614),((Input!$I$153+Input!$I$119)*$I$7)-SUM($I614:AW614),((Input!$I$153+Input!$I$119)*$I$7)/A11taxstdlife))</f>
        <v>0</v>
      </c>
      <c r="AY614" s="168">
        <f>IF(A11taxstdlife="n/a","n/a",IF(AY$3&gt;(A11taxstdlife+$E614),((Input!$I$153+Input!$I$119)*$I$7)-SUM($I614:AX614),((Input!$I$153+Input!$I$119)*$I$7)/A11taxstdlife))</f>
        <v>0</v>
      </c>
      <c r="AZ614" s="168">
        <f>IF(A11taxstdlife="n/a","n/a",IF(AZ$3&gt;(A11taxstdlife+$E614),((Input!$I$153+Input!$I$119)*$I$7)-SUM($I614:AY614),((Input!$I$153+Input!$I$119)*$I$7)/A11taxstdlife))</f>
        <v>0</v>
      </c>
      <c r="BA614" s="168">
        <f>IF(A11taxstdlife="n/a","n/a",IF(BA$3&gt;(A11taxstdlife+$E614),((Input!$I$153+Input!$I$119)*$I$7)-SUM($I614:AZ614),((Input!$I$153+Input!$I$119)*$I$7)/A11taxstdlife))</f>
        <v>0</v>
      </c>
      <c r="BB614" s="168">
        <f>IF(A11taxstdlife="n/a","n/a",IF(BB$3&gt;(A11taxstdlife+$E614),((Input!$I$153+Input!$I$119)*$I$7)-SUM($I614:BA614),((Input!$I$153+Input!$I$119)*$I$7)/A11taxstdlife))</f>
        <v>0</v>
      </c>
      <c r="BC614" s="168">
        <f>IF(A11taxstdlife="n/a","n/a",IF(BC$3&gt;(A11taxstdlife+$E614),((Input!$I$153+Input!$I$119)*$I$7)-SUM($I614:BB614),((Input!$I$153+Input!$I$119)*$I$7)/A11taxstdlife))</f>
        <v>0</v>
      </c>
      <c r="BD614" s="168">
        <f>IF(A11taxstdlife="n/a","n/a",IF(BD$3&gt;(A11taxstdlife+$E614),((Input!$I$153+Input!$I$119)*$I$7)-SUM($I614:BC614),((Input!$I$153+Input!$I$119)*$I$7)/A11taxstdlife))</f>
        <v>0</v>
      </c>
      <c r="BE614" s="168">
        <f>IF(A11taxstdlife="n/a","n/a",IF(BE$3&gt;(A11taxstdlife+$E614),((Input!$I$153+Input!$I$119)*$I$7)-SUM($I614:BD614),((Input!$I$153+Input!$I$119)*$I$7)/A11taxstdlife))</f>
        <v>0</v>
      </c>
      <c r="BF614" s="168">
        <f>IF(A11taxstdlife="n/a","n/a",IF(BF$3&gt;(A11taxstdlife+$E614),((Input!$I$153+Input!$I$119)*$I$7)-SUM($I614:BE614),((Input!$I$153+Input!$I$119)*$I$7)/A11taxstdlife))</f>
        <v>0</v>
      </c>
      <c r="BG614" s="168">
        <f>IF(A11taxstdlife="n/a","n/a",IF(BG$3&gt;(A11taxstdlife+$E614),((Input!$I$153+Input!$I$119)*$I$7)-SUM($I614:BF614),((Input!$I$153+Input!$I$119)*$I$7)/A11taxstdlife))</f>
        <v>0</v>
      </c>
      <c r="BH614" s="168">
        <f>IF(A11taxstdlife="n/a","n/a",IF(BH$3&gt;(A11taxstdlife+$E614),((Input!$I$153+Input!$I$119)*$I$7)-SUM($I614:BG614),((Input!$I$153+Input!$I$119)*$I$7)/A11taxstdlife))</f>
        <v>0</v>
      </c>
      <c r="BI614" s="168">
        <f>IF(A11taxstdlife="n/a","n/a",IF(BI$3&gt;(A11taxstdlife+$E614),((Input!$I$153+Input!$I$119)*$I$7)-SUM($I614:BH614),((Input!$I$153+Input!$I$119)*$I$7)/A11taxstdlife))</f>
        <v>0</v>
      </c>
      <c r="BJ614" s="20"/>
      <c r="BK614" s="20"/>
      <c r="BL614"/>
      <c r="BM614"/>
      <c r="BN614"/>
      <c r="BO614"/>
      <c r="BP614"/>
      <c r="BQ614"/>
      <c r="BR614"/>
      <c r="BS614"/>
      <c r="BT614"/>
      <c r="BU614"/>
      <c r="BV614"/>
      <c r="BW614"/>
      <c r="BX614"/>
      <c r="BY614"/>
      <c r="BZ614"/>
      <c r="CA614"/>
      <c r="CB614"/>
      <c r="CC614"/>
      <c r="CD614"/>
      <c r="CE614"/>
      <c r="CF614"/>
      <c r="CG614"/>
      <c r="CH614"/>
      <c r="CI614"/>
      <c r="CJ614"/>
      <c r="CK614"/>
      <c r="CL614"/>
      <c r="CM614"/>
      <c r="CN614"/>
      <c r="CO614"/>
      <c r="CP614"/>
      <c r="CQ614"/>
      <c r="CR614"/>
      <c r="CS614"/>
      <c r="CT614"/>
      <c r="CU614"/>
      <c r="CV614"/>
      <c r="CW614"/>
      <c r="CX614"/>
      <c r="CY614"/>
      <c r="CZ614"/>
      <c r="DA614"/>
      <c r="DB614"/>
      <c r="DC614"/>
      <c r="DD614"/>
      <c r="DE614"/>
      <c r="DF614"/>
      <c r="DG614"/>
      <c r="DH614"/>
      <c r="DI614"/>
      <c r="DJ614"/>
      <c r="DK614"/>
      <c r="DL614"/>
      <c r="DM614"/>
      <c r="DN614"/>
      <c r="DO614"/>
      <c r="DP614"/>
      <c r="DQ614"/>
      <c r="DR614"/>
      <c r="DS614"/>
      <c r="DT614"/>
      <c r="DU614"/>
      <c r="DV614"/>
      <c r="DW614"/>
      <c r="DX614"/>
      <c r="DY614"/>
      <c r="DZ614"/>
      <c r="EA614"/>
      <c r="EB614"/>
      <c r="EC614"/>
      <c r="ED614"/>
      <c r="EE614"/>
      <c r="EF614"/>
      <c r="EG614"/>
      <c r="EH614"/>
      <c r="EI614"/>
      <c r="EJ614"/>
      <c r="EK614"/>
      <c r="EL614"/>
      <c r="EM614"/>
      <c r="EN614"/>
      <c r="EO614"/>
      <c r="EP614"/>
      <c r="EQ614"/>
      <c r="ER614"/>
      <c r="ES614"/>
      <c r="ET614"/>
      <c r="EU614"/>
      <c r="EV614"/>
      <c r="EW614"/>
      <c r="EX614"/>
      <c r="EY614"/>
      <c r="EZ614"/>
      <c r="FA614"/>
      <c r="FB614"/>
      <c r="FC614"/>
      <c r="FD614"/>
      <c r="FE614"/>
      <c r="FF614"/>
      <c r="FG614"/>
      <c r="FH614"/>
      <c r="FI614"/>
      <c r="FJ614"/>
      <c r="FK614"/>
      <c r="FL614"/>
      <c r="FM614"/>
      <c r="FN614"/>
      <c r="FO614"/>
      <c r="FP614"/>
      <c r="FQ614"/>
      <c r="FR614"/>
      <c r="FS614"/>
      <c r="FT614"/>
      <c r="FU614"/>
      <c r="FV614"/>
      <c r="FW614"/>
      <c r="FX614"/>
      <c r="FY614"/>
      <c r="FZ614"/>
      <c r="GA614"/>
      <c r="GB614"/>
      <c r="GC614"/>
      <c r="GD614"/>
      <c r="GE614"/>
      <c r="GF614"/>
      <c r="GG614"/>
      <c r="GH614"/>
      <c r="GI614"/>
      <c r="GJ614"/>
      <c r="GK614"/>
      <c r="GL614"/>
      <c r="GM614"/>
      <c r="GN614"/>
      <c r="GO614"/>
      <c r="GP614"/>
      <c r="GQ614"/>
      <c r="GR614"/>
      <c r="GS614"/>
      <c r="GT614"/>
      <c r="GU614"/>
      <c r="GV614"/>
      <c r="GW614"/>
      <c r="GX614"/>
      <c r="GY614"/>
      <c r="GZ614"/>
      <c r="HA614"/>
      <c r="HB614"/>
      <c r="HC614"/>
      <c r="HD614"/>
      <c r="HE614"/>
      <c r="HF614"/>
      <c r="HG614"/>
      <c r="HH614"/>
      <c r="HI614"/>
      <c r="HJ614"/>
      <c r="HK614"/>
      <c r="HL614"/>
      <c r="HM614"/>
      <c r="HN614"/>
      <c r="HO614"/>
      <c r="HP614"/>
      <c r="HQ614"/>
      <c r="HR614"/>
      <c r="HS614"/>
      <c r="HT614"/>
      <c r="HU614"/>
      <c r="HV614"/>
      <c r="HW614"/>
      <c r="HX614"/>
      <c r="HY614"/>
      <c r="HZ614"/>
      <c r="IA614"/>
      <c r="IB614"/>
      <c r="IC614"/>
      <c r="ID614"/>
      <c r="IE614"/>
      <c r="IF614"/>
      <c r="IG614"/>
      <c r="IH614"/>
      <c r="II614"/>
      <c r="IJ614"/>
      <c r="IK614"/>
      <c r="IL614"/>
      <c r="IM614"/>
      <c r="IN614"/>
      <c r="IO614"/>
      <c r="IP614"/>
      <c r="IQ614"/>
      <c r="IR614"/>
      <c r="IS614"/>
      <c r="IT614"/>
      <c r="IU614"/>
      <c r="IV614"/>
    </row>
    <row r="615" spans="1:256" s="5" customFormat="1" hidden="1" outlineLevel="2">
      <c r="A615" s="20"/>
      <c r="B615" s="20"/>
      <c r="C615" s="38"/>
      <c r="D615" s="641"/>
      <c r="E615" s="287">
        <v>4</v>
      </c>
      <c r="F615" s="40"/>
      <c r="G615" s="313"/>
      <c r="H615" s="315"/>
      <c r="I615" s="315"/>
      <c r="J615" s="314"/>
      <c r="K615" s="168">
        <f>IF(A11taxstdlife="n/a","n/a",IF(K$3&gt;(A11taxstdlife+$E615),((Input!$J$153+Input!$J$119)*$J$7)-SUM($J615:J615),((Input!$J$153+Input!$J$119)*$J$7)/A11taxstdlife))</f>
        <v>2.5216701341371577</v>
      </c>
      <c r="L615" s="168">
        <f>IF(A11taxstdlife="n/a","n/a",IF(L$3&gt;(A11taxstdlife+$E615),((Input!$J$153+Input!$J$119)*$J$7)-SUM($J615:K615),((Input!$J$153+Input!$J$119)*$J$7)/A11taxstdlife))</f>
        <v>2.5216701341371577</v>
      </c>
      <c r="M615" s="168">
        <f>IF(A11taxstdlife="n/a","n/a",IF(M$3&gt;(A11taxstdlife+$E615),((Input!$J$153+Input!$J$119)*$J$7)-SUM($J615:L615),((Input!$J$153+Input!$J$119)*$J$7)/A11taxstdlife))</f>
        <v>2.5216701341371577</v>
      </c>
      <c r="N615" s="168">
        <f>IF(A11taxstdlife="n/a","n/a",IF(N$3&gt;(A11taxstdlife+$E615),((Input!$J$153+Input!$J$119)*$J$7)-SUM($J615:M615),((Input!$J$153+Input!$J$119)*$J$7)/A11taxstdlife))</f>
        <v>2.5216701341371577</v>
      </c>
      <c r="O615" s="168">
        <f>IF(A11taxstdlife="n/a","n/a",IF(O$3&gt;(A11taxstdlife+$E615),((Input!$J$153+Input!$J$119)*$J$7)-SUM($J615:N615),((Input!$J$153+Input!$J$119)*$J$7)/A11taxstdlife))</f>
        <v>2.5216701341371577</v>
      </c>
      <c r="P615" s="168">
        <f>IF(A11taxstdlife="n/a","n/a",IF(P$3&gt;(A11taxstdlife+$E615),((Input!$J$153+Input!$J$119)*$J$7)-SUM($J615:O615),((Input!$J$153+Input!$J$119)*$J$7)/A11taxstdlife))</f>
        <v>2.5216701341371577</v>
      </c>
      <c r="Q615" s="168">
        <f>IF(A11taxstdlife="n/a","n/a",IF(Q$3&gt;(A11taxstdlife+$E615),((Input!$J$153+Input!$J$119)*$J$7)-SUM($J615:P615),((Input!$J$153+Input!$J$119)*$J$7)/A11taxstdlife))</f>
        <v>2.5216701341371577</v>
      </c>
      <c r="R615" s="168">
        <f>IF(A11taxstdlife="n/a","n/a",IF(R$3&gt;(A11taxstdlife+$E615),((Input!$J$153+Input!$J$119)*$J$7)-SUM($J615:Q615),((Input!$J$153+Input!$J$119)*$J$7)/A11taxstdlife))</f>
        <v>3.5527136788005009E-15</v>
      </c>
      <c r="S615" s="168">
        <f>IF(A11taxstdlife="n/a","n/a",IF(S$3&gt;(A11taxstdlife+$E615),((Input!$J$153+Input!$J$119)*$J$7)-SUM($J615:R615),((Input!$J$153+Input!$J$119)*$J$7)/A11taxstdlife))</f>
        <v>0</v>
      </c>
      <c r="T615" s="168">
        <f>IF(A11taxstdlife="n/a","n/a",IF(T$3&gt;(A11taxstdlife+$E615),((Input!$J$153+Input!$J$119)*$J$7)-SUM($J615:S615),((Input!$J$153+Input!$J$119)*$J$7)/A11taxstdlife))</f>
        <v>0</v>
      </c>
      <c r="U615" s="168">
        <f>IF(A11taxstdlife="n/a","n/a",IF(U$3&gt;(A11taxstdlife+$E615),((Input!$J$153+Input!$J$119)*$J$7)-SUM($J615:T615),((Input!$J$153+Input!$J$119)*$J$7)/A11taxstdlife))</f>
        <v>0</v>
      </c>
      <c r="V615" s="168">
        <f>IF(A11taxstdlife="n/a","n/a",IF(V$3&gt;(A11taxstdlife+$E615),((Input!$J$153+Input!$J$119)*$J$7)-SUM($J615:U615),((Input!$J$153+Input!$J$119)*$J$7)/A11taxstdlife))</f>
        <v>0</v>
      </c>
      <c r="W615" s="168">
        <f>IF(A11taxstdlife="n/a","n/a",IF(W$3&gt;(A11taxstdlife+$E615),((Input!$J$153+Input!$J$119)*$J$7)-SUM($J615:V615),((Input!$J$153+Input!$J$119)*$J$7)/A11taxstdlife))</f>
        <v>0</v>
      </c>
      <c r="X615" s="168">
        <f>IF(A11taxstdlife="n/a","n/a",IF(X$3&gt;(A11taxstdlife+$E615),((Input!$J$153+Input!$J$119)*$J$7)-SUM($J615:W615),((Input!$J$153+Input!$J$119)*$J$7)/A11taxstdlife))</f>
        <v>0</v>
      </c>
      <c r="Y615" s="168">
        <f>IF(A11taxstdlife="n/a","n/a",IF(Y$3&gt;(A11taxstdlife+$E615),((Input!$J$153+Input!$J$119)*$J$7)-SUM($J615:X615),((Input!$J$153+Input!$J$119)*$J$7)/A11taxstdlife))</f>
        <v>0</v>
      </c>
      <c r="Z615" s="168">
        <f>IF(A11taxstdlife="n/a","n/a",IF(Z$3&gt;(A11taxstdlife+$E615),((Input!$J$153+Input!$J$119)*$J$7)-SUM($J615:Y615),((Input!$J$153+Input!$J$119)*$J$7)/A11taxstdlife))</f>
        <v>0</v>
      </c>
      <c r="AA615" s="168">
        <f>IF(A11taxstdlife="n/a","n/a",IF(AA$3&gt;(A11taxstdlife+$E615),((Input!$J$153+Input!$J$119)*$J$7)-SUM($J615:Z615),((Input!$J$153+Input!$J$119)*$J$7)/A11taxstdlife))</f>
        <v>0</v>
      </c>
      <c r="AB615" s="168">
        <f>IF(A11taxstdlife="n/a","n/a",IF(AB$3&gt;(A11taxstdlife+$E615),((Input!$J$153+Input!$J$119)*$J$7)-SUM($J615:AA615),((Input!$J$153+Input!$J$119)*$J$7)/A11taxstdlife))</f>
        <v>0</v>
      </c>
      <c r="AC615" s="168">
        <f>IF(A11taxstdlife="n/a","n/a",IF(AC$3&gt;(A11taxstdlife+$E615),((Input!$J$153+Input!$J$119)*$J$7)-SUM($J615:AB615),((Input!$J$153+Input!$J$119)*$J$7)/A11taxstdlife))</f>
        <v>0</v>
      </c>
      <c r="AD615" s="168">
        <f>IF(A11taxstdlife="n/a","n/a",IF(AD$3&gt;(A11taxstdlife+$E615),((Input!$J$153+Input!$J$119)*$J$7)-SUM($J615:AC615),((Input!$J$153+Input!$J$119)*$J$7)/A11taxstdlife))</f>
        <v>0</v>
      </c>
      <c r="AE615" s="168">
        <f>IF(A11taxstdlife="n/a","n/a",IF(AE$3&gt;(A11taxstdlife+$E615),((Input!$J$153+Input!$J$119)*$J$7)-SUM($J615:AD615),((Input!$J$153+Input!$J$119)*$J$7)/A11taxstdlife))</f>
        <v>0</v>
      </c>
      <c r="AF615" s="168">
        <f>IF(A11taxstdlife="n/a","n/a",IF(AF$3&gt;(A11taxstdlife+$E615),((Input!$J$153+Input!$J$119)*$J$7)-SUM($J615:AE615),((Input!$J$153+Input!$J$119)*$J$7)/A11taxstdlife))</f>
        <v>0</v>
      </c>
      <c r="AG615" s="168">
        <f>IF(A11taxstdlife="n/a","n/a",IF(AG$3&gt;(A11taxstdlife+$E615),((Input!$J$153+Input!$J$119)*$J$7)-SUM($J615:AF615),((Input!$J$153+Input!$J$119)*$J$7)/A11taxstdlife))</f>
        <v>0</v>
      </c>
      <c r="AH615" s="168">
        <f>IF(A11taxstdlife="n/a","n/a",IF(AH$3&gt;(A11taxstdlife+$E615),((Input!$J$153+Input!$J$119)*$J$7)-SUM($J615:AG615),((Input!$J$153+Input!$J$119)*$J$7)/A11taxstdlife))</f>
        <v>0</v>
      </c>
      <c r="AI615" s="168">
        <f>IF(A11taxstdlife="n/a","n/a",IF(AI$3&gt;(A11taxstdlife+$E615),((Input!$J$153+Input!$J$119)*$J$7)-SUM($J615:AH615),((Input!$J$153+Input!$J$119)*$J$7)/A11taxstdlife))</f>
        <v>0</v>
      </c>
      <c r="AJ615" s="168">
        <f>IF(A11taxstdlife="n/a","n/a",IF(AJ$3&gt;(A11taxstdlife+$E615),((Input!$J$153+Input!$J$119)*$J$7)-SUM($J615:AI615),((Input!$J$153+Input!$J$119)*$J$7)/A11taxstdlife))</f>
        <v>0</v>
      </c>
      <c r="AK615" s="168">
        <f>IF(A11taxstdlife="n/a","n/a",IF(AK$3&gt;(A11taxstdlife+$E615),((Input!$J$153+Input!$J$119)*$J$7)-SUM($J615:AJ615),((Input!$J$153+Input!$J$119)*$J$7)/A11taxstdlife))</f>
        <v>0</v>
      </c>
      <c r="AL615" s="168">
        <f>IF(A11taxstdlife="n/a","n/a",IF(AL$3&gt;(A11taxstdlife+$E615),((Input!$J$153+Input!$J$119)*$J$7)-SUM($J615:AK615),((Input!$J$153+Input!$J$119)*$J$7)/A11taxstdlife))</f>
        <v>0</v>
      </c>
      <c r="AM615" s="168">
        <f>IF(A11taxstdlife="n/a","n/a",IF(AM$3&gt;(A11taxstdlife+$E615),((Input!$J$153+Input!$J$119)*$J$7)-SUM($J615:AL615),((Input!$J$153+Input!$J$119)*$J$7)/A11taxstdlife))</f>
        <v>0</v>
      </c>
      <c r="AN615" s="168">
        <f>IF(A11taxstdlife="n/a","n/a",IF(AN$3&gt;(A11taxstdlife+$E615),((Input!$J$153+Input!$J$119)*$J$7)-SUM($J615:AM615),((Input!$J$153+Input!$J$119)*$J$7)/A11taxstdlife))</f>
        <v>0</v>
      </c>
      <c r="AO615" s="168">
        <f>IF(A11taxstdlife="n/a","n/a",IF(AO$3&gt;(A11taxstdlife+$E615),((Input!$J$153+Input!$J$119)*$J$7)-SUM($J615:AN615),((Input!$J$153+Input!$J$119)*$J$7)/A11taxstdlife))</f>
        <v>0</v>
      </c>
      <c r="AP615" s="168">
        <f>IF(A11taxstdlife="n/a","n/a",IF(AP$3&gt;(A11taxstdlife+$E615),((Input!$J$153+Input!$J$119)*$J$7)-SUM($J615:AO615),((Input!$J$153+Input!$J$119)*$J$7)/A11taxstdlife))</f>
        <v>0</v>
      </c>
      <c r="AQ615" s="168">
        <f>IF(A11taxstdlife="n/a","n/a",IF(AQ$3&gt;(A11taxstdlife+$E615),((Input!$J$153+Input!$J$119)*$J$7)-SUM($J615:AP615),((Input!$J$153+Input!$J$119)*$J$7)/A11taxstdlife))</f>
        <v>0</v>
      </c>
      <c r="AR615" s="168">
        <f>IF(A11taxstdlife="n/a","n/a",IF(AR$3&gt;(A11taxstdlife+$E615),((Input!$J$153+Input!$J$119)*$J$7)-SUM($J615:AQ615),((Input!$J$153+Input!$J$119)*$J$7)/A11taxstdlife))</f>
        <v>0</v>
      </c>
      <c r="AS615" s="168">
        <f>IF(A11taxstdlife="n/a","n/a",IF(AS$3&gt;(A11taxstdlife+$E615),((Input!$J$153+Input!$J$119)*$J$7)-SUM($J615:AR615),((Input!$J$153+Input!$J$119)*$J$7)/A11taxstdlife))</f>
        <v>0</v>
      </c>
      <c r="AT615" s="168">
        <f>IF(A11taxstdlife="n/a","n/a",IF(AT$3&gt;(A11taxstdlife+$E615),((Input!$J$153+Input!$J$119)*$J$7)-SUM($J615:AS615),((Input!$J$153+Input!$J$119)*$J$7)/A11taxstdlife))</f>
        <v>0</v>
      </c>
      <c r="AU615" s="168">
        <f>IF(A11taxstdlife="n/a","n/a",IF(AU$3&gt;(A11taxstdlife+$E615),((Input!$J$153+Input!$J$119)*$J$7)-SUM($J615:AT615),((Input!$J$153+Input!$J$119)*$J$7)/A11taxstdlife))</f>
        <v>0</v>
      </c>
      <c r="AV615" s="168">
        <f>IF(A11taxstdlife="n/a","n/a",IF(AV$3&gt;(A11taxstdlife+$E615),((Input!$J$153+Input!$J$119)*$J$7)-SUM($J615:AU615),((Input!$J$153+Input!$J$119)*$J$7)/A11taxstdlife))</f>
        <v>0</v>
      </c>
      <c r="AW615" s="168">
        <f>IF(A11taxstdlife="n/a","n/a",IF(AW$3&gt;(A11taxstdlife+$E615),((Input!$J$153+Input!$J$119)*$J$7)-SUM($J615:AV615),((Input!$J$153+Input!$J$119)*$J$7)/A11taxstdlife))</f>
        <v>0</v>
      </c>
      <c r="AX615" s="168">
        <f>IF(A11taxstdlife="n/a","n/a",IF(AX$3&gt;(A11taxstdlife+$E615),((Input!$J$153+Input!$J$119)*$J$7)-SUM($J615:AW615),((Input!$J$153+Input!$J$119)*$J$7)/A11taxstdlife))</f>
        <v>0</v>
      </c>
      <c r="AY615" s="168">
        <f>IF(A11taxstdlife="n/a","n/a",IF(AY$3&gt;(A11taxstdlife+$E615),((Input!$J$153+Input!$J$119)*$J$7)-SUM($J615:AX615),((Input!$J$153+Input!$J$119)*$J$7)/A11taxstdlife))</f>
        <v>0</v>
      </c>
      <c r="AZ615" s="168">
        <f>IF(A11taxstdlife="n/a","n/a",IF(AZ$3&gt;(A11taxstdlife+$E615),((Input!$J$153+Input!$J$119)*$J$7)-SUM($J615:AY615),((Input!$J$153+Input!$J$119)*$J$7)/A11taxstdlife))</f>
        <v>0</v>
      </c>
      <c r="BA615" s="168">
        <f>IF(A11taxstdlife="n/a","n/a",IF(BA$3&gt;(A11taxstdlife+$E615),((Input!$J$153+Input!$J$119)*$J$7)-SUM($J615:AZ615),((Input!$J$153+Input!$J$119)*$J$7)/A11taxstdlife))</f>
        <v>0</v>
      </c>
      <c r="BB615" s="168">
        <f>IF(A11taxstdlife="n/a","n/a",IF(BB$3&gt;(A11taxstdlife+$E615),((Input!$J$153+Input!$J$119)*$J$7)-SUM($J615:BA615),((Input!$J$153+Input!$J$119)*$J$7)/A11taxstdlife))</f>
        <v>0</v>
      </c>
      <c r="BC615" s="168">
        <f>IF(A11taxstdlife="n/a","n/a",IF(BC$3&gt;(A11taxstdlife+$E615),((Input!$J$153+Input!$J$119)*$J$7)-SUM($J615:BB615),((Input!$J$153+Input!$J$119)*$J$7)/A11taxstdlife))</f>
        <v>0</v>
      </c>
      <c r="BD615" s="168">
        <f>IF(A11taxstdlife="n/a","n/a",IF(BD$3&gt;(A11taxstdlife+$E615),((Input!$J$153+Input!$J$119)*$J$7)-SUM($J615:BC615),((Input!$J$153+Input!$J$119)*$J$7)/A11taxstdlife))</f>
        <v>0</v>
      </c>
      <c r="BE615" s="168">
        <f>IF(A11taxstdlife="n/a","n/a",IF(BE$3&gt;(A11taxstdlife+$E615),((Input!$J$153+Input!$J$119)*$J$7)-SUM($J615:BD615),((Input!$J$153+Input!$J$119)*$J$7)/A11taxstdlife))</f>
        <v>0</v>
      </c>
      <c r="BF615" s="168">
        <f>IF(A11taxstdlife="n/a","n/a",IF(BF$3&gt;(A11taxstdlife+$E615),((Input!$J$153+Input!$J$119)*$J$7)-SUM($J615:BE615),((Input!$J$153+Input!$J$119)*$J$7)/A11taxstdlife))</f>
        <v>0</v>
      </c>
      <c r="BG615" s="168">
        <f>IF(A11taxstdlife="n/a","n/a",IF(BG$3&gt;(A11taxstdlife+$E615),((Input!$J$153+Input!$J$119)*$J$7)-SUM($J615:BF615),((Input!$J$153+Input!$J$119)*$J$7)/A11taxstdlife))</f>
        <v>0</v>
      </c>
      <c r="BH615" s="168">
        <f>IF(A11taxstdlife="n/a","n/a",IF(BH$3&gt;(A11taxstdlife+$E615),((Input!$J$153+Input!$J$119)*$J$7)-SUM($J615:BG615),((Input!$J$153+Input!$J$119)*$J$7)/A11taxstdlife))</f>
        <v>0</v>
      </c>
      <c r="BI615" s="168">
        <f>IF(A11taxstdlife="n/a","n/a",IF(BI$3&gt;(A11taxstdlife+$E615),((Input!$J$153+Input!$J$119)*$J$7)-SUM($J615:BH615),((Input!$J$153+Input!$J$119)*$J$7)/A11taxstdlife))</f>
        <v>0</v>
      </c>
      <c r="BJ615" s="20"/>
      <c r="BK615" s="20"/>
      <c r="BL615"/>
      <c r="BM615"/>
      <c r="BN615"/>
      <c r="BO615"/>
      <c r="BP615"/>
      <c r="BQ615"/>
      <c r="BR615"/>
      <c r="BS615"/>
      <c r="BT615"/>
      <c r="BU615"/>
      <c r="BV615"/>
      <c r="BW615"/>
      <c r="BX615"/>
      <c r="BY615"/>
      <c r="BZ615"/>
      <c r="CA615"/>
      <c r="CB615"/>
      <c r="CC615"/>
      <c r="CD615"/>
      <c r="CE615"/>
      <c r="CF615"/>
      <c r="CG615"/>
      <c r="CH615"/>
      <c r="CI615"/>
      <c r="CJ615"/>
      <c r="CK615"/>
      <c r="CL615"/>
      <c r="CM615"/>
      <c r="CN615"/>
      <c r="CO615"/>
      <c r="CP615"/>
      <c r="CQ615"/>
      <c r="CR615"/>
      <c r="CS615"/>
      <c r="CT615"/>
      <c r="CU615"/>
      <c r="CV615"/>
      <c r="CW615"/>
      <c r="CX615"/>
      <c r="CY615"/>
      <c r="CZ615"/>
      <c r="DA615"/>
      <c r="DB615"/>
      <c r="DC615"/>
      <c r="DD615"/>
      <c r="DE615"/>
      <c r="DF615"/>
      <c r="DG615"/>
      <c r="DH615"/>
      <c r="DI615"/>
      <c r="DJ615"/>
      <c r="DK615"/>
      <c r="DL615"/>
      <c r="DM615"/>
      <c r="DN615"/>
      <c r="DO615"/>
      <c r="DP615"/>
      <c r="DQ615"/>
      <c r="DR615"/>
      <c r="DS615"/>
      <c r="DT615"/>
      <c r="DU615"/>
      <c r="DV615"/>
      <c r="DW615"/>
      <c r="DX615"/>
      <c r="DY615"/>
      <c r="DZ615"/>
      <c r="EA615"/>
      <c r="EB615"/>
      <c r="EC615"/>
      <c r="ED615"/>
      <c r="EE615"/>
      <c r="EF615"/>
      <c r="EG615"/>
      <c r="EH615"/>
      <c r="EI615"/>
      <c r="EJ615"/>
      <c r="EK615"/>
      <c r="EL615"/>
      <c r="EM615"/>
      <c r="EN615"/>
      <c r="EO615"/>
      <c r="EP615"/>
      <c r="EQ615"/>
      <c r="ER615"/>
      <c r="ES615"/>
      <c r="ET615"/>
      <c r="EU615"/>
      <c r="EV615"/>
      <c r="EW615"/>
      <c r="EX615"/>
      <c r="EY615"/>
      <c r="EZ615"/>
      <c r="FA615"/>
      <c r="FB615"/>
      <c r="FC615"/>
      <c r="FD615"/>
      <c r="FE615"/>
      <c r="FF615"/>
      <c r="FG615"/>
      <c r="FH615"/>
      <c r="FI615"/>
      <c r="FJ615"/>
      <c r="FK615"/>
      <c r="FL615"/>
      <c r="FM615"/>
      <c r="FN615"/>
      <c r="FO615"/>
      <c r="FP615"/>
      <c r="FQ615"/>
      <c r="FR615"/>
      <c r="FS615"/>
      <c r="FT615"/>
      <c r="FU615"/>
      <c r="FV615"/>
      <c r="FW615"/>
      <c r="FX615"/>
      <c r="FY615"/>
      <c r="FZ615"/>
      <c r="GA615"/>
      <c r="GB615"/>
      <c r="GC615"/>
      <c r="GD615"/>
      <c r="GE615"/>
      <c r="GF615"/>
      <c r="GG615"/>
      <c r="GH615"/>
      <c r="GI615"/>
      <c r="GJ615"/>
      <c r="GK615"/>
      <c r="GL615"/>
      <c r="GM615"/>
      <c r="GN615"/>
      <c r="GO615"/>
      <c r="GP615"/>
      <c r="GQ615"/>
      <c r="GR615"/>
      <c r="GS615"/>
      <c r="GT615"/>
      <c r="GU615"/>
      <c r="GV615"/>
      <c r="GW615"/>
      <c r="GX615"/>
      <c r="GY615"/>
      <c r="GZ615"/>
      <c r="HA615"/>
      <c r="HB615"/>
      <c r="HC615"/>
      <c r="HD615"/>
      <c r="HE615"/>
      <c r="HF615"/>
      <c r="HG615"/>
      <c r="HH615"/>
      <c r="HI615"/>
      <c r="HJ615"/>
      <c r="HK615"/>
      <c r="HL615"/>
      <c r="HM615"/>
      <c r="HN615"/>
      <c r="HO615"/>
      <c r="HP615"/>
      <c r="HQ615"/>
      <c r="HR615"/>
      <c r="HS615"/>
      <c r="HT615"/>
      <c r="HU615"/>
      <c r="HV615"/>
      <c r="HW615"/>
      <c r="HX615"/>
      <c r="HY615"/>
      <c r="HZ615"/>
      <c r="IA615"/>
      <c r="IB615"/>
      <c r="IC615"/>
      <c r="ID615"/>
      <c r="IE615"/>
      <c r="IF615"/>
      <c r="IG615"/>
      <c r="IH615"/>
      <c r="II615"/>
      <c r="IJ615"/>
      <c r="IK615"/>
      <c r="IL615"/>
      <c r="IM615"/>
      <c r="IN615"/>
      <c r="IO615"/>
      <c r="IP615"/>
      <c r="IQ615"/>
      <c r="IR615"/>
      <c r="IS615"/>
      <c r="IT615"/>
      <c r="IU615"/>
      <c r="IV615"/>
    </row>
    <row r="616" spans="1:256" s="5" customFormat="1" hidden="1" outlineLevel="2">
      <c r="A616" s="20"/>
      <c r="B616" s="20"/>
      <c r="C616" s="38"/>
      <c r="D616" s="641"/>
      <c r="E616" s="287">
        <v>5</v>
      </c>
      <c r="F616" s="40"/>
      <c r="G616" s="313"/>
      <c r="H616" s="315"/>
      <c r="I616" s="315"/>
      <c r="J616" s="315"/>
      <c r="K616" s="314"/>
      <c r="L616" s="168">
        <f>IF(A11taxstdlife="n/a","n/a",IF(L$3&gt;(A11taxstdlife+$E616),((Input!$K$153+Input!$K$119)*$K$7)-SUM($K616:K616),((Input!$K$153+Input!$K$119)*$K$7)/A11taxstdlife))</f>
        <v>2.9409985722697001</v>
      </c>
      <c r="M616" s="168">
        <f>IF(A11taxstdlife="n/a","n/a",IF(M$3&gt;(A11taxstdlife+$E616),((Input!$K$153+Input!$K$119)*$K$7)-SUM($K616:L616),((Input!$K$153+Input!$K$119)*$K$7)/A11taxstdlife))</f>
        <v>2.9409985722697001</v>
      </c>
      <c r="N616" s="168">
        <f>IF(A11taxstdlife="n/a","n/a",IF(N$3&gt;(A11taxstdlife+$E616),((Input!$K$153+Input!$K$119)*$K$7)-SUM($K616:M616),((Input!$K$153+Input!$K$119)*$K$7)/A11taxstdlife))</f>
        <v>2.9409985722697001</v>
      </c>
      <c r="O616" s="168">
        <f>IF(A11taxstdlife="n/a","n/a",IF(O$3&gt;(A11taxstdlife+$E616),((Input!$K$153+Input!$K$119)*$K$7)-SUM($K616:N616),((Input!$K$153+Input!$K$119)*$K$7)/A11taxstdlife))</f>
        <v>2.9409985722697001</v>
      </c>
      <c r="P616" s="168">
        <f>IF(A11taxstdlife="n/a","n/a",IF(P$3&gt;(A11taxstdlife+$E616),((Input!$K$153+Input!$K$119)*$K$7)-SUM($K616:O616),((Input!$K$153+Input!$K$119)*$K$7)/A11taxstdlife))</f>
        <v>2.9409985722697001</v>
      </c>
      <c r="Q616" s="168">
        <f>IF(A11taxstdlife="n/a","n/a",IF(Q$3&gt;(A11taxstdlife+$E616),((Input!$K$153+Input!$K$119)*$K$7)-SUM($K616:P616),((Input!$K$153+Input!$K$119)*$K$7)/A11taxstdlife))</f>
        <v>2.9409985722697001</v>
      </c>
      <c r="R616" s="168">
        <f>IF(A11taxstdlife="n/a","n/a",IF(R$3&gt;(A11taxstdlife+$E616),((Input!$K$153+Input!$K$119)*$K$7)-SUM($K616:Q616),((Input!$K$153+Input!$K$119)*$K$7)/A11taxstdlife))</f>
        <v>2.9409985722697001</v>
      </c>
      <c r="S616" s="168">
        <f>IF(A11taxstdlife="n/a","n/a",IF(S$3&gt;(A11taxstdlife+$E616),((Input!$K$153+Input!$K$119)*$K$7)-SUM($K616:R616),((Input!$K$153+Input!$K$119)*$K$7)/A11taxstdlife))</f>
        <v>3.5527136788005009E-15</v>
      </c>
      <c r="T616" s="168">
        <f>IF(A11taxstdlife="n/a","n/a",IF(T$3&gt;(A11taxstdlife+$E616),((Input!$K$153+Input!$K$119)*$K$7)-SUM($K616:S616),((Input!$K$153+Input!$K$119)*$K$7)/A11taxstdlife))</f>
        <v>0</v>
      </c>
      <c r="U616" s="168">
        <f>IF(A11taxstdlife="n/a","n/a",IF(U$3&gt;(A11taxstdlife+$E616),((Input!$K$153+Input!$K$119)*$K$7)-SUM($K616:T616),((Input!$K$153+Input!$K$119)*$K$7)/A11taxstdlife))</f>
        <v>0</v>
      </c>
      <c r="V616" s="168">
        <f>IF(A11taxstdlife="n/a","n/a",IF(V$3&gt;(A11taxstdlife+$E616),((Input!$K$153+Input!$K$119)*$K$7)-SUM($K616:U616),((Input!$K$153+Input!$K$119)*$K$7)/A11taxstdlife))</f>
        <v>0</v>
      </c>
      <c r="W616" s="168">
        <f>IF(A11taxstdlife="n/a","n/a",IF(W$3&gt;(A11taxstdlife+$E616),((Input!$K$153+Input!$K$119)*$K$7)-SUM($K616:V616),((Input!$K$153+Input!$K$119)*$K$7)/A11taxstdlife))</f>
        <v>0</v>
      </c>
      <c r="X616" s="168">
        <f>IF(A11taxstdlife="n/a","n/a",IF(X$3&gt;(A11taxstdlife+$E616),((Input!$K$153+Input!$K$119)*$K$7)-SUM($K616:W616),((Input!$K$153+Input!$K$119)*$K$7)/A11taxstdlife))</f>
        <v>0</v>
      </c>
      <c r="Y616" s="168">
        <f>IF(A11taxstdlife="n/a","n/a",IF(Y$3&gt;(A11taxstdlife+$E616),((Input!$K$153+Input!$K$119)*$K$7)-SUM($K616:X616),((Input!$K$153+Input!$K$119)*$K$7)/A11taxstdlife))</f>
        <v>0</v>
      </c>
      <c r="Z616" s="168">
        <f>IF(A11taxstdlife="n/a","n/a",IF(Z$3&gt;(A11taxstdlife+$E616),((Input!$K$153+Input!$K$119)*$K$7)-SUM($K616:Y616),((Input!$K$153+Input!$K$119)*$K$7)/A11taxstdlife))</f>
        <v>0</v>
      </c>
      <c r="AA616" s="168">
        <f>IF(A11taxstdlife="n/a","n/a",IF(AA$3&gt;(A11taxstdlife+$E616),((Input!$K$153+Input!$K$119)*$K$7)-SUM($K616:Z616),((Input!$K$153+Input!$K$119)*$K$7)/A11taxstdlife))</f>
        <v>0</v>
      </c>
      <c r="AB616" s="168">
        <f>IF(A11taxstdlife="n/a","n/a",IF(AB$3&gt;(A11taxstdlife+$E616),((Input!$K$153+Input!$K$119)*$K$7)-SUM($K616:AA616),((Input!$K$153+Input!$K$119)*$K$7)/A11taxstdlife))</f>
        <v>0</v>
      </c>
      <c r="AC616" s="168">
        <f>IF(A11taxstdlife="n/a","n/a",IF(AC$3&gt;(A11taxstdlife+$E616),((Input!$K$153+Input!$K$119)*$K$7)-SUM($K616:AB616),((Input!$K$153+Input!$K$119)*$K$7)/A11taxstdlife))</f>
        <v>0</v>
      </c>
      <c r="AD616" s="168">
        <f>IF(A11taxstdlife="n/a","n/a",IF(AD$3&gt;(A11taxstdlife+$E616),((Input!$K$153+Input!$K$119)*$K$7)-SUM($K616:AC616),((Input!$K$153+Input!$K$119)*$K$7)/A11taxstdlife))</f>
        <v>0</v>
      </c>
      <c r="AE616" s="168">
        <f>IF(A11taxstdlife="n/a","n/a",IF(AE$3&gt;(A11taxstdlife+$E616),((Input!$K$153+Input!$K$119)*$K$7)-SUM($K616:AD616),((Input!$K$153+Input!$K$119)*$K$7)/A11taxstdlife))</f>
        <v>0</v>
      </c>
      <c r="AF616" s="168">
        <f>IF(A11taxstdlife="n/a","n/a",IF(AF$3&gt;(A11taxstdlife+$E616),((Input!$K$153+Input!$K$119)*$K$7)-SUM($K616:AE616),((Input!$K$153+Input!$K$119)*$K$7)/A11taxstdlife))</f>
        <v>0</v>
      </c>
      <c r="AG616" s="168">
        <f>IF(A11taxstdlife="n/a","n/a",IF(AG$3&gt;(A11taxstdlife+$E616),((Input!$K$153+Input!$K$119)*$K$7)-SUM($K616:AF616),((Input!$K$153+Input!$K$119)*$K$7)/A11taxstdlife))</f>
        <v>0</v>
      </c>
      <c r="AH616" s="168">
        <f>IF(A11taxstdlife="n/a","n/a",IF(AH$3&gt;(A11taxstdlife+$E616),((Input!$K$153+Input!$K$119)*$K$7)-SUM($K616:AG616),((Input!$K$153+Input!$K$119)*$K$7)/A11taxstdlife))</f>
        <v>0</v>
      </c>
      <c r="AI616" s="168">
        <f>IF(A11taxstdlife="n/a","n/a",IF(AI$3&gt;(A11taxstdlife+$E616),((Input!$K$153+Input!$K$119)*$K$7)-SUM($K616:AH616),((Input!$K$153+Input!$K$119)*$K$7)/A11taxstdlife))</f>
        <v>0</v>
      </c>
      <c r="AJ616" s="168">
        <f>IF(A11taxstdlife="n/a","n/a",IF(AJ$3&gt;(A11taxstdlife+$E616),((Input!$K$153+Input!$K$119)*$K$7)-SUM($K616:AI616),((Input!$K$153+Input!$K$119)*$K$7)/A11taxstdlife))</f>
        <v>0</v>
      </c>
      <c r="AK616" s="168">
        <f>IF(A11taxstdlife="n/a","n/a",IF(AK$3&gt;(A11taxstdlife+$E616),((Input!$K$153+Input!$K$119)*$K$7)-SUM($K616:AJ616),((Input!$K$153+Input!$K$119)*$K$7)/A11taxstdlife))</f>
        <v>0</v>
      </c>
      <c r="AL616" s="168">
        <f>IF(A11taxstdlife="n/a","n/a",IF(AL$3&gt;(A11taxstdlife+$E616),((Input!$K$153+Input!$K$119)*$K$7)-SUM($K616:AK616),((Input!$K$153+Input!$K$119)*$K$7)/A11taxstdlife))</f>
        <v>0</v>
      </c>
      <c r="AM616" s="168">
        <f>IF(A11taxstdlife="n/a","n/a",IF(AM$3&gt;(A11taxstdlife+$E616),((Input!$K$153+Input!$K$119)*$K$7)-SUM($K616:AL616),((Input!$K$153+Input!$K$119)*$K$7)/A11taxstdlife))</f>
        <v>0</v>
      </c>
      <c r="AN616" s="168">
        <f>IF(A11taxstdlife="n/a","n/a",IF(AN$3&gt;(A11taxstdlife+$E616),((Input!$K$153+Input!$K$119)*$K$7)-SUM($K616:AM616),((Input!$K$153+Input!$K$119)*$K$7)/A11taxstdlife))</f>
        <v>0</v>
      </c>
      <c r="AO616" s="168">
        <f>IF(A11taxstdlife="n/a","n/a",IF(AO$3&gt;(A11taxstdlife+$E616),((Input!$K$153+Input!$K$119)*$K$7)-SUM($K616:AN616),((Input!$K$153+Input!$K$119)*$K$7)/A11taxstdlife))</f>
        <v>0</v>
      </c>
      <c r="AP616" s="168">
        <f>IF(A11taxstdlife="n/a","n/a",IF(AP$3&gt;(A11taxstdlife+$E616),((Input!$K$153+Input!$K$119)*$K$7)-SUM($K616:AO616),((Input!$K$153+Input!$K$119)*$K$7)/A11taxstdlife))</f>
        <v>0</v>
      </c>
      <c r="AQ616" s="168">
        <f>IF(A11taxstdlife="n/a","n/a",IF(AQ$3&gt;(A11taxstdlife+$E616),((Input!$K$153+Input!$K$119)*$K$7)-SUM($K616:AP616),((Input!$K$153+Input!$K$119)*$K$7)/A11taxstdlife))</f>
        <v>0</v>
      </c>
      <c r="AR616" s="168">
        <f>IF(A11taxstdlife="n/a","n/a",IF(AR$3&gt;(A11taxstdlife+$E616),((Input!$K$153+Input!$K$119)*$K$7)-SUM($K616:AQ616),((Input!$K$153+Input!$K$119)*$K$7)/A11taxstdlife))</f>
        <v>0</v>
      </c>
      <c r="AS616" s="168">
        <f>IF(A11taxstdlife="n/a","n/a",IF(AS$3&gt;(A11taxstdlife+$E616),((Input!$K$153+Input!$K$119)*$K$7)-SUM($K616:AR616),((Input!$K$153+Input!$K$119)*$K$7)/A11taxstdlife))</f>
        <v>0</v>
      </c>
      <c r="AT616" s="168">
        <f>IF(A11taxstdlife="n/a","n/a",IF(AT$3&gt;(A11taxstdlife+$E616),((Input!$K$153+Input!$K$119)*$K$7)-SUM($K616:AS616),((Input!$K$153+Input!$K$119)*$K$7)/A11taxstdlife))</f>
        <v>0</v>
      </c>
      <c r="AU616" s="168">
        <f>IF(A11taxstdlife="n/a","n/a",IF(AU$3&gt;(A11taxstdlife+$E616),((Input!$K$153+Input!$K$119)*$K$7)-SUM($K616:AT616),((Input!$K$153+Input!$K$119)*$K$7)/A11taxstdlife))</f>
        <v>0</v>
      </c>
      <c r="AV616" s="168">
        <f>IF(A11taxstdlife="n/a","n/a",IF(AV$3&gt;(A11taxstdlife+$E616),((Input!$K$153+Input!$K$119)*$K$7)-SUM($K616:AU616),((Input!$K$153+Input!$K$119)*$K$7)/A11taxstdlife))</f>
        <v>0</v>
      </c>
      <c r="AW616" s="168">
        <f>IF(A11taxstdlife="n/a","n/a",IF(AW$3&gt;(A11taxstdlife+$E616),((Input!$K$153+Input!$K$119)*$K$7)-SUM($K616:AV616),((Input!$K$153+Input!$K$119)*$K$7)/A11taxstdlife))</f>
        <v>0</v>
      </c>
      <c r="AX616" s="168">
        <f>IF(A11taxstdlife="n/a","n/a",IF(AX$3&gt;(A11taxstdlife+$E616),((Input!$K$153+Input!$K$119)*$K$7)-SUM($K616:AW616),((Input!$K$153+Input!$K$119)*$K$7)/A11taxstdlife))</f>
        <v>0</v>
      </c>
      <c r="AY616" s="168">
        <f>IF(A11taxstdlife="n/a","n/a",IF(AY$3&gt;(A11taxstdlife+$E616),((Input!$K$153+Input!$K$119)*$K$7)-SUM($K616:AX616),((Input!$K$153+Input!$K$119)*$K$7)/A11taxstdlife))</f>
        <v>0</v>
      </c>
      <c r="AZ616" s="168">
        <f>IF(A11taxstdlife="n/a","n/a",IF(AZ$3&gt;(A11taxstdlife+$E616),((Input!$K$153+Input!$K$119)*$K$7)-SUM($K616:AY616),((Input!$K$153+Input!$K$119)*$K$7)/A11taxstdlife))</f>
        <v>0</v>
      </c>
      <c r="BA616" s="168">
        <f>IF(A11taxstdlife="n/a","n/a",IF(BA$3&gt;(A11taxstdlife+$E616),((Input!$K$153+Input!$K$119)*$K$7)-SUM($K616:AZ616),((Input!$K$153+Input!$K$119)*$K$7)/A11taxstdlife))</f>
        <v>0</v>
      </c>
      <c r="BB616" s="168">
        <f>IF(A11taxstdlife="n/a","n/a",IF(BB$3&gt;(A11taxstdlife+$E616),((Input!$K$153+Input!$K$119)*$K$7)-SUM($K616:BA616),((Input!$K$153+Input!$K$119)*$K$7)/A11taxstdlife))</f>
        <v>0</v>
      </c>
      <c r="BC616" s="168">
        <f>IF(A11taxstdlife="n/a","n/a",IF(BC$3&gt;(A11taxstdlife+$E616),((Input!$K$153+Input!$K$119)*$K$7)-SUM($K616:BB616),((Input!$K$153+Input!$K$119)*$K$7)/A11taxstdlife))</f>
        <v>0</v>
      </c>
      <c r="BD616" s="168">
        <f>IF(A11taxstdlife="n/a","n/a",IF(BD$3&gt;(A11taxstdlife+$E616),((Input!$K$153+Input!$K$119)*$K$7)-SUM($K616:BC616),((Input!$K$153+Input!$K$119)*$K$7)/A11taxstdlife))</f>
        <v>0</v>
      </c>
      <c r="BE616" s="168">
        <f>IF(A11taxstdlife="n/a","n/a",IF(BE$3&gt;(A11taxstdlife+$E616),((Input!$K$153+Input!$K$119)*$K$7)-SUM($K616:BD616),((Input!$K$153+Input!$K$119)*$K$7)/A11taxstdlife))</f>
        <v>0</v>
      </c>
      <c r="BF616" s="168">
        <f>IF(A11taxstdlife="n/a","n/a",IF(BF$3&gt;(A11taxstdlife+$E616),((Input!$K$153+Input!$K$119)*$K$7)-SUM($K616:BE616),((Input!$K$153+Input!$K$119)*$K$7)/A11taxstdlife))</f>
        <v>0</v>
      </c>
      <c r="BG616" s="168">
        <f>IF(A11taxstdlife="n/a","n/a",IF(BG$3&gt;(A11taxstdlife+$E616),((Input!$K$153+Input!$K$119)*$K$7)-SUM($K616:BF616),((Input!$K$153+Input!$K$119)*$K$7)/A11taxstdlife))</f>
        <v>0</v>
      </c>
      <c r="BH616" s="168">
        <f>IF(A11taxstdlife="n/a","n/a",IF(BH$3&gt;(A11taxstdlife+$E616),((Input!$K$153+Input!$K$119)*$K$7)-SUM($K616:BG616),((Input!$K$153+Input!$K$119)*$K$7)/A11taxstdlife))</f>
        <v>0</v>
      </c>
      <c r="BI616" s="168">
        <f>IF(A11taxstdlife="n/a","n/a",IF(BI$3&gt;(A11taxstdlife+$E616),((Input!$K$153+Input!$K$119)*$K$7)-SUM($K616:BH616),((Input!$K$153+Input!$K$119)*$K$7)/A11taxstdlife))</f>
        <v>0</v>
      </c>
      <c r="BJ616" s="20"/>
      <c r="BK616" s="20"/>
      <c r="BL616"/>
      <c r="BM616"/>
      <c r="BN616"/>
      <c r="BO616"/>
      <c r="BP616"/>
      <c r="BQ616"/>
      <c r="BR616"/>
      <c r="BS616"/>
      <c r="BT616"/>
      <c r="BU616"/>
      <c r="BV616"/>
      <c r="BW616"/>
      <c r="BX616"/>
      <c r="BY616"/>
      <c r="BZ616"/>
      <c r="CA616"/>
      <c r="CB616"/>
      <c r="CC616"/>
      <c r="CD616"/>
      <c r="CE616"/>
      <c r="CF616"/>
      <c r="CG616"/>
      <c r="CH616"/>
      <c r="CI616"/>
      <c r="CJ616"/>
      <c r="CK616"/>
      <c r="CL616"/>
      <c r="CM616"/>
      <c r="CN616"/>
      <c r="CO616"/>
      <c r="CP616"/>
      <c r="CQ616"/>
      <c r="CR616"/>
      <c r="CS616"/>
      <c r="CT616"/>
      <c r="CU616"/>
      <c r="CV616"/>
      <c r="CW616"/>
      <c r="CX616"/>
      <c r="CY616"/>
      <c r="CZ616"/>
      <c r="DA616"/>
      <c r="DB616"/>
      <c r="DC616"/>
      <c r="DD616"/>
      <c r="DE616"/>
      <c r="DF616"/>
      <c r="DG616"/>
      <c r="DH616"/>
      <c r="DI616"/>
      <c r="DJ616"/>
      <c r="DK616"/>
      <c r="DL616"/>
      <c r="DM616"/>
      <c r="DN616"/>
      <c r="DO616"/>
      <c r="DP616"/>
      <c r="DQ616"/>
      <c r="DR616"/>
      <c r="DS616"/>
      <c r="DT616"/>
      <c r="DU616"/>
      <c r="DV616"/>
      <c r="DW616"/>
      <c r="DX616"/>
      <c r="DY616"/>
      <c r="DZ616"/>
      <c r="EA616"/>
      <c r="EB616"/>
      <c r="EC616"/>
      <c r="ED616"/>
      <c r="EE616"/>
      <c r="EF616"/>
      <c r="EG616"/>
      <c r="EH616"/>
      <c r="EI616"/>
      <c r="EJ616"/>
      <c r="EK616"/>
      <c r="EL616"/>
      <c r="EM616"/>
      <c r="EN616"/>
      <c r="EO616"/>
      <c r="EP616"/>
      <c r="EQ616"/>
      <c r="ER616"/>
      <c r="ES616"/>
      <c r="ET616"/>
      <c r="EU616"/>
      <c r="EV616"/>
      <c r="EW616"/>
      <c r="EX616"/>
      <c r="EY616"/>
      <c r="EZ616"/>
      <c r="FA616"/>
      <c r="FB616"/>
      <c r="FC616"/>
      <c r="FD616"/>
      <c r="FE616"/>
      <c r="FF616"/>
      <c r="FG616"/>
      <c r="FH616"/>
      <c r="FI616"/>
      <c r="FJ616"/>
      <c r="FK616"/>
      <c r="FL616"/>
      <c r="FM616"/>
      <c r="FN616"/>
      <c r="FO616"/>
      <c r="FP616"/>
      <c r="FQ616"/>
      <c r="FR616"/>
      <c r="FS616"/>
      <c r="FT616"/>
      <c r="FU616"/>
      <c r="FV616"/>
      <c r="FW616"/>
      <c r="FX616"/>
      <c r="FY616"/>
      <c r="FZ616"/>
      <c r="GA616"/>
      <c r="GB616"/>
      <c r="GC616"/>
      <c r="GD616"/>
      <c r="GE616"/>
      <c r="GF616"/>
      <c r="GG616"/>
      <c r="GH616"/>
      <c r="GI616"/>
      <c r="GJ616"/>
      <c r="GK616"/>
      <c r="GL616"/>
      <c r="GM616"/>
      <c r="GN616"/>
      <c r="GO616"/>
      <c r="GP616"/>
      <c r="GQ616"/>
      <c r="GR616"/>
      <c r="GS616"/>
      <c r="GT616"/>
      <c r="GU616"/>
      <c r="GV616"/>
      <c r="GW616"/>
      <c r="GX616"/>
      <c r="GY616"/>
      <c r="GZ616"/>
      <c r="HA616"/>
      <c r="HB616"/>
      <c r="HC616"/>
      <c r="HD616"/>
      <c r="HE616"/>
      <c r="HF616"/>
      <c r="HG616"/>
      <c r="HH616"/>
      <c r="HI616"/>
      <c r="HJ616"/>
      <c r="HK616"/>
      <c r="HL616"/>
      <c r="HM616"/>
      <c r="HN616"/>
      <c r="HO616"/>
      <c r="HP616"/>
      <c r="HQ616"/>
      <c r="HR616"/>
      <c r="HS616"/>
      <c r="HT616"/>
      <c r="HU616"/>
      <c r="HV616"/>
      <c r="HW616"/>
      <c r="HX616"/>
      <c r="HY616"/>
      <c r="HZ616"/>
      <c r="IA616"/>
      <c r="IB616"/>
      <c r="IC616"/>
      <c r="ID616"/>
      <c r="IE616"/>
      <c r="IF616"/>
      <c r="IG616"/>
      <c r="IH616"/>
      <c r="II616"/>
      <c r="IJ616"/>
      <c r="IK616"/>
      <c r="IL616"/>
      <c r="IM616"/>
      <c r="IN616"/>
      <c r="IO616"/>
      <c r="IP616"/>
      <c r="IQ616"/>
      <c r="IR616"/>
      <c r="IS616"/>
      <c r="IT616"/>
      <c r="IU616"/>
      <c r="IV616"/>
    </row>
    <row r="617" spans="1:256" s="5" customFormat="1" hidden="1" outlineLevel="2">
      <c r="A617" s="20"/>
      <c r="B617" s="20"/>
      <c r="C617" s="38"/>
      <c r="D617" s="641"/>
      <c r="E617" s="287">
        <v>6</v>
      </c>
      <c r="F617" s="40"/>
      <c r="G617" s="313"/>
      <c r="H617" s="315"/>
      <c r="I617" s="315"/>
      <c r="J617" s="315"/>
      <c r="K617" s="315"/>
      <c r="L617" s="314"/>
      <c r="M617" s="168">
        <f>IF(A11taxstdlife="n/a","n/a",IF(M$3&gt;(A11taxstdlife+$E617),((Input!$L$153+Input!$L$119)*$L$7)-SUM($L617:L617),((Input!$L$153+Input!$L$119)*$L$7)/A11taxstdlife))</f>
        <v>0</v>
      </c>
      <c r="N617" s="168">
        <f>IF(A11taxstdlife="n/a","n/a",IF(N$3&gt;(A11taxstdlife+$E617),((Input!$L$153+Input!$L$119)*$L$7)-SUM($L617:M617),((Input!$L$153+Input!$L$119)*$L$7)/A11taxstdlife))</f>
        <v>0</v>
      </c>
      <c r="O617" s="168">
        <f>IF(A11taxstdlife="n/a","n/a",IF(O$3&gt;(A11taxstdlife+$E617),((Input!$L$153+Input!$L$119)*$L$7)-SUM($L617:N617),((Input!$L$153+Input!$L$119)*$L$7)/A11taxstdlife))</f>
        <v>0</v>
      </c>
      <c r="P617" s="168">
        <f>IF(A11taxstdlife="n/a","n/a",IF(P$3&gt;(A11taxstdlife+$E617),((Input!$L$153+Input!$L$119)*$L$7)-SUM($L617:O617),((Input!$L$153+Input!$L$119)*$L$7)/A11taxstdlife))</f>
        <v>0</v>
      </c>
      <c r="Q617" s="168">
        <f>IF(A11taxstdlife="n/a","n/a",IF(Q$3&gt;(A11taxstdlife+$E617),((Input!$L$153+Input!$L$119)*$L$7)-SUM($L617:P617),((Input!$L$153+Input!$L$119)*$L$7)/A11taxstdlife))</f>
        <v>0</v>
      </c>
      <c r="R617" s="168">
        <f>IF(A11taxstdlife="n/a","n/a",IF(R$3&gt;(A11taxstdlife+$E617),((Input!$L$153+Input!$L$119)*$L$7)-SUM($L617:Q617),((Input!$L$153+Input!$L$119)*$L$7)/A11taxstdlife))</f>
        <v>0</v>
      </c>
      <c r="S617" s="168">
        <f>IF(A11taxstdlife="n/a","n/a",IF(S$3&gt;(A11taxstdlife+$E617),((Input!$L$153+Input!$L$119)*$L$7)-SUM($L617:R617),((Input!$L$153+Input!$L$119)*$L$7)/A11taxstdlife))</f>
        <v>0</v>
      </c>
      <c r="T617" s="168">
        <f>IF(A11taxstdlife="n/a","n/a",IF(T$3&gt;(A11taxstdlife+$E617),((Input!$L$153+Input!$L$119)*$L$7)-SUM($L617:S617),((Input!$L$153+Input!$L$119)*$L$7)/A11taxstdlife))</f>
        <v>0</v>
      </c>
      <c r="U617" s="168">
        <f>IF(A11taxstdlife="n/a","n/a",IF(U$3&gt;(A11taxstdlife+$E617),((Input!$L$153+Input!$L$119)*$L$7)-SUM($L617:T617),((Input!$L$153+Input!$L$119)*$L$7)/A11taxstdlife))</f>
        <v>0</v>
      </c>
      <c r="V617" s="168">
        <f>IF(A11taxstdlife="n/a","n/a",IF(V$3&gt;(A11taxstdlife+$E617),((Input!$L$153+Input!$L$119)*$L$7)-SUM($L617:U617),((Input!$L$153+Input!$L$119)*$L$7)/A11taxstdlife))</f>
        <v>0</v>
      </c>
      <c r="W617" s="168">
        <f>IF(A11taxstdlife="n/a","n/a",IF(W$3&gt;(A11taxstdlife+$E617),((Input!$L$153+Input!$L$119)*$L$7)-SUM($L617:V617),((Input!$L$153+Input!$L$119)*$L$7)/A11taxstdlife))</f>
        <v>0</v>
      </c>
      <c r="X617" s="168">
        <f>IF(A11taxstdlife="n/a","n/a",IF(X$3&gt;(A11taxstdlife+$E617),((Input!$L$153+Input!$L$119)*$L$7)-SUM($L617:W617),((Input!$L$153+Input!$L$119)*$L$7)/A11taxstdlife))</f>
        <v>0</v>
      </c>
      <c r="Y617" s="168">
        <f>IF(A11taxstdlife="n/a","n/a",IF(Y$3&gt;(A11taxstdlife+$E617),((Input!$L$153+Input!$L$119)*$L$7)-SUM($L617:X617),((Input!$L$153+Input!$L$119)*$L$7)/A11taxstdlife))</f>
        <v>0</v>
      </c>
      <c r="Z617" s="168">
        <f>IF(A11taxstdlife="n/a","n/a",IF(Z$3&gt;(A11taxstdlife+$E617),((Input!$L$153+Input!$L$119)*$L$7)-SUM($L617:Y617),((Input!$L$153+Input!$L$119)*$L$7)/A11taxstdlife))</f>
        <v>0</v>
      </c>
      <c r="AA617" s="168">
        <f>IF(A11taxstdlife="n/a","n/a",IF(AA$3&gt;(A11taxstdlife+$E617),((Input!$L$153+Input!$L$119)*$L$7)-SUM($L617:Z617),((Input!$L$153+Input!$L$119)*$L$7)/A11taxstdlife))</f>
        <v>0</v>
      </c>
      <c r="AB617" s="168">
        <f>IF(A11taxstdlife="n/a","n/a",IF(AB$3&gt;(A11taxstdlife+$E617),((Input!$L$153+Input!$L$119)*$L$7)-SUM($L617:AA617),((Input!$L$153+Input!$L$119)*$L$7)/A11taxstdlife))</f>
        <v>0</v>
      </c>
      <c r="AC617" s="168">
        <f>IF(A11taxstdlife="n/a","n/a",IF(AC$3&gt;(A11taxstdlife+$E617),((Input!$L$153+Input!$L$119)*$L$7)-SUM($L617:AB617),((Input!$L$153+Input!$L$119)*$L$7)/A11taxstdlife))</f>
        <v>0</v>
      </c>
      <c r="AD617" s="168">
        <f>IF(A11taxstdlife="n/a","n/a",IF(AD$3&gt;(A11taxstdlife+$E617),((Input!$L$153+Input!$L$119)*$L$7)-SUM($L617:AC617),((Input!$L$153+Input!$L$119)*$L$7)/A11taxstdlife))</f>
        <v>0</v>
      </c>
      <c r="AE617" s="168">
        <f>IF(A11taxstdlife="n/a","n/a",IF(AE$3&gt;(A11taxstdlife+$E617),((Input!$L$153+Input!$L$119)*$L$7)-SUM($L617:AD617),((Input!$L$153+Input!$L$119)*$L$7)/A11taxstdlife))</f>
        <v>0</v>
      </c>
      <c r="AF617" s="168">
        <f>IF(A11taxstdlife="n/a","n/a",IF(AF$3&gt;(A11taxstdlife+$E617),((Input!$L$153+Input!$L$119)*$L$7)-SUM($L617:AE617),((Input!$L$153+Input!$L$119)*$L$7)/A11taxstdlife))</f>
        <v>0</v>
      </c>
      <c r="AG617" s="168">
        <f>IF(A11taxstdlife="n/a","n/a",IF(AG$3&gt;(A11taxstdlife+$E617),((Input!$L$153+Input!$L$119)*$L$7)-SUM($L617:AF617),((Input!$L$153+Input!$L$119)*$L$7)/A11taxstdlife))</f>
        <v>0</v>
      </c>
      <c r="AH617" s="168">
        <f>IF(A11taxstdlife="n/a","n/a",IF(AH$3&gt;(A11taxstdlife+$E617),((Input!$L$153+Input!$L$119)*$L$7)-SUM($L617:AG617),((Input!$L$153+Input!$L$119)*$L$7)/A11taxstdlife))</f>
        <v>0</v>
      </c>
      <c r="AI617" s="168">
        <f>IF(A11taxstdlife="n/a","n/a",IF(AI$3&gt;(A11taxstdlife+$E617),((Input!$L$153+Input!$L$119)*$L$7)-SUM($L617:AH617),((Input!$L$153+Input!$L$119)*$L$7)/A11taxstdlife))</f>
        <v>0</v>
      </c>
      <c r="AJ617" s="168">
        <f>IF(A11taxstdlife="n/a","n/a",IF(AJ$3&gt;(A11taxstdlife+$E617),((Input!$L$153+Input!$L$119)*$L$7)-SUM($L617:AI617),((Input!$L$153+Input!$L$119)*$L$7)/A11taxstdlife))</f>
        <v>0</v>
      </c>
      <c r="AK617" s="168">
        <f>IF(A11taxstdlife="n/a","n/a",IF(AK$3&gt;(A11taxstdlife+$E617),((Input!$L$153+Input!$L$119)*$L$7)-SUM($L617:AJ617),((Input!$L$153+Input!$L$119)*$L$7)/A11taxstdlife))</f>
        <v>0</v>
      </c>
      <c r="AL617" s="168">
        <f>IF(A11taxstdlife="n/a","n/a",IF(AL$3&gt;(A11taxstdlife+$E617),((Input!$L$153+Input!$L$119)*$L$7)-SUM($L617:AK617),((Input!$L$153+Input!$L$119)*$L$7)/A11taxstdlife))</f>
        <v>0</v>
      </c>
      <c r="AM617" s="168">
        <f>IF(A11taxstdlife="n/a","n/a",IF(AM$3&gt;(A11taxstdlife+$E617),((Input!$L$153+Input!$L$119)*$L$7)-SUM($L617:AL617),((Input!$L$153+Input!$L$119)*$L$7)/A11taxstdlife))</f>
        <v>0</v>
      </c>
      <c r="AN617" s="168">
        <f>IF(A11taxstdlife="n/a","n/a",IF(AN$3&gt;(A11taxstdlife+$E617),((Input!$L$153+Input!$L$119)*$L$7)-SUM($L617:AM617),((Input!$L$153+Input!$L$119)*$L$7)/A11taxstdlife))</f>
        <v>0</v>
      </c>
      <c r="AO617" s="168">
        <f>IF(A11taxstdlife="n/a","n/a",IF(AO$3&gt;(A11taxstdlife+$E617),((Input!$L$153+Input!$L$119)*$L$7)-SUM($L617:AN617),((Input!$L$153+Input!$L$119)*$L$7)/A11taxstdlife))</f>
        <v>0</v>
      </c>
      <c r="AP617" s="168">
        <f>IF(A11taxstdlife="n/a","n/a",IF(AP$3&gt;(A11taxstdlife+$E617),((Input!$L$153+Input!$L$119)*$L$7)-SUM($L617:AO617),((Input!$L$153+Input!$L$119)*$L$7)/A11taxstdlife))</f>
        <v>0</v>
      </c>
      <c r="AQ617" s="168">
        <f>IF(A11taxstdlife="n/a","n/a",IF(AQ$3&gt;(A11taxstdlife+$E617),((Input!$L$153+Input!$L$119)*$L$7)-SUM($L617:AP617),((Input!$L$153+Input!$L$119)*$L$7)/A11taxstdlife))</f>
        <v>0</v>
      </c>
      <c r="AR617" s="168">
        <f>IF(A11taxstdlife="n/a","n/a",IF(AR$3&gt;(A11taxstdlife+$E617),((Input!$L$153+Input!$L$119)*$L$7)-SUM($L617:AQ617),((Input!$L$153+Input!$L$119)*$L$7)/A11taxstdlife))</f>
        <v>0</v>
      </c>
      <c r="AS617" s="168">
        <f>IF(A11taxstdlife="n/a","n/a",IF(AS$3&gt;(A11taxstdlife+$E617),((Input!$L$153+Input!$L$119)*$L$7)-SUM($L617:AR617),((Input!$L$153+Input!$L$119)*$L$7)/A11taxstdlife))</f>
        <v>0</v>
      </c>
      <c r="AT617" s="168">
        <f>IF(A11taxstdlife="n/a","n/a",IF(AT$3&gt;(A11taxstdlife+$E617),((Input!$L$153+Input!$L$119)*$L$7)-SUM($L617:AS617),((Input!$L$153+Input!$L$119)*$L$7)/A11taxstdlife))</f>
        <v>0</v>
      </c>
      <c r="AU617" s="168">
        <f>IF(A11taxstdlife="n/a","n/a",IF(AU$3&gt;(A11taxstdlife+$E617),((Input!$L$153+Input!$L$119)*$L$7)-SUM($L617:AT617),((Input!$L$153+Input!$L$119)*$L$7)/A11taxstdlife))</f>
        <v>0</v>
      </c>
      <c r="AV617" s="168">
        <f>IF(A11taxstdlife="n/a","n/a",IF(AV$3&gt;(A11taxstdlife+$E617),((Input!$L$153+Input!$L$119)*$L$7)-SUM($L617:AU617),((Input!$L$153+Input!$L$119)*$L$7)/A11taxstdlife))</f>
        <v>0</v>
      </c>
      <c r="AW617" s="168">
        <f>IF(A11taxstdlife="n/a","n/a",IF(AW$3&gt;(A11taxstdlife+$E617),((Input!$L$153+Input!$L$119)*$L$7)-SUM($L617:AV617),((Input!$L$153+Input!$L$119)*$L$7)/A11taxstdlife))</f>
        <v>0</v>
      </c>
      <c r="AX617" s="168">
        <f>IF(A11taxstdlife="n/a","n/a",IF(AX$3&gt;(A11taxstdlife+$E617),((Input!$L$153+Input!$L$119)*$L$7)-SUM($L617:AW617),((Input!$L$153+Input!$L$119)*$L$7)/A11taxstdlife))</f>
        <v>0</v>
      </c>
      <c r="AY617" s="168">
        <f>IF(A11taxstdlife="n/a","n/a",IF(AY$3&gt;(A11taxstdlife+$E617),((Input!$L$153+Input!$L$119)*$L$7)-SUM($L617:AX617),((Input!$L$153+Input!$L$119)*$L$7)/A11taxstdlife))</f>
        <v>0</v>
      </c>
      <c r="AZ617" s="168">
        <f>IF(A11taxstdlife="n/a","n/a",IF(AZ$3&gt;(A11taxstdlife+$E617),((Input!$L$153+Input!$L$119)*$L$7)-SUM($L617:AY617),((Input!$L$153+Input!$L$119)*$L$7)/A11taxstdlife))</f>
        <v>0</v>
      </c>
      <c r="BA617" s="168">
        <f>IF(A11taxstdlife="n/a","n/a",IF(BA$3&gt;(A11taxstdlife+$E617),((Input!$L$153+Input!$L$119)*$L$7)-SUM($L617:AZ617),((Input!$L$153+Input!$L$119)*$L$7)/A11taxstdlife))</f>
        <v>0</v>
      </c>
      <c r="BB617" s="168">
        <f>IF(A11taxstdlife="n/a","n/a",IF(BB$3&gt;(A11taxstdlife+$E617),((Input!$L$153+Input!$L$119)*$L$7)-SUM($L617:BA617),((Input!$L$153+Input!$L$119)*$L$7)/A11taxstdlife))</f>
        <v>0</v>
      </c>
      <c r="BC617" s="168">
        <f>IF(A11taxstdlife="n/a","n/a",IF(BC$3&gt;(A11taxstdlife+$E617),((Input!$L$153+Input!$L$119)*$L$7)-SUM($L617:BB617),((Input!$L$153+Input!$L$119)*$L$7)/A11taxstdlife))</f>
        <v>0</v>
      </c>
      <c r="BD617" s="168">
        <f>IF(A11taxstdlife="n/a","n/a",IF(BD$3&gt;(A11taxstdlife+$E617),((Input!$L$153+Input!$L$119)*$L$7)-SUM($L617:BC617),((Input!$L$153+Input!$L$119)*$L$7)/A11taxstdlife))</f>
        <v>0</v>
      </c>
      <c r="BE617" s="168">
        <f>IF(A11taxstdlife="n/a","n/a",IF(BE$3&gt;(A11taxstdlife+$E617),((Input!$L$153+Input!$L$119)*$L$7)-SUM($L617:BD617),((Input!$L$153+Input!$L$119)*$L$7)/A11taxstdlife))</f>
        <v>0</v>
      </c>
      <c r="BF617" s="168">
        <f>IF(A11taxstdlife="n/a","n/a",IF(BF$3&gt;(A11taxstdlife+$E617),((Input!$L$153+Input!$L$119)*$L$7)-SUM($L617:BE617),((Input!$L$153+Input!$L$119)*$L$7)/A11taxstdlife))</f>
        <v>0</v>
      </c>
      <c r="BG617" s="168">
        <f>IF(A11taxstdlife="n/a","n/a",IF(BG$3&gt;(A11taxstdlife+$E617),((Input!$L$153+Input!$L$119)*$L$7)-SUM($L617:BF617),((Input!$L$153+Input!$L$119)*$L$7)/A11taxstdlife))</f>
        <v>0</v>
      </c>
      <c r="BH617" s="168">
        <f>IF(A11taxstdlife="n/a","n/a",IF(BH$3&gt;(A11taxstdlife+$E617),((Input!$L$153+Input!$L$119)*$L$7)-SUM($L617:BG617),((Input!$L$153+Input!$L$119)*$L$7)/A11taxstdlife))</f>
        <v>0</v>
      </c>
      <c r="BI617" s="168">
        <f>IF(A11taxstdlife="n/a","n/a",IF(BI$3&gt;(A11taxstdlife+$E617),((Input!$L$153+Input!$L$119)*$L$7)-SUM($L617:BH617),((Input!$L$153+Input!$L$119)*$L$7)/A11taxstdlife))</f>
        <v>0</v>
      </c>
      <c r="BJ617" s="20"/>
      <c r="BK617" s="20"/>
      <c r="BL617"/>
      <c r="BM617"/>
      <c r="BN617"/>
      <c r="BO617"/>
      <c r="BP617"/>
      <c r="BQ617"/>
      <c r="BR617"/>
      <c r="BS617"/>
      <c r="BT617"/>
      <c r="BU617"/>
      <c r="BV617"/>
      <c r="BW617"/>
      <c r="BX617"/>
      <c r="BY617"/>
      <c r="BZ617"/>
      <c r="CA617"/>
      <c r="CB617"/>
      <c r="CC617"/>
      <c r="CD617"/>
      <c r="CE617"/>
      <c r="CF617"/>
      <c r="CG617"/>
      <c r="CH617"/>
      <c r="CI617"/>
      <c r="CJ617"/>
      <c r="CK617"/>
      <c r="CL617"/>
      <c r="CM617"/>
      <c r="CN617"/>
      <c r="CO617"/>
      <c r="CP617"/>
      <c r="CQ617"/>
      <c r="CR617"/>
      <c r="CS617"/>
      <c r="CT617"/>
      <c r="CU617"/>
      <c r="CV617"/>
      <c r="CW617"/>
      <c r="CX617"/>
      <c r="CY617"/>
      <c r="CZ617"/>
      <c r="DA617"/>
      <c r="DB617"/>
      <c r="DC617"/>
      <c r="DD617"/>
      <c r="DE617"/>
      <c r="DF617"/>
      <c r="DG617"/>
      <c r="DH617"/>
      <c r="DI617"/>
      <c r="DJ617"/>
      <c r="DK617"/>
      <c r="DL617"/>
      <c r="DM617"/>
      <c r="DN617"/>
      <c r="DO617"/>
      <c r="DP617"/>
      <c r="DQ617"/>
      <c r="DR617"/>
      <c r="DS617"/>
      <c r="DT617"/>
      <c r="DU617"/>
      <c r="DV617"/>
      <c r="DW617"/>
      <c r="DX617"/>
      <c r="DY617"/>
      <c r="DZ617"/>
      <c r="EA617"/>
      <c r="EB617"/>
      <c r="EC617"/>
      <c r="ED617"/>
      <c r="EE617"/>
      <c r="EF617"/>
      <c r="EG617"/>
      <c r="EH617"/>
      <c r="EI617"/>
      <c r="EJ617"/>
      <c r="EK617"/>
      <c r="EL617"/>
      <c r="EM617"/>
      <c r="EN617"/>
      <c r="EO617"/>
      <c r="EP617"/>
      <c r="EQ617"/>
      <c r="ER617"/>
      <c r="ES617"/>
      <c r="ET617"/>
      <c r="EU617"/>
      <c r="EV617"/>
      <c r="EW617"/>
      <c r="EX617"/>
      <c r="EY617"/>
      <c r="EZ617"/>
      <c r="FA617"/>
      <c r="FB617"/>
      <c r="FC617"/>
      <c r="FD617"/>
      <c r="FE617"/>
      <c r="FF617"/>
      <c r="FG617"/>
      <c r="FH617"/>
      <c r="FI617"/>
      <c r="FJ617"/>
      <c r="FK617"/>
      <c r="FL617"/>
      <c r="FM617"/>
      <c r="FN617"/>
      <c r="FO617"/>
      <c r="FP617"/>
      <c r="FQ617"/>
      <c r="FR617"/>
      <c r="FS617"/>
      <c r="FT617"/>
      <c r="FU617"/>
      <c r="FV617"/>
      <c r="FW617"/>
      <c r="FX617"/>
      <c r="FY617"/>
      <c r="FZ617"/>
      <c r="GA617"/>
      <c r="GB617"/>
      <c r="GC617"/>
      <c r="GD617"/>
      <c r="GE617"/>
      <c r="GF617"/>
      <c r="GG617"/>
      <c r="GH617"/>
      <c r="GI617"/>
      <c r="GJ617"/>
      <c r="GK617"/>
      <c r="GL617"/>
      <c r="GM617"/>
      <c r="GN617"/>
      <c r="GO617"/>
      <c r="GP617"/>
      <c r="GQ617"/>
      <c r="GR617"/>
      <c r="GS617"/>
      <c r="GT617"/>
      <c r="GU617"/>
      <c r="GV617"/>
      <c r="GW617"/>
      <c r="GX617"/>
      <c r="GY617"/>
      <c r="GZ617"/>
      <c r="HA617"/>
      <c r="HB617"/>
      <c r="HC617"/>
      <c r="HD617"/>
      <c r="HE617"/>
      <c r="HF617"/>
      <c r="HG617"/>
      <c r="HH617"/>
      <c r="HI617"/>
      <c r="HJ617"/>
      <c r="HK617"/>
      <c r="HL617"/>
      <c r="HM617"/>
      <c r="HN617"/>
      <c r="HO617"/>
      <c r="HP617"/>
      <c r="HQ617"/>
      <c r="HR617"/>
      <c r="HS617"/>
      <c r="HT617"/>
      <c r="HU617"/>
      <c r="HV617"/>
      <c r="HW617"/>
      <c r="HX617"/>
      <c r="HY617"/>
      <c r="HZ617"/>
      <c r="IA617"/>
      <c r="IB617"/>
      <c r="IC617"/>
      <c r="ID617"/>
      <c r="IE617"/>
      <c r="IF617"/>
      <c r="IG617"/>
      <c r="IH617"/>
      <c r="II617"/>
      <c r="IJ617"/>
      <c r="IK617"/>
      <c r="IL617"/>
      <c r="IM617"/>
      <c r="IN617"/>
      <c r="IO617"/>
      <c r="IP617"/>
      <c r="IQ617"/>
      <c r="IR617"/>
      <c r="IS617"/>
      <c r="IT617"/>
      <c r="IU617"/>
      <c r="IV617"/>
    </row>
    <row r="618" spans="1:256" s="5" customFormat="1" hidden="1" outlineLevel="2">
      <c r="A618" s="20"/>
      <c r="B618" s="20"/>
      <c r="C618" s="38"/>
      <c r="D618" s="641"/>
      <c r="E618" s="287">
        <v>7</v>
      </c>
      <c r="F618" s="40"/>
      <c r="G618" s="313"/>
      <c r="H618" s="315"/>
      <c r="I618" s="315"/>
      <c r="J618" s="315"/>
      <c r="K618" s="315"/>
      <c r="L618" s="315"/>
      <c r="M618" s="314"/>
      <c r="N618" s="168">
        <f>IF(A11taxstdlife="n/a","n/a",IF(N$3&gt;(A11taxstdlife+$E618),((Input!$M$153+Input!$M$119)*$M$7)-SUM($M618:M618),((Input!$M$153+Input!$M$119)*$M$7)/A11taxstdlife))</f>
        <v>0</v>
      </c>
      <c r="O618" s="168">
        <f>IF(A11taxstdlife="n/a","n/a",IF(O$3&gt;(A11taxstdlife+$E618),((Input!$M$153+Input!$M$119)*$M$7)-SUM($M618:N618),((Input!$M$153+Input!$M$119)*$M$7)/A11taxstdlife))</f>
        <v>0</v>
      </c>
      <c r="P618" s="168">
        <f>IF(A11taxstdlife="n/a","n/a",IF(P$3&gt;(A11taxstdlife+$E618),((Input!$M$153+Input!$M$119)*$M$7)-SUM($M618:O618),((Input!$M$153+Input!$M$119)*$M$7)/A11taxstdlife))</f>
        <v>0</v>
      </c>
      <c r="Q618" s="168">
        <f>IF(A11taxstdlife="n/a","n/a",IF(Q$3&gt;(A11taxstdlife+$E618),((Input!$M$153+Input!$M$119)*$M$7)-SUM($M618:P618),((Input!$M$153+Input!$M$119)*$M$7)/A11taxstdlife))</f>
        <v>0</v>
      </c>
      <c r="R618" s="168">
        <f>IF(A11taxstdlife="n/a","n/a",IF(R$3&gt;(A11taxstdlife+$E618),((Input!$M$153+Input!$M$119)*$M$7)-SUM($M618:Q618),((Input!$M$153+Input!$M$119)*$M$7)/A11taxstdlife))</f>
        <v>0</v>
      </c>
      <c r="S618" s="168">
        <f>IF(A11taxstdlife="n/a","n/a",IF(S$3&gt;(A11taxstdlife+$E618),((Input!$M$153+Input!$M$119)*$M$7)-SUM($M618:R618),((Input!$M$153+Input!$M$119)*$M$7)/A11taxstdlife))</f>
        <v>0</v>
      </c>
      <c r="T618" s="168">
        <f>IF(A11taxstdlife="n/a","n/a",IF(T$3&gt;(A11taxstdlife+$E618),((Input!$M$153+Input!$M$119)*$M$7)-SUM($M618:S618),((Input!$M$153+Input!$M$119)*$M$7)/A11taxstdlife))</f>
        <v>0</v>
      </c>
      <c r="U618" s="168">
        <f>IF(A11taxstdlife="n/a","n/a",IF(U$3&gt;(A11taxstdlife+$E618),((Input!$M$153+Input!$M$119)*$M$7)-SUM($M618:T618),((Input!$M$153+Input!$M$119)*$M$7)/A11taxstdlife))</f>
        <v>0</v>
      </c>
      <c r="V618" s="168">
        <f>IF(A11taxstdlife="n/a","n/a",IF(V$3&gt;(A11taxstdlife+$E618),((Input!$M$153+Input!$M$119)*$M$7)-SUM($M618:U618),((Input!$M$153+Input!$M$119)*$M$7)/A11taxstdlife))</f>
        <v>0</v>
      </c>
      <c r="W618" s="168">
        <f>IF(A11taxstdlife="n/a","n/a",IF(W$3&gt;(A11taxstdlife+$E618),((Input!$M$153+Input!$M$119)*$M$7)-SUM($M618:V618),((Input!$M$153+Input!$M$119)*$M$7)/A11taxstdlife))</f>
        <v>0</v>
      </c>
      <c r="X618" s="168">
        <f>IF(A11taxstdlife="n/a","n/a",IF(X$3&gt;(A11taxstdlife+$E618),((Input!$M$153+Input!$M$119)*$M$7)-SUM($M618:W618),((Input!$M$153+Input!$M$119)*$M$7)/A11taxstdlife))</f>
        <v>0</v>
      </c>
      <c r="Y618" s="168">
        <f>IF(A11taxstdlife="n/a","n/a",IF(Y$3&gt;(A11taxstdlife+$E618),((Input!$M$153+Input!$M$119)*$M$7)-SUM($M618:X618),((Input!$M$153+Input!$M$119)*$M$7)/A11taxstdlife))</f>
        <v>0</v>
      </c>
      <c r="Z618" s="168">
        <f>IF(A11taxstdlife="n/a","n/a",IF(Z$3&gt;(A11taxstdlife+$E618),((Input!$M$153+Input!$M$119)*$M$7)-SUM($M618:Y618),((Input!$M$153+Input!$M$119)*$M$7)/A11taxstdlife))</f>
        <v>0</v>
      </c>
      <c r="AA618" s="168">
        <f>IF(A11taxstdlife="n/a","n/a",IF(AA$3&gt;(A11taxstdlife+$E618),((Input!$M$153+Input!$M$119)*$M$7)-SUM($M618:Z618),((Input!$M$153+Input!$M$119)*$M$7)/A11taxstdlife))</f>
        <v>0</v>
      </c>
      <c r="AB618" s="168">
        <f>IF(A11taxstdlife="n/a","n/a",IF(AB$3&gt;(A11taxstdlife+$E618),((Input!$M$153+Input!$M$119)*$M$7)-SUM($M618:AA618),((Input!$M$153+Input!$M$119)*$M$7)/A11taxstdlife))</f>
        <v>0</v>
      </c>
      <c r="AC618" s="168">
        <f>IF(A11taxstdlife="n/a","n/a",IF(AC$3&gt;(A11taxstdlife+$E618),((Input!$M$153+Input!$M$119)*$M$7)-SUM($M618:AB618),((Input!$M$153+Input!$M$119)*$M$7)/A11taxstdlife))</f>
        <v>0</v>
      </c>
      <c r="AD618" s="168">
        <f>IF(A11taxstdlife="n/a","n/a",IF(AD$3&gt;(A11taxstdlife+$E618),((Input!$M$153+Input!$M$119)*$M$7)-SUM($M618:AC618),((Input!$M$153+Input!$M$119)*$M$7)/A11taxstdlife))</f>
        <v>0</v>
      </c>
      <c r="AE618" s="168">
        <f>IF(A11taxstdlife="n/a","n/a",IF(AE$3&gt;(A11taxstdlife+$E618),((Input!$M$153+Input!$M$119)*$M$7)-SUM($M618:AD618),((Input!$M$153+Input!$M$119)*$M$7)/A11taxstdlife))</f>
        <v>0</v>
      </c>
      <c r="AF618" s="168">
        <f>IF(A11taxstdlife="n/a","n/a",IF(AF$3&gt;(A11taxstdlife+$E618),((Input!$M$153+Input!$M$119)*$M$7)-SUM($M618:AE618),((Input!$M$153+Input!$M$119)*$M$7)/A11taxstdlife))</f>
        <v>0</v>
      </c>
      <c r="AG618" s="168">
        <f>IF(A11taxstdlife="n/a","n/a",IF(AG$3&gt;(A11taxstdlife+$E618),((Input!$M$153+Input!$M$119)*$M$7)-SUM($M618:AF618),((Input!$M$153+Input!$M$119)*$M$7)/A11taxstdlife))</f>
        <v>0</v>
      </c>
      <c r="AH618" s="168">
        <f>IF(A11taxstdlife="n/a","n/a",IF(AH$3&gt;(A11taxstdlife+$E618),((Input!$M$153+Input!$M$119)*$M$7)-SUM($M618:AG618),((Input!$M$153+Input!$M$119)*$M$7)/A11taxstdlife))</f>
        <v>0</v>
      </c>
      <c r="AI618" s="168">
        <f>IF(A11taxstdlife="n/a","n/a",IF(AI$3&gt;(A11taxstdlife+$E618),((Input!$M$153+Input!$M$119)*$M$7)-SUM($M618:AH618),((Input!$M$153+Input!$M$119)*$M$7)/A11taxstdlife))</f>
        <v>0</v>
      </c>
      <c r="AJ618" s="168">
        <f>IF(A11taxstdlife="n/a","n/a",IF(AJ$3&gt;(A11taxstdlife+$E618),((Input!$M$153+Input!$M$119)*$M$7)-SUM($M618:AI618),((Input!$M$153+Input!$M$119)*$M$7)/A11taxstdlife))</f>
        <v>0</v>
      </c>
      <c r="AK618" s="168">
        <f>IF(A11taxstdlife="n/a","n/a",IF(AK$3&gt;(A11taxstdlife+$E618),((Input!$M$153+Input!$M$119)*$M$7)-SUM($M618:AJ618),((Input!$M$153+Input!$M$119)*$M$7)/A11taxstdlife))</f>
        <v>0</v>
      </c>
      <c r="AL618" s="168">
        <f>IF(A11taxstdlife="n/a","n/a",IF(AL$3&gt;(A11taxstdlife+$E618),((Input!$M$153+Input!$M$119)*$M$7)-SUM($M618:AK618),((Input!$M$153+Input!$M$119)*$M$7)/A11taxstdlife))</f>
        <v>0</v>
      </c>
      <c r="AM618" s="168">
        <f>IF(A11taxstdlife="n/a","n/a",IF(AM$3&gt;(A11taxstdlife+$E618),((Input!$M$153+Input!$M$119)*$M$7)-SUM($M618:AL618),((Input!$M$153+Input!$M$119)*$M$7)/A11taxstdlife))</f>
        <v>0</v>
      </c>
      <c r="AN618" s="168">
        <f>IF(A11taxstdlife="n/a","n/a",IF(AN$3&gt;(A11taxstdlife+$E618),((Input!$M$153+Input!$M$119)*$M$7)-SUM($M618:AM618),((Input!$M$153+Input!$M$119)*$M$7)/A11taxstdlife))</f>
        <v>0</v>
      </c>
      <c r="AO618" s="168">
        <f>IF(A11taxstdlife="n/a","n/a",IF(AO$3&gt;(A11taxstdlife+$E618),((Input!$M$153+Input!$M$119)*$M$7)-SUM($M618:AN618),((Input!$M$153+Input!$M$119)*$M$7)/A11taxstdlife))</f>
        <v>0</v>
      </c>
      <c r="AP618" s="168">
        <f>IF(A11taxstdlife="n/a","n/a",IF(AP$3&gt;(A11taxstdlife+$E618),((Input!$M$153+Input!$M$119)*$M$7)-SUM($M618:AO618),((Input!$M$153+Input!$M$119)*$M$7)/A11taxstdlife))</f>
        <v>0</v>
      </c>
      <c r="AQ618" s="168">
        <f>IF(A11taxstdlife="n/a","n/a",IF(AQ$3&gt;(A11taxstdlife+$E618),((Input!$M$153+Input!$M$119)*$M$7)-SUM($M618:AP618),((Input!$M$153+Input!$M$119)*$M$7)/A11taxstdlife))</f>
        <v>0</v>
      </c>
      <c r="AR618" s="168">
        <f>IF(A11taxstdlife="n/a","n/a",IF(AR$3&gt;(A11taxstdlife+$E618),((Input!$M$153+Input!$M$119)*$M$7)-SUM($M618:AQ618),((Input!$M$153+Input!$M$119)*$M$7)/A11taxstdlife))</f>
        <v>0</v>
      </c>
      <c r="AS618" s="168">
        <f>IF(A11taxstdlife="n/a","n/a",IF(AS$3&gt;(A11taxstdlife+$E618),((Input!$M$153+Input!$M$119)*$M$7)-SUM($M618:AR618),((Input!$M$153+Input!$M$119)*$M$7)/A11taxstdlife))</f>
        <v>0</v>
      </c>
      <c r="AT618" s="168">
        <f>IF(A11taxstdlife="n/a","n/a",IF(AT$3&gt;(A11taxstdlife+$E618),((Input!$M$153+Input!$M$119)*$M$7)-SUM($M618:AS618),((Input!$M$153+Input!$M$119)*$M$7)/A11taxstdlife))</f>
        <v>0</v>
      </c>
      <c r="AU618" s="168">
        <f>IF(A11taxstdlife="n/a","n/a",IF(AU$3&gt;(A11taxstdlife+$E618),((Input!$M$153+Input!$M$119)*$M$7)-SUM($M618:AT618),((Input!$M$153+Input!$M$119)*$M$7)/A11taxstdlife))</f>
        <v>0</v>
      </c>
      <c r="AV618" s="168">
        <f>IF(A11taxstdlife="n/a","n/a",IF(AV$3&gt;(A11taxstdlife+$E618),((Input!$M$153+Input!$M$119)*$M$7)-SUM($M618:AU618),((Input!$M$153+Input!$M$119)*$M$7)/A11taxstdlife))</f>
        <v>0</v>
      </c>
      <c r="AW618" s="168">
        <f>IF(A11taxstdlife="n/a","n/a",IF(AW$3&gt;(A11taxstdlife+$E618),((Input!$M$153+Input!$M$119)*$M$7)-SUM($M618:AV618),((Input!$M$153+Input!$M$119)*$M$7)/A11taxstdlife))</f>
        <v>0</v>
      </c>
      <c r="AX618" s="168">
        <f>IF(A11taxstdlife="n/a","n/a",IF(AX$3&gt;(A11taxstdlife+$E618),((Input!$M$153+Input!$M$119)*$M$7)-SUM($M618:AW618),((Input!$M$153+Input!$M$119)*$M$7)/A11taxstdlife))</f>
        <v>0</v>
      </c>
      <c r="AY618" s="168">
        <f>IF(A11taxstdlife="n/a","n/a",IF(AY$3&gt;(A11taxstdlife+$E618),((Input!$M$153+Input!$M$119)*$M$7)-SUM($M618:AX618),((Input!$M$153+Input!$M$119)*$M$7)/A11taxstdlife))</f>
        <v>0</v>
      </c>
      <c r="AZ618" s="168">
        <f>IF(A11taxstdlife="n/a","n/a",IF(AZ$3&gt;(A11taxstdlife+$E618),((Input!$M$153+Input!$M$119)*$M$7)-SUM($M618:AY618),((Input!$M$153+Input!$M$119)*$M$7)/A11taxstdlife))</f>
        <v>0</v>
      </c>
      <c r="BA618" s="168">
        <f>IF(A11taxstdlife="n/a","n/a",IF(BA$3&gt;(A11taxstdlife+$E618),((Input!$M$153+Input!$M$119)*$M$7)-SUM($M618:AZ618),((Input!$M$153+Input!$M$119)*$M$7)/A11taxstdlife))</f>
        <v>0</v>
      </c>
      <c r="BB618" s="168">
        <f>IF(A11taxstdlife="n/a","n/a",IF(BB$3&gt;(A11taxstdlife+$E618),((Input!$M$153+Input!$M$119)*$M$7)-SUM($M618:BA618),((Input!$M$153+Input!$M$119)*$M$7)/A11taxstdlife))</f>
        <v>0</v>
      </c>
      <c r="BC618" s="168">
        <f>IF(A11taxstdlife="n/a","n/a",IF(BC$3&gt;(A11taxstdlife+$E618),((Input!$M$153+Input!$M$119)*$M$7)-SUM($M618:BB618),((Input!$M$153+Input!$M$119)*$M$7)/A11taxstdlife))</f>
        <v>0</v>
      </c>
      <c r="BD618" s="168">
        <f>IF(A11taxstdlife="n/a","n/a",IF(BD$3&gt;(A11taxstdlife+$E618),((Input!$M$153+Input!$M$119)*$M$7)-SUM($M618:BC618),((Input!$M$153+Input!$M$119)*$M$7)/A11taxstdlife))</f>
        <v>0</v>
      </c>
      <c r="BE618" s="168">
        <f>IF(A11taxstdlife="n/a","n/a",IF(BE$3&gt;(A11taxstdlife+$E618),((Input!$M$153+Input!$M$119)*$M$7)-SUM($M618:BD618),((Input!$M$153+Input!$M$119)*$M$7)/A11taxstdlife))</f>
        <v>0</v>
      </c>
      <c r="BF618" s="168">
        <f>IF(A11taxstdlife="n/a","n/a",IF(BF$3&gt;(A11taxstdlife+$E618),((Input!$M$153+Input!$M$119)*$M$7)-SUM($M618:BE618),((Input!$M$153+Input!$M$119)*$M$7)/A11taxstdlife))</f>
        <v>0</v>
      </c>
      <c r="BG618" s="168">
        <f>IF(A11taxstdlife="n/a","n/a",IF(BG$3&gt;(A11taxstdlife+$E618),((Input!$M$153+Input!$M$119)*$M$7)-SUM($M618:BF618),((Input!$M$153+Input!$M$119)*$M$7)/A11taxstdlife))</f>
        <v>0</v>
      </c>
      <c r="BH618" s="168">
        <f>IF(A11taxstdlife="n/a","n/a",IF(BH$3&gt;(A11taxstdlife+$E618),((Input!$M$153+Input!$M$119)*$M$7)-SUM($M618:BG618),((Input!$M$153+Input!$M$119)*$M$7)/A11taxstdlife))</f>
        <v>0</v>
      </c>
      <c r="BI618" s="168">
        <f>IF(A11taxstdlife="n/a","n/a",IF(BI$3&gt;(A11taxstdlife+$E618),((Input!$M$153+Input!$M$119)*$M$7)-SUM($M618:BH618),((Input!$M$153+Input!$M$119)*$M$7)/A11taxstdlife))</f>
        <v>0</v>
      </c>
      <c r="BJ618" s="20"/>
      <c r="BK618" s="20"/>
      <c r="BL618"/>
      <c r="BM618"/>
      <c r="BN618"/>
      <c r="BO618"/>
      <c r="BP618"/>
      <c r="BQ618"/>
      <c r="BR618"/>
      <c r="BS618"/>
      <c r="BT618"/>
      <c r="BU618"/>
      <c r="BV618"/>
      <c r="BW618"/>
      <c r="BX618"/>
      <c r="BY618"/>
      <c r="BZ618"/>
      <c r="CA618"/>
      <c r="CB618"/>
      <c r="CC618"/>
      <c r="CD618"/>
      <c r="CE618"/>
      <c r="CF618"/>
      <c r="CG618"/>
      <c r="CH618"/>
      <c r="CI618"/>
      <c r="CJ618"/>
      <c r="CK618"/>
      <c r="CL618"/>
      <c r="CM618"/>
      <c r="CN618"/>
      <c r="CO618"/>
      <c r="CP618"/>
      <c r="CQ618"/>
      <c r="CR618"/>
      <c r="CS618"/>
      <c r="CT618"/>
      <c r="CU618"/>
      <c r="CV618"/>
      <c r="CW618"/>
      <c r="CX618"/>
      <c r="CY618"/>
      <c r="CZ618"/>
      <c r="DA618"/>
      <c r="DB618"/>
      <c r="DC618"/>
      <c r="DD618"/>
      <c r="DE618"/>
      <c r="DF618"/>
      <c r="DG618"/>
      <c r="DH618"/>
      <c r="DI618"/>
      <c r="DJ618"/>
      <c r="DK618"/>
      <c r="DL618"/>
      <c r="DM618"/>
      <c r="DN618"/>
      <c r="DO618"/>
      <c r="DP618"/>
      <c r="DQ618"/>
      <c r="DR618"/>
      <c r="DS618"/>
      <c r="DT618"/>
      <c r="DU618"/>
      <c r="DV618"/>
      <c r="DW618"/>
      <c r="DX618"/>
      <c r="DY618"/>
      <c r="DZ618"/>
      <c r="EA618"/>
      <c r="EB618"/>
      <c r="EC618"/>
      <c r="ED618"/>
      <c r="EE618"/>
      <c r="EF618"/>
      <c r="EG618"/>
      <c r="EH618"/>
      <c r="EI618"/>
      <c r="EJ618"/>
      <c r="EK618"/>
      <c r="EL618"/>
      <c r="EM618"/>
      <c r="EN618"/>
      <c r="EO618"/>
      <c r="EP618"/>
      <c r="EQ618"/>
      <c r="ER618"/>
      <c r="ES618"/>
      <c r="ET618"/>
      <c r="EU618"/>
      <c r="EV618"/>
      <c r="EW618"/>
      <c r="EX618"/>
      <c r="EY618"/>
      <c r="EZ618"/>
      <c r="FA618"/>
      <c r="FB618"/>
      <c r="FC618"/>
      <c r="FD618"/>
      <c r="FE618"/>
      <c r="FF618"/>
      <c r="FG618"/>
      <c r="FH618"/>
      <c r="FI618"/>
      <c r="FJ618"/>
      <c r="FK618"/>
      <c r="FL618"/>
      <c r="FM618"/>
      <c r="FN618"/>
      <c r="FO618"/>
      <c r="FP618"/>
      <c r="FQ618"/>
      <c r="FR618"/>
      <c r="FS618"/>
      <c r="FT618"/>
      <c r="FU618"/>
      <c r="FV618"/>
      <c r="FW618"/>
      <c r="FX618"/>
      <c r="FY618"/>
      <c r="FZ618"/>
      <c r="GA618"/>
      <c r="GB618"/>
      <c r="GC618"/>
      <c r="GD618"/>
      <c r="GE618"/>
      <c r="GF618"/>
      <c r="GG618"/>
      <c r="GH618"/>
      <c r="GI618"/>
      <c r="GJ618"/>
      <c r="GK618"/>
      <c r="GL618"/>
      <c r="GM618"/>
      <c r="GN618"/>
      <c r="GO618"/>
      <c r="GP618"/>
      <c r="GQ618"/>
      <c r="GR618"/>
      <c r="GS618"/>
      <c r="GT618"/>
      <c r="GU618"/>
      <c r="GV618"/>
      <c r="GW618"/>
      <c r="GX618"/>
      <c r="GY618"/>
      <c r="GZ618"/>
      <c r="HA618"/>
      <c r="HB618"/>
      <c r="HC618"/>
      <c r="HD618"/>
      <c r="HE618"/>
      <c r="HF618"/>
      <c r="HG618"/>
      <c r="HH618"/>
      <c r="HI618"/>
      <c r="HJ618"/>
      <c r="HK618"/>
      <c r="HL618"/>
      <c r="HM618"/>
      <c r="HN618"/>
      <c r="HO618"/>
      <c r="HP618"/>
      <c r="HQ618"/>
      <c r="HR618"/>
      <c r="HS618"/>
      <c r="HT618"/>
      <c r="HU618"/>
      <c r="HV618"/>
      <c r="HW618"/>
      <c r="HX618"/>
      <c r="HY618"/>
      <c r="HZ618"/>
      <c r="IA618"/>
      <c r="IB618"/>
      <c r="IC618"/>
      <c r="ID618"/>
      <c r="IE618"/>
      <c r="IF618"/>
      <c r="IG618"/>
      <c r="IH618"/>
      <c r="II618"/>
      <c r="IJ618"/>
      <c r="IK618"/>
      <c r="IL618"/>
      <c r="IM618"/>
      <c r="IN618"/>
      <c r="IO618"/>
      <c r="IP618"/>
      <c r="IQ618"/>
      <c r="IR618"/>
      <c r="IS618"/>
      <c r="IT618"/>
      <c r="IU618"/>
      <c r="IV618"/>
    </row>
    <row r="619" spans="1:256" s="5" customFormat="1" hidden="1" outlineLevel="2">
      <c r="A619" s="20"/>
      <c r="B619" s="20"/>
      <c r="C619" s="38"/>
      <c r="D619" s="641"/>
      <c r="E619" s="287">
        <v>8</v>
      </c>
      <c r="F619" s="40"/>
      <c r="G619" s="313"/>
      <c r="H619" s="315"/>
      <c r="I619" s="315"/>
      <c r="J619" s="315"/>
      <c r="K619" s="315"/>
      <c r="L619" s="315"/>
      <c r="M619" s="315"/>
      <c r="N619" s="314"/>
      <c r="O619" s="168">
        <f>IF(A11taxstdlife="n/a","n/a",IF(O$3&gt;(A11taxstdlife+$E619),((Input!$N$153+Input!$N$119)*$N$7)-SUM($N619:N619),((Input!$N$153+Input!$N$119)*$N$7)/A11taxstdlife))</f>
        <v>0</v>
      </c>
      <c r="P619" s="168">
        <f>IF(A11taxstdlife="n/a","n/a",IF(P$3&gt;(A11taxstdlife+$E619),((Input!$N$153+Input!$N$119)*$N$7)-SUM($N619:O619),((Input!$N$153+Input!$N$119)*$N$7)/A11taxstdlife))</f>
        <v>0</v>
      </c>
      <c r="Q619" s="168">
        <f>IF(A11taxstdlife="n/a","n/a",IF(Q$3&gt;(A11taxstdlife+$E619),((Input!$N$153+Input!$N$119)*$N$7)-SUM($N619:P619),((Input!$N$153+Input!$N$119)*$N$7)/A11taxstdlife))</f>
        <v>0</v>
      </c>
      <c r="R619" s="168">
        <f>IF(A11taxstdlife="n/a","n/a",IF(R$3&gt;(A11taxstdlife+$E619),((Input!$N$153+Input!$N$119)*$N$7)-SUM($N619:Q619),((Input!$N$153+Input!$N$119)*$N$7)/A11taxstdlife))</f>
        <v>0</v>
      </c>
      <c r="S619" s="168">
        <f>IF(A11taxstdlife="n/a","n/a",IF(S$3&gt;(A11taxstdlife+$E619),((Input!$N$153+Input!$N$119)*$N$7)-SUM($N619:R619),((Input!$N$153+Input!$N$119)*$N$7)/A11taxstdlife))</f>
        <v>0</v>
      </c>
      <c r="T619" s="168">
        <f>IF(A11taxstdlife="n/a","n/a",IF(T$3&gt;(A11taxstdlife+$E619),((Input!$N$153+Input!$N$119)*$N$7)-SUM($N619:S619),((Input!$N$153+Input!$N$119)*$N$7)/A11taxstdlife))</f>
        <v>0</v>
      </c>
      <c r="U619" s="168">
        <f>IF(A11taxstdlife="n/a","n/a",IF(U$3&gt;(A11taxstdlife+$E619),((Input!$N$153+Input!$N$119)*$N$7)-SUM($N619:T619),((Input!$N$153+Input!$N$119)*$N$7)/A11taxstdlife))</f>
        <v>0</v>
      </c>
      <c r="V619" s="168">
        <f>IF(A11taxstdlife="n/a","n/a",IF(V$3&gt;(A11taxstdlife+$E619),((Input!$N$153+Input!$N$119)*$N$7)-SUM($N619:U619),((Input!$N$153+Input!$N$119)*$N$7)/A11taxstdlife))</f>
        <v>0</v>
      </c>
      <c r="W619" s="168">
        <f>IF(A11taxstdlife="n/a","n/a",IF(W$3&gt;(A11taxstdlife+$E619),((Input!$N$153+Input!$N$119)*$N$7)-SUM($N619:V619),((Input!$N$153+Input!$N$119)*$N$7)/A11taxstdlife))</f>
        <v>0</v>
      </c>
      <c r="X619" s="168">
        <f>IF(A11taxstdlife="n/a","n/a",IF(X$3&gt;(A11taxstdlife+$E619),((Input!$N$153+Input!$N$119)*$N$7)-SUM($N619:W619),((Input!$N$153+Input!$N$119)*$N$7)/A11taxstdlife))</f>
        <v>0</v>
      </c>
      <c r="Y619" s="168">
        <f>IF(A11taxstdlife="n/a","n/a",IF(Y$3&gt;(A11taxstdlife+$E619),((Input!$N$153+Input!$N$119)*$N$7)-SUM($N619:X619),((Input!$N$153+Input!$N$119)*$N$7)/A11taxstdlife))</f>
        <v>0</v>
      </c>
      <c r="Z619" s="168">
        <f>IF(A11taxstdlife="n/a","n/a",IF(Z$3&gt;(A11taxstdlife+$E619),((Input!$N$153+Input!$N$119)*$N$7)-SUM($N619:Y619),((Input!$N$153+Input!$N$119)*$N$7)/A11taxstdlife))</f>
        <v>0</v>
      </c>
      <c r="AA619" s="168">
        <f>IF(A11taxstdlife="n/a","n/a",IF(AA$3&gt;(A11taxstdlife+$E619),((Input!$N$153+Input!$N$119)*$N$7)-SUM($N619:Z619),((Input!$N$153+Input!$N$119)*$N$7)/A11taxstdlife))</f>
        <v>0</v>
      </c>
      <c r="AB619" s="168">
        <f>IF(A11taxstdlife="n/a","n/a",IF(AB$3&gt;(A11taxstdlife+$E619),((Input!$N$153+Input!$N$119)*$N$7)-SUM($N619:AA619),((Input!$N$153+Input!$N$119)*$N$7)/A11taxstdlife))</f>
        <v>0</v>
      </c>
      <c r="AC619" s="168">
        <f>IF(A11taxstdlife="n/a","n/a",IF(AC$3&gt;(A11taxstdlife+$E619),((Input!$N$153+Input!$N$119)*$N$7)-SUM($N619:AB619),((Input!$N$153+Input!$N$119)*$N$7)/A11taxstdlife))</f>
        <v>0</v>
      </c>
      <c r="AD619" s="168">
        <f>IF(A11taxstdlife="n/a","n/a",IF(AD$3&gt;(A11taxstdlife+$E619),((Input!$N$153+Input!$N$119)*$N$7)-SUM($N619:AC619),((Input!$N$153+Input!$N$119)*$N$7)/A11taxstdlife))</f>
        <v>0</v>
      </c>
      <c r="AE619" s="168">
        <f>IF(A11taxstdlife="n/a","n/a",IF(AE$3&gt;(A11taxstdlife+$E619),((Input!$N$153+Input!$N$119)*$N$7)-SUM($N619:AD619),((Input!$N$153+Input!$N$119)*$N$7)/A11taxstdlife))</f>
        <v>0</v>
      </c>
      <c r="AF619" s="168">
        <f>IF(A11taxstdlife="n/a","n/a",IF(AF$3&gt;(A11taxstdlife+$E619),((Input!$N$153+Input!$N$119)*$N$7)-SUM($N619:AE619),((Input!$N$153+Input!$N$119)*$N$7)/A11taxstdlife))</f>
        <v>0</v>
      </c>
      <c r="AG619" s="168">
        <f>IF(A11taxstdlife="n/a","n/a",IF(AG$3&gt;(A11taxstdlife+$E619),((Input!$N$153+Input!$N$119)*$N$7)-SUM($N619:AF619),((Input!$N$153+Input!$N$119)*$N$7)/A11taxstdlife))</f>
        <v>0</v>
      </c>
      <c r="AH619" s="168">
        <f>IF(A11taxstdlife="n/a","n/a",IF(AH$3&gt;(A11taxstdlife+$E619),((Input!$N$153+Input!$N$119)*$N$7)-SUM($N619:AG619),((Input!$N$153+Input!$N$119)*$N$7)/A11taxstdlife))</f>
        <v>0</v>
      </c>
      <c r="AI619" s="168">
        <f>IF(A11taxstdlife="n/a","n/a",IF(AI$3&gt;(A11taxstdlife+$E619),((Input!$N$153+Input!$N$119)*$N$7)-SUM($N619:AH619),((Input!$N$153+Input!$N$119)*$N$7)/A11taxstdlife))</f>
        <v>0</v>
      </c>
      <c r="AJ619" s="168">
        <f>IF(A11taxstdlife="n/a","n/a",IF(AJ$3&gt;(A11taxstdlife+$E619),((Input!$N$153+Input!$N$119)*$N$7)-SUM($N619:AI619),((Input!$N$153+Input!$N$119)*$N$7)/A11taxstdlife))</f>
        <v>0</v>
      </c>
      <c r="AK619" s="168">
        <f>IF(A11taxstdlife="n/a","n/a",IF(AK$3&gt;(A11taxstdlife+$E619),((Input!$N$153+Input!$N$119)*$N$7)-SUM($N619:AJ619),((Input!$N$153+Input!$N$119)*$N$7)/A11taxstdlife))</f>
        <v>0</v>
      </c>
      <c r="AL619" s="168">
        <f>IF(A11taxstdlife="n/a","n/a",IF(AL$3&gt;(A11taxstdlife+$E619),((Input!$N$153+Input!$N$119)*$N$7)-SUM($N619:AK619),((Input!$N$153+Input!$N$119)*$N$7)/A11taxstdlife))</f>
        <v>0</v>
      </c>
      <c r="AM619" s="168">
        <f>IF(A11taxstdlife="n/a","n/a",IF(AM$3&gt;(A11taxstdlife+$E619),((Input!$N$153+Input!$N$119)*$N$7)-SUM($N619:AL619),((Input!$N$153+Input!$N$119)*$N$7)/A11taxstdlife))</f>
        <v>0</v>
      </c>
      <c r="AN619" s="168">
        <f>IF(A11taxstdlife="n/a","n/a",IF(AN$3&gt;(A11taxstdlife+$E619),((Input!$N$153+Input!$N$119)*$N$7)-SUM($N619:AM619),((Input!$N$153+Input!$N$119)*$N$7)/A11taxstdlife))</f>
        <v>0</v>
      </c>
      <c r="AO619" s="168">
        <f>IF(A11taxstdlife="n/a","n/a",IF(AO$3&gt;(A11taxstdlife+$E619),((Input!$N$153+Input!$N$119)*$N$7)-SUM($N619:AN619),((Input!$N$153+Input!$N$119)*$N$7)/A11taxstdlife))</f>
        <v>0</v>
      </c>
      <c r="AP619" s="168">
        <f>IF(A11taxstdlife="n/a","n/a",IF(AP$3&gt;(A11taxstdlife+$E619),((Input!$N$153+Input!$N$119)*$N$7)-SUM($N619:AO619),((Input!$N$153+Input!$N$119)*$N$7)/A11taxstdlife))</f>
        <v>0</v>
      </c>
      <c r="AQ619" s="168">
        <f>IF(A11taxstdlife="n/a","n/a",IF(AQ$3&gt;(A11taxstdlife+$E619),((Input!$N$153+Input!$N$119)*$N$7)-SUM($N619:AP619),((Input!$N$153+Input!$N$119)*$N$7)/A11taxstdlife))</f>
        <v>0</v>
      </c>
      <c r="AR619" s="168">
        <f>IF(A11taxstdlife="n/a","n/a",IF(AR$3&gt;(A11taxstdlife+$E619),((Input!$N$153+Input!$N$119)*$N$7)-SUM($N619:AQ619),((Input!$N$153+Input!$N$119)*$N$7)/A11taxstdlife))</f>
        <v>0</v>
      </c>
      <c r="AS619" s="168">
        <f>IF(A11taxstdlife="n/a","n/a",IF(AS$3&gt;(A11taxstdlife+$E619),((Input!$N$153+Input!$N$119)*$N$7)-SUM($N619:AR619),((Input!$N$153+Input!$N$119)*$N$7)/A11taxstdlife))</f>
        <v>0</v>
      </c>
      <c r="AT619" s="168">
        <f>IF(A11taxstdlife="n/a","n/a",IF(AT$3&gt;(A11taxstdlife+$E619),((Input!$N$153+Input!$N$119)*$N$7)-SUM($N619:AS619),((Input!$N$153+Input!$N$119)*$N$7)/A11taxstdlife))</f>
        <v>0</v>
      </c>
      <c r="AU619" s="168">
        <f>IF(A11taxstdlife="n/a","n/a",IF(AU$3&gt;(A11taxstdlife+$E619),((Input!$N$153+Input!$N$119)*$N$7)-SUM($N619:AT619),((Input!$N$153+Input!$N$119)*$N$7)/A11taxstdlife))</f>
        <v>0</v>
      </c>
      <c r="AV619" s="168">
        <f>IF(A11taxstdlife="n/a","n/a",IF(AV$3&gt;(A11taxstdlife+$E619),((Input!$N$153+Input!$N$119)*$N$7)-SUM($N619:AU619),((Input!$N$153+Input!$N$119)*$N$7)/A11taxstdlife))</f>
        <v>0</v>
      </c>
      <c r="AW619" s="168">
        <f>IF(A11taxstdlife="n/a","n/a",IF(AW$3&gt;(A11taxstdlife+$E619),((Input!$N$153+Input!$N$119)*$N$7)-SUM($N619:AV619),((Input!$N$153+Input!$N$119)*$N$7)/A11taxstdlife))</f>
        <v>0</v>
      </c>
      <c r="AX619" s="168">
        <f>IF(A11taxstdlife="n/a","n/a",IF(AX$3&gt;(A11taxstdlife+$E619),((Input!$N$153+Input!$N$119)*$N$7)-SUM($N619:AW619),((Input!$N$153+Input!$N$119)*$N$7)/A11taxstdlife))</f>
        <v>0</v>
      </c>
      <c r="AY619" s="168">
        <f>IF(A11taxstdlife="n/a","n/a",IF(AY$3&gt;(A11taxstdlife+$E619),((Input!$N$153+Input!$N$119)*$N$7)-SUM($N619:AX619),((Input!$N$153+Input!$N$119)*$N$7)/A11taxstdlife))</f>
        <v>0</v>
      </c>
      <c r="AZ619" s="168">
        <f>IF(A11taxstdlife="n/a","n/a",IF(AZ$3&gt;(A11taxstdlife+$E619),((Input!$N$153+Input!$N$119)*$N$7)-SUM($N619:AY619),((Input!$N$153+Input!$N$119)*$N$7)/A11taxstdlife))</f>
        <v>0</v>
      </c>
      <c r="BA619" s="168">
        <f>IF(A11taxstdlife="n/a","n/a",IF(BA$3&gt;(A11taxstdlife+$E619),((Input!$N$153+Input!$N$119)*$N$7)-SUM($N619:AZ619),((Input!$N$153+Input!$N$119)*$N$7)/A11taxstdlife))</f>
        <v>0</v>
      </c>
      <c r="BB619" s="168">
        <f>IF(A11taxstdlife="n/a","n/a",IF(BB$3&gt;(A11taxstdlife+$E619),((Input!$N$153+Input!$N$119)*$N$7)-SUM($N619:BA619),((Input!$N$153+Input!$N$119)*$N$7)/A11taxstdlife))</f>
        <v>0</v>
      </c>
      <c r="BC619" s="168">
        <f>IF(A11taxstdlife="n/a","n/a",IF(BC$3&gt;(A11taxstdlife+$E619),((Input!$N$153+Input!$N$119)*$N$7)-SUM($N619:BB619),((Input!$N$153+Input!$N$119)*$N$7)/A11taxstdlife))</f>
        <v>0</v>
      </c>
      <c r="BD619" s="168">
        <f>IF(A11taxstdlife="n/a","n/a",IF(BD$3&gt;(A11taxstdlife+$E619),((Input!$N$153+Input!$N$119)*$N$7)-SUM($N619:BC619),((Input!$N$153+Input!$N$119)*$N$7)/A11taxstdlife))</f>
        <v>0</v>
      </c>
      <c r="BE619" s="168">
        <f>IF(A11taxstdlife="n/a","n/a",IF(BE$3&gt;(A11taxstdlife+$E619),((Input!$N$153+Input!$N$119)*$N$7)-SUM($N619:BD619),((Input!$N$153+Input!$N$119)*$N$7)/A11taxstdlife))</f>
        <v>0</v>
      </c>
      <c r="BF619" s="168">
        <f>IF(A11taxstdlife="n/a","n/a",IF(BF$3&gt;(A11taxstdlife+$E619),((Input!$N$153+Input!$N$119)*$N$7)-SUM($N619:BE619),((Input!$N$153+Input!$N$119)*$N$7)/A11taxstdlife))</f>
        <v>0</v>
      </c>
      <c r="BG619" s="168">
        <f>IF(A11taxstdlife="n/a","n/a",IF(BG$3&gt;(A11taxstdlife+$E619),((Input!$N$153+Input!$N$119)*$N$7)-SUM($N619:BF619),((Input!$N$153+Input!$N$119)*$N$7)/A11taxstdlife))</f>
        <v>0</v>
      </c>
      <c r="BH619" s="168">
        <f>IF(A11taxstdlife="n/a","n/a",IF(BH$3&gt;(A11taxstdlife+$E619),((Input!$N$153+Input!$N$119)*$N$7)-SUM($N619:BG619),((Input!$N$153+Input!$N$119)*$N$7)/A11taxstdlife))</f>
        <v>0</v>
      </c>
      <c r="BI619" s="168">
        <f>IF(A11taxstdlife="n/a","n/a",IF(BI$3&gt;(A11taxstdlife+$E619),((Input!$N$153+Input!$N$119)*$N$7)-SUM($N619:BH619),((Input!$N$153+Input!$N$119)*$N$7)/A11taxstdlife))</f>
        <v>0</v>
      </c>
      <c r="BJ619" s="20"/>
      <c r="BK619" s="20"/>
      <c r="BL619"/>
      <c r="BM619"/>
      <c r="BN619"/>
      <c r="BO619"/>
      <c r="BP619"/>
      <c r="BQ619"/>
      <c r="BR619"/>
      <c r="BS619"/>
      <c r="BT619"/>
      <c r="BU619"/>
      <c r="BV619"/>
      <c r="BW619"/>
      <c r="BX619"/>
      <c r="BY619"/>
      <c r="BZ619"/>
      <c r="CA619"/>
      <c r="CB619"/>
      <c r="CC619"/>
      <c r="CD619"/>
      <c r="CE619"/>
      <c r="CF619"/>
      <c r="CG619"/>
      <c r="CH619"/>
      <c r="CI619"/>
      <c r="CJ619"/>
      <c r="CK619"/>
      <c r="CL619"/>
      <c r="CM619"/>
      <c r="CN619"/>
      <c r="CO619"/>
      <c r="CP619"/>
      <c r="CQ619"/>
      <c r="CR619"/>
      <c r="CS619"/>
      <c r="CT619"/>
      <c r="CU619"/>
      <c r="CV619"/>
      <c r="CW619"/>
      <c r="CX619"/>
      <c r="CY619"/>
      <c r="CZ619"/>
      <c r="DA619"/>
      <c r="DB619"/>
      <c r="DC619"/>
      <c r="DD619"/>
      <c r="DE619"/>
      <c r="DF619"/>
      <c r="DG619"/>
      <c r="DH619"/>
      <c r="DI619"/>
      <c r="DJ619"/>
      <c r="DK619"/>
      <c r="DL619"/>
      <c r="DM619"/>
      <c r="DN619"/>
      <c r="DO619"/>
      <c r="DP619"/>
      <c r="DQ619"/>
      <c r="DR619"/>
      <c r="DS619"/>
      <c r="DT619"/>
      <c r="DU619"/>
      <c r="DV619"/>
      <c r="DW619"/>
      <c r="DX619"/>
      <c r="DY619"/>
      <c r="DZ619"/>
      <c r="EA619"/>
      <c r="EB619"/>
      <c r="EC619"/>
      <c r="ED619"/>
      <c r="EE619"/>
      <c r="EF619"/>
      <c r="EG619"/>
      <c r="EH619"/>
      <c r="EI619"/>
      <c r="EJ619"/>
      <c r="EK619"/>
      <c r="EL619"/>
      <c r="EM619"/>
      <c r="EN619"/>
      <c r="EO619"/>
      <c r="EP619"/>
      <c r="EQ619"/>
      <c r="ER619"/>
      <c r="ES619"/>
      <c r="ET619"/>
      <c r="EU619"/>
      <c r="EV619"/>
      <c r="EW619"/>
      <c r="EX619"/>
      <c r="EY619"/>
      <c r="EZ619"/>
      <c r="FA619"/>
      <c r="FB619"/>
      <c r="FC619"/>
      <c r="FD619"/>
      <c r="FE619"/>
      <c r="FF619"/>
      <c r="FG619"/>
      <c r="FH619"/>
      <c r="FI619"/>
      <c r="FJ619"/>
      <c r="FK619"/>
      <c r="FL619"/>
      <c r="FM619"/>
      <c r="FN619"/>
      <c r="FO619"/>
      <c r="FP619"/>
      <c r="FQ619"/>
      <c r="FR619"/>
      <c r="FS619"/>
      <c r="FT619"/>
      <c r="FU619"/>
      <c r="FV619"/>
      <c r="FW619"/>
      <c r="FX619"/>
      <c r="FY619"/>
      <c r="FZ619"/>
      <c r="GA619"/>
      <c r="GB619"/>
      <c r="GC619"/>
      <c r="GD619"/>
      <c r="GE619"/>
      <c r="GF619"/>
      <c r="GG619"/>
      <c r="GH619"/>
      <c r="GI619"/>
      <c r="GJ619"/>
      <c r="GK619"/>
      <c r="GL619"/>
      <c r="GM619"/>
      <c r="GN619"/>
      <c r="GO619"/>
      <c r="GP619"/>
      <c r="GQ619"/>
      <c r="GR619"/>
      <c r="GS619"/>
      <c r="GT619"/>
      <c r="GU619"/>
      <c r="GV619"/>
      <c r="GW619"/>
      <c r="GX619"/>
      <c r="GY619"/>
      <c r="GZ619"/>
      <c r="HA619"/>
      <c r="HB619"/>
      <c r="HC619"/>
      <c r="HD619"/>
      <c r="HE619"/>
      <c r="HF619"/>
      <c r="HG619"/>
      <c r="HH619"/>
      <c r="HI619"/>
      <c r="HJ619"/>
      <c r="HK619"/>
      <c r="HL619"/>
      <c r="HM619"/>
      <c r="HN619"/>
      <c r="HO619"/>
      <c r="HP619"/>
      <c r="HQ619"/>
      <c r="HR619"/>
      <c r="HS619"/>
      <c r="HT619"/>
      <c r="HU619"/>
      <c r="HV619"/>
      <c r="HW619"/>
      <c r="HX619"/>
      <c r="HY619"/>
      <c r="HZ619"/>
      <c r="IA619"/>
      <c r="IB619"/>
      <c r="IC619"/>
      <c r="ID619"/>
      <c r="IE619"/>
      <c r="IF619"/>
      <c r="IG619"/>
      <c r="IH619"/>
      <c r="II619"/>
      <c r="IJ619"/>
      <c r="IK619"/>
      <c r="IL619"/>
      <c r="IM619"/>
      <c r="IN619"/>
      <c r="IO619"/>
      <c r="IP619"/>
      <c r="IQ619"/>
      <c r="IR619"/>
      <c r="IS619"/>
      <c r="IT619"/>
      <c r="IU619"/>
      <c r="IV619"/>
    </row>
    <row r="620" spans="1:256" s="5" customFormat="1" hidden="1" outlineLevel="2">
      <c r="A620" s="20"/>
      <c r="B620" s="20"/>
      <c r="C620" s="38"/>
      <c r="D620" s="641"/>
      <c r="E620" s="287">
        <v>9</v>
      </c>
      <c r="F620" s="40"/>
      <c r="G620" s="313"/>
      <c r="H620" s="315"/>
      <c r="I620" s="315"/>
      <c r="J620" s="315"/>
      <c r="K620" s="315"/>
      <c r="L620" s="315"/>
      <c r="M620" s="315"/>
      <c r="N620" s="315"/>
      <c r="O620" s="314"/>
      <c r="P620" s="168">
        <f>IF(A11taxstdlife="n/a","n/a",IF(P$3&gt;(A11taxstdlife+$E620),((Input!$O$153+Input!$O$119)*$O$7)-SUM($O620:O620),((Input!$O$153+Input!$O$119)*$O$7)/A11taxstdlife))</f>
        <v>0</v>
      </c>
      <c r="Q620" s="168">
        <f>IF(A11taxstdlife="n/a","n/a",IF(Q$3&gt;(A11taxstdlife+$E620),((Input!$O$153+Input!$O$119)*$O$7)-SUM($O620:P620),((Input!$O$153+Input!$O$119)*$O$7)/A11taxstdlife))</f>
        <v>0</v>
      </c>
      <c r="R620" s="168">
        <f>IF(A11taxstdlife="n/a","n/a",IF(R$3&gt;(A11taxstdlife+$E620),((Input!$O$153+Input!$O$119)*$O$7)-SUM($O620:Q620),((Input!$O$153+Input!$O$119)*$O$7)/A11taxstdlife))</f>
        <v>0</v>
      </c>
      <c r="S620" s="168">
        <f>IF(A11taxstdlife="n/a","n/a",IF(S$3&gt;(A11taxstdlife+$E620),((Input!$O$153+Input!$O$119)*$O$7)-SUM($O620:R620),((Input!$O$153+Input!$O$119)*$O$7)/A11taxstdlife))</f>
        <v>0</v>
      </c>
      <c r="T620" s="168">
        <f>IF(A11taxstdlife="n/a","n/a",IF(T$3&gt;(A11taxstdlife+$E620),((Input!$O$153+Input!$O$119)*$O$7)-SUM($O620:S620),((Input!$O$153+Input!$O$119)*$O$7)/A11taxstdlife))</f>
        <v>0</v>
      </c>
      <c r="U620" s="168">
        <f>IF(A11taxstdlife="n/a","n/a",IF(U$3&gt;(A11taxstdlife+$E620),((Input!$O$153+Input!$O$119)*$O$7)-SUM($O620:T620),((Input!$O$153+Input!$O$119)*$O$7)/A11taxstdlife))</f>
        <v>0</v>
      </c>
      <c r="V620" s="168">
        <f>IF(A11taxstdlife="n/a","n/a",IF(V$3&gt;(A11taxstdlife+$E620),((Input!$O$153+Input!$O$119)*$O$7)-SUM($O620:U620),((Input!$O$153+Input!$O$119)*$O$7)/A11taxstdlife))</f>
        <v>0</v>
      </c>
      <c r="W620" s="168">
        <f>IF(A11taxstdlife="n/a","n/a",IF(W$3&gt;(A11taxstdlife+$E620),((Input!$O$153+Input!$O$119)*$O$7)-SUM($O620:V620),((Input!$O$153+Input!$O$119)*$O$7)/A11taxstdlife))</f>
        <v>0</v>
      </c>
      <c r="X620" s="168">
        <f>IF(A11taxstdlife="n/a","n/a",IF(X$3&gt;(A11taxstdlife+$E620),((Input!$O$153+Input!$O$119)*$O$7)-SUM($O620:W620),((Input!$O$153+Input!$O$119)*$O$7)/A11taxstdlife))</f>
        <v>0</v>
      </c>
      <c r="Y620" s="168">
        <f>IF(A11taxstdlife="n/a","n/a",IF(Y$3&gt;(A11taxstdlife+$E620),((Input!$O$153+Input!$O$119)*$O$7)-SUM($O620:X620),((Input!$O$153+Input!$O$119)*$O$7)/A11taxstdlife))</f>
        <v>0</v>
      </c>
      <c r="Z620" s="168">
        <f>IF(A11taxstdlife="n/a","n/a",IF(Z$3&gt;(A11taxstdlife+$E620),((Input!$O$153+Input!$O$119)*$O$7)-SUM($O620:Y620),((Input!$O$153+Input!$O$119)*$O$7)/A11taxstdlife))</f>
        <v>0</v>
      </c>
      <c r="AA620" s="168">
        <f>IF(A11taxstdlife="n/a","n/a",IF(AA$3&gt;(A11taxstdlife+$E620),((Input!$O$153+Input!$O$119)*$O$7)-SUM($O620:Z620),((Input!$O$153+Input!$O$119)*$O$7)/A11taxstdlife))</f>
        <v>0</v>
      </c>
      <c r="AB620" s="168">
        <f>IF(A11taxstdlife="n/a","n/a",IF(AB$3&gt;(A11taxstdlife+$E620),((Input!$O$153+Input!$O$119)*$O$7)-SUM($O620:AA620),((Input!$O$153+Input!$O$119)*$O$7)/A11taxstdlife))</f>
        <v>0</v>
      </c>
      <c r="AC620" s="168">
        <f>IF(A11taxstdlife="n/a","n/a",IF(AC$3&gt;(A11taxstdlife+$E620),((Input!$O$153+Input!$O$119)*$O$7)-SUM($O620:AB620),((Input!$O$153+Input!$O$119)*$O$7)/A11taxstdlife))</f>
        <v>0</v>
      </c>
      <c r="AD620" s="168">
        <f>IF(A11taxstdlife="n/a","n/a",IF(AD$3&gt;(A11taxstdlife+$E620),((Input!$O$153+Input!$O$119)*$O$7)-SUM($O620:AC620),((Input!$O$153+Input!$O$119)*$O$7)/A11taxstdlife))</f>
        <v>0</v>
      </c>
      <c r="AE620" s="168">
        <f>IF(A11taxstdlife="n/a","n/a",IF(AE$3&gt;(A11taxstdlife+$E620),((Input!$O$153+Input!$O$119)*$O$7)-SUM($O620:AD620),((Input!$O$153+Input!$O$119)*$O$7)/A11taxstdlife))</f>
        <v>0</v>
      </c>
      <c r="AF620" s="168">
        <f>IF(A11taxstdlife="n/a","n/a",IF(AF$3&gt;(A11taxstdlife+$E620),((Input!$O$153+Input!$O$119)*$O$7)-SUM($O620:AE620),((Input!$O$153+Input!$O$119)*$O$7)/A11taxstdlife))</f>
        <v>0</v>
      </c>
      <c r="AG620" s="168">
        <f>IF(A11taxstdlife="n/a","n/a",IF(AG$3&gt;(A11taxstdlife+$E620),((Input!$O$153+Input!$O$119)*$O$7)-SUM($O620:AF620),((Input!$O$153+Input!$O$119)*$O$7)/A11taxstdlife))</f>
        <v>0</v>
      </c>
      <c r="AH620" s="168">
        <f>IF(A11taxstdlife="n/a","n/a",IF(AH$3&gt;(A11taxstdlife+$E620),((Input!$O$153+Input!$O$119)*$O$7)-SUM($O620:AG620),((Input!$O$153+Input!$O$119)*$O$7)/A11taxstdlife))</f>
        <v>0</v>
      </c>
      <c r="AI620" s="168">
        <f>IF(A11taxstdlife="n/a","n/a",IF(AI$3&gt;(A11taxstdlife+$E620),((Input!$O$153+Input!$O$119)*$O$7)-SUM($O620:AH620),((Input!$O$153+Input!$O$119)*$O$7)/A11taxstdlife))</f>
        <v>0</v>
      </c>
      <c r="AJ620" s="168">
        <f>IF(A11taxstdlife="n/a","n/a",IF(AJ$3&gt;(A11taxstdlife+$E620),((Input!$O$153+Input!$O$119)*$O$7)-SUM($O620:AI620),((Input!$O$153+Input!$O$119)*$O$7)/A11taxstdlife))</f>
        <v>0</v>
      </c>
      <c r="AK620" s="168">
        <f>IF(A11taxstdlife="n/a","n/a",IF(AK$3&gt;(A11taxstdlife+$E620),((Input!$O$153+Input!$O$119)*$O$7)-SUM($O620:AJ620),((Input!$O$153+Input!$O$119)*$O$7)/A11taxstdlife))</f>
        <v>0</v>
      </c>
      <c r="AL620" s="168">
        <f>IF(A11taxstdlife="n/a","n/a",IF(AL$3&gt;(A11taxstdlife+$E620),((Input!$O$153+Input!$O$119)*$O$7)-SUM($O620:AK620),((Input!$O$153+Input!$O$119)*$O$7)/A11taxstdlife))</f>
        <v>0</v>
      </c>
      <c r="AM620" s="168">
        <f>IF(A11taxstdlife="n/a","n/a",IF(AM$3&gt;(A11taxstdlife+$E620),((Input!$O$153+Input!$O$119)*$O$7)-SUM($O620:AL620),((Input!$O$153+Input!$O$119)*$O$7)/A11taxstdlife))</f>
        <v>0</v>
      </c>
      <c r="AN620" s="168">
        <f>IF(A11taxstdlife="n/a","n/a",IF(AN$3&gt;(A11taxstdlife+$E620),((Input!$O$153+Input!$O$119)*$O$7)-SUM($O620:AM620),((Input!$O$153+Input!$O$119)*$O$7)/A11taxstdlife))</f>
        <v>0</v>
      </c>
      <c r="AO620" s="168">
        <f>IF(A11taxstdlife="n/a","n/a",IF(AO$3&gt;(A11taxstdlife+$E620),((Input!$O$153+Input!$O$119)*$O$7)-SUM($O620:AN620),((Input!$O$153+Input!$O$119)*$O$7)/A11taxstdlife))</f>
        <v>0</v>
      </c>
      <c r="AP620" s="168">
        <f>IF(A11taxstdlife="n/a","n/a",IF(AP$3&gt;(A11taxstdlife+$E620),((Input!$O$153+Input!$O$119)*$O$7)-SUM($O620:AO620),((Input!$O$153+Input!$O$119)*$O$7)/A11taxstdlife))</f>
        <v>0</v>
      </c>
      <c r="AQ620" s="168">
        <f>IF(A11taxstdlife="n/a","n/a",IF(AQ$3&gt;(A11taxstdlife+$E620),((Input!$O$153+Input!$O$119)*$O$7)-SUM($O620:AP620),((Input!$O$153+Input!$O$119)*$O$7)/A11taxstdlife))</f>
        <v>0</v>
      </c>
      <c r="AR620" s="168">
        <f>IF(A11taxstdlife="n/a","n/a",IF(AR$3&gt;(A11taxstdlife+$E620),((Input!$O$153+Input!$O$119)*$O$7)-SUM($O620:AQ620),((Input!$O$153+Input!$O$119)*$O$7)/A11taxstdlife))</f>
        <v>0</v>
      </c>
      <c r="AS620" s="168">
        <f>IF(A11taxstdlife="n/a","n/a",IF(AS$3&gt;(A11taxstdlife+$E620),((Input!$O$153+Input!$O$119)*$O$7)-SUM($O620:AR620),((Input!$O$153+Input!$O$119)*$O$7)/A11taxstdlife))</f>
        <v>0</v>
      </c>
      <c r="AT620" s="168">
        <f>IF(A11taxstdlife="n/a","n/a",IF(AT$3&gt;(A11taxstdlife+$E620),((Input!$O$153+Input!$O$119)*$O$7)-SUM($O620:AS620),((Input!$O$153+Input!$O$119)*$O$7)/A11taxstdlife))</f>
        <v>0</v>
      </c>
      <c r="AU620" s="168">
        <f>IF(A11taxstdlife="n/a","n/a",IF(AU$3&gt;(A11taxstdlife+$E620),((Input!$O$153+Input!$O$119)*$O$7)-SUM($O620:AT620),((Input!$O$153+Input!$O$119)*$O$7)/A11taxstdlife))</f>
        <v>0</v>
      </c>
      <c r="AV620" s="168">
        <f>IF(A11taxstdlife="n/a","n/a",IF(AV$3&gt;(A11taxstdlife+$E620),((Input!$O$153+Input!$O$119)*$O$7)-SUM($O620:AU620),((Input!$O$153+Input!$O$119)*$O$7)/A11taxstdlife))</f>
        <v>0</v>
      </c>
      <c r="AW620" s="168">
        <f>IF(A11taxstdlife="n/a","n/a",IF(AW$3&gt;(A11taxstdlife+$E620),((Input!$O$153+Input!$O$119)*$O$7)-SUM($O620:AV620),((Input!$O$153+Input!$O$119)*$O$7)/A11taxstdlife))</f>
        <v>0</v>
      </c>
      <c r="AX620" s="168">
        <f>IF(A11taxstdlife="n/a","n/a",IF(AX$3&gt;(A11taxstdlife+$E620),((Input!$O$153+Input!$O$119)*$O$7)-SUM($O620:AW620),((Input!$O$153+Input!$O$119)*$O$7)/A11taxstdlife))</f>
        <v>0</v>
      </c>
      <c r="AY620" s="168">
        <f>IF(A11taxstdlife="n/a","n/a",IF(AY$3&gt;(A11taxstdlife+$E620),((Input!$O$153+Input!$O$119)*$O$7)-SUM($O620:AX620),((Input!$O$153+Input!$O$119)*$O$7)/A11taxstdlife))</f>
        <v>0</v>
      </c>
      <c r="AZ620" s="168">
        <f>IF(A11taxstdlife="n/a","n/a",IF(AZ$3&gt;(A11taxstdlife+$E620),((Input!$O$153+Input!$O$119)*$O$7)-SUM($O620:AY620),((Input!$O$153+Input!$O$119)*$O$7)/A11taxstdlife))</f>
        <v>0</v>
      </c>
      <c r="BA620" s="168">
        <f>IF(A11taxstdlife="n/a","n/a",IF(BA$3&gt;(A11taxstdlife+$E620),((Input!$O$153+Input!$O$119)*$O$7)-SUM($O620:AZ620),((Input!$O$153+Input!$O$119)*$O$7)/A11taxstdlife))</f>
        <v>0</v>
      </c>
      <c r="BB620" s="168">
        <f>IF(A11taxstdlife="n/a","n/a",IF(BB$3&gt;(A11taxstdlife+$E620),((Input!$O$153+Input!$O$119)*$O$7)-SUM($O620:BA620),((Input!$O$153+Input!$O$119)*$O$7)/A11taxstdlife))</f>
        <v>0</v>
      </c>
      <c r="BC620" s="168">
        <f>IF(A11taxstdlife="n/a","n/a",IF(BC$3&gt;(A11taxstdlife+$E620),((Input!$O$153+Input!$O$119)*$O$7)-SUM($O620:BB620),((Input!$O$153+Input!$O$119)*$O$7)/A11taxstdlife))</f>
        <v>0</v>
      </c>
      <c r="BD620" s="168">
        <f>IF(A11taxstdlife="n/a","n/a",IF(BD$3&gt;(A11taxstdlife+$E620),((Input!$O$153+Input!$O$119)*$O$7)-SUM($O620:BC620),((Input!$O$153+Input!$O$119)*$O$7)/A11taxstdlife))</f>
        <v>0</v>
      </c>
      <c r="BE620" s="168">
        <f>IF(A11taxstdlife="n/a","n/a",IF(BE$3&gt;(A11taxstdlife+$E620),((Input!$O$153+Input!$O$119)*$O$7)-SUM($O620:BD620),((Input!$O$153+Input!$O$119)*$O$7)/A11taxstdlife))</f>
        <v>0</v>
      </c>
      <c r="BF620" s="168">
        <f>IF(A11taxstdlife="n/a","n/a",IF(BF$3&gt;(A11taxstdlife+$E620),((Input!$O$153+Input!$O$119)*$O$7)-SUM($O620:BE620),((Input!$O$153+Input!$O$119)*$O$7)/A11taxstdlife))</f>
        <v>0</v>
      </c>
      <c r="BG620" s="168">
        <f>IF(A11taxstdlife="n/a","n/a",IF(BG$3&gt;(A11taxstdlife+$E620),((Input!$O$153+Input!$O$119)*$O$7)-SUM($O620:BF620),((Input!$O$153+Input!$O$119)*$O$7)/A11taxstdlife))</f>
        <v>0</v>
      </c>
      <c r="BH620" s="168">
        <f>IF(A11taxstdlife="n/a","n/a",IF(BH$3&gt;(A11taxstdlife+$E620),((Input!$O$153+Input!$O$119)*$O$7)-SUM($O620:BG620),((Input!$O$153+Input!$O$119)*$O$7)/A11taxstdlife))</f>
        <v>0</v>
      </c>
      <c r="BI620" s="168">
        <f>IF(A11taxstdlife="n/a","n/a",IF(BI$3&gt;(A11taxstdlife+$E620),((Input!$O$153+Input!$O$119)*$O$7)-SUM($O620:BH620),((Input!$O$153+Input!$O$119)*$O$7)/A11taxstdlife))</f>
        <v>0</v>
      </c>
      <c r="BJ620" s="20"/>
      <c r="BK620" s="20"/>
      <c r="BL620"/>
      <c r="BM620"/>
      <c r="BN620"/>
      <c r="BO620"/>
      <c r="BP620"/>
      <c r="BQ620"/>
      <c r="BR620"/>
      <c r="BS620"/>
      <c r="BT620"/>
      <c r="BU620"/>
      <c r="BV620"/>
      <c r="BW620"/>
      <c r="BX620"/>
      <c r="BY620"/>
      <c r="BZ620"/>
      <c r="CA620"/>
      <c r="CB620"/>
      <c r="CC620"/>
      <c r="CD620"/>
      <c r="CE620"/>
      <c r="CF620"/>
      <c r="CG620"/>
      <c r="CH620"/>
      <c r="CI620"/>
      <c r="CJ620"/>
      <c r="CK620"/>
      <c r="CL620"/>
      <c r="CM620"/>
      <c r="CN620"/>
      <c r="CO620"/>
      <c r="CP620"/>
      <c r="CQ620"/>
      <c r="CR620"/>
      <c r="CS620"/>
      <c r="CT620"/>
      <c r="CU620"/>
      <c r="CV620"/>
      <c r="CW620"/>
      <c r="CX620"/>
      <c r="CY620"/>
      <c r="CZ620"/>
      <c r="DA620"/>
      <c r="DB620"/>
      <c r="DC620"/>
      <c r="DD620"/>
      <c r="DE620"/>
      <c r="DF620"/>
      <c r="DG620"/>
      <c r="DH620"/>
      <c r="DI620"/>
      <c r="DJ620"/>
      <c r="DK620"/>
      <c r="DL620"/>
      <c r="DM620"/>
      <c r="DN620"/>
      <c r="DO620"/>
      <c r="DP620"/>
      <c r="DQ620"/>
      <c r="DR620"/>
      <c r="DS620"/>
      <c r="DT620"/>
      <c r="DU620"/>
      <c r="DV620"/>
      <c r="DW620"/>
      <c r="DX620"/>
      <c r="DY620"/>
      <c r="DZ620"/>
      <c r="EA620"/>
      <c r="EB620"/>
      <c r="EC620"/>
      <c r="ED620"/>
      <c r="EE620"/>
      <c r="EF620"/>
      <c r="EG620"/>
      <c r="EH620"/>
      <c r="EI620"/>
      <c r="EJ620"/>
      <c r="EK620"/>
      <c r="EL620"/>
      <c r="EM620"/>
      <c r="EN620"/>
      <c r="EO620"/>
      <c r="EP620"/>
      <c r="EQ620"/>
      <c r="ER620"/>
      <c r="ES620"/>
      <c r="ET620"/>
      <c r="EU620"/>
      <c r="EV620"/>
      <c r="EW620"/>
      <c r="EX620"/>
      <c r="EY620"/>
      <c r="EZ620"/>
      <c r="FA620"/>
      <c r="FB620"/>
      <c r="FC620"/>
      <c r="FD620"/>
      <c r="FE620"/>
      <c r="FF620"/>
      <c r="FG620"/>
      <c r="FH620"/>
      <c r="FI620"/>
      <c r="FJ620"/>
      <c r="FK620"/>
      <c r="FL620"/>
      <c r="FM620"/>
      <c r="FN620"/>
      <c r="FO620"/>
      <c r="FP620"/>
      <c r="FQ620"/>
      <c r="FR620"/>
      <c r="FS620"/>
      <c r="FT620"/>
      <c r="FU620"/>
      <c r="FV620"/>
      <c r="FW620"/>
      <c r="FX620"/>
      <c r="FY620"/>
      <c r="FZ620"/>
      <c r="GA620"/>
      <c r="GB620"/>
      <c r="GC620"/>
      <c r="GD620"/>
      <c r="GE620"/>
      <c r="GF620"/>
      <c r="GG620"/>
      <c r="GH620"/>
      <c r="GI620"/>
      <c r="GJ620"/>
      <c r="GK620"/>
      <c r="GL620"/>
      <c r="GM620"/>
      <c r="GN620"/>
      <c r="GO620"/>
      <c r="GP620"/>
      <c r="GQ620"/>
      <c r="GR620"/>
      <c r="GS620"/>
      <c r="GT620"/>
      <c r="GU620"/>
      <c r="GV620"/>
      <c r="GW620"/>
      <c r="GX620"/>
      <c r="GY620"/>
      <c r="GZ620"/>
      <c r="HA620"/>
      <c r="HB620"/>
      <c r="HC620"/>
      <c r="HD620"/>
      <c r="HE620"/>
      <c r="HF620"/>
      <c r="HG620"/>
      <c r="HH620"/>
      <c r="HI620"/>
      <c r="HJ620"/>
      <c r="HK620"/>
      <c r="HL620"/>
      <c r="HM620"/>
      <c r="HN620"/>
      <c r="HO620"/>
      <c r="HP620"/>
      <c r="HQ620"/>
      <c r="HR620"/>
      <c r="HS620"/>
      <c r="HT620"/>
      <c r="HU620"/>
      <c r="HV620"/>
      <c r="HW620"/>
      <c r="HX620"/>
      <c r="HY620"/>
      <c r="HZ620"/>
      <c r="IA620"/>
      <c r="IB620"/>
      <c r="IC620"/>
      <c r="ID620"/>
      <c r="IE620"/>
      <c r="IF620"/>
      <c r="IG620"/>
      <c r="IH620"/>
      <c r="II620"/>
      <c r="IJ620"/>
      <c r="IK620"/>
      <c r="IL620"/>
      <c r="IM620"/>
      <c r="IN620"/>
      <c r="IO620"/>
      <c r="IP620"/>
      <c r="IQ620"/>
      <c r="IR620"/>
      <c r="IS620"/>
      <c r="IT620"/>
      <c r="IU620"/>
      <c r="IV620"/>
    </row>
    <row r="621" spans="1:256" s="5" customFormat="1" hidden="1" outlineLevel="2">
      <c r="A621" s="20"/>
      <c r="B621" s="20"/>
      <c r="C621" s="38"/>
      <c r="D621" s="641"/>
      <c r="E621" s="288">
        <v>10</v>
      </c>
      <c r="F621" s="40"/>
      <c r="G621" s="313"/>
      <c r="H621" s="315"/>
      <c r="I621" s="315"/>
      <c r="J621" s="315"/>
      <c r="K621" s="315"/>
      <c r="L621" s="315"/>
      <c r="M621" s="315"/>
      <c r="N621" s="315"/>
      <c r="O621" s="315"/>
      <c r="P621" s="314"/>
      <c r="Q621" s="168">
        <f>IF(A11taxstdlife="n/a","n/a",IF(Q$3&gt;(A11taxstdlife+$E621),((Input!$P$153+Input!$P$119)*$P$7)-SUM($P621:P621),((Input!$P$153+Input!$P$119)*$P$7)/A11taxstdlife))</f>
        <v>0</v>
      </c>
      <c r="R621" s="168">
        <f>IF(A11taxstdlife="n/a","n/a",IF(R$3&gt;(A11taxstdlife+$E621),((Input!$P$153+Input!$P$119)*$P$7)-SUM($P621:Q621),((Input!$P$153+Input!$P$119)*$P$7)/A11taxstdlife))</f>
        <v>0</v>
      </c>
      <c r="S621" s="168">
        <f>IF(A11taxstdlife="n/a","n/a",IF(S$3&gt;(A11taxstdlife+$E621),((Input!$P$153+Input!$P$119)*$P$7)-SUM($P621:R621),((Input!$P$153+Input!$P$119)*$P$7)/A11taxstdlife))</f>
        <v>0</v>
      </c>
      <c r="T621" s="168">
        <f>IF(A11taxstdlife="n/a","n/a",IF(T$3&gt;(A11taxstdlife+$E621),((Input!$P$153+Input!$P$119)*$P$7)-SUM($P621:S621),((Input!$P$153+Input!$P$119)*$P$7)/A11taxstdlife))</f>
        <v>0</v>
      </c>
      <c r="U621" s="168">
        <f>IF(A11taxstdlife="n/a","n/a",IF(U$3&gt;(A11taxstdlife+$E621),((Input!$P$153+Input!$P$119)*$P$7)-SUM($P621:T621),((Input!$P$153+Input!$P$119)*$P$7)/A11taxstdlife))</f>
        <v>0</v>
      </c>
      <c r="V621" s="168">
        <f>IF(A11taxstdlife="n/a","n/a",IF(V$3&gt;(A11taxstdlife+$E621),((Input!$P$153+Input!$P$119)*$P$7)-SUM($P621:U621),((Input!$P$153+Input!$P$119)*$P$7)/A11taxstdlife))</f>
        <v>0</v>
      </c>
      <c r="W621" s="168">
        <f>IF(A11taxstdlife="n/a","n/a",IF(W$3&gt;(A11taxstdlife+$E621),((Input!$P$153+Input!$P$119)*$P$7)-SUM($P621:V621),((Input!$P$153+Input!$P$119)*$P$7)/A11taxstdlife))</f>
        <v>0</v>
      </c>
      <c r="X621" s="168">
        <f>IF(A11taxstdlife="n/a","n/a",IF(X$3&gt;(A11taxstdlife+$E621),((Input!$P$153+Input!$P$119)*$P$7)-SUM($P621:W621),((Input!$P$153+Input!$P$119)*$P$7)/A11taxstdlife))</f>
        <v>0</v>
      </c>
      <c r="Y621" s="168">
        <f>IF(A11taxstdlife="n/a","n/a",IF(Y$3&gt;(A11taxstdlife+$E621),((Input!$P$153+Input!$P$119)*$P$7)-SUM($P621:X621),((Input!$P$153+Input!$P$119)*$P$7)/A11taxstdlife))</f>
        <v>0</v>
      </c>
      <c r="Z621" s="168">
        <f>IF(A11taxstdlife="n/a","n/a",IF(Z$3&gt;(A11taxstdlife+$E621),((Input!$P$153+Input!$P$119)*$P$7)-SUM($P621:Y621),((Input!$P$153+Input!$P$119)*$P$7)/A11taxstdlife))</f>
        <v>0</v>
      </c>
      <c r="AA621" s="168">
        <f>IF(A11taxstdlife="n/a","n/a",IF(AA$3&gt;(A11taxstdlife+$E621),((Input!$P$153+Input!$P$119)*$P$7)-SUM($P621:Z621),((Input!$P$153+Input!$P$119)*$P$7)/A11taxstdlife))</f>
        <v>0</v>
      </c>
      <c r="AB621" s="168">
        <f>IF(A11taxstdlife="n/a","n/a",IF(AB$3&gt;(A11taxstdlife+$E621),((Input!$P$153+Input!$P$119)*$P$7)-SUM($P621:AA621),((Input!$P$153+Input!$P$119)*$P$7)/A11taxstdlife))</f>
        <v>0</v>
      </c>
      <c r="AC621" s="168">
        <f>IF(A11taxstdlife="n/a","n/a",IF(AC$3&gt;(A11taxstdlife+$E621),((Input!$P$153+Input!$P$119)*$P$7)-SUM($P621:AB621),((Input!$P$153+Input!$P$119)*$P$7)/A11taxstdlife))</f>
        <v>0</v>
      </c>
      <c r="AD621" s="168">
        <f>IF(A11taxstdlife="n/a","n/a",IF(AD$3&gt;(A11taxstdlife+$E621),((Input!$P$153+Input!$P$119)*$P$7)-SUM($P621:AC621),((Input!$P$153+Input!$P$119)*$P$7)/A11taxstdlife))</f>
        <v>0</v>
      </c>
      <c r="AE621" s="168">
        <f>IF(A11taxstdlife="n/a","n/a",IF(AE$3&gt;(A11taxstdlife+$E621),((Input!$P$153+Input!$P$119)*$P$7)-SUM($P621:AD621),((Input!$P$153+Input!$P$119)*$P$7)/A11taxstdlife))</f>
        <v>0</v>
      </c>
      <c r="AF621" s="168">
        <f>IF(A11taxstdlife="n/a","n/a",IF(AF$3&gt;(A11taxstdlife+$E621),((Input!$P$153+Input!$P$119)*$P$7)-SUM($P621:AE621),((Input!$P$153+Input!$P$119)*$P$7)/A11taxstdlife))</f>
        <v>0</v>
      </c>
      <c r="AG621" s="168">
        <f>IF(A11taxstdlife="n/a","n/a",IF(AG$3&gt;(A11taxstdlife+$E621),((Input!$P$153+Input!$P$119)*$P$7)-SUM($P621:AF621),((Input!$P$153+Input!$P$119)*$P$7)/A11taxstdlife))</f>
        <v>0</v>
      </c>
      <c r="AH621" s="168">
        <f>IF(A11taxstdlife="n/a","n/a",IF(AH$3&gt;(A11taxstdlife+$E621),((Input!$P$153+Input!$P$119)*$P$7)-SUM($P621:AG621),((Input!$P$153+Input!$P$119)*$P$7)/A11taxstdlife))</f>
        <v>0</v>
      </c>
      <c r="AI621" s="168">
        <f>IF(A11taxstdlife="n/a","n/a",IF(AI$3&gt;(A11taxstdlife+$E621),((Input!$P$153+Input!$P$119)*$P$7)-SUM($P621:AH621),((Input!$P$153+Input!$P$119)*$P$7)/A11taxstdlife))</f>
        <v>0</v>
      </c>
      <c r="AJ621" s="168">
        <f>IF(A11taxstdlife="n/a","n/a",IF(AJ$3&gt;(A11taxstdlife+$E621),((Input!$P$153+Input!$P$119)*$P$7)-SUM($P621:AI621),((Input!$P$153+Input!$P$119)*$P$7)/A11taxstdlife))</f>
        <v>0</v>
      </c>
      <c r="AK621" s="168">
        <f>IF(A11taxstdlife="n/a","n/a",IF(AK$3&gt;(A11taxstdlife+$E621),((Input!$P$153+Input!$P$119)*$P$7)-SUM($P621:AJ621),((Input!$P$153+Input!$P$119)*$P$7)/A11taxstdlife))</f>
        <v>0</v>
      </c>
      <c r="AL621" s="168">
        <f>IF(A11taxstdlife="n/a","n/a",IF(AL$3&gt;(A11taxstdlife+$E621),((Input!$P$153+Input!$P$119)*$P$7)-SUM($P621:AK621),((Input!$P$153+Input!$P$119)*$P$7)/A11taxstdlife))</f>
        <v>0</v>
      </c>
      <c r="AM621" s="168">
        <f>IF(A11taxstdlife="n/a","n/a",IF(AM$3&gt;(A11taxstdlife+$E621),((Input!$P$153+Input!$P$119)*$P$7)-SUM($P621:AL621),((Input!$P$153+Input!$P$119)*$P$7)/A11taxstdlife))</f>
        <v>0</v>
      </c>
      <c r="AN621" s="168">
        <f>IF(A11taxstdlife="n/a","n/a",IF(AN$3&gt;(A11taxstdlife+$E621),((Input!$P$153+Input!$P$119)*$P$7)-SUM($P621:AM621),((Input!$P$153+Input!$P$119)*$P$7)/A11taxstdlife))</f>
        <v>0</v>
      </c>
      <c r="AO621" s="168">
        <f>IF(A11taxstdlife="n/a","n/a",IF(AO$3&gt;(A11taxstdlife+$E621),((Input!$P$153+Input!$P$119)*$P$7)-SUM($P621:AN621),((Input!$P$153+Input!$P$119)*$P$7)/A11taxstdlife))</f>
        <v>0</v>
      </c>
      <c r="AP621" s="168">
        <f>IF(A11taxstdlife="n/a","n/a",IF(AP$3&gt;(A11taxstdlife+$E621),((Input!$P$153+Input!$P$119)*$P$7)-SUM($P621:AO621),((Input!$P$153+Input!$P$119)*$P$7)/A11taxstdlife))</f>
        <v>0</v>
      </c>
      <c r="AQ621" s="168">
        <f>IF(A11taxstdlife="n/a","n/a",IF(AQ$3&gt;(A11taxstdlife+$E621),((Input!$P$153+Input!$P$119)*$P$7)-SUM($P621:AP621),((Input!$P$153+Input!$P$119)*$P$7)/A11taxstdlife))</f>
        <v>0</v>
      </c>
      <c r="AR621" s="168">
        <f>IF(A11taxstdlife="n/a","n/a",IF(AR$3&gt;(A11taxstdlife+$E621),((Input!$P$153+Input!$P$119)*$P$7)-SUM($P621:AQ621),((Input!$P$153+Input!$P$119)*$P$7)/A11taxstdlife))</f>
        <v>0</v>
      </c>
      <c r="AS621" s="168">
        <f>IF(A11taxstdlife="n/a","n/a",IF(AS$3&gt;(A11taxstdlife+$E621),((Input!$P$153+Input!$P$119)*$P$7)-SUM($P621:AR621),((Input!$P$153+Input!$P$119)*$P$7)/A11taxstdlife))</f>
        <v>0</v>
      </c>
      <c r="AT621" s="168">
        <f>IF(A11taxstdlife="n/a","n/a",IF(AT$3&gt;(A11taxstdlife+$E621),((Input!$P$153+Input!$P$119)*$P$7)-SUM($P621:AS621),((Input!$P$153+Input!$P$119)*$P$7)/A11taxstdlife))</f>
        <v>0</v>
      </c>
      <c r="AU621" s="168">
        <f>IF(A11taxstdlife="n/a","n/a",IF(AU$3&gt;(A11taxstdlife+$E621),((Input!$P$153+Input!$P$119)*$P$7)-SUM($P621:AT621),((Input!$P$153+Input!$P$119)*$P$7)/A11taxstdlife))</f>
        <v>0</v>
      </c>
      <c r="AV621" s="168">
        <f>IF(A11taxstdlife="n/a","n/a",IF(AV$3&gt;(A11taxstdlife+$E621),((Input!$P$153+Input!$P$119)*$P$7)-SUM($P621:AU621),((Input!$P$153+Input!$P$119)*$P$7)/A11taxstdlife))</f>
        <v>0</v>
      </c>
      <c r="AW621" s="168">
        <f>IF(A11taxstdlife="n/a","n/a",IF(AW$3&gt;(A11taxstdlife+$E621),((Input!$P$153+Input!$P$119)*$P$7)-SUM($P621:AV621),((Input!$P$153+Input!$P$119)*$P$7)/A11taxstdlife))</f>
        <v>0</v>
      </c>
      <c r="AX621" s="168">
        <f>IF(A11taxstdlife="n/a","n/a",IF(AX$3&gt;(A11taxstdlife+$E621),((Input!$P$153+Input!$P$119)*$P$7)-SUM($P621:AW621),((Input!$P$153+Input!$P$119)*$P$7)/A11taxstdlife))</f>
        <v>0</v>
      </c>
      <c r="AY621" s="168">
        <f>IF(A11taxstdlife="n/a","n/a",IF(AY$3&gt;(A11taxstdlife+$E621),((Input!$P$153+Input!$P$119)*$P$7)-SUM($P621:AX621),((Input!$P$153+Input!$P$119)*$P$7)/A11taxstdlife))</f>
        <v>0</v>
      </c>
      <c r="AZ621" s="168">
        <f>IF(A11taxstdlife="n/a","n/a",IF(AZ$3&gt;(A11taxstdlife+$E621),((Input!$P$153+Input!$P$119)*$P$7)-SUM($P621:AY621),((Input!$P$153+Input!$P$119)*$P$7)/A11taxstdlife))</f>
        <v>0</v>
      </c>
      <c r="BA621" s="168">
        <f>IF(A11taxstdlife="n/a","n/a",IF(BA$3&gt;(A11taxstdlife+$E621),((Input!$P$153+Input!$P$119)*$P$7)-SUM($P621:AZ621),((Input!$P$153+Input!$P$119)*$P$7)/A11taxstdlife))</f>
        <v>0</v>
      </c>
      <c r="BB621" s="168">
        <f>IF(A11taxstdlife="n/a","n/a",IF(BB$3&gt;(A11taxstdlife+$E621),((Input!$P$153+Input!$P$119)*$P$7)-SUM($P621:BA621),((Input!$P$153+Input!$P$119)*$P$7)/A11taxstdlife))</f>
        <v>0</v>
      </c>
      <c r="BC621" s="168">
        <f>IF(A11taxstdlife="n/a","n/a",IF(BC$3&gt;(A11taxstdlife+$E621),((Input!$P$153+Input!$P$119)*$P$7)-SUM($P621:BB621),((Input!$P$153+Input!$P$119)*$P$7)/A11taxstdlife))</f>
        <v>0</v>
      </c>
      <c r="BD621" s="168">
        <f>IF(A11taxstdlife="n/a","n/a",IF(BD$3&gt;(A11taxstdlife+$E621),((Input!$P$153+Input!$P$119)*$P$7)-SUM($P621:BC621),((Input!$P$153+Input!$P$119)*$P$7)/A11taxstdlife))</f>
        <v>0</v>
      </c>
      <c r="BE621" s="168">
        <f>IF(A11taxstdlife="n/a","n/a",IF(BE$3&gt;(A11taxstdlife+$E621),((Input!$P$153+Input!$P$119)*$P$7)-SUM($P621:BD621),((Input!$P$153+Input!$P$119)*$P$7)/A11taxstdlife))</f>
        <v>0</v>
      </c>
      <c r="BF621" s="168">
        <f>IF(A11taxstdlife="n/a","n/a",IF(BF$3&gt;(A11taxstdlife+$E621),((Input!$P$153+Input!$P$119)*$P$7)-SUM($P621:BE621),((Input!$P$153+Input!$P$119)*$P$7)/A11taxstdlife))</f>
        <v>0</v>
      </c>
      <c r="BG621" s="168">
        <f>IF(A11taxstdlife="n/a","n/a",IF(BG$3&gt;(A11taxstdlife+$E621),((Input!$P$153+Input!$P$119)*$P$7)-SUM($P621:BF621),((Input!$P$153+Input!$P$119)*$P$7)/A11taxstdlife))</f>
        <v>0</v>
      </c>
      <c r="BH621" s="168">
        <f>IF(A11taxstdlife="n/a","n/a",IF(BH$3&gt;(A11taxstdlife+$E621),((Input!$P$153+Input!$P$119)*$P$7)-SUM($P621:BG621),((Input!$P$153+Input!$P$119)*$P$7)/A11taxstdlife))</f>
        <v>0</v>
      </c>
      <c r="BI621" s="168">
        <f>IF(A11taxstdlife="n/a","n/a",IF(BI$3&gt;(A11taxstdlife+$E621),((Input!$P$153+Input!$P$119)*$P$7)-SUM($P621:BH621),((Input!$P$153+Input!$P$119)*$P$7)/A11taxstdlife))</f>
        <v>0</v>
      </c>
      <c r="BJ621" s="20"/>
      <c r="BK621" s="20"/>
      <c r="BL621"/>
      <c r="BM621"/>
      <c r="BN621"/>
      <c r="BO621"/>
      <c r="BP621"/>
      <c r="BQ621"/>
      <c r="BR621"/>
      <c r="BS621"/>
      <c r="BT621"/>
      <c r="BU621"/>
      <c r="BV621"/>
      <c r="BW621"/>
      <c r="BX621"/>
      <c r="BY621"/>
      <c r="BZ621"/>
      <c r="CA621"/>
      <c r="CB621"/>
      <c r="CC621"/>
      <c r="CD621"/>
      <c r="CE621"/>
      <c r="CF621"/>
      <c r="CG621"/>
      <c r="CH621"/>
      <c r="CI621"/>
      <c r="CJ621"/>
      <c r="CK621"/>
      <c r="CL621"/>
      <c r="CM621"/>
      <c r="CN621"/>
      <c r="CO621"/>
      <c r="CP621"/>
      <c r="CQ621"/>
      <c r="CR621"/>
      <c r="CS621"/>
      <c r="CT621"/>
      <c r="CU621"/>
      <c r="CV621"/>
      <c r="CW621"/>
      <c r="CX621"/>
      <c r="CY621"/>
      <c r="CZ621"/>
      <c r="DA621"/>
      <c r="DB621"/>
      <c r="DC621"/>
      <c r="DD621"/>
      <c r="DE621"/>
      <c r="DF621"/>
      <c r="DG621"/>
      <c r="DH621"/>
      <c r="DI621"/>
      <c r="DJ621"/>
      <c r="DK621"/>
      <c r="DL621"/>
      <c r="DM621"/>
      <c r="DN621"/>
      <c r="DO621"/>
      <c r="DP621"/>
      <c r="DQ621"/>
      <c r="DR621"/>
      <c r="DS621"/>
      <c r="DT621"/>
      <c r="DU621"/>
      <c r="DV621"/>
      <c r="DW621"/>
      <c r="DX621"/>
      <c r="DY621"/>
      <c r="DZ621"/>
      <c r="EA621"/>
      <c r="EB621"/>
      <c r="EC621"/>
      <c r="ED621"/>
      <c r="EE621"/>
      <c r="EF621"/>
      <c r="EG621"/>
      <c r="EH621"/>
      <c r="EI621"/>
      <c r="EJ621"/>
      <c r="EK621"/>
      <c r="EL621"/>
      <c r="EM621"/>
      <c r="EN621"/>
      <c r="EO621"/>
      <c r="EP621"/>
      <c r="EQ621"/>
      <c r="ER621"/>
      <c r="ES621"/>
      <c r="ET621"/>
      <c r="EU621"/>
      <c r="EV621"/>
      <c r="EW621"/>
      <c r="EX621"/>
      <c r="EY621"/>
      <c r="EZ621"/>
      <c r="FA621"/>
      <c r="FB621"/>
      <c r="FC621"/>
      <c r="FD621"/>
      <c r="FE621"/>
      <c r="FF621"/>
      <c r="FG621"/>
      <c r="FH621"/>
      <c r="FI621"/>
      <c r="FJ621"/>
      <c r="FK621"/>
      <c r="FL621"/>
      <c r="FM621"/>
      <c r="FN621"/>
      <c r="FO621"/>
      <c r="FP621"/>
      <c r="FQ621"/>
      <c r="FR621"/>
      <c r="FS621"/>
      <c r="FT621"/>
      <c r="FU621"/>
      <c r="FV621"/>
      <c r="FW621"/>
      <c r="FX621"/>
      <c r="FY621"/>
      <c r="FZ621"/>
      <c r="GA621"/>
      <c r="GB621"/>
      <c r="GC621"/>
      <c r="GD621"/>
      <c r="GE621"/>
      <c r="GF621"/>
      <c r="GG621"/>
      <c r="GH621"/>
      <c r="GI621"/>
      <c r="GJ621"/>
      <c r="GK621"/>
      <c r="GL621"/>
      <c r="GM621"/>
      <c r="GN621"/>
      <c r="GO621"/>
      <c r="GP621"/>
      <c r="GQ621"/>
      <c r="GR621"/>
      <c r="GS621"/>
      <c r="GT621"/>
      <c r="GU621"/>
      <c r="GV621"/>
      <c r="GW621"/>
      <c r="GX621"/>
      <c r="GY621"/>
      <c r="GZ621"/>
      <c r="HA621"/>
      <c r="HB621"/>
      <c r="HC621"/>
      <c r="HD621"/>
      <c r="HE621"/>
      <c r="HF621"/>
      <c r="HG621"/>
      <c r="HH621"/>
      <c r="HI621"/>
      <c r="HJ621"/>
      <c r="HK621"/>
      <c r="HL621"/>
      <c r="HM621"/>
      <c r="HN621"/>
      <c r="HO621"/>
      <c r="HP621"/>
      <c r="HQ621"/>
      <c r="HR621"/>
      <c r="HS621"/>
      <c r="HT621"/>
      <c r="HU621"/>
      <c r="HV621"/>
      <c r="HW621"/>
      <c r="HX621"/>
      <c r="HY621"/>
      <c r="HZ621"/>
      <c r="IA621"/>
      <c r="IB621"/>
      <c r="IC621"/>
      <c r="ID621"/>
      <c r="IE621"/>
      <c r="IF621"/>
      <c r="IG621"/>
      <c r="IH621"/>
      <c r="II621"/>
      <c r="IJ621"/>
      <c r="IK621"/>
      <c r="IL621"/>
      <c r="IM621"/>
      <c r="IN621"/>
      <c r="IO621"/>
      <c r="IP621"/>
      <c r="IQ621"/>
      <c r="IR621"/>
      <c r="IS621"/>
      <c r="IT621"/>
      <c r="IU621"/>
      <c r="IV621"/>
    </row>
    <row r="622" spans="1:256" s="5" customFormat="1" hidden="1" outlineLevel="1">
      <c r="A622" s="20"/>
      <c r="B622" s="20"/>
      <c r="C622" s="38" t="str">
        <f>Asset11</f>
        <v>System IT (dx)</v>
      </c>
      <c r="D622" s="20"/>
      <c r="E622" s="20"/>
      <c r="F622" s="35"/>
      <c r="G622" s="163">
        <f t="shared" ref="G622:AL622" si="126">SUM(G610:G621)</f>
        <v>48.106426199887984</v>
      </c>
      <c r="H622" s="163">
        <f t="shared" si="126"/>
        <v>51.878206114179271</v>
      </c>
      <c r="I622" s="163">
        <f t="shared" si="126"/>
        <v>55.451404847560127</v>
      </c>
      <c r="J622" s="163">
        <f t="shared" si="126"/>
        <v>58.074248826664977</v>
      </c>
      <c r="K622" s="163">
        <f t="shared" si="126"/>
        <v>60.595918960802138</v>
      </c>
      <c r="L622" s="163">
        <f t="shared" si="126"/>
        <v>23.028300005036947</v>
      </c>
      <c r="M622" s="163">
        <f t="shared" si="126"/>
        <v>15.430491333183847</v>
      </c>
      <c r="N622" s="163">
        <f t="shared" si="126"/>
        <v>15.430491333183847</v>
      </c>
      <c r="O622" s="163">
        <f t="shared" si="126"/>
        <v>11.658711418892558</v>
      </c>
      <c r="P622" s="163">
        <f t="shared" si="126"/>
        <v>8.0855126855117057</v>
      </c>
      <c r="Q622" s="163">
        <f>SUM(Q610:Q621)</f>
        <v>5.4626687064068609</v>
      </c>
      <c r="R622" s="163">
        <f t="shared" si="126"/>
        <v>2.9409985722697036</v>
      </c>
      <c r="S622" s="163">
        <f t="shared" si="126"/>
        <v>3.5527136788005009E-15</v>
      </c>
      <c r="T622" s="163">
        <f t="shared" si="126"/>
        <v>0</v>
      </c>
      <c r="U622" s="163">
        <f t="shared" si="126"/>
        <v>0</v>
      </c>
      <c r="V622" s="163">
        <f t="shared" si="126"/>
        <v>0</v>
      </c>
      <c r="W622" s="163">
        <f t="shared" si="126"/>
        <v>0</v>
      </c>
      <c r="X622" s="163">
        <f t="shared" si="126"/>
        <v>0</v>
      </c>
      <c r="Y622" s="163">
        <f t="shared" si="126"/>
        <v>0</v>
      </c>
      <c r="Z622" s="163">
        <f t="shared" si="126"/>
        <v>0</v>
      </c>
      <c r="AA622" s="163">
        <f t="shared" si="126"/>
        <v>0</v>
      </c>
      <c r="AB622" s="163">
        <f t="shared" si="126"/>
        <v>0</v>
      </c>
      <c r="AC622" s="163">
        <f t="shared" si="126"/>
        <v>0</v>
      </c>
      <c r="AD622" s="163">
        <f t="shared" si="126"/>
        <v>0</v>
      </c>
      <c r="AE622" s="163">
        <f t="shared" si="126"/>
        <v>0</v>
      </c>
      <c r="AF622" s="163">
        <f t="shared" si="126"/>
        <v>0</v>
      </c>
      <c r="AG622" s="163">
        <f t="shared" si="126"/>
        <v>0</v>
      </c>
      <c r="AH622" s="163">
        <f t="shared" si="126"/>
        <v>0</v>
      </c>
      <c r="AI622" s="163">
        <f t="shared" si="126"/>
        <v>0</v>
      </c>
      <c r="AJ622" s="163">
        <f t="shared" si="126"/>
        <v>0</v>
      </c>
      <c r="AK622" s="163">
        <f t="shared" si="126"/>
        <v>0</v>
      </c>
      <c r="AL622" s="163">
        <f t="shared" si="126"/>
        <v>0</v>
      </c>
      <c r="AM622" s="163">
        <f t="shared" ref="AM622:BI622" si="127">SUM(AM610:AM621)</f>
        <v>0</v>
      </c>
      <c r="AN622" s="163">
        <f t="shared" si="127"/>
        <v>0</v>
      </c>
      <c r="AO622" s="163">
        <f t="shared" si="127"/>
        <v>0</v>
      </c>
      <c r="AP622" s="163">
        <f t="shared" si="127"/>
        <v>0</v>
      </c>
      <c r="AQ622" s="163">
        <f t="shared" si="127"/>
        <v>0</v>
      </c>
      <c r="AR622" s="163">
        <f t="shared" si="127"/>
        <v>0</v>
      </c>
      <c r="AS622" s="163">
        <f t="shared" si="127"/>
        <v>0</v>
      </c>
      <c r="AT622" s="163">
        <f t="shared" si="127"/>
        <v>0</v>
      </c>
      <c r="AU622" s="163">
        <f t="shared" si="127"/>
        <v>0</v>
      </c>
      <c r="AV622" s="163">
        <f t="shared" si="127"/>
        <v>0</v>
      </c>
      <c r="AW622" s="163">
        <f t="shared" si="127"/>
        <v>0</v>
      </c>
      <c r="AX622" s="163">
        <f t="shared" si="127"/>
        <v>0</v>
      </c>
      <c r="AY622" s="163">
        <f t="shared" si="127"/>
        <v>0</v>
      </c>
      <c r="AZ622" s="163">
        <f t="shared" si="127"/>
        <v>0</v>
      </c>
      <c r="BA622" s="163">
        <f t="shared" si="127"/>
        <v>0</v>
      </c>
      <c r="BB622" s="163">
        <f t="shared" si="127"/>
        <v>0</v>
      </c>
      <c r="BC622" s="163">
        <f t="shared" si="127"/>
        <v>0</v>
      </c>
      <c r="BD622" s="163">
        <f t="shared" si="127"/>
        <v>0</v>
      </c>
      <c r="BE622" s="163">
        <f t="shared" si="127"/>
        <v>0</v>
      </c>
      <c r="BF622" s="163">
        <f t="shared" si="127"/>
        <v>0</v>
      </c>
      <c r="BG622" s="163">
        <f t="shared" si="127"/>
        <v>0</v>
      </c>
      <c r="BH622" s="163">
        <f t="shared" si="127"/>
        <v>0</v>
      </c>
      <c r="BI622" s="163">
        <f t="shared" si="127"/>
        <v>0</v>
      </c>
      <c r="BJ622" s="20"/>
      <c r="BK622" s="20"/>
      <c r="BL622"/>
      <c r="BM622"/>
      <c r="BN622"/>
      <c r="BO622"/>
      <c r="BP622"/>
      <c r="BQ622"/>
      <c r="BR622"/>
      <c r="BS622"/>
      <c r="BT622"/>
      <c r="BU622"/>
      <c r="BV622"/>
      <c r="BW622"/>
      <c r="BX622"/>
      <c r="BY622"/>
      <c r="BZ622"/>
      <c r="CA622"/>
      <c r="CB622"/>
      <c r="CC622"/>
      <c r="CD622"/>
      <c r="CE622"/>
      <c r="CF622"/>
      <c r="CG622"/>
      <c r="CH622"/>
      <c r="CI622"/>
      <c r="CJ622"/>
      <c r="CK622"/>
      <c r="CL622"/>
      <c r="CM622"/>
      <c r="CN622"/>
      <c r="CO622"/>
      <c r="CP622"/>
      <c r="CQ622"/>
      <c r="CR622"/>
      <c r="CS622"/>
      <c r="CT622"/>
      <c r="CU622"/>
      <c r="CV622"/>
      <c r="CW622"/>
      <c r="CX622"/>
      <c r="CY622"/>
      <c r="CZ622"/>
      <c r="DA622"/>
      <c r="DB622"/>
      <c r="DC622"/>
      <c r="DD622"/>
      <c r="DE622"/>
      <c r="DF622"/>
      <c r="DG622"/>
      <c r="DH622"/>
      <c r="DI622"/>
      <c r="DJ622"/>
      <c r="DK622"/>
      <c r="DL622"/>
      <c r="DM622"/>
      <c r="DN622"/>
      <c r="DO622"/>
      <c r="DP622"/>
      <c r="DQ622"/>
      <c r="DR622"/>
      <c r="DS622"/>
      <c r="DT622"/>
      <c r="DU622"/>
      <c r="DV622"/>
      <c r="DW622"/>
      <c r="DX622"/>
      <c r="DY622"/>
      <c r="DZ622"/>
      <c r="EA622"/>
      <c r="EB622"/>
      <c r="EC622"/>
      <c r="ED622"/>
      <c r="EE622"/>
      <c r="EF622"/>
      <c r="EG622"/>
      <c r="EH622"/>
      <c r="EI622"/>
      <c r="EJ622"/>
      <c r="EK622"/>
      <c r="EL622"/>
      <c r="EM622"/>
      <c r="EN622"/>
      <c r="EO622"/>
      <c r="EP622"/>
      <c r="EQ622"/>
      <c r="ER622"/>
      <c r="ES622"/>
      <c r="ET622"/>
      <c r="EU622"/>
      <c r="EV622"/>
      <c r="EW622"/>
      <c r="EX622"/>
      <c r="EY622"/>
      <c r="EZ622"/>
      <c r="FA622"/>
      <c r="FB622"/>
      <c r="FC622"/>
      <c r="FD622"/>
      <c r="FE622"/>
      <c r="FF622"/>
      <c r="FG622"/>
      <c r="FH622"/>
      <c r="FI622"/>
      <c r="FJ622"/>
      <c r="FK622"/>
      <c r="FL622"/>
      <c r="FM622"/>
      <c r="FN622"/>
      <c r="FO622"/>
      <c r="FP622"/>
      <c r="FQ622"/>
      <c r="FR622"/>
      <c r="FS622"/>
      <c r="FT622"/>
      <c r="FU622"/>
      <c r="FV622"/>
      <c r="FW622"/>
      <c r="FX622"/>
      <c r="FY622"/>
      <c r="FZ622"/>
      <c r="GA622"/>
      <c r="GB622"/>
      <c r="GC622"/>
      <c r="GD622"/>
      <c r="GE622"/>
      <c r="GF622"/>
      <c r="GG622"/>
      <c r="GH622"/>
      <c r="GI622"/>
      <c r="GJ622"/>
      <c r="GK622"/>
      <c r="GL622"/>
      <c r="GM622"/>
      <c r="GN622"/>
      <c r="GO622"/>
      <c r="GP622"/>
      <c r="GQ622"/>
      <c r="GR622"/>
      <c r="GS622"/>
      <c r="GT622"/>
      <c r="GU622"/>
      <c r="GV622"/>
      <c r="GW622"/>
      <c r="GX622"/>
      <c r="GY622"/>
      <c r="GZ622"/>
      <c r="HA622"/>
      <c r="HB622"/>
      <c r="HC622"/>
      <c r="HD622"/>
      <c r="HE622"/>
      <c r="HF622"/>
      <c r="HG622"/>
      <c r="HH622"/>
      <c r="HI622"/>
      <c r="HJ622"/>
      <c r="HK622"/>
      <c r="HL622"/>
      <c r="HM622"/>
      <c r="HN622"/>
      <c r="HO622"/>
      <c r="HP622"/>
      <c r="HQ622"/>
      <c r="HR622"/>
      <c r="HS622"/>
      <c r="HT622"/>
      <c r="HU622"/>
      <c r="HV622"/>
      <c r="HW622"/>
      <c r="HX622"/>
      <c r="HY622"/>
      <c r="HZ622"/>
      <c r="IA622"/>
      <c r="IB622"/>
      <c r="IC622"/>
      <c r="ID622"/>
      <c r="IE622"/>
      <c r="IF622"/>
      <c r="IG622"/>
      <c r="IH622"/>
      <c r="II622"/>
      <c r="IJ622"/>
      <c r="IK622"/>
      <c r="IL622"/>
      <c r="IM622"/>
      <c r="IN622"/>
      <c r="IO622"/>
      <c r="IP622"/>
      <c r="IQ622"/>
      <c r="IR622"/>
      <c r="IS622"/>
      <c r="IT622"/>
      <c r="IU622"/>
      <c r="IV622"/>
    </row>
    <row r="623" spans="1:256" s="5" customFormat="1" hidden="1" outlineLevel="2">
      <c r="A623" s="20"/>
      <c r="B623" s="45" t="str">
        <f>C635</f>
        <v>Ancillary substation equipment (dx)</v>
      </c>
      <c r="C623" s="46"/>
      <c r="D623" s="47" t="s">
        <v>72</v>
      </c>
      <c r="E623" s="46"/>
      <c r="F623" s="48"/>
      <c r="G623" s="167">
        <f>IF(G$3&gt;A12taxremlife,A12taxvalue-SUM($F623:F623),IF(A12taxremlife="N/A","n/a",A12taxvalue/A12taxremlife))</f>
        <v>4.2336526262063137</v>
      </c>
      <c r="H623" s="167">
        <f>IF(H$3&gt;A12taxremlife,A12taxvalue-SUM($F623:G623),IF(A12taxremlife="N/A","n/a",A12taxvalue/A12taxremlife))</f>
        <v>4.2336526262063137</v>
      </c>
      <c r="I623" s="167">
        <f>IF(I$3&gt;A12taxremlife,A12taxvalue-SUM($F623:H623),IF(A12taxremlife="N/A","n/a",A12taxvalue/A12taxremlife))</f>
        <v>4.2336526262063137</v>
      </c>
      <c r="J623" s="167">
        <f>IF(J$3&gt;A12taxremlife,A12taxvalue-SUM($F623:I623),IF(A12taxremlife="N/A","n/a",A12taxvalue/A12taxremlife))</f>
        <v>4.2336526262063137</v>
      </c>
      <c r="K623" s="167">
        <f>IF(K$3&gt;A12taxremlife,A12taxvalue-SUM($F623:J623),IF(A12taxremlife="N/A","n/a",A12taxvalue/A12taxremlife))</f>
        <v>4.2336526262063137</v>
      </c>
      <c r="L623" s="167">
        <f>IF(L$3&gt;A12taxremlife,A12taxvalue-SUM($F623:K623),IF(A12taxremlife="N/A","n/a",A12taxvalue/A12taxremlife))</f>
        <v>4.2336526262063137</v>
      </c>
      <c r="M623" s="167">
        <f>IF(M$3&gt;A12taxremlife,A12taxvalue-SUM($F623:L623),IF(A12taxremlife="N/A","n/a",A12taxvalue/A12taxremlife))</f>
        <v>4.2336526262063137</v>
      </c>
      <c r="N623" s="167">
        <f>IF(N$3&gt;A12taxremlife,A12taxvalue-SUM($F623:M623),IF(A12taxremlife="N/A","n/a",A12taxvalue/A12taxremlife))</f>
        <v>4.2336526262063137</v>
      </c>
      <c r="O623" s="167">
        <f>IF(O$3&gt;A12taxremlife,A12taxvalue-SUM($F623:N623),IF(A12taxremlife="N/A","n/a",A12taxvalue/A12taxremlife))</f>
        <v>4.2336526262063137</v>
      </c>
      <c r="P623" s="167">
        <f>IF(P$3&gt;A12taxremlife,A12taxvalue-SUM($F623:O623),IF(A12taxremlife="N/A","n/a",A12taxvalue/A12taxremlife))</f>
        <v>4.2336526262063137</v>
      </c>
      <c r="Q623" s="167">
        <f>IF(Q$3&gt;A12taxremlife,A12taxvalue-SUM($F623:P623),IF(A12taxremlife="N/A","n/a",A12taxvalue/A12taxremlife))</f>
        <v>4.2336526262063137</v>
      </c>
      <c r="R623" s="167">
        <f>IF(R$3&gt;A12taxremlife,A12taxvalue-SUM($F623:Q623),IF(A12taxremlife="N/A","n/a",A12taxvalue/A12taxremlife))</f>
        <v>4.2336526262063137</v>
      </c>
      <c r="S623" s="167">
        <f>IF(S$3&gt;A12taxremlife,A12taxvalue-SUM($F623:R623),IF(A12taxremlife="N/A","n/a",A12taxvalue/A12taxremlife))</f>
        <v>2.154505938406686</v>
      </c>
      <c r="T623" s="167">
        <f>IF(T$3&gt;A12taxremlife,A12taxvalue-SUM($F623:S623),IF(A12taxremlife="N/A","n/a",A12taxvalue/A12taxremlife))</f>
        <v>0</v>
      </c>
      <c r="U623" s="167">
        <f>IF(U$3&gt;A12taxremlife,A12taxvalue-SUM($F623:T623),IF(A12taxremlife="N/A","n/a",A12taxvalue/A12taxremlife))</f>
        <v>0</v>
      </c>
      <c r="V623" s="167">
        <f>IF(V$3&gt;A12taxremlife,A12taxvalue-SUM($F623:U623),IF(A12taxremlife="N/A","n/a",A12taxvalue/A12taxremlife))</f>
        <v>0</v>
      </c>
      <c r="W623" s="167">
        <f>IF(W$3&gt;A12taxremlife,A12taxvalue-SUM($F623:V623),IF(A12taxremlife="N/A","n/a",A12taxvalue/A12taxremlife))</f>
        <v>0</v>
      </c>
      <c r="X623" s="167">
        <f>IF(X$3&gt;A12taxremlife,A12taxvalue-SUM($F623:W623),IF(A12taxremlife="N/A","n/a",A12taxvalue/A12taxremlife))</f>
        <v>0</v>
      </c>
      <c r="Y623" s="167">
        <f>IF(Y$3&gt;A12taxremlife,A12taxvalue-SUM($F623:X623),IF(A12taxremlife="N/A","n/a",A12taxvalue/A12taxremlife))</f>
        <v>0</v>
      </c>
      <c r="Z623" s="167">
        <f>IF(Z$3&gt;A12taxremlife,A12taxvalue-SUM($F623:Y623),IF(A12taxremlife="N/A","n/a",A12taxvalue/A12taxremlife))</f>
        <v>0</v>
      </c>
      <c r="AA623" s="167">
        <f>IF(AA$3&gt;A12taxremlife,A12taxvalue-SUM($F623:Z623),IF(A12taxremlife="N/A","n/a",A12taxvalue/A12taxremlife))</f>
        <v>0</v>
      </c>
      <c r="AB623" s="167">
        <f>IF(AB$3&gt;A12taxremlife,A12taxvalue-SUM($F623:AA623),IF(A12taxremlife="N/A","n/a",A12taxvalue/A12taxremlife))</f>
        <v>0</v>
      </c>
      <c r="AC623" s="167">
        <f>IF(AC$3&gt;A12taxremlife,A12taxvalue-SUM($F623:AB623),IF(A12taxremlife="N/A","n/a",A12taxvalue/A12taxremlife))</f>
        <v>0</v>
      </c>
      <c r="AD623" s="167">
        <f>IF(AD$3&gt;A12taxremlife,A12taxvalue-SUM($F623:AC623),IF(A12taxremlife="N/A","n/a",A12taxvalue/A12taxremlife))</f>
        <v>0</v>
      </c>
      <c r="AE623" s="167">
        <f>IF(AE$3&gt;A12taxremlife,A12taxvalue-SUM($F623:AD623),IF(A12taxremlife="N/A","n/a",A12taxvalue/A12taxremlife))</f>
        <v>0</v>
      </c>
      <c r="AF623" s="167">
        <f>IF(AF$3&gt;A12taxremlife,A12taxvalue-SUM($F623:AE623),IF(A12taxremlife="N/A","n/a",A12taxvalue/A12taxremlife))</f>
        <v>0</v>
      </c>
      <c r="AG623" s="167">
        <f>IF(AG$3&gt;A12taxremlife,A12taxvalue-SUM($F623:AF623),IF(A12taxremlife="N/A","n/a",A12taxvalue/A12taxremlife))</f>
        <v>0</v>
      </c>
      <c r="AH623" s="167">
        <f>IF(AH$3&gt;A12taxremlife,A12taxvalue-SUM($F623:AG623),IF(A12taxremlife="N/A","n/a",A12taxvalue/A12taxremlife))</f>
        <v>0</v>
      </c>
      <c r="AI623" s="167">
        <f>IF(AI$3&gt;A12taxremlife,A12taxvalue-SUM($F623:AH623),IF(A12taxremlife="N/A","n/a",A12taxvalue/A12taxremlife))</f>
        <v>0</v>
      </c>
      <c r="AJ623" s="167">
        <f>IF(AJ$3&gt;A12taxremlife,A12taxvalue-SUM($F623:AI623),IF(A12taxremlife="N/A","n/a",A12taxvalue/A12taxremlife))</f>
        <v>0</v>
      </c>
      <c r="AK623" s="167">
        <f>IF(AK$3&gt;A12taxremlife,A12taxvalue-SUM($F623:AJ623),IF(A12taxremlife="N/A","n/a",A12taxvalue/A12taxremlife))</f>
        <v>0</v>
      </c>
      <c r="AL623" s="167">
        <f>IF(AL$3&gt;A12taxremlife,A12taxvalue-SUM($F623:AK623),IF(A12taxremlife="N/A","n/a",A12taxvalue/A12taxremlife))</f>
        <v>0</v>
      </c>
      <c r="AM623" s="167">
        <f>IF(AM$3&gt;A12taxremlife,A12taxvalue-SUM($F623:AL623),IF(A12taxremlife="N/A","n/a",A12taxvalue/A12taxremlife))</f>
        <v>0</v>
      </c>
      <c r="AN623" s="167">
        <f>IF(AN$3&gt;A12taxremlife,A12taxvalue-SUM($F623:AM623),IF(A12taxremlife="N/A","n/a",A12taxvalue/A12taxremlife))</f>
        <v>0</v>
      </c>
      <c r="AO623" s="167">
        <f>IF(AO$3&gt;A12taxremlife,A12taxvalue-SUM($F623:AN623),IF(A12taxremlife="N/A","n/a",A12taxvalue/A12taxremlife))</f>
        <v>0</v>
      </c>
      <c r="AP623" s="167">
        <f>IF(AP$3&gt;A12taxremlife,A12taxvalue-SUM($F623:AO623),IF(A12taxremlife="N/A","n/a",A12taxvalue/A12taxremlife))</f>
        <v>0</v>
      </c>
      <c r="AQ623" s="167">
        <f>IF(AQ$3&gt;A12taxremlife,A12taxvalue-SUM($F623:AP623),IF(A12taxremlife="N/A","n/a",A12taxvalue/A12taxremlife))</f>
        <v>0</v>
      </c>
      <c r="AR623" s="167">
        <f>IF(AR$3&gt;A12taxremlife,A12taxvalue-SUM($F623:AQ623),IF(A12taxremlife="N/A","n/a",A12taxvalue/A12taxremlife))</f>
        <v>0</v>
      </c>
      <c r="AS623" s="167">
        <f>IF(AS$3&gt;A12taxremlife,A12taxvalue-SUM($F623:AR623),IF(A12taxremlife="N/A","n/a",A12taxvalue/A12taxremlife))</f>
        <v>0</v>
      </c>
      <c r="AT623" s="167">
        <f>IF(AT$3&gt;A12taxremlife,A12taxvalue-SUM($F623:AS623),IF(A12taxremlife="N/A","n/a",A12taxvalue/A12taxremlife))</f>
        <v>0</v>
      </c>
      <c r="AU623" s="167">
        <f>IF(AU$3&gt;A12taxremlife,A12taxvalue-SUM($F623:AT623),IF(A12taxremlife="N/A","n/a",A12taxvalue/A12taxremlife))</f>
        <v>0</v>
      </c>
      <c r="AV623" s="167">
        <f>IF(AV$3&gt;A12taxremlife,A12taxvalue-SUM($F623:AU623),IF(A12taxremlife="N/A","n/a",A12taxvalue/A12taxremlife))</f>
        <v>0</v>
      </c>
      <c r="AW623" s="167">
        <f>IF(AW$3&gt;A12taxremlife,A12taxvalue-SUM($F623:AV623),IF(A12taxremlife="N/A","n/a",A12taxvalue/A12taxremlife))</f>
        <v>0</v>
      </c>
      <c r="AX623" s="167">
        <f>IF(AX$3&gt;A12taxremlife,A12taxvalue-SUM($F623:AW623),IF(A12taxremlife="N/A","n/a",A12taxvalue/A12taxremlife))</f>
        <v>0</v>
      </c>
      <c r="AY623" s="167">
        <f>IF(AY$3&gt;A12taxremlife,A12taxvalue-SUM($F623:AX623),IF(A12taxremlife="N/A","n/a",A12taxvalue/A12taxremlife))</f>
        <v>0</v>
      </c>
      <c r="AZ623" s="167">
        <f>IF(AZ$3&gt;A12taxremlife,A12taxvalue-SUM($F623:AY623),IF(A12taxremlife="N/A","n/a",A12taxvalue/A12taxremlife))</f>
        <v>0</v>
      </c>
      <c r="BA623" s="167">
        <f>IF(BA$3&gt;A12taxremlife,A12taxvalue-SUM($F623:AZ623),IF(A12taxremlife="N/A","n/a",A12taxvalue/A12taxremlife))</f>
        <v>0</v>
      </c>
      <c r="BB623" s="167">
        <f>IF(BB$3&gt;A12taxremlife,A12taxvalue-SUM($F623:BA623),IF(A12taxremlife="N/A","n/a",A12taxvalue/A12taxremlife))</f>
        <v>0</v>
      </c>
      <c r="BC623" s="167">
        <f>IF(BC$3&gt;A12taxremlife,A12taxvalue-SUM($F623:BB623),IF(A12taxremlife="N/A","n/a",A12taxvalue/A12taxremlife))</f>
        <v>0</v>
      </c>
      <c r="BD623" s="167">
        <f>IF(BD$3&gt;A12taxremlife,A12taxvalue-SUM($F623:BC623),IF(A12taxremlife="N/A","n/a",A12taxvalue/A12taxremlife))</f>
        <v>0</v>
      </c>
      <c r="BE623" s="167">
        <f>IF(BE$3&gt;A12taxremlife,A12taxvalue-SUM($F623:BD623),IF(A12taxremlife="N/A","n/a",A12taxvalue/A12taxremlife))</f>
        <v>0</v>
      </c>
      <c r="BF623" s="167">
        <f>IF(BF$3&gt;A12taxremlife,A12taxvalue-SUM($F623:BE623),IF(A12taxremlife="N/A","n/a",A12taxvalue/A12taxremlife))</f>
        <v>0</v>
      </c>
      <c r="BG623" s="167">
        <f>IF(BG$3&gt;A12taxremlife,A12taxvalue-SUM($F623:BF623),IF(A12taxremlife="N/A","n/a",A12taxvalue/A12taxremlife))</f>
        <v>0</v>
      </c>
      <c r="BH623" s="167">
        <f>IF(BH$3&gt;A12taxremlife,A12taxvalue-SUM($F623:BG623),IF(A12taxremlife="N/A","n/a",A12taxvalue/A12taxremlife))</f>
        <v>0</v>
      </c>
      <c r="BI623" s="167">
        <f>IF(BI$3&gt;A12taxremlife,A12taxvalue-SUM($F623:BH623),IF(A12taxremlife="N/A","n/a",A12taxvalue/A12taxremlife))</f>
        <v>0</v>
      </c>
      <c r="BJ623" s="20"/>
      <c r="BK623" s="20"/>
      <c r="BL623"/>
      <c r="BM623"/>
      <c r="BN623"/>
      <c r="BO623"/>
      <c r="BP623"/>
      <c r="BQ623"/>
      <c r="BR623"/>
      <c r="BS623"/>
      <c r="BT623"/>
      <c r="BU623"/>
      <c r="BV623"/>
      <c r="BW623"/>
      <c r="BX623"/>
      <c r="BY623"/>
      <c r="BZ623"/>
      <c r="CA623"/>
      <c r="CB623"/>
      <c r="CC623"/>
      <c r="CD623"/>
      <c r="CE623"/>
      <c r="CF623"/>
      <c r="CG623"/>
      <c r="CH623"/>
      <c r="CI623"/>
      <c r="CJ623"/>
      <c r="CK623"/>
      <c r="CL623"/>
      <c r="CM623"/>
      <c r="CN623"/>
      <c r="CO623"/>
      <c r="CP623"/>
      <c r="CQ623"/>
      <c r="CR623"/>
      <c r="CS623"/>
      <c r="CT623"/>
      <c r="CU623"/>
      <c r="CV623"/>
      <c r="CW623"/>
      <c r="CX623"/>
      <c r="CY623"/>
      <c r="CZ623"/>
      <c r="DA623"/>
      <c r="DB623"/>
      <c r="DC623"/>
      <c r="DD623"/>
      <c r="DE623"/>
      <c r="DF623"/>
      <c r="DG623"/>
      <c r="DH623"/>
      <c r="DI623"/>
      <c r="DJ623"/>
      <c r="DK623"/>
      <c r="DL623"/>
      <c r="DM623"/>
      <c r="DN623"/>
      <c r="DO623"/>
      <c r="DP623"/>
      <c r="DQ623"/>
      <c r="DR623"/>
      <c r="DS623"/>
      <c r="DT623"/>
      <c r="DU623"/>
      <c r="DV623"/>
      <c r="DW623"/>
      <c r="DX623"/>
      <c r="DY623"/>
      <c r="DZ623"/>
      <c r="EA623"/>
      <c r="EB623"/>
      <c r="EC623"/>
      <c r="ED623"/>
      <c r="EE623"/>
      <c r="EF623"/>
      <c r="EG623"/>
      <c r="EH623"/>
      <c r="EI623"/>
      <c r="EJ623"/>
      <c r="EK623"/>
      <c r="EL623"/>
      <c r="EM623"/>
      <c r="EN623"/>
      <c r="EO623"/>
      <c r="EP623"/>
      <c r="EQ623"/>
      <c r="ER623"/>
      <c r="ES623"/>
      <c r="ET623"/>
      <c r="EU623"/>
      <c r="EV623"/>
      <c r="EW623"/>
      <c r="EX623"/>
      <c r="EY623"/>
      <c r="EZ623"/>
      <c r="FA623"/>
      <c r="FB623"/>
      <c r="FC623"/>
      <c r="FD623"/>
      <c r="FE623"/>
      <c r="FF623"/>
      <c r="FG623"/>
      <c r="FH623"/>
      <c r="FI623"/>
      <c r="FJ623"/>
      <c r="FK623"/>
      <c r="FL623"/>
      <c r="FM623"/>
      <c r="FN623"/>
      <c r="FO623"/>
      <c r="FP623"/>
      <c r="FQ623"/>
      <c r="FR623"/>
      <c r="FS623"/>
      <c r="FT623"/>
      <c r="FU623"/>
      <c r="FV623"/>
      <c r="FW623"/>
      <c r="FX623"/>
      <c r="FY623"/>
      <c r="FZ623"/>
      <c r="GA623"/>
      <c r="GB623"/>
      <c r="GC623"/>
      <c r="GD623"/>
      <c r="GE623"/>
      <c r="GF623"/>
      <c r="GG623"/>
      <c r="GH623"/>
      <c r="GI623"/>
      <c r="GJ623"/>
      <c r="GK623"/>
      <c r="GL623"/>
      <c r="GM623"/>
      <c r="GN623"/>
      <c r="GO623"/>
      <c r="GP623"/>
      <c r="GQ623"/>
      <c r="GR623"/>
      <c r="GS623"/>
      <c r="GT623"/>
      <c r="GU623"/>
      <c r="GV623"/>
      <c r="GW623"/>
      <c r="GX623"/>
      <c r="GY623"/>
      <c r="GZ623"/>
      <c r="HA623"/>
      <c r="HB623"/>
      <c r="HC623"/>
      <c r="HD623"/>
      <c r="HE623"/>
      <c r="HF623"/>
      <c r="HG623"/>
      <c r="HH623"/>
      <c r="HI623"/>
      <c r="HJ623"/>
      <c r="HK623"/>
      <c r="HL623"/>
      <c r="HM623"/>
      <c r="HN623"/>
      <c r="HO623"/>
      <c r="HP623"/>
      <c r="HQ623"/>
      <c r="HR623"/>
      <c r="HS623"/>
      <c r="HT623"/>
      <c r="HU623"/>
      <c r="HV623"/>
      <c r="HW623"/>
      <c r="HX623"/>
      <c r="HY623"/>
      <c r="HZ623"/>
      <c r="IA623"/>
      <c r="IB623"/>
      <c r="IC623"/>
      <c r="ID623"/>
      <c r="IE623"/>
      <c r="IF623"/>
      <c r="IG623"/>
      <c r="IH623"/>
      <c r="II623"/>
      <c r="IJ623"/>
      <c r="IK623"/>
      <c r="IL623"/>
      <c r="IM623"/>
      <c r="IN623"/>
      <c r="IO623"/>
      <c r="IP623"/>
      <c r="IQ623"/>
      <c r="IR623"/>
      <c r="IS623"/>
      <c r="IT623"/>
      <c r="IU623"/>
      <c r="IV623"/>
    </row>
    <row r="624" spans="1:256" s="5" customFormat="1" hidden="1" outlineLevel="2">
      <c r="A624" s="20"/>
      <c r="B624" s="20"/>
      <c r="C624" s="38"/>
      <c r="D624" s="641" t="s">
        <v>71</v>
      </c>
      <c r="E624" s="287">
        <v>0</v>
      </c>
      <c r="F624" s="40"/>
      <c r="G624" s="168"/>
      <c r="H624" s="168"/>
      <c r="I624" s="168"/>
      <c r="J624" s="168"/>
      <c r="K624" s="168"/>
      <c r="L624" s="168"/>
      <c r="M624" s="168"/>
      <c r="N624" s="168"/>
      <c r="O624" s="168"/>
      <c r="P624" s="168"/>
      <c r="Q624" s="168"/>
      <c r="R624" s="168"/>
      <c r="S624" s="168"/>
      <c r="T624" s="168"/>
      <c r="U624" s="168"/>
      <c r="V624" s="168"/>
      <c r="W624" s="168"/>
      <c r="X624" s="168"/>
      <c r="Y624" s="168"/>
      <c r="Z624" s="168"/>
      <c r="AA624" s="168"/>
      <c r="AB624" s="168"/>
      <c r="AC624" s="168"/>
      <c r="AD624" s="168"/>
      <c r="AE624" s="168"/>
      <c r="AF624" s="168"/>
      <c r="AG624" s="168"/>
      <c r="AH624" s="168"/>
      <c r="AI624" s="168"/>
      <c r="AJ624" s="168"/>
      <c r="AK624" s="168"/>
      <c r="AL624" s="168"/>
      <c r="AM624" s="168"/>
      <c r="AN624" s="168"/>
      <c r="AO624" s="168"/>
      <c r="AP624" s="168"/>
      <c r="AQ624" s="168"/>
      <c r="AR624" s="168"/>
      <c r="AS624" s="168"/>
      <c r="AT624" s="168"/>
      <c r="AU624" s="168"/>
      <c r="AV624" s="168"/>
      <c r="AW624" s="168"/>
      <c r="AX624" s="168"/>
      <c r="AY624" s="168"/>
      <c r="AZ624" s="168"/>
      <c r="BA624" s="168"/>
      <c r="BB624" s="168"/>
      <c r="BC624" s="168"/>
      <c r="BD624" s="168"/>
      <c r="BE624" s="168"/>
      <c r="BF624" s="168"/>
      <c r="BG624" s="168"/>
      <c r="BH624" s="168"/>
      <c r="BI624" s="168"/>
      <c r="BJ624" s="20"/>
      <c r="BK624" s="20"/>
      <c r="BL624"/>
      <c r="BM624"/>
      <c r="BN624"/>
      <c r="BO624"/>
      <c r="BP624"/>
      <c r="BQ624"/>
      <c r="BR624"/>
      <c r="BS624"/>
      <c r="BT624"/>
      <c r="BU624"/>
      <c r="BV624"/>
      <c r="BW624"/>
      <c r="BX624"/>
      <c r="BY624"/>
      <c r="BZ624"/>
      <c r="CA624"/>
      <c r="CB624"/>
      <c r="CC624"/>
      <c r="CD624"/>
      <c r="CE624"/>
      <c r="CF624"/>
      <c r="CG624"/>
      <c r="CH624"/>
      <c r="CI624"/>
      <c r="CJ624"/>
      <c r="CK624"/>
      <c r="CL624"/>
      <c r="CM624"/>
      <c r="CN624"/>
      <c r="CO624"/>
      <c r="CP624"/>
      <c r="CQ624"/>
      <c r="CR624"/>
      <c r="CS624"/>
      <c r="CT624"/>
      <c r="CU624"/>
      <c r="CV624"/>
      <c r="CW624"/>
      <c r="CX624"/>
      <c r="CY624"/>
      <c r="CZ624"/>
      <c r="DA624"/>
      <c r="DB624"/>
      <c r="DC624"/>
      <c r="DD624"/>
      <c r="DE624"/>
      <c r="DF624"/>
      <c r="DG624"/>
      <c r="DH624"/>
      <c r="DI624"/>
      <c r="DJ624"/>
      <c r="DK624"/>
      <c r="DL624"/>
      <c r="DM624"/>
      <c r="DN624"/>
      <c r="DO624"/>
      <c r="DP624"/>
      <c r="DQ624"/>
      <c r="DR624"/>
      <c r="DS624"/>
      <c r="DT624"/>
      <c r="DU624"/>
      <c r="DV624"/>
      <c r="DW624"/>
      <c r="DX624"/>
      <c r="DY624"/>
      <c r="DZ624"/>
      <c r="EA624"/>
      <c r="EB624"/>
      <c r="EC624"/>
      <c r="ED624"/>
      <c r="EE624"/>
      <c r="EF624"/>
      <c r="EG624"/>
      <c r="EH624"/>
      <c r="EI624"/>
      <c r="EJ624"/>
      <c r="EK624"/>
      <c r="EL624"/>
      <c r="EM624"/>
      <c r="EN624"/>
      <c r="EO624"/>
      <c r="EP624"/>
      <c r="EQ624"/>
      <c r="ER624"/>
      <c r="ES624"/>
      <c r="ET624"/>
      <c r="EU624"/>
      <c r="EV624"/>
      <c r="EW624"/>
      <c r="EX624"/>
      <c r="EY624"/>
      <c r="EZ624"/>
      <c r="FA624"/>
      <c r="FB624"/>
      <c r="FC624"/>
      <c r="FD624"/>
      <c r="FE624"/>
      <c r="FF624"/>
      <c r="FG624"/>
      <c r="FH624"/>
      <c r="FI624"/>
      <c r="FJ624"/>
      <c r="FK624"/>
      <c r="FL624"/>
      <c r="FM624"/>
      <c r="FN624"/>
      <c r="FO624"/>
      <c r="FP624"/>
      <c r="FQ624"/>
      <c r="FR624"/>
      <c r="FS624"/>
      <c r="FT624"/>
      <c r="FU624"/>
      <c r="FV624"/>
      <c r="FW624"/>
      <c r="FX624"/>
      <c r="FY624"/>
      <c r="FZ624"/>
      <c r="GA624"/>
      <c r="GB624"/>
      <c r="GC624"/>
      <c r="GD624"/>
      <c r="GE624"/>
      <c r="GF624"/>
      <c r="GG624"/>
      <c r="GH624"/>
      <c r="GI624"/>
      <c r="GJ624"/>
      <c r="GK624"/>
      <c r="GL624"/>
      <c r="GM624"/>
      <c r="GN624"/>
      <c r="GO624"/>
      <c r="GP624"/>
      <c r="GQ624"/>
      <c r="GR624"/>
      <c r="GS624"/>
      <c r="GT624"/>
      <c r="GU624"/>
      <c r="GV624"/>
      <c r="GW624"/>
      <c r="GX624"/>
      <c r="GY624"/>
      <c r="GZ624"/>
      <c r="HA624"/>
      <c r="HB624"/>
      <c r="HC624"/>
      <c r="HD624"/>
      <c r="HE624"/>
      <c r="HF624"/>
      <c r="HG624"/>
      <c r="HH624"/>
      <c r="HI624"/>
      <c r="HJ624"/>
      <c r="HK624"/>
      <c r="HL624"/>
      <c r="HM624"/>
      <c r="HN624"/>
      <c r="HO624"/>
      <c r="HP624"/>
      <c r="HQ624"/>
      <c r="HR624"/>
      <c r="HS624"/>
      <c r="HT624"/>
      <c r="HU624"/>
      <c r="HV624"/>
      <c r="HW624"/>
      <c r="HX624"/>
      <c r="HY624"/>
      <c r="HZ624"/>
      <c r="IA624"/>
      <c r="IB624"/>
      <c r="IC624"/>
      <c r="ID624"/>
      <c r="IE624"/>
      <c r="IF624"/>
      <c r="IG624"/>
      <c r="IH624"/>
      <c r="II624"/>
      <c r="IJ624"/>
      <c r="IK624"/>
      <c r="IL624"/>
      <c r="IM624"/>
      <c r="IN624"/>
      <c r="IO624"/>
      <c r="IP624"/>
      <c r="IQ624"/>
      <c r="IR624"/>
      <c r="IS624"/>
      <c r="IT624"/>
      <c r="IU624"/>
      <c r="IV624"/>
    </row>
    <row r="625" spans="1:256" s="5" customFormat="1" hidden="1" outlineLevel="2">
      <c r="A625" s="20"/>
      <c r="B625" s="20"/>
      <c r="C625" s="38"/>
      <c r="D625" s="641"/>
      <c r="E625" s="287">
        <v>1</v>
      </c>
      <c r="F625" s="40"/>
      <c r="G625" s="312"/>
      <c r="H625" s="168">
        <f>IF(A12taxstdlife="n/a","n/a",IF(H$3&gt;(A12taxstdlife+$E625),((Input!$G$154+Input!$G$120)*$G$7)-SUM($G625:G625),((Input!$G$154+Input!$G$120)*$G$7)/A12taxstdlife))</f>
        <v>2.9261963605113617</v>
      </c>
      <c r="I625" s="168">
        <f>IF(A12taxstdlife="n/a","n/a",IF(I$3&gt;(A12taxstdlife+$E625),((Input!$G$154+Input!$G$120)*$G$7)-SUM($G625:H625),((Input!$G$154+Input!$G$120)*$G$7)/A12taxstdlife))</f>
        <v>2.9261963605113617</v>
      </c>
      <c r="J625" s="168">
        <f>IF(A12taxstdlife="n/a","n/a",IF(J$3&gt;(A12taxstdlife+$E625),((Input!$G$154+Input!$G$120)*$G$7)-SUM($G625:I625),((Input!$G$154+Input!$G$120)*$G$7)/A12taxstdlife))</f>
        <v>2.9261963605113617</v>
      </c>
      <c r="K625" s="168">
        <f>IF(A12taxstdlife="n/a","n/a",IF(K$3&gt;(A12taxstdlife+$E625),((Input!$G$154+Input!$G$120)*$G$7)-SUM($G625:J625),((Input!$G$154+Input!$G$120)*$G$7)/A12taxstdlife))</f>
        <v>2.9261963605113617</v>
      </c>
      <c r="L625" s="168">
        <f>IF(A12taxstdlife="n/a","n/a",IF(L$3&gt;(A12taxstdlife+$E625),((Input!$G$154+Input!$G$120)*$G$7)-SUM($G625:K625),((Input!$G$154+Input!$G$120)*$G$7)/A12taxstdlife))</f>
        <v>2.9261963605113617</v>
      </c>
      <c r="M625" s="168">
        <f>IF(A12taxstdlife="n/a","n/a",IF(M$3&gt;(A12taxstdlife+$E625),((Input!$G$154+Input!$G$120)*$G$7)-SUM($G625:L625),((Input!$G$154+Input!$G$120)*$G$7)/A12taxstdlife))</f>
        <v>2.9261963605113617</v>
      </c>
      <c r="N625" s="168">
        <f>IF(A12taxstdlife="n/a","n/a",IF(N$3&gt;(A12taxstdlife+$E625),((Input!$G$154+Input!$G$120)*$G$7)-SUM($G625:M625),((Input!$G$154+Input!$G$120)*$G$7)/A12taxstdlife))</f>
        <v>2.9261963605113617</v>
      </c>
      <c r="O625" s="168">
        <f>IF(A12taxstdlife="n/a","n/a",IF(O$3&gt;(A12taxstdlife+$E625),((Input!$G$154+Input!$G$120)*$G$7)-SUM($G625:N625),((Input!$G$154+Input!$G$120)*$G$7)/A12taxstdlife))</f>
        <v>2.9261963605113617</v>
      </c>
      <c r="P625" s="168">
        <f>IF(A12taxstdlife="n/a","n/a",IF(P$3&gt;(A12taxstdlife+$E625),((Input!$G$154+Input!$G$120)*$G$7)-SUM($G625:O625),((Input!$G$154+Input!$G$120)*$G$7)/A12taxstdlife))</f>
        <v>2.9261963605113617</v>
      </c>
      <c r="Q625" s="168">
        <f>IF(A12taxstdlife="n/a","n/a",IF(Q$3&gt;(A12taxstdlife+$E625),((Input!$G$154+Input!$G$120)*$G$7)-SUM($G625:P625),((Input!$G$154+Input!$G$120)*$G$7)/A12taxstdlife))</f>
        <v>2.9261963605113617</v>
      </c>
      <c r="R625" s="168">
        <f>IF(A12taxstdlife="n/a","n/a",IF(R$3&gt;(A12taxstdlife+$E625),((Input!$G$154+Input!$G$120)*$G$7)-SUM($G625:Q625),((Input!$G$154+Input!$G$120)*$G$7)/A12taxstdlife))</f>
        <v>2.9261963605113617</v>
      </c>
      <c r="S625" s="168">
        <f>IF(A12taxstdlife="n/a","n/a",IF(S$3&gt;(A12taxstdlife+$E625),((Input!$G$154+Input!$G$120)*$G$7)-SUM($G625:R625),((Input!$G$154+Input!$G$120)*$G$7)/A12taxstdlife))</f>
        <v>2.9261963605113617</v>
      </c>
      <c r="T625" s="168">
        <f>IF(A12taxstdlife="n/a","n/a",IF(T$3&gt;(A12taxstdlife+$E625),((Input!$G$154+Input!$G$120)*$G$7)-SUM($G625:S625),((Input!$G$154+Input!$G$120)*$G$7)/A12taxstdlife))</f>
        <v>2.9261963605113617</v>
      </c>
      <c r="U625" s="168">
        <f>IF(A12taxstdlife="n/a","n/a",IF(U$3&gt;(A12taxstdlife+$E625),((Input!$G$154+Input!$G$120)*$G$7)-SUM($G625:T625),((Input!$G$154+Input!$G$120)*$G$7)/A12taxstdlife))</f>
        <v>2.9261963605113617</v>
      </c>
      <c r="V625" s="168">
        <f>IF(A12taxstdlife="n/a","n/a",IF(V$3&gt;(A12taxstdlife+$E625),((Input!$G$154+Input!$G$120)*$G$7)-SUM($G625:U625),((Input!$G$154+Input!$G$120)*$G$7)/A12taxstdlife))</f>
        <v>2.9261963605113617</v>
      </c>
      <c r="W625" s="168">
        <f>IF(A12taxstdlife="n/a","n/a",IF(W$3&gt;(A12taxstdlife+$E625),((Input!$G$154+Input!$G$120)*$G$7)-SUM($G625:V625),((Input!$G$154+Input!$G$120)*$G$7)/A12taxstdlife))</f>
        <v>0</v>
      </c>
      <c r="X625" s="168">
        <f>IF(A12taxstdlife="n/a","n/a",IF(X$3&gt;(A12taxstdlife+$E625),((Input!$G$154+Input!$G$120)*$G$7)-SUM($G625:W625),((Input!$G$154+Input!$G$120)*$G$7)/A12taxstdlife))</f>
        <v>0</v>
      </c>
      <c r="Y625" s="168">
        <f>IF(A12taxstdlife="n/a","n/a",IF(Y$3&gt;(A12taxstdlife+$E625),((Input!$G$154+Input!$G$120)*$G$7)-SUM($G625:X625),((Input!$G$154+Input!$G$120)*$G$7)/A12taxstdlife))</f>
        <v>0</v>
      </c>
      <c r="Z625" s="168">
        <f>IF(A12taxstdlife="n/a","n/a",IF(Z$3&gt;(A12taxstdlife+$E625),((Input!$G$154+Input!$G$120)*$G$7)-SUM($G625:Y625),((Input!$G$154+Input!$G$120)*$G$7)/A12taxstdlife))</f>
        <v>0</v>
      </c>
      <c r="AA625" s="168">
        <f>IF(A12taxstdlife="n/a","n/a",IF(AA$3&gt;(A12taxstdlife+$E625),((Input!$G$154+Input!$G$120)*$G$7)-SUM($G625:Z625),((Input!$G$154+Input!$G$120)*$G$7)/A12taxstdlife))</f>
        <v>0</v>
      </c>
      <c r="AB625" s="168">
        <f>IF(A12taxstdlife="n/a","n/a",IF(AB$3&gt;(A12taxstdlife+$E625),((Input!$G$154+Input!$G$120)*$G$7)-SUM($G625:AA625),((Input!$G$154+Input!$G$120)*$G$7)/A12taxstdlife))</f>
        <v>0</v>
      </c>
      <c r="AC625" s="168">
        <f>IF(A12taxstdlife="n/a","n/a",IF(AC$3&gt;(A12taxstdlife+$E625),((Input!$G$154+Input!$G$120)*$G$7)-SUM($G625:AB625),((Input!$G$154+Input!$G$120)*$G$7)/A12taxstdlife))</f>
        <v>0</v>
      </c>
      <c r="AD625" s="168">
        <f>IF(A12taxstdlife="n/a","n/a",IF(AD$3&gt;(A12taxstdlife+$E625),((Input!$G$154+Input!$G$120)*$G$7)-SUM($G625:AC625),((Input!$G$154+Input!$G$120)*$G$7)/A12taxstdlife))</f>
        <v>0</v>
      </c>
      <c r="AE625" s="168">
        <f>IF(A12taxstdlife="n/a","n/a",IF(AE$3&gt;(A12taxstdlife+$E625),((Input!$G$154+Input!$G$120)*$G$7)-SUM($G625:AD625),((Input!$G$154+Input!$G$120)*$G$7)/A12taxstdlife))</f>
        <v>0</v>
      </c>
      <c r="AF625" s="168">
        <f>IF(A12taxstdlife="n/a","n/a",IF(AF$3&gt;(A12taxstdlife+$E625),((Input!$G$154+Input!$G$120)*$G$7)-SUM($G625:AE625),((Input!$G$154+Input!$G$120)*$G$7)/A12taxstdlife))</f>
        <v>0</v>
      </c>
      <c r="AG625" s="168">
        <f>IF(A12taxstdlife="n/a","n/a",IF(AG$3&gt;(A12taxstdlife+$E625),((Input!$G$154+Input!$G$120)*$G$7)-SUM($G625:AF625),((Input!$G$154+Input!$G$120)*$G$7)/A12taxstdlife))</f>
        <v>0</v>
      </c>
      <c r="AH625" s="168">
        <f>IF(A12taxstdlife="n/a","n/a",IF(AH$3&gt;(A12taxstdlife+$E625),((Input!$G$154+Input!$G$120)*$G$7)-SUM($G625:AG625),((Input!$G$154+Input!$G$120)*$G$7)/A12taxstdlife))</f>
        <v>0</v>
      </c>
      <c r="AI625" s="168">
        <f>IF(A12taxstdlife="n/a","n/a",IF(AI$3&gt;(A12taxstdlife+$E625),((Input!$G$154+Input!$G$120)*$G$7)-SUM($G625:AH625),((Input!$G$154+Input!$G$120)*$G$7)/A12taxstdlife))</f>
        <v>0</v>
      </c>
      <c r="AJ625" s="168">
        <f>IF(A12taxstdlife="n/a","n/a",IF(AJ$3&gt;(A12taxstdlife+$E625),((Input!$G$154+Input!$G$120)*$G$7)-SUM($G625:AI625),((Input!$G$154+Input!$G$120)*$G$7)/A12taxstdlife))</f>
        <v>0</v>
      </c>
      <c r="AK625" s="168">
        <f>IF(A12taxstdlife="n/a","n/a",IF(AK$3&gt;(A12taxstdlife+$E625),((Input!$G$154+Input!$G$120)*$G$7)-SUM($G625:AJ625),((Input!$G$154+Input!$G$120)*$G$7)/A12taxstdlife))</f>
        <v>0</v>
      </c>
      <c r="AL625" s="168">
        <f>IF(A12taxstdlife="n/a","n/a",IF(AL$3&gt;(A12taxstdlife+$E625),((Input!$G$154+Input!$G$120)*$G$7)-SUM($G625:AK625),((Input!$G$154+Input!$G$120)*$G$7)/A12taxstdlife))</f>
        <v>0</v>
      </c>
      <c r="AM625" s="168">
        <f>IF(A12taxstdlife="n/a","n/a",IF(AM$3&gt;(A12taxstdlife+$E625),((Input!$G$154+Input!$G$120)*$G$7)-SUM($G625:AL625),((Input!$G$154+Input!$G$120)*$G$7)/A12taxstdlife))</f>
        <v>0</v>
      </c>
      <c r="AN625" s="168">
        <f>IF(A12taxstdlife="n/a","n/a",IF(AN$3&gt;(A12taxstdlife+$E625),((Input!$G$154+Input!$G$120)*$G$7)-SUM($G625:AM625),((Input!$G$154+Input!$G$120)*$G$7)/A12taxstdlife))</f>
        <v>0</v>
      </c>
      <c r="AO625" s="168">
        <f>IF(A12taxstdlife="n/a","n/a",IF(AO$3&gt;(A12taxstdlife+$E625),((Input!$G$154+Input!$G$120)*$G$7)-SUM($G625:AN625),((Input!$G$154+Input!$G$120)*$G$7)/A12taxstdlife))</f>
        <v>0</v>
      </c>
      <c r="AP625" s="168">
        <f>IF(A12taxstdlife="n/a","n/a",IF(AP$3&gt;(A12taxstdlife+$E625),((Input!$G$154+Input!$G$120)*$G$7)-SUM($G625:AO625),((Input!$G$154+Input!$G$120)*$G$7)/A12taxstdlife))</f>
        <v>0</v>
      </c>
      <c r="AQ625" s="168">
        <f>IF(A12taxstdlife="n/a","n/a",IF(AQ$3&gt;(A12taxstdlife+$E625),((Input!$G$154+Input!$G$120)*$G$7)-SUM($G625:AP625),((Input!$G$154+Input!$G$120)*$G$7)/A12taxstdlife))</f>
        <v>0</v>
      </c>
      <c r="AR625" s="168">
        <f>IF(A12taxstdlife="n/a","n/a",IF(AR$3&gt;(A12taxstdlife+$E625),((Input!$G$154+Input!$G$120)*$G$7)-SUM($G625:AQ625),((Input!$G$154+Input!$G$120)*$G$7)/A12taxstdlife))</f>
        <v>0</v>
      </c>
      <c r="AS625" s="168">
        <f>IF(A12taxstdlife="n/a","n/a",IF(AS$3&gt;(A12taxstdlife+$E625),((Input!$G$154+Input!$G$120)*$G$7)-SUM($G625:AR625),((Input!$G$154+Input!$G$120)*$G$7)/A12taxstdlife))</f>
        <v>0</v>
      </c>
      <c r="AT625" s="168">
        <f>IF(A12taxstdlife="n/a","n/a",IF(AT$3&gt;(A12taxstdlife+$E625),((Input!$G$154+Input!$G$120)*$G$7)-SUM($G625:AS625),((Input!$G$154+Input!$G$120)*$G$7)/A12taxstdlife))</f>
        <v>0</v>
      </c>
      <c r="AU625" s="168">
        <f>IF(A12taxstdlife="n/a","n/a",IF(AU$3&gt;(A12taxstdlife+$E625),((Input!$G$154+Input!$G$120)*$G$7)-SUM($G625:AT625),((Input!$G$154+Input!$G$120)*$G$7)/A12taxstdlife))</f>
        <v>0</v>
      </c>
      <c r="AV625" s="168">
        <f>IF(A12taxstdlife="n/a","n/a",IF(AV$3&gt;(A12taxstdlife+$E625),((Input!$G$154+Input!$G$120)*$G$7)-SUM($G625:AU625),((Input!$G$154+Input!$G$120)*$G$7)/A12taxstdlife))</f>
        <v>0</v>
      </c>
      <c r="AW625" s="168">
        <f>IF(A12taxstdlife="n/a","n/a",IF(AW$3&gt;(A12taxstdlife+$E625),((Input!$G$154+Input!$G$120)*$G$7)-SUM($G625:AV625),((Input!$G$154+Input!$G$120)*$G$7)/A12taxstdlife))</f>
        <v>0</v>
      </c>
      <c r="AX625" s="168">
        <f>IF(A12taxstdlife="n/a","n/a",IF(AX$3&gt;(A12taxstdlife+$E625),((Input!$G$154+Input!$G$120)*$G$7)-SUM($G625:AW625),((Input!$G$154+Input!$G$120)*$G$7)/A12taxstdlife))</f>
        <v>0</v>
      </c>
      <c r="AY625" s="168">
        <f>IF(A12taxstdlife="n/a","n/a",IF(AY$3&gt;(A12taxstdlife+$E625),((Input!$G$154+Input!$G$120)*$G$7)-SUM($G625:AX625),((Input!$G$154+Input!$G$120)*$G$7)/A12taxstdlife))</f>
        <v>0</v>
      </c>
      <c r="AZ625" s="168">
        <f>IF(A12taxstdlife="n/a","n/a",IF(AZ$3&gt;(A12taxstdlife+$E625),((Input!$G$154+Input!$G$120)*$G$7)-SUM($G625:AY625),((Input!$G$154+Input!$G$120)*$G$7)/A12taxstdlife))</f>
        <v>0</v>
      </c>
      <c r="BA625" s="168">
        <f>IF(A12taxstdlife="n/a","n/a",IF(BA$3&gt;(A12taxstdlife+$E625),((Input!$G$154+Input!$G$120)*$G$7)-SUM($G625:AZ625),((Input!$G$154+Input!$G$120)*$G$7)/A12taxstdlife))</f>
        <v>0</v>
      </c>
      <c r="BB625" s="168">
        <f>IF(A12taxstdlife="n/a","n/a",IF(BB$3&gt;(A12taxstdlife+$E625),((Input!$G$154+Input!$G$120)*$G$7)-SUM($G625:BA625),((Input!$G$154+Input!$G$120)*$G$7)/A12taxstdlife))</f>
        <v>0</v>
      </c>
      <c r="BC625" s="168">
        <f>IF(A12taxstdlife="n/a","n/a",IF(BC$3&gt;(A12taxstdlife+$E625),((Input!$G$154+Input!$G$120)*$G$7)-SUM($G625:BB625),((Input!$G$154+Input!$G$120)*$G$7)/A12taxstdlife))</f>
        <v>0</v>
      </c>
      <c r="BD625" s="168">
        <f>IF(A12taxstdlife="n/a","n/a",IF(BD$3&gt;(A12taxstdlife+$E625),((Input!$G$154+Input!$G$120)*$G$7)-SUM($G625:BC625),((Input!$G$154+Input!$G$120)*$G$7)/A12taxstdlife))</f>
        <v>0</v>
      </c>
      <c r="BE625" s="168">
        <f>IF(A12taxstdlife="n/a","n/a",IF(BE$3&gt;(A12taxstdlife+$E625),((Input!$G$154+Input!$G$120)*$G$7)-SUM($G625:BD625),((Input!$G$154+Input!$G$120)*$G$7)/A12taxstdlife))</f>
        <v>0</v>
      </c>
      <c r="BF625" s="168">
        <f>IF(A12taxstdlife="n/a","n/a",IF(BF$3&gt;(A12taxstdlife+$E625),((Input!$G$154+Input!$G$120)*$G$7)-SUM($G625:BE625),((Input!$G$154+Input!$G$120)*$G$7)/A12taxstdlife))</f>
        <v>0</v>
      </c>
      <c r="BG625" s="168">
        <f>IF(A12taxstdlife="n/a","n/a",IF(BG$3&gt;(A12taxstdlife+$E625),((Input!$G$154+Input!$G$120)*$G$7)-SUM($G625:BF625),((Input!$G$154+Input!$G$120)*$G$7)/A12taxstdlife))</f>
        <v>0</v>
      </c>
      <c r="BH625" s="168">
        <f>IF(A12taxstdlife="n/a","n/a",IF(BH$3&gt;(A12taxstdlife+$E625),((Input!$G$154+Input!$G$120)*$G$7)-SUM($G625:BG625),((Input!$G$154+Input!$G$120)*$G$7)/A12taxstdlife))</f>
        <v>0</v>
      </c>
      <c r="BI625" s="168">
        <f>IF(A12taxstdlife="n/a","n/a",IF(BI$3&gt;(A12taxstdlife+$E625),((Input!$G$154+Input!$G$120)*$G$7)-SUM($G625:BH625),((Input!$G$154+Input!$G$120)*$G$7)/A12taxstdlife))</f>
        <v>0</v>
      </c>
      <c r="BJ625" s="20"/>
      <c r="BK625" s="20"/>
      <c r="BL625"/>
      <c r="BM625"/>
      <c r="BN625"/>
      <c r="BO625"/>
      <c r="BP625"/>
      <c r="BQ625"/>
      <c r="BR625"/>
      <c r="BS625"/>
      <c r="BT625"/>
      <c r="BU625"/>
      <c r="BV625"/>
      <c r="BW625"/>
      <c r="BX625"/>
      <c r="BY625"/>
      <c r="BZ625"/>
      <c r="CA625"/>
      <c r="CB625"/>
      <c r="CC625"/>
      <c r="CD625"/>
      <c r="CE625"/>
      <c r="CF625"/>
      <c r="CG625"/>
      <c r="CH625"/>
      <c r="CI625"/>
      <c r="CJ625"/>
      <c r="CK625"/>
      <c r="CL625"/>
      <c r="CM625"/>
      <c r="CN625"/>
      <c r="CO625"/>
      <c r="CP625"/>
      <c r="CQ625"/>
      <c r="CR625"/>
      <c r="CS625"/>
      <c r="CT625"/>
      <c r="CU625"/>
      <c r="CV625"/>
      <c r="CW625"/>
      <c r="CX625"/>
      <c r="CY625"/>
      <c r="CZ625"/>
      <c r="DA625"/>
      <c r="DB625"/>
      <c r="DC625"/>
      <c r="DD625"/>
      <c r="DE625"/>
      <c r="DF625"/>
      <c r="DG625"/>
      <c r="DH625"/>
      <c r="DI625"/>
      <c r="DJ625"/>
      <c r="DK625"/>
      <c r="DL625"/>
      <c r="DM625"/>
      <c r="DN625"/>
      <c r="DO625"/>
      <c r="DP625"/>
      <c r="DQ625"/>
      <c r="DR625"/>
      <c r="DS625"/>
      <c r="DT625"/>
      <c r="DU625"/>
      <c r="DV625"/>
      <c r="DW625"/>
      <c r="DX625"/>
      <c r="DY625"/>
      <c r="DZ625"/>
      <c r="EA625"/>
      <c r="EB625"/>
      <c r="EC625"/>
      <c r="ED625"/>
      <c r="EE625"/>
      <c r="EF625"/>
      <c r="EG625"/>
      <c r="EH625"/>
      <c r="EI625"/>
      <c r="EJ625"/>
      <c r="EK625"/>
      <c r="EL625"/>
      <c r="EM625"/>
      <c r="EN625"/>
      <c r="EO625"/>
      <c r="EP625"/>
      <c r="EQ625"/>
      <c r="ER625"/>
      <c r="ES625"/>
      <c r="ET625"/>
      <c r="EU625"/>
      <c r="EV625"/>
      <c r="EW625"/>
      <c r="EX625"/>
      <c r="EY625"/>
      <c r="EZ625"/>
      <c r="FA625"/>
      <c r="FB625"/>
      <c r="FC625"/>
      <c r="FD625"/>
      <c r="FE625"/>
      <c r="FF625"/>
      <c r="FG625"/>
      <c r="FH625"/>
      <c r="FI625"/>
      <c r="FJ625"/>
      <c r="FK625"/>
      <c r="FL625"/>
      <c r="FM625"/>
      <c r="FN625"/>
      <c r="FO625"/>
      <c r="FP625"/>
      <c r="FQ625"/>
      <c r="FR625"/>
      <c r="FS625"/>
      <c r="FT625"/>
      <c r="FU625"/>
      <c r="FV625"/>
      <c r="FW625"/>
      <c r="FX625"/>
      <c r="FY625"/>
      <c r="FZ625"/>
      <c r="GA625"/>
      <c r="GB625"/>
      <c r="GC625"/>
      <c r="GD625"/>
      <c r="GE625"/>
      <c r="GF625"/>
      <c r="GG625"/>
      <c r="GH625"/>
      <c r="GI625"/>
      <c r="GJ625"/>
      <c r="GK625"/>
      <c r="GL625"/>
      <c r="GM625"/>
      <c r="GN625"/>
      <c r="GO625"/>
      <c r="GP625"/>
      <c r="GQ625"/>
      <c r="GR625"/>
      <c r="GS625"/>
      <c r="GT625"/>
      <c r="GU625"/>
      <c r="GV625"/>
      <c r="GW625"/>
      <c r="GX625"/>
      <c r="GY625"/>
      <c r="GZ625"/>
      <c r="HA625"/>
      <c r="HB625"/>
      <c r="HC625"/>
      <c r="HD625"/>
      <c r="HE625"/>
      <c r="HF625"/>
      <c r="HG625"/>
      <c r="HH625"/>
      <c r="HI625"/>
      <c r="HJ625"/>
      <c r="HK625"/>
      <c r="HL625"/>
      <c r="HM625"/>
      <c r="HN625"/>
      <c r="HO625"/>
      <c r="HP625"/>
      <c r="HQ625"/>
      <c r="HR625"/>
      <c r="HS625"/>
      <c r="HT625"/>
      <c r="HU625"/>
      <c r="HV625"/>
      <c r="HW625"/>
      <c r="HX625"/>
      <c r="HY625"/>
      <c r="HZ625"/>
      <c r="IA625"/>
      <c r="IB625"/>
      <c r="IC625"/>
      <c r="ID625"/>
      <c r="IE625"/>
      <c r="IF625"/>
      <c r="IG625"/>
      <c r="IH625"/>
      <c r="II625"/>
      <c r="IJ625"/>
      <c r="IK625"/>
      <c r="IL625"/>
      <c r="IM625"/>
      <c r="IN625"/>
      <c r="IO625"/>
      <c r="IP625"/>
      <c r="IQ625"/>
      <c r="IR625"/>
      <c r="IS625"/>
      <c r="IT625"/>
      <c r="IU625"/>
      <c r="IV625"/>
    </row>
    <row r="626" spans="1:256" s="5" customFormat="1" hidden="1" outlineLevel="2">
      <c r="A626" s="20"/>
      <c r="B626" s="20"/>
      <c r="C626" s="38"/>
      <c r="D626" s="641"/>
      <c r="E626" s="287">
        <v>2</v>
      </c>
      <c r="F626" s="40"/>
      <c r="G626" s="313"/>
      <c r="H626" s="314"/>
      <c r="I626" s="168">
        <f>IF(A12taxstdlife="n/a","n/a",IF(I$3&gt;(A12taxstdlife+$E626),((Input!$H$154+Input!$H$120)*$H$7)-SUM($H626:H626),((Input!$H$154+Input!$H$120)*$H$7)/A12taxstdlife))</f>
        <v>2.5436964992630364</v>
      </c>
      <c r="J626" s="168">
        <f>IF(A12taxstdlife="n/a","n/a",IF(J$3&gt;(A12taxstdlife+$E626),((Input!$H$154+Input!$H$120)*$H$7)-SUM($H626:I626),((Input!$H$154+Input!$H$120)*$H$7)/A12taxstdlife))</f>
        <v>2.5436964992630364</v>
      </c>
      <c r="K626" s="168">
        <f>IF(A12taxstdlife="n/a","n/a",IF(K$3&gt;(A12taxstdlife+$E626),((Input!$H$154+Input!$H$120)*$H$7)-SUM($H626:J626),((Input!$H$154+Input!$H$120)*$H$7)/A12taxstdlife))</f>
        <v>2.5436964992630364</v>
      </c>
      <c r="L626" s="168">
        <f>IF(A12taxstdlife="n/a","n/a",IF(L$3&gt;(A12taxstdlife+$E626),((Input!$H$154+Input!$H$120)*$H$7)-SUM($H626:K626),((Input!$H$154+Input!$H$120)*$H$7)/A12taxstdlife))</f>
        <v>2.5436964992630364</v>
      </c>
      <c r="M626" s="168">
        <f>IF(A12taxstdlife="n/a","n/a",IF(M$3&gt;(A12taxstdlife+$E626),((Input!$H$154+Input!$H$120)*$H$7)-SUM($H626:L626),((Input!$H$154+Input!$H$120)*$H$7)/A12taxstdlife))</f>
        <v>2.5436964992630364</v>
      </c>
      <c r="N626" s="168">
        <f>IF(A12taxstdlife="n/a","n/a",IF(N$3&gt;(A12taxstdlife+$E626),((Input!$H$154+Input!$H$120)*$H$7)-SUM($H626:M626),((Input!$H$154+Input!$H$120)*$H$7)/A12taxstdlife))</f>
        <v>2.5436964992630364</v>
      </c>
      <c r="O626" s="168">
        <f>IF(A12taxstdlife="n/a","n/a",IF(O$3&gt;(A12taxstdlife+$E626),((Input!$H$154+Input!$H$120)*$H$7)-SUM($H626:N626),((Input!$H$154+Input!$H$120)*$H$7)/A12taxstdlife))</f>
        <v>2.5436964992630364</v>
      </c>
      <c r="P626" s="168">
        <f>IF(A12taxstdlife="n/a","n/a",IF(P$3&gt;(A12taxstdlife+$E626),((Input!$H$154+Input!$H$120)*$H$7)-SUM($H626:O626),((Input!$H$154+Input!$H$120)*$H$7)/A12taxstdlife))</f>
        <v>2.5436964992630364</v>
      </c>
      <c r="Q626" s="168">
        <f>IF(A12taxstdlife="n/a","n/a",IF(Q$3&gt;(A12taxstdlife+$E626),((Input!$H$154+Input!$H$120)*$H$7)-SUM($H626:P626),((Input!$H$154+Input!$H$120)*$H$7)/A12taxstdlife))</f>
        <v>2.5436964992630364</v>
      </c>
      <c r="R626" s="168">
        <f>IF(A12taxstdlife="n/a","n/a",IF(R$3&gt;(A12taxstdlife+$E626),((Input!$H$154+Input!$H$120)*$H$7)-SUM($H626:Q626),((Input!$H$154+Input!$H$120)*$H$7)/A12taxstdlife))</f>
        <v>2.5436964992630364</v>
      </c>
      <c r="S626" s="168">
        <f>IF(A12taxstdlife="n/a","n/a",IF(S$3&gt;(A12taxstdlife+$E626),((Input!$H$154+Input!$H$120)*$H$7)-SUM($H626:R626),((Input!$H$154+Input!$H$120)*$H$7)/A12taxstdlife))</f>
        <v>2.5436964992630364</v>
      </c>
      <c r="T626" s="168">
        <f>IF(A12taxstdlife="n/a","n/a",IF(T$3&gt;(A12taxstdlife+$E626),((Input!$H$154+Input!$H$120)*$H$7)-SUM($H626:S626),((Input!$H$154+Input!$H$120)*$H$7)/A12taxstdlife))</f>
        <v>2.5436964992630364</v>
      </c>
      <c r="U626" s="168">
        <f>IF(A12taxstdlife="n/a","n/a",IF(U$3&gt;(A12taxstdlife+$E626),((Input!$H$154+Input!$H$120)*$H$7)-SUM($H626:T626),((Input!$H$154+Input!$H$120)*$H$7)/A12taxstdlife))</f>
        <v>2.5436964992630364</v>
      </c>
      <c r="V626" s="168">
        <f>IF(A12taxstdlife="n/a","n/a",IF(V$3&gt;(A12taxstdlife+$E626),((Input!$H$154+Input!$H$120)*$H$7)-SUM($H626:U626),((Input!$H$154+Input!$H$120)*$H$7)/A12taxstdlife))</f>
        <v>2.5436964992630364</v>
      </c>
      <c r="W626" s="168">
        <f>IF(A12taxstdlife="n/a","n/a",IF(W$3&gt;(A12taxstdlife+$E626),((Input!$H$154+Input!$H$120)*$H$7)-SUM($H626:V626),((Input!$H$154+Input!$H$120)*$H$7)/A12taxstdlife))</f>
        <v>2.5436964992630364</v>
      </c>
      <c r="X626" s="168">
        <f>IF(A12taxstdlife="n/a","n/a",IF(X$3&gt;(A12taxstdlife+$E626),((Input!$H$154+Input!$H$120)*$H$7)-SUM($H626:W626),((Input!$H$154+Input!$H$120)*$H$7)/A12taxstdlife))</f>
        <v>7.1054273576010019E-15</v>
      </c>
      <c r="Y626" s="168">
        <f>IF(A12taxstdlife="n/a","n/a",IF(Y$3&gt;(A12taxstdlife+$E626),((Input!$H$154+Input!$H$120)*$H$7)-SUM($H626:X626),((Input!$H$154+Input!$H$120)*$H$7)/A12taxstdlife))</f>
        <v>0</v>
      </c>
      <c r="Z626" s="168">
        <f>IF(A12taxstdlife="n/a","n/a",IF(Z$3&gt;(A12taxstdlife+$E626),((Input!$H$154+Input!$H$120)*$H$7)-SUM($H626:Y626),((Input!$H$154+Input!$H$120)*$H$7)/A12taxstdlife))</f>
        <v>0</v>
      </c>
      <c r="AA626" s="168">
        <f>IF(A12taxstdlife="n/a","n/a",IF(AA$3&gt;(A12taxstdlife+$E626),((Input!$H$154+Input!$H$120)*$H$7)-SUM($H626:Z626),((Input!$H$154+Input!$H$120)*$H$7)/A12taxstdlife))</f>
        <v>0</v>
      </c>
      <c r="AB626" s="168">
        <f>IF(A12taxstdlife="n/a","n/a",IF(AB$3&gt;(A12taxstdlife+$E626),((Input!$H$154+Input!$H$120)*$H$7)-SUM($H626:AA626),((Input!$H$154+Input!$H$120)*$H$7)/A12taxstdlife))</f>
        <v>0</v>
      </c>
      <c r="AC626" s="168">
        <f>IF(A12taxstdlife="n/a","n/a",IF(AC$3&gt;(A12taxstdlife+$E626),((Input!$H$154+Input!$H$120)*$H$7)-SUM($H626:AB626),((Input!$H$154+Input!$H$120)*$H$7)/A12taxstdlife))</f>
        <v>0</v>
      </c>
      <c r="AD626" s="168">
        <f>IF(A12taxstdlife="n/a","n/a",IF(AD$3&gt;(A12taxstdlife+$E626),((Input!$H$154+Input!$H$120)*$H$7)-SUM($H626:AC626),((Input!$H$154+Input!$H$120)*$H$7)/A12taxstdlife))</f>
        <v>0</v>
      </c>
      <c r="AE626" s="168">
        <f>IF(A12taxstdlife="n/a","n/a",IF(AE$3&gt;(A12taxstdlife+$E626),((Input!$H$154+Input!$H$120)*$H$7)-SUM($H626:AD626),((Input!$H$154+Input!$H$120)*$H$7)/A12taxstdlife))</f>
        <v>0</v>
      </c>
      <c r="AF626" s="168">
        <f>IF(A12taxstdlife="n/a","n/a",IF(AF$3&gt;(A12taxstdlife+$E626),((Input!$H$154+Input!$H$120)*$H$7)-SUM($H626:AE626),((Input!$H$154+Input!$H$120)*$H$7)/A12taxstdlife))</f>
        <v>0</v>
      </c>
      <c r="AG626" s="168">
        <f>IF(A12taxstdlife="n/a","n/a",IF(AG$3&gt;(A12taxstdlife+$E626),((Input!$H$154+Input!$H$120)*$H$7)-SUM($H626:AF626),((Input!$H$154+Input!$H$120)*$H$7)/A12taxstdlife))</f>
        <v>0</v>
      </c>
      <c r="AH626" s="168">
        <f>IF(A12taxstdlife="n/a","n/a",IF(AH$3&gt;(A12taxstdlife+$E626),((Input!$H$154+Input!$H$120)*$H$7)-SUM($H626:AG626),((Input!$H$154+Input!$H$120)*$H$7)/A12taxstdlife))</f>
        <v>0</v>
      </c>
      <c r="AI626" s="168">
        <f>IF(A12taxstdlife="n/a","n/a",IF(AI$3&gt;(A12taxstdlife+$E626),((Input!$H$154+Input!$H$120)*$H$7)-SUM($H626:AH626),((Input!$H$154+Input!$H$120)*$H$7)/A12taxstdlife))</f>
        <v>0</v>
      </c>
      <c r="AJ626" s="168">
        <f>IF(A12taxstdlife="n/a","n/a",IF(AJ$3&gt;(A12taxstdlife+$E626),((Input!$H$154+Input!$H$120)*$H$7)-SUM($H626:AI626),((Input!$H$154+Input!$H$120)*$H$7)/A12taxstdlife))</f>
        <v>0</v>
      </c>
      <c r="AK626" s="168">
        <f>IF(A12taxstdlife="n/a","n/a",IF(AK$3&gt;(A12taxstdlife+$E626),((Input!$H$154+Input!$H$120)*$H$7)-SUM($H626:AJ626),((Input!$H$154+Input!$H$120)*$H$7)/A12taxstdlife))</f>
        <v>0</v>
      </c>
      <c r="AL626" s="168">
        <f>IF(A12taxstdlife="n/a","n/a",IF(AL$3&gt;(A12taxstdlife+$E626),((Input!$H$154+Input!$H$120)*$H$7)-SUM($H626:AK626),((Input!$H$154+Input!$H$120)*$H$7)/A12taxstdlife))</f>
        <v>0</v>
      </c>
      <c r="AM626" s="168">
        <f>IF(A12taxstdlife="n/a","n/a",IF(AM$3&gt;(A12taxstdlife+$E626),((Input!$H$154+Input!$H$120)*$H$7)-SUM($H626:AL626),((Input!$H$154+Input!$H$120)*$H$7)/A12taxstdlife))</f>
        <v>0</v>
      </c>
      <c r="AN626" s="168">
        <f>IF(A12taxstdlife="n/a","n/a",IF(AN$3&gt;(A12taxstdlife+$E626),((Input!$H$154+Input!$H$120)*$H$7)-SUM($H626:AM626),((Input!$H$154+Input!$H$120)*$H$7)/A12taxstdlife))</f>
        <v>0</v>
      </c>
      <c r="AO626" s="168">
        <f>IF(A12taxstdlife="n/a","n/a",IF(AO$3&gt;(A12taxstdlife+$E626),((Input!$H$154+Input!$H$120)*$H$7)-SUM($H626:AN626),((Input!$H$154+Input!$H$120)*$H$7)/A12taxstdlife))</f>
        <v>0</v>
      </c>
      <c r="AP626" s="168">
        <f>IF(A12taxstdlife="n/a","n/a",IF(AP$3&gt;(A12taxstdlife+$E626),((Input!$H$154+Input!$H$120)*$H$7)-SUM($H626:AO626),((Input!$H$154+Input!$H$120)*$H$7)/A12taxstdlife))</f>
        <v>0</v>
      </c>
      <c r="AQ626" s="168">
        <f>IF(A12taxstdlife="n/a","n/a",IF(AQ$3&gt;(A12taxstdlife+$E626),((Input!$H$154+Input!$H$120)*$H$7)-SUM($H626:AP626),((Input!$H$154+Input!$H$120)*$H$7)/A12taxstdlife))</f>
        <v>0</v>
      </c>
      <c r="AR626" s="168">
        <f>IF(A12taxstdlife="n/a","n/a",IF(AR$3&gt;(A12taxstdlife+$E626),((Input!$H$154+Input!$H$120)*$H$7)-SUM($H626:AQ626),((Input!$H$154+Input!$H$120)*$H$7)/A12taxstdlife))</f>
        <v>0</v>
      </c>
      <c r="AS626" s="168">
        <f>IF(A12taxstdlife="n/a","n/a",IF(AS$3&gt;(A12taxstdlife+$E626),((Input!$H$154+Input!$H$120)*$H$7)-SUM($H626:AR626),((Input!$H$154+Input!$H$120)*$H$7)/A12taxstdlife))</f>
        <v>0</v>
      </c>
      <c r="AT626" s="168">
        <f>IF(A12taxstdlife="n/a","n/a",IF(AT$3&gt;(A12taxstdlife+$E626),((Input!$H$154+Input!$H$120)*$H$7)-SUM($H626:AS626),((Input!$H$154+Input!$H$120)*$H$7)/A12taxstdlife))</f>
        <v>0</v>
      </c>
      <c r="AU626" s="168">
        <f>IF(A12taxstdlife="n/a","n/a",IF(AU$3&gt;(A12taxstdlife+$E626),((Input!$H$154+Input!$H$120)*$H$7)-SUM($H626:AT626),((Input!$H$154+Input!$H$120)*$H$7)/A12taxstdlife))</f>
        <v>0</v>
      </c>
      <c r="AV626" s="168">
        <f>IF(A12taxstdlife="n/a","n/a",IF(AV$3&gt;(A12taxstdlife+$E626),((Input!$H$154+Input!$H$120)*$H$7)-SUM($H626:AU626),((Input!$H$154+Input!$H$120)*$H$7)/A12taxstdlife))</f>
        <v>0</v>
      </c>
      <c r="AW626" s="168">
        <f>IF(A12taxstdlife="n/a","n/a",IF(AW$3&gt;(A12taxstdlife+$E626),((Input!$H$154+Input!$H$120)*$H$7)-SUM($H626:AV626),((Input!$H$154+Input!$H$120)*$H$7)/A12taxstdlife))</f>
        <v>0</v>
      </c>
      <c r="AX626" s="168">
        <f>IF(A12taxstdlife="n/a","n/a",IF(AX$3&gt;(A12taxstdlife+$E626),((Input!$H$154+Input!$H$120)*$H$7)-SUM($H626:AW626),((Input!$H$154+Input!$H$120)*$H$7)/A12taxstdlife))</f>
        <v>0</v>
      </c>
      <c r="AY626" s="168">
        <f>IF(A12taxstdlife="n/a","n/a",IF(AY$3&gt;(A12taxstdlife+$E626),((Input!$H$154+Input!$H$120)*$H$7)-SUM($H626:AX626),((Input!$H$154+Input!$H$120)*$H$7)/A12taxstdlife))</f>
        <v>0</v>
      </c>
      <c r="AZ626" s="168">
        <f>IF(A12taxstdlife="n/a","n/a",IF(AZ$3&gt;(A12taxstdlife+$E626),((Input!$H$154+Input!$H$120)*$H$7)-SUM($H626:AY626),((Input!$H$154+Input!$H$120)*$H$7)/A12taxstdlife))</f>
        <v>0</v>
      </c>
      <c r="BA626" s="168">
        <f>IF(A12taxstdlife="n/a","n/a",IF(BA$3&gt;(A12taxstdlife+$E626),((Input!$H$154+Input!$H$120)*$H$7)-SUM($H626:AZ626),((Input!$H$154+Input!$H$120)*$H$7)/A12taxstdlife))</f>
        <v>0</v>
      </c>
      <c r="BB626" s="168">
        <f>IF(A12taxstdlife="n/a","n/a",IF(BB$3&gt;(A12taxstdlife+$E626),((Input!$H$154+Input!$H$120)*$H$7)-SUM($H626:BA626),((Input!$H$154+Input!$H$120)*$H$7)/A12taxstdlife))</f>
        <v>0</v>
      </c>
      <c r="BC626" s="168">
        <f>IF(A12taxstdlife="n/a","n/a",IF(BC$3&gt;(A12taxstdlife+$E626),((Input!$H$154+Input!$H$120)*$H$7)-SUM($H626:BB626),((Input!$H$154+Input!$H$120)*$H$7)/A12taxstdlife))</f>
        <v>0</v>
      </c>
      <c r="BD626" s="168">
        <f>IF(A12taxstdlife="n/a","n/a",IF(BD$3&gt;(A12taxstdlife+$E626),((Input!$H$154+Input!$H$120)*$H$7)-SUM($H626:BC626),((Input!$H$154+Input!$H$120)*$H$7)/A12taxstdlife))</f>
        <v>0</v>
      </c>
      <c r="BE626" s="168">
        <f>IF(A12taxstdlife="n/a","n/a",IF(BE$3&gt;(A12taxstdlife+$E626),((Input!$H$154+Input!$H$120)*$H$7)-SUM($H626:BD626),((Input!$H$154+Input!$H$120)*$H$7)/A12taxstdlife))</f>
        <v>0</v>
      </c>
      <c r="BF626" s="168">
        <f>IF(A12taxstdlife="n/a","n/a",IF(BF$3&gt;(A12taxstdlife+$E626),((Input!$H$154+Input!$H$120)*$H$7)-SUM($H626:BE626),((Input!$H$154+Input!$H$120)*$H$7)/A12taxstdlife))</f>
        <v>0</v>
      </c>
      <c r="BG626" s="168">
        <f>IF(A12taxstdlife="n/a","n/a",IF(BG$3&gt;(A12taxstdlife+$E626),((Input!$H$154+Input!$H$120)*$H$7)-SUM($H626:BF626),((Input!$H$154+Input!$H$120)*$H$7)/A12taxstdlife))</f>
        <v>0</v>
      </c>
      <c r="BH626" s="168">
        <f>IF(A12taxstdlife="n/a","n/a",IF(BH$3&gt;(A12taxstdlife+$E626),((Input!$H$154+Input!$H$120)*$H$7)-SUM($H626:BG626),((Input!$H$154+Input!$H$120)*$H$7)/A12taxstdlife))</f>
        <v>0</v>
      </c>
      <c r="BI626" s="168">
        <f>IF(A12taxstdlife="n/a","n/a",IF(BI$3&gt;(A12taxstdlife+$E626),((Input!$H$154+Input!$H$120)*$H$7)-SUM($H626:BH626),((Input!$H$154+Input!$H$120)*$H$7)/A12taxstdlife))</f>
        <v>0</v>
      </c>
      <c r="BJ626" s="20"/>
      <c r="BK626" s="20"/>
      <c r="BL626"/>
      <c r="BM626"/>
      <c r="BN626"/>
      <c r="BO626"/>
      <c r="BP626"/>
      <c r="BQ626"/>
      <c r="BR626"/>
      <c r="BS626"/>
      <c r="BT626"/>
      <c r="BU626"/>
      <c r="BV626"/>
      <c r="BW626"/>
      <c r="BX626"/>
      <c r="BY626"/>
      <c r="BZ626"/>
      <c r="CA626"/>
      <c r="CB626"/>
      <c r="CC626"/>
      <c r="CD626"/>
      <c r="CE626"/>
      <c r="CF626"/>
      <c r="CG626"/>
      <c r="CH626"/>
      <c r="CI626"/>
      <c r="CJ626"/>
      <c r="CK626"/>
      <c r="CL626"/>
      <c r="CM626"/>
      <c r="CN626"/>
      <c r="CO626"/>
      <c r="CP626"/>
      <c r="CQ626"/>
      <c r="CR626"/>
      <c r="CS626"/>
      <c r="CT626"/>
      <c r="CU626"/>
      <c r="CV626"/>
      <c r="CW626"/>
      <c r="CX626"/>
      <c r="CY626"/>
      <c r="CZ626"/>
      <c r="DA626"/>
      <c r="DB626"/>
      <c r="DC626"/>
      <c r="DD626"/>
      <c r="DE626"/>
      <c r="DF626"/>
      <c r="DG626"/>
      <c r="DH626"/>
      <c r="DI626"/>
      <c r="DJ626"/>
      <c r="DK626"/>
      <c r="DL626"/>
      <c r="DM626"/>
      <c r="DN626"/>
      <c r="DO626"/>
      <c r="DP626"/>
      <c r="DQ626"/>
      <c r="DR626"/>
      <c r="DS626"/>
      <c r="DT626"/>
      <c r="DU626"/>
      <c r="DV626"/>
      <c r="DW626"/>
      <c r="DX626"/>
      <c r="DY626"/>
      <c r="DZ626"/>
      <c r="EA626"/>
      <c r="EB626"/>
      <c r="EC626"/>
      <c r="ED626"/>
      <c r="EE626"/>
      <c r="EF626"/>
      <c r="EG626"/>
      <c r="EH626"/>
      <c r="EI626"/>
      <c r="EJ626"/>
      <c r="EK626"/>
      <c r="EL626"/>
      <c r="EM626"/>
      <c r="EN626"/>
      <c r="EO626"/>
      <c r="EP626"/>
      <c r="EQ626"/>
      <c r="ER626"/>
      <c r="ES626"/>
      <c r="ET626"/>
      <c r="EU626"/>
      <c r="EV626"/>
      <c r="EW626"/>
      <c r="EX626"/>
      <c r="EY626"/>
      <c r="EZ626"/>
      <c r="FA626"/>
      <c r="FB626"/>
      <c r="FC626"/>
      <c r="FD626"/>
      <c r="FE626"/>
      <c r="FF626"/>
      <c r="FG626"/>
      <c r="FH626"/>
      <c r="FI626"/>
      <c r="FJ626"/>
      <c r="FK626"/>
      <c r="FL626"/>
      <c r="FM626"/>
      <c r="FN626"/>
      <c r="FO626"/>
      <c r="FP626"/>
      <c r="FQ626"/>
      <c r="FR626"/>
      <c r="FS626"/>
      <c r="FT626"/>
      <c r="FU626"/>
      <c r="FV626"/>
      <c r="FW626"/>
      <c r="FX626"/>
      <c r="FY626"/>
      <c r="FZ626"/>
      <c r="GA626"/>
      <c r="GB626"/>
      <c r="GC626"/>
      <c r="GD626"/>
      <c r="GE626"/>
      <c r="GF626"/>
      <c r="GG626"/>
      <c r="GH626"/>
      <c r="GI626"/>
      <c r="GJ626"/>
      <c r="GK626"/>
      <c r="GL626"/>
      <c r="GM626"/>
      <c r="GN626"/>
      <c r="GO626"/>
      <c r="GP626"/>
      <c r="GQ626"/>
      <c r="GR626"/>
      <c r="GS626"/>
      <c r="GT626"/>
      <c r="GU626"/>
      <c r="GV626"/>
      <c r="GW626"/>
      <c r="GX626"/>
      <c r="GY626"/>
      <c r="GZ626"/>
      <c r="HA626"/>
      <c r="HB626"/>
      <c r="HC626"/>
      <c r="HD626"/>
      <c r="HE626"/>
      <c r="HF626"/>
      <c r="HG626"/>
      <c r="HH626"/>
      <c r="HI626"/>
      <c r="HJ626"/>
      <c r="HK626"/>
      <c r="HL626"/>
      <c r="HM626"/>
      <c r="HN626"/>
      <c r="HO626"/>
      <c r="HP626"/>
      <c r="HQ626"/>
      <c r="HR626"/>
      <c r="HS626"/>
      <c r="HT626"/>
      <c r="HU626"/>
      <c r="HV626"/>
      <c r="HW626"/>
      <c r="HX626"/>
      <c r="HY626"/>
      <c r="HZ626"/>
      <c r="IA626"/>
      <c r="IB626"/>
      <c r="IC626"/>
      <c r="ID626"/>
      <c r="IE626"/>
      <c r="IF626"/>
      <c r="IG626"/>
      <c r="IH626"/>
      <c r="II626"/>
      <c r="IJ626"/>
      <c r="IK626"/>
      <c r="IL626"/>
      <c r="IM626"/>
      <c r="IN626"/>
      <c r="IO626"/>
      <c r="IP626"/>
      <c r="IQ626"/>
      <c r="IR626"/>
      <c r="IS626"/>
      <c r="IT626"/>
      <c r="IU626"/>
      <c r="IV626"/>
    </row>
    <row r="627" spans="1:256" s="5" customFormat="1" hidden="1" outlineLevel="2">
      <c r="A627" s="20"/>
      <c r="B627" s="20"/>
      <c r="C627" s="38"/>
      <c r="D627" s="641"/>
      <c r="E627" s="287">
        <v>3</v>
      </c>
      <c r="F627" s="40"/>
      <c r="G627" s="313"/>
      <c r="H627" s="315"/>
      <c r="I627" s="314"/>
      <c r="J627" s="168">
        <f>IF(A12taxstdlife="n/a","n/a",IF(J$3&gt;(A12taxstdlife+$E627),((Input!$I$154+Input!$I$120)*$I$7)-SUM($I627:I627),((Input!$I$154+Input!$I$120)*$I$7)/A12taxstdlife))</f>
        <v>1.9771708990596126</v>
      </c>
      <c r="K627" s="168">
        <f>IF(A12taxstdlife="n/a","n/a",IF(K$3&gt;(A12taxstdlife+$E627),((Input!$I$154+Input!$I$120)*$I$7)-SUM($I627:J627),((Input!$I$154+Input!$I$120)*$I$7)/A12taxstdlife))</f>
        <v>1.9771708990596126</v>
      </c>
      <c r="L627" s="168">
        <f>IF(A12taxstdlife="n/a","n/a",IF(L$3&gt;(A12taxstdlife+$E627),((Input!$I$154+Input!$I$120)*$I$7)-SUM($I627:K627),((Input!$I$154+Input!$I$120)*$I$7)/A12taxstdlife))</f>
        <v>1.9771708990596126</v>
      </c>
      <c r="M627" s="168">
        <f>IF(A12taxstdlife="n/a","n/a",IF(M$3&gt;(A12taxstdlife+$E627),((Input!$I$154+Input!$I$120)*$I$7)-SUM($I627:L627),((Input!$I$154+Input!$I$120)*$I$7)/A12taxstdlife))</f>
        <v>1.9771708990596126</v>
      </c>
      <c r="N627" s="168">
        <f>IF(A12taxstdlife="n/a","n/a",IF(N$3&gt;(A12taxstdlife+$E627),((Input!$I$154+Input!$I$120)*$I$7)-SUM($I627:M627),((Input!$I$154+Input!$I$120)*$I$7)/A12taxstdlife))</f>
        <v>1.9771708990596126</v>
      </c>
      <c r="O627" s="168">
        <f>IF(A12taxstdlife="n/a","n/a",IF(O$3&gt;(A12taxstdlife+$E627),((Input!$I$154+Input!$I$120)*$I$7)-SUM($I627:N627),((Input!$I$154+Input!$I$120)*$I$7)/A12taxstdlife))</f>
        <v>1.9771708990596126</v>
      </c>
      <c r="P627" s="168">
        <f>IF(A12taxstdlife="n/a","n/a",IF(P$3&gt;(A12taxstdlife+$E627),((Input!$I$154+Input!$I$120)*$I$7)-SUM($I627:O627),((Input!$I$154+Input!$I$120)*$I$7)/A12taxstdlife))</f>
        <v>1.9771708990596126</v>
      </c>
      <c r="Q627" s="168">
        <f>IF(A12taxstdlife="n/a","n/a",IF(Q$3&gt;(A12taxstdlife+$E627),((Input!$I$154+Input!$I$120)*$I$7)-SUM($I627:P627),((Input!$I$154+Input!$I$120)*$I$7)/A12taxstdlife))</f>
        <v>1.9771708990596126</v>
      </c>
      <c r="R627" s="168">
        <f>IF(A12taxstdlife="n/a","n/a",IF(R$3&gt;(A12taxstdlife+$E627),((Input!$I$154+Input!$I$120)*$I$7)-SUM($I627:Q627),((Input!$I$154+Input!$I$120)*$I$7)/A12taxstdlife))</f>
        <v>1.9771708990596126</v>
      </c>
      <c r="S627" s="168">
        <f>IF(A12taxstdlife="n/a","n/a",IF(S$3&gt;(A12taxstdlife+$E627),((Input!$I$154+Input!$I$120)*$I$7)-SUM($I627:R627),((Input!$I$154+Input!$I$120)*$I$7)/A12taxstdlife))</f>
        <v>1.9771708990596126</v>
      </c>
      <c r="T627" s="168">
        <f>IF(A12taxstdlife="n/a","n/a",IF(T$3&gt;(A12taxstdlife+$E627),((Input!$I$154+Input!$I$120)*$I$7)-SUM($I627:S627),((Input!$I$154+Input!$I$120)*$I$7)/A12taxstdlife))</f>
        <v>1.9771708990596126</v>
      </c>
      <c r="U627" s="168">
        <f>IF(A12taxstdlife="n/a","n/a",IF(U$3&gt;(A12taxstdlife+$E627),((Input!$I$154+Input!$I$120)*$I$7)-SUM($I627:T627),((Input!$I$154+Input!$I$120)*$I$7)/A12taxstdlife))</f>
        <v>1.9771708990596126</v>
      </c>
      <c r="V627" s="168">
        <f>IF(A12taxstdlife="n/a","n/a",IF(V$3&gt;(A12taxstdlife+$E627),((Input!$I$154+Input!$I$120)*$I$7)-SUM($I627:U627),((Input!$I$154+Input!$I$120)*$I$7)/A12taxstdlife))</f>
        <v>1.9771708990596126</v>
      </c>
      <c r="W627" s="168">
        <f>IF(A12taxstdlife="n/a","n/a",IF(W$3&gt;(A12taxstdlife+$E627),((Input!$I$154+Input!$I$120)*$I$7)-SUM($I627:V627),((Input!$I$154+Input!$I$120)*$I$7)/A12taxstdlife))</f>
        <v>1.9771708990596126</v>
      </c>
      <c r="X627" s="168">
        <f>IF(A12taxstdlife="n/a","n/a",IF(X$3&gt;(A12taxstdlife+$E627),((Input!$I$154+Input!$I$120)*$I$7)-SUM($I627:W627),((Input!$I$154+Input!$I$120)*$I$7)/A12taxstdlife))</f>
        <v>1.9771708990596126</v>
      </c>
      <c r="Y627" s="168">
        <f>IF(A12taxstdlife="n/a","n/a",IF(Y$3&gt;(A12taxstdlife+$E627),((Input!$I$154+Input!$I$120)*$I$7)-SUM($I627:X627),((Input!$I$154+Input!$I$120)*$I$7)/A12taxstdlife))</f>
        <v>1.0658141036401503E-14</v>
      </c>
      <c r="Z627" s="168">
        <f>IF(A12taxstdlife="n/a","n/a",IF(Z$3&gt;(A12taxstdlife+$E627),((Input!$I$154+Input!$I$120)*$I$7)-SUM($I627:Y627),((Input!$I$154+Input!$I$120)*$I$7)/A12taxstdlife))</f>
        <v>0</v>
      </c>
      <c r="AA627" s="168">
        <f>IF(A12taxstdlife="n/a","n/a",IF(AA$3&gt;(A12taxstdlife+$E627),((Input!$I$154+Input!$I$120)*$I$7)-SUM($I627:Z627),((Input!$I$154+Input!$I$120)*$I$7)/A12taxstdlife))</f>
        <v>0</v>
      </c>
      <c r="AB627" s="168">
        <f>IF(A12taxstdlife="n/a","n/a",IF(AB$3&gt;(A12taxstdlife+$E627),((Input!$I$154+Input!$I$120)*$I$7)-SUM($I627:AA627),((Input!$I$154+Input!$I$120)*$I$7)/A12taxstdlife))</f>
        <v>0</v>
      </c>
      <c r="AC627" s="168">
        <f>IF(A12taxstdlife="n/a","n/a",IF(AC$3&gt;(A12taxstdlife+$E627),((Input!$I$154+Input!$I$120)*$I$7)-SUM($I627:AB627),((Input!$I$154+Input!$I$120)*$I$7)/A12taxstdlife))</f>
        <v>0</v>
      </c>
      <c r="AD627" s="168">
        <f>IF(A12taxstdlife="n/a","n/a",IF(AD$3&gt;(A12taxstdlife+$E627),((Input!$I$154+Input!$I$120)*$I$7)-SUM($I627:AC627),((Input!$I$154+Input!$I$120)*$I$7)/A12taxstdlife))</f>
        <v>0</v>
      </c>
      <c r="AE627" s="168">
        <f>IF(A12taxstdlife="n/a","n/a",IF(AE$3&gt;(A12taxstdlife+$E627),((Input!$I$154+Input!$I$120)*$I$7)-SUM($I627:AD627),((Input!$I$154+Input!$I$120)*$I$7)/A12taxstdlife))</f>
        <v>0</v>
      </c>
      <c r="AF627" s="168">
        <f>IF(A12taxstdlife="n/a","n/a",IF(AF$3&gt;(A12taxstdlife+$E627),((Input!$I$154+Input!$I$120)*$I$7)-SUM($I627:AE627),((Input!$I$154+Input!$I$120)*$I$7)/A12taxstdlife))</f>
        <v>0</v>
      </c>
      <c r="AG627" s="168">
        <f>IF(A12taxstdlife="n/a","n/a",IF(AG$3&gt;(A12taxstdlife+$E627),((Input!$I$154+Input!$I$120)*$I$7)-SUM($I627:AF627),((Input!$I$154+Input!$I$120)*$I$7)/A12taxstdlife))</f>
        <v>0</v>
      </c>
      <c r="AH627" s="168">
        <f>IF(A12taxstdlife="n/a","n/a",IF(AH$3&gt;(A12taxstdlife+$E627),((Input!$I$154+Input!$I$120)*$I$7)-SUM($I627:AG627),((Input!$I$154+Input!$I$120)*$I$7)/A12taxstdlife))</f>
        <v>0</v>
      </c>
      <c r="AI627" s="168">
        <f>IF(A12taxstdlife="n/a","n/a",IF(AI$3&gt;(A12taxstdlife+$E627),((Input!$I$154+Input!$I$120)*$I$7)-SUM($I627:AH627),((Input!$I$154+Input!$I$120)*$I$7)/A12taxstdlife))</f>
        <v>0</v>
      </c>
      <c r="AJ627" s="168">
        <f>IF(A12taxstdlife="n/a","n/a",IF(AJ$3&gt;(A12taxstdlife+$E627),((Input!$I$154+Input!$I$120)*$I$7)-SUM($I627:AI627),((Input!$I$154+Input!$I$120)*$I$7)/A12taxstdlife))</f>
        <v>0</v>
      </c>
      <c r="AK627" s="168">
        <f>IF(A12taxstdlife="n/a","n/a",IF(AK$3&gt;(A12taxstdlife+$E627),((Input!$I$154+Input!$I$120)*$I$7)-SUM($I627:AJ627),((Input!$I$154+Input!$I$120)*$I$7)/A12taxstdlife))</f>
        <v>0</v>
      </c>
      <c r="AL627" s="168">
        <f>IF(A12taxstdlife="n/a","n/a",IF(AL$3&gt;(A12taxstdlife+$E627),((Input!$I$154+Input!$I$120)*$I$7)-SUM($I627:AK627),((Input!$I$154+Input!$I$120)*$I$7)/A12taxstdlife))</f>
        <v>0</v>
      </c>
      <c r="AM627" s="168">
        <f>IF(A12taxstdlife="n/a","n/a",IF(AM$3&gt;(A12taxstdlife+$E627),((Input!$I$154+Input!$I$120)*$I$7)-SUM($I627:AL627),((Input!$I$154+Input!$I$120)*$I$7)/A12taxstdlife))</f>
        <v>0</v>
      </c>
      <c r="AN627" s="168">
        <f>IF(A12taxstdlife="n/a","n/a",IF(AN$3&gt;(A12taxstdlife+$E627),((Input!$I$154+Input!$I$120)*$I$7)-SUM($I627:AM627),((Input!$I$154+Input!$I$120)*$I$7)/A12taxstdlife))</f>
        <v>0</v>
      </c>
      <c r="AO627" s="168">
        <f>IF(A12taxstdlife="n/a","n/a",IF(AO$3&gt;(A12taxstdlife+$E627),((Input!$I$154+Input!$I$120)*$I$7)-SUM($I627:AN627),((Input!$I$154+Input!$I$120)*$I$7)/A12taxstdlife))</f>
        <v>0</v>
      </c>
      <c r="AP627" s="168">
        <f>IF(A12taxstdlife="n/a","n/a",IF(AP$3&gt;(A12taxstdlife+$E627),((Input!$I$154+Input!$I$120)*$I$7)-SUM($I627:AO627),((Input!$I$154+Input!$I$120)*$I$7)/A12taxstdlife))</f>
        <v>0</v>
      </c>
      <c r="AQ627" s="168">
        <f>IF(A12taxstdlife="n/a","n/a",IF(AQ$3&gt;(A12taxstdlife+$E627),((Input!$I$154+Input!$I$120)*$I$7)-SUM($I627:AP627),((Input!$I$154+Input!$I$120)*$I$7)/A12taxstdlife))</f>
        <v>0</v>
      </c>
      <c r="AR627" s="168">
        <f>IF(A12taxstdlife="n/a","n/a",IF(AR$3&gt;(A12taxstdlife+$E627),((Input!$I$154+Input!$I$120)*$I$7)-SUM($I627:AQ627),((Input!$I$154+Input!$I$120)*$I$7)/A12taxstdlife))</f>
        <v>0</v>
      </c>
      <c r="AS627" s="168">
        <f>IF(A12taxstdlife="n/a","n/a",IF(AS$3&gt;(A12taxstdlife+$E627),((Input!$I$154+Input!$I$120)*$I$7)-SUM($I627:AR627),((Input!$I$154+Input!$I$120)*$I$7)/A12taxstdlife))</f>
        <v>0</v>
      </c>
      <c r="AT627" s="168">
        <f>IF(A12taxstdlife="n/a","n/a",IF(AT$3&gt;(A12taxstdlife+$E627),((Input!$I$154+Input!$I$120)*$I$7)-SUM($I627:AS627),((Input!$I$154+Input!$I$120)*$I$7)/A12taxstdlife))</f>
        <v>0</v>
      </c>
      <c r="AU627" s="168">
        <f>IF(A12taxstdlife="n/a","n/a",IF(AU$3&gt;(A12taxstdlife+$E627),((Input!$I$154+Input!$I$120)*$I$7)-SUM($I627:AT627),((Input!$I$154+Input!$I$120)*$I$7)/A12taxstdlife))</f>
        <v>0</v>
      </c>
      <c r="AV627" s="168">
        <f>IF(A12taxstdlife="n/a","n/a",IF(AV$3&gt;(A12taxstdlife+$E627),((Input!$I$154+Input!$I$120)*$I$7)-SUM($I627:AU627),((Input!$I$154+Input!$I$120)*$I$7)/A12taxstdlife))</f>
        <v>0</v>
      </c>
      <c r="AW627" s="168">
        <f>IF(A12taxstdlife="n/a","n/a",IF(AW$3&gt;(A12taxstdlife+$E627),((Input!$I$154+Input!$I$120)*$I$7)-SUM($I627:AV627),((Input!$I$154+Input!$I$120)*$I$7)/A12taxstdlife))</f>
        <v>0</v>
      </c>
      <c r="AX627" s="168">
        <f>IF(A12taxstdlife="n/a","n/a",IF(AX$3&gt;(A12taxstdlife+$E627),((Input!$I$154+Input!$I$120)*$I$7)-SUM($I627:AW627),((Input!$I$154+Input!$I$120)*$I$7)/A12taxstdlife))</f>
        <v>0</v>
      </c>
      <c r="AY627" s="168">
        <f>IF(A12taxstdlife="n/a","n/a",IF(AY$3&gt;(A12taxstdlife+$E627),((Input!$I$154+Input!$I$120)*$I$7)-SUM($I627:AX627),((Input!$I$154+Input!$I$120)*$I$7)/A12taxstdlife))</f>
        <v>0</v>
      </c>
      <c r="AZ627" s="168">
        <f>IF(A12taxstdlife="n/a","n/a",IF(AZ$3&gt;(A12taxstdlife+$E627),((Input!$I$154+Input!$I$120)*$I$7)-SUM($I627:AY627),((Input!$I$154+Input!$I$120)*$I$7)/A12taxstdlife))</f>
        <v>0</v>
      </c>
      <c r="BA627" s="168">
        <f>IF(A12taxstdlife="n/a","n/a",IF(BA$3&gt;(A12taxstdlife+$E627),((Input!$I$154+Input!$I$120)*$I$7)-SUM($I627:AZ627),((Input!$I$154+Input!$I$120)*$I$7)/A12taxstdlife))</f>
        <v>0</v>
      </c>
      <c r="BB627" s="168">
        <f>IF(A12taxstdlife="n/a","n/a",IF(BB$3&gt;(A12taxstdlife+$E627),((Input!$I$154+Input!$I$120)*$I$7)-SUM($I627:BA627),((Input!$I$154+Input!$I$120)*$I$7)/A12taxstdlife))</f>
        <v>0</v>
      </c>
      <c r="BC627" s="168">
        <f>IF(A12taxstdlife="n/a","n/a",IF(BC$3&gt;(A12taxstdlife+$E627),((Input!$I$154+Input!$I$120)*$I$7)-SUM($I627:BB627),((Input!$I$154+Input!$I$120)*$I$7)/A12taxstdlife))</f>
        <v>0</v>
      </c>
      <c r="BD627" s="168">
        <f>IF(A12taxstdlife="n/a","n/a",IF(BD$3&gt;(A12taxstdlife+$E627),((Input!$I$154+Input!$I$120)*$I$7)-SUM($I627:BC627),((Input!$I$154+Input!$I$120)*$I$7)/A12taxstdlife))</f>
        <v>0</v>
      </c>
      <c r="BE627" s="168">
        <f>IF(A12taxstdlife="n/a","n/a",IF(BE$3&gt;(A12taxstdlife+$E627),((Input!$I$154+Input!$I$120)*$I$7)-SUM($I627:BD627),((Input!$I$154+Input!$I$120)*$I$7)/A12taxstdlife))</f>
        <v>0</v>
      </c>
      <c r="BF627" s="168">
        <f>IF(A12taxstdlife="n/a","n/a",IF(BF$3&gt;(A12taxstdlife+$E627),((Input!$I$154+Input!$I$120)*$I$7)-SUM($I627:BE627),((Input!$I$154+Input!$I$120)*$I$7)/A12taxstdlife))</f>
        <v>0</v>
      </c>
      <c r="BG627" s="168">
        <f>IF(A12taxstdlife="n/a","n/a",IF(BG$3&gt;(A12taxstdlife+$E627),((Input!$I$154+Input!$I$120)*$I$7)-SUM($I627:BF627),((Input!$I$154+Input!$I$120)*$I$7)/A12taxstdlife))</f>
        <v>0</v>
      </c>
      <c r="BH627" s="168">
        <f>IF(A12taxstdlife="n/a","n/a",IF(BH$3&gt;(A12taxstdlife+$E627),((Input!$I$154+Input!$I$120)*$I$7)-SUM($I627:BG627),((Input!$I$154+Input!$I$120)*$I$7)/A12taxstdlife))</f>
        <v>0</v>
      </c>
      <c r="BI627" s="168">
        <f>IF(A12taxstdlife="n/a","n/a",IF(BI$3&gt;(A12taxstdlife+$E627),((Input!$I$154+Input!$I$120)*$I$7)-SUM($I627:BH627),((Input!$I$154+Input!$I$120)*$I$7)/A12taxstdlife))</f>
        <v>0</v>
      </c>
      <c r="BJ627" s="20"/>
      <c r="BK627" s="20"/>
      <c r="BL627"/>
      <c r="BM627"/>
      <c r="BN627"/>
      <c r="BO627"/>
      <c r="BP627"/>
      <c r="BQ627"/>
      <c r="BR627"/>
      <c r="BS627"/>
      <c r="BT627"/>
      <c r="BU627"/>
      <c r="BV627"/>
      <c r="BW627"/>
      <c r="BX627"/>
      <c r="BY627"/>
      <c r="BZ627"/>
      <c r="CA627"/>
      <c r="CB627"/>
      <c r="CC627"/>
      <c r="CD627"/>
      <c r="CE627"/>
      <c r="CF627"/>
      <c r="CG627"/>
      <c r="CH627"/>
      <c r="CI627"/>
      <c r="CJ627"/>
      <c r="CK627"/>
      <c r="CL627"/>
      <c r="CM627"/>
      <c r="CN627"/>
      <c r="CO627"/>
      <c r="CP627"/>
      <c r="CQ627"/>
      <c r="CR627"/>
      <c r="CS627"/>
      <c r="CT627"/>
      <c r="CU627"/>
      <c r="CV627"/>
      <c r="CW627"/>
      <c r="CX627"/>
      <c r="CY627"/>
      <c r="CZ627"/>
      <c r="DA627"/>
      <c r="DB627"/>
      <c r="DC627"/>
      <c r="DD627"/>
      <c r="DE627"/>
      <c r="DF627"/>
      <c r="DG627"/>
      <c r="DH627"/>
      <c r="DI627"/>
      <c r="DJ627"/>
      <c r="DK627"/>
      <c r="DL627"/>
      <c r="DM627"/>
      <c r="DN627"/>
      <c r="DO627"/>
      <c r="DP627"/>
      <c r="DQ627"/>
      <c r="DR627"/>
      <c r="DS627"/>
      <c r="DT627"/>
      <c r="DU627"/>
      <c r="DV627"/>
      <c r="DW627"/>
      <c r="DX627"/>
      <c r="DY627"/>
      <c r="DZ627"/>
      <c r="EA627"/>
      <c r="EB627"/>
      <c r="EC627"/>
      <c r="ED627"/>
      <c r="EE627"/>
      <c r="EF627"/>
      <c r="EG627"/>
      <c r="EH627"/>
      <c r="EI627"/>
      <c r="EJ627"/>
      <c r="EK627"/>
      <c r="EL627"/>
      <c r="EM627"/>
      <c r="EN627"/>
      <c r="EO627"/>
      <c r="EP627"/>
      <c r="EQ627"/>
      <c r="ER627"/>
      <c r="ES627"/>
      <c r="ET627"/>
      <c r="EU627"/>
      <c r="EV627"/>
      <c r="EW627"/>
      <c r="EX627"/>
      <c r="EY627"/>
      <c r="EZ627"/>
      <c r="FA627"/>
      <c r="FB627"/>
      <c r="FC627"/>
      <c r="FD627"/>
      <c r="FE627"/>
      <c r="FF627"/>
      <c r="FG627"/>
      <c r="FH627"/>
      <c r="FI627"/>
      <c r="FJ627"/>
      <c r="FK627"/>
      <c r="FL627"/>
      <c r="FM627"/>
      <c r="FN627"/>
      <c r="FO627"/>
      <c r="FP627"/>
      <c r="FQ627"/>
      <c r="FR627"/>
      <c r="FS627"/>
      <c r="FT627"/>
      <c r="FU627"/>
      <c r="FV627"/>
      <c r="FW627"/>
      <c r="FX627"/>
      <c r="FY627"/>
      <c r="FZ627"/>
      <c r="GA627"/>
      <c r="GB627"/>
      <c r="GC627"/>
      <c r="GD627"/>
      <c r="GE627"/>
      <c r="GF627"/>
      <c r="GG627"/>
      <c r="GH627"/>
      <c r="GI627"/>
      <c r="GJ627"/>
      <c r="GK627"/>
      <c r="GL627"/>
      <c r="GM627"/>
      <c r="GN627"/>
      <c r="GO627"/>
      <c r="GP627"/>
      <c r="GQ627"/>
      <c r="GR627"/>
      <c r="GS627"/>
      <c r="GT627"/>
      <c r="GU627"/>
      <c r="GV627"/>
      <c r="GW627"/>
      <c r="GX627"/>
      <c r="GY627"/>
      <c r="GZ627"/>
      <c r="HA627"/>
      <c r="HB627"/>
      <c r="HC627"/>
      <c r="HD627"/>
      <c r="HE627"/>
      <c r="HF627"/>
      <c r="HG627"/>
      <c r="HH627"/>
      <c r="HI627"/>
      <c r="HJ627"/>
      <c r="HK627"/>
      <c r="HL627"/>
      <c r="HM627"/>
      <c r="HN627"/>
      <c r="HO627"/>
      <c r="HP627"/>
      <c r="HQ627"/>
      <c r="HR627"/>
      <c r="HS627"/>
      <c r="HT627"/>
      <c r="HU627"/>
      <c r="HV627"/>
      <c r="HW627"/>
      <c r="HX627"/>
      <c r="HY627"/>
      <c r="HZ627"/>
      <c r="IA627"/>
      <c r="IB627"/>
      <c r="IC627"/>
      <c r="ID627"/>
      <c r="IE627"/>
      <c r="IF627"/>
      <c r="IG627"/>
      <c r="IH627"/>
      <c r="II627"/>
      <c r="IJ627"/>
      <c r="IK627"/>
      <c r="IL627"/>
      <c r="IM627"/>
      <c r="IN627"/>
      <c r="IO627"/>
      <c r="IP627"/>
      <c r="IQ627"/>
      <c r="IR627"/>
      <c r="IS627"/>
      <c r="IT627"/>
      <c r="IU627"/>
      <c r="IV627"/>
    </row>
    <row r="628" spans="1:256" s="5" customFormat="1" hidden="1" outlineLevel="2">
      <c r="A628" s="20"/>
      <c r="B628" s="20"/>
      <c r="C628" s="38"/>
      <c r="D628" s="641"/>
      <c r="E628" s="287">
        <v>4</v>
      </c>
      <c r="F628" s="40"/>
      <c r="G628" s="313"/>
      <c r="H628" s="315"/>
      <c r="I628" s="315"/>
      <c r="J628" s="314"/>
      <c r="K628" s="168">
        <f>IF(A12taxstdlife="n/a","n/a",IF(K$3&gt;(A12taxstdlife+$E628),((Input!$J$154+Input!$J$120)*$J$7)-SUM($J628:J628),((Input!$J$154+Input!$J$120)*$J$7)/A12taxstdlife))</f>
        <v>2.2747201181403516</v>
      </c>
      <c r="L628" s="168">
        <f>IF(A12taxstdlife="n/a","n/a",IF(L$3&gt;(A12taxstdlife+$E628),((Input!$J$154+Input!$J$120)*$J$7)-SUM($J628:K628),((Input!$J$154+Input!$J$120)*$J$7)/A12taxstdlife))</f>
        <v>2.2747201181403516</v>
      </c>
      <c r="M628" s="168">
        <f>IF(A12taxstdlife="n/a","n/a",IF(M$3&gt;(A12taxstdlife+$E628),((Input!$J$154+Input!$J$120)*$J$7)-SUM($J628:L628),((Input!$J$154+Input!$J$120)*$J$7)/A12taxstdlife))</f>
        <v>2.2747201181403516</v>
      </c>
      <c r="N628" s="168">
        <f>IF(A12taxstdlife="n/a","n/a",IF(N$3&gt;(A12taxstdlife+$E628),((Input!$J$154+Input!$J$120)*$J$7)-SUM($J628:M628),((Input!$J$154+Input!$J$120)*$J$7)/A12taxstdlife))</f>
        <v>2.2747201181403516</v>
      </c>
      <c r="O628" s="168">
        <f>IF(A12taxstdlife="n/a","n/a",IF(O$3&gt;(A12taxstdlife+$E628),((Input!$J$154+Input!$J$120)*$J$7)-SUM($J628:N628),((Input!$J$154+Input!$J$120)*$J$7)/A12taxstdlife))</f>
        <v>2.2747201181403516</v>
      </c>
      <c r="P628" s="168">
        <f>IF(A12taxstdlife="n/a","n/a",IF(P$3&gt;(A12taxstdlife+$E628),((Input!$J$154+Input!$J$120)*$J$7)-SUM($J628:O628),((Input!$J$154+Input!$J$120)*$J$7)/A12taxstdlife))</f>
        <v>2.2747201181403516</v>
      </c>
      <c r="Q628" s="168">
        <f>IF(A12taxstdlife="n/a","n/a",IF(Q$3&gt;(A12taxstdlife+$E628),((Input!$J$154+Input!$J$120)*$J$7)-SUM($J628:P628),((Input!$J$154+Input!$J$120)*$J$7)/A12taxstdlife))</f>
        <v>2.2747201181403516</v>
      </c>
      <c r="R628" s="168">
        <f>IF(A12taxstdlife="n/a","n/a",IF(R$3&gt;(A12taxstdlife+$E628),((Input!$J$154+Input!$J$120)*$J$7)-SUM($J628:Q628),((Input!$J$154+Input!$J$120)*$J$7)/A12taxstdlife))</f>
        <v>2.2747201181403516</v>
      </c>
      <c r="S628" s="168">
        <f>IF(A12taxstdlife="n/a","n/a",IF(S$3&gt;(A12taxstdlife+$E628),((Input!$J$154+Input!$J$120)*$J$7)-SUM($J628:R628),((Input!$J$154+Input!$J$120)*$J$7)/A12taxstdlife))</f>
        <v>2.2747201181403516</v>
      </c>
      <c r="T628" s="168">
        <f>IF(A12taxstdlife="n/a","n/a",IF(T$3&gt;(A12taxstdlife+$E628),((Input!$J$154+Input!$J$120)*$J$7)-SUM($J628:S628),((Input!$J$154+Input!$J$120)*$J$7)/A12taxstdlife))</f>
        <v>2.2747201181403516</v>
      </c>
      <c r="U628" s="168">
        <f>IF(A12taxstdlife="n/a","n/a",IF(U$3&gt;(A12taxstdlife+$E628),((Input!$J$154+Input!$J$120)*$J$7)-SUM($J628:T628),((Input!$J$154+Input!$J$120)*$J$7)/A12taxstdlife))</f>
        <v>2.2747201181403516</v>
      </c>
      <c r="V628" s="168">
        <f>IF(A12taxstdlife="n/a","n/a",IF(V$3&gt;(A12taxstdlife+$E628),((Input!$J$154+Input!$J$120)*$J$7)-SUM($J628:U628),((Input!$J$154+Input!$J$120)*$J$7)/A12taxstdlife))</f>
        <v>2.2747201181403516</v>
      </c>
      <c r="W628" s="168">
        <f>IF(A12taxstdlife="n/a","n/a",IF(W$3&gt;(A12taxstdlife+$E628),((Input!$J$154+Input!$J$120)*$J$7)-SUM($J628:V628),((Input!$J$154+Input!$J$120)*$J$7)/A12taxstdlife))</f>
        <v>2.2747201181403516</v>
      </c>
      <c r="X628" s="168">
        <f>IF(A12taxstdlife="n/a","n/a",IF(X$3&gt;(A12taxstdlife+$E628),((Input!$J$154+Input!$J$120)*$J$7)-SUM($J628:W628),((Input!$J$154+Input!$J$120)*$J$7)/A12taxstdlife))</f>
        <v>2.2747201181403516</v>
      </c>
      <c r="Y628" s="168">
        <f>IF(A12taxstdlife="n/a","n/a",IF(Y$3&gt;(A12taxstdlife+$E628),((Input!$J$154+Input!$J$120)*$J$7)-SUM($J628:X628),((Input!$J$154+Input!$J$120)*$J$7)/A12taxstdlife))</f>
        <v>2.2747201181403516</v>
      </c>
      <c r="Z628" s="168">
        <f>IF(A12taxstdlife="n/a","n/a",IF(Z$3&gt;(A12taxstdlife+$E628),((Input!$J$154+Input!$J$120)*$J$7)-SUM($J628:Y628),((Input!$J$154+Input!$J$120)*$J$7)/A12taxstdlife))</f>
        <v>0</v>
      </c>
      <c r="AA628" s="168">
        <f>IF(A12taxstdlife="n/a","n/a",IF(AA$3&gt;(A12taxstdlife+$E628),((Input!$J$154+Input!$J$120)*$J$7)-SUM($J628:Z628),((Input!$J$154+Input!$J$120)*$J$7)/A12taxstdlife))</f>
        <v>0</v>
      </c>
      <c r="AB628" s="168">
        <f>IF(A12taxstdlife="n/a","n/a",IF(AB$3&gt;(A12taxstdlife+$E628),((Input!$J$154+Input!$J$120)*$J$7)-SUM($J628:AA628),((Input!$J$154+Input!$J$120)*$J$7)/A12taxstdlife))</f>
        <v>0</v>
      </c>
      <c r="AC628" s="168">
        <f>IF(A12taxstdlife="n/a","n/a",IF(AC$3&gt;(A12taxstdlife+$E628),((Input!$J$154+Input!$J$120)*$J$7)-SUM($J628:AB628),((Input!$J$154+Input!$J$120)*$J$7)/A12taxstdlife))</f>
        <v>0</v>
      </c>
      <c r="AD628" s="168">
        <f>IF(A12taxstdlife="n/a","n/a",IF(AD$3&gt;(A12taxstdlife+$E628),((Input!$J$154+Input!$J$120)*$J$7)-SUM($J628:AC628),((Input!$J$154+Input!$J$120)*$J$7)/A12taxstdlife))</f>
        <v>0</v>
      </c>
      <c r="AE628" s="168">
        <f>IF(A12taxstdlife="n/a","n/a",IF(AE$3&gt;(A12taxstdlife+$E628),((Input!$J$154+Input!$J$120)*$J$7)-SUM($J628:AD628),((Input!$J$154+Input!$J$120)*$J$7)/A12taxstdlife))</f>
        <v>0</v>
      </c>
      <c r="AF628" s="168">
        <f>IF(A12taxstdlife="n/a","n/a",IF(AF$3&gt;(A12taxstdlife+$E628),((Input!$J$154+Input!$J$120)*$J$7)-SUM($J628:AE628),((Input!$J$154+Input!$J$120)*$J$7)/A12taxstdlife))</f>
        <v>0</v>
      </c>
      <c r="AG628" s="168">
        <f>IF(A12taxstdlife="n/a","n/a",IF(AG$3&gt;(A12taxstdlife+$E628),((Input!$J$154+Input!$J$120)*$J$7)-SUM($J628:AF628),((Input!$J$154+Input!$J$120)*$J$7)/A12taxstdlife))</f>
        <v>0</v>
      </c>
      <c r="AH628" s="168">
        <f>IF(A12taxstdlife="n/a","n/a",IF(AH$3&gt;(A12taxstdlife+$E628),((Input!$J$154+Input!$J$120)*$J$7)-SUM($J628:AG628),((Input!$J$154+Input!$J$120)*$J$7)/A12taxstdlife))</f>
        <v>0</v>
      </c>
      <c r="AI628" s="168">
        <f>IF(A12taxstdlife="n/a","n/a",IF(AI$3&gt;(A12taxstdlife+$E628),((Input!$J$154+Input!$J$120)*$J$7)-SUM($J628:AH628),((Input!$J$154+Input!$J$120)*$J$7)/A12taxstdlife))</f>
        <v>0</v>
      </c>
      <c r="AJ628" s="168">
        <f>IF(A12taxstdlife="n/a","n/a",IF(AJ$3&gt;(A12taxstdlife+$E628),((Input!$J$154+Input!$J$120)*$J$7)-SUM($J628:AI628),((Input!$J$154+Input!$J$120)*$J$7)/A12taxstdlife))</f>
        <v>0</v>
      </c>
      <c r="AK628" s="168">
        <f>IF(A12taxstdlife="n/a","n/a",IF(AK$3&gt;(A12taxstdlife+$E628),((Input!$J$154+Input!$J$120)*$J$7)-SUM($J628:AJ628),((Input!$J$154+Input!$J$120)*$J$7)/A12taxstdlife))</f>
        <v>0</v>
      </c>
      <c r="AL628" s="168">
        <f>IF(A12taxstdlife="n/a","n/a",IF(AL$3&gt;(A12taxstdlife+$E628),((Input!$J$154+Input!$J$120)*$J$7)-SUM($J628:AK628),((Input!$J$154+Input!$J$120)*$J$7)/A12taxstdlife))</f>
        <v>0</v>
      </c>
      <c r="AM628" s="168">
        <f>IF(A12taxstdlife="n/a","n/a",IF(AM$3&gt;(A12taxstdlife+$E628),((Input!$J$154+Input!$J$120)*$J$7)-SUM($J628:AL628),((Input!$J$154+Input!$J$120)*$J$7)/A12taxstdlife))</f>
        <v>0</v>
      </c>
      <c r="AN628" s="168">
        <f>IF(A12taxstdlife="n/a","n/a",IF(AN$3&gt;(A12taxstdlife+$E628),((Input!$J$154+Input!$J$120)*$J$7)-SUM($J628:AM628),((Input!$J$154+Input!$J$120)*$J$7)/A12taxstdlife))</f>
        <v>0</v>
      </c>
      <c r="AO628" s="168">
        <f>IF(A12taxstdlife="n/a","n/a",IF(AO$3&gt;(A12taxstdlife+$E628),((Input!$J$154+Input!$J$120)*$J$7)-SUM($J628:AN628),((Input!$J$154+Input!$J$120)*$J$7)/A12taxstdlife))</f>
        <v>0</v>
      </c>
      <c r="AP628" s="168">
        <f>IF(A12taxstdlife="n/a","n/a",IF(AP$3&gt;(A12taxstdlife+$E628),((Input!$J$154+Input!$J$120)*$J$7)-SUM($J628:AO628),((Input!$J$154+Input!$J$120)*$J$7)/A12taxstdlife))</f>
        <v>0</v>
      </c>
      <c r="AQ628" s="168">
        <f>IF(A12taxstdlife="n/a","n/a",IF(AQ$3&gt;(A12taxstdlife+$E628),((Input!$J$154+Input!$J$120)*$J$7)-SUM($J628:AP628),((Input!$J$154+Input!$J$120)*$J$7)/A12taxstdlife))</f>
        <v>0</v>
      </c>
      <c r="AR628" s="168">
        <f>IF(A12taxstdlife="n/a","n/a",IF(AR$3&gt;(A12taxstdlife+$E628),((Input!$J$154+Input!$J$120)*$J$7)-SUM($J628:AQ628),((Input!$J$154+Input!$J$120)*$J$7)/A12taxstdlife))</f>
        <v>0</v>
      </c>
      <c r="AS628" s="168">
        <f>IF(A12taxstdlife="n/a","n/a",IF(AS$3&gt;(A12taxstdlife+$E628),((Input!$J$154+Input!$J$120)*$J$7)-SUM($J628:AR628),((Input!$J$154+Input!$J$120)*$J$7)/A12taxstdlife))</f>
        <v>0</v>
      </c>
      <c r="AT628" s="168">
        <f>IF(A12taxstdlife="n/a","n/a",IF(AT$3&gt;(A12taxstdlife+$E628),((Input!$J$154+Input!$J$120)*$J$7)-SUM($J628:AS628),((Input!$J$154+Input!$J$120)*$J$7)/A12taxstdlife))</f>
        <v>0</v>
      </c>
      <c r="AU628" s="168">
        <f>IF(A12taxstdlife="n/a","n/a",IF(AU$3&gt;(A12taxstdlife+$E628),((Input!$J$154+Input!$J$120)*$J$7)-SUM($J628:AT628),((Input!$J$154+Input!$J$120)*$J$7)/A12taxstdlife))</f>
        <v>0</v>
      </c>
      <c r="AV628" s="168">
        <f>IF(A12taxstdlife="n/a","n/a",IF(AV$3&gt;(A12taxstdlife+$E628),((Input!$J$154+Input!$J$120)*$J$7)-SUM($J628:AU628),((Input!$J$154+Input!$J$120)*$J$7)/A12taxstdlife))</f>
        <v>0</v>
      </c>
      <c r="AW628" s="168">
        <f>IF(A12taxstdlife="n/a","n/a",IF(AW$3&gt;(A12taxstdlife+$E628),((Input!$J$154+Input!$J$120)*$J$7)-SUM($J628:AV628),((Input!$J$154+Input!$J$120)*$J$7)/A12taxstdlife))</f>
        <v>0</v>
      </c>
      <c r="AX628" s="168">
        <f>IF(A12taxstdlife="n/a","n/a",IF(AX$3&gt;(A12taxstdlife+$E628),((Input!$J$154+Input!$J$120)*$J$7)-SUM($J628:AW628),((Input!$J$154+Input!$J$120)*$J$7)/A12taxstdlife))</f>
        <v>0</v>
      </c>
      <c r="AY628" s="168">
        <f>IF(A12taxstdlife="n/a","n/a",IF(AY$3&gt;(A12taxstdlife+$E628),((Input!$J$154+Input!$J$120)*$J$7)-SUM($J628:AX628),((Input!$J$154+Input!$J$120)*$J$7)/A12taxstdlife))</f>
        <v>0</v>
      </c>
      <c r="AZ628" s="168">
        <f>IF(A12taxstdlife="n/a","n/a",IF(AZ$3&gt;(A12taxstdlife+$E628),((Input!$J$154+Input!$J$120)*$J$7)-SUM($J628:AY628),((Input!$J$154+Input!$J$120)*$J$7)/A12taxstdlife))</f>
        <v>0</v>
      </c>
      <c r="BA628" s="168">
        <f>IF(A12taxstdlife="n/a","n/a",IF(BA$3&gt;(A12taxstdlife+$E628),((Input!$J$154+Input!$J$120)*$J$7)-SUM($J628:AZ628),((Input!$J$154+Input!$J$120)*$J$7)/A12taxstdlife))</f>
        <v>0</v>
      </c>
      <c r="BB628" s="168">
        <f>IF(A12taxstdlife="n/a","n/a",IF(BB$3&gt;(A12taxstdlife+$E628),((Input!$J$154+Input!$J$120)*$J$7)-SUM($J628:BA628),((Input!$J$154+Input!$J$120)*$J$7)/A12taxstdlife))</f>
        <v>0</v>
      </c>
      <c r="BC628" s="168">
        <f>IF(A12taxstdlife="n/a","n/a",IF(BC$3&gt;(A12taxstdlife+$E628),((Input!$J$154+Input!$J$120)*$J$7)-SUM($J628:BB628),((Input!$J$154+Input!$J$120)*$J$7)/A12taxstdlife))</f>
        <v>0</v>
      </c>
      <c r="BD628" s="168">
        <f>IF(A12taxstdlife="n/a","n/a",IF(BD$3&gt;(A12taxstdlife+$E628),((Input!$J$154+Input!$J$120)*$J$7)-SUM($J628:BC628),((Input!$J$154+Input!$J$120)*$J$7)/A12taxstdlife))</f>
        <v>0</v>
      </c>
      <c r="BE628" s="168">
        <f>IF(A12taxstdlife="n/a","n/a",IF(BE$3&gt;(A12taxstdlife+$E628),((Input!$J$154+Input!$J$120)*$J$7)-SUM($J628:BD628),((Input!$J$154+Input!$J$120)*$J$7)/A12taxstdlife))</f>
        <v>0</v>
      </c>
      <c r="BF628" s="168">
        <f>IF(A12taxstdlife="n/a","n/a",IF(BF$3&gt;(A12taxstdlife+$E628),((Input!$J$154+Input!$J$120)*$J$7)-SUM($J628:BE628),((Input!$J$154+Input!$J$120)*$J$7)/A12taxstdlife))</f>
        <v>0</v>
      </c>
      <c r="BG628" s="168">
        <f>IF(A12taxstdlife="n/a","n/a",IF(BG$3&gt;(A12taxstdlife+$E628),((Input!$J$154+Input!$J$120)*$J$7)-SUM($J628:BF628),((Input!$J$154+Input!$J$120)*$J$7)/A12taxstdlife))</f>
        <v>0</v>
      </c>
      <c r="BH628" s="168">
        <f>IF(A12taxstdlife="n/a","n/a",IF(BH$3&gt;(A12taxstdlife+$E628),((Input!$J$154+Input!$J$120)*$J$7)-SUM($J628:BG628),((Input!$J$154+Input!$J$120)*$J$7)/A12taxstdlife))</f>
        <v>0</v>
      </c>
      <c r="BI628" s="168">
        <f>IF(A12taxstdlife="n/a","n/a",IF(BI$3&gt;(A12taxstdlife+$E628),((Input!$J$154+Input!$J$120)*$J$7)-SUM($J628:BH628),((Input!$J$154+Input!$J$120)*$J$7)/A12taxstdlife))</f>
        <v>0</v>
      </c>
      <c r="BJ628" s="20"/>
      <c r="BK628" s="20"/>
      <c r="BL628"/>
      <c r="BM628"/>
      <c r="BN628"/>
      <c r="BO628"/>
      <c r="BP628"/>
      <c r="BQ628"/>
      <c r="BR628"/>
      <c r="BS628"/>
      <c r="BT628"/>
      <c r="BU628"/>
      <c r="BV628"/>
      <c r="BW628"/>
      <c r="BX628"/>
      <c r="BY628"/>
      <c r="BZ628"/>
      <c r="CA628"/>
      <c r="CB628"/>
      <c r="CC628"/>
      <c r="CD628"/>
      <c r="CE628"/>
      <c r="CF628"/>
      <c r="CG628"/>
      <c r="CH628"/>
      <c r="CI628"/>
      <c r="CJ628"/>
      <c r="CK628"/>
      <c r="CL628"/>
      <c r="CM628"/>
      <c r="CN628"/>
      <c r="CO628"/>
      <c r="CP628"/>
      <c r="CQ628"/>
      <c r="CR628"/>
      <c r="CS628"/>
      <c r="CT628"/>
      <c r="CU628"/>
      <c r="CV628"/>
      <c r="CW628"/>
      <c r="CX628"/>
      <c r="CY628"/>
      <c r="CZ628"/>
      <c r="DA628"/>
      <c r="DB628"/>
      <c r="DC628"/>
      <c r="DD628"/>
      <c r="DE628"/>
      <c r="DF628"/>
      <c r="DG628"/>
      <c r="DH628"/>
      <c r="DI628"/>
      <c r="DJ628"/>
      <c r="DK628"/>
      <c r="DL628"/>
      <c r="DM628"/>
      <c r="DN628"/>
      <c r="DO628"/>
      <c r="DP628"/>
      <c r="DQ628"/>
      <c r="DR628"/>
      <c r="DS628"/>
      <c r="DT628"/>
      <c r="DU628"/>
      <c r="DV628"/>
      <c r="DW628"/>
      <c r="DX628"/>
      <c r="DY628"/>
      <c r="DZ628"/>
      <c r="EA628"/>
      <c r="EB628"/>
      <c r="EC628"/>
      <c r="ED628"/>
      <c r="EE628"/>
      <c r="EF628"/>
      <c r="EG628"/>
      <c r="EH628"/>
      <c r="EI628"/>
      <c r="EJ628"/>
      <c r="EK628"/>
      <c r="EL628"/>
      <c r="EM628"/>
      <c r="EN628"/>
      <c r="EO628"/>
      <c r="EP628"/>
      <c r="EQ628"/>
      <c r="ER628"/>
      <c r="ES628"/>
      <c r="ET628"/>
      <c r="EU628"/>
      <c r="EV628"/>
      <c r="EW628"/>
      <c r="EX628"/>
      <c r="EY628"/>
      <c r="EZ628"/>
      <c r="FA628"/>
      <c r="FB628"/>
      <c r="FC628"/>
      <c r="FD628"/>
      <c r="FE628"/>
      <c r="FF628"/>
      <c r="FG628"/>
      <c r="FH628"/>
      <c r="FI628"/>
      <c r="FJ628"/>
      <c r="FK628"/>
      <c r="FL628"/>
      <c r="FM628"/>
      <c r="FN628"/>
      <c r="FO628"/>
      <c r="FP628"/>
      <c r="FQ628"/>
      <c r="FR628"/>
      <c r="FS628"/>
      <c r="FT628"/>
      <c r="FU628"/>
      <c r="FV628"/>
      <c r="FW628"/>
      <c r="FX628"/>
      <c r="FY628"/>
      <c r="FZ628"/>
      <c r="GA628"/>
      <c r="GB628"/>
      <c r="GC628"/>
      <c r="GD628"/>
      <c r="GE628"/>
      <c r="GF628"/>
      <c r="GG628"/>
      <c r="GH628"/>
      <c r="GI628"/>
      <c r="GJ628"/>
      <c r="GK628"/>
      <c r="GL628"/>
      <c r="GM628"/>
      <c r="GN628"/>
      <c r="GO628"/>
      <c r="GP628"/>
      <c r="GQ628"/>
      <c r="GR628"/>
      <c r="GS628"/>
      <c r="GT628"/>
      <c r="GU628"/>
      <c r="GV628"/>
      <c r="GW628"/>
      <c r="GX628"/>
      <c r="GY628"/>
      <c r="GZ628"/>
      <c r="HA628"/>
      <c r="HB628"/>
      <c r="HC628"/>
      <c r="HD628"/>
      <c r="HE628"/>
      <c r="HF628"/>
      <c r="HG628"/>
      <c r="HH628"/>
      <c r="HI628"/>
      <c r="HJ628"/>
      <c r="HK628"/>
      <c r="HL628"/>
      <c r="HM628"/>
      <c r="HN628"/>
      <c r="HO628"/>
      <c r="HP628"/>
      <c r="HQ628"/>
      <c r="HR628"/>
      <c r="HS628"/>
      <c r="HT628"/>
      <c r="HU628"/>
      <c r="HV628"/>
      <c r="HW628"/>
      <c r="HX628"/>
      <c r="HY628"/>
      <c r="HZ628"/>
      <c r="IA628"/>
      <c r="IB628"/>
      <c r="IC628"/>
      <c r="ID628"/>
      <c r="IE628"/>
      <c r="IF628"/>
      <c r="IG628"/>
      <c r="IH628"/>
      <c r="II628"/>
      <c r="IJ628"/>
      <c r="IK628"/>
      <c r="IL628"/>
      <c r="IM628"/>
      <c r="IN628"/>
      <c r="IO628"/>
      <c r="IP628"/>
      <c r="IQ628"/>
      <c r="IR628"/>
      <c r="IS628"/>
      <c r="IT628"/>
      <c r="IU628"/>
      <c r="IV628"/>
    </row>
    <row r="629" spans="1:256" s="5" customFormat="1" hidden="1" outlineLevel="2">
      <c r="A629" s="20"/>
      <c r="B629" s="20"/>
      <c r="C629" s="38"/>
      <c r="D629" s="641"/>
      <c r="E629" s="287">
        <v>5</v>
      </c>
      <c r="F629" s="40"/>
      <c r="G629" s="313"/>
      <c r="H629" s="315"/>
      <c r="I629" s="315"/>
      <c r="J629" s="315"/>
      <c r="K629" s="314"/>
      <c r="L629" s="168">
        <f>IF(A12taxstdlife="n/a","n/a",IF(L$3&gt;(A12taxstdlife+$E629),((Input!$K$154+Input!$K$120)*$K$7)-SUM($K629:K629),((Input!$K$154+Input!$K$120)*$K$7)/A12taxstdlife))</f>
        <v>1.9615692260745499</v>
      </c>
      <c r="M629" s="168">
        <f>IF(A12taxstdlife="n/a","n/a",IF(M$3&gt;(A12taxstdlife+$E629),((Input!$K$154+Input!$K$120)*$K$7)-SUM($K629:L629),((Input!$K$154+Input!$K$120)*$K$7)/A12taxstdlife))</f>
        <v>1.9615692260745499</v>
      </c>
      <c r="N629" s="168">
        <f>IF(A12taxstdlife="n/a","n/a",IF(N$3&gt;(A12taxstdlife+$E629),((Input!$K$154+Input!$K$120)*$K$7)-SUM($K629:M629),((Input!$K$154+Input!$K$120)*$K$7)/A12taxstdlife))</f>
        <v>1.9615692260745499</v>
      </c>
      <c r="O629" s="168">
        <f>IF(A12taxstdlife="n/a","n/a",IF(O$3&gt;(A12taxstdlife+$E629),((Input!$K$154+Input!$K$120)*$K$7)-SUM($K629:N629),((Input!$K$154+Input!$K$120)*$K$7)/A12taxstdlife))</f>
        <v>1.9615692260745499</v>
      </c>
      <c r="P629" s="168">
        <f>IF(A12taxstdlife="n/a","n/a",IF(P$3&gt;(A12taxstdlife+$E629),((Input!$K$154+Input!$K$120)*$K$7)-SUM($K629:O629),((Input!$K$154+Input!$K$120)*$K$7)/A12taxstdlife))</f>
        <v>1.9615692260745499</v>
      </c>
      <c r="Q629" s="168">
        <f>IF(A12taxstdlife="n/a","n/a",IF(Q$3&gt;(A12taxstdlife+$E629),((Input!$K$154+Input!$K$120)*$K$7)-SUM($K629:P629),((Input!$K$154+Input!$K$120)*$K$7)/A12taxstdlife))</f>
        <v>1.9615692260745499</v>
      </c>
      <c r="R629" s="168">
        <f>IF(A12taxstdlife="n/a","n/a",IF(R$3&gt;(A12taxstdlife+$E629),((Input!$K$154+Input!$K$120)*$K$7)-SUM($K629:Q629),((Input!$K$154+Input!$K$120)*$K$7)/A12taxstdlife))</f>
        <v>1.9615692260745499</v>
      </c>
      <c r="S629" s="168">
        <f>IF(A12taxstdlife="n/a","n/a",IF(S$3&gt;(A12taxstdlife+$E629),((Input!$K$154+Input!$K$120)*$K$7)-SUM($K629:R629),((Input!$K$154+Input!$K$120)*$K$7)/A12taxstdlife))</f>
        <v>1.9615692260745499</v>
      </c>
      <c r="T629" s="168">
        <f>IF(A12taxstdlife="n/a","n/a",IF(T$3&gt;(A12taxstdlife+$E629),((Input!$K$154+Input!$K$120)*$K$7)-SUM($K629:S629),((Input!$K$154+Input!$K$120)*$K$7)/A12taxstdlife))</f>
        <v>1.9615692260745499</v>
      </c>
      <c r="U629" s="168">
        <f>IF(A12taxstdlife="n/a","n/a",IF(U$3&gt;(A12taxstdlife+$E629),((Input!$K$154+Input!$K$120)*$K$7)-SUM($K629:T629),((Input!$K$154+Input!$K$120)*$K$7)/A12taxstdlife))</f>
        <v>1.9615692260745499</v>
      </c>
      <c r="V629" s="168">
        <f>IF(A12taxstdlife="n/a","n/a",IF(V$3&gt;(A12taxstdlife+$E629),((Input!$K$154+Input!$K$120)*$K$7)-SUM($K629:U629),((Input!$K$154+Input!$K$120)*$K$7)/A12taxstdlife))</f>
        <v>1.9615692260745499</v>
      </c>
      <c r="W629" s="168">
        <f>IF(A12taxstdlife="n/a","n/a",IF(W$3&gt;(A12taxstdlife+$E629),((Input!$K$154+Input!$K$120)*$K$7)-SUM($K629:V629),((Input!$K$154+Input!$K$120)*$K$7)/A12taxstdlife))</f>
        <v>1.9615692260745499</v>
      </c>
      <c r="X629" s="168">
        <f>IF(A12taxstdlife="n/a","n/a",IF(X$3&gt;(A12taxstdlife+$E629),((Input!$K$154+Input!$K$120)*$K$7)-SUM($K629:W629),((Input!$K$154+Input!$K$120)*$K$7)/A12taxstdlife))</f>
        <v>1.9615692260745499</v>
      </c>
      <c r="Y629" s="168">
        <f>IF(A12taxstdlife="n/a","n/a",IF(Y$3&gt;(A12taxstdlife+$E629),((Input!$K$154+Input!$K$120)*$K$7)-SUM($K629:X629),((Input!$K$154+Input!$K$120)*$K$7)/A12taxstdlife))</f>
        <v>1.9615692260745499</v>
      </c>
      <c r="Z629" s="168">
        <f>IF(A12taxstdlife="n/a","n/a",IF(Z$3&gt;(A12taxstdlife+$E629),((Input!$K$154+Input!$K$120)*$K$7)-SUM($K629:Y629),((Input!$K$154+Input!$K$120)*$K$7)/A12taxstdlife))</f>
        <v>1.9615692260745499</v>
      </c>
      <c r="AA629" s="168">
        <f>IF(A12taxstdlife="n/a","n/a",IF(AA$3&gt;(A12taxstdlife+$E629),((Input!$K$154+Input!$K$120)*$K$7)-SUM($K629:Z629),((Input!$K$154+Input!$K$120)*$K$7)/A12taxstdlife))</f>
        <v>1.0658141036401503E-14</v>
      </c>
      <c r="AB629" s="168">
        <f>IF(A12taxstdlife="n/a","n/a",IF(AB$3&gt;(A12taxstdlife+$E629),((Input!$K$154+Input!$K$120)*$K$7)-SUM($K629:AA629),((Input!$K$154+Input!$K$120)*$K$7)/A12taxstdlife))</f>
        <v>0</v>
      </c>
      <c r="AC629" s="168">
        <f>IF(A12taxstdlife="n/a","n/a",IF(AC$3&gt;(A12taxstdlife+$E629),((Input!$K$154+Input!$K$120)*$K$7)-SUM($K629:AB629),((Input!$K$154+Input!$K$120)*$K$7)/A12taxstdlife))</f>
        <v>0</v>
      </c>
      <c r="AD629" s="168">
        <f>IF(A12taxstdlife="n/a","n/a",IF(AD$3&gt;(A12taxstdlife+$E629),((Input!$K$154+Input!$K$120)*$K$7)-SUM($K629:AC629),((Input!$K$154+Input!$K$120)*$K$7)/A12taxstdlife))</f>
        <v>0</v>
      </c>
      <c r="AE629" s="168">
        <f>IF(A12taxstdlife="n/a","n/a",IF(AE$3&gt;(A12taxstdlife+$E629),((Input!$K$154+Input!$K$120)*$K$7)-SUM($K629:AD629),((Input!$K$154+Input!$K$120)*$K$7)/A12taxstdlife))</f>
        <v>0</v>
      </c>
      <c r="AF629" s="168">
        <f>IF(A12taxstdlife="n/a","n/a",IF(AF$3&gt;(A12taxstdlife+$E629),((Input!$K$154+Input!$K$120)*$K$7)-SUM($K629:AE629),((Input!$K$154+Input!$K$120)*$K$7)/A12taxstdlife))</f>
        <v>0</v>
      </c>
      <c r="AG629" s="168">
        <f>IF(A12taxstdlife="n/a","n/a",IF(AG$3&gt;(A12taxstdlife+$E629),((Input!$K$154+Input!$K$120)*$K$7)-SUM($K629:AF629),((Input!$K$154+Input!$K$120)*$K$7)/A12taxstdlife))</f>
        <v>0</v>
      </c>
      <c r="AH629" s="168">
        <f>IF(A12taxstdlife="n/a","n/a",IF(AH$3&gt;(A12taxstdlife+$E629),((Input!$K$154+Input!$K$120)*$K$7)-SUM($K629:AG629),((Input!$K$154+Input!$K$120)*$K$7)/A12taxstdlife))</f>
        <v>0</v>
      </c>
      <c r="AI629" s="168">
        <f>IF(A12taxstdlife="n/a","n/a",IF(AI$3&gt;(A12taxstdlife+$E629),((Input!$K$154+Input!$K$120)*$K$7)-SUM($K629:AH629),((Input!$K$154+Input!$K$120)*$K$7)/A12taxstdlife))</f>
        <v>0</v>
      </c>
      <c r="AJ629" s="168">
        <f>IF(A12taxstdlife="n/a","n/a",IF(AJ$3&gt;(A12taxstdlife+$E629),((Input!$K$154+Input!$K$120)*$K$7)-SUM($K629:AI629),((Input!$K$154+Input!$K$120)*$K$7)/A12taxstdlife))</f>
        <v>0</v>
      </c>
      <c r="AK629" s="168">
        <f>IF(A12taxstdlife="n/a","n/a",IF(AK$3&gt;(A12taxstdlife+$E629),((Input!$K$154+Input!$K$120)*$K$7)-SUM($K629:AJ629),((Input!$K$154+Input!$K$120)*$K$7)/A12taxstdlife))</f>
        <v>0</v>
      </c>
      <c r="AL629" s="168">
        <f>IF(A12taxstdlife="n/a","n/a",IF(AL$3&gt;(A12taxstdlife+$E629),((Input!$K$154+Input!$K$120)*$K$7)-SUM($K629:AK629),((Input!$K$154+Input!$K$120)*$K$7)/A12taxstdlife))</f>
        <v>0</v>
      </c>
      <c r="AM629" s="168">
        <f>IF(A12taxstdlife="n/a","n/a",IF(AM$3&gt;(A12taxstdlife+$E629),((Input!$K$154+Input!$K$120)*$K$7)-SUM($K629:AL629),((Input!$K$154+Input!$K$120)*$K$7)/A12taxstdlife))</f>
        <v>0</v>
      </c>
      <c r="AN629" s="168">
        <f>IF(A12taxstdlife="n/a","n/a",IF(AN$3&gt;(A12taxstdlife+$E629),((Input!$K$154+Input!$K$120)*$K$7)-SUM($K629:AM629),((Input!$K$154+Input!$K$120)*$K$7)/A12taxstdlife))</f>
        <v>0</v>
      </c>
      <c r="AO629" s="168">
        <f>IF(A12taxstdlife="n/a","n/a",IF(AO$3&gt;(A12taxstdlife+$E629),((Input!$K$154+Input!$K$120)*$K$7)-SUM($K629:AN629),((Input!$K$154+Input!$K$120)*$K$7)/A12taxstdlife))</f>
        <v>0</v>
      </c>
      <c r="AP629" s="168">
        <f>IF(A12taxstdlife="n/a","n/a",IF(AP$3&gt;(A12taxstdlife+$E629),((Input!$K$154+Input!$K$120)*$K$7)-SUM($K629:AO629),((Input!$K$154+Input!$K$120)*$K$7)/A12taxstdlife))</f>
        <v>0</v>
      </c>
      <c r="AQ629" s="168">
        <f>IF(A12taxstdlife="n/a","n/a",IF(AQ$3&gt;(A12taxstdlife+$E629),((Input!$K$154+Input!$K$120)*$K$7)-SUM($K629:AP629),((Input!$K$154+Input!$K$120)*$K$7)/A12taxstdlife))</f>
        <v>0</v>
      </c>
      <c r="AR629" s="168">
        <f>IF(A12taxstdlife="n/a","n/a",IF(AR$3&gt;(A12taxstdlife+$E629),((Input!$K$154+Input!$K$120)*$K$7)-SUM($K629:AQ629),((Input!$K$154+Input!$K$120)*$K$7)/A12taxstdlife))</f>
        <v>0</v>
      </c>
      <c r="AS629" s="168">
        <f>IF(A12taxstdlife="n/a","n/a",IF(AS$3&gt;(A12taxstdlife+$E629),((Input!$K$154+Input!$K$120)*$K$7)-SUM($K629:AR629),((Input!$K$154+Input!$K$120)*$K$7)/A12taxstdlife))</f>
        <v>0</v>
      </c>
      <c r="AT629" s="168">
        <f>IF(A12taxstdlife="n/a","n/a",IF(AT$3&gt;(A12taxstdlife+$E629),((Input!$K$154+Input!$K$120)*$K$7)-SUM($K629:AS629),((Input!$K$154+Input!$K$120)*$K$7)/A12taxstdlife))</f>
        <v>0</v>
      </c>
      <c r="AU629" s="168">
        <f>IF(A12taxstdlife="n/a","n/a",IF(AU$3&gt;(A12taxstdlife+$E629),((Input!$K$154+Input!$K$120)*$K$7)-SUM($K629:AT629),((Input!$K$154+Input!$K$120)*$K$7)/A12taxstdlife))</f>
        <v>0</v>
      </c>
      <c r="AV629" s="168">
        <f>IF(A12taxstdlife="n/a","n/a",IF(AV$3&gt;(A12taxstdlife+$E629),((Input!$K$154+Input!$K$120)*$K$7)-SUM($K629:AU629),((Input!$K$154+Input!$K$120)*$K$7)/A12taxstdlife))</f>
        <v>0</v>
      </c>
      <c r="AW629" s="168">
        <f>IF(A12taxstdlife="n/a","n/a",IF(AW$3&gt;(A12taxstdlife+$E629),((Input!$K$154+Input!$K$120)*$K$7)-SUM($K629:AV629),((Input!$K$154+Input!$K$120)*$K$7)/A12taxstdlife))</f>
        <v>0</v>
      </c>
      <c r="AX629" s="168">
        <f>IF(A12taxstdlife="n/a","n/a",IF(AX$3&gt;(A12taxstdlife+$E629),((Input!$K$154+Input!$K$120)*$K$7)-SUM($K629:AW629),((Input!$K$154+Input!$K$120)*$K$7)/A12taxstdlife))</f>
        <v>0</v>
      </c>
      <c r="AY629" s="168">
        <f>IF(A12taxstdlife="n/a","n/a",IF(AY$3&gt;(A12taxstdlife+$E629),((Input!$K$154+Input!$K$120)*$K$7)-SUM($K629:AX629),((Input!$K$154+Input!$K$120)*$K$7)/A12taxstdlife))</f>
        <v>0</v>
      </c>
      <c r="AZ629" s="168">
        <f>IF(A12taxstdlife="n/a","n/a",IF(AZ$3&gt;(A12taxstdlife+$E629),((Input!$K$154+Input!$K$120)*$K$7)-SUM($K629:AY629),((Input!$K$154+Input!$K$120)*$K$7)/A12taxstdlife))</f>
        <v>0</v>
      </c>
      <c r="BA629" s="168">
        <f>IF(A12taxstdlife="n/a","n/a",IF(BA$3&gt;(A12taxstdlife+$E629),((Input!$K$154+Input!$K$120)*$K$7)-SUM($K629:AZ629),((Input!$K$154+Input!$K$120)*$K$7)/A12taxstdlife))</f>
        <v>0</v>
      </c>
      <c r="BB629" s="168">
        <f>IF(A12taxstdlife="n/a","n/a",IF(BB$3&gt;(A12taxstdlife+$E629),((Input!$K$154+Input!$K$120)*$K$7)-SUM($K629:BA629),((Input!$K$154+Input!$K$120)*$K$7)/A12taxstdlife))</f>
        <v>0</v>
      </c>
      <c r="BC629" s="168">
        <f>IF(A12taxstdlife="n/a","n/a",IF(BC$3&gt;(A12taxstdlife+$E629),((Input!$K$154+Input!$K$120)*$K$7)-SUM($K629:BB629),((Input!$K$154+Input!$K$120)*$K$7)/A12taxstdlife))</f>
        <v>0</v>
      </c>
      <c r="BD629" s="168">
        <f>IF(A12taxstdlife="n/a","n/a",IF(BD$3&gt;(A12taxstdlife+$E629),((Input!$K$154+Input!$K$120)*$K$7)-SUM($K629:BC629),((Input!$K$154+Input!$K$120)*$K$7)/A12taxstdlife))</f>
        <v>0</v>
      </c>
      <c r="BE629" s="168">
        <f>IF(A12taxstdlife="n/a","n/a",IF(BE$3&gt;(A12taxstdlife+$E629),((Input!$K$154+Input!$K$120)*$K$7)-SUM($K629:BD629),((Input!$K$154+Input!$K$120)*$K$7)/A12taxstdlife))</f>
        <v>0</v>
      </c>
      <c r="BF629" s="168">
        <f>IF(A12taxstdlife="n/a","n/a",IF(BF$3&gt;(A12taxstdlife+$E629),((Input!$K$154+Input!$K$120)*$K$7)-SUM($K629:BE629),((Input!$K$154+Input!$K$120)*$K$7)/A12taxstdlife))</f>
        <v>0</v>
      </c>
      <c r="BG629" s="168">
        <f>IF(A12taxstdlife="n/a","n/a",IF(BG$3&gt;(A12taxstdlife+$E629),((Input!$K$154+Input!$K$120)*$K$7)-SUM($K629:BF629),((Input!$K$154+Input!$K$120)*$K$7)/A12taxstdlife))</f>
        <v>0</v>
      </c>
      <c r="BH629" s="168">
        <f>IF(A12taxstdlife="n/a","n/a",IF(BH$3&gt;(A12taxstdlife+$E629),((Input!$K$154+Input!$K$120)*$K$7)-SUM($K629:BG629),((Input!$K$154+Input!$K$120)*$K$7)/A12taxstdlife))</f>
        <v>0</v>
      </c>
      <c r="BI629" s="168">
        <f>IF(A12taxstdlife="n/a","n/a",IF(BI$3&gt;(A12taxstdlife+$E629),((Input!$K$154+Input!$K$120)*$K$7)-SUM($K629:BH629),((Input!$K$154+Input!$K$120)*$K$7)/A12taxstdlife))</f>
        <v>0</v>
      </c>
      <c r="BJ629" s="20"/>
      <c r="BK629" s="20"/>
      <c r="BL629"/>
      <c r="BM629"/>
      <c r="BN629"/>
      <c r="BO629"/>
      <c r="BP629"/>
      <c r="BQ629"/>
      <c r="BR629"/>
      <c r="BS629"/>
      <c r="BT629"/>
      <c r="BU629"/>
      <c r="BV629"/>
      <c r="BW629"/>
      <c r="BX629"/>
      <c r="BY629"/>
      <c r="BZ629"/>
      <c r="CA629"/>
      <c r="CB629"/>
      <c r="CC629"/>
      <c r="CD629"/>
      <c r="CE629"/>
      <c r="CF629"/>
      <c r="CG629"/>
      <c r="CH629"/>
      <c r="CI629"/>
      <c r="CJ629"/>
      <c r="CK629"/>
      <c r="CL629"/>
      <c r="CM629"/>
      <c r="CN629"/>
      <c r="CO629"/>
      <c r="CP629"/>
      <c r="CQ629"/>
      <c r="CR629"/>
      <c r="CS629"/>
      <c r="CT629"/>
      <c r="CU629"/>
      <c r="CV629"/>
      <c r="CW629"/>
      <c r="CX629"/>
      <c r="CY629"/>
      <c r="CZ629"/>
      <c r="DA629"/>
      <c r="DB629"/>
      <c r="DC629"/>
      <c r="DD629"/>
      <c r="DE629"/>
      <c r="DF629"/>
      <c r="DG629"/>
      <c r="DH629"/>
      <c r="DI629"/>
      <c r="DJ629"/>
      <c r="DK629"/>
      <c r="DL629"/>
      <c r="DM629"/>
      <c r="DN629"/>
      <c r="DO629"/>
      <c r="DP629"/>
      <c r="DQ629"/>
      <c r="DR629"/>
      <c r="DS629"/>
      <c r="DT629"/>
      <c r="DU629"/>
      <c r="DV629"/>
      <c r="DW629"/>
      <c r="DX629"/>
      <c r="DY629"/>
      <c r="DZ629"/>
      <c r="EA629"/>
      <c r="EB629"/>
      <c r="EC629"/>
      <c r="ED629"/>
      <c r="EE629"/>
      <c r="EF629"/>
      <c r="EG629"/>
      <c r="EH629"/>
      <c r="EI629"/>
      <c r="EJ629"/>
      <c r="EK629"/>
      <c r="EL629"/>
      <c r="EM629"/>
      <c r="EN629"/>
      <c r="EO629"/>
      <c r="EP629"/>
      <c r="EQ629"/>
      <c r="ER629"/>
      <c r="ES629"/>
      <c r="ET629"/>
      <c r="EU629"/>
      <c r="EV629"/>
      <c r="EW629"/>
      <c r="EX629"/>
      <c r="EY629"/>
      <c r="EZ629"/>
      <c r="FA629"/>
      <c r="FB629"/>
      <c r="FC629"/>
      <c r="FD629"/>
      <c r="FE629"/>
      <c r="FF629"/>
      <c r="FG629"/>
      <c r="FH629"/>
      <c r="FI629"/>
      <c r="FJ629"/>
      <c r="FK629"/>
      <c r="FL629"/>
      <c r="FM629"/>
      <c r="FN629"/>
      <c r="FO629"/>
      <c r="FP629"/>
      <c r="FQ629"/>
      <c r="FR629"/>
      <c r="FS629"/>
      <c r="FT629"/>
      <c r="FU629"/>
      <c r="FV629"/>
      <c r="FW629"/>
      <c r="FX629"/>
      <c r="FY629"/>
      <c r="FZ629"/>
      <c r="GA629"/>
      <c r="GB629"/>
      <c r="GC629"/>
      <c r="GD629"/>
      <c r="GE629"/>
      <c r="GF629"/>
      <c r="GG629"/>
      <c r="GH629"/>
      <c r="GI629"/>
      <c r="GJ629"/>
      <c r="GK629"/>
      <c r="GL629"/>
      <c r="GM629"/>
      <c r="GN629"/>
      <c r="GO629"/>
      <c r="GP629"/>
      <c r="GQ629"/>
      <c r="GR629"/>
      <c r="GS629"/>
      <c r="GT629"/>
      <c r="GU629"/>
      <c r="GV629"/>
      <c r="GW629"/>
      <c r="GX629"/>
      <c r="GY629"/>
      <c r="GZ629"/>
      <c r="HA629"/>
      <c r="HB629"/>
      <c r="HC629"/>
      <c r="HD629"/>
      <c r="HE629"/>
      <c r="HF629"/>
      <c r="HG629"/>
      <c r="HH629"/>
      <c r="HI629"/>
      <c r="HJ629"/>
      <c r="HK629"/>
      <c r="HL629"/>
      <c r="HM629"/>
      <c r="HN629"/>
      <c r="HO629"/>
      <c r="HP629"/>
      <c r="HQ629"/>
      <c r="HR629"/>
      <c r="HS629"/>
      <c r="HT629"/>
      <c r="HU629"/>
      <c r="HV629"/>
      <c r="HW629"/>
      <c r="HX629"/>
      <c r="HY629"/>
      <c r="HZ629"/>
      <c r="IA629"/>
      <c r="IB629"/>
      <c r="IC629"/>
      <c r="ID629"/>
      <c r="IE629"/>
      <c r="IF629"/>
      <c r="IG629"/>
      <c r="IH629"/>
      <c r="II629"/>
      <c r="IJ629"/>
      <c r="IK629"/>
      <c r="IL629"/>
      <c r="IM629"/>
      <c r="IN629"/>
      <c r="IO629"/>
      <c r="IP629"/>
      <c r="IQ629"/>
      <c r="IR629"/>
      <c r="IS629"/>
      <c r="IT629"/>
      <c r="IU629"/>
      <c r="IV629"/>
    </row>
    <row r="630" spans="1:256" s="5" customFormat="1" hidden="1" outlineLevel="2">
      <c r="A630" s="20"/>
      <c r="B630" s="20"/>
      <c r="C630" s="38"/>
      <c r="D630" s="641"/>
      <c r="E630" s="287">
        <v>6</v>
      </c>
      <c r="F630" s="40"/>
      <c r="G630" s="313"/>
      <c r="H630" s="315"/>
      <c r="I630" s="315"/>
      <c r="J630" s="315"/>
      <c r="K630" s="315"/>
      <c r="L630" s="314"/>
      <c r="M630" s="168">
        <f>IF(A12taxstdlife="n/a","n/a",IF(M$3&gt;(A12taxstdlife+$E630),((Input!$L$154+Input!$L$120)*$L$7)-SUM($L630:L630),((Input!$L$154+Input!$L$120)*$L$7)/A12taxstdlife))</f>
        <v>0</v>
      </c>
      <c r="N630" s="168">
        <f>IF(A12taxstdlife="n/a","n/a",IF(N$3&gt;(A12taxstdlife+$E630),((Input!$L$154+Input!$L$120)*$L$7)-SUM($L630:M630),((Input!$L$154+Input!$L$120)*$L$7)/A12taxstdlife))</f>
        <v>0</v>
      </c>
      <c r="O630" s="168">
        <f>IF(A12taxstdlife="n/a","n/a",IF(O$3&gt;(A12taxstdlife+$E630),((Input!$L$154+Input!$L$120)*$L$7)-SUM($L630:N630),((Input!$L$154+Input!$L$120)*$L$7)/A12taxstdlife))</f>
        <v>0</v>
      </c>
      <c r="P630" s="168">
        <f>IF(A12taxstdlife="n/a","n/a",IF(P$3&gt;(A12taxstdlife+$E630),((Input!$L$154+Input!$L$120)*$L$7)-SUM($L630:O630),((Input!$L$154+Input!$L$120)*$L$7)/A12taxstdlife))</f>
        <v>0</v>
      </c>
      <c r="Q630" s="168">
        <f>IF(A12taxstdlife="n/a","n/a",IF(Q$3&gt;(A12taxstdlife+$E630),((Input!$L$154+Input!$L$120)*$L$7)-SUM($L630:P630),((Input!$L$154+Input!$L$120)*$L$7)/A12taxstdlife))</f>
        <v>0</v>
      </c>
      <c r="R630" s="168">
        <f>IF(A12taxstdlife="n/a","n/a",IF(R$3&gt;(A12taxstdlife+$E630),((Input!$L$154+Input!$L$120)*$L$7)-SUM($L630:Q630),((Input!$L$154+Input!$L$120)*$L$7)/A12taxstdlife))</f>
        <v>0</v>
      </c>
      <c r="S630" s="168">
        <f>IF(A12taxstdlife="n/a","n/a",IF(S$3&gt;(A12taxstdlife+$E630),((Input!$L$154+Input!$L$120)*$L$7)-SUM($L630:R630),((Input!$L$154+Input!$L$120)*$L$7)/A12taxstdlife))</f>
        <v>0</v>
      </c>
      <c r="T630" s="168">
        <f>IF(A12taxstdlife="n/a","n/a",IF(T$3&gt;(A12taxstdlife+$E630),((Input!$L$154+Input!$L$120)*$L$7)-SUM($L630:S630),((Input!$L$154+Input!$L$120)*$L$7)/A12taxstdlife))</f>
        <v>0</v>
      </c>
      <c r="U630" s="168">
        <f>IF(A12taxstdlife="n/a","n/a",IF(U$3&gt;(A12taxstdlife+$E630),((Input!$L$154+Input!$L$120)*$L$7)-SUM($L630:T630),((Input!$L$154+Input!$L$120)*$L$7)/A12taxstdlife))</f>
        <v>0</v>
      </c>
      <c r="V630" s="168">
        <f>IF(A12taxstdlife="n/a","n/a",IF(V$3&gt;(A12taxstdlife+$E630),((Input!$L$154+Input!$L$120)*$L$7)-SUM($L630:U630),((Input!$L$154+Input!$L$120)*$L$7)/A12taxstdlife))</f>
        <v>0</v>
      </c>
      <c r="W630" s="168">
        <f>IF(A12taxstdlife="n/a","n/a",IF(W$3&gt;(A12taxstdlife+$E630),((Input!$L$154+Input!$L$120)*$L$7)-SUM($L630:V630),((Input!$L$154+Input!$L$120)*$L$7)/A12taxstdlife))</f>
        <v>0</v>
      </c>
      <c r="X630" s="168">
        <f>IF(A12taxstdlife="n/a","n/a",IF(X$3&gt;(A12taxstdlife+$E630),((Input!$L$154+Input!$L$120)*$L$7)-SUM($L630:W630),((Input!$L$154+Input!$L$120)*$L$7)/A12taxstdlife))</f>
        <v>0</v>
      </c>
      <c r="Y630" s="168">
        <f>IF(A12taxstdlife="n/a","n/a",IF(Y$3&gt;(A12taxstdlife+$E630),((Input!$L$154+Input!$L$120)*$L$7)-SUM($L630:X630),((Input!$L$154+Input!$L$120)*$L$7)/A12taxstdlife))</f>
        <v>0</v>
      </c>
      <c r="Z630" s="168">
        <f>IF(A12taxstdlife="n/a","n/a",IF(Z$3&gt;(A12taxstdlife+$E630),((Input!$L$154+Input!$L$120)*$L$7)-SUM($L630:Y630),((Input!$L$154+Input!$L$120)*$L$7)/A12taxstdlife))</f>
        <v>0</v>
      </c>
      <c r="AA630" s="168">
        <f>IF(A12taxstdlife="n/a","n/a",IF(AA$3&gt;(A12taxstdlife+$E630),((Input!$L$154+Input!$L$120)*$L$7)-SUM($L630:Z630),((Input!$L$154+Input!$L$120)*$L$7)/A12taxstdlife))</f>
        <v>0</v>
      </c>
      <c r="AB630" s="168">
        <f>IF(A12taxstdlife="n/a","n/a",IF(AB$3&gt;(A12taxstdlife+$E630),((Input!$L$154+Input!$L$120)*$L$7)-SUM($L630:AA630),((Input!$L$154+Input!$L$120)*$L$7)/A12taxstdlife))</f>
        <v>0</v>
      </c>
      <c r="AC630" s="168">
        <f>IF(A12taxstdlife="n/a","n/a",IF(AC$3&gt;(A12taxstdlife+$E630),((Input!$L$154+Input!$L$120)*$L$7)-SUM($L630:AB630),((Input!$L$154+Input!$L$120)*$L$7)/A12taxstdlife))</f>
        <v>0</v>
      </c>
      <c r="AD630" s="168">
        <f>IF(A12taxstdlife="n/a","n/a",IF(AD$3&gt;(A12taxstdlife+$E630),((Input!$L$154+Input!$L$120)*$L$7)-SUM($L630:AC630),((Input!$L$154+Input!$L$120)*$L$7)/A12taxstdlife))</f>
        <v>0</v>
      </c>
      <c r="AE630" s="168">
        <f>IF(A12taxstdlife="n/a","n/a",IF(AE$3&gt;(A12taxstdlife+$E630),((Input!$L$154+Input!$L$120)*$L$7)-SUM($L630:AD630),((Input!$L$154+Input!$L$120)*$L$7)/A12taxstdlife))</f>
        <v>0</v>
      </c>
      <c r="AF630" s="168">
        <f>IF(A12taxstdlife="n/a","n/a",IF(AF$3&gt;(A12taxstdlife+$E630),((Input!$L$154+Input!$L$120)*$L$7)-SUM($L630:AE630),((Input!$L$154+Input!$L$120)*$L$7)/A12taxstdlife))</f>
        <v>0</v>
      </c>
      <c r="AG630" s="168">
        <f>IF(A12taxstdlife="n/a","n/a",IF(AG$3&gt;(A12taxstdlife+$E630),((Input!$L$154+Input!$L$120)*$L$7)-SUM($L630:AF630),((Input!$L$154+Input!$L$120)*$L$7)/A12taxstdlife))</f>
        <v>0</v>
      </c>
      <c r="AH630" s="168">
        <f>IF(A12taxstdlife="n/a","n/a",IF(AH$3&gt;(A12taxstdlife+$E630),((Input!$L$154+Input!$L$120)*$L$7)-SUM($L630:AG630),((Input!$L$154+Input!$L$120)*$L$7)/A12taxstdlife))</f>
        <v>0</v>
      </c>
      <c r="AI630" s="168">
        <f>IF(A12taxstdlife="n/a","n/a",IF(AI$3&gt;(A12taxstdlife+$E630),((Input!$L$154+Input!$L$120)*$L$7)-SUM($L630:AH630),((Input!$L$154+Input!$L$120)*$L$7)/A12taxstdlife))</f>
        <v>0</v>
      </c>
      <c r="AJ630" s="168">
        <f>IF(A12taxstdlife="n/a","n/a",IF(AJ$3&gt;(A12taxstdlife+$E630),((Input!$L$154+Input!$L$120)*$L$7)-SUM($L630:AI630),((Input!$L$154+Input!$L$120)*$L$7)/A12taxstdlife))</f>
        <v>0</v>
      </c>
      <c r="AK630" s="168">
        <f>IF(A12taxstdlife="n/a","n/a",IF(AK$3&gt;(A12taxstdlife+$E630),((Input!$L$154+Input!$L$120)*$L$7)-SUM($L630:AJ630),((Input!$L$154+Input!$L$120)*$L$7)/A12taxstdlife))</f>
        <v>0</v>
      </c>
      <c r="AL630" s="168">
        <f>IF(A12taxstdlife="n/a","n/a",IF(AL$3&gt;(A12taxstdlife+$E630),((Input!$L$154+Input!$L$120)*$L$7)-SUM($L630:AK630),((Input!$L$154+Input!$L$120)*$L$7)/A12taxstdlife))</f>
        <v>0</v>
      </c>
      <c r="AM630" s="168">
        <f>IF(A12taxstdlife="n/a","n/a",IF(AM$3&gt;(A12taxstdlife+$E630),((Input!$L$154+Input!$L$120)*$L$7)-SUM($L630:AL630),((Input!$L$154+Input!$L$120)*$L$7)/A12taxstdlife))</f>
        <v>0</v>
      </c>
      <c r="AN630" s="168">
        <f>IF(A12taxstdlife="n/a","n/a",IF(AN$3&gt;(A12taxstdlife+$E630),((Input!$L$154+Input!$L$120)*$L$7)-SUM($L630:AM630),((Input!$L$154+Input!$L$120)*$L$7)/A12taxstdlife))</f>
        <v>0</v>
      </c>
      <c r="AO630" s="168">
        <f>IF(A12taxstdlife="n/a","n/a",IF(AO$3&gt;(A12taxstdlife+$E630),((Input!$L$154+Input!$L$120)*$L$7)-SUM($L630:AN630),((Input!$L$154+Input!$L$120)*$L$7)/A12taxstdlife))</f>
        <v>0</v>
      </c>
      <c r="AP630" s="168">
        <f>IF(A12taxstdlife="n/a","n/a",IF(AP$3&gt;(A12taxstdlife+$E630),((Input!$L$154+Input!$L$120)*$L$7)-SUM($L630:AO630),((Input!$L$154+Input!$L$120)*$L$7)/A12taxstdlife))</f>
        <v>0</v>
      </c>
      <c r="AQ630" s="168">
        <f>IF(A12taxstdlife="n/a","n/a",IF(AQ$3&gt;(A12taxstdlife+$E630),((Input!$L$154+Input!$L$120)*$L$7)-SUM($L630:AP630),((Input!$L$154+Input!$L$120)*$L$7)/A12taxstdlife))</f>
        <v>0</v>
      </c>
      <c r="AR630" s="168">
        <f>IF(A12taxstdlife="n/a","n/a",IF(AR$3&gt;(A12taxstdlife+$E630),((Input!$L$154+Input!$L$120)*$L$7)-SUM($L630:AQ630),((Input!$L$154+Input!$L$120)*$L$7)/A12taxstdlife))</f>
        <v>0</v>
      </c>
      <c r="AS630" s="168">
        <f>IF(A12taxstdlife="n/a","n/a",IF(AS$3&gt;(A12taxstdlife+$E630),((Input!$L$154+Input!$L$120)*$L$7)-SUM($L630:AR630),((Input!$L$154+Input!$L$120)*$L$7)/A12taxstdlife))</f>
        <v>0</v>
      </c>
      <c r="AT630" s="168">
        <f>IF(A12taxstdlife="n/a","n/a",IF(AT$3&gt;(A12taxstdlife+$E630),((Input!$L$154+Input!$L$120)*$L$7)-SUM($L630:AS630),((Input!$L$154+Input!$L$120)*$L$7)/A12taxstdlife))</f>
        <v>0</v>
      </c>
      <c r="AU630" s="168">
        <f>IF(A12taxstdlife="n/a","n/a",IF(AU$3&gt;(A12taxstdlife+$E630),((Input!$L$154+Input!$L$120)*$L$7)-SUM($L630:AT630),((Input!$L$154+Input!$L$120)*$L$7)/A12taxstdlife))</f>
        <v>0</v>
      </c>
      <c r="AV630" s="168">
        <f>IF(A12taxstdlife="n/a","n/a",IF(AV$3&gt;(A12taxstdlife+$E630),((Input!$L$154+Input!$L$120)*$L$7)-SUM($L630:AU630),((Input!$L$154+Input!$L$120)*$L$7)/A12taxstdlife))</f>
        <v>0</v>
      </c>
      <c r="AW630" s="168">
        <f>IF(A12taxstdlife="n/a","n/a",IF(AW$3&gt;(A12taxstdlife+$E630),((Input!$L$154+Input!$L$120)*$L$7)-SUM($L630:AV630),((Input!$L$154+Input!$L$120)*$L$7)/A12taxstdlife))</f>
        <v>0</v>
      </c>
      <c r="AX630" s="168">
        <f>IF(A12taxstdlife="n/a","n/a",IF(AX$3&gt;(A12taxstdlife+$E630),((Input!$L$154+Input!$L$120)*$L$7)-SUM($L630:AW630),((Input!$L$154+Input!$L$120)*$L$7)/A12taxstdlife))</f>
        <v>0</v>
      </c>
      <c r="AY630" s="168">
        <f>IF(A12taxstdlife="n/a","n/a",IF(AY$3&gt;(A12taxstdlife+$E630),((Input!$L$154+Input!$L$120)*$L$7)-SUM($L630:AX630),((Input!$L$154+Input!$L$120)*$L$7)/A12taxstdlife))</f>
        <v>0</v>
      </c>
      <c r="AZ630" s="168">
        <f>IF(A12taxstdlife="n/a","n/a",IF(AZ$3&gt;(A12taxstdlife+$E630),((Input!$L$154+Input!$L$120)*$L$7)-SUM($L630:AY630),((Input!$L$154+Input!$L$120)*$L$7)/A12taxstdlife))</f>
        <v>0</v>
      </c>
      <c r="BA630" s="168">
        <f>IF(A12taxstdlife="n/a","n/a",IF(BA$3&gt;(A12taxstdlife+$E630),((Input!$L$154+Input!$L$120)*$L$7)-SUM($L630:AZ630),((Input!$L$154+Input!$L$120)*$L$7)/A12taxstdlife))</f>
        <v>0</v>
      </c>
      <c r="BB630" s="168">
        <f>IF(A12taxstdlife="n/a","n/a",IF(BB$3&gt;(A12taxstdlife+$E630),((Input!$L$154+Input!$L$120)*$L$7)-SUM($L630:BA630),((Input!$L$154+Input!$L$120)*$L$7)/A12taxstdlife))</f>
        <v>0</v>
      </c>
      <c r="BC630" s="168">
        <f>IF(A12taxstdlife="n/a","n/a",IF(BC$3&gt;(A12taxstdlife+$E630),((Input!$L$154+Input!$L$120)*$L$7)-SUM($L630:BB630),((Input!$L$154+Input!$L$120)*$L$7)/A12taxstdlife))</f>
        <v>0</v>
      </c>
      <c r="BD630" s="168">
        <f>IF(A12taxstdlife="n/a","n/a",IF(BD$3&gt;(A12taxstdlife+$E630),((Input!$L$154+Input!$L$120)*$L$7)-SUM($L630:BC630),((Input!$L$154+Input!$L$120)*$L$7)/A12taxstdlife))</f>
        <v>0</v>
      </c>
      <c r="BE630" s="168">
        <f>IF(A12taxstdlife="n/a","n/a",IF(BE$3&gt;(A12taxstdlife+$E630),((Input!$L$154+Input!$L$120)*$L$7)-SUM($L630:BD630),((Input!$L$154+Input!$L$120)*$L$7)/A12taxstdlife))</f>
        <v>0</v>
      </c>
      <c r="BF630" s="168">
        <f>IF(A12taxstdlife="n/a","n/a",IF(BF$3&gt;(A12taxstdlife+$E630),((Input!$L$154+Input!$L$120)*$L$7)-SUM($L630:BE630),((Input!$L$154+Input!$L$120)*$L$7)/A12taxstdlife))</f>
        <v>0</v>
      </c>
      <c r="BG630" s="168">
        <f>IF(A12taxstdlife="n/a","n/a",IF(BG$3&gt;(A12taxstdlife+$E630),((Input!$L$154+Input!$L$120)*$L$7)-SUM($L630:BF630),((Input!$L$154+Input!$L$120)*$L$7)/A12taxstdlife))</f>
        <v>0</v>
      </c>
      <c r="BH630" s="168">
        <f>IF(A12taxstdlife="n/a","n/a",IF(BH$3&gt;(A12taxstdlife+$E630),((Input!$L$154+Input!$L$120)*$L$7)-SUM($L630:BG630),((Input!$L$154+Input!$L$120)*$L$7)/A12taxstdlife))</f>
        <v>0</v>
      </c>
      <c r="BI630" s="168">
        <f>IF(A12taxstdlife="n/a","n/a",IF(BI$3&gt;(A12taxstdlife+$E630),((Input!$L$154+Input!$L$120)*$L$7)-SUM($L630:BH630),((Input!$L$154+Input!$L$120)*$L$7)/A12taxstdlife))</f>
        <v>0</v>
      </c>
      <c r="BJ630" s="20"/>
      <c r="BK630" s="20"/>
      <c r="BL630"/>
      <c r="BM630"/>
      <c r="BN630"/>
      <c r="BO630"/>
      <c r="BP630"/>
      <c r="BQ630"/>
      <c r="BR630"/>
      <c r="BS630"/>
      <c r="BT630"/>
      <c r="BU630"/>
      <c r="BV630"/>
      <c r="BW630"/>
      <c r="BX630"/>
      <c r="BY630"/>
      <c r="BZ630"/>
      <c r="CA630"/>
      <c r="CB630"/>
      <c r="CC630"/>
      <c r="CD630"/>
      <c r="CE630"/>
      <c r="CF630"/>
      <c r="CG630"/>
      <c r="CH630"/>
      <c r="CI630"/>
      <c r="CJ630"/>
      <c r="CK630"/>
      <c r="CL630"/>
      <c r="CM630"/>
      <c r="CN630"/>
      <c r="CO630"/>
      <c r="CP630"/>
      <c r="CQ630"/>
      <c r="CR630"/>
      <c r="CS630"/>
      <c r="CT630"/>
      <c r="CU630"/>
      <c r="CV630"/>
      <c r="CW630"/>
      <c r="CX630"/>
      <c r="CY630"/>
      <c r="CZ630"/>
      <c r="DA630"/>
      <c r="DB630"/>
      <c r="DC630"/>
      <c r="DD630"/>
      <c r="DE630"/>
      <c r="DF630"/>
      <c r="DG630"/>
      <c r="DH630"/>
      <c r="DI630"/>
      <c r="DJ630"/>
      <c r="DK630"/>
      <c r="DL630"/>
      <c r="DM630"/>
      <c r="DN630"/>
      <c r="DO630"/>
      <c r="DP630"/>
      <c r="DQ630"/>
      <c r="DR630"/>
      <c r="DS630"/>
      <c r="DT630"/>
      <c r="DU630"/>
      <c r="DV630"/>
      <c r="DW630"/>
      <c r="DX630"/>
      <c r="DY630"/>
      <c r="DZ630"/>
      <c r="EA630"/>
      <c r="EB630"/>
      <c r="EC630"/>
      <c r="ED630"/>
      <c r="EE630"/>
      <c r="EF630"/>
      <c r="EG630"/>
      <c r="EH630"/>
      <c r="EI630"/>
      <c r="EJ630"/>
      <c r="EK630"/>
      <c r="EL630"/>
      <c r="EM630"/>
      <c r="EN630"/>
      <c r="EO630"/>
      <c r="EP630"/>
      <c r="EQ630"/>
      <c r="ER630"/>
      <c r="ES630"/>
      <c r="ET630"/>
      <c r="EU630"/>
      <c r="EV630"/>
      <c r="EW630"/>
      <c r="EX630"/>
      <c r="EY630"/>
      <c r="EZ630"/>
      <c r="FA630"/>
      <c r="FB630"/>
      <c r="FC630"/>
      <c r="FD630"/>
      <c r="FE630"/>
      <c r="FF630"/>
      <c r="FG630"/>
      <c r="FH630"/>
      <c r="FI630"/>
      <c r="FJ630"/>
      <c r="FK630"/>
      <c r="FL630"/>
      <c r="FM630"/>
      <c r="FN630"/>
      <c r="FO630"/>
      <c r="FP630"/>
      <c r="FQ630"/>
      <c r="FR630"/>
      <c r="FS630"/>
      <c r="FT630"/>
      <c r="FU630"/>
      <c r="FV630"/>
      <c r="FW630"/>
      <c r="FX630"/>
      <c r="FY630"/>
      <c r="FZ630"/>
      <c r="GA630"/>
      <c r="GB630"/>
      <c r="GC630"/>
      <c r="GD630"/>
      <c r="GE630"/>
      <c r="GF630"/>
      <c r="GG630"/>
      <c r="GH630"/>
      <c r="GI630"/>
      <c r="GJ630"/>
      <c r="GK630"/>
      <c r="GL630"/>
      <c r="GM630"/>
      <c r="GN630"/>
      <c r="GO630"/>
      <c r="GP630"/>
      <c r="GQ630"/>
      <c r="GR630"/>
      <c r="GS630"/>
      <c r="GT630"/>
      <c r="GU630"/>
      <c r="GV630"/>
      <c r="GW630"/>
      <c r="GX630"/>
      <c r="GY630"/>
      <c r="GZ630"/>
      <c r="HA630"/>
      <c r="HB630"/>
      <c r="HC630"/>
      <c r="HD630"/>
      <c r="HE630"/>
      <c r="HF630"/>
      <c r="HG630"/>
      <c r="HH630"/>
      <c r="HI630"/>
      <c r="HJ630"/>
      <c r="HK630"/>
      <c r="HL630"/>
      <c r="HM630"/>
      <c r="HN630"/>
      <c r="HO630"/>
      <c r="HP630"/>
      <c r="HQ630"/>
      <c r="HR630"/>
      <c r="HS630"/>
      <c r="HT630"/>
      <c r="HU630"/>
      <c r="HV630"/>
      <c r="HW630"/>
      <c r="HX630"/>
      <c r="HY630"/>
      <c r="HZ630"/>
      <c r="IA630"/>
      <c r="IB630"/>
      <c r="IC630"/>
      <c r="ID630"/>
      <c r="IE630"/>
      <c r="IF630"/>
      <c r="IG630"/>
      <c r="IH630"/>
      <c r="II630"/>
      <c r="IJ630"/>
      <c r="IK630"/>
      <c r="IL630"/>
      <c r="IM630"/>
      <c r="IN630"/>
      <c r="IO630"/>
      <c r="IP630"/>
      <c r="IQ630"/>
      <c r="IR630"/>
      <c r="IS630"/>
      <c r="IT630"/>
      <c r="IU630"/>
      <c r="IV630"/>
    </row>
    <row r="631" spans="1:256" s="5" customFormat="1" hidden="1" outlineLevel="2">
      <c r="A631" s="20"/>
      <c r="B631" s="20"/>
      <c r="C631" s="38"/>
      <c r="D631" s="641"/>
      <c r="E631" s="287">
        <v>7</v>
      </c>
      <c r="F631" s="40"/>
      <c r="G631" s="313"/>
      <c r="H631" s="315"/>
      <c r="I631" s="315"/>
      <c r="J631" s="315"/>
      <c r="K631" s="315"/>
      <c r="L631" s="315"/>
      <c r="M631" s="314"/>
      <c r="N631" s="168">
        <f>IF(A12taxstdlife="n/a","n/a",IF(N$3&gt;(A12taxstdlife+$E631),((Input!$M$154+Input!$M$120)*$M$7)-SUM($M631:M631),((Input!$M$154+Input!$M$120)*$M$7)/A12taxstdlife))</f>
        <v>0</v>
      </c>
      <c r="O631" s="168">
        <f>IF(A12taxstdlife="n/a","n/a",IF(O$3&gt;(A12taxstdlife+$E631),((Input!$M$154+Input!$M$120)*$M$7)-SUM($M631:N631),((Input!$M$154+Input!$M$120)*$M$7)/A12taxstdlife))</f>
        <v>0</v>
      </c>
      <c r="P631" s="168">
        <f>IF(A12taxstdlife="n/a","n/a",IF(P$3&gt;(A12taxstdlife+$E631),((Input!$M$154+Input!$M$120)*$M$7)-SUM($M631:O631),((Input!$M$154+Input!$M$120)*$M$7)/A12taxstdlife))</f>
        <v>0</v>
      </c>
      <c r="Q631" s="168">
        <f>IF(A12taxstdlife="n/a","n/a",IF(Q$3&gt;(A12taxstdlife+$E631),((Input!$M$154+Input!$M$120)*$M$7)-SUM($M631:P631),((Input!$M$154+Input!$M$120)*$M$7)/A12taxstdlife))</f>
        <v>0</v>
      </c>
      <c r="R631" s="168">
        <f>IF(A12taxstdlife="n/a","n/a",IF(R$3&gt;(A12taxstdlife+$E631),((Input!$M$154+Input!$M$120)*$M$7)-SUM($M631:Q631),((Input!$M$154+Input!$M$120)*$M$7)/A12taxstdlife))</f>
        <v>0</v>
      </c>
      <c r="S631" s="168">
        <f>IF(A12taxstdlife="n/a","n/a",IF(S$3&gt;(A12taxstdlife+$E631),((Input!$M$154+Input!$M$120)*$M$7)-SUM($M631:R631),((Input!$M$154+Input!$M$120)*$M$7)/A12taxstdlife))</f>
        <v>0</v>
      </c>
      <c r="T631" s="168">
        <f>IF(A12taxstdlife="n/a","n/a",IF(T$3&gt;(A12taxstdlife+$E631),((Input!$M$154+Input!$M$120)*$M$7)-SUM($M631:S631),((Input!$M$154+Input!$M$120)*$M$7)/A12taxstdlife))</f>
        <v>0</v>
      </c>
      <c r="U631" s="168">
        <f>IF(A12taxstdlife="n/a","n/a",IF(U$3&gt;(A12taxstdlife+$E631),((Input!$M$154+Input!$M$120)*$M$7)-SUM($M631:T631),((Input!$M$154+Input!$M$120)*$M$7)/A12taxstdlife))</f>
        <v>0</v>
      </c>
      <c r="V631" s="168">
        <f>IF(A12taxstdlife="n/a","n/a",IF(V$3&gt;(A12taxstdlife+$E631),((Input!$M$154+Input!$M$120)*$M$7)-SUM($M631:U631),((Input!$M$154+Input!$M$120)*$M$7)/A12taxstdlife))</f>
        <v>0</v>
      </c>
      <c r="W631" s="168">
        <f>IF(A12taxstdlife="n/a","n/a",IF(W$3&gt;(A12taxstdlife+$E631),((Input!$M$154+Input!$M$120)*$M$7)-SUM($M631:V631),((Input!$M$154+Input!$M$120)*$M$7)/A12taxstdlife))</f>
        <v>0</v>
      </c>
      <c r="X631" s="168">
        <f>IF(A12taxstdlife="n/a","n/a",IF(X$3&gt;(A12taxstdlife+$E631),((Input!$M$154+Input!$M$120)*$M$7)-SUM($M631:W631),((Input!$M$154+Input!$M$120)*$M$7)/A12taxstdlife))</f>
        <v>0</v>
      </c>
      <c r="Y631" s="168">
        <f>IF(A12taxstdlife="n/a","n/a",IF(Y$3&gt;(A12taxstdlife+$E631),((Input!$M$154+Input!$M$120)*$M$7)-SUM($M631:X631),((Input!$M$154+Input!$M$120)*$M$7)/A12taxstdlife))</f>
        <v>0</v>
      </c>
      <c r="Z631" s="168">
        <f>IF(A12taxstdlife="n/a","n/a",IF(Z$3&gt;(A12taxstdlife+$E631),((Input!$M$154+Input!$M$120)*$M$7)-SUM($M631:Y631),((Input!$M$154+Input!$M$120)*$M$7)/A12taxstdlife))</f>
        <v>0</v>
      </c>
      <c r="AA631" s="168">
        <f>IF(A12taxstdlife="n/a","n/a",IF(AA$3&gt;(A12taxstdlife+$E631),((Input!$M$154+Input!$M$120)*$M$7)-SUM($M631:Z631),((Input!$M$154+Input!$M$120)*$M$7)/A12taxstdlife))</f>
        <v>0</v>
      </c>
      <c r="AB631" s="168">
        <f>IF(A12taxstdlife="n/a","n/a",IF(AB$3&gt;(A12taxstdlife+$E631),((Input!$M$154+Input!$M$120)*$M$7)-SUM($M631:AA631),((Input!$M$154+Input!$M$120)*$M$7)/A12taxstdlife))</f>
        <v>0</v>
      </c>
      <c r="AC631" s="168">
        <f>IF(A12taxstdlife="n/a","n/a",IF(AC$3&gt;(A12taxstdlife+$E631),((Input!$M$154+Input!$M$120)*$M$7)-SUM($M631:AB631),((Input!$M$154+Input!$M$120)*$M$7)/A12taxstdlife))</f>
        <v>0</v>
      </c>
      <c r="AD631" s="168">
        <f>IF(A12taxstdlife="n/a","n/a",IF(AD$3&gt;(A12taxstdlife+$E631),((Input!$M$154+Input!$M$120)*$M$7)-SUM($M631:AC631),((Input!$M$154+Input!$M$120)*$M$7)/A12taxstdlife))</f>
        <v>0</v>
      </c>
      <c r="AE631" s="168">
        <f>IF(A12taxstdlife="n/a","n/a",IF(AE$3&gt;(A12taxstdlife+$E631),((Input!$M$154+Input!$M$120)*$M$7)-SUM($M631:AD631),((Input!$M$154+Input!$M$120)*$M$7)/A12taxstdlife))</f>
        <v>0</v>
      </c>
      <c r="AF631" s="168">
        <f>IF(A12taxstdlife="n/a","n/a",IF(AF$3&gt;(A12taxstdlife+$E631),((Input!$M$154+Input!$M$120)*$M$7)-SUM($M631:AE631),((Input!$M$154+Input!$M$120)*$M$7)/A12taxstdlife))</f>
        <v>0</v>
      </c>
      <c r="AG631" s="168">
        <f>IF(A12taxstdlife="n/a","n/a",IF(AG$3&gt;(A12taxstdlife+$E631),((Input!$M$154+Input!$M$120)*$M$7)-SUM($M631:AF631),((Input!$M$154+Input!$M$120)*$M$7)/A12taxstdlife))</f>
        <v>0</v>
      </c>
      <c r="AH631" s="168">
        <f>IF(A12taxstdlife="n/a","n/a",IF(AH$3&gt;(A12taxstdlife+$E631),((Input!$M$154+Input!$M$120)*$M$7)-SUM($M631:AG631),((Input!$M$154+Input!$M$120)*$M$7)/A12taxstdlife))</f>
        <v>0</v>
      </c>
      <c r="AI631" s="168">
        <f>IF(A12taxstdlife="n/a","n/a",IF(AI$3&gt;(A12taxstdlife+$E631),((Input!$M$154+Input!$M$120)*$M$7)-SUM($M631:AH631),((Input!$M$154+Input!$M$120)*$M$7)/A12taxstdlife))</f>
        <v>0</v>
      </c>
      <c r="AJ631" s="168">
        <f>IF(A12taxstdlife="n/a","n/a",IF(AJ$3&gt;(A12taxstdlife+$E631),((Input!$M$154+Input!$M$120)*$M$7)-SUM($M631:AI631),((Input!$M$154+Input!$M$120)*$M$7)/A12taxstdlife))</f>
        <v>0</v>
      </c>
      <c r="AK631" s="168">
        <f>IF(A12taxstdlife="n/a","n/a",IF(AK$3&gt;(A12taxstdlife+$E631),((Input!$M$154+Input!$M$120)*$M$7)-SUM($M631:AJ631),((Input!$M$154+Input!$M$120)*$M$7)/A12taxstdlife))</f>
        <v>0</v>
      </c>
      <c r="AL631" s="168">
        <f>IF(A12taxstdlife="n/a","n/a",IF(AL$3&gt;(A12taxstdlife+$E631),((Input!$M$154+Input!$M$120)*$M$7)-SUM($M631:AK631),((Input!$M$154+Input!$M$120)*$M$7)/A12taxstdlife))</f>
        <v>0</v>
      </c>
      <c r="AM631" s="168">
        <f>IF(A12taxstdlife="n/a","n/a",IF(AM$3&gt;(A12taxstdlife+$E631),((Input!$M$154+Input!$M$120)*$M$7)-SUM($M631:AL631),((Input!$M$154+Input!$M$120)*$M$7)/A12taxstdlife))</f>
        <v>0</v>
      </c>
      <c r="AN631" s="168">
        <f>IF(A12taxstdlife="n/a","n/a",IF(AN$3&gt;(A12taxstdlife+$E631),((Input!$M$154+Input!$M$120)*$M$7)-SUM($M631:AM631),((Input!$M$154+Input!$M$120)*$M$7)/A12taxstdlife))</f>
        <v>0</v>
      </c>
      <c r="AO631" s="168">
        <f>IF(A12taxstdlife="n/a","n/a",IF(AO$3&gt;(A12taxstdlife+$E631),((Input!$M$154+Input!$M$120)*$M$7)-SUM($M631:AN631),((Input!$M$154+Input!$M$120)*$M$7)/A12taxstdlife))</f>
        <v>0</v>
      </c>
      <c r="AP631" s="168">
        <f>IF(A12taxstdlife="n/a","n/a",IF(AP$3&gt;(A12taxstdlife+$E631),((Input!$M$154+Input!$M$120)*$M$7)-SUM($M631:AO631),((Input!$M$154+Input!$M$120)*$M$7)/A12taxstdlife))</f>
        <v>0</v>
      </c>
      <c r="AQ631" s="168">
        <f>IF(A12taxstdlife="n/a","n/a",IF(AQ$3&gt;(A12taxstdlife+$E631),((Input!$M$154+Input!$M$120)*$M$7)-SUM($M631:AP631),((Input!$M$154+Input!$M$120)*$M$7)/A12taxstdlife))</f>
        <v>0</v>
      </c>
      <c r="AR631" s="168">
        <f>IF(A12taxstdlife="n/a","n/a",IF(AR$3&gt;(A12taxstdlife+$E631),((Input!$M$154+Input!$M$120)*$M$7)-SUM($M631:AQ631),((Input!$M$154+Input!$M$120)*$M$7)/A12taxstdlife))</f>
        <v>0</v>
      </c>
      <c r="AS631" s="168">
        <f>IF(A12taxstdlife="n/a","n/a",IF(AS$3&gt;(A12taxstdlife+$E631),((Input!$M$154+Input!$M$120)*$M$7)-SUM($M631:AR631),((Input!$M$154+Input!$M$120)*$M$7)/A12taxstdlife))</f>
        <v>0</v>
      </c>
      <c r="AT631" s="168">
        <f>IF(A12taxstdlife="n/a","n/a",IF(AT$3&gt;(A12taxstdlife+$E631),((Input!$M$154+Input!$M$120)*$M$7)-SUM($M631:AS631),((Input!$M$154+Input!$M$120)*$M$7)/A12taxstdlife))</f>
        <v>0</v>
      </c>
      <c r="AU631" s="168">
        <f>IF(A12taxstdlife="n/a","n/a",IF(AU$3&gt;(A12taxstdlife+$E631),((Input!$M$154+Input!$M$120)*$M$7)-SUM($M631:AT631),((Input!$M$154+Input!$M$120)*$M$7)/A12taxstdlife))</f>
        <v>0</v>
      </c>
      <c r="AV631" s="168">
        <f>IF(A12taxstdlife="n/a","n/a",IF(AV$3&gt;(A12taxstdlife+$E631),((Input!$M$154+Input!$M$120)*$M$7)-SUM($M631:AU631),((Input!$M$154+Input!$M$120)*$M$7)/A12taxstdlife))</f>
        <v>0</v>
      </c>
      <c r="AW631" s="168">
        <f>IF(A12taxstdlife="n/a","n/a",IF(AW$3&gt;(A12taxstdlife+$E631),((Input!$M$154+Input!$M$120)*$M$7)-SUM($M631:AV631),((Input!$M$154+Input!$M$120)*$M$7)/A12taxstdlife))</f>
        <v>0</v>
      </c>
      <c r="AX631" s="168">
        <f>IF(A12taxstdlife="n/a","n/a",IF(AX$3&gt;(A12taxstdlife+$E631),((Input!$M$154+Input!$M$120)*$M$7)-SUM($M631:AW631),((Input!$M$154+Input!$M$120)*$M$7)/A12taxstdlife))</f>
        <v>0</v>
      </c>
      <c r="AY631" s="168">
        <f>IF(A12taxstdlife="n/a","n/a",IF(AY$3&gt;(A12taxstdlife+$E631),((Input!$M$154+Input!$M$120)*$M$7)-SUM($M631:AX631),((Input!$M$154+Input!$M$120)*$M$7)/A12taxstdlife))</f>
        <v>0</v>
      </c>
      <c r="AZ631" s="168">
        <f>IF(A12taxstdlife="n/a","n/a",IF(AZ$3&gt;(A12taxstdlife+$E631),((Input!$M$154+Input!$M$120)*$M$7)-SUM($M631:AY631),((Input!$M$154+Input!$M$120)*$M$7)/A12taxstdlife))</f>
        <v>0</v>
      </c>
      <c r="BA631" s="168">
        <f>IF(A12taxstdlife="n/a","n/a",IF(BA$3&gt;(A12taxstdlife+$E631),((Input!$M$154+Input!$M$120)*$M$7)-SUM($M631:AZ631),((Input!$M$154+Input!$M$120)*$M$7)/A12taxstdlife))</f>
        <v>0</v>
      </c>
      <c r="BB631" s="168">
        <f>IF(A12taxstdlife="n/a","n/a",IF(BB$3&gt;(A12taxstdlife+$E631),((Input!$M$154+Input!$M$120)*$M$7)-SUM($M631:BA631),((Input!$M$154+Input!$M$120)*$M$7)/A12taxstdlife))</f>
        <v>0</v>
      </c>
      <c r="BC631" s="168">
        <f>IF(A12taxstdlife="n/a","n/a",IF(BC$3&gt;(A12taxstdlife+$E631),((Input!$M$154+Input!$M$120)*$M$7)-SUM($M631:BB631),((Input!$M$154+Input!$M$120)*$M$7)/A12taxstdlife))</f>
        <v>0</v>
      </c>
      <c r="BD631" s="168">
        <f>IF(A12taxstdlife="n/a","n/a",IF(BD$3&gt;(A12taxstdlife+$E631),((Input!$M$154+Input!$M$120)*$M$7)-SUM($M631:BC631),((Input!$M$154+Input!$M$120)*$M$7)/A12taxstdlife))</f>
        <v>0</v>
      </c>
      <c r="BE631" s="168">
        <f>IF(A12taxstdlife="n/a","n/a",IF(BE$3&gt;(A12taxstdlife+$E631),((Input!$M$154+Input!$M$120)*$M$7)-SUM($M631:BD631),((Input!$M$154+Input!$M$120)*$M$7)/A12taxstdlife))</f>
        <v>0</v>
      </c>
      <c r="BF631" s="168">
        <f>IF(A12taxstdlife="n/a","n/a",IF(BF$3&gt;(A12taxstdlife+$E631),((Input!$M$154+Input!$M$120)*$M$7)-SUM($M631:BE631),((Input!$M$154+Input!$M$120)*$M$7)/A12taxstdlife))</f>
        <v>0</v>
      </c>
      <c r="BG631" s="168">
        <f>IF(A12taxstdlife="n/a","n/a",IF(BG$3&gt;(A12taxstdlife+$E631),((Input!$M$154+Input!$M$120)*$M$7)-SUM($M631:BF631),((Input!$M$154+Input!$M$120)*$M$7)/A12taxstdlife))</f>
        <v>0</v>
      </c>
      <c r="BH631" s="168">
        <f>IF(A12taxstdlife="n/a","n/a",IF(BH$3&gt;(A12taxstdlife+$E631),((Input!$M$154+Input!$M$120)*$M$7)-SUM($M631:BG631),((Input!$M$154+Input!$M$120)*$M$7)/A12taxstdlife))</f>
        <v>0</v>
      </c>
      <c r="BI631" s="168">
        <f>IF(A12taxstdlife="n/a","n/a",IF(BI$3&gt;(A12taxstdlife+$E631),((Input!$M$154+Input!$M$120)*$M$7)-SUM($M631:BH631),((Input!$M$154+Input!$M$120)*$M$7)/A12taxstdlife))</f>
        <v>0</v>
      </c>
      <c r="BJ631" s="20"/>
      <c r="BK631" s="20"/>
      <c r="BL631"/>
      <c r="BM631"/>
      <c r="BN631"/>
      <c r="BO631"/>
      <c r="BP631"/>
      <c r="BQ631"/>
      <c r="BR631"/>
      <c r="BS631"/>
      <c r="BT631"/>
      <c r="BU631"/>
      <c r="BV631"/>
      <c r="BW631"/>
      <c r="BX631"/>
      <c r="BY631"/>
      <c r="BZ631"/>
      <c r="CA631"/>
      <c r="CB631"/>
      <c r="CC631"/>
      <c r="CD631"/>
      <c r="CE631"/>
      <c r="CF631"/>
      <c r="CG631"/>
      <c r="CH631"/>
      <c r="CI631"/>
      <c r="CJ631"/>
      <c r="CK631"/>
      <c r="CL631"/>
      <c r="CM631"/>
      <c r="CN631"/>
      <c r="CO631"/>
      <c r="CP631"/>
      <c r="CQ631"/>
      <c r="CR631"/>
      <c r="CS631"/>
      <c r="CT631"/>
      <c r="CU631"/>
      <c r="CV631"/>
      <c r="CW631"/>
      <c r="CX631"/>
      <c r="CY631"/>
      <c r="CZ631"/>
      <c r="DA631"/>
      <c r="DB631"/>
      <c r="DC631"/>
      <c r="DD631"/>
      <c r="DE631"/>
      <c r="DF631"/>
      <c r="DG631"/>
      <c r="DH631"/>
      <c r="DI631"/>
      <c r="DJ631"/>
      <c r="DK631"/>
      <c r="DL631"/>
      <c r="DM631"/>
      <c r="DN631"/>
      <c r="DO631"/>
      <c r="DP631"/>
      <c r="DQ631"/>
      <c r="DR631"/>
      <c r="DS631"/>
      <c r="DT631"/>
      <c r="DU631"/>
      <c r="DV631"/>
      <c r="DW631"/>
      <c r="DX631"/>
      <c r="DY631"/>
      <c r="DZ631"/>
      <c r="EA631"/>
      <c r="EB631"/>
      <c r="EC631"/>
      <c r="ED631"/>
      <c r="EE631"/>
      <c r="EF631"/>
      <c r="EG631"/>
      <c r="EH631"/>
      <c r="EI631"/>
      <c r="EJ631"/>
      <c r="EK631"/>
      <c r="EL631"/>
      <c r="EM631"/>
      <c r="EN631"/>
      <c r="EO631"/>
      <c r="EP631"/>
      <c r="EQ631"/>
      <c r="ER631"/>
      <c r="ES631"/>
      <c r="ET631"/>
      <c r="EU631"/>
      <c r="EV631"/>
      <c r="EW631"/>
      <c r="EX631"/>
      <c r="EY631"/>
      <c r="EZ631"/>
      <c r="FA631"/>
      <c r="FB631"/>
      <c r="FC631"/>
      <c r="FD631"/>
      <c r="FE631"/>
      <c r="FF631"/>
      <c r="FG631"/>
      <c r="FH631"/>
      <c r="FI631"/>
      <c r="FJ631"/>
      <c r="FK631"/>
      <c r="FL631"/>
      <c r="FM631"/>
      <c r="FN631"/>
      <c r="FO631"/>
      <c r="FP631"/>
      <c r="FQ631"/>
      <c r="FR631"/>
      <c r="FS631"/>
      <c r="FT631"/>
      <c r="FU631"/>
      <c r="FV631"/>
      <c r="FW631"/>
      <c r="FX631"/>
      <c r="FY631"/>
      <c r="FZ631"/>
      <c r="GA631"/>
      <c r="GB631"/>
      <c r="GC631"/>
      <c r="GD631"/>
      <c r="GE631"/>
      <c r="GF631"/>
      <c r="GG631"/>
      <c r="GH631"/>
      <c r="GI631"/>
      <c r="GJ631"/>
      <c r="GK631"/>
      <c r="GL631"/>
      <c r="GM631"/>
      <c r="GN631"/>
      <c r="GO631"/>
      <c r="GP631"/>
      <c r="GQ631"/>
      <c r="GR631"/>
      <c r="GS631"/>
      <c r="GT631"/>
      <c r="GU631"/>
      <c r="GV631"/>
      <c r="GW631"/>
      <c r="GX631"/>
      <c r="GY631"/>
      <c r="GZ631"/>
      <c r="HA631"/>
      <c r="HB631"/>
      <c r="HC631"/>
      <c r="HD631"/>
      <c r="HE631"/>
      <c r="HF631"/>
      <c r="HG631"/>
      <c r="HH631"/>
      <c r="HI631"/>
      <c r="HJ631"/>
      <c r="HK631"/>
      <c r="HL631"/>
      <c r="HM631"/>
      <c r="HN631"/>
      <c r="HO631"/>
      <c r="HP631"/>
      <c r="HQ631"/>
      <c r="HR631"/>
      <c r="HS631"/>
      <c r="HT631"/>
      <c r="HU631"/>
      <c r="HV631"/>
      <c r="HW631"/>
      <c r="HX631"/>
      <c r="HY631"/>
      <c r="HZ631"/>
      <c r="IA631"/>
      <c r="IB631"/>
      <c r="IC631"/>
      <c r="ID631"/>
      <c r="IE631"/>
      <c r="IF631"/>
      <c r="IG631"/>
      <c r="IH631"/>
      <c r="II631"/>
      <c r="IJ631"/>
      <c r="IK631"/>
      <c r="IL631"/>
      <c r="IM631"/>
      <c r="IN631"/>
      <c r="IO631"/>
      <c r="IP631"/>
      <c r="IQ631"/>
      <c r="IR631"/>
      <c r="IS631"/>
      <c r="IT631"/>
      <c r="IU631"/>
      <c r="IV631"/>
    </row>
    <row r="632" spans="1:256" s="5" customFormat="1" hidden="1" outlineLevel="2">
      <c r="A632" s="20"/>
      <c r="B632" s="20"/>
      <c r="C632" s="38"/>
      <c r="D632" s="641"/>
      <c r="E632" s="287">
        <v>8</v>
      </c>
      <c r="F632" s="40"/>
      <c r="G632" s="313"/>
      <c r="H632" s="315"/>
      <c r="I632" s="315"/>
      <c r="J632" s="315"/>
      <c r="K632" s="315"/>
      <c r="L632" s="315"/>
      <c r="M632" s="315"/>
      <c r="N632" s="314"/>
      <c r="O632" s="168">
        <f>IF(A12taxstdlife="n/a","n/a",IF(O$3&gt;(A12taxstdlife+$E632),((Input!$N$154+Input!$N$120)*$N$7)-SUM($N632:N632),((Input!$N$154+Input!$N$120)*$N$7)/A12taxstdlife))</f>
        <v>0</v>
      </c>
      <c r="P632" s="168">
        <f>IF(A12taxstdlife="n/a","n/a",IF(P$3&gt;(A12taxstdlife+$E632),((Input!$N$154+Input!$N$120)*$N$7)-SUM($N632:O632),((Input!$N$154+Input!$N$120)*$N$7)/A12taxstdlife))</f>
        <v>0</v>
      </c>
      <c r="Q632" s="168">
        <f>IF(A12taxstdlife="n/a","n/a",IF(Q$3&gt;(A12taxstdlife+$E632),((Input!$N$154+Input!$N$120)*$N$7)-SUM($N632:P632),((Input!$N$154+Input!$N$120)*$N$7)/A12taxstdlife))</f>
        <v>0</v>
      </c>
      <c r="R632" s="168">
        <f>IF(A12taxstdlife="n/a","n/a",IF(R$3&gt;(A12taxstdlife+$E632),((Input!$N$154+Input!$N$120)*$N$7)-SUM($N632:Q632),((Input!$N$154+Input!$N$120)*$N$7)/A12taxstdlife))</f>
        <v>0</v>
      </c>
      <c r="S632" s="168">
        <f>IF(A12taxstdlife="n/a","n/a",IF(S$3&gt;(A12taxstdlife+$E632),((Input!$N$154+Input!$N$120)*$N$7)-SUM($N632:R632),((Input!$N$154+Input!$N$120)*$N$7)/A12taxstdlife))</f>
        <v>0</v>
      </c>
      <c r="T632" s="168">
        <f>IF(A12taxstdlife="n/a","n/a",IF(T$3&gt;(A12taxstdlife+$E632),((Input!$N$154+Input!$N$120)*$N$7)-SUM($N632:S632),((Input!$N$154+Input!$N$120)*$N$7)/A12taxstdlife))</f>
        <v>0</v>
      </c>
      <c r="U632" s="168">
        <f>IF(A12taxstdlife="n/a","n/a",IF(U$3&gt;(A12taxstdlife+$E632),((Input!$N$154+Input!$N$120)*$N$7)-SUM($N632:T632),((Input!$N$154+Input!$N$120)*$N$7)/A12taxstdlife))</f>
        <v>0</v>
      </c>
      <c r="V632" s="168">
        <f>IF(A12taxstdlife="n/a","n/a",IF(V$3&gt;(A12taxstdlife+$E632),((Input!$N$154+Input!$N$120)*$N$7)-SUM($N632:U632),((Input!$N$154+Input!$N$120)*$N$7)/A12taxstdlife))</f>
        <v>0</v>
      </c>
      <c r="W632" s="168">
        <f>IF(A12taxstdlife="n/a","n/a",IF(W$3&gt;(A12taxstdlife+$E632),((Input!$N$154+Input!$N$120)*$N$7)-SUM($N632:V632),((Input!$N$154+Input!$N$120)*$N$7)/A12taxstdlife))</f>
        <v>0</v>
      </c>
      <c r="X632" s="168">
        <f>IF(A12taxstdlife="n/a","n/a",IF(X$3&gt;(A12taxstdlife+$E632),((Input!$N$154+Input!$N$120)*$N$7)-SUM($N632:W632),((Input!$N$154+Input!$N$120)*$N$7)/A12taxstdlife))</f>
        <v>0</v>
      </c>
      <c r="Y632" s="168">
        <f>IF(A12taxstdlife="n/a","n/a",IF(Y$3&gt;(A12taxstdlife+$E632),((Input!$N$154+Input!$N$120)*$N$7)-SUM($N632:X632),((Input!$N$154+Input!$N$120)*$N$7)/A12taxstdlife))</f>
        <v>0</v>
      </c>
      <c r="Z632" s="168">
        <f>IF(A12taxstdlife="n/a","n/a",IF(Z$3&gt;(A12taxstdlife+$E632),((Input!$N$154+Input!$N$120)*$N$7)-SUM($N632:Y632),((Input!$N$154+Input!$N$120)*$N$7)/A12taxstdlife))</f>
        <v>0</v>
      </c>
      <c r="AA632" s="168">
        <f>IF(A12taxstdlife="n/a","n/a",IF(AA$3&gt;(A12taxstdlife+$E632),((Input!$N$154+Input!$N$120)*$N$7)-SUM($N632:Z632),((Input!$N$154+Input!$N$120)*$N$7)/A12taxstdlife))</f>
        <v>0</v>
      </c>
      <c r="AB632" s="168">
        <f>IF(A12taxstdlife="n/a","n/a",IF(AB$3&gt;(A12taxstdlife+$E632),((Input!$N$154+Input!$N$120)*$N$7)-SUM($N632:AA632),((Input!$N$154+Input!$N$120)*$N$7)/A12taxstdlife))</f>
        <v>0</v>
      </c>
      <c r="AC632" s="168">
        <f>IF(A12taxstdlife="n/a","n/a",IF(AC$3&gt;(A12taxstdlife+$E632),((Input!$N$154+Input!$N$120)*$N$7)-SUM($N632:AB632),((Input!$N$154+Input!$N$120)*$N$7)/A12taxstdlife))</f>
        <v>0</v>
      </c>
      <c r="AD632" s="168">
        <f>IF(A12taxstdlife="n/a","n/a",IF(AD$3&gt;(A12taxstdlife+$E632),((Input!$N$154+Input!$N$120)*$N$7)-SUM($N632:AC632),((Input!$N$154+Input!$N$120)*$N$7)/A12taxstdlife))</f>
        <v>0</v>
      </c>
      <c r="AE632" s="168">
        <f>IF(A12taxstdlife="n/a","n/a",IF(AE$3&gt;(A12taxstdlife+$E632),((Input!$N$154+Input!$N$120)*$N$7)-SUM($N632:AD632),((Input!$N$154+Input!$N$120)*$N$7)/A12taxstdlife))</f>
        <v>0</v>
      </c>
      <c r="AF632" s="168">
        <f>IF(A12taxstdlife="n/a","n/a",IF(AF$3&gt;(A12taxstdlife+$E632),((Input!$N$154+Input!$N$120)*$N$7)-SUM($N632:AE632),((Input!$N$154+Input!$N$120)*$N$7)/A12taxstdlife))</f>
        <v>0</v>
      </c>
      <c r="AG632" s="168">
        <f>IF(A12taxstdlife="n/a","n/a",IF(AG$3&gt;(A12taxstdlife+$E632),((Input!$N$154+Input!$N$120)*$N$7)-SUM($N632:AF632),((Input!$N$154+Input!$N$120)*$N$7)/A12taxstdlife))</f>
        <v>0</v>
      </c>
      <c r="AH632" s="168">
        <f>IF(A12taxstdlife="n/a","n/a",IF(AH$3&gt;(A12taxstdlife+$E632),((Input!$N$154+Input!$N$120)*$N$7)-SUM($N632:AG632),((Input!$N$154+Input!$N$120)*$N$7)/A12taxstdlife))</f>
        <v>0</v>
      </c>
      <c r="AI632" s="168">
        <f>IF(A12taxstdlife="n/a","n/a",IF(AI$3&gt;(A12taxstdlife+$E632),((Input!$N$154+Input!$N$120)*$N$7)-SUM($N632:AH632),((Input!$N$154+Input!$N$120)*$N$7)/A12taxstdlife))</f>
        <v>0</v>
      </c>
      <c r="AJ632" s="168">
        <f>IF(A12taxstdlife="n/a","n/a",IF(AJ$3&gt;(A12taxstdlife+$E632),((Input!$N$154+Input!$N$120)*$N$7)-SUM($N632:AI632),((Input!$N$154+Input!$N$120)*$N$7)/A12taxstdlife))</f>
        <v>0</v>
      </c>
      <c r="AK632" s="168">
        <f>IF(A12taxstdlife="n/a","n/a",IF(AK$3&gt;(A12taxstdlife+$E632),((Input!$N$154+Input!$N$120)*$N$7)-SUM($N632:AJ632),((Input!$N$154+Input!$N$120)*$N$7)/A12taxstdlife))</f>
        <v>0</v>
      </c>
      <c r="AL632" s="168">
        <f>IF(A12taxstdlife="n/a","n/a",IF(AL$3&gt;(A12taxstdlife+$E632),((Input!$N$154+Input!$N$120)*$N$7)-SUM($N632:AK632),((Input!$N$154+Input!$N$120)*$N$7)/A12taxstdlife))</f>
        <v>0</v>
      </c>
      <c r="AM632" s="168">
        <f>IF(A12taxstdlife="n/a","n/a",IF(AM$3&gt;(A12taxstdlife+$E632),((Input!$N$154+Input!$N$120)*$N$7)-SUM($N632:AL632),((Input!$N$154+Input!$N$120)*$N$7)/A12taxstdlife))</f>
        <v>0</v>
      </c>
      <c r="AN632" s="168">
        <f>IF(A12taxstdlife="n/a","n/a",IF(AN$3&gt;(A12taxstdlife+$E632),((Input!$N$154+Input!$N$120)*$N$7)-SUM($N632:AM632),((Input!$N$154+Input!$N$120)*$N$7)/A12taxstdlife))</f>
        <v>0</v>
      </c>
      <c r="AO632" s="168">
        <f>IF(A12taxstdlife="n/a","n/a",IF(AO$3&gt;(A12taxstdlife+$E632),((Input!$N$154+Input!$N$120)*$N$7)-SUM($N632:AN632),((Input!$N$154+Input!$N$120)*$N$7)/A12taxstdlife))</f>
        <v>0</v>
      </c>
      <c r="AP632" s="168">
        <f>IF(A12taxstdlife="n/a","n/a",IF(AP$3&gt;(A12taxstdlife+$E632),((Input!$N$154+Input!$N$120)*$N$7)-SUM($N632:AO632),((Input!$N$154+Input!$N$120)*$N$7)/A12taxstdlife))</f>
        <v>0</v>
      </c>
      <c r="AQ632" s="168">
        <f>IF(A12taxstdlife="n/a","n/a",IF(AQ$3&gt;(A12taxstdlife+$E632),((Input!$N$154+Input!$N$120)*$N$7)-SUM($N632:AP632),((Input!$N$154+Input!$N$120)*$N$7)/A12taxstdlife))</f>
        <v>0</v>
      </c>
      <c r="AR632" s="168">
        <f>IF(A12taxstdlife="n/a","n/a",IF(AR$3&gt;(A12taxstdlife+$E632),((Input!$N$154+Input!$N$120)*$N$7)-SUM($N632:AQ632),((Input!$N$154+Input!$N$120)*$N$7)/A12taxstdlife))</f>
        <v>0</v>
      </c>
      <c r="AS632" s="168">
        <f>IF(A12taxstdlife="n/a","n/a",IF(AS$3&gt;(A12taxstdlife+$E632),((Input!$N$154+Input!$N$120)*$N$7)-SUM($N632:AR632),((Input!$N$154+Input!$N$120)*$N$7)/A12taxstdlife))</f>
        <v>0</v>
      </c>
      <c r="AT632" s="168">
        <f>IF(A12taxstdlife="n/a","n/a",IF(AT$3&gt;(A12taxstdlife+$E632),((Input!$N$154+Input!$N$120)*$N$7)-SUM($N632:AS632),((Input!$N$154+Input!$N$120)*$N$7)/A12taxstdlife))</f>
        <v>0</v>
      </c>
      <c r="AU632" s="168">
        <f>IF(A12taxstdlife="n/a","n/a",IF(AU$3&gt;(A12taxstdlife+$E632),((Input!$N$154+Input!$N$120)*$N$7)-SUM($N632:AT632),((Input!$N$154+Input!$N$120)*$N$7)/A12taxstdlife))</f>
        <v>0</v>
      </c>
      <c r="AV632" s="168">
        <f>IF(A12taxstdlife="n/a","n/a",IF(AV$3&gt;(A12taxstdlife+$E632),((Input!$N$154+Input!$N$120)*$N$7)-SUM($N632:AU632),((Input!$N$154+Input!$N$120)*$N$7)/A12taxstdlife))</f>
        <v>0</v>
      </c>
      <c r="AW632" s="168">
        <f>IF(A12taxstdlife="n/a","n/a",IF(AW$3&gt;(A12taxstdlife+$E632),((Input!$N$154+Input!$N$120)*$N$7)-SUM($N632:AV632),((Input!$N$154+Input!$N$120)*$N$7)/A12taxstdlife))</f>
        <v>0</v>
      </c>
      <c r="AX632" s="168">
        <f>IF(A12taxstdlife="n/a","n/a",IF(AX$3&gt;(A12taxstdlife+$E632),((Input!$N$154+Input!$N$120)*$N$7)-SUM($N632:AW632),((Input!$N$154+Input!$N$120)*$N$7)/A12taxstdlife))</f>
        <v>0</v>
      </c>
      <c r="AY632" s="168">
        <f>IF(A12taxstdlife="n/a","n/a",IF(AY$3&gt;(A12taxstdlife+$E632),((Input!$N$154+Input!$N$120)*$N$7)-SUM($N632:AX632),((Input!$N$154+Input!$N$120)*$N$7)/A12taxstdlife))</f>
        <v>0</v>
      </c>
      <c r="AZ632" s="168">
        <f>IF(A12taxstdlife="n/a","n/a",IF(AZ$3&gt;(A12taxstdlife+$E632),((Input!$N$154+Input!$N$120)*$N$7)-SUM($N632:AY632),((Input!$N$154+Input!$N$120)*$N$7)/A12taxstdlife))</f>
        <v>0</v>
      </c>
      <c r="BA632" s="168">
        <f>IF(A12taxstdlife="n/a","n/a",IF(BA$3&gt;(A12taxstdlife+$E632),((Input!$N$154+Input!$N$120)*$N$7)-SUM($N632:AZ632),((Input!$N$154+Input!$N$120)*$N$7)/A12taxstdlife))</f>
        <v>0</v>
      </c>
      <c r="BB632" s="168">
        <f>IF(A12taxstdlife="n/a","n/a",IF(BB$3&gt;(A12taxstdlife+$E632),((Input!$N$154+Input!$N$120)*$N$7)-SUM($N632:BA632),((Input!$N$154+Input!$N$120)*$N$7)/A12taxstdlife))</f>
        <v>0</v>
      </c>
      <c r="BC632" s="168">
        <f>IF(A12taxstdlife="n/a","n/a",IF(BC$3&gt;(A12taxstdlife+$E632),((Input!$N$154+Input!$N$120)*$N$7)-SUM($N632:BB632),((Input!$N$154+Input!$N$120)*$N$7)/A12taxstdlife))</f>
        <v>0</v>
      </c>
      <c r="BD632" s="168">
        <f>IF(A12taxstdlife="n/a","n/a",IF(BD$3&gt;(A12taxstdlife+$E632),((Input!$N$154+Input!$N$120)*$N$7)-SUM($N632:BC632),((Input!$N$154+Input!$N$120)*$N$7)/A12taxstdlife))</f>
        <v>0</v>
      </c>
      <c r="BE632" s="168">
        <f>IF(A12taxstdlife="n/a","n/a",IF(BE$3&gt;(A12taxstdlife+$E632),((Input!$N$154+Input!$N$120)*$N$7)-SUM($N632:BD632),((Input!$N$154+Input!$N$120)*$N$7)/A12taxstdlife))</f>
        <v>0</v>
      </c>
      <c r="BF632" s="168">
        <f>IF(A12taxstdlife="n/a","n/a",IF(BF$3&gt;(A12taxstdlife+$E632),((Input!$N$154+Input!$N$120)*$N$7)-SUM($N632:BE632),((Input!$N$154+Input!$N$120)*$N$7)/A12taxstdlife))</f>
        <v>0</v>
      </c>
      <c r="BG632" s="168">
        <f>IF(A12taxstdlife="n/a","n/a",IF(BG$3&gt;(A12taxstdlife+$E632),((Input!$N$154+Input!$N$120)*$N$7)-SUM($N632:BF632),((Input!$N$154+Input!$N$120)*$N$7)/A12taxstdlife))</f>
        <v>0</v>
      </c>
      <c r="BH632" s="168">
        <f>IF(A12taxstdlife="n/a","n/a",IF(BH$3&gt;(A12taxstdlife+$E632),((Input!$N$154+Input!$N$120)*$N$7)-SUM($N632:BG632),((Input!$N$154+Input!$N$120)*$N$7)/A12taxstdlife))</f>
        <v>0</v>
      </c>
      <c r="BI632" s="168">
        <f>IF(A12taxstdlife="n/a","n/a",IF(BI$3&gt;(A12taxstdlife+$E632),((Input!$N$154+Input!$N$120)*$N$7)-SUM($N632:BH632),((Input!$N$154+Input!$N$120)*$N$7)/A12taxstdlife))</f>
        <v>0</v>
      </c>
      <c r="BJ632" s="20"/>
      <c r="BK632" s="20"/>
      <c r="BL632"/>
      <c r="BM632"/>
      <c r="BN632"/>
      <c r="BO632"/>
      <c r="BP632"/>
      <c r="BQ632"/>
      <c r="BR632"/>
      <c r="BS632"/>
      <c r="BT632"/>
      <c r="BU632"/>
      <c r="BV632"/>
      <c r="BW632"/>
      <c r="BX632"/>
      <c r="BY632"/>
      <c r="BZ632"/>
      <c r="CA632"/>
      <c r="CB632"/>
      <c r="CC632"/>
      <c r="CD632"/>
      <c r="CE632"/>
      <c r="CF632"/>
      <c r="CG632"/>
      <c r="CH632"/>
      <c r="CI632"/>
      <c r="CJ632"/>
      <c r="CK632"/>
      <c r="CL632"/>
      <c r="CM632"/>
      <c r="CN632"/>
      <c r="CO632"/>
      <c r="CP632"/>
      <c r="CQ632"/>
      <c r="CR632"/>
      <c r="CS632"/>
      <c r="CT632"/>
      <c r="CU632"/>
      <c r="CV632"/>
      <c r="CW632"/>
      <c r="CX632"/>
      <c r="CY632"/>
      <c r="CZ632"/>
      <c r="DA632"/>
      <c r="DB632"/>
      <c r="DC632"/>
      <c r="DD632"/>
      <c r="DE632"/>
      <c r="DF632"/>
      <c r="DG632"/>
      <c r="DH632"/>
      <c r="DI632"/>
      <c r="DJ632"/>
      <c r="DK632"/>
      <c r="DL632"/>
      <c r="DM632"/>
      <c r="DN632"/>
      <c r="DO632"/>
      <c r="DP632"/>
      <c r="DQ632"/>
      <c r="DR632"/>
      <c r="DS632"/>
      <c r="DT632"/>
      <c r="DU632"/>
      <c r="DV632"/>
      <c r="DW632"/>
      <c r="DX632"/>
      <c r="DY632"/>
      <c r="DZ632"/>
      <c r="EA632"/>
      <c r="EB632"/>
      <c r="EC632"/>
      <c r="ED632"/>
      <c r="EE632"/>
      <c r="EF632"/>
      <c r="EG632"/>
      <c r="EH632"/>
      <c r="EI632"/>
      <c r="EJ632"/>
      <c r="EK632"/>
      <c r="EL632"/>
      <c r="EM632"/>
      <c r="EN632"/>
      <c r="EO632"/>
      <c r="EP632"/>
      <c r="EQ632"/>
      <c r="ER632"/>
      <c r="ES632"/>
      <c r="ET632"/>
      <c r="EU632"/>
      <c r="EV632"/>
      <c r="EW632"/>
      <c r="EX632"/>
      <c r="EY632"/>
      <c r="EZ632"/>
      <c r="FA632"/>
      <c r="FB632"/>
      <c r="FC632"/>
      <c r="FD632"/>
      <c r="FE632"/>
      <c r="FF632"/>
      <c r="FG632"/>
      <c r="FH632"/>
      <c r="FI632"/>
      <c r="FJ632"/>
      <c r="FK632"/>
      <c r="FL632"/>
      <c r="FM632"/>
      <c r="FN632"/>
      <c r="FO632"/>
      <c r="FP632"/>
      <c r="FQ632"/>
      <c r="FR632"/>
      <c r="FS632"/>
      <c r="FT632"/>
      <c r="FU632"/>
      <c r="FV632"/>
      <c r="FW632"/>
      <c r="FX632"/>
      <c r="FY632"/>
      <c r="FZ632"/>
      <c r="GA632"/>
      <c r="GB632"/>
      <c r="GC632"/>
      <c r="GD632"/>
      <c r="GE632"/>
      <c r="GF632"/>
      <c r="GG632"/>
      <c r="GH632"/>
      <c r="GI632"/>
      <c r="GJ632"/>
      <c r="GK632"/>
      <c r="GL632"/>
      <c r="GM632"/>
      <c r="GN632"/>
      <c r="GO632"/>
      <c r="GP632"/>
      <c r="GQ632"/>
      <c r="GR632"/>
      <c r="GS632"/>
      <c r="GT632"/>
      <c r="GU632"/>
      <c r="GV632"/>
      <c r="GW632"/>
      <c r="GX632"/>
      <c r="GY632"/>
      <c r="GZ632"/>
      <c r="HA632"/>
      <c r="HB632"/>
      <c r="HC632"/>
      <c r="HD632"/>
      <c r="HE632"/>
      <c r="HF632"/>
      <c r="HG632"/>
      <c r="HH632"/>
      <c r="HI632"/>
      <c r="HJ632"/>
      <c r="HK632"/>
      <c r="HL632"/>
      <c r="HM632"/>
      <c r="HN632"/>
      <c r="HO632"/>
      <c r="HP632"/>
      <c r="HQ632"/>
      <c r="HR632"/>
      <c r="HS632"/>
      <c r="HT632"/>
      <c r="HU632"/>
      <c r="HV632"/>
      <c r="HW632"/>
      <c r="HX632"/>
      <c r="HY632"/>
      <c r="HZ632"/>
      <c r="IA632"/>
      <c r="IB632"/>
      <c r="IC632"/>
      <c r="ID632"/>
      <c r="IE632"/>
      <c r="IF632"/>
      <c r="IG632"/>
      <c r="IH632"/>
      <c r="II632"/>
      <c r="IJ632"/>
      <c r="IK632"/>
      <c r="IL632"/>
      <c r="IM632"/>
      <c r="IN632"/>
      <c r="IO632"/>
      <c r="IP632"/>
      <c r="IQ632"/>
      <c r="IR632"/>
      <c r="IS632"/>
      <c r="IT632"/>
      <c r="IU632"/>
      <c r="IV632"/>
    </row>
    <row r="633" spans="1:256" s="5" customFormat="1" hidden="1" outlineLevel="2">
      <c r="A633" s="20"/>
      <c r="B633" s="20"/>
      <c r="C633" s="38"/>
      <c r="D633" s="641"/>
      <c r="E633" s="287">
        <v>9</v>
      </c>
      <c r="F633" s="40"/>
      <c r="G633" s="313"/>
      <c r="H633" s="315"/>
      <c r="I633" s="315"/>
      <c r="J633" s="315"/>
      <c r="K633" s="315"/>
      <c r="L633" s="315"/>
      <c r="M633" s="315"/>
      <c r="N633" s="315"/>
      <c r="O633" s="314"/>
      <c r="P633" s="168">
        <f>IF(A12taxstdlife="n/a","n/a",IF(P$3&gt;(A12taxstdlife+$E633),((Input!$O$154+Input!$O$120)*$O$7)-SUM($O633:O633),((Input!$O$154+Input!$O$120)*$O$7)/A12taxstdlife))</f>
        <v>0</v>
      </c>
      <c r="Q633" s="168">
        <f>IF(A12taxstdlife="n/a","n/a",IF(Q$3&gt;(A12taxstdlife+$E633),((Input!$O$154+Input!$O$120)*$O$7)-SUM($O633:P633),((Input!$O$154+Input!$O$120)*$O$7)/A12taxstdlife))</f>
        <v>0</v>
      </c>
      <c r="R633" s="168">
        <f>IF(A12taxstdlife="n/a","n/a",IF(R$3&gt;(A12taxstdlife+$E633),((Input!$O$154+Input!$O$120)*$O$7)-SUM($O633:Q633),((Input!$O$154+Input!$O$120)*$O$7)/A12taxstdlife))</f>
        <v>0</v>
      </c>
      <c r="S633" s="168">
        <f>IF(A12taxstdlife="n/a","n/a",IF(S$3&gt;(A12taxstdlife+$E633),((Input!$O$154+Input!$O$120)*$O$7)-SUM($O633:R633),((Input!$O$154+Input!$O$120)*$O$7)/A12taxstdlife))</f>
        <v>0</v>
      </c>
      <c r="T633" s="168">
        <f>IF(A12taxstdlife="n/a","n/a",IF(T$3&gt;(A12taxstdlife+$E633),((Input!$O$154+Input!$O$120)*$O$7)-SUM($O633:S633),((Input!$O$154+Input!$O$120)*$O$7)/A12taxstdlife))</f>
        <v>0</v>
      </c>
      <c r="U633" s="168">
        <f>IF(A12taxstdlife="n/a","n/a",IF(U$3&gt;(A12taxstdlife+$E633),((Input!$O$154+Input!$O$120)*$O$7)-SUM($O633:T633),((Input!$O$154+Input!$O$120)*$O$7)/A12taxstdlife))</f>
        <v>0</v>
      </c>
      <c r="V633" s="168">
        <f>IF(A12taxstdlife="n/a","n/a",IF(V$3&gt;(A12taxstdlife+$E633),((Input!$O$154+Input!$O$120)*$O$7)-SUM($O633:U633),((Input!$O$154+Input!$O$120)*$O$7)/A12taxstdlife))</f>
        <v>0</v>
      </c>
      <c r="W633" s="168">
        <f>IF(A12taxstdlife="n/a","n/a",IF(W$3&gt;(A12taxstdlife+$E633),((Input!$O$154+Input!$O$120)*$O$7)-SUM($O633:V633),((Input!$O$154+Input!$O$120)*$O$7)/A12taxstdlife))</f>
        <v>0</v>
      </c>
      <c r="X633" s="168">
        <f>IF(A12taxstdlife="n/a","n/a",IF(X$3&gt;(A12taxstdlife+$E633),((Input!$O$154+Input!$O$120)*$O$7)-SUM($O633:W633),((Input!$O$154+Input!$O$120)*$O$7)/A12taxstdlife))</f>
        <v>0</v>
      </c>
      <c r="Y633" s="168">
        <f>IF(A12taxstdlife="n/a","n/a",IF(Y$3&gt;(A12taxstdlife+$E633),((Input!$O$154+Input!$O$120)*$O$7)-SUM($O633:X633),((Input!$O$154+Input!$O$120)*$O$7)/A12taxstdlife))</f>
        <v>0</v>
      </c>
      <c r="Z633" s="168">
        <f>IF(A12taxstdlife="n/a","n/a",IF(Z$3&gt;(A12taxstdlife+$E633),((Input!$O$154+Input!$O$120)*$O$7)-SUM($O633:Y633),((Input!$O$154+Input!$O$120)*$O$7)/A12taxstdlife))</f>
        <v>0</v>
      </c>
      <c r="AA633" s="168">
        <f>IF(A12taxstdlife="n/a","n/a",IF(AA$3&gt;(A12taxstdlife+$E633),((Input!$O$154+Input!$O$120)*$O$7)-SUM($O633:Z633),((Input!$O$154+Input!$O$120)*$O$7)/A12taxstdlife))</f>
        <v>0</v>
      </c>
      <c r="AB633" s="168">
        <f>IF(A12taxstdlife="n/a","n/a",IF(AB$3&gt;(A12taxstdlife+$E633),((Input!$O$154+Input!$O$120)*$O$7)-SUM($O633:AA633),((Input!$O$154+Input!$O$120)*$O$7)/A12taxstdlife))</f>
        <v>0</v>
      </c>
      <c r="AC633" s="168">
        <f>IF(A12taxstdlife="n/a","n/a",IF(AC$3&gt;(A12taxstdlife+$E633),((Input!$O$154+Input!$O$120)*$O$7)-SUM($O633:AB633),((Input!$O$154+Input!$O$120)*$O$7)/A12taxstdlife))</f>
        <v>0</v>
      </c>
      <c r="AD633" s="168">
        <f>IF(A12taxstdlife="n/a","n/a",IF(AD$3&gt;(A12taxstdlife+$E633),((Input!$O$154+Input!$O$120)*$O$7)-SUM($O633:AC633),((Input!$O$154+Input!$O$120)*$O$7)/A12taxstdlife))</f>
        <v>0</v>
      </c>
      <c r="AE633" s="168">
        <f>IF(A12taxstdlife="n/a","n/a",IF(AE$3&gt;(A12taxstdlife+$E633),((Input!$O$154+Input!$O$120)*$O$7)-SUM($O633:AD633),((Input!$O$154+Input!$O$120)*$O$7)/A12taxstdlife))</f>
        <v>0</v>
      </c>
      <c r="AF633" s="168">
        <f>IF(A12taxstdlife="n/a","n/a",IF(AF$3&gt;(A12taxstdlife+$E633),((Input!$O$154+Input!$O$120)*$O$7)-SUM($O633:AE633),((Input!$O$154+Input!$O$120)*$O$7)/A12taxstdlife))</f>
        <v>0</v>
      </c>
      <c r="AG633" s="168">
        <f>IF(A12taxstdlife="n/a","n/a",IF(AG$3&gt;(A12taxstdlife+$E633),((Input!$O$154+Input!$O$120)*$O$7)-SUM($O633:AF633),((Input!$O$154+Input!$O$120)*$O$7)/A12taxstdlife))</f>
        <v>0</v>
      </c>
      <c r="AH633" s="168">
        <f>IF(A12taxstdlife="n/a","n/a",IF(AH$3&gt;(A12taxstdlife+$E633),((Input!$O$154+Input!$O$120)*$O$7)-SUM($O633:AG633),((Input!$O$154+Input!$O$120)*$O$7)/A12taxstdlife))</f>
        <v>0</v>
      </c>
      <c r="AI633" s="168">
        <f>IF(A12taxstdlife="n/a","n/a",IF(AI$3&gt;(A12taxstdlife+$E633),((Input!$O$154+Input!$O$120)*$O$7)-SUM($O633:AH633),((Input!$O$154+Input!$O$120)*$O$7)/A12taxstdlife))</f>
        <v>0</v>
      </c>
      <c r="AJ633" s="168">
        <f>IF(A12taxstdlife="n/a","n/a",IF(AJ$3&gt;(A12taxstdlife+$E633),((Input!$O$154+Input!$O$120)*$O$7)-SUM($O633:AI633),((Input!$O$154+Input!$O$120)*$O$7)/A12taxstdlife))</f>
        <v>0</v>
      </c>
      <c r="AK633" s="168">
        <f>IF(A12taxstdlife="n/a","n/a",IF(AK$3&gt;(A12taxstdlife+$E633),((Input!$O$154+Input!$O$120)*$O$7)-SUM($O633:AJ633),((Input!$O$154+Input!$O$120)*$O$7)/A12taxstdlife))</f>
        <v>0</v>
      </c>
      <c r="AL633" s="168">
        <f>IF(A12taxstdlife="n/a","n/a",IF(AL$3&gt;(A12taxstdlife+$E633),((Input!$O$154+Input!$O$120)*$O$7)-SUM($O633:AK633),((Input!$O$154+Input!$O$120)*$O$7)/A12taxstdlife))</f>
        <v>0</v>
      </c>
      <c r="AM633" s="168">
        <f>IF(A12taxstdlife="n/a","n/a",IF(AM$3&gt;(A12taxstdlife+$E633),((Input!$O$154+Input!$O$120)*$O$7)-SUM($O633:AL633),((Input!$O$154+Input!$O$120)*$O$7)/A12taxstdlife))</f>
        <v>0</v>
      </c>
      <c r="AN633" s="168">
        <f>IF(A12taxstdlife="n/a","n/a",IF(AN$3&gt;(A12taxstdlife+$E633),((Input!$O$154+Input!$O$120)*$O$7)-SUM($O633:AM633),((Input!$O$154+Input!$O$120)*$O$7)/A12taxstdlife))</f>
        <v>0</v>
      </c>
      <c r="AO633" s="168">
        <f>IF(A12taxstdlife="n/a","n/a",IF(AO$3&gt;(A12taxstdlife+$E633),((Input!$O$154+Input!$O$120)*$O$7)-SUM($O633:AN633),((Input!$O$154+Input!$O$120)*$O$7)/A12taxstdlife))</f>
        <v>0</v>
      </c>
      <c r="AP633" s="168">
        <f>IF(A12taxstdlife="n/a","n/a",IF(AP$3&gt;(A12taxstdlife+$E633),((Input!$O$154+Input!$O$120)*$O$7)-SUM($O633:AO633),((Input!$O$154+Input!$O$120)*$O$7)/A12taxstdlife))</f>
        <v>0</v>
      </c>
      <c r="AQ633" s="168">
        <f>IF(A12taxstdlife="n/a","n/a",IF(AQ$3&gt;(A12taxstdlife+$E633),((Input!$O$154+Input!$O$120)*$O$7)-SUM($O633:AP633),((Input!$O$154+Input!$O$120)*$O$7)/A12taxstdlife))</f>
        <v>0</v>
      </c>
      <c r="AR633" s="168">
        <f>IF(A12taxstdlife="n/a","n/a",IF(AR$3&gt;(A12taxstdlife+$E633),((Input!$O$154+Input!$O$120)*$O$7)-SUM($O633:AQ633),((Input!$O$154+Input!$O$120)*$O$7)/A12taxstdlife))</f>
        <v>0</v>
      </c>
      <c r="AS633" s="168">
        <f>IF(A12taxstdlife="n/a","n/a",IF(AS$3&gt;(A12taxstdlife+$E633),((Input!$O$154+Input!$O$120)*$O$7)-SUM($O633:AR633),((Input!$O$154+Input!$O$120)*$O$7)/A12taxstdlife))</f>
        <v>0</v>
      </c>
      <c r="AT633" s="168">
        <f>IF(A12taxstdlife="n/a","n/a",IF(AT$3&gt;(A12taxstdlife+$E633),((Input!$O$154+Input!$O$120)*$O$7)-SUM($O633:AS633),((Input!$O$154+Input!$O$120)*$O$7)/A12taxstdlife))</f>
        <v>0</v>
      </c>
      <c r="AU633" s="168">
        <f>IF(A12taxstdlife="n/a","n/a",IF(AU$3&gt;(A12taxstdlife+$E633),((Input!$O$154+Input!$O$120)*$O$7)-SUM($O633:AT633),((Input!$O$154+Input!$O$120)*$O$7)/A12taxstdlife))</f>
        <v>0</v>
      </c>
      <c r="AV633" s="168">
        <f>IF(A12taxstdlife="n/a","n/a",IF(AV$3&gt;(A12taxstdlife+$E633),((Input!$O$154+Input!$O$120)*$O$7)-SUM($O633:AU633),((Input!$O$154+Input!$O$120)*$O$7)/A12taxstdlife))</f>
        <v>0</v>
      </c>
      <c r="AW633" s="168">
        <f>IF(A12taxstdlife="n/a","n/a",IF(AW$3&gt;(A12taxstdlife+$E633),((Input!$O$154+Input!$O$120)*$O$7)-SUM($O633:AV633),((Input!$O$154+Input!$O$120)*$O$7)/A12taxstdlife))</f>
        <v>0</v>
      </c>
      <c r="AX633" s="168">
        <f>IF(A12taxstdlife="n/a","n/a",IF(AX$3&gt;(A12taxstdlife+$E633),((Input!$O$154+Input!$O$120)*$O$7)-SUM($O633:AW633),((Input!$O$154+Input!$O$120)*$O$7)/A12taxstdlife))</f>
        <v>0</v>
      </c>
      <c r="AY633" s="168">
        <f>IF(A12taxstdlife="n/a","n/a",IF(AY$3&gt;(A12taxstdlife+$E633),((Input!$O$154+Input!$O$120)*$O$7)-SUM($O633:AX633),((Input!$O$154+Input!$O$120)*$O$7)/A12taxstdlife))</f>
        <v>0</v>
      </c>
      <c r="AZ633" s="168">
        <f>IF(A12taxstdlife="n/a","n/a",IF(AZ$3&gt;(A12taxstdlife+$E633),((Input!$O$154+Input!$O$120)*$O$7)-SUM($O633:AY633),((Input!$O$154+Input!$O$120)*$O$7)/A12taxstdlife))</f>
        <v>0</v>
      </c>
      <c r="BA633" s="168">
        <f>IF(A12taxstdlife="n/a","n/a",IF(BA$3&gt;(A12taxstdlife+$E633),((Input!$O$154+Input!$O$120)*$O$7)-SUM($O633:AZ633),((Input!$O$154+Input!$O$120)*$O$7)/A12taxstdlife))</f>
        <v>0</v>
      </c>
      <c r="BB633" s="168">
        <f>IF(A12taxstdlife="n/a","n/a",IF(BB$3&gt;(A12taxstdlife+$E633),((Input!$O$154+Input!$O$120)*$O$7)-SUM($O633:BA633),((Input!$O$154+Input!$O$120)*$O$7)/A12taxstdlife))</f>
        <v>0</v>
      </c>
      <c r="BC633" s="168">
        <f>IF(A12taxstdlife="n/a","n/a",IF(BC$3&gt;(A12taxstdlife+$E633),((Input!$O$154+Input!$O$120)*$O$7)-SUM($O633:BB633),((Input!$O$154+Input!$O$120)*$O$7)/A12taxstdlife))</f>
        <v>0</v>
      </c>
      <c r="BD633" s="168">
        <f>IF(A12taxstdlife="n/a","n/a",IF(BD$3&gt;(A12taxstdlife+$E633),((Input!$O$154+Input!$O$120)*$O$7)-SUM($O633:BC633),((Input!$O$154+Input!$O$120)*$O$7)/A12taxstdlife))</f>
        <v>0</v>
      </c>
      <c r="BE633" s="168">
        <f>IF(A12taxstdlife="n/a","n/a",IF(BE$3&gt;(A12taxstdlife+$E633),((Input!$O$154+Input!$O$120)*$O$7)-SUM($O633:BD633),((Input!$O$154+Input!$O$120)*$O$7)/A12taxstdlife))</f>
        <v>0</v>
      </c>
      <c r="BF633" s="168">
        <f>IF(A12taxstdlife="n/a","n/a",IF(BF$3&gt;(A12taxstdlife+$E633),((Input!$O$154+Input!$O$120)*$O$7)-SUM($O633:BE633),((Input!$O$154+Input!$O$120)*$O$7)/A12taxstdlife))</f>
        <v>0</v>
      </c>
      <c r="BG633" s="168">
        <f>IF(A12taxstdlife="n/a","n/a",IF(BG$3&gt;(A12taxstdlife+$E633),((Input!$O$154+Input!$O$120)*$O$7)-SUM($O633:BF633),((Input!$O$154+Input!$O$120)*$O$7)/A12taxstdlife))</f>
        <v>0</v>
      </c>
      <c r="BH633" s="168">
        <f>IF(A12taxstdlife="n/a","n/a",IF(BH$3&gt;(A12taxstdlife+$E633),((Input!$O$154+Input!$O$120)*$O$7)-SUM($O633:BG633),((Input!$O$154+Input!$O$120)*$O$7)/A12taxstdlife))</f>
        <v>0</v>
      </c>
      <c r="BI633" s="168">
        <f>IF(A12taxstdlife="n/a","n/a",IF(BI$3&gt;(A12taxstdlife+$E633),((Input!$O$154+Input!$O$120)*$O$7)-SUM($O633:BH633),((Input!$O$154+Input!$O$120)*$O$7)/A12taxstdlife))</f>
        <v>0</v>
      </c>
      <c r="BJ633" s="20"/>
      <c r="BK633" s="20"/>
      <c r="BL633"/>
      <c r="BM633"/>
      <c r="BN633"/>
      <c r="BO633"/>
      <c r="BP633"/>
      <c r="BQ633"/>
      <c r="BR633"/>
      <c r="BS633"/>
      <c r="BT633"/>
      <c r="BU633"/>
      <c r="BV633"/>
      <c r="BW633"/>
      <c r="BX633"/>
      <c r="BY633"/>
      <c r="BZ633"/>
      <c r="CA633"/>
      <c r="CB633"/>
      <c r="CC633"/>
      <c r="CD633"/>
      <c r="CE633"/>
      <c r="CF633"/>
      <c r="CG633"/>
      <c r="CH633"/>
      <c r="CI633"/>
      <c r="CJ633"/>
      <c r="CK633"/>
      <c r="CL633"/>
      <c r="CM633"/>
      <c r="CN633"/>
      <c r="CO633"/>
      <c r="CP633"/>
      <c r="CQ633"/>
      <c r="CR633"/>
      <c r="CS633"/>
      <c r="CT633"/>
      <c r="CU633"/>
      <c r="CV633"/>
      <c r="CW633"/>
      <c r="CX633"/>
      <c r="CY633"/>
      <c r="CZ633"/>
      <c r="DA633"/>
      <c r="DB633"/>
      <c r="DC633"/>
      <c r="DD633"/>
      <c r="DE633"/>
      <c r="DF633"/>
      <c r="DG633"/>
      <c r="DH633"/>
      <c r="DI633"/>
      <c r="DJ633"/>
      <c r="DK633"/>
      <c r="DL633"/>
      <c r="DM633"/>
      <c r="DN633"/>
      <c r="DO633"/>
      <c r="DP633"/>
      <c r="DQ633"/>
      <c r="DR633"/>
      <c r="DS633"/>
      <c r="DT633"/>
      <c r="DU633"/>
      <c r="DV633"/>
      <c r="DW633"/>
      <c r="DX633"/>
      <c r="DY633"/>
      <c r="DZ633"/>
      <c r="EA633"/>
      <c r="EB633"/>
      <c r="EC633"/>
      <c r="ED633"/>
      <c r="EE633"/>
      <c r="EF633"/>
      <c r="EG633"/>
      <c r="EH633"/>
      <c r="EI633"/>
      <c r="EJ633"/>
      <c r="EK633"/>
      <c r="EL633"/>
      <c r="EM633"/>
      <c r="EN633"/>
      <c r="EO633"/>
      <c r="EP633"/>
      <c r="EQ633"/>
      <c r="ER633"/>
      <c r="ES633"/>
      <c r="ET633"/>
      <c r="EU633"/>
      <c r="EV633"/>
      <c r="EW633"/>
      <c r="EX633"/>
      <c r="EY633"/>
      <c r="EZ633"/>
      <c r="FA633"/>
      <c r="FB633"/>
      <c r="FC633"/>
      <c r="FD633"/>
      <c r="FE633"/>
      <c r="FF633"/>
      <c r="FG633"/>
      <c r="FH633"/>
      <c r="FI633"/>
      <c r="FJ633"/>
      <c r="FK633"/>
      <c r="FL633"/>
      <c r="FM633"/>
      <c r="FN633"/>
      <c r="FO633"/>
      <c r="FP633"/>
      <c r="FQ633"/>
      <c r="FR633"/>
      <c r="FS633"/>
      <c r="FT633"/>
      <c r="FU633"/>
      <c r="FV633"/>
      <c r="FW633"/>
      <c r="FX633"/>
      <c r="FY633"/>
      <c r="FZ633"/>
      <c r="GA633"/>
      <c r="GB633"/>
      <c r="GC633"/>
      <c r="GD633"/>
      <c r="GE633"/>
      <c r="GF633"/>
      <c r="GG633"/>
      <c r="GH633"/>
      <c r="GI633"/>
      <c r="GJ633"/>
      <c r="GK633"/>
      <c r="GL633"/>
      <c r="GM633"/>
      <c r="GN633"/>
      <c r="GO633"/>
      <c r="GP633"/>
      <c r="GQ633"/>
      <c r="GR633"/>
      <c r="GS633"/>
      <c r="GT633"/>
      <c r="GU633"/>
      <c r="GV633"/>
      <c r="GW633"/>
      <c r="GX633"/>
      <c r="GY633"/>
      <c r="GZ633"/>
      <c r="HA633"/>
      <c r="HB633"/>
      <c r="HC633"/>
      <c r="HD633"/>
      <c r="HE633"/>
      <c r="HF633"/>
      <c r="HG633"/>
      <c r="HH633"/>
      <c r="HI633"/>
      <c r="HJ633"/>
      <c r="HK633"/>
      <c r="HL633"/>
      <c r="HM633"/>
      <c r="HN633"/>
      <c r="HO633"/>
      <c r="HP633"/>
      <c r="HQ633"/>
      <c r="HR633"/>
      <c r="HS633"/>
      <c r="HT633"/>
      <c r="HU633"/>
      <c r="HV633"/>
      <c r="HW633"/>
      <c r="HX633"/>
      <c r="HY633"/>
      <c r="HZ633"/>
      <c r="IA633"/>
      <c r="IB633"/>
      <c r="IC633"/>
      <c r="ID633"/>
      <c r="IE633"/>
      <c r="IF633"/>
      <c r="IG633"/>
      <c r="IH633"/>
      <c r="II633"/>
      <c r="IJ633"/>
      <c r="IK633"/>
      <c r="IL633"/>
      <c r="IM633"/>
      <c r="IN633"/>
      <c r="IO633"/>
      <c r="IP633"/>
      <c r="IQ633"/>
      <c r="IR633"/>
      <c r="IS633"/>
      <c r="IT633"/>
      <c r="IU633"/>
      <c r="IV633"/>
    </row>
    <row r="634" spans="1:256" s="5" customFormat="1" hidden="1" outlineLevel="2">
      <c r="A634" s="20"/>
      <c r="B634" s="20"/>
      <c r="C634" s="38"/>
      <c r="D634" s="641"/>
      <c r="E634" s="288">
        <v>10</v>
      </c>
      <c r="F634" s="40"/>
      <c r="G634" s="313"/>
      <c r="H634" s="315"/>
      <c r="I634" s="315"/>
      <c r="J634" s="315"/>
      <c r="K634" s="315"/>
      <c r="L634" s="315"/>
      <c r="M634" s="315"/>
      <c r="N634" s="315"/>
      <c r="O634" s="315"/>
      <c r="P634" s="314"/>
      <c r="Q634" s="168">
        <f>IF(A12taxstdlife="n/a","n/a",IF(Q$3&gt;(A12taxstdlife+$E634),((Input!$P$154+Input!$P$120)*$P$7)-SUM($P634:P634),((Input!$P$154+Input!$P$120)*$P$7)/A12taxstdlife))</f>
        <v>0</v>
      </c>
      <c r="R634" s="168">
        <f>IF(A12taxstdlife="n/a","n/a",IF(R$3&gt;(A12taxstdlife+$E634),((Input!$P$154+Input!$P$120)*$P$7)-SUM($P634:Q634),((Input!$P$154+Input!$P$120)*$P$7)/A12taxstdlife))</f>
        <v>0</v>
      </c>
      <c r="S634" s="168">
        <f>IF(A12taxstdlife="n/a","n/a",IF(S$3&gt;(A12taxstdlife+$E634),((Input!$P$154+Input!$P$120)*$P$7)-SUM($P634:R634),((Input!$P$154+Input!$P$120)*$P$7)/A12taxstdlife))</f>
        <v>0</v>
      </c>
      <c r="T634" s="168">
        <f>IF(A12taxstdlife="n/a","n/a",IF(T$3&gt;(A12taxstdlife+$E634),((Input!$P$154+Input!$P$120)*$P$7)-SUM($P634:S634),((Input!$P$154+Input!$P$120)*$P$7)/A12taxstdlife))</f>
        <v>0</v>
      </c>
      <c r="U634" s="168">
        <f>IF(A12taxstdlife="n/a","n/a",IF(U$3&gt;(A12taxstdlife+$E634),((Input!$P$154+Input!$P$120)*$P$7)-SUM($P634:T634),((Input!$P$154+Input!$P$120)*$P$7)/A12taxstdlife))</f>
        <v>0</v>
      </c>
      <c r="V634" s="168">
        <f>IF(A12taxstdlife="n/a","n/a",IF(V$3&gt;(A12taxstdlife+$E634),((Input!$P$154+Input!$P$120)*$P$7)-SUM($P634:U634),((Input!$P$154+Input!$P$120)*$P$7)/A12taxstdlife))</f>
        <v>0</v>
      </c>
      <c r="W634" s="168">
        <f>IF(A12taxstdlife="n/a","n/a",IF(W$3&gt;(A12taxstdlife+$E634),((Input!$P$154+Input!$P$120)*$P$7)-SUM($P634:V634),((Input!$P$154+Input!$P$120)*$P$7)/A12taxstdlife))</f>
        <v>0</v>
      </c>
      <c r="X634" s="168">
        <f>IF(A12taxstdlife="n/a","n/a",IF(X$3&gt;(A12taxstdlife+$E634),((Input!$P$154+Input!$P$120)*$P$7)-SUM($P634:W634),((Input!$P$154+Input!$P$120)*$P$7)/A12taxstdlife))</f>
        <v>0</v>
      </c>
      <c r="Y634" s="168">
        <f>IF(A12taxstdlife="n/a","n/a",IF(Y$3&gt;(A12taxstdlife+$E634),((Input!$P$154+Input!$P$120)*$P$7)-SUM($P634:X634),((Input!$P$154+Input!$P$120)*$P$7)/A12taxstdlife))</f>
        <v>0</v>
      </c>
      <c r="Z634" s="168">
        <f>IF(A12taxstdlife="n/a","n/a",IF(Z$3&gt;(A12taxstdlife+$E634),((Input!$P$154+Input!$P$120)*$P$7)-SUM($P634:Y634),((Input!$P$154+Input!$P$120)*$P$7)/A12taxstdlife))</f>
        <v>0</v>
      </c>
      <c r="AA634" s="168">
        <f>IF(A12taxstdlife="n/a","n/a",IF(AA$3&gt;(A12taxstdlife+$E634),((Input!$P$154+Input!$P$120)*$P$7)-SUM($P634:Z634),((Input!$P$154+Input!$P$120)*$P$7)/A12taxstdlife))</f>
        <v>0</v>
      </c>
      <c r="AB634" s="168">
        <f>IF(A12taxstdlife="n/a","n/a",IF(AB$3&gt;(A12taxstdlife+$E634),((Input!$P$154+Input!$P$120)*$P$7)-SUM($P634:AA634),((Input!$P$154+Input!$P$120)*$P$7)/A12taxstdlife))</f>
        <v>0</v>
      </c>
      <c r="AC634" s="168">
        <f>IF(A12taxstdlife="n/a","n/a",IF(AC$3&gt;(A12taxstdlife+$E634),((Input!$P$154+Input!$P$120)*$P$7)-SUM($P634:AB634),((Input!$P$154+Input!$P$120)*$P$7)/A12taxstdlife))</f>
        <v>0</v>
      </c>
      <c r="AD634" s="168">
        <f>IF(A12taxstdlife="n/a","n/a",IF(AD$3&gt;(A12taxstdlife+$E634),((Input!$P$154+Input!$P$120)*$P$7)-SUM($P634:AC634),((Input!$P$154+Input!$P$120)*$P$7)/A12taxstdlife))</f>
        <v>0</v>
      </c>
      <c r="AE634" s="168">
        <f>IF(A12taxstdlife="n/a","n/a",IF(AE$3&gt;(A12taxstdlife+$E634),((Input!$P$154+Input!$P$120)*$P$7)-SUM($P634:AD634),((Input!$P$154+Input!$P$120)*$P$7)/A12taxstdlife))</f>
        <v>0</v>
      </c>
      <c r="AF634" s="168">
        <f>IF(A12taxstdlife="n/a","n/a",IF(AF$3&gt;(A12taxstdlife+$E634),((Input!$P$154+Input!$P$120)*$P$7)-SUM($P634:AE634),((Input!$P$154+Input!$P$120)*$P$7)/A12taxstdlife))</f>
        <v>0</v>
      </c>
      <c r="AG634" s="168">
        <f>IF(A12taxstdlife="n/a","n/a",IF(AG$3&gt;(A12taxstdlife+$E634),((Input!$P$154+Input!$P$120)*$P$7)-SUM($P634:AF634),((Input!$P$154+Input!$P$120)*$P$7)/A12taxstdlife))</f>
        <v>0</v>
      </c>
      <c r="AH634" s="168">
        <f>IF(A12taxstdlife="n/a","n/a",IF(AH$3&gt;(A12taxstdlife+$E634),((Input!$P$154+Input!$P$120)*$P$7)-SUM($P634:AG634),((Input!$P$154+Input!$P$120)*$P$7)/A12taxstdlife))</f>
        <v>0</v>
      </c>
      <c r="AI634" s="168">
        <f>IF(A12taxstdlife="n/a","n/a",IF(AI$3&gt;(A12taxstdlife+$E634),((Input!$P$154+Input!$P$120)*$P$7)-SUM($P634:AH634),((Input!$P$154+Input!$P$120)*$P$7)/A12taxstdlife))</f>
        <v>0</v>
      </c>
      <c r="AJ634" s="168">
        <f>IF(A12taxstdlife="n/a","n/a",IF(AJ$3&gt;(A12taxstdlife+$E634),((Input!$P$154+Input!$P$120)*$P$7)-SUM($P634:AI634),((Input!$P$154+Input!$P$120)*$P$7)/A12taxstdlife))</f>
        <v>0</v>
      </c>
      <c r="AK634" s="168">
        <f>IF(A12taxstdlife="n/a","n/a",IF(AK$3&gt;(A12taxstdlife+$E634),((Input!$P$154+Input!$P$120)*$P$7)-SUM($P634:AJ634),((Input!$P$154+Input!$P$120)*$P$7)/A12taxstdlife))</f>
        <v>0</v>
      </c>
      <c r="AL634" s="168">
        <f>IF(A12taxstdlife="n/a","n/a",IF(AL$3&gt;(A12taxstdlife+$E634),((Input!$P$154+Input!$P$120)*$P$7)-SUM($P634:AK634),((Input!$P$154+Input!$P$120)*$P$7)/A12taxstdlife))</f>
        <v>0</v>
      </c>
      <c r="AM634" s="168">
        <f>IF(A12taxstdlife="n/a","n/a",IF(AM$3&gt;(A12taxstdlife+$E634),((Input!$P$154+Input!$P$120)*$P$7)-SUM($P634:AL634),((Input!$P$154+Input!$P$120)*$P$7)/A12taxstdlife))</f>
        <v>0</v>
      </c>
      <c r="AN634" s="168">
        <f>IF(A12taxstdlife="n/a","n/a",IF(AN$3&gt;(A12taxstdlife+$E634),((Input!$P$154+Input!$P$120)*$P$7)-SUM($P634:AM634),((Input!$P$154+Input!$P$120)*$P$7)/A12taxstdlife))</f>
        <v>0</v>
      </c>
      <c r="AO634" s="168">
        <f>IF(A12taxstdlife="n/a","n/a",IF(AO$3&gt;(A12taxstdlife+$E634),((Input!$P$154+Input!$P$120)*$P$7)-SUM($P634:AN634),((Input!$P$154+Input!$P$120)*$P$7)/A12taxstdlife))</f>
        <v>0</v>
      </c>
      <c r="AP634" s="168">
        <f>IF(A12taxstdlife="n/a","n/a",IF(AP$3&gt;(A12taxstdlife+$E634),((Input!$P$154+Input!$P$120)*$P$7)-SUM($P634:AO634),((Input!$P$154+Input!$P$120)*$P$7)/A12taxstdlife))</f>
        <v>0</v>
      </c>
      <c r="AQ634" s="168">
        <f>IF(A12taxstdlife="n/a","n/a",IF(AQ$3&gt;(A12taxstdlife+$E634),((Input!$P$154+Input!$P$120)*$P$7)-SUM($P634:AP634),((Input!$P$154+Input!$P$120)*$P$7)/A12taxstdlife))</f>
        <v>0</v>
      </c>
      <c r="AR634" s="168">
        <f>IF(A12taxstdlife="n/a","n/a",IF(AR$3&gt;(A12taxstdlife+$E634),((Input!$P$154+Input!$P$120)*$P$7)-SUM($P634:AQ634),((Input!$P$154+Input!$P$120)*$P$7)/A12taxstdlife))</f>
        <v>0</v>
      </c>
      <c r="AS634" s="168">
        <f>IF(A12taxstdlife="n/a","n/a",IF(AS$3&gt;(A12taxstdlife+$E634),((Input!$P$154+Input!$P$120)*$P$7)-SUM($P634:AR634),((Input!$P$154+Input!$P$120)*$P$7)/A12taxstdlife))</f>
        <v>0</v>
      </c>
      <c r="AT634" s="168">
        <f>IF(A12taxstdlife="n/a","n/a",IF(AT$3&gt;(A12taxstdlife+$E634),((Input!$P$154+Input!$P$120)*$P$7)-SUM($P634:AS634),((Input!$P$154+Input!$P$120)*$P$7)/A12taxstdlife))</f>
        <v>0</v>
      </c>
      <c r="AU634" s="168">
        <f>IF(A12taxstdlife="n/a","n/a",IF(AU$3&gt;(A12taxstdlife+$E634),((Input!$P$154+Input!$P$120)*$P$7)-SUM($P634:AT634),((Input!$P$154+Input!$P$120)*$P$7)/A12taxstdlife))</f>
        <v>0</v>
      </c>
      <c r="AV634" s="168">
        <f>IF(A12taxstdlife="n/a","n/a",IF(AV$3&gt;(A12taxstdlife+$E634),((Input!$P$154+Input!$P$120)*$P$7)-SUM($P634:AU634),((Input!$P$154+Input!$P$120)*$P$7)/A12taxstdlife))</f>
        <v>0</v>
      </c>
      <c r="AW634" s="168">
        <f>IF(A12taxstdlife="n/a","n/a",IF(AW$3&gt;(A12taxstdlife+$E634),((Input!$P$154+Input!$P$120)*$P$7)-SUM($P634:AV634),((Input!$P$154+Input!$P$120)*$P$7)/A12taxstdlife))</f>
        <v>0</v>
      </c>
      <c r="AX634" s="168">
        <f>IF(A12taxstdlife="n/a","n/a",IF(AX$3&gt;(A12taxstdlife+$E634),((Input!$P$154+Input!$P$120)*$P$7)-SUM($P634:AW634),((Input!$P$154+Input!$P$120)*$P$7)/A12taxstdlife))</f>
        <v>0</v>
      </c>
      <c r="AY634" s="168">
        <f>IF(A12taxstdlife="n/a","n/a",IF(AY$3&gt;(A12taxstdlife+$E634),((Input!$P$154+Input!$P$120)*$P$7)-SUM($P634:AX634),((Input!$P$154+Input!$P$120)*$P$7)/A12taxstdlife))</f>
        <v>0</v>
      </c>
      <c r="AZ634" s="168">
        <f>IF(A12taxstdlife="n/a","n/a",IF(AZ$3&gt;(A12taxstdlife+$E634),((Input!$P$154+Input!$P$120)*$P$7)-SUM($P634:AY634),((Input!$P$154+Input!$P$120)*$P$7)/A12taxstdlife))</f>
        <v>0</v>
      </c>
      <c r="BA634" s="168">
        <f>IF(A12taxstdlife="n/a","n/a",IF(BA$3&gt;(A12taxstdlife+$E634),((Input!$P$154+Input!$P$120)*$P$7)-SUM($P634:AZ634),((Input!$P$154+Input!$P$120)*$P$7)/A12taxstdlife))</f>
        <v>0</v>
      </c>
      <c r="BB634" s="168">
        <f>IF(A12taxstdlife="n/a","n/a",IF(BB$3&gt;(A12taxstdlife+$E634),((Input!$P$154+Input!$P$120)*$P$7)-SUM($P634:BA634),((Input!$P$154+Input!$P$120)*$P$7)/A12taxstdlife))</f>
        <v>0</v>
      </c>
      <c r="BC634" s="168">
        <f>IF(A12taxstdlife="n/a","n/a",IF(BC$3&gt;(A12taxstdlife+$E634),((Input!$P$154+Input!$P$120)*$P$7)-SUM($P634:BB634),((Input!$P$154+Input!$P$120)*$P$7)/A12taxstdlife))</f>
        <v>0</v>
      </c>
      <c r="BD634" s="168">
        <f>IF(A12taxstdlife="n/a","n/a",IF(BD$3&gt;(A12taxstdlife+$E634),((Input!$P$154+Input!$P$120)*$P$7)-SUM($P634:BC634),((Input!$P$154+Input!$P$120)*$P$7)/A12taxstdlife))</f>
        <v>0</v>
      </c>
      <c r="BE634" s="168">
        <f>IF(A12taxstdlife="n/a","n/a",IF(BE$3&gt;(A12taxstdlife+$E634),((Input!$P$154+Input!$P$120)*$P$7)-SUM($P634:BD634),((Input!$P$154+Input!$P$120)*$P$7)/A12taxstdlife))</f>
        <v>0</v>
      </c>
      <c r="BF634" s="168">
        <f>IF(A12taxstdlife="n/a","n/a",IF(BF$3&gt;(A12taxstdlife+$E634),((Input!$P$154+Input!$P$120)*$P$7)-SUM($P634:BE634),((Input!$P$154+Input!$P$120)*$P$7)/A12taxstdlife))</f>
        <v>0</v>
      </c>
      <c r="BG634" s="168">
        <f>IF(A12taxstdlife="n/a","n/a",IF(BG$3&gt;(A12taxstdlife+$E634),((Input!$P$154+Input!$P$120)*$P$7)-SUM($P634:BF634),((Input!$P$154+Input!$P$120)*$P$7)/A12taxstdlife))</f>
        <v>0</v>
      </c>
      <c r="BH634" s="168">
        <f>IF(A12taxstdlife="n/a","n/a",IF(BH$3&gt;(A12taxstdlife+$E634),((Input!$P$154+Input!$P$120)*$P$7)-SUM($P634:BG634),((Input!$P$154+Input!$P$120)*$P$7)/A12taxstdlife))</f>
        <v>0</v>
      </c>
      <c r="BI634" s="168">
        <f>IF(A12taxstdlife="n/a","n/a",IF(BI$3&gt;(A12taxstdlife+$E634),((Input!$P$154+Input!$P$120)*$P$7)-SUM($P634:BH634),((Input!$P$154+Input!$P$120)*$P$7)/A12taxstdlife))</f>
        <v>0</v>
      </c>
      <c r="BJ634" s="20"/>
      <c r="BK634" s="20"/>
      <c r="BL634"/>
      <c r="BM634"/>
      <c r="BN634"/>
      <c r="BO634"/>
      <c r="BP634"/>
      <c r="BQ634"/>
      <c r="BR634"/>
      <c r="BS634"/>
      <c r="BT634"/>
      <c r="BU634"/>
      <c r="BV634"/>
      <c r="BW634"/>
      <c r="BX634"/>
      <c r="BY634"/>
      <c r="BZ634"/>
      <c r="CA634"/>
      <c r="CB634"/>
      <c r="CC634"/>
      <c r="CD634"/>
      <c r="CE634"/>
      <c r="CF634"/>
      <c r="CG634"/>
      <c r="CH634"/>
      <c r="CI634"/>
      <c r="CJ634"/>
      <c r="CK634"/>
      <c r="CL634"/>
      <c r="CM634"/>
      <c r="CN634"/>
      <c r="CO634"/>
      <c r="CP634"/>
      <c r="CQ634"/>
      <c r="CR634"/>
      <c r="CS634"/>
      <c r="CT634"/>
      <c r="CU634"/>
      <c r="CV634"/>
      <c r="CW634"/>
      <c r="CX634"/>
      <c r="CY634"/>
      <c r="CZ634"/>
      <c r="DA634"/>
      <c r="DB634"/>
      <c r="DC634"/>
      <c r="DD634"/>
      <c r="DE634"/>
      <c r="DF634"/>
      <c r="DG634"/>
      <c r="DH634"/>
      <c r="DI634"/>
      <c r="DJ634"/>
      <c r="DK634"/>
      <c r="DL634"/>
      <c r="DM634"/>
      <c r="DN634"/>
      <c r="DO634"/>
      <c r="DP634"/>
      <c r="DQ634"/>
      <c r="DR634"/>
      <c r="DS634"/>
      <c r="DT634"/>
      <c r="DU634"/>
      <c r="DV634"/>
      <c r="DW634"/>
      <c r="DX634"/>
      <c r="DY634"/>
      <c r="DZ634"/>
      <c r="EA634"/>
      <c r="EB634"/>
      <c r="EC634"/>
      <c r="ED634"/>
      <c r="EE634"/>
      <c r="EF634"/>
      <c r="EG634"/>
      <c r="EH634"/>
      <c r="EI634"/>
      <c r="EJ634"/>
      <c r="EK634"/>
      <c r="EL634"/>
      <c r="EM634"/>
      <c r="EN634"/>
      <c r="EO634"/>
      <c r="EP634"/>
      <c r="EQ634"/>
      <c r="ER634"/>
      <c r="ES634"/>
      <c r="ET634"/>
      <c r="EU634"/>
      <c r="EV634"/>
      <c r="EW634"/>
      <c r="EX634"/>
      <c r="EY634"/>
      <c r="EZ634"/>
      <c r="FA634"/>
      <c r="FB634"/>
      <c r="FC634"/>
      <c r="FD634"/>
      <c r="FE634"/>
      <c r="FF634"/>
      <c r="FG634"/>
      <c r="FH634"/>
      <c r="FI634"/>
      <c r="FJ634"/>
      <c r="FK634"/>
      <c r="FL634"/>
      <c r="FM634"/>
      <c r="FN634"/>
      <c r="FO634"/>
      <c r="FP634"/>
      <c r="FQ634"/>
      <c r="FR634"/>
      <c r="FS634"/>
      <c r="FT634"/>
      <c r="FU634"/>
      <c r="FV634"/>
      <c r="FW634"/>
      <c r="FX634"/>
      <c r="FY634"/>
      <c r="FZ634"/>
      <c r="GA634"/>
      <c r="GB634"/>
      <c r="GC634"/>
      <c r="GD634"/>
      <c r="GE634"/>
      <c r="GF634"/>
      <c r="GG634"/>
      <c r="GH634"/>
      <c r="GI634"/>
      <c r="GJ634"/>
      <c r="GK634"/>
      <c r="GL634"/>
      <c r="GM634"/>
      <c r="GN634"/>
      <c r="GO634"/>
      <c r="GP634"/>
      <c r="GQ634"/>
      <c r="GR634"/>
      <c r="GS634"/>
      <c r="GT634"/>
      <c r="GU634"/>
      <c r="GV634"/>
      <c r="GW634"/>
      <c r="GX634"/>
      <c r="GY634"/>
      <c r="GZ634"/>
      <c r="HA634"/>
      <c r="HB634"/>
      <c r="HC634"/>
      <c r="HD634"/>
      <c r="HE634"/>
      <c r="HF634"/>
      <c r="HG634"/>
      <c r="HH634"/>
      <c r="HI634"/>
      <c r="HJ634"/>
      <c r="HK634"/>
      <c r="HL634"/>
      <c r="HM634"/>
      <c r="HN634"/>
      <c r="HO634"/>
      <c r="HP634"/>
      <c r="HQ634"/>
      <c r="HR634"/>
      <c r="HS634"/>
      <c r="HT634"/>
      <c r="HU634"/>
      <c r="HV634"/>
      <c r="HW634"/>
      <c r="HX634"/>
      <c r="HY634"/>
      <c r="HZ634"/>
      <c r="IA634"/>
      <c r="IB634"/>
      <c r="IC634"/>
      <c r="ID634"/>
      <c r="IE634"/>
      <c r="IF634"/>
      <c r="IG634"/>
      <c r="IH634"/>
      <c r="II634"/>
      <c r="IJ634"/>
      <c r="IK634"/>
      <c r="IL634"/>
      <c r="IM634"/>
      <c r="IN634"/>
      <c r="IO634"/>
      <c r="IP634"/>
      <c r="IQ634"/>
      <c r="IR634"/>
      <c r="IS634"/>
      <c r="IT634"/>
      <c r="IU634"/>
      <c r="IV634"/>
    </row>
    <row r="635" spans="1:256" s="5" customFormat="1" hidden="1" outlineLevel="1">
      <c r="A635" s="20"/>
      <c r="B635" s="20"/>
      <c r="C635" s="38" t="str">
        <f>Asset12</f>
        <v>Ancillary substation equipment (dx)</v>
      </c>
      <c r="D635" s="20"/>
      <c r="E635" s="20"/>
      <c r="F635" s="35"/>
      <c r="G635" s="163">
        <f t="shared" ref="G635:AL635" si="128">SUM(G623:G634)</f>
        <v>4.2336526262063137</v>
      </c>
      <c r="H635" s="163">
        <f t="shared" si="128"/>
        <v>7.1598489867176749</v>
      </c>
      <c r="I635" s="163">
        <f t="shared" si="128"/>
        <v>9.7035454859807118</v>
      </c>
      <c r="J635" s="163">
        <f t="shared" si="128"/>
        <v>11.680716385040324</v>
      </c>
      <c r="K635" s="163">
        <f t="shared" si="128"/>
        <v>13.955436503180675</v>
      </c>
      <c r="L635" s="163">
        <f t="shared" si="128"/>
        <v>15.917005729255225</v>
      </c>
      <c r="M635" s="163">
        <f t="shared" si="128"/>
        <v>15.917005729255225</v>
      </c>
      <c r="N635" s="163">
        <f t="shared" si="128"/>
        <v>15.917005729255225</v>
      </c>
      <c r="O635" s="163">
        <f t="shared" si="128"/>
        <v>15.917005729255225</v>
      </c>
      <c r="P635" s="163">
        <f t="shared" si="128"/>
        <v>15.917005729255225</v>
      </c>
      <c r="Q635" s="163">
        <f t="shared" si="128"/>
        <v>15.917005729255225</v>
      </c>
      <c r="R635" s="163">
        <f t="shared" si="128"/>
        <v>15.917005729255225</v>
      </c>
      <c r="S635" s="163">
        <f t="shared" si="128"/>
        <v>13.8378590414556</v>
      </c>
      <c r="T635" s="163">
        <f t="shared" si="128"/>
        <v>11.683353103048912</v>
      </c>
      <c r="U635" s="163">
        <f t="shared" si="128"/>
        <v>11.683353103048912</v>
      </c>
      <c r="V635" s="163">
        <f t="shared" si="128"/>
        <v>11.683353103048912</v>
      </c>
      <c r="W635" s="163">
        <f t="shared" si="128"/>
        <v>8.7571567425375498</v>
      </c>
      <c r="X635" s="163">
        <f t="shared" si="128"/>
        <v>6.2134602432745218</v>
      </c>
      <c r="Y635" s="163">
        <f t="shared" si="128"/>
        <v>4.2362893442149119</v>
      </c>
      <c r="Z635" s="163">
        <f t="shared" si="128"/>
        <v>1.9615692260745499</v>
      </c>
      <c r="AA635" s="163">
        <f t="shared" si="128"/>
        <v>1.0658141036401503E-14</v>
      </c>
      <c r="AB635" s="163">
        <f t="shared" si="128"/>
        <v>0</v>
      </c>
      <c r="AC635" s="163">
        <f t="shared" si="128"/>
        <v>0</v>
      </c>
      <c r="AD635" s="163">
        <f t="shared" si="128"/>
        <v>0</v>
      </c>
      <c r="AE635" s="163">
        <f t="shared" si="128"/>
        <v>0</v>
      </c>
      <c r="AF635" s="163">
        <f t="shared" si="128"/>
        <v>0</v>
      </c>
      <c r="AG635" s="163">
        <f t="shared" si="128"/>
        <v>0</v>
      </c>
      <c r="AH635" s="163">
        <f t="shared" si="128"/>
        <v>0</v>
      </c>
      <c r="AI635" s="163">
        <f t="shared" si="128"/>
        <v>0</v>
      </c>
      <c r="AJ635" s="163">
        <f t="shared" si="128"/>
        <v>0</v>
      </c>
      <c r="AK635" s="163">
        <f t="shared" si="128"/>
        <v>0</v>
      </c>
      <c r="AL635" s="163">
        <f t="shared" si="128"/>
        <v>0</v>
      </c>
      <c r="AM635" s="163">
        <f t="shared" ref="AM635:BI635" si="129">SUM(AM623:AM634)</f>
        <v>0</v>
      </c>
      <c r="AN635" s="163">
        <f t="shared" si="129"/>
        <v>0</v>
      </c>
      <c r="AO635" s="163">
        <f t="shared" si="129"/>
        <v>0</v>
      </c>
      <c r="AP635" s="163">
        <f t="shared" si="129"/>
        <v>0</v>
      </c>
      <c r="AQ635" s="163">
        <f t="shared" si="129"/>
        <v>0</v>
      </c>
      <c r="AR635" s="163">
        <f t="shared" si="129"/>
        <v>0</v>
      </c>
      <c r="AS635" s="163">
        <f t="shared" si="129"/>
        <v>0</v>
      </c>
      <c r="AT635" s="163">
        <f t="shared" si="129"/>
        <v>0</v>
      </c>
      <c r="AU635" s="163">
        <f t="shared" si="129"/>
        <v>0</v>
      </c>
      <c r="AV635" s="163">
        <f t="shared" si="129"/>
        <v>0</v>
      </c>
      <c r="AW635" s="163">
        <f t="shared" si="129"/>
        <v>0</v>
      </c>
      <c r="AX635" s="163">
        <f t="shared" si="129"/>
        <v>0</v>
      </c>
      <c r="AY635" s="163">
        <f t="shared" si="129"/>
        <v>0</v>
      </c>
      <c r="AZ635" s="163">
        <f t="shared" si="129"/>
        <v>0</v>
      </c>
      <c r="BA635" s="163">
        <f t="shared" si="129"/>
        <v>0</v>
      </c>
      <c r="BB635" s="163">
        <f t="shared" si="129"/>
        <v>0</v>
      </c>
      <c r="BC635" s="163">
        <f t="shared" si="129"/>
        <v>0</v>
      </c>
      <c r="BD635" s="163">
        <f t="shared" si="129"/>
        <v>0</v>
      </c>
      <c r="BE635" s="163">
        <f t="shared" si="129"/>
        <v>0</v>
      </c>
      <c r="BF635" s="163">
        <f t="shared" si="129"/>
        <v>0</v>
      </c>
      <c r="BG635" s="163">
        <f t="shared" si="129"/>
        <v>0</v>
      </c>
      <c r="BH635" s="163">
        <f t="shared" si="129"/>
        <v>0</v>
      </c>
      <c r="BI635" s="163">
        <f t="shared" si="129"/>
        <v>0</v>
      </c>
      <c r="BJ635" s="20"/>
      <c r="BK635" s="20"/>
      <c r="BL635"/>
      <c r="BM635"/>
      <c r="BN635"/>
      <c r="BO635"/>
      <c r="BP635"/>
      <c r="BQ635"/>
      <c r="BR635"/>
      <c r="BS635"/>
      <c r="BT635"/>
      <c r="BU635"/>
      <c r="BV635"/>
      <c r="BW635"/>
      <c r="BX635"/>
      <c r="BY635"/>
      <c r="BZ635"/>
      <c r="CA635"/>
      <c r="CB635"/>
      <c r="CC635"/>
      <c r="CD635"/>
      <c r="CE635"/>
      <c r="CF635"/>
      <c r="CG635"/>
      <c r="CH635"/>
      <c r="CI635"/>
      <c r="CJ635"/>
      <c r="CK635"/>
      <c r="CL635"/>
      <c r="CM635"/>
      <c r="CN635"/>
      <c r="CO635"/>
      <c r="CP635"/>
      <c r="CQ635"/>
      <c r="CR635"/>
      <c r="CS635"/>
      <c r="CT635"/>
      <c r="CU635"/>
      <c r="CV635"/>
      <c r="CW635"/>
      <c r="CX635"/>
      <c r="CY635"/>
      <c r="CZ635"/>
      <c r="DA635"/>
      <c r="DB635"/>
      <c r="DC635"/>
      <c r="DD635"/>
      <c r="DE635"/>
      <c r="DF635"/>
      <c r="DG635"/>
      <c r="DH635"/>
      <c r="DI635"/>
      <c r="DJ635"/>
      <c r="DK635"/>
      <c r="DL635"/>
      <c r="DM635"/>
      <c r="DN635"/>
      <c r="DO635"/>
      <c r="DP635"/>
      <c r="DQ635"/>
      <c r="DR635"/>
      <c r="DS635"/>
      <c r="DT635"/>
      <c r="DU635"/>
      <c r="DV635"/>
      <c r="DW635"/>
      <c r="DX635"/>
      <c r="DY635"/>
      <c r="DZ635"/>
      <c r="EA635"/>
      <c r="EB635"/>
      <c r="EC635"/>
      <c r="ED635"/>
      <c r="EE635"/>
      <c r="EF635"/>
      <c r="EG635"/>
      <c r="EH635"/>
      <c r="EI635"/>
      <c r="EJ635"/>
      <c r="EK635"/>
      <c r="EL635"/>
      <c r="EM635"/>
      <c r="EN635"/>
      <c r="EO635"/>
      <c r="EP635"/>
      <c r="EQ635"/>
      <c r="ER635"/>
      <c r="ES635"/>
      <c r="ET635"/>
      <c r="EU635"/>
      <c r="EV635"/>
      <c r="EW635"/>
      <c r="EX635"/>
      <c r="EY635"/>
      <c r="EZ635"/>
      <c r="FA635"/>
      <c r="FB635"/>
      <c r="FC635"/>
      <c r="FD635"/>
      <c r="FE635"/>
      <c r="FF635"/>
      <c r="FG635"/>
      <c r="FH635"/>
      <c r="FI635"/>
      <c r="FJ635"/>
      <c r="FK635"/>
      <c r="FL635"/>
      <c r="FM635"/>
      <c r="FN635"/>
      <c r="FO635"/>
      <c r="FP635"/>
      <c r="FQ635"/>
      <c r="FR635"/>
      <c r="FS635"/>
      <c r="FT635"/>
      <c r="FU635"/>
      <c r="FV635"/>
      <c r="FW635"/>
      <c r="FX635"/>
      <c r="FY635"/>
      <c r="FZ635"/>
      <c r="GA635"/>
      <c r="GB635"/>
      <c r="GC635"/>
      <c r="GD635"/>
      <c r="GE635"/>
      <c r="GF635"/>
      <c r="GG635"/>
      <c r="GH635"/>
      <c r="GI635"/>
      <c r="GJ635"/>
      <c r="GK635"/>
      <c r="GL635"/>
      <c r="GM635"/>
      <c r="GN635"/>
      <c r="GO635"/>
      <c r="GP635"/>
      <c r="GQ635"/>
      <c r="GR635"/>
      <c r="GS635"/>
      <c r="GT635"/>
      <c r="GU635"/>
      <c r="GV635"/>
      <c r="GW635"/>
      <c r="GX635"/>
      <c r="GY635"/>
      <c r="GZ635"/>
      <c r="HA635"/>
      <c r="HB635"/>
      <c r="HC635"/>
      <c r="HD635"/>
      <c r="HE635"/>
      <c r="HF635"/>
      <c r="HG635"/>
      <c r="HH635"/>
      <c r="HI635"/>
      <c r="HJ635"/>
      <c r="HK635"/>
      <c r="HL635"/>
      <c r="HM635"/>
      <c r="HN635"/>
      <c r="HO635"/>
      <c r="HP635"/>
      <c r="HQ635"/>
      <c r="HR635"/>
      <c r="HS635"/>
      <c r="HT635"/>
      <c r="HU635"/>
      <c r="HV635"/>
      <c r="HW635"/>
      <c r="HX635"/>
      <c r="HY635"/>
      <c r="HZ635"/>
      <c r="IA635"/>
      <c r="IB635"/>
      <c r="IC635"/>
      <c r="ID635"/>
      <c r="IE635"/>
      <c r="IF635"/>
      <c r="IG635"/>
      <c r="IH635"/>
      <c r="II635"/>
      <c r="IJ635"/>
      <c r="IK635"/>
      <c r="IL635"/>
      <c r="IM635"/>
      <c r="IN635"/>
      <c r="IO635"/>
      <c r="IP635"/>
      <c r="IQ635"/>
      <c r="IR635"/>
      <c r="IS635"/>
      <c r="IT635"/>
      <c r="IU635"/>
      <c r="IV635"/>
    </row>
    <row r="636" spans="1:256" s="5" customFormat="1" hidden="1" outlineLevel="2">
      <c r="A636" s="20"/>
      <c r="B636" s="45" t="str">
        <f>C648</f>
        <v>Land and Easements</v>
      </c>
      <c r="C636" s="46"/>
      <c r="D636" s="47" t="s">
        <v>72</v>
      </c>
      <c r="E636" s="46"/>
      <c r="F636" s="48"/>
      <c r="G636" s="167" t="str">
        <f>IF(G$3&gt;A13taxremlife,A13taxvalue-SUM($F636:F636),IF(A13taxremlife="N/A","n/a",A13taxvalue/A13taxremlife))</f>
        <v>n/a</v>
      </c>
      <c r="H636" s="167" t="str">
        <f>IF(H$3&gt;A13taxremlife,A13taxvalue-SUM($F636:G636),IF(A13taxremlife="N/A","n/a",A13taxvalue/A13taxremlife))</f>
        <v>n/a</v>
      </c>
      <c r="I636" s="167" t="str">
        <f>IF(I$3&gt;A13taxremlife,A13taxvalue-SUM($F636:H636),IF(A13taxremlife="N/A","n/a",A13taxvalue/A13taxremlife))</f>
        <v>n/a</v>
      </c>
      <c r="J636" s="167" t="str">
        <f>IF(J$3&gt;A13taxremlife,A13taxvalue-SUM($F636:I636),IF(A13taxremlife="N/A","n/a",A13taxvalue/A13taxremlife))</f>
        <v>n/a</v>
      </c>
      <c r="K636" s="167" t="str">
        <f>IF(K$3&gt;A13taxremlife,A13taxvalue-SUM($F636:J636),IF(A13taxremlife="N/A","n/a",A13taxvalue/A13taxremlife))</f>
        <v>n/a</v>
      </c>
      <c r="L636" s="167" t="str">
        <f>IF(L$3&gt;A13taxremlife,A13taxvalue-SUM($F636:K636),IF(A13taxremlife="N/A","n/a",A13taxvalue/A13taxremlife))</f>
        <v>n/a</v>
      </c>
      <c r="M636" s="167" t="str">
        <f>IF(M$3&gt;A13taxremlife,A13taxvalue-SUM($F636:L636),IF(A13taxremlife="N/A","n/a",A13taxvalue/A13taxremlife))</f>
        <v>n/a</v>
      </c>
      <c r="N636" s="167" t="str">
        <f>IF(N$3&gt;A13taxremlife,A13taxvalue-SUM($F636:M636),IF(A13taxremlife="N/A","n/a",A13taxvalue/A13taxremlife))</f>
        <v>n/a</v>
      </c>
      <c r="O636" s="167" t="str">
        <f>IF(O$3&gt;A13taxremlife,A13taxvalue-SUM($F636:N636),IF(A13taxremlife="N/A","n/a",A13taxvalue/A13taxremlife))</f>
        <v>n/a</v>
      </c>
      <c r="P636" s="167" t="str">
        <f>IF(P$3&gt;A13taxremlife,A13taxvalue-SUM($F636:O636),IF(A13taxremlife="N/A","n/a",A13taxvalue/A13taxremlife))</f>
        <v>n/a</v>
      </c>
      <c r="Q636" s="167" t="str">
        <f>IF(Q$3&gt;A13taxremlife,A13taxvalue-SUM($F636:P636),IF(A13taxremlife="N/A","n/a",A13taxvalue/A13taxremlife))</f>
        <v>n/a</v>
      </c>
      <c r="R636" s="167" t="str">
        <f>IF(R$3&gt;A13taxremlife,A13taxvalue-SUM($F636:Q636),IF(A13taxremlife="N/A","n/a",A13taxvalue/A13taxremlife))</f>
        <v>n/a</v>
      </c>
      <c r="S636" s="167" t="str">
        <f>IF(S$3&gt;A13taxremlife,A13taxvalue-SUM($F636:R636),IF(A13taxremlife="N/A","n/a",A13taxvalue/A13taxremlife))</f>
        <v>n/a</v>
      </c>
      <c r="T636" s="167" t="str">
        <f>IF(T$3&gt;A13taxremlife,A13taxvalue-SUM($F636:S636),IF(A13taxremlife="N/A","n/a",A13taxvalue/A13taxremlife))</f>
        <v>n/a</v>
      </c>
      <c r="U636" s="167" t="str">
        <f>IF(U$3&gt;A13taxremlife,A13taxvalue-SUM($F636:T636),IF(A13taxremlife="N/A","n/a",A13taxvalue/A13taxremlife))</f>
        <v>n/a</v>
      </c>
      <c r="V636" s="167" t="str">
        <f>IF(V$3&gt;A13taxremlife,A13taxvalue-SUM($F636:U636),IF(A13taxremlife="N/A","n/a",A13taxvalue/A13taxremlife))</f>
        <v>n/a</v>
      </c>
      <c r="W636" s="167" t="str">
        <f>IF(W$3&gt;A13taxremlife,A13taxvalue-SUM($F636:V636),IF(A13taxremlife="N/A","n/a",A13taxvalue/A13taxremlife))</f>
        <v>n/a</v>
      </c>
      <c r="X636" s="167" t="str">
        <f>IF(X$3&gt;A13taxremlife,A13taxvalue-SUM($F636:W636),IF(A13taxremlife="N/A","n/a",A13taxvalue/A13taxremlife))</f>
        <v>n/a</v>
      </c>
      <c r="Y636" s="167" t="str">
        <f>IF(Y$3&gt;A13taxremlife,A13taxvalue-SUM($F636:X636),IF(A13taxremlife="N/A","n/a",A13taxvalue/A13taxremlife))</f>
        <v>n/a</v>
      </c>
      <c r="Z636" s="167" t="str">
        <f>IF(Z$3&gt;A13taxremlife,A13taxvalue-SUM($F636:Y636),IF(A13taxremlife="N/A","n/a",A13taxvalue/A13taxremlife))</f>
        <v>n/a</v>
      </c>
      <c r="AA636" s="167" t="str">
        <f>IF(AA$3&gt;A13taxremlife,A13taxvalue-SUM($F636:Z636),IF(A13taxremlife="N/A","n/a",A13taxvalue/A13taxremlife))</f>
        <v>n/a</v>
      </c>
      <c r="AB636" s="167" t="str">
        <f>IF(AB$3&gt;A13taxremlife,A13taxvalue-SUM($F636:AA636),IF(A13taxremlife="N/A","n/a",A13taxvalue/A13taxremlife))</f>
        <v>n/a</v>
      </c>
      <c r="AC636" s="167" t="str">
        <f>IF(AC$3&gt;A13taxremlife,A13taxvalue-SUM($F636:AB636),IF(A13taxremlife="N/A","n/a",A13taxvalue/A13taxremlife))</f>
        <v>n/a</v>
      </c>
      <c r="AD636" s="167" t="str">
        <f>IF(AD$3&gt;A13taxremlife,A13taxvalue-SUM($F636:AC636),IF(A13taxremlife="N/A","n/a",A13taxvalue/A13taxremlife))</f>
        <v>n/a</v>
      </c>
      <c r="AE636" s="167" t="str">
        <f>IF(AE$3&gt;A13taxremlife,A13taxvalue-SUM($F636:AD636),IF(A13taxremlife="N/A","n/a",A13taxvalue/A13taxremlife))</f>
        <v>n/a</v>
      </c>
      <c r="AF636" s="167" t="str">
        <f>IF(AF$3&gt;A13taxremlife,A13taxvalue-SUM($F636:AE636),IF(A13taxremlife="N/A","n/a",A13taxvalue/A13taxremlife))</f>
        <v>n/a</v>
      </c>
      <c r="AG636" s="167" t="str">
        <f>IF(AG$3&gt;A13taxremlife,A13taxvalue-SUM($F636:AF636),IF(A13taxremlife="N/A","n/a",A13taxvalue/A13taxremlife))</f>
        <v>n/a</v>
      </c>
      <c r="AH636" s="167" t="str">
        <f>IF(AH$3&gt;A13taxremlife,A13taxvalue-SUM($F636:AG636),IF(A13taxremlife="N/A","n/a",A13taxvalue/A13taxremlife))</f>
        <v>n/a</v>
      </c>
      <c r="AI636" s="167" t="str">
        <f>IF(AI$3&gt;A13taxremlife,A13taxvalue-SUM($F636:AH636),IF(A13taxremlife="N/A","n/a",A13taxvalue/A13taxremlife))</f>
        <v>n/a</v>
      </c>
      <c r="AJ636" s="167" t="str">
        <f>IF(AJ$3&gt;A13taxremlife,A13taxvalue-SUM($F636:AI636),IF(A13taxremlife="N/A","n/a",A13taxvalue/A13taxremlife))</f>
        <v>n/a</v>
      </c>
      <c r="AK636" s="167" t="str">
        <f>IF(AK$3&gt;A13taxremlife,A13taxvalue-SUM($F636:AJ636),IF(A13taxremlife="N/A","n/a",A13taxvalue/A13taxremlife))</f>
        <v>n/a</v>
      </c>
      <c r="AL636" s="167" t="str">
        <f>IF(AL$3&gt;A13taxremlife,A13taxvalue-SUM($F636:AK636),IF(A13taxremlife="N/A","n/a",A13taxvalue/A13taxremlife))</f>
        <v>n/a</v>
      </c>
      <c r="AM636" s="167" t="str">
        <f>IF(AM$3&gt;A13taxremlife,A13taxvalue-SUM($F636:AL636),IF(A13taxremlife="N/A","n/a",A13taxvalue/A13taxremlife))</f>
        <v>n/a</v>
      </c>
      <c r="AN636" s="167" t="str">
        <f>IF(AN$3&gt;A13taxremlife,A13taxvalue-SUM($F636:AM636),IF(A13taxremlife="N/A","n/a",A13taxvalue/A13taxremlife))</f>
        <v>n/a</v>
      </c>
      <c r="AO636" s="167" t="str">
        <f>IF(AO$3&gt;A13taxremlife,A13taxvalue-SUM($F636:AN636),IF(A13taxremlife="N/A","n/a",A13taxvalue/A13taxremlife))</f>
        <v>n/a</v>
      </c>
      <c r="AP636" s="167" t="str">
        <f>IF(AP$3&gt;A13taxremlife,A13taxvalue-SUM($F636:AO636),IF(A13taxremlife="N/A","n/a",A13taxvalue/A13taxremlife))</f>
        <v>n/a</v>
      </c>
      <c r="AQ636" s="167" t="str">
        <f>IF(AQ$3&gt;A13taxremlife,A13taxvalue-SUM($F636:AP636),IF(A13taxremlife="N/A","n/a",A13taxvalue/A13taxremlife))</f>
        <v>n/a</v>
      </c>
      <c r="AR636" s="167" t="str">
        <f>IF(AR$3&gt;A13taxremlife,A13taxvalue-SUM($F636:AQ636),IF(A13taxremlife="N/A","n/a",A13taxvalue/A13taxremlife))</f>
        <v>n/a</v>
      </c>
      <c r="AS636" s="167" t="str">
        <f>IF(AS$3&gt;A13taxremlife,A13taxvalue-SUM($F636:AR636),IF(A13taxremlife="N/A","n/a",A13taxvalue/A13taxremlife))</f>
        <v>n/a</v>
      </c>
      <c r="AT636" s="167" t="str">
        <f>IF(AT$3&gt;A13taxremlife,A13taxvalue-SUM($F636:AS636),IF(A13taxremlife="N/A","n/a",A13taxvalue/A13taxremlife))</f>
        <v>n/a</v>
      </c>
      <c r="AU636" s="167" t="str">
        <f>IF(AU$3&gt;A13taxremlife,A13taxvalue-SUM($F636:AT636),IF(A13taxremlife="N/A","n/a",A13taxvalue/A13taxremlife))</f>
        <v>n/a</v>
      </c>
      <c r="AV636" s="167" t="str">
        <f>IF(AV$3&gt;A13taxremlife,A13taxvalue-SUM($F636:AU636),IF(A13taxremlife="N/A","n/a",A13taxvalue/A13taxremlife))</f>
        <v>n/a</v>
      </c>
      <c r="AW636" s="167" t="str">
        <f>IF(AW$3&gt;A13taxremlife,A13taxvalue-SUM($F636:AV636),IF(A13taxremlife="N/A","n/a",A13taxvalue/A13taxremlife))</f>
        <v>n/a</v>
      </c>
      <c r="AX636" s="167" t="str">
        <f>IF(AX$3&gt;A13taxremlife,A13taxvalue-SUM($F636:AW636),IF(A13taxremlife="N/A","n/a",A13taxvalue/A13taxremlife))</f>
        <v>n/a</v>
      </c>
      <c r="AY636" s="167" t="str">
        <f>IF(AY$3&gt;A13taxremlife,A13taxvalue-SUM($F636:AX636),IF(A13taxremlife="N/A","n/a",A13taxvalue/A13taxremlife))</f>
        <v>n/a</v>
      </c>
      <c r="AZ636" s="167" t="str">
        <f>IF(AZ$3&gt;A13taxremlife,A13taxvalue-SUM($F636:AY636),IF(A13taxremlife="N/A","n/a",A13taxvalue/A13taxremlife))</f>
        <v>n/a</v>
      </c>
      <c r="BA636" s="167" t="str">
        <f>IF(BA$3&gt;A13taxremlife,A13taxvalue-SUM($F636:AZ636),IF(A13taxremlife="N/A","n/a",A13taxvalue/A13taxremlife))</f>
        <v>n/a</v>
      </c>
      <c r="BB636" s="167" t="str">
        <f>IF(BB$3&gt;A13taxremlife,A13taxvalue-SUM($F636:BA636),IF(A13taxremlife="N/A","n/a",A13taxvalue/A13taxremlife))</f>
        <v>n/a</v>
      </c>
      <c r="BC636" s="167" t="str">
        <f>IF(BC$3&gt;A13taxremlife,A13taxvalue-SUM($F636:BB636),IF(A13taxremlife="N/A","n/a",A13taxvalue/A13taxremlife))</f>
        <v>n/a</v>
      </c>
      <c r="BD636" s="167" t="str">
        <f>IF(BD$3&gt;A13taxremlife,A13taxvalue-SUM($F636:BC636),IF(A13taxremlife="N/A","n/a",A13taxvalue/A13taxremlife))</f>
        <v>n/a</v>
      </c>
      <c r="BE636" s="167" t="str">
        <f>IF(BE$3&gt;A13taxremlife,A13taxvalue-SUM($F636:BD636),IF(A13taxremlife="N/A","n/a",A13taxvalue/A13taxremlife))</f>
        <v>n/a</v>
      </c>
      <c r="BF636" s="167" t="str">
        <f>IF(BF$3&gt;A13taxremlife,A13taxvalue-SUM($F636:BE636),IF(A13taxremlife="N/A","n/a",A13taxvalue/A13taxremlife))</f>
        <v>n/a</v>
      </c>
      <c r="BG636" s="167" t="str">
        <f>IF(BG$3&gt;A13taxremlife,A13taxvalue-SUM($F636:BF636),IF(A13taxremlife="N/A","n/a",A13taxvalue/A13taxremlife))</f>
        <v>n/a</v>
      </c>
      <c r="BH636" s="167" t="str">
        <f>IF(BH$3&gt;A13taxremlife,A13taxvalue-SUM($F636:BG636),IF(A13taxremlife="N/A","n/a",A13taxvalue/A13taxremlife))</f>
        <v>n/a</v>
      </c>
      <c r="BI636" s="167" t="str">
        <f>IF(BI$3&gt;A13taxremlife,A13taxvalue-SUM($F636:BH636),IF(A13taxremlife="N/A","n/a",A13taxvalue/A13taxremlife))</f>
        <v>n/a</v>
      </c>
      <c r="BJ636" s="20"/>
      <c r="BK636" s="20"/>
      <c r="BL636"/>
      <c r="BM636"/>
      <c r="BN636"/>
      <c r="BO636"/>
      <c r="BP636"/>
      <c r="BQ636"/>
      <c r="BR636"/>
      <c r="BS636"/>
      <c r="BT636"/>
      <c r="BU636"/>
      <c r="BV636"/>
      <c r="BW636"/>
      <c r="BX636"/>
      <c r="BY636"/>
      <c r="BZ636"/>
      <c r="CA636"/>
      <c r="CB636"/>
      <c r="CC636"/>
      <c r="CD636"/>
      <c r="CE636"/>
      <c r="CF636"/>
      <c r="CG636"/>
      <c r="CH636"/>
      <c r="CI636"/>
      <c r="CJ636"/>
      <c r="CK636"/>
      <c r="CL636"/>
      <c r="CM636"/>
      <c r="CN636"/>
      <c r="CO636"/>
      <c r="CP636"/>
      <c r="CQ636"/>
      <c r="CR636"/>
      <c r="CS636"/>
      <c r="CT636"/>
      <c r="CU636"/>
      <c r="CV636"/>
      <c r="CW636"/>
      <c r="CX636"/>
      <c r="CY636"/>
      <c r="CZ636"/>
      <c r="DA636"/>
      <c r="DB636"/>
      <c r="DC636"/>
      <c r="DD636"/>
      <c r="DE636"/>
      <c r="DF636"/>
      <c r="DG636"/>
      <c r="DH636"/>
      <c r="DI636"/>
      <c r="DJ636"/>
      <c r="DK636"/>
      <c r="DL636"/>
      <c r="DM636"/>
      <c r="DN636"/>
      <c r="DO636"/>
      <c r="DP636"/>
      <c r="DQ636"/>
      <c r="DR636"/>
      <c r="DS636"/>
      <c r="DT636"/>
      <c r="DU636"/>
      <c r="DV636"/>
      <c r="DW636"/>
      <c r="DX636"/>
      <c r="DY636"/>
      <c r="DZ636"/>
      <c r="EA636"/>
      <c r="EB636"/>
      <c r="EC636"/>
      <c r="ED636"/>
      <c r="EE636"/>
      <c r="EF636"/>
      <c r="EG636"/>
      <c r="EH636"/>
      <c r="EI636"/>
      <c r="EJ636"/>
      <c r="EK636"/>
      <c r="EL636"/>
      <c r="EM636"/>
      <c r="EN636"/>
      <c r="EO636"/>
      <c r="EP636"/>
      <c r="EQ636"/>
      <c r="ER636"/>
      <c r="ES636"/>
      <c r="ET636"/>
      <c r="EU636"/>
      <c r="EV636"/>
      <c r="EW636"/>
      <c r="EX636"/>
      <c r="EY636"/>
      <c r="EZ636"/>
      <c r="FA636"/>
      <c r="FB636"/>
      <c r="FC636"/>
      <c r="FD636"/>
      <c r="FE636"/>
      <c r="FF636"/>
      <c r="FG636"/>
      <c r="FH636"/>
      <c r="FI636"/>
      <c r="FJ636"/>
      <c r="FK636"/>
      <c r="FL636"/>
      <c r="FM636"/>
      <c r="FN636"/>
      <c r="FO636"/>
      <c r="FP636"/>
      <c r="FQ636"/>
      <c r="FR636"/>
      <c r="FS636"/>
      <c r="FT636"/>
      <c r="FU636"/>
      <c r="FV636"/>
      <c r="FW636"/>
      <c r="FX636"/>
      <c r="FY636"/>
      <c r="FZ636"/>
      <c r="GA636"/>
      <c r="GB636"/>
      <c r="GC636"/>
      <c r="GD636"/>
      <c r="GE636"/>
      <c r="GF636"/>
      <c r="GG636"/>
      <c r="GH636"/>
      <c r="GI636"/>
      <c r="GJ636"/>
      <c r="GK636"/>
      <c r="GL636"/>
      <c r="GM636"/>
      <c r="GN636"/>
      <c r="GO636"/>
      <c r="GP636"/>
      <c r="GQ636"/>
      <c r="GR636"/>
      <c r="GS636"/>
      <c r="GT636"/>
      <c r="GU636"/>
      <c r="GV636"/>
      <c r="GW636"/>
      <c r="GX636"/>
      <c r="GY636"/>
      <c r="GZ636"/>
      <c r="HA636"/>
      <c r="HB636"/>
      <c r="HC636"/>
      <c r="HD636"/>
      <c r="HE636"/>
      <c r="HF636"/>
      <c r="HG636"/>
      <c r="HH636"/>
      <c r="HI636"/>
      <c r="HJ636"/>
      <c r="HK636"/>
      <c r="HL636"/>
      <c r="HM636"/>
      <c r="HN636"/>
      <c r="HO636"/>
      <c r="HP636"/>
      <c r="HQ636"/>
      <c r="HR636"/>
      <c r="HS636"/>
      <c r="HT636"/>
      <c r="HU636"/>
      <c r="HV636"/>
      <c r="HW636"/>
      <c r="HX636"/>
      <c r="HY636"/>
      <c r="HZ636"/>
      <c r="IA636"/>
      <c r="IB636"/>
      <c r="IC636"/>
      <c r="ID636"/>
      <c r="IE636"/>
      <c r="IF636"/>
      <c r="IG636"/>
      <c r="IH636"/>
      <c r="II636"/>
      <c r="IJ636"/>
      <c r="IK636"/>
      <c r="IL636"/>
      <c r="IM636"/>
      <c r="IN636"/>
      <c r="IO636"/>
      <c r="IP636"/>
      <c r="IQ636"/>
      <c r="IR636"/>
      <c r="IS636"/>
      <c r="IT636"/>
      <c r="IU636"/>
      <c r="IV636"/>
    </row>
    <row r="637" spans="1:256" s="5" customFormat="1" hidden="1" outlineLevel="2">
      <c r="A637" s="20"/>
      <c r="B637" s="20"/>
      <c r="C637" s="38"/>
      <c r="D637" s="641" t="s">
        <v>71</v>
      </c>
      <c r="E637" s="287">
        <v>0</v>
      </c>
      <c r="F637" s="40"/>
      <c r="G637" s="168"/>
      <c r="H637" s="168"/>
      <c r="I637" s="168"/>
      <c r="J637" s="168"/>
      <c r="K637" s="168"/>
      <c r="L637" s="168"/>
      <c r="M637" s="168"/>
      <c r="N637" s="168"/>
      <c r="O637" s="168"/>
      <c r="P637" s="168"/>
      <c r="Q637" s="168"/>
      <c r="R637" s="168"/>
      <c r="S637" s="168"/>
      <c r="T637" s="168"/>
      <c r="U637" s="168"/>
      <c r="V637" s="168"/>
      <c r="W637" s="168"/>
      <c r="X637" s="168"/>
      <c r="Y637" s="168"/>
      <c r="Z637" s="168"/>
      <c r="AA637" s="168"/>
      <c r="AB637" s="168"/>
      <c r="AC637" s="168"/>
      <c r="AD637" s="168"/>
      <c r="AE637" s="168"/>
      <c r="AF637" s="168"/>
      <c r="AG637" s="168"/>
      <c r="AH637" s="168"/>
      <c r="AI637" s="168"/>
      <c r="AJ637" s="168"/>
      <c r="AK637" s="168"/>
      <c r="AL637" s="168"/>
      <c r="AM637" s="168"/>
      <c r="AN637" s="168"/>
      <c r="AO637" s="168"/>
      <c r="AP637" s="168"/>
      <c r="AQ637" s="168"/>
      <c r="AR637" s="168"/>
      <c r="AS637" s="168"/>
      <c r="AT637" s="168"/>
      <c r="AU637" s="168"/>
      <c r="AV637" s="168"/>
      <c r="AW637" s="168"/>
      <c r="AX637" s="168"/>
      <c r="AY637" s="168"/>
      <c r="AZ637" s="168"/>
      <c r="BA637" s="168"/>
      <c r="BB637" s="168"/>
      <c r="BC637" s="168"/>
      <c r="BD637" s="168"/>
      <c r="BE637" s="168"/>
      <c r="BF637" s="168"/>
      <c r="BG637" s="168"/>
      <c r="BH637" s="168"/>
      <c r="BI637" s="168"/>
      <c r="BJ637" s="20"/>
      <c r="BK637" s="20"/>
      <c r="BL637"/>
      <c r="BM637"/>
      <c r="BN637"/>
      <c r="BO637"/>
      <c r="BP637"/>
      <c r="BQ637"/>
      <c r="BR637"/>
      <c r="BS637"/>
      <c r="BT637"/>
      <c r="BU637"/>
      <c r="BV637"/>
      <c r="BW637"/>
      <c r="BX637"/>
      <c r="BY637"/>
      <c r="BZ637"/>
      <c r="CA637"/>
      <c r="CB637"/>
      <c r="CC637"/>
      <c r="CD637"/>
      <c r="CE637"/>
      <c r="CF637"/>
      <c r="CG637"/>
      <c r="CH637"/>
      <c r="CI637"/>
      <c r="CJ637"/>
      <c r="CK637"/>
      <c r="CL637"/>
      <c r="CM637"/>
      <c r="CN637"/>
      <c r="CO637"/>
      <c r="CP637"/>
      <c r="CQ637"/>
      <c r="CR637"/>
      <c r="CS637"/>
      <c r="CT637"/>
      <c r="CU637"/>
      <c r="CV637"/>
      <c r="CW637"/>
      <c r="CX637"/>
      <c r="CY637"/>
      <c r="CZ637"/>
      <c r="DA637"/>
      <c r="DB637"/>
      <c r="DC637"/>
      <c r="DD637"/>
      <c r="DE637"/>
      <c r="DF637"/>
      <c r="DG637"/>
      <c r="DH637"/>
      <c r="DI637"/>
      <c r="DJ637"/>
      <c r="DK637"/>
      <c r="DL637"/>
      <c r="DM637"/>
      <c r="DN637"/>
      <c r="DO637"/>
      <c r="DP637"/>
      <c r="DQ637"/>
      <c r="DR637"/>
      <c r="DS637"/>
      <c r="DT637"/>
      <c r="DU637"/>
      <c r="DV637"/>
      <c r="DW637"/>
      <c r="DX637"/>
      <c r="DY637"/>
      <c r="DZ637"/>
      <c r="EA637"/>
      <c r="EB637"/>
      <c r="EC637"/>
      <c r="ED637"/>
      <c r="EE637"/>
      <c r="EF637"/>
      <c r="EG637"/>
      <c r="EH637"/>
      <c r="EI637"/>
      <c r="EJ637"/>
      <c r="EK637"/>
      <c r="EL637"/>
      <c r="EM637"/>
      <c r="EN637"/>
      <c r="EO637"/>
      <c r="EP637"/>
      <c r="EQ637"/>
      <c r="ER637"/>
      <c r="ES637"/>
      <c r="ET637"/>
      <c r="EU637"/>
      <c r="EV637"/>
      <c r="EW637"/>
      <c r="EX637"/>
      <c r="EY637"/>
      <c r="EZ637"/>
      <c r="FA637"/>
      <c r="FB637"/>
      <c r="FC637"/>
      <c r="FD637"/>
      <c r="FE637"/>
      <c r="FF637"/>
      <c r="FG637"/>
      <c r="FH637"/>
      <c r="FI637"/>
      <c r="FJ637"/>
      <c r="FK637"/>
      <c r="FL637"/>
      <c r="FM637"/>
      <c r="FN637"/>
      <c r="FO637"/>
      <c r="FP637"/>
      <c r="FQ637"/>
      <c r="FR637"/>
      <c r="FS637"/>
      <c r="FT637"/>
      <c r="FU637"/>
      <c r="FV637"/>
      <c r="FW637"/>
      <c r="FX637"/>
      <c r="FY637"/>
      <c r="FZ637"/>
      <c r="GA637"/>
      <c r="GB637"/>
      <c r="GC637"/>
      <c r="GD637"/>
      <c r="GE637"/>
      <c r="GF637"/>
      <c r="GG637"/>
      <c r="GH637"/>
      <c r="GI637"/>
      <c r="GJ637"/>
      <c r="GK637"/>
      <c r="GL637"/>
      <c r="GM637"/>
      <c r="GN637"/>
      <c r="GO637"/>
      <c r="GP637"/>
      <c r="GQ637"/>
      <c r="GR637"/>
      <c r="GS637"/>
      <c r="GT637"/>
      <c r="GU637"/>
      <c r="GV637"/>
      <c r="GW637"/>
      <c r="GX637"/>
      <c r="GY637"/>
      <c r="GZ637"/>
      <c r="HA637"/>
      <c r="HB637"/>
      <c r="HC637"/>
      <c r="HD637"/>
      <c r="HE637"/>
      <c r="HF637"/>
      <c r="HG637"/>
      <c r="HH637"/>
      <c r="HI637"/>
      <c r="HJ637"/>
      <c r="HK637"/>
      <c r="HL637"/>
      <c r="HM637"/>
      <c r="HN637"/>
      <c r="HO637"/>
      <c r="HP637"/>
      <c r="HQ637"/>
      <c r="HR637"/>
      <c r="HS637"/>
      <c r="HT637"/>
      <c r="HU637"/>
      <c r="HV637"/>
      <c r="HW637"/>
      <c r="HX637"/>
      <c r="HY637"/>
      <c r="HZ637"/>
      <c r="IA637"/>
      <c r="IB637"/>
      <c r="IC637"/>
      <c r="ID637"/>
      <c r="IE637"/>
      <c r="IF637"/>
      <c r="IG637"/>
      <c r="IH637"/>
      <c r="II637"/>
      <c r="IJ637"/>
      <c r="IK637"/>
      <c r="IL637"/>
      <c r="IM637"/>
      <c r="IN637"/>
      <c r="IO637"/>
      <c r="IP637"/>
      <c r="IQ637"/>
      <c r="IR637"/>
      <c r="IS637"/>
      <c r="IT637"/>
      <c r="IU637"/>
      <c r="IV637"/>
    </row>
    <row r="638" spans="1:256" s="5" customFormat="1" hidden="1" outlineLevel="2">
      <c r="A638" s="20"/>
      <c r="B638" s="20"/>
      <c r="C638" s="38"/>
      <c r="D638" s="641"/>
      <c r="E638" s="287">
        <v>1</v>
      </c>
      <c r="F638" s="40"/>
      <c r="G638" s="312"/>
      <c r="H638" s="168" t="str">
        <f>IF(A13taxstdlife="n/a","n/a",IF(H$3&gt;(A13taxstdlife+$E638),((Input!$G$155+Input!$G$121)*$G$7)-SUM($G638:G638),((Input!$G$155+Input!$G$121)*$G$7)/A13taxstdlife))</f>
        <v>n/a</v>
      </c>
      <c r="I638" s="168" t="str">
        <f>IF(A13taxstdlife="n/a","n/a",IF(I$3&gt;(A13taxstdlife+$E638),((Input!$G$155+Input!$G$121)*$G$7)-SUM($G638:H638),((Input!$G$155+Input!$G$121)*$G$7)/A13taxstdlife))</f>
        <v>n/a</v>
      </c>
      <c r="J638" s="168" t="str">
        <f>IF(A13taxstdlife="n/a","n/a",IF(J$3&gt;(A13taxstdlife+$E638),((Input!$G$155+Input!$G$121)*$G$7)-SUM($G638:I638),((Input!$G$155+Input!$G$121)*$G$7)/A13taxstdlife))</f>
        <v>n/a</v>
      </c>
      <c r="K638" s="168" t="str">
        <f>IF(A13taxstdlife="n/a","n/a",IF(K$3&gt;(A13taxstdlife+$E638),((Input!$G$155+Input!$G$121)*$G$7)-SUM($G638:J638),((Input!$G$155+Input!$G$121)*$G$7)/A13taxstdlife))</f>
        <v>n/a</v>
      </c>
      <c r="L638" s="168" t="str">
        <f>IF(A13taxstdlife="n/a","n/a",IF(L$3&gt;(A13taxstdlife+$E638),((Input!$G$155+Input!$G$121)*$G$7)-SUM($G638:K638),((Input!$G$155+Input!$G$121)*$G$7)/A13taxstdlife))</f>
        <v>n/a</v>
      </c>
      <c r="M638" s="168" t="str">
        <f>IF(A13taxstdlife="n/a","n/a",IF(M$3&gt;(A13taxstdlife+$E638),((Input!$G$155+Input!$G$121)*$G$7)-SUM($G638:L638),((Input!$G$155+Input!$G$121)*$G$7)/A13taxstdlife))</f>
        <v>n/a</v>
      </c>
      <c r="N638" s="168" t="str">
        <f>IF(A13taxstdlife="n/a","n/a",IF(N$3&gt;(A13taxstdlife+$E638),((Input!$G$155+Input!$G$121)*$G$7)-SUM($G638:M638),((Input!$G$155+Input!$G$121)*$G$7)/A13taxstdlife))</f>
        <v>n/a</v>
      </c>
      <c r="O638" s="168" t="str">
        <f>IF(A13taxstdlife="n/a","n/a",IF(O$3&gt;(A13taxstdlife+$E638),((Input!$G$155+Input!$G$121)*$G$7)-SUM($G638:N638),((Input!$G$155+Input!$G$121)*$G$7)/A13taxstdlife))</f>
        <v>n/a</v>
      </c>
      <c r="P638" s="168" t="str">
        <f>IF(A13taxstdlife="n/a","n/a",IF(P$3&gt;(A13taxstdlife+$E638),((Input!$G$155+Input!$G$121)*$G$7)-SUM($G638:O638),((Input!$G$155+Input!$G$121)*$G$7)/A13taxstdlife))</f>
        <v>n/a</v>
      </c>
      <c r="Q638" s="168" t="str">
        <f>IF(A13taxstdlife="n/a","n/a",IF(Q$3&gt;(A13taxstdlife+$E638),((Input!$G$155+Input!$G$121)*$G$7)-SUM($G638:P638),((Input!$G$155+Input!$G$121)*$G$7)/A13taxstdlife))</f>
        <v>n/a</v>
      </c>
      <c r="R638" s="168" t="str">
        <f>IF(A13taxstdlife="n/a","n/a",IF(R$3&gt;(A13taxstdlife+$E638),((Input!$G$155+Input!$G$121)*$G$7)-SUM($G638:Q638),((Input!$G$155+Input!$G$121)*$G$7)/A13taxstdlife))</f>
        <v>n/a</v>
      </c>
      <c r="S638" s="168" t="str">
        <f>IF(A13taxstdlife="n/a","n/a",IF(S$3&gt;(A13taxstdlife+$E638),((Input!$G$155+Input!$G$121)*$G$7)-SUM($G638:R638),((Input!$G$155+Input!$G$121)*$G$7)/A13taxstdlife))</f>
        <v>n/a</v>
      </c>
      <c r="T638" s="168" t="str">
        <f>IF(A13taxstdlife="n/a","n/a",IF(T$3&gt;(A13taxstdlife+$E638),((Input!$G$155+Input!$G$121)*$G$7)-SUM($G638:S638),((Input!$G$155+Input!$G$121)*$G$7)/A13taxstdlife))</f>
        <v>n/a</v>
      </c>
      <c r="U638" s="168" t="str">
        <f>IF(A13taxstdlife="n/a","n/a",IF(U$3&gt;(A13taxstdlife+$E638),((Input!$G$155+Input!$G$121)*$G$7)-SUM($G638:T638),((Input!$G$155+Input!$G$121)*$G$7)/A13taxstdlife))</f>
        <v>n/a</v>
      </c>
      <c r="V638" s="168" t="str">
        <f>IF(A13taxstdlife="n/a","n/a",IF(V$3&gt;(A13taxstdlife+$E638),((Input!$G$155+Input!$G$121)*$G$7)-SUM($G638:U638),((Input!$G$155+Input!$G$121)*$G$7)/A13taxstdlife))</f>
        <v>n/a</v>
      </c>
      <c r="W638" s="168" t="str">
        <f>IF(A13taxstdlife="n/a","n/a",IF(W$3&gt;(A13taxstdlife+$E638),((Input!$G$155+Input!$G$121)*$G$7)-SUM($G638:V638),((Input!$G$155+Input!$G$121)*$G$7)/A13taxstdlife))</f>
        <v>n/a</v>
      </c>
      <c r="X638" s="168" t="str">
        <f>IF(A13taxstdlife="n/a","n/a",IF(X$3&gt;(A13taxstdlife+$E638),((Input!$G$155+Input!$G$121)*$G$7)-SUM($G638:W638),((Input!$G$155+Input!$G$121)*$G$7)/A13taxstdlife))</f>
        <v>n/a</v>
      </c>
      <c r="Y638" s="168" t="str">
        <f>IF(A13taxstdlife="n/a","n/a",IF(Y$3&gt;(A13taxstdlife+$E638),((Input!$G$155+Input!$G$121)*$G$7)-SUM($G638:X638),((Input!$G$155+Input!$G$121)*$G$7)/A13taxstdlife))</f>
        <v>n/a</v>
      </c>
      <c r="Z638" s="168" t="str">
        <f>IF(A13taxstdlife="n/a","n/a",IF(Z$3&gt;(A13taxstdlife+$E638),((Input!$G$155+Input!$G$121)*$G$7)-SUM($G638:Y638),((Input!$G$155+Input!$G$121)*$G$7)/A13taxstdlife))</f>
        <v>n/a</v>
      </c>
      <c r="AA638" s="168" t="str">
        <f>IF(A13taxstdlife="n/a","n/a",IF(AA$3&gt;(A13taxstdlife+$E638),((Input!$G$155+Input!$G$121)*$G$7)-SUM($G638:Z638),((Input!$G$155+Input!$G$121)*$G$7)/A13taxstdlife))</f>
        <v>n/a</v>
      </c>
      <c r="AB638" s="168" t="str">
        <f>IF(A13taxstdlife="n/a","n/a",IF(AB$3&gt;(A13taxstdlife+$E638),((Input!$G$155+Input!$G$121)*$G$7)-SUM($G638:AA638),((Input!$G$155+Input!$G$121)*$G$7)/A13taxstdlife))</f>
        <v>n/a</v>
      </c>
      <c r="AC638" s="168" t="str">
        <f>IF(A13taxstdlife="n/a","n/a",IF(AC$3&gt;(A13taxstdlife+$E638),((Input!$G$155+Input!$G$121)*$G$7)-SUM($G638:AB638),((Input!$G$155+Input!$G$121)*$G$7)/A13taxstdlife))</f>
        <v>n/a</v>
      </c>
      <c r="AD638" s="168" t="str">
        <f>IF(A13taxstdlife="n/a","n/a",IF(AD$3&gt;(A13taxstdlife+$E638),((Input!$G$155+Input!$G$121)*$G$7)-SUM($G638:AC638),((Input!$G$155+Input!$G$121)*$G$7)/A13taxstdlife))</f>
        <v>n/a</v>
      </c>
      <c r="AE638" s="168" t="str">
        <f>IF(A13taxstdlife="n/a","n/a",IF(AE$3&gt;(A13taxstdlife+$E638),((Input!$G$155+Input!$G$121)*$G$7)-SUM($G638:AD638),((Input!$G$155+Input!$G$121)*$G$7)/A13taxstdlife))</f>
        <v>n/a</v>
      </c>
      <c r="AF638" s="168" t="str">
        <f>IF(A13taxstdlife="n/a","n/a",IF(AF$3&gt;(A13taxstdlife+$E638),((Input!$G$155+Input!$G$121)*$G$7)-SUM($G638:AE638),((Input!$G$155+Input!$G$121)*$G$7)/A13taxstdlife))</f>
        <v>n/a</v>
      </c>
      <c r="AG638" s="168" t="str">
        <f>IF(A13taxstdlife="n/a","n/a",IF(AG$3&gt;(A13taxstdlife+$E638),((Input!$G$155+Input!$G$121)*$G$7)-SUM($G638:AF638),((Input!$G$155+Input!$G$121)*$G$7)/A13taxstdlife))</f>
        <v>n/a</v>
      </c>
      <c r="AH638" s="168" t="str">
        <f>IF(A13taxstdlife="n/a","n/a",IF(AH$3&gt;(A13taxstdlife+$E638),((Input!$G$155+Input!$G$121)*$G$7)-SUM($G638:AG638),((Input!$G$155+Input!$G$121)*$G$7)/A13taxstdlife))</f>
        <v>n/a</v>
      </c>
      <c r="AI638" s="168" t="str">
        <f>IF(A13taxstdlife="n/a","n/a",IF(AI$3&gt;(A13taxstdlife+$E638),((Input!$G$155+Input!$G$121)*$G$7)-SUM($G638:AH638),((Input!$G$155+Input!$G$121)*$G$7)/A13taxstdlife))</f>
        <v>n/a</v>
      </c>
      <c r="AJ638" s="168" t="str">
        <f>IF(A13taxstdlife="n/a","n/a",IF(AJ$3&gt;(A13taxstdlife+$E638),((Input!$G$155+Input!$G$121)*$G$7)-SUM($G638:AI638),((Input!$G$155+Input!$G$121)*$G$7)/A13taxstdlife))</f>
        <v>n/a</v>
      </c>
      <c r="AK638" s="168" t="str">
        <f>IF(A13taxstdlife="n/a","n/a",IF(AK$3&gt;(A13taxstdlife+$E638),((Input!$G$155+Input!$G$121)*$G$7)-SUM($G638:AJ638),((Input!$G$155+Input!$G$121)*$G$7)/A13taxstdlife))</f>
        <v>n/a</v>
      </c>
      <c r="AL638" s="168" t="str">
        <f>IF(A13taxstdlife="n/a","n/a",IF(AL$3&gt;(A13taxstdlife+$E638),((Input!$G$155+Input!$G$121)*$G$7)-SUM($G638:AK638),((Input!$G$155+Input!$G$121)*$G$7)/A13taxstdlife))</f>
        <v>n/a</v>
      </c>
      <c r="AM638" s="168" t="str">
        <f>IF(A13taxstdlife="n/a","n/a",IF(AM$3&gt;(A13taxstdlife+$E638),((Input!$G$155+Input!$G$121)*$G$7)-SUM($G638:AL638),((Input!$G$155+Input!$G$121)*$G$7)/A13taxstdlife))</f>
        <v>n/a</v>
      </c>
      <c r="AN638" s="168" t="str">
        <f>IF(A13taxstdlife="n/a","n/a",IF(AN$3&gt;(A13taxstdlife+$E638),((Input!$G$155+Input!$G$121)*$G$7)-SUM($G638:AM638),((Input!$G$155+Input!$G$121)*$G$7)/A13taxstdlife))</f>
        <v>n/a</v>
      </c>
      <c r="AO638" s="168" t="str">
        <f>IF(A13taxstdlife="n/a","n/a",IF(AO$3&gt;(A13taxstdlife+$E638),((Input!$G$155+Input!$G$121)*$G$7)-SUM($G638:AN638),((Input!$G$155+Input!$G$121)*$G$7)/A13taxstdlife))</f>
        <v>n/a</v>
      </c>
      <c r="AP638" s="168" t="str">
        <f>IF(A13taxstdlife="n/a","n/a",IF(AP$3&gt;(A13taxstdlife+$E638),((Input!$G$155+Input!$G$121)*$G$7)-SUM($G638:AO638),((Input!$G$155+Input!$G$121)*$G$7)/A13taxstdlife))</f>
        <v>n/a</v>
      </c>
      <c r="AQ638" s="168" t="str">
        <f>IF(A13taxstdlife="n/a","n/a",IF(AQ$3&gt;(A13taxstdlife+$E638),((Input!$G$155+Input!$G$121)*$G$7)-SUM($G638:AP638),((Input!$G$155+Input!$G$121)*$G$7)/A13taxstdlife))</f>
        <v>n/a</v>
      </c>
      <c r="AR638" s="168" t="str">
        <f>IF(A13taxstdlife="n/a","n/a",IF(AR$3&gt;(A13taxstdlife+$E638),((Input!$G$155+Input!$G$121)*$G$7)-SUM($G638:AQ638),((Input!$G$155+Input!$G$121)*$G$7)/A13taxstdlife))</f>
        <v>n/a</v>
      </c>
      <c r="AS638" s="168" t="str">
        <f>IF(A13taxstdlife="n/a","n/a",IF(AS$3&gt;(A13taxstdlife+$E638),((Input!$G$155+Input!$G$121)*$G$7)-SUM($G638:AR638),((Input!$G$155+Input!$G$121)*$G$7)/A13taxstdlife))</f>
        <v>n/a</v>
      </c>
      <c r="AT638" s="168" t="str">
        <f>IF(A13taxstdlife="n/a","n/a",IF(AT$3&gt;(A13taxstdlife+$E638),((Input!$G$155+Input!$G$121)*$G$7)-SUM($G638:AS638),((Input!$G$155+Input!$G$121)*$G$7)/A13taxstdlife))</f>
        <v>n/a</v>
      </c>
      <c r="AU638" s="168" t="str">
        <f>IF(A13taxstdlife="n/a","n/a",IF(AU$3&gt;(A13taxstdlife+$E638),((Input!$G$155+Input!$G$121)*$G$7)-SUM($G638:AT638),((Input!$G$155+Input!$G$121)*$G$7)/A13taxstdlife))</f>
        <v>n/a</v>
      </c>
      <c r="AV638" s="168" t="str">
        <f>IF(A13taxstdlife="n/a","n/a",IF(AV$3&gt;(A13taxstdlife+$E638),((Input!$G$155+Input!$G$121)*$G$7)-SUM($G638:AU638),((Input!$G$155+Input!$G$121)*$G$7)/A13taxstdlife))</f>
        <v>n/a</v>
      </c>
      <c r="AW638" s="168" t="str">
        <f>IF(A13taxstdlife="n/a","n/a",IF(AW$3&gt;(A13taxstdlife+$E638),((Input!$G$155+Input!$G$121)*$G$7)-SUM($G638:AV638),((Input!$G$155+Input!$G$121)*$G$7)/A13taxstdlife))</f>
        <v>n/a</v>
      </c>
      <c r="AX638" s="168" t="str">
        <f>IF(A13taxstdlife="n/a","n/a",IF(AX$3&gt;(A13taxstdlife+$E638),((Input!$G$155+Input!$G$121)*$G$7)-SUM($G638:AW638),((Input!$G$155+Input!$G$121)*$G$7)/A13taxstdlife))</f>
        <v>n/a</v>
      </c>
      <c r="AY638" s="168" t="str">
        <f>IF(A13taxstdlife="n/a","n/a",IF(AY$3&gt;(A13taxstdlife+$E638),((Input!$G$155+Input!$G$121)*$G$7)-SUM($G638:AX638),((Input!$G$155+Input!$G$121)*$G$7)/A13taxstdlife))</f>
        <v>n/a</v>
      </c>
      <c r="AZ638" s="168" t="str">
        <f>IF(A13taxstdlife="n/a","n/a",IF(AZ$3&gt;(A13taxstdlife+$E638),((Input!$G$155+Input!$G$121)*$G$7)-SUM($G638:AY638),((Input!$G$155+Input!$G$121)*$G$7)/A13taxstdlife))</f>
        <v>n/a</v>
      </c>
      <c r="BA638" s="168" t="str">
        <f>IF(A13taxstdlife="n/a","n/a",IF(BA$3&gt;(A13taxstdlife+$E638),((Input!$G$155+Input!$G$121)*$G$7)-SUM($G638:AZ638),((Input!$G$155+Input!$G$121)*$G$7)/A13taxstdlife))</f>
        <v>n/a</v>
      </c>
      <c r="BB638" s="168" t="str">
        <f>IF(A13taxstdlife="n/a","n/a",IF(BB$3&gt;(A13taxstdlife+$E638),((Input!$G$155+Input!$G$121)*$G$7)-SUM($G638:BA638),((Input!$G$155+Input!$G$121)*$G$7)/A13taxstdlife))</f>
        <v>n/a</v>
      </c>
      <c r="BC638" s="168" t="str">
        <f>IF(A13taxstdlife="n/a","n/a",IF(BC$3&gt;(A13taxstdlife+$E638),((Input!$G$155+Input!$G$121)*$G$7)-SUM($G638:BB638),((Input!$G$155+Input!$G$121)*$G$7)/A13taxstdlife))</f>
        <v>n/a</v>
      </c>
      <c r="BD638" s="168" t="str">
        <f>IF(A13taxstdlife="n/a","n/a",IF(BD$3&gt;(A13taxstdlife+$E638),((Input!$G$155+Input!$G$121)*$G$7)-SUM($G638:BC638),((Input!$G$155+Input!$G$121)*$G$7)/A13taxstdlife))</f>
        <v>n/a</v>
      </c>
      <c r="BE638" s="168" t="str">
        <f>IF(A13taxstdlife="n/a","n/a",IF(BE$3&gt;(A13taxstdlife+$E638),((Input!$G$155+Input!$G$121)*$G$7)-SUM($G638:BD638),((Input!$G$155+Input!$G$121)*$G$7)/A13taxstdlife))</f>
        <v>n/a</v>
      </c>
      <c r="BF638" s="168" t="str">
        <f>IF(A13taxstdlife="n/a","n/a",IF(BF$3&gt;(A13taxstdlife+$E638),((Input!$G$155+Input!$G$121)*$G$7)-SUM($G638:BE638),((Input!$G$155+Input!$G$121)*$G$7)/A13taxstdlife))</f>
        <v>n/a</v>
      </c>
      <c r="BG638" s="168" t="str">
        <f>IF(A13taxstdlife="n/a","n/a",IF(BG$3&gt;(A13taxstdlife+$E638),((Input!$G$155+Input!$G$121)*$G$7)-SUM($G638:BF638),((Input!$G$155+Input!$G$121)*$G$7)/A13taxstdlife))</f>
        <v>n/a</v>
      </c>
      <c r="BH638" s="168" t="str">
        <f>IF(A13taxstdlife="n/a","n/a",IF(BH$3&gt;(A13taxstdlife+$E638),((Input!$G$155+Input!$G$121)*$G$7)-SUM($G638:BG638),((Input!$G$155+Input!$G$121)*$G$7)/A13taxstdlife))</f>
        <v>n/a</v>
      </c>
      <c r="BI638" s="168" t="str">
        <f>IF(A13taxstdlife="n/a","n/a",IF(BI$3&gt;(A13taxstdlife+$E638),((Input!$G$155+Input!$G$121)*$G$7)-SUM($G638:BH638),((Input!$G$155+Input!$G$121)*$G$7)/A13taxstdlife))</f>
        <v>n/a</v>
      </c>
      <c r="BJ638" s="20"/>
      <c r="BK638" s="20"/>
      <c r="BL638"/>
      <c r="BM638"/>
      <c r="BN638"/>
      <c r="BO638"/>
      <c r="BP638"/>
      <c r="BQ638"/>
      <c r="BR638"/>
      <c r="BS638"/>
      <c r="BT638"/>
      <c r="BU638"/>
      <c r="BV638"/>
      <c r="BW638"/>
      <c r="BX638"/>
      <c r="BY638"/>
      <c r="BZ638"/>
      <c r="CA638"/>
      <c r="CB638"/>
      <c r="CC638"/>
      <c r="CD638"/>
      <c r="CE638"/>
      <c r="CF638"/>
      <c r="CG638"/>
      <c r="CH638"/>
      <c r="CI638"/>
      <c r="CJ638"/>
      <c r="CK638"/>
      <c r="CL638"/>
      <c r="CM638"/>
      <c r="CN638"/>
      <c r="CO638"/>
      <c r="CP638"/>
      <c r="CQ638"/>
      <c r="CR638"/>
      <c r="CS638"/>
      <c r="CT638"/>
      <c r="CU638"/>
      <c r="CV638"/>
      <c r="CW638"/>
      <c r="CX638"/>
      <c r="CY638"/>
      <c r="CZ638"/>
      <c r="DA638"/>
      <c r="DB638"/>
      <c r="DC638"/>
      <c r="DD638"/>
      <c r="DE638"/>
      <c r="DF638"/>
      <c r="DG638"/>
      <c r="DH638"/>
      <c r="DI638"/>
      <c r="DJ638"/>
      <c r="DK638"/>
      <c r="DL638"/>
      <c r="DM638"/>
      <c r="DN638"/>
      <c r="DO638"/>
      <c r="DP638"/>
      <c r="DQ638"/>
      <c r="DR638"/>
      <c r="DS638"/>
      <c r="DT638"/>
      <c r="DU638"/>
      <c r="DV638"/>
      <c r="DW638"/>
      <c r="DX638"/>
      <c r="DY638"/>
      <c r="DZ638"/>
      <c r="EA638"/>
      <c r="EB638"/>
      <c r="EC638"/>
      <c r="ED638"/>
      <c r="EE638"/>
      <c r="EF638"/>
      <c r="EG638"/>
      <c r="EH638"/>
      <c r="EI638"/>
      <c r="EJ638"/>
      <c r="EK638"/>
      <c r="EL638"/>
      <c r="EM638"/>
      <c r="EN638"/>
      <c r="EO638"/>
      <c r="EP638"/>
      <c r="EQ638"/>
      <c r="ER638"/>
      <c r="ES638"/>
      <c r="ET638"/>
      <c r="EU638"/>
      <c r="EV638"/>
      <c r="EW638"/>
      <c r="EX638"/>
      <c r="EY638"/>
      <c r="EZ638"/>
      <c r="FA638"/>
      <c r="FB638"/>
      <c r="FC638"/>
      <c r="FD638"/>
      <c r="FE638"/>
      <c r="FF638"/>
      <c r="FG638"/>
      <c r="FH638"/>
      <c r="FI638"/>
      <c r="FJ638"/>
      <c r="FK638"/>
      <c r="FL638"/>
      <c r="FM638"/>
      <c r="FN638"/>
      <c r="FO638"/>
      <c r="FP638"/>
      <c r="FQ638"/>
      <c r="FR638"/>
      <c r="FS638"/>
      <c r="FT638"/>
      <c r="FU638"/>
      <c r="FV638"/>
      <c r="FW638"/>
      <c r="FX638"/>
      <c r="FY638"/>
      <c r="FZ638"/>
      <c r="GA638"/>
      <c r="GB638"/>
      <c r="GC638"/>
      <c r="GD638"/>
      <c r="GE638"/>
      <c r="GF638"/>
      <c r="GG638"/>
      <c r="GH638"/>
      <c r="GI638"/>
      <c r="GJ638"/>
      <c r="GK638"/>
      <c r="GL638"/>
      <c r="GM638"/>
      <c r="GN638"/>
      <c r="GO638"/>
      <c r="GP638"/>
      <c r="GQ638"/>
      <c r="GR638"/>
      <c r="GS638"/>
      <c r="GT638"/>
      <c r="GU638"/>
      <c r="GV638"/>
      <c r="GW638"/>
      <c r="GX638"/>
      <c r="GY638"/>
      <c r="GZ638"/>
      <c r="HA638"/>
      <c r="HB638"/>
      <c r="HC638"/>
      <c r="HD638"/>
      <c r="HE638"/>
      <c r="HF638"/>
      <c r="HG638"/>
      <c r="HH638"/>
      <c r="HI638"/>
      <c r="HJ638"/>
      <c r="HK638"/>
      <c r="HL638"/>
      <c r="HM638"/>
      <c r="HN638"/>
      <c r="HO638"/>
      <c r="HP638"/>
      <c r="HQ638"/>
      <c r="HR638"/>
      <c r="HS638"/>
      <c r="HT638"/>
      <c r="HU638"/>
      <c r="HV638"/>
      <c r="HW638"/>
      <c r="HX638"/>
      <c r="HY638"/>
      <c r="HZ638"/>
      <c r="IA638"/>
      <c r="IB638"/>
      <c r="IC638"/>
      <c r="ID638"/>
      <c r="IE638"/>
      <c r="IF638"/>
      <c r="IG638"/>
      <c r="IH638"/>
      <c r="II638"/>
      <c r="IJ638"/>
      <c r="IK638"/>
      <c r="IL638"/>
      <c r="IM638"/>
      <c r="IN638"/>
      <c r="IO638"/>
      <c r="IP638"/>
      <c r="IQ638"/>
      <c r="IR638"/>
      <c r="IS638"/>
      <c r="IT638"/>
      <c r="IU638"/>
      <c r="IV638"/>
    </row>
    <row r="639" spans="1:256" s="5" customFormat="1" hidden="1" outlineLevel="2">
      <c r="A639" s="20"/>
      <c r="B639" s="20"/>
      <c r="C639" s="38"/>
      <c r="D639" s="641"/>
      <c r="E639" s="287">
        <v>2</v>
      </c>
      <c r="F639" s="40"/>
      <c r="G639" s="313"/>
      <c r="H639" s="314"/>
      <c r="I639" s="168" t="str">
        <f>IF(A13taxstdlife="n/a","n/a",IF(I$3&gt;(A13taxstdlife+$E639),((Input!$H$155+Input!$H$121)*$H$7)-SUM($H639:H639),((Input!$H$155+Input!$H$121)*$H$7)/A13taxstdlife))</f>
        <v>n/a</v>
      </c>
      <c r="J639" s="168" t="str">
        <f>IF(A13taxstdlife="n/a","n/a",IF(J$3&gt;(A13taxstdlife+$E639),((Input!$H$155+Input!$H$121)*$H$7)-SUM($H639:I639),((Input!$H$155+Input!$H$121)*$H$7)/A13taxstdlife))</f>
        <v>n/a</v>
      </c>
      <c r="K639" s="168" t="str">
        <f>IF(A13taxstdlife="n/a","n/a",IF(K$3&gt;(A13taxstdlife+$E639),((Input!$H$155+Input!$H$121)*$H$7)-SUM($H639:J639),((Input!$H$155+Input!$H$121)*$H$7)/A13taxstdlife))</f>
        <v>n/a</v>
      </c>
      <c r="L639" s="168" t="str">
        <f>IF(A13taxstdlife="n/a","n/a",IF(L$3&gt;(A13taxstdlife+$E639),((Input!$H$155+Input!$H$121)*$H$7)-SUM($H639:K639),((Input!$H$155+Input!$H$121)*$H$7)/A13taxstdlife))</f>
        <v>n/a</v>
      </c>
      <c r="M639" s="168" t="str">
        <f>IF(A13taxstdlife="n/a","n/a",IF(M$3&gt;(A13taxstdlife+$E639),((Input!$H$155+Input!$H$121)*$H$7)-SUM($H639:L639),((Input!$H$155+Input!$H$121)*$H$7)/A13taxstdlife))</f>
        <v>n/a</v>
      </c>
      <c r="N639" s="168" t="str">
        <f>IF(A13taxstdlife="n/a","n/a",IF(N$3&gt;(A13taxstdlife+$E639),((Input!$H$155+Input!$H$121)*$H$7)-SUM($H639:M639),((Input!$H$155+Input!$H$121)*$H$7)/A13taxstdlife))</f>
        <v>n/a</v>
      </c>
      <c r="O639" s="168" t="str">
        <f>IF(A13taxstdlife="n/a","n/a",IF(O$3&gt;(A13taxstdlife+$E639),((Input!$H$155+Input!$H$121)*$H$7)-SUM($H639:N639),((Input!$H$155+Input!$H$121)*$H$7)/A13taxstdlife))</f>
        <v>n/a</v>
      </c>
      <c r="P639" s="168" t="str">
        <f>IF(A13taxstdlife="n/a","n/a",IF(P$3&gt;(A13taxstdlife+$E639),((Input!$H$155+Input!$H$121)*$H$7)-SUM($H639:O639),((Input!$H$155+Input!$H$121)*$H$7)/A13taxstdlife))</f>
        <v>n/a</v>
      </c>
      <c r="Q639" s="168" t="str">
        <f>IF(A13taxstdlife="n/a","n/a",IF(Q$3&gt;(A13taxstdlife+$E639),((Input!$H$155+Input!$H$121)*$H$7)-SUM($H639:P639),((Input!$H$155+Input!$H$121)*$H$7)/A13taxstdlife))</f>
        <v>n/a</v>
      </c>
      <c r="R639" s="168" t="str">
        <f>IF(A13taxstdlife="n/a","n/a",IF(R$3&gt;(A13taxstdlife+$E639),((Input!$H$155+Input!$H$121)*$H$7)-SUM($H639:Q639),((Input!$H$155+Input!$H$121)*$H$7)/A13taxstdlife))</f>
        <v>n/a</v>
      </c>
      <c r="S639" s="168" t="str">
        <f>IF(A13taxstdlife="n/a","n/a",IF(S$3&gt;(A13taxstdlife+$E639),((Input!$H$155+Input!$H$121)*$H$7)-SUM($H639:R639),((Input!$H$155+Input!$H$121)*$H$7)/A13taxstdlife))</f>
        <v>n/a</v>
      </c>
      <c r="T639" s="168" t="str">
        <f>IF(A13taxstdlife="n/a","n/a",IF(T$3&gt;(A13taxstdlife+$E639),((Input!$H$155+Input!$H$121)*$H$7)-SUM($H639:S639),((Input!$H$155+Input!$H$121)*$H$7)/A13taxstdlife))</f>
        <v>n/a</v>
      </c>
      <c r="U639" s="168" t="str">
        <f>IF(A13taxstdlife="n/a","n/a",IF(U$3&gt;(A13taxstdlife+$E639),((Input!$H$155+Input!$H$121)*$H$7)-SUM($H639:T639),((Input!$H$155+Input!$H$121)*$H$7)/A13taxstdlife))</f>
        <v>n/a</v>
      </c>
      <c r="V639" s="168" t="str">
        <f>IF(A13taxstdlife="n/a","n/a",IF(V$3&gt;(A13taxstdlife+$E639),((Input!$H$155+Input!$H$121)*$H$7)-SUM($H639:U639),((Input!$H$155+Input!$H$121)*$H$7)/A13taxstdlife))</f>
        <v>n/a</v>
      </c>
      <c r="W639" s="168" t="str">
        <f>IF(A13taxstdlife="n/a","n/a",IF(W$3&gt;(A13taxstdlife+$E639),((Input!$H$155+Input!$H$121)*$H$7)-SUM($H639:V639),((Input!$H$155+Input!$H$121)*$H$7)/A13taxstdlife))</f>
        <v>n/a</v>
      </c>
      <c r="X639" s="168" t="str">
        <f>IF(A13taxstdlife="n/a","n/a",IF(X$3&gt;(A13taxstdlife+$E639),((Input!$H$155+Input!$H$121)*$H$7)-SUM($H639:W639),((Input!$H$155+Input!$H$121)*$H$7)/A13taxstdlife))</f>
        <v>n/a</v>
      </c>
      <c r="Y639" s="168" t="str">
        <f>IF(A13taxstdlife="n/a","n/a",IF(Y$3&gt;(A13taxstdlife+$E639),((Input!$H$155+Input!$H$121)*$H$7)-SUM($H639:X639),((Input!$H$155+Input!$H$121)*$H$7)/A13taxstdlife))</f>
        <v>n/a</v>
      </c>
      <c r="Z639" s="168" t="str">
        <f>IF(A13taxstdlife="n/a","n/a",IF(Z$3&gt;(A13taxstdlife+$E639),((Input!$H$155+Input!$H$121)*$H$7)-SUM($H639:Y639),((Input!$H$155+Input!$H$121)*$H$7)/A13taxstdlife))</f>
        <v>n/a</v>
      </c>
      <c r="AA639" s="168" t="str">
        <f>IF(A13taxstdlife="n/a","n/a",IF(AA$3&gt;(A13taxstdlife+$E639),((Input!$H$155+Input!$H$121)*$H$7)-SUM($H639:Z639),((Input!$H$155+Input!$H$121)*$H$7)/A13taxstdlife))</f>
        <v>n/a</v>
      </c>
      <c r="AB639" s="168" t="str">
        <f>IF(A13taxstdlife="n/a","n/a",IF(AB$3&gt;(A13taxstdlife+$E639),((Input!$H$155+Input!$H$121)*$H$7)-SUM($H639:AA639),((Input!$H$155+Input!$H$121)*$H$7)/A13taxstdlife))</f>
        <v>n/a</v>
      </c>
      <c r="AC639" s="168" t="str">
        <f>IF(A13taxstdlife="n/a","n/a",IF(AC$3&gt;(A13taxstdlife+$E639),((Input!$H$155+Input!$H$121)*$H$7)-SUM($H639:AB639),((Input!$H$155+Input!$H$121)*$H$7)/A13taxstdlife))</f>
        <v>n/a</v>
      </c>
      <c r="AD639" s="168" t="str">
        <f>IF(A13taxstdlife="n/a","n/a",IF(AD$3&gt;(A13taxstdlife+$E639),((Input!$H$155+Input!$H$121)*$H$7)-SUM($H639:AC639),((Input!$H$155+Input!$H$121)*$H$7)/A13taxstdlife))</f>
        <v>n/a</v>
      </c>
      <c r="AE639" s="168" t="str">
        <f>IF(A13taxstdlife="n/a","n/a",IF(AE$3&gt;(A13taxstdlife+$E639),((Input!$H$155+Input!$H$121)*$H$7)-SUM($H639:AD639),((Input!$H$155+Input!$H$121)*$H$7)/A13taxstdlife))</f>
        <v>n/a</v>
      </c>
      <c r="AF639" s="168" t="str">
        <f>IF(A13taxstdlife="n/a","n/a",IF(AF$3&gt;(A13taxstdlife+$E639),((Input!$H$155+Input!$H$121)*$H$7)-SUM($H639:AE639),((Input!$H$155+Input!$H$121)*$H$7)/A13taxstdlife))</f>
        <v>n/a</v>
      </c>
      <c r="AG639" s="168" t="str">
        <f>IF(A13taxstdlife="n/a","n/a",IF(AG$3&gt;(A13taxstdlife+$E639),((Input!$H$155+Input!$H$121)*$H$7)-SUM($H639:AF639),((Input!$H$155+Input!$H$121)*$H$7)/A13taxstdlife))</f>
        <v>n/a</v>
      </c>
      <c r="AH639" s="168" t="str">
        <f>IF(A13taxstdlife="n/a","n/a",IF(AH$3&gt;(A13taxstdlife+$E639),((Input!$H$155+Input!$H$121)*$H$7)-SUM($H639:AG639),((Input!$H$155+Input!$H$121)*$H$7)/A13taxstdlife))</f>
        <v>n/a</v>
      </c>
      <c r="AI639" s="168" t="str">
        <f>IF(A13taxstdlife="n/a","n/a",IF(AI$3&gt;(A13taxstdlife+$E639),((Input!$H$155+Input!$H$121)*$H$7)-SUM($H639:AH639),((Input!$H$155+Input!$H$121)*$H$7)/A13taxstdlife))</f>
        <v>n/a</v>
      </c>
      <c r="AJ639" s="168" t="str">
        <f>IF(A13taxstdlife="n/a","n/a",IF(AJ$3&gt;(A13taxstdlife+$E639),((Input!$H$155+Input!$H$121)*$H$7)-SUM($H639:AI639),((Input!$H$155+Input!$H$121)*$H$7)/A13taxstdlife))</f>
        <v>n/a</v>
      </c>
      <c r="AK639" s="168" t="str">
        <f>IF(A13taxstdlife="n/a","n/a",IF(AK$3&gt;(A13taxstdlife+$E639),((Input!$H$155+Input!$H$121)*$H$7)-SUM($H639:AJ639),((Input!$H$155+Input!$H$121)*$H$7)/A13taxstdlife))</f>
        <v>n/a</v>
      </c>
      <c r="AL639" s="168" t="str">
        <f>IF(A13taxstdlife="n/a","n/a",IF(AL$3&gt;(A13taxstdlife+$E639),((Input!$H$155+Input!$H$121)*$H$7)-SUM($H639:AK639),((Input!$H$155+Input!$H$121)*$H$7)/A13taxstdlife))</f>
        <v>n/a</v>
      </c>
      <c r="AM639" s="168" t="str">
        <f>IF(A13taxstdlife="n/a","n/a",IF(AM$3&gt;(A13taxstdlife+$E639),((Input!$H$155+Input!$H$121)*$H$7)-SUM($H639:AL639),((Input!$H$155+Input!$H$121)*$H$7)/A13taxstdlife))</f>
        <v>n/a</v>
      </c>
      <c r="AN639" s="168" t="str">
        <f>IF(A13taxstdlife="n/a","n/a",IF(AN$3&gt;(A13taxstdlife+$E639),((Input!$H$155+Input!$H$121)*$H$7)-SUM($H639:AM639),((Input!$H$155+Input!$H$121)*$H$7)/A13taxstdlife))</f>
        <v>n/a</v>
      </c>
      <c r="AO639" s="168" t="str">
        <f>IF(A13taxstdlife="n/a","n/a",IF(AO$3&gt;(A13taxstdlife+$E639),((Input!$H$155+Input!$H$121)*$H$7)-SUM($H639:AN639),((Input!$H$155+Input!$H$121)*$H$7)/A13taxstdlife))</f>
        <v>n/a</v>
      </c>
      <c r="AP639" s="168" t="str">
        <f>IF(A13taxstdlife="n/a","n/a",IF(AP$3&gt;(A13taxstdlife+$E639),((Input!$H$155+Input!$H$121)*$H$7)-SUM($H639:AO639),((Input!$H$155+Input!$H$121)*$H$7)/A13taxstdlife))</f>
        <v>n/a</v>
      </c>
      <c r="AQ639" s="168" t="str">
        <f>IF(A13taxstdlife="n/a","n/a",IF(AQ$3&gt;(A13taxstdlife+$E639),((Input!$H$155+Input!$H$121)*$H$7)-SUM($H639:AP639),((Input!$H$155+Input!$H$121)*$H$7)/A13taxstdlife))</f>
        <v>n/a</v>
      </c>
      <c r="AR639" s="168" t="str">
        <f>IF(A13taxstdlife="n/a","n/a",IF(AR$3&gt;(A13taxstdlife+$E639),((Input!$H$155+Input!$H$121)*$H$7)-SUM($H639:AQ639),((Input!$H$155+Input!$H$121)*$H$7)/A13taxstdlife))</f>
        <v>n/a</v>
      </c>
      <c r="AS639" s="168" t="str">
        <f>IF(A13taxstdlife="n/a","n/a",IF(AS$3&gt;(A13taxstdlife+$E639),((Input!$H$155+Input!$H$121)*$H$7)-SUM($H639:AR639),((Input!$H$155+Input!$H$121)*$H$7)/A13taxstdlife))</f>
        <v>n/a</v>
      </c>
      <c r="AT639" s="168" t="str">
        <f>IF(A13taxstdlife="n/a","n/a",IF(AT$3&gt;(A13taxstdlife+$E639),((Input!$H$155+Input!$H$121)*$H$7)-SUM($H639:AS639),((Input!$H$155+Input!$H$121)*$H$7)/A13taxstdlife))</f>
        <v>n/a</v>
      </c>
      <c r="AU639" s="168" t="str">
        <f>IF(A13taxstdlife="n/a","n/a",IF(AU$3&gt;(A13taxstdlife+$E639),((Input!$H$155+Input!$H$121)*$H$7)-SUM($H639:AT639),((Input!$H$155+Input!$H$121)*$H$7)/A13taxstdlife))</f>
        <v>n/a</v>
      </c>
      <c r="AV639" s="168" t="str">
        <f>IF(A13taxstdlife="n/a","n/a",IF(AV$3&gt;(A13taxstdlife+$E639),((Input!$H$155+Input!$H$121)*$H$7)-SUM($H639:AU639),((Input!$H$155+Input!$H$121)*$H$7)/A13taxstdlife))</f>
        <v>n/a</v>
      </c>
      <c r="AW639" s="168" t="str">
        <f>IF(A13taxstdlife="n/a","n/a",IF(AW$3&gt;(A13taxstdlife+$E639),((Input!$H$155+Input!$H$121)*$H$7)-SUM($H639:AV639),((Input!$H$155+Input!$H$121)*$H$7)/A13taxstdlife))</f>
        <v>n/a</v>
      </c>
      <c r="AX639" s="168" t="str">
        <f>IF(A13taxstdlife="n/a","n/a",IF(AX$3&gt;(A13taxstdlife+$E639),((Input!$H$155+Input!$H$121)*$H$7)-SUM($H639:AW639),((Input!$H$155+Input!$H$121)*$H$7)/A13taxstdlife))</f>
        <v>n/a</v>
      </c>
      <c r="AY639" s="168" t="str">
        <f>IF(A13taxstdlife="n/a","n/a",IF(AY$3&gt;(A13taxstdlife+$E639),((Input!$H$155+Input!$H$121)*$H$7)-SUM($H639:AX639),((Input!$H$155+Input!$H$121)*$H$7)/A13taxstdlife))</f>
        <v>n/a</v>
      </c>
      <c r="AZ639" s="168" t="str">
        <f>IF(A13taxstdlife="n/a","n/a",IF(AZ$3&gt;(A13taxstdlife+$E639),((Input!$H$155+Input!$H$121)*$H$7)-SUM($H639:AY639),((Input!$H$155+Input!$H$121)*$H$7)/A13taxstdlife))</f>
        <v>n/a</v>
      </c>
      <c r="BA639" s="168" t="str">
        <f>IF(A13taxstdlife="n/a","n/a",IF(BA$3&gt;(A13taxstdlife+$E639),((Input!$H$155+Input!$H$121)*$H$7)-SUM($H639:AZ639),((Input!$H$155+Input!$H$121)*$H$7)/A13taxstdlife))</f>
        <v>n/a</v>
      </c>
      <c r="BB639" s="168" t="str">
        <f>IF(A13taxstdlife="n/a","n/a",IF(BB$3&gt;(A13taxstdlife+$E639),((Input!$H$155+Input!$H$121)*$H$7)-SUM($H639:BA639),((Input!$H$155+Input!$H$121)*$H$7)/A13taxstdlife))</f>
        <v>n/a</v>
      </c>
      <c r="BC639" s="168" t="str">
        <f>IF(A13taxstdlife="n/a","n/a",IF(BC$3&gt;(A13taxstdlife+$E639),((Input!$H$155+Input!$H$121)*$H$7)-SUM($H639:BB639),((Input!$H$155+Input!$H$121)*$H$7)/A13taxstdlife))</f>
        <v>n/a</v>
      </c>
      <c r="BD639" s="168" t="str">
        <f>IF(A13taxstdlife="n/a","n/a",IF(BD$3&gt;(A13taxstdlife+$E639),((Input!$H$155+Input!$H$121)*$H$7)-SUM($H639:BC639),((Input!$H$155+Input!$H$121)*$H$7)/A13taxstdlife))</f>
        <v>n/a</v>
      </c>
      <c r="BE639" s="168" t="str">
        <f>IF(A13taxstdlife="n/a","n/a",IF(BE$3&gt;(A13taxstdlife+$E639),((Input!$H$155+Input!$H$121)*$H$7)-SUM($H639:BD639),((Input!$H$155+Input!$H$121)*$H$7)/A13taxstdlife))</f>
        <v>n/a</v>
      </c>
      <c r="BF639" s="168" t="str">
        <f>IF(A13taxstdlife="n/a","n/a",IF(BF$3&gt;(A13taxstdlife+$E639),((Input!$H$155+Input!$H$121)*$H$7)-SUM($H639:BE639),((Input!$H$155+Input!$H$121)*$H$7)/A13taxstdlife))</f>
        <v>n/a</v>
      </c>
      <c r="BG639" s="168" t="str">
        <f>IF(A13taxstdlife="n/a","n/a",IF(BG$3&gt;(A13taxstdlife+$E639),((Input!$H$155+Input!$H$121)*$H$7)-SUM($H639:BF639),((Input!$H$155+Input!$H$121)*$H$7)/A13taxstdlife))</f>
        <v>n/a</v>
      </c>
      <c r="BH639" s="168" t="str">
        <f>IF(A13taxstdlife="n/a","n/a",IF(BH$3&gt;(A13taxstdlife+$E639),((Input!$H$155+Input!$H$121)*$H$7)-SUM($H639:BG639),((Input!$H$155+Input!$H$121)*$H$7)/A13taxstdlife))</f>
        <v>n/a</v>
      </c>
      <c r="BI639" s="168" t="str">
        <f>IF(A13taxstdlife="n/a","n/a",IF(BI$3&gt;(A13taxstdlife+$E639),((Input!$H$155+Input!$H$121)*$H$7)-SUM($H639:BH639),((Input!$H$155+Input!$H$121)*$H$7)/A13taxstdlife))</f>
        <v>n/a</v>
      </c>
      <c r="BJ639" s="20"/>
      <c r="BK639" s="20"/>
      <c r="BL639"/>
      <c r="BM639"/>
      <c r="BN639"/>
      <c r="BO639"/>
      <c r="BP639"/>
      <c r="BQ639"/>
      <c r="BR639"/>
      <c r="BS639"/>
      <c r="BT639"/>
      <c r="BU639"/>
      <c r="BV639"/>
      <c r="BW639"/>
      <c r="BX639"/>
      <c r="BY639"/>
      <c r="BZ639"/>
      <c r="CA639"/>
      <c r="CB639"/>
      <c r="CC639"/>
      <c r="CD639"/>
      <c r="CE639"/>
      <c r="CF639"/>
      <c r="CG639"/>
      <c r="CH639"/>
      <c r="CI639"/>
      <c r="CJ639"/>
      <c r="CK639"/>
      <c r="CL639"/>
      <c r="CM639"/>
      <c r="CN639"/>
      <c r="CO639"/>
      <c r="CP639"/>
      <c r="CQ639"/>
      <c r="CR639"/>
      <c r="CS639"/>
      <c r="CT639"/>
      <c r="CU639"/>
      <c r="CV639"/>
      <c r="CW639"/>
      <c r="CX639"/>
      <c r="CY639"/>
      <c r="CZ639"/>
      <c r="DA639"/>
      <c r="DB639"/>
      <c r="DC639"/>
      <c r="DD639"/>
      <c r="DE639"/>
      <c r="DF639"/>
      <c r="DG639"/>
      <c r="DH639"/>
      <c r="DI639"/>
      <c r="DJ639"/>
      <c r="DK639"/>
      <c r="DL639"/>
      <c r="DM639"/>
      <c r="DN639"/>
      <c r="DO639"/>
      <c r="DP639"/>
      <c r="DQ639"/>
      <c r="DR639"/>
      <c r="DS639"/>
      <c r="DT639"/>
      <c r="DU639"/>
      <c r="DV639"/>
      <c r="DW639"/>
      <c r="DX639"/>
      <c r="DY639"/>
      <c r="DZ639"/>
      <c r="EA639"/>
      <c r="EB639"/>
      <c r="EC639"/>
      <c r="ED639"/>
      <c r="EE639"/>
      <c r="EF639"/>
      <c r="EG639"/>
      <c r="EH639"/>
      <c r="EI639"/>
      <c r="EJ639"/>
      <c r="EK639"/>
      <c r="EL639"/>
      <c r="EM639"/>
      <c r="EN639"/>
      <c r="EO639"/>
      <c r="EP639"/>
      <c r="EQ639"/>
      <c r="ER639"/>
      <c r="ES639"/>
      <c r="ET639"/>
      <c r="EU639"/>
      <c r="EV639"/>
      <c r="EW639"/>
      <c r="EX639"/>
      <c r="EY639"/>
      <c r="EZ639"/>
      <c r="FA639"/>
      <c r="FB639"/>
      <c r="FC639"/>
      <c r="FD639"/>
      <c r="FE639"/>
      <c r="FF639"/>
      <c r="FG639"/>
      <c r="FH639"/>
      <c r="FI639"/>
      <c r="FJ639"/>
      <c r="FK639"/>
      <c r="FL639"/>
      <c r="FM639"/>
      <c r="FN639"/>
      <c r="FO639"/>
      <c r="FP639"/>
      <c r="FQ639"/>
      <c r="FR639"/>
      <c r="FS639"/>
      <c r="FT639"/>
      <c r="FU639"/>
      <c r="FV639"/>
      <c r="FW639"/>
      <c r="FX639"/>
      <c r="FY639"/>
      <c r="FZ639"/>
      <c r="GA639"/>
      <c r="GB639"/>
      <c r="GC639"/>
      <c r="GD639"/>
      <c r="GE639"/>
      <c r="GF639"/>
      <c r="GG639"/>
      <c r="GH639"/>
      <c r="GI639"/>
      <c r="GJ639"/>
      <c r="GK639"/>
      <c r="GL639"/>
      <c r="GM639"/>
      <c r="GN639"/>
      <c r="GO639"/>
      <c r="GP639"/>
      <c r="GQ639"/>
      <c r="GR639"/>
      <c r="GS639"/>
      <c r="GT639"/>
      <c r="GU639"/>
      <c r="GV639"/>
      <c r="GW639"/>
      <c r="GX639"/>
      <c r="GY639"/>
      <c r="GZ639"/>
      <c r="HA639"/>
      <c r="HB639"/>
      <c r="HC639"/>
      <c r="HD639"/>
      <c r="HE639"/>
      <c r="HF639"/>
      <c r="HG639"/>
      <c r="HH639"/>
      <c r="HI639"/>
      <c r="HJ639"/>
      <c r="HK639"/>
      <c r="HL639"/>
      <c r="HM639"/>
      <c r="HN639"/>
      <c r="HO639"/>
      <c r="HP639"/>
      <c r="HQ639"/>
      <c r="HR639"/>
      <c r="HS639"/>
      <c r="HT639"/>
      <c r="HU639"/>
      <c r="HV639"/>
      <c r="HW639"/>
      <c r="HX639"/>
      <c r="HY639"/>
      <c r="HZ639"/>
      <c r="IA639"/>
      <c r="IB639"/>
      <c r="IC639"/>
      <c r="ID639"/>
      <c r="IE639"/>
      <c r="IF639"/>
      <c r="IG639"/>
      <c r="IH639"/>
      <c r="II639"/>
      <c r="IJ639"/>
      <c r="IK639"/>
      <c r="IL639"/>
      <c r="IM639"/>
      <c r="IN639"/>
      <c r="IO639"/>
      <c r="IP639"/>
      <c r="IQ639"/>
      <c r="IR639"/>
      <c r="IS639"/>
      <c r="IT639"/>
      <c r="IU639"/>
      <c r="IV639"/>
    </row>
    <row r="640" spans="1:256" s="5" customFormat="1" hidden="1" outlineLevel="2">
      <c r="A640" s="20"/>
      <c r="B640" s="20"/>
      <c r="C640" s="38"/>
      <c r="D640" s="641"/>
      <c r="E640" s="287">
        <v>3</v>
      </c>
      <c r="F640" s="40"/>
      <c r="G640" s="313"/>
      <c r="H640" s="315"/>
      <c r="I640" s="314"/>
      <c r="J640" s="168" t="str">
        <f>IF(A13taxstdlife="n/a","n/a",IF(J$3&gt;(A13taxstdlife+$E640),((Input!$I$155+Input!$I$121)*$I$7)-SUM($I640:I640),((Input!$I$155+Input!$I$121)*$I$7)/A13taxstdlife))</f>
        <v>n/a</v>
      </c>
      <c r="K640" s="168" t="str">
        <f>IF(A13taxstdlife="n/a","n/a",IF(K$3&gt;(A13taxstdlife+$E640),((Input!$I$155+Input!$I$121)*$I$7)-SUM($I640:J640),((Input!$I$155+Input!$I$121)*$I$7)/A13taxstdlife))</f>
        <v>n/a</v>
      </c>
      <c r="L640" s="168" t="str">
        <f>IF(A13taxstdlife="n/a","n/a",IF(L$3&gt;(A13taxstdlife+$E640),((Input!$I$155+Input!$I$121)*$I$7)-SUM($I640:K640),((Input!$I$155+Input!$I$121)*$I$7)/A13taxstdlife))</f>
        <v>n/a</v>
      </c>
      <c r="M640" s="168" t="str">
        <f>IF(A13taxstdlife="n/a","n/a",IF(M$3&gt;(A13taxstdlife+$E640),((Input!$I$155+Input!$I$121)*$I$7)-SUM($I640:L640),((Input!$I$155+Input!$I$121)*$I$7)/A13taxstdlife))</f>
        <v>n/a</v>
      </c>
      <c r="N640" s="168" t="str">
        <f>IF(A13taxstdlife="n/a","n/a",IF(N$3&gt;(A13taxstdlife+$E640),((Input!$I$155+Input!$I$121)*$I$7)-SUM($I640:M640),((Input!$I$155+Input!$I$121)*$I$7)/A13taxstdlife))</f>
        <v>n/a</v>
      </c>
      <c r="O640" s="168" t="str">
        <f>IF(A13taxstdlife="n/a","n/a",IF(O$3&gt;(A13taxstdlife+$E640),((Input!$I$155+Input!$I$121)*$I$7)-SUM($I640:N640),((Input!$I$155+Input!$I$121)*$I$7)/A13taxstdlife))</f>
        <v>n/a</v>
      </c>
      <c r="P640" s="168" t="str">
        <f>IF(A13taxstdlife="n/a","n/a",IF(P$3&gt;(A13taxstdlife+$E640),((Input!$I$155+Input!$I$121)*$I$7)-SUM($I640:O640),((Input!$I$155+Input!$I$121)*$I$7)/A13taxstdlife))</f>
        <v>n/a</v>
      </c>
      <c r="Q640" s="168" t="str">
        <f>IF(A13taxstdlife="n/a","n/a",IF(Q$3&gt;(A13taxstdlife+$E640),((Input!$I$155+Input!$I$121)*$I$7)-SUM($I640:P640),((Input!$I$155+Input!$I$121)*$I$7)/A13taxstdlife))</f>
        <v>n/a</v>
      </c>
      <c r="R640" s="168" t="str">
        <f>IF(A13taxstdlife="n/a","n/a",IF(R$3&gt;(A13taxstdlife+$E640),((Input!$I$155+Input!$I$121)*$I$7)-SUM($I640:Q640),((Input!$I$155+Input!$I$121)*$I$7)/A13taxstdlife))</f>
        <v>n/a</v>
      </c>
      <c r="S640" s="168" t="str">
        <f>IF(A13taxstdlife="n/a","n/a",IF(S$3&gt;(A13taxstdlife+$E640),((Input!$I$155+Input!$I$121)*$I$7)-SUM($I640:R640),((Input!$I$155+Input!$I$121)*$I$7)/A13taxstdlife))</f>
        <v>n/a</v>
      </c>
      <c r="T640" s="168" t="str">
        <f>IF(A13taxstdlife="n/a","n/a",IF(T$3&gt;(A13taxstdlife+$E640),((Input!$I$155+Input!$I$121)*$I$7)-SUM($I640:S640),((Input!$I$155+Input!$I$121)*$I$7)/A13taxstdlife))</f>
        <v>n/a</v>
      </c>
      <c r="U640" s="168" t="str">
        <f>IF(A13taxstdlife="n/a","n/a",IF(U$3&gt;(A13taxstdlife+$E640),((Input!$I$155+Input!$I$121)*$I$7)-SUM($I640:T640),((Input!$I$155+Input!$I$121)*$I$7)/A13taxstdlife))</f>
        <v>n/a</v>
      </c>
      <c r="V640" s="168" t="str">
        <f>IF(A13taxstdlife="n/a","n/a",IF(V$3&gt;(A13taxstdlife+$E640),((Input!$I$155+Input!$I$121)*$I$7)-SUM($I640:U640),((Input!$I$155+Input!$I$121)*$I$7)/A13taxstdlife))</f>
        <v>n/a</v>
      </c>
      <c r="W640" s="168" t="str">
        <f>IF(A13taxstdlife="n/a","n/a",IF(W$3&gt;(A13taxstdlife+$E640),((Input!$I$155+Input!$I$121)*$I$7)-SUM($I640:V640),((Input!$I$155+Input!$I$121)*$I$7)/A13taxstdlife))</f>
        <v>n/a</v>
      </c>
      <c r="X640" s="168" t="str">
        <f>IF(A13taxstdlife="n/a","n/a",IF(X$3&gt;(A13taxstdlife+$E640),((Input!$I$155+Input!$I$121)*$I$7)-SUM($I640:W640),((Input!$I$155+Input!$I$121)*$I$7)/A13taxstdlife))</f>
        <v>n/a</v>
      </c>
      <c r="Y640" s="168" t="str">
        <f>IF(A13taxstdlife="n/a","n/a",IF(Y$3&gt;(A13taxstdlife+$E640),((Input!$I$155+Input!$I$121)*$I$7)-SUM($I640:X640),((Input!$I$155+Input!$I$121)*$I$7)/A13taxstdlife))</f>
        <v>n/a</v>
      </c>
      <c r="Z640" s="168" t="str">
        <f>IF(A13taxstdlife="n/a","n/a",IF(Z$3&gt;(A13taxstdlife+$E640),((Input!$I$155+Input!$I$121)*$I$7)-SUM($I640:Y640),((Input!$I$155+Input!$I$121)*$I$7)/A13taxstdlife))</f>
        <v>n/a</v>
      </c>
      <c r="AA640" s="168" t="str">
        <f>IF(A13taxstdlife="n/a","n/a",IF(AA$3&gt;(A13taxstdlife+$E640),((Input!$I$155+Input!$I$121)*$I$7)-SUM($I640:Z640),((Input!$I$155+Input!$I$121)*$I$7)/A13taxstdlife))</f>
        <v>n/a</v>
      </c>
      <c r="AB640" s="168" t="str">
        <f>IF(A13taxstdlife="n/a","n/a",IF(AB$3&gt;(A13taxstdlife+$E640),((Input!$I$155+Input!$I$121)*$I$7)-SUM($I640:AA640),((Input!$I$155+Input!$I$121)*$I$7)/A13taxstdlife))</f>
        <v>n/a</v>
      </c>
      <c r="AC640" s="168" t="str">
        <f>IF(A13taxstdlife="n/a","n/a",IF(AC$3&gt;(A13taxstdlife+$E640),((Input!$I$155+Input!$I$121)*$I$7)-SUM($I640:AB640),((Input!$I$155+Input!$I$121)*$I$7)/A13taxstdlife))</f>
        <v>n/a</v>
      </c>
      <c r="AD640" s="168" t="str">
        <f>IF(A13taxstdlife="n/a","n/a",IF(AD$3&gt;(A13taxstdlife+$E640),((Input!$I$155+Input!$I$121)*$I$7)-SUM($I640:AC640),((Input!$I$155+Input!$I$121)*$I$7)/A13taxstdlife))</f>
        <v>n/a</v>
      </c>
      <c r="AE640" s="168" t="str">
        <f>IF(A13taxstdlife="n/a","n/a",IF(AE$3&gt;(A13taxstdlife+$E640),((Input!$I$155+Input!$I$121)*$I$7)-SUM($I640:AD640),((Input!$I$155+Input!$I$121)*$I$7)/A13taxstdlife))</f>
        <v>n/a</v>
      </c>
      <c r="AF640" s="168" t="str">
        <f>IF(A13taxstdlife="n/a","n/a",IF(AF$3&gt;(A13taxstdlife+$E640),((Input!$I$155+Input!$I$121)*$I$7)-SUM($I640:AE640),((Input!$I$155+Input!$I$121)*$I$7)/A13taxstdlife))</f>
        <v>n/a</v>
      </c>
      <c r="AG640" s="168" t="str">
        <f>IF(A13taxstdlife="n/a","n/a",IF(AG$3&gt;(A13taxstdlife+$E640),((Input!$I$155+Input!$I$121)*$I$7)-SUM($I640:AF640),((Input!$I$155+Input!$I$121)*$I$7)/A13taxstdlife))</f>
        <v>n/a</v>
      </c>
      <c r="AH640" s="168" t="str">
        <f>IF(A13taxstdlife="n/a","n/a",IF(AH$3&gt;(A13taxstdlife+$E640),((Input!$I$155+Input!$I$121)*$I$7)-SUM($I640:AG640),((Input!$I$155+Input!$I$121)*$I$7)/A13taxstdlife))</f>
        <v>n/a</v>
      </c>
      <c r="AI640" s="168" t="str">
        <f>IF(A13taxstdlife="n/a","n/a",IF(AI$3&gt;(A13taxstdlife+$E640),((Input!$I$155+Input!$I$121)*$I$7)-SUM($I640:AH640),((Input!$I$155+Input!$I$121)*$I$7)/A13taxstdlife))</f>
        <v>n/a</v>
      </c>
      <c r="AJ640" s="168" t="str">
        <f>IF(A13taxstdlife="n/a","n/a",IF(AJ$3&gt;(A13taxstdlife+$E640),((Input!$I$155+Input!$I$121)*$I$7)-SUM($I640:AI640),((Input!$I$155+Input!$I$121)*$I$7)/A13taxstdlife))</f>
        <v>n/a</v>
      </c>
      <c r="AK640" s="168" t="str">
        <f>IF(A13taxstdlife="n/a","n/a",IF(AK$3&gt;(A13taxstdlife+$E640),((Input!$I$155+Input!$I$121)*$I$7)-SUM($I640:AJ640),((Input!$I$155+Input!$I$121)*$I$7)/A13taxstdlife))</f>
        <v>n/a</v>
      </c>
      <c r="AL640" s="168" t="str">
        <f>IF(A13taxstdlife="n/a","n/a",IF(AL$3&gt;(A13taxstdlife+$E640),((Input!$I$155+Input!$I$121)*$I$7)-SUM($I640:AK640),((Input!$I$155+Input!$I$121)*$I$7)/A13taxstdlife))</f>
        <v>n/a</v>
      </c>
      <c r="AM640" s="168" t="str">
        <f>IF(A13taxstdlife="n/a","n/a",IF(AM$3&gt;(A13taxstdlife+$E640),((Input!$I$155+Input!$I$121)*$I$7)-SUM($I640:AL640),((Input!$I$155+Input!$I$121)*$I$7)/A13taxstdlife))</f>
        <v>n/a</v>
      </c>
      <c r="AN640" s="168" t="str">
        <f>IF(A13taxstdlife="n/a","n/a",IF(AN$3&gt;(A13taxstdlife+$E640),((Input!$I$155+Input!$I$121)*$I$7)-SUM($I640:AM640),((Input!$I$155+Input!$I$121)*$I$7)/A13taxstdlife))</f>
        <v>n/a</v>
      </c>
      <c r="AO640" s="168" t="str">
        <f>IF(A13taxstdlife="n/a","n/a",IF(AO$3&gt;(A13taxstdlife+$E640),((Input!$I$155+Input!$I$121)*$I$7)-SUM($I640:AN640),((Input!$I$155+Input!$I$121)*$I$7)/A13taxstdlife))</f>
        <v>n/a</v>
      </c>
      <c r="AP640" s="168" t="str">
        <f>IF(A13taxstdlife="n/a","n/a",IF(AP$3&gt;(A13taxstdlife+$E640),((Input!$I$155+Input!$I$121)*$I$7)-SUM($I640:AO640),((Input!$I$155+Input!$I$121)*$I$7)/A13taxstdlife))</f>
        <v>n/a</v>
      </c>
      <c r="AQ640" s="168" t="str">
        <f>IF(A13taxstdlife="n/a","n/a",IF(AQ$3&gt;(A13taxstdlife+$E640),((Input!$I$155+Input!$I$121)*$I$7)-SUM($I640:AP640),((Input!$I$155+Input!$I$121)*$I$7)/A13taxstdlife))</f>
        <v>n/a</v>
      </c>
      <c r="AR640" s="168" t="str">
        <f>IF(A13taxstdlife="n/a","n/a",IF(AR$3&gt;(A13taxstdlife+$E640),((Input!$I$155+Input!$I$121)*$I$7)-SUM($I640:AQ640),((Input!$I$155+Input!$I$121)*$I$7)/A13taxstdlife))</f>
        <v>n/a</v>
      </c>
      <c r="AS640" s="168" t="str">
        <f>IF(A13taxstdlife="n/a","n/a",IF(AS$3&gt;(A13taxstdlife+$E640),((Input!$I$155+Input!$I$121)*$I$7)-SUM($I640:AR640),((Input!$I$155+Input!$I$121)*$I$7)/A13taxstdlife))</f>
        <v>n/a</v>
      </c>
      <c r="AT640" s="168" t="str">
        <f>IF(A13taxstdlife="n/a","n/a",IF(AT$3&gt;(A13taxstdlife+$E640),((Input!$I$155+Input!$I$121)*$I$7)-SUM($I640:AS640),((Input!$I$155+Input!$I$121)*$I$7)/A13taxstdlife))</f>
        <v>n/a</v>
      </c>
      <c r="AU640" s="168" t="str">
        <f>IF(A13taxstdlife="n/a","n/a",IF(AU$3&gt;(A13taxstdlife+$E640),((Input!$I$155+Input!$I$121)*$I$7)-SUM($I640:AT640),((Input!$I$155+Input!$I$121)*$I$7)/A13taxstdlife))</f>
        <v>n/a</v>
      </c>
      <c r="AV640" s="168" t="str">
        <f>IF(A13taxstdlife="n/a","n/a",IF(AV$3&gt;(A13taxstdlife+$E640),((Input!$I$155+Input!$I$121)*$I$7)-SUM($I640:AU640),((Input!$I$155+Input!$I$121)*$I$7)/A13taxstdlife))</f>
        <v>n/a</v>
      </c>
      <c r="AW640" s="168" t="str">
        <f>IF(A13taxstdlife="n/a","n/a",IF(AW$3&gt;(A13taxstdlife+$E640),((Input!$I$155+Input!$I$121)*$I$7)-SUM($I640:AV640),((Input!$I$155+Input!$I$121)*$I$7)/A13taxstdlife))</f>
        <v>n/a</v>
      </c>
      <c r="AX640" s="168" t="str">
        <f>IF(A13taxstdlife="n/a","n/a",IF(AX$3&gt;(A13taxstdlife+$E640),((Input!$I$155+Input!$I$121)*$I$7)-SUM($I640:AW640),((Input!$I$155+Input!$I$121)*$I$7)/A13taxstdlife))</f>
        <v>n/a</v>
      </c>
      <c r="AY640" s="168" t="str">
        <f>IF(A13taxstdlife="n/a","n/a",IF(AY$3&gt;(A13taxstdlife+$E640),((Input!$I$155+Input!$I$121)*$I$7)-SUM($I640:AX640),((Input!$I$155+Input!$I$121)*$I$7)/A13taxstdlife))</f>
        <v>n/a</v>
      </c>
      <c r="AZ640" s="168" t="str">
        <f>IF(A13taxstdlife="n/a","n/a",IF(AZ$3&gt;(A13taxstdlife+$E640),((Input!$I$155+Input!$I$121)*$I$7)-SUM($I640:AY640),((Input!$I$155+Input!$I$121)*$I$7)/A13taxstdlife))</f>
        <v>n/a</v>
      </c>
      <c r="BA640" s="168" t="str">
        <f>IF(A13taxstdlife="n/a","n/a",IF(BA$3&gt;(A13taxstdlife+$E640),((Input!$I$155+Input!$I$121)*$I$7)-SUM($I640:AZ640),((Input!$I$155+Input!$I$121)*$I$7)/A13taxstdlife))</f>
        <v>n/a</v>
      </c>
      <c r="BB640" s="168" t="str">
        <f>IF(A13taxstdlife="n/a","n/a",IF(BB$3&gt;(A13taxstdlife+$E640),((Input!$I$155+Input!$I$121)*$I$7)-SUM($I640:BA640),((Input!$I$155+Input!$I$121)*$I$7)/A13taxstdlife))</f>
        <v>n/a</v>
      </c>
      <c r="BC640" s="168" t="str">
        <f>IF(A13taxstdlife="n/a","n/a",IF(BC$3&gt;(A13taxstdlife+$E640),((Input!$I$155+Input!$I$121)*$I$7)-SUM($I640:BB640),((Input!$I$155+Input!$I$121)*$I$7)/A13taxstdlife))</f>
        <v>n/a</v>
      </c>
      <c r="BD640" s="168" t="str">
        <f>IF(A13taxstdlife="n/a","n/a",IF(BD$3&gt;(A13taxstdlife+$E640),((Input!$I$155+Input!$I$121)*$I$7)-SUM($I640:BC640),((Input!$I$155+Input!$I$121)*$I$7)/A13taxstdlife))</f>
        <v>n/a</v>
      </c>
      <c r="BE640" s="168" t="str">
        <f>IF(A13taxstdlife="n/a","n/a",IF(BE$3&gt;(A13taxstdlife+$E640),((Input!$I$155+Input!$I$121)*$I$7)-SUM($I640:BD640),((Input!$I$155+Input!$I$121)*$I$7)/A13taxstdlife))</f>
        <v>n/a</v>
      </c>
      <c r="BF640" s="168" t="str">
        <f>IF(A13taxstdlife="n/a","n/a",IF(BF$3&gt;(A13taxstdlife+$E640),((Input!$I$155+Input!$I$121)*$I$7)-SUM($I640:BE640),((Input!$I$155+Input!$I$121)*$I$7)/A13taxstdlife))</f>
        <v>n/a</v>
      </c>
      <c r="BG640" s="168" t="str">
        <f>IF(A13taxstdlife="n/a","n/a",IF(BG$3&gt;(A13taxstdlife+$E640),((Input!$I$155+Input!$I$121)*$I$7)-SUM($I640:BF640),((Input!$I$155+Input!$I$121)*$I$7)/A13taxstdlife))</f>
        <v>n/a</v>
      </c>
      <c r="BH640" s="168" t="str">
        <f>IF(A13taxstdlife="n/a","n/a",IF(BH$3&gt;(A13taxstdlife+$E640),((Input!$I$155+Input!$I$121)*$I$7)-SUM($I640:BG640),((Input!$I$155+Input!$I$121)*$I$7)/A13taxstdlife))</f>
        <v>n/a</v>
      </c>
      <c r="BI640" s="168" t="str">
        <f>IF(A13taxstdlife="n/a","n/a",IF(BI$3&gt;(A13taxstdlife+$E640),((Input!$I$155+Input!$I$121)*$I$7)-SUM($I640:BH640),((Input!$I$155+Input!$I$121)*$I$7)/A13taxstdlife))</f>
        <v>n/a</v>
      </c>
      <c r="BJ640" s="20"/>
      <c r="BK640" s="20"/>
      <c r="BL640"/>
      <c r="BM640"/>
      <c r="BN640"/>
      <c r="BO640"/>
      <c r="BP640"/>
      <c r="BQ640"/>
      <c r="BR640"/>
      <c r="BS640"/>
      <c r="BT640"/>
      <c r="BU640"/>
      <c r="BV640"/>
      <c r="BW640"/>
      <c r="BX640"/>
      <c r="BY640"/>
      <c r="BZ640"/>
      <c r="CA640"/>
      <c r="CB640"/>
      <c r="CC640"/>
      <c r="CD640"/>
      <c r="CE640"/>
      <c r="CF640"/>
      <c r="CG640"/>
      <c r="CH640"/>
      <c r="CI640"/>
      <c r="CJ640"/>
      <c r="CK640"/>
      <c r="CL640"/>
      <c r="CM640"/>
      <c r="CN640"/>
      <c r="CO640"/>
      <c r="CP640"/>
      <c r="CQ640"/>
      <c r="CR640"/>
      <c r="CS640"/>
      <c r="CT640"/>
      <c r="CU640"/>
      <c r="CV640"/>
      <c r="CW640"/>
      <c r="CX640"/>
      <c r="CY640"/>
      <c r="CZ640"/>
      <c r="DA640"/>
      <c r="DB640"/>
      <c r="DC640"/>
      <c r="DD640"/>
      <c r="DE640"/>
      <c r="DF640"/>
      <c r="DG640"/>
      <c r="DH640"/>
      <c r="DI640"/>
      <c r="DJ640"/>
      <c r="DK640"/>
      <c r="DL640"/>
      <c r="DM640"/>
      <c r="DN640"/>
      <c r="DO640"/>
      <c r="DP640"/>
      <c r="DQ640"/>
      <c r="DR640"/>
      <c r="DS640"/>
      <c r="DT640"/>
      <c r="DU640"/>
      <c r="DV640"/>
      <c r="DW640"/>
      <c r="DX640"/>
      <c r="DY640"/>
      <c r="DZ640"/>
      <c r="EA640"/>
      <c r="EB640"/>
      <c r="EC640"/>
      <c r="ED640"/>
      <c r="EE640"/>
      <c r="EF640"/>
      <c r="EG640"/>
      <c r="EH640"/>
      <c r="EI640"/>
      <c r="EJ640"/>
      <c r="EK640"/>
      <c r="EL640"/>
      <c r="EM640"/>
      <c r="EN640"/>
      <c r="EO640"/>
      <c r="EP640"/>
      <c r="EQ640"/>
      <c r="ER640"/>
      <c r="ES640"/>
      <c r="ET640"/>
      <c r="EU640"/>
      <c r="EV640"/>
      <c r="EW640"/>
      <c r="EX640"/>
      <c r="EY640"/>
      <c r="EZ640"/>
      <c r="FA640"/>
      <c r="FB640"/>
      <c r="FC640"/>
      <c r="FD640"/>
      <c r="FE640"/>
      <c r="FF640"/>
      <c r="FG640"/>
      <c r="FH640"/>
      <c r="FI640"/>
      <c r="FJ640"/>
      <c r="FK640"/>
      <c r="FL640"/>
      <c r="FM640"/>
      <c r="FN640"/>
      <c r="FO640"/>
      <c r="FP640"/>
      <c r="FQ640"/>
      <c r="FR640"/>
      <c r="FS640"/>
      <c r="FT640"/>
      <c r="FU640"/>
      <c r="FV640"/>
      <c r="FW640"/>
      <c r="FX640"/>
      <c r="FY640"/>
      <c r="FZ640"/>
      <c r="GA640"/>
      <c r="GB640"/>
      <c r="GC640"/>
      <c r="GD640"/>
      <c r="GE640"/>
      <c r="GF640"/>
      <c r="GG640"/>
      <c r="GH640"/>
      <c r="GI640"/>
      <c r="GJ640"/>
      <c r="GK640"/>
      <c r="GL640"/>
      <c r="GM640"/>
      <c r="GN640"/>
      <c r="GO640"/>
      <c r="GP640"/>
      <c r="GQ640"/>
      <c r="GR640"/>
      <c r="GS640"/>
      <c r="GT640"/>
      <c r="GU640"/>
      <c r="GV640"/>
      <c r="GW640"/>
      <c r="GX640"/>
      <c r="GY640"/>
      <c r="GZ640"/>
      <c r="HA640"/>
      <c r="HB640"/>
      <c r="HC640"/>
      <c r="HD640"/>
      <c r="HE640"/>
      <c r="HF640"/>
      <c r="HG640"/>
      <c r="HH640"/>
      <c r="HI640"/>
      <c r="HJ640"/>
      <c r="HK640"/>
      <c r="HL640"/>
      <c r="HM640"/>
      <c r="HN640"/>
      <c r="HO640"/>
      <c r="HP640"/>
      <c r="HQ640"/>
      <c r="HR640"/>
      <c r="HS640"/>
      <c r="HT640"/>
      <c r="HU640"/>
      <c r="HV640"/>
      <c r="HW640"/>
      <c r="HX640"/>
      <c r="HY640"/>
      <c r="HZ640"/>
      <c r="IA640"/>
      <c r="IB640"/>
      <c r="IC640"/>
      <c r="ID640"/>
      <c r="IE640"/>
      <c r="IF640"/>
      <c r="IG640"/>
      <c r="IH640"/>
      <c r="II640"/>
      <c r="IJ640"/>
      <c r="IK640"/>
      <c r="IL640"/>
      <c r="IM640"/>
      <c r="IN640"/>
      <c r="IO640"/>
      <c r="IP640"/>
      <c r="IQ640"/>
      <c r="IR640"/>
      <c r="IS640"/>
      <c r="IT640"/>
      <c r="IU640"/>
      <c r="IV640"/>
    </row>
    <row r="641" spans="1:256" s="5" customFormat="1" hidden="1" outlineLevel="2">
      <c r="A641" s="20"/>
      <c r="B641" s="20"/>
      <c r="C641" s="38"/>
      <c r="D641" s="641"/>
      <c r="E641" s="287">
        <v>4</v>
      </c>
      <c r="F641" s="40"/>
      <c r="G641" s="313"/>
      <c r="H641" s="315"/>
      <c r="I641" s="315"/>
      <c r="J641" s="314"/>
      <c r="K641" s="168" t="str">
        <f>IF(A13taxstdlife="n/a","n/a",IF(K$3&gt;(A13taxstdlife+$E641),((Input!$J$155+Input!$J$121)*$J$7)-SUM($J641:J641),((Input!$J$155+Input!$J$121)*$J$7)/A13taxstdlife))</f>
        <v>n/a</v>
      </c>
      <c r="L641" s="168" t="str">
        <f>IF(A13taxstdlife="n/a","n/a",IF(L$3&gt;(A13taxstdlife+$E641),((Input!$J$155+Input!$J$121)*$J$7)-SUM($J641:K641),((Input!$J$155+Input!$J$121)*$J$7)/A13taxstdlife))</f>
        <v>n/a</v>
      </c>
      <c r="M641" s="168" t="str">
        <f>IF(A13taxstdlife="n/a","n/a",IF(M$3&gt;(A13taxstdlife+$E641),((Input!$J$155+Input!$J$121)*$J$7)-SUM($J641:L641),((Input!$J$155+Input!$J$121)*$J$7)/A13taxstdlife))</f>
        <v>n/a</v>
      </c>
      <c r="N641" s="168" t="str">
        <f>IF(A13taxstdlife="n/a","n/a",IF(N$3&gt;(A13taxstdlife+$E641),((Input!$J$155+Input!$J$121)*$J$7)-SUM($J641:M641),((Input!$J$155+Input!$J$121)*$J$7)/A13taxstdlife))</f>
        <v>n/a</v>
      </c>
      <c r="O641" s="168" t="str">
        <f>IF(A13taxstdlife="n/a","n/a",IF(O$3&gt;(A13taxstdlife+$E641),((Input!$J$155+Input!$J$121)*$J$7)-SUM($J641:N641),((Input!$J$155+Input!$J$121)*$J$7)/A13taxstdlife))</f>
        <v>n/a</v>
      </c>
      <c r="P641" s="168" t="str">
        <f>IF(A13taxstdlife="n/a","n/a",IF(P$3&gt;(A13taxstdlife+$E641),((Input!$J$155+Input!$J$121)*$J$7)-SUM($J641:O641),((Input!$J$155+Input!$J$121)*$J$7)/A13taxstdlife))</f>
        <v>n/a</v>
      </c>
      <c r="Q641" s="168" t="str">
        <f>IF(A13taxstdlife="n/a","n/a",IF(Q$3&gt;(A13taxstdlife+$E641),((Input!$J$155+Input!$J$121)*$J$7)-SUM($J641:P641),((Input!$J$155+Input!$J$121)*$J$7)/A13taxstdlife))</f>
        <v>n/a</v>
      </c>
      <c r="R641" s="168" t="str">
        <f>IF(A13taxstdlife="n/a","n/a",IF(R$3&gt;(A13taxstdlife+$E641),((Input!$J$155+Input!$J$121)*$J$7)-SUM($J641:Q641),((Input!$J$155+Input!$J$121)*$J$7)/A13taxstdlife))</f>
        <v>n/a</v>
      </c>
      <c r="S641" s="168" t="str">
        <f>IF(A13taxstdlife="n/a","n/a",IF(S$3&gt;(A13taxstdlife+$E641),((Input!$J$155+Input!$J$121)*$J$7)-SUM($J641:R641),((Input!$J$155+Input!$J$121)*$J$7)/A13taxstdlife))</f>
        <v>n/a</v>
      </c>
      <c r="T641" s="168" t="str">
        <f>IF(A13taxstdlife="n/a","n/a",IF(T$3&gt;(A13taxstdlife+$E641),((Input!$J$155+Input!$J$121)*$J$7)-SUM($J641:S641),((Input!$J$155+Input!$J$121)*$J$7)/A13taxstdlife))</f>
        <v>n/a</v>
      </c>
      <c r="U641" s="168" t="str">
        <f>IF(A13taxstdlife="n/a","n/a",IF(U$3&gt;(A13taxstdlife+$E641),((Input!$J$155+Input!$J$121)*$J$7)-SUM($J641:T641),((Input!$J$155+Input!$J$121)*$J$7)/A13taxstdlife))</f>
        <v>n/a</v>
      </c>
      <c r="V641" s="168" t="str">
        <f>IF(A13taxstdlife="n/a","n/a",IF(V$3&gt;(A13taxstdlife+$E641),((Input!$J$155+Input!$J$121)*$J$7)-SUM($J641:U641),((Input!$J$155+Input!$J$121)*$J$7)/A13taxstdlife))</f>
        <v>n/a</v>
      </c>
      <c r="W641" s="168" t="str">
        <f>IF(A13taxstdlife="n/a","n/a",IF(W$3&gt;(A13taxstdlife+$E641),((Input!$J$155+Input!$J$121)*$J$7)-SUM($J641:V641),((Input!$J$155+Input!$J$121)*$J$7)/A13taxstdlife))</f>
        <v>n/a</v>
      </c>
      <c r="X641" s="168" t="str">
        <f>IF(A13taxstdlife="n/a","n/a",IF(X$3&gt;(A13taxstdlife+$E641),((Input!$J$155+Input!$J$121)*$J$7)-SUM($J641:W641),((Input!$J$155+Input!$J$121)*$J$7)/A13taxstdlife))</f>
        <v>n/a</v>
      </c>
      <c r="Y641" s="168" t="str">
        <f>IF(A13taxstdlife="n/a","n/a",IF(Y$3&gt;(A13taxstdlife+$E641),((Input!$J$155+Input!$J$121)*$J$7)-SUM($J641:X641),((Input!$J$155+Input!$J$121)*$J$7)/A13taxstdlife))</f>
        <v>n/a</v>
      </c>
      <c r="Z641" s="168" t="str">
        <f>IF(A13taxstdlife="n/a","n/a",IF(Z$3&gt;(A13taxstdlife+$E641),((Input!$J$155+Input!$J$121)*$J$7)-SUM($J641:Y641),((Input!$J$155+Input!$J$121)*$J$7)/A13taxstdlife))</f>
        <v>n/a</v>
      </c>
      <c r="AA641" s="168" t="str">
        <f>IF(A13taxstdlife="n/a","n/a",IF(AA$3&gt;(A13taxstdlife+$E641),((Input!$J$155+Input!$J$121)*$J$7)-SUM($J641:Z641),((Input!$J$155+Input!$J$121)*$J$7)/A13taxstdlife))</f>
        <v>n/a</v>
      </c>
      <c r="AB641" s="168" t="str">
        <f>IF(A13taxstdlife="n/a","n/a",IF(AB$3&gt;(A13taxstdlife+$E641),((Input!$J$155+Input!$J$121)*$J$7)-SUM($J641:AA641),((Input!$J$155+Input!$J$121)*$J$7)/A13taxstdlife))</f>
        <v>n/a</v>
      </c>
      <c r="AC641" s="168" t="str">
        <f>IF(A13taxstdlife="n/a","n/a",IF(AC$3&gt;(A13taxstdlife+$E641),((Input!$J$155+Input!$J$121)*$J$7)-SUM($J641:AB641),((Input!$J$155+Input!$J$121)*$J$7)/A13taxstdlife))</f>
        <v>n/a</v>
      </c>
      <c r="AD641" s="168" t="str">
        <f>IF(A13taxstdlife="n/a","n/a",IF(AD$3&gt;(A13taxstdlife+$E641),((Input!$J$155+Input!$J$121)*$J$7)-SUM($J641:AC641),((Input!$J$155+Input!$J$121)*$J$7)/A13taxstdlife))</f>
        <v>n/a</v>
      </c>
      <c r="AE641" s="168" t="str">
        <f>IF(A13taxstdlife="n/a","n/a",IF(AE$3&gt;(A13taxstdlife+$E641),((Input!$J$155+Input!$J$121)*$J$7)-SUM($J641:AD641),((Input!$J$155+Input!$J$121)*$J$7)/A13taxstdlife))</f>
        <v>n/a</v>
      </c>
      <c r="AF641" s="168" t="str">
        <f>IF(A13taxstdlife="n/a","n/a",IF(AF$3&gt;(A13taxstdlife+$E641),((Input!$J$155+Input!$J$121)*$J$7)-SUM($J641:AE641),((Input!$J$155+Input!$J$121)*$J$7)/A13taxstdlife))</f>
        <v>n/a</v>
      </c>
      <c r="AG641" s="168" t="str">
        <f>IF(A13taxstdlife="n/a","n/a",IF(AG$3&gt;(A13taxstdlife+$E641),((Input!$J$155+Input!$J$121)*$J$7)-SUM($J641:AF641),((Input!$J$155+Input!$J$121)*$J$7)/A13taxstdlife))</f>
        <v>n/a</v>
      </c>
      <c r="AH641" s="168" t="str">
        <f>IF(A13taxstdlife="n/a","n/a",IF(AH$3&gt;(A13taxstdlife+$E641),((Input!$J$155+Input!$J$121)*$J$7)-SUM($J641:AG641),((Input!$J$155+Input!$J$121)*$J$7)/A13taxstdlife))</f>
        <v>n/a</v>
      </c>
      <c r="AI641" s="168" t="str">
        <f>IF(A13taxstdlife="n/a","n/a",IF(AI$3&gt;(A13taxstdlife+$E641),((Input!$J$155+Input!$J$121)*$J$7)-SUM($J641:AH641),((Input!$J$155+Input!$J$121)*$J$7)/A13taxstdlife))</f>
        <v>n/a</v>
      </c>
      <c r="AJ641" s="168" t="str">
        <f>IF(A13taxstdlife="n/a","n/a",IF(AJ$3&gt;(A13taxstdlife+$E641),((Input!$J$155+Input!$J$121)*$J$7)-SUM($J641:AI641),((Input!$J$155+Input!$J$121)*$J$7)/A13taxstdlife))</f>
        <v>n/a</v>
      </c>
      <c r="AK641" s="168" t="str">
        <f>IF(A13taxstdlife="n/a","n/a",IF(AK$3&gt;(A13taxstdlife+$E641),((Input!$J$155+Input!$J$121)*$J$7)-SUM($J641:AJ641),((Input!$J$155+Input!$J$121)*$J$7)/A13taxstdlife))</f>
        <v>n/a</v>
      </c>
      <c r="AL641" s="168" t="str">
        <f>IF(A13taxstdlife="n/a","n/a",IF(AL$3&gt;(A13taxstdlife+$E641),((Input!$J$155+Input!$J$121)*$J$7)-SUM($J641:AK641),((Input!$J$155+Input!$J$121)*$J$7)/A13taxstdlife))</f>
        <v>n/a</v>
      </c>
      <c r="AM641" s="168" t="str">
        <f>IF(A13taxstdlife="n/a","n/a",IF(AM$3&gt;(A13taxstdlife+$E641),((Input!$J$155+Input!$J$121)*$J$7)-SUM($J641:AL641),((Input!$J$155+Input!$J$121)*$J$7)/A13taxstdlife))</f>
        <v>n/a</v>
      </c>
      <c r="AN641" s="168" t="str">
        <f>IF(A13taxstdlife="n/a","n/a",IF(AN$3&gt;(A13taxstdlife+$E641),((Input!$J$155+Input!$J$121)*$J$7)-SUM($J641:AM641),((Input!$J$155+Input!$J$121)*$J$7)/A13taxstdlife))</f>
        <v>n/a</v>
      </c>
      <c r="AO641" s="168" t="str">
        <f>IF(A13taxstdlife="n/a","n/a",IF(AO$3&gt;(A13taxstdlife+$E641),((Input!$J$155+Input!$J$121)*$J$7)-SUM($J641:AN641),((Input!$J$155+Input!$J$121)*$J$7)/A13taxstdlife))</f>
        <v>n/a</v>
      </c>
      <c r="AP641" s="168" t="str">
        <f>IF(A13taxstdlife="n/a","n/a",IF(AP$3&gt;(A13taxstdlife+$E641),((Input!$J$155+Input!$J$121)*$J$7)-SUM($J641:AO641),((Input!$J$155+Input!$J$121)*$J$7)/A13taxstdlife))</f>
        <v>n/a</v>
      </c>
      <c r="AQ641" s="168" t="str">
        <f>IF(A13taxstdlife="n/a","n/a",IF(AQ$3&gt;(A13taxstdlife+$E641),((Input!$J$155+Input!$J$121)*$J$7)-SUM($J641:AP641),((Input!$J$155+Input!$J$121)*$J$7)/A13taxstdlife))</f>
        <v>n/a</v>
      </c>
      <c r="AR641" s="168" t="str">
        <f>IF(A13taxstdlife="n/a","n/a",IF(AR$3&gt;(A13taxstdlife+$E641),((Input!$J$155+Input!$J$121)*$J$7)-SUM($J641:AQ641),((Input!$J$155+Input!$J$121)*$J$7)/A13taxstdlife))</f>
        <v>n/a</v>
      </c>
      <c r="AS641" s="168" t="str">
        <f>IF(A13taxstdlife="n/a","n/a",IF(AS$3&gt;(A13taxstdlife+$E641),((Input!$J$155+Input!$J$121)*$J$7)-SUM($J641:AR641),((Input!$J$155+Input!$J$121)*$J$7)/A13taxstdlife))</f>
        <v>n/a</v>
      </c>
      <c r="AT641" s="168" t="str">
        <f>IF(A13taxstdlife="n/a","n/a",IF(AT$3&gt;(A13taxstdlife+$E641),((Input!$J$155+Input!$J$121)*$J$7)-SUM($J641:AS641),((Input!$J$155+Input!$J$121)*$J$7)/A13taxstdlife))</f>
        <v>n/a</v>
      </c>
      <c r="AU641" s="168" t="str">
        <f>IF(A13taxstdlife="n/a","n/a",IF(AU$3&gt;(A13taxstdlife+$E641),((Input!$J$155+Input!$J$121)*$J$7)-SUM($J641:AT641),((Input!$J$155+Input!$J$121)*$J$7)/A13taxstdlife))</f>
        <v>n/a</v>
      </c>
      <c r="AV641" s="168" t="str">
        <f>IF(A13taxstdlife="n/a","n/a",IF(AV$3&gt;(A13taxstdlife+$E641),((Input!$J$155+Input!$J$121)*$J$7)-SUM($J641:AU641),((Input!$J$155+Input!$J$121)*$J$7)/A13taxstdlife))</f>
        <v>n/a</v>
      </c>
      <c r="AW641" s="168" t="str">
        <f>IF(A13taxstdlife="n/a","n/a",IF(AW$3&gt;(A13taxstdlife+$E641),((Input!$J$155+Input!$J$121)*$J$7)-SUM($J641:AV641),((Input!$J$155+Input!$J$121)*$J$7)/A13taxstdlife))</f>
        <v>n/a</v>
      </c>
      <c r="AX641" s="168" t="str">
        <f>IF(A13taxstdlife="n/a","n/a",IF(AX$3&gt;(A13taxstdlife+$E641),((Input!$J$155+Input!$J$121)*$J$7)-SUM($J641:AW641),((Input!$J$155+Input!$J$121)*$J$7)/A13taxstdlife))</f>
        <v>n/a</v>
      </c>
      <c r="AY641" s="168" t="str">
        <f>IF(A13taxstdlife="n/a","n/a",IF(AY$3&gt;(A13taxstdlife+$E641),((Input!$J$155+Input!$J$121)*$J$7)-SUM($J641:AX641),((Input!$J$155+Input!$J$121)*$J$7)/A13taxstdlife))</f>
        <v>n/a</v>
      </c>
      <c r="AZ641" s="168" t="str">
        <f>IF(A13taxstdlife="n/a","n/a",IF(AZ$3&gt;(A13taxstdlife+$E641),((Input!$J$155+Input!$J$121)*$J$7)-SUM($J641:AY641),((Input!$J$155+Input!$J$121)*$J$7)/A13taxstdlife))</f>
        <v>n/a</v>
      </c>
      <c r="BA641" s="168" t="str">
        <f>IF(A13taxstdlife="n/a","n/a",IF(BA$3&gt;(A13taxstdlife+$E641),((Input!$J$155+Input!$J$121)*$J$7)-SUM($J641:AZ641),((Input!$J$155+Input!$J$121)*$J$7)/A13taxstdlife))</f>
        <v>n/a</v>
      </c>
      <c r="BB641" s="168" t="str">
        <f>IF(A13taxstdlife="n/a","n/a",IF(BB$3&gt;(A13taxstdlife+$E641),((Input!$J$155+Input!$J$121)*$J$7)-SUM($J641:BA641),((Input!$J$155+Input!$J$121)*$J$7)/A13taxstdlife))</f>
        <v>n/a</v>
      </c>
      <c r="BC641" s="168" t="str">
        <f>IF(A13taxstdlife="n/a","n/a",IF(BC$3&gt;(A13taxstdlife+$E641),((Input!$J$155+Input!$J$121)*$J$7)-SUM($J641:BB641),((Input!$J$155+Input!$J$121)*$J$7)/A13taxstdlife))</f>
        <v>n/a</v>
      </c>
      <c r="BD641" s="168" t="str">
        <f>IF(A13taxstdlife="n/a","n/a",IF(BD$3&gt;(A13taxstdlife+$E641),((Input!$J$155+Input!$J$121)*$J$7)-SUM($J641:BC641),((Input!$J$155+Input!$J$121)*$J$7)/A13taxstdlife))</f>
        <v>n/a</v>
      </c>
      <c r="BE641" s="168" t="str">
        <f>IF(A13taxstdlife="n/a","n/a",IF(BE$3&gt;(A13taxstdlife+$E641),((Input!$J$155+Input!$J$121)*$J$7)-SUM($J641:BD641),((Input!$J$155+Input!$J$121)*$J$7)/A13taxstdlife))</f>
        <v>n/a</v>
      </c>
      <c r="BF641" s="168" t="str">
        <f>IF(A13taxstdlife="n/a","n/a",IF(BF$3&gt;(A13taxstdlife+$E641),((Input!$J$155+Input!$J$121)*$J$7)-SUM($J641:BE641),((Input!$J$155+Input!$J$121)*$J$7)/A13taxstdlife))</f>
        <v>n/a</v>
      </c>
      <c r="BG641" s="168" t="str">
        <f>IF(A13taxstdlife="n/a","n/a",IF(BG$3&gt;(A13taxstdlife+$E641),((Input!$J$155+Input!$J$121)*$J$7)-SUM($J641:BF641),((Input!$J$155+Input!$J$121)*$J$7)/A13taxstdlife))</f>
        <v>n/a</v>
      </c>
      <c r="BH641" s="168" t="str">
        <f>IF(A13taxstdlife="n/a","n/a",IF(BH$3&gt;(A13taxstdlife+$E641),((Input!$J$155+Input!$J$121)*$J$7)-SUM($J641:BG641),((Input!$J$155+Input!$J$121)*$J$7)/A13taxstdlife))</f>
        <v>n/a</v>
      </c>
      <c r="BI641" s="168" t="str">
        <f>IF(A13taxstdlife="n/a","n/a",IF(BI$3&gt;(A13taxstdlife+$E641),((Input!$J$155+Input!$J$121)*$J$7)-SUM($J641:BH641),((Input!$J$155+Input!$J$121)*$J$7)/A13taxstdlife))</f>
        <v>n/a</v>
      </c>
      <c r="BJ641" s="20"/>
      <c r="BK641" s="20"/>
      <c r="BL641"/>
      <c r="BM641"/>
      <c r="BN641"/>
      <c r="BO641"/>
      <c r="BP641"/>
      <c r="BQ641"/>
      <c r="BR641"/>
      <c r="BS641"/>
      <c r="BT641"/>
      <c r="BU641"/>
      <c r="BV641"/>
      <c r="BW641"/>
      <c r="BX641"/>
      <c r="BY641"/>
      <c r="BZ641"/>
      <c r="CA641"/>
      <c r="CB641"/>
      <c r="CC641"/>
      <c r="CD641"/>
      <c r="CE641"/>
      <c r="CF641"/>
      <c r="CG641"/>
      <c r="CH641"/>
      <c r="CI641"/>
      <c r="CJ641"/>
      <c r="CK641"/>
      <c r="CL641"/>
      <c r="CM641"/>
      <c r="CN641"/>
      <c r="CO641"/>
      <c r="CP641"/>
      <c r="CQ641"/>
      <c r="CR641"/>
      <c r="CS641"/>
      <c r="CT641"/>
      <c r="CU641"/>
      <c r="CV641"/>
      <c r="CW641"/>
      <c r="CX641"/>
      <c r="CY641"/>
      <c r="CZ641"/>
      <c r="DA641"/>
      <c r="DB641"/>
      <c r="DC641"/>
      <c r="DD641"/>
      <c r="DE641"/>
      <c r="DF641"/>
      <c r="DG641"/>
      <c r="DH641"/>
      <c r="DI641"/>
      <c r="DJ641"/>
      <c r="DK641"/>
      <c r="DL641"/>
      <c r="DM641"/>
      <c r="DN641"/>
      <c r="DO641"/>
      <c r="DP641"/>
      <c r="DQ641"/>
      <c r="DR641"/>
      <c r="DS641"/>
      <c r="DT641"/>
      <c r="DU641"/>
      <c r="DV641"/>
      <c r="DW641"/>
      <c r="DX641"/>
      <c r="DY641"/>
      <c r="DZ641"/>
      <c r="EA641"/>
      <c r="EB641"/>
      <c r="EC641"/>
      <c r="ED641"/>
      <c r="EE641"/>
      <c r="EF641"/>
      <c r="EG641"/>
      <c r="EH641"/>
      <c r="EI641"/>
      <c r="EJ641"/>
      <c r="EK641"/>
      <c r="EL641"/>
      <c r="EM641"/>
      <c r="EN641"/>
      <c r="EO641"/>
      <c r="EP641"/>
      <c r="EQ641"/>
      <c r="ER641"/>
      <c r="ES641"/>
      <c r="ET641"/>
      <c r="EU641"/>
      <c r="EV641"/>
      <c r="EW641"/>
      <c r="EX641"/>
      <c r="EY641"/>
      <c r="EZ641"/>
      <c r="FA641"/>
      <c r="FB641"/>
      <c r="FC641"/>
      <c r="FD641"/>
      <c r="FE641"/>
      <c r="FF641"/>
      <c r="FG641"/>
      <c r="FH641"/>
      <c r="FI641"/>
      <c r="FJ641"/>
      <c r="FK641"/>
      <c r="FL641"/>
      <c r="FM641"/>
      <c r="FN641"/>
      <c r="FO641"/>
      <c r="FP641"/>
      <c r="FQ641"/>
      <c r="FR641"/>
      <c r="FS641"/>
      <c r="FT641"/>
      <c r="FU641"/>
      <c r="FV641"/>
      <c r="FW641"/>
      <c r="FX641"/>
      <c r="FY641"/>
      <c r="FZ641"/>
      <c r="GA641"/>
      <c r="GB641"/>
      <c r="GC641"/>
      <c r="GD641"/>
      <c r="GE641"/>
      <c r="GF641"/>
      <c r="GG641"/>
      <c r="GH641"/>
      <c r="GI641"/>
      <c r="GJ641"/>
      <c r="GK641"/>
      <c r="GL641"/>
      <c r="GM641"/>
      <c r="GN641"/>
      <c r="GO641"/>
      <c r="GP641"/>
      <c r="GQ641"/>
      <c r="GR641"/>
      <c r="GS641"/>
      <c r="GT641"/>
      <c r="GU641"/>
      <c r="GV641"/>
      <c r="GW641"/>
      <c r="GX641"/>
      <c r="GY641"/>
      <c r="GZ641"/>
      <c r="HA641"/>
      <c r="HB641"/>
      <c r="HC641"/>
      <c r="HD641"/>
      <c r="HE641"/>
      <c r="HF641"/>
      <c r="HG641"/>
      <c r="HH641"/>
      <c r="HI641"/>
      <c r="HJ641"/>
      <c r="HK641"/>
      <c r="HL641"/>
      <c r="HM641"/>
      <c r="HN641"/>
      <c r="HO641"/>
      <c r="HP641"/>
      <c r="HQ641"/>
      <c r="HR641"/>
      <c r="HS641"/>
      <c r="HT641"/>
      <c r="HU641"/>
      <c r="HV641"/>
      <c r="HW641"/>
      <c r="HX641"/>
      <c r="HY641"/>
      <c r="HZ641"/>
      <c r="IA641"/>
      <c r="IB641"/>
      <c r="IC641"/>
      <c r="ID641"/>
      <c r="IE641"/>
      <c r="IF641"/>
      <c r="IG641"/>
      <c r="IH641"/>
      <c r="II641"/>
      <c r="IJ641"/>
      <c r="IK641"/>
      <c r="IL641"/>
      <c r="IM641"/>
      <c r="IN641"/>
      <c r="IO641"/>
      <c r="IP641"/>
      <c r="IQ641"/>
      <c r="IR641"/>
      <c r="IS641"/>
      <c r="IT641"/>
      <c r="IU641"/>
      <c r="IV641"/>
    </row>
    <row r="642" spans="1:256" s="5" customFormat="1" hidden="1" outlineLevel="2">
      <c r="A642" s="20"/>
      <c r="B642" s="20"/>
      <c r="C642" s="38"/>
      <c r="D642" s="641"/>
      <c r="E642" s="287">
        <v>5</v>
      </c>
      <c r="F642" s="40"/>
      <c r="G642" s="313"/>
      <c r="H642" s="315"/>
      <c r="I642" s="315"/>
      <c r="J642" s="315"/>
      <c r="K642" s="314"/>
      <c r="L642" s="168" t="str">
        <f>IF(A13taxstdlife="n/a","n/a",IF(L$3&gt;(A13taxstdlife+$E642),((Input!$K$155+Input!$K$121)*$K$7)-SUM($K642:K642),((Input!$K$155+Input!$K$121)*$K$7)/A13taxstdlife))</f>
        <v>n/a</v>
      </c>
      <c r="M642" s="168" t="str">
        <f>IF(A13taxstdlife="n/a","n/a",IF(M$3&gt;(A13taxstdlife+$E642),((Input!$K$155+Input!$K$121)*$K$7)-SUM($K642:L642),((Input!$K$155+Input!$K$121)*$K$7)/A13taxstdlife))</f>
        <v>n/a</v>
      </c>
      <c r="N642" s="168" t="str">
        <f>IF(A13taxstdlife="n/a","n/a",IF(N$3&gt;(A13taxstdlife+$E642),((Input!$K$155+Input!$K$121)*$K$7)-SUM($K642:M642),((Input!$K$155+Input!$K$121)*$K$7)/A13taxstdlife))</f>
        <v>n/a</v>
      </c>
      <c r="O642" s="168" t="str">
        <f>IF(A13taxstdlife="n/a","n/a",IF(O$3&gt;(A13taxstdlife+$E642),((Input!$K$155+Input!$K$121)*$K$7)-SUM($K642:N642),((Input!$K$155+Input!$K$121)*$K$7)/A13taxstdlife))</f>
        <v>n/a</v>
      </c>
      <c r="P642" s="168" t="str">
        <f>IF(A13taxstdlife="n/a","n/a",IF(P$3&gt;(A13taxstdlife+$E642),((Input!$K$155+Input!$K$121)*$K$7)-SUM($K642:O642),((Input!$K$155+Input!$K$121)*$K$7)/A13taxstdlife))</f>
        <v>n/a</v>
      </c>
      <c r="Q642" s="168" t="str">
        <f>IF(A13taxstdlife="n/a","n/a",IF(Q$3&gt;(A13taxstdlife+$E642),((Input!$K$155+Input!$K$121)*$K$7)-SUM($K642:P642),((Input!$K$155+Input!$K$121)*$K$7)/A13taxstdlife))</f>
        <v>n/a</v>
      </c>
      <c r="R642" s="168" t="str">
        <f>IF(A13taxstdlife="n/a","n/a",IF(R$3&gt;(A13taxstdlife+$E642),((Input!$K$155+Input!$K$121)*$K$7)-SUM($K642:Q642),((Input!$K$155+Input!$K$121)*$K$7)/A13taxstdlife))</f>
        <v>n/a</v>
      </c>
      <c r="S642" s="168" t="str">
        <f>IF(A13taxstdlife="n/a","n/a",IF(S$3&gt;(A13taxstdlife+$E642),((Input!$K$155+Input!$K$121)*$K$7)-SUM($K642:R642),((Input!$K$155+Input!$K$121)*$K$7)/A13taxstdlife))</f>
        <v>n/a</v>
      </c>
      <c r="T642" s="168" t="str">
        <f>IF(A13taxstdlife="n/a","n/a",IF(T$3&gt;(A13taxstdlife+$E642),((Input!$K$155+Input!$K$121)*$K$7)-SUM($K642:S642),((Input!$K$155+Input!$K$121)*$K$7)/A13taxstdlife))</f>
        <v>n/a</v>
      </c>
      <c r="U642" s="168" t="str">
        <f>IF(A13taxstdlife="n/a","n/a",IF(U$3&gt;(A13taxstdlife+$E642),((Input!$K$155+Input!$K$121)*$K$7)-SUM($K642:T642),((Input!$K$155+Input!$K$121)*$K$7)/A13taxstdlife))</f>
        <v>n/a</v>
      </c>
      <c r="V642" s="168" t="str">
        <f>IF(A13taxstdlife="n/a","n/a",IF(V$3&gt;(A13taxstdlife+$E642),((Input!$K$155+Input!$K$121)*$K$7)-SUM($K642:U642),((Input!$K$155+Input!$K$121)*$K$7)/A13taxstdlife))</f>
        <v>n/a</v>
      </c>
      <c r="W642" s="168" t="str">
        <f>IF(A13taxstdlife="n/a","n/a",IF(W$3&gt;(A13taxstdlife+$E642),((Input!$K$155+Input!$K$121)*$K$7)-SUM($K642:V642),((Input!$K$155+Input!$K$121)*$K$7)/A13taxstdlife))</f>
        <v>n/a</v>
      </c>
      <c r="X642" s="168" t="str">
        <f>IF(A13taxstdlife="n/a","n/a",IF(X$3&gt;(A13taxstdlife+$E642),((Input!$K$155+Input!$K$121)*$K$7)-SUM($K642:W642),((Input!$K$155+Input!$K$121)*$K$7)/A13taxstdlife))</f>
        <v>n/a</v>
      </c>
      <c r="Y642" s="168" t="str">
        <f>IF(A13taxstdlife="n/a","n/a",IF(Y$3&gt;(A13taxstdlife+$E642),((Input!$K$155+Input!$K$121)*$K$7)-SUM($K642:X642),((Input!$K$155+Input!$K$121)*$K$7)/A13taxstdlife))</f>
        <v>n/a</v>
      </c>
      <c r="Z642" s="168" t="str">
        <f>IF(A13taxstdlife="n/a","n/a",IF(Z$3&gt;(A13taxstdlife+$E642),((Input!$K$155+Input!$K$121)*$K$7)-SUM($K642:Y642),((Input!$K$155+Input!$K$121)*$K$7)/A13taxstdlife))</f>
        <v>n/a</v>
      </c>
      <c r="AA642" s="168" t="str">
        <f>IF(A13taxstdlife="n/a","n/a",IF(AA$3&gt;(A13taxstdlife+$E642),((Input!$K$155+Input!$K$121)*$K$7)-SUM($K642:Z642),((Input!$K$155+Input!$K$121)*$K$7)/A13taxstdlife))</f>
        <v>n/a</v>
      </c>
      <c r="AB642" s="168" t="str">
        <f>IF(A13taxstdlife="n/a","n/a",IF(AB$3&gt;(A13taxstdlife+$E642),((Input!$K$155+Input!$K$121)*$K$7)-SUM($K642:AA642),((Input!$K$155+Input!$K$121)*$K$7)/A13taxstdlife))</f>
        <v>n/a</v>
      </c>
      <c r="AC642" s="168" t="str">
        <f>IF(A13taxstdlife="n/a","n/a",IF(AC$3&gt;(A13taxstdlife+$E642),((Input!$K$155+Input!$K$121)*$K$7)-SUM($K642:AB642),((Input!$K$155+Input!$K$121)*$K$7)/A13taxstdlife))</f>
        <v>n/a</v>
      </c>
      <c r="AD642" s="168" t="str">
        <f>IF(A13taxstdlife="n/a","n/a",IF(AD$3&gt;(A13taxstdlife+$E642),((Input!$K$155+Input!$K$121)*$K$7)-SUM($K642:AC642),((Input!$K$155+Input!$K$121)*$K$7)/A13taxstdlife))</f>
        <v>n/a</v>
      </c>
      <c r="AE642" s="168" t="str">
        <f>IF(A13taxstdlife="n/a","n/a",IF(AE$3&gt;(A13taxstdlife+$E642),((Input!$K$155+Input!$K$121)*$K$7)-SUM($K642:AD642),((Input!$K$155+Input!$K$121)*$K$7)/A13taxstdlife))</f>
        <v>n/a</v>
      </c>
      <c r="AF642" s="168" t="str">
        <f>IF(A13taxstdlife="n/a","n/a",IF(AF$3&gt;(A13taxstdlife+$E642),((Input!$K$155+Input!$K$121)*$K$7)-SUM($K642:AE642),((Input!$K$155+Input!$K$121)*$K$7)/A13taxstdlife))</f>
        <v>n/a</v>
      </c>
      <c r="AG642" s="168" t="str">
        <f>IF(A13taxstdlife="n/a","n/a",IF(AG$3&gt;(A13taxstdlife+$E642),((Input!$K$155+Input!$K$121)*$K$7)-SUM($K642:AF642),((Input!$K$155+Input!$K$121)*$K$7)/A13taxstdlife))</f>
        <v>n/a</v>
      </c>
      <c r="AH642" s="168" t="str">
        <f>IF(A13taxstdlife="n/a","n/a",IF(AH$3&gt;(A13taxstdlife+$E642),((Input!$K$155+Input!$K$121)*$K$7)-SUM($K642:AG642),((Input!$K$155+Input!$K$121)*$K$7)/A13taxstdlife))</f>
        <v>n/a</v>
      </c>
      <c r="AI642" s="168" t="str">
        <f>IF(A13taxstdlife="n/a","n/a",IF(AI$3&gt;(A13taxstdlife+$E642),((Input!$K$155+Input!$K$121)*$K$7)-SUM($K642:AH642),((Input!$K$155+Input!$K$121)*$K$7)/A13taxstdlife))</f>
        <v>n/a</v>
      </c>
      <c r="AJ642" s="168" t="str">
        <f>IF(A13taxstdlife="n/a","n/a",IF(AJ$3&gt;(A13taxstdlife+$E642),((Input!$K$155+Input!$K$121)*$K$7)-SUM($K642:AI642),((Input!$K$155+Input!$K$121)*$K$7)/A13taxstdlife))</f>
        <v>n/a</v>
      </c>
      <c r="AK642" s="168" t="str">
        <f>IF(A13taxstdlife="n/a","n/a",IF(AK$3&gt;(A13taxstdlife+$E642),((Input!$K$155+Input!$K$121)*$K$7)-SUM($K642:AJ642),((Input!$K$155+Input!$K$121)*$K$7)/A13taxstdlife))</f>
        <v>n/a</v>
      </c>
      <c r="AL642" s="168" t="str">
        <f>IF(A13taxstdlife="n/a","n/a",IF(AL$3&gt;(A13taxstdlife+$E642),((Input!$K$155+Input!$K$121)*$K$7)-SUM($K642:AK642),((Input!$K$155+Input!$K$121)*$K$7)/A13taxstdlife))</f>
        <v>n/a</v>
      </c>
      <c r="AM642" s="168" t="str">
        <f>IF(A13taxstdlife="n/a","n/a",IF(AM$3&gt;(A13taxstdlife+$E642),((Input!$K$155+Input!$K$121)*$K$7)-SUM($K642:AL642),((Input!$K$155+Input!$K$121)*$K$7)/A13taxstdlife))</f>
        <v>n/a</v>
      </c>
      <c r="AN642" s="168" t="str">
        <f>IF(A13taxstdlife="n/a","n/a",IF(AN$3&gt;(A13taxstdlife+$E642),((Input!$K$155+Input!$K$121)*$K$7)-SUM($K642:AM642),((Input!$K$155+Input!$K$121)*$K$7)/A13taxstdlife))</f>
        <v>n/a</v>
      </c>
      <c r="AO642" s="168" t="str">
        <f>IF(A13taxstdlife="n/a","n/a",IF(AO$3&gt;(A13taxstdlife+$E642),((Input!$K$155+Input!$K$121)*$K$7)-SUM($K642:AN642),((Input!$K$155+Input!$K$121)*$K$7)/A13taxstdlife))</f>
        <v>n/a</v>
      </c>
      <c r="AP642" s="168" t="str">
        <f>IF(A13taxstdlife="n/a","n/a",IF(AP$3&gt;(A13taxstdlife+$E642),((Input!$K$155+Input!$K$121)*$K$7)-SUM($K642:AO642),((Input!$K$155+Input!$K$121)*$K$7)/A13taxstdlife))</f>
        <v>n/a</v>
      </c>
      <c r="AQ642" s="168" t="str">
        <f>IF(A13taxstdlife="n/a","n/a",IF(AQ$3&gt;(A13taxstdlife+$E642),((Input!$K$155+Input!$K$121)*$K$7)-SUM($K642:AP642),((Input!$K$155+Input!$K$121)*$K$7)/A13taxstdlife))</f>
        <v>n/a</v>
      </c>
      <c r="AR642" s="168" t="str">
        <f>IF(A13taxstdlife="n/a","n/a",IF(AR$3&gt;(A13taxstdlife+$E642),((Input!$K$155+Input!$K$121)*$K$7)-SUM($K642:AQ642),((Input!$K$155+Input!$K$121)*$K$7)/A13taxstdlife))</f>
        <v>n/a</v>
      </c>
      <c r="AS642" s="168" t="str">
        <f>IF(A13taxstdlife="n/a","n/a",IF(AS$3&gt;(A13taxstdlife+$E642),((Input!$K$155+Input!$K$121)*$K$7)-SUM($K642:AR642),((Input!$K$155+Input!$K$121)*$K$7)/A13taxstdlife))</f>
        <v>n/a</v>
      </c>
      <c r="AT642" s="168" t="str">
        <f>IF(A13taxstdlife="n/a","n/a",IF(AT$3&gt;(A13taxstdlife+$E642),((Input!$K$155+Input!$K$121)*$K$7)-SUM($K642:AS642),((Input!$K$155+Input!$K$121)*$K$7)/A13taxstdlife))</f>
        <v>n/a</v>
      </c>
      <c r="AU642" s="168" t="str">
        <f>IF(A13taxstdlife="n/a","n/a",IF(AU$3&gt;(A13taxstdlife+$E642),((Input!$K$155+Input!$K$121)*$K$7)-SUM($K642:AT642),((Input!$K$155+Input!$K$121)*$K$7)/A13taxstdlife))</f>
        <v>n/a</v>
      </c>
      <c r="AV642" s="168" t="str">
        <f>IF(A13taxstdlife="n/a","n/a",IF(AV$3&gt;(A13taxstdlife+$E642),((Input!$K$155+Input!$K$121)*$K$7)-SUM($K642:AU642),((Input!$K$155+Input!$K$121)*$K$7)/A13taxstdlife))</f>
        <v>n/a</v>
      </c>
      <c r="AW642" s="168" t="str">
        <f>IF(A13taxstdlife="n/a","n/a",IF(AW$3&gt;(A13taxstdlife+$E642),((Input!$K$155+Input!$K$121)*$K$7)-SUM($K642:AV642),((Input!$K$155+Input!$K$121)*$K$7)/A13taxstdlife))</f>
        <v>n/a</v>
      </c>
      <c r="AX642" s="168" t="str">
        <f>IF(A13taxstdlife="n/a","n/a",IF(AX$3&gt;(A13taxstdlife+$E642),((Input!$K$155+Input!$K$121)*$K$7)-SUM($K642:AW642),((Input!$K$155+Input!$K$121)*$K$7)/A13taxstdlife))</f>
        <v>n/a</v>
      </c>
      <c r="AY642" s="168" t="str">
        <f>IF(A13taxstdlife="n/a","n/a",IF(AY$3&gt;(A13taxstdlife+$E642),((Input!$K$155+Input!$K$121)*$K$7)-SUM($K642:AX642),((Input!$K$155+Input!$K$121)*$K$7)/A13taxstdlife))</f>
        <v>n/a</v>
      </c>
      <c r="AZ642" s="168" t="str">
        <f>IF(A13taxstdlife="n/a","n/a",IF(AZ$3&gt;(A13taxstdlife+$E642),((Input!$K$155+Input!$K$121)*$K$7)-SUM($K642:AY642),((Input!$K$155+Input!$K$121)*$K$7)/A13taxstdlife))</f>
        <v>n/a</v>
      </c>
      <c r="BA642" s="168" t="str">
        <f>IF(A13taxstdlife="n/a","n/a",IF(BA$3&gt;(A13taxstdlife+$E642),((Input!$K$155+Input!$K$121)*$K$7)-SUM($K642:AZ642),((Input!$K$155+Input!$K$121)*$K$7)/A13taxstdlife))</f>
        <v>n/a</v>
      </c>
      <c r="BB642" s="168" t="str">
        <f>IF(A13taxstdlife="n/a","n/a",IF(BB$3&gt;(A13taxstdlife+$E642),((Input!$K$155+Input!$K$121)*$K$7)-SUM($K642:BA642),((Input!$K$155+Input!$K$121)*$K$7)/A13taxstdlife))</f>
        <v>n/a</v>
      </c>
      <c r="BC642" s="168" t="str">
        <f>IF(A13taxstdlife="n/a","n/a",IF(BC$3&gt;(A13taxstdlife+$E642),((Input!$K$155+Input!$K$121)*$K$7)-SUM($K642:BB642),((Input!$K$155+Input!$K$121)*$K$7)/A13taxstdlife))</f>
        <v>n/a</v>
      </c>
      <c r="BD642" s="168" t="str">
        <f>IF(A13taxstdlife="n/a","n/a",IF(BD$3&gt;(A13taxstdlife+$E642),((Input!$K$155+Input!$K$121)*$K$7)-SUM($K642:BC642),((Input!$K$155+Input!$K$121)*$K$7)/A13taxstdlife))</f>
        <v>n/a</v>
      </c>
      <c r="BE642" s="168" t="str">
        <f>IF(A13taxstdlife="n/a","n/a",IF(BE$3&gt;(A13taxstdlife+$E642),((Input!$K$155+Input!$K$121)*$K$7)-SUM($K642:BD642),((Input!$K$155+Input!$K$121)*$K$7)/A13taxstdlife))</f>
        <v>n/a</v>
      </c>
      <c r="BF642" s="168" t="str">
        <f>IF(A13taxstdlife="n/a","n/a",IF(BF$3&gt;(A13taxstdlife+$E642),((Input!$K$155+Input!$K$121)*$K$7)-SUM($K642:BE642),((Input!$K$155+Input!$K$121)*$K$7)/A13taxstdlife))</f>
        <v>n/a</v>
      </c>
      <c r="BG642" s="168" t="str">
        <f>IF(A13taxstdlife="n/a","n/a",IF(BG$3&gt;(A13taxstdlife+$E642),((Input!$K$155+Input!$K$121)*$K$7)-SUM($K642:BF642),((Input!$K$155+Input!$K$121)*$K$7)/A13taxstdlife))</f>
        <v>n/a</v>
      </c>
      <c r="BH642" s="168" t="str">
        <f>IF(A13taxstdlife="n/a","n/a",IF(BH$3&gt;(A13taxstdlife+$E642),((Input!$K$155+Input!$K$121)*$K$7)-SUM($K642:BG642),((Input!$K$155+Input!$K$121)*$K$7)/A13taxstdlife))</f>
        <v>n/a</v>
      </c>
      <c r="BI642" s="168" t="str">
        <f>IF(A13taxstdlife="n/a","n/a",IF(BI$3&gt;(A13taxstdlife+$E642),((Input!$K$155+Input!$K$121)*$K$7)-SUM($K642:BH642),((Input!$K$155+Input!$K$121)*$K$7)/A13taxstdlife))</f>
        <v>n/a</v>
      </c>
      <c r="BJ642" s="20"/>
      <c r="BK642" s="20"/>
      <c r="BL642"/>
      <c r="BM642"/>
      <c r="BN642"/>
      <c r="BO642"/>
      <c r="BP642"/>
      <c r="BQ642"/>
      <c r="BR642"/>
      <c r="BS642"/>
      <c r="BT642"/>
      <c r="BU642"/>
      <c r="BV642"/>
      <c r="BW642"/>
      <c r="BX642"/>
      <c r="BY642"/>
      <c r="BZ642"/>
      <c r="CA642"/>
      <c r="CB642"/>
      <c r="CC642"/>
      <c r="CD642"/>
      <c r="CE642"/>
      <c r="CF642"/>
      <c r="CG642"/>
      <c r="CH642"/>
      <c r="CI642"/>
      <c r="CJ642"/>
      <c r="CK642"/>
      <c r="CL642"/>
      <c r="CM642"/>
      <c r="CN642"/>
      <c r="CO642"/>
      <c r="CP642"/>
      <c r="CQ642"/>
      <c r="CR642"/>
      <c r="CS642"/>
      <c r="CT642"/>
      <c r="CU642"/>
      <c r="CV642"/>
      <c r="CW642"/>
      <c r="CX642"/>
      <c r="CY642"/>
      <c r="CZ642"/>
      <c r="DA642"/>
      <c r="DB642"/>
      <c r="DC642"/>
      <c r="DD642"/>
      <c r="DE642"/>
      <c r="DF642"/>
      <c r="DG642"/>
      <c r="DH642"/>
      <c r="DI642"/>
      <c r="DJ642"/>
      <c r="DK642"/>
      <c r="DL642"/>
      <c r="DM642"/>
      <c r="DN642"/>
      <c r="DO642"/>
      <c r="DP642"/>
      <c r="DQ642"/>
      <c r="DR642"/>
      <c r="DS642"/>
      <c r="DT642"/>
      <c r="DU642"/>
      <c r="DV642"/>
      <c r="DW642"/>
      <c r="DX642"/>
      <c r="DY642"/>
      <c r="DZ642"/>
      <c r="EA642"/>
      <c r="EB642"/>
      <c r="EC642"/>
      <c r="ED642"/>
      <c r="EE642"/>
      <c r="EF642"/>
      <c r="EG642"/>
      <c r="EH642"/>
      <c r="EI642"/>
      <c r="EJ642"/>
      <c r="EK642"/>
      <c r="EL642"/>
      <c r="EM642"/>
      <c r="EN642"/>
      <c r="EO642"/>
      <c r="EP642"/>
      <c r="EQ642"/>
      <c r="ER642"/>
      <c r="ES642"/>
      <c r="ET642"/>
      <c r="EU642"/>
      <c r="EV642"/>
      <c r="EW642"/>
      <c r="EX642"/>
      <c r="EY642"/>
      <c r="EZ642"/>
      <c r="FA642"/>
      <c r="FB642"/>
      <c r="FC642"/>
      <c r="FD642"/>
      <c r="FE642"/>
      <c r="FF642"/>
      <c r="FG642"/>
      <c r="FH642"/>
      <c r="FI642"/>
      <c r="FJ642"/>
      <c r="FK642"/>
      <c r="FL642"/>
      <c r="FM642"/>
      <c r="FN642"/>
      <c r="FO642"/>
      <c r="FP642"/>
      <c r="FQ642"/>
      <c r="FR642"/>
      <c r="FS642"/>
      <c r="FT642"/>
      <c r="FU642"/>
      <c r="FV642"/>
      <c r="FW642"/>
      <c r="FX642"/>
      <c r="FY642"/>
      <c r="FZ642"/>
      <c r="GA642"/>
      <c r="GB642"/>
      <c r="GC642"/>
      <c r="GD642"/>
      <c r="GE642"/>
      <c r="GF642"/>
      <c r="GG642"/>
      <c r="GH642"/>
      <c r="GI642"/>
      <c r="GJ642"/>
      <c r="GK642"/>
      <c r="GL642"/>
      <c r="GM642"/>
      <c r="GN642"/>
      <c r="GO642"/>
      <c r="GP642"/>
      <c r="GQ642"/>
      <c r="GR642"/>
      <c r="GS642"/>
      <c r="GT642"/>
      <c r="GU642"/>
      <c r="GV642"/>
      <c r="GW642"/>
      <c r="GX642"/>
      <c r="GY642"/>
      <c r="GZ642"/>
      <c r="HA642"/>
      <c r="HB642"/>
      <c r="HC642"/>
      <c r="HD642"/>
      <c r="HE642"/>
      <c r="HF642"/>
      <c r="HG642"/>
      <c r="HH642"/>
      <c r="HI642"/>
      <c r="HJ642"/>
      <c r="HK642"/>
      <c r="HL642"/>
      <c r="HM642"/>
      <c r="HN642"/>
      <c r="HO642"/>
      <c r="HP642"/>
      <c r="HQ642"/>
      <c r="HR642"/>
      <c r="HS642"/>
      <c r="HT642"/>
      <c r="HU642"/>
      <c r="HV642"/>
      <c r="HW642"/>
      <c r="HX642"/>
      <c r="HY642"/>
      <c r="HZ642"/>
      <c r="IA642"/>
      <c r="IB642"/>
      <c r="IC642"/>
      <c r="ID642"/>
      <c r="IE642"/>
      <c r="IF642"/>
      <c r="IG642"/>
      <c r="IH642"/>
      <c r="II642"/>
      <c r="IJ642"/>
      <c r="IK642"/>
      <c r="IL642"/>
      <c r="IM642"/>
      <c r="IN642"/>
      <c r="IO642"/>
      <c r="IP642"/>
      <c r="IQ642"/>
      <c r="IR642"/>
      <c r="IS642"/>
      <c r="IT642"/>
      <c r="IU642"/>
      <c r="IV642"/>
    </row>
    <row r="643" spans="1:256" s="5" customFormat="1" hidden="1" outlineLevel="2">
      <c r="A643" s="20"/>
      <c r="B643" s="20"/>
      <c r="C643" s="38"/>
      <c r="D643" s="641"/>
      <c r="E643" s="287">
        <v>6</v>
      </c>
      <c r="F643" s="40"/>
      <c r="G643" s="313"/>
      <c r="H643" s="315"/>
      <c r="I643" s="315"/>
      <c r="J643" s="315"/>
      <c r="K643" s="315"/>
      <c r="L643" s="314"/>
      <c r="M643" s="168" t="str">
        <f>IF(A13taxstdlife="n/a","n/a",IF(M$3&gt;(A13taxstdlife+$E643),((Input!$L$155+Input!$L$121)*$L$7)-SUM($L643:L643),((Input!$L$155+Input!$L$121)*$L$7)/A13taxstdlife))</f>
        <v>n/a</v>
      </c>
      <c r="N643" s="168" t="str">
        <f>IF(A13taxstdlife="n/a","n/a",IF(N$3&gt;(A13taxstdlife+$E643),((Input!$L$155+Input!$L$121)*$L$7)-SUM($L643:M643),((Input!$L$155+Input!$L$121)*$L$7)/A13taxstdlife))</f>
        <v>n/a</v>
      </c>
      <c r="O643" s="168" t="str">
        <f>IF(A13taxstdlife="n/a","n/a",IF(O$3&gt;(A13taxstdlife+$E643),((Input!$L$155+Input!$L$121)*$L$7)-SUM($L643:N643),((Input!$L$155+Input!$L$121)*$L$7)/A13taxstdlife))</f>
        <v>n/a</v>
      </c>
      <c r="P643" s="168" t="str">
        <f>IF(A13taxstdlife="n/a","n/a",IF(P$3&gt;(A13taxstdlife+$E643),((Input!$L$155+Input!$L$121)*$L$7)-SUM($L643:O643),((Input!$L$155+Input!$L$121)*$L$7)/A13taxstdlife))</f>
        <v>n/a</v>
      </c>
      <c r="Q643" s="168" t="str">
        <f>IF(A13taxstdlife="n/a","n/a",IF(Q$3&gt;(A13taxstdlife+$E643),((Input!$L$155+Input!$L$121)*$L$7)-SUM($L643:P643),((Input!$L$155+Input!$L$121)*$L$7)/A13taxstdlife))</f>
        <v>n/a</v>
      </c>
      <c r="R643" s="168" t="str">
        <f>IF(A13taxstdlife="n/a","n/a",IF(R$3&gt;(A13taxstdlife+$E643),((Input!$L$155+Input!$L$121)*$L$7)-SUM($L643:Q643),((Input!$L$155+Input!$L$121)*$L$7)/A13taxstdlife))</f>
        <v>n/a</v>
      </c>
      <c r="S643" s="168" t="str">
        <f>IF(A13taxstdlife="n/a","n/a",IF(S$3&gt;(A13taxstdlife+$E643),((Input!$L$155+Input!$L$121)*$L$7)-SUM($L643:R643),((Input!$L$155+Input!$L$121)*$L$7)/A13taxstdlife))</f>
        <v>n/a</v>
      </c>
      <c r="T643" s="168" t="str">
        <f>IF(A13taxstdlife="n/a","n/a",IF(T$3&gt;(A13taxstdlife+$E643),((Input!$L$155+Input!$L$121)*$L$7)-SUM($L643:S643),((Input!$L$155+Input!$L$121)*$L$7)/A13taxstdlife))</f>
        <v>n/a</v>
      </c>
      <c r="U643" s="168" t="str">
        <f>IF(A13taxstdlife="n/a","n/a",IF(U$3&gt;(A13taxstdlife+$E643),((Input!$L$155+Input!$L$121)*$L$7)-SUM($L643:T643),((Input!$L$155+Input!$L$121)*$L$7)/A13taxstdlife))</f>
        <v>n/a</v>
      </c>
      <c r="V643" s="168" t="str">
        <f>IF(A13taxstdlife="n/a","n/a",IF(V$3&gt;(A13taxstdlife+$E643),((Input!$L$155+Input!$L$121)*$L$7)-SUM($L643:U643),((Input!$L$155+Input!$L$121)*$L$7)/A13taxstdlife))</f>
        <v>n/a</v>
      </c>
      <c r="W643" s="168" t="str">
        <f>IF(A13taxstdlife="n/a","n/a",IF(W$3&gt;(A13taxstdlife+$E643),((Input!$L$155+Input!$L$121)*$L$7)-SUM($L643:V643),((Input!$L$155+Input!$L$121)*$L$7)/A13taxstdlife))</f>
        <v>n/a</v>
      </c>
      <c r="X643" s="168" t="str">
        <f>IF(A13taxstdlife="n/a","n/a",IF(X$3&gt;(A13taxstdlife+$E643),((Input!$L$155+Input!$L$121)*$L$7)-SUM($L643:W643),((Input!$L$155+Input!$L$121)*$L$7)/A13taxstdlife))</f>
        <v>n/a</v>
      </c>
      <c r="Y643" s="168" t="str">
        <f>IF(A13taxstdlife="n/a","n/a",IF(Y$3&gt;(A13taxstdlife+$E643),((Input!$L$155+Input!$L$121)*$L$7)-SUM($L643:X643),((Input!$L$155+Input!$L$121)*$L$7)/A13taxstdlife))</f>
        <v>n/a</v>
      </c>
      <c r="Z643" s="168" t="str">
        <f>IF(A13taxstdlife="n/a","n/a",IF(Z$3&gt;(A13taxstdlife+$E643),((Input!$L$155+Input!$L$121)*$L$7)-SUM($L643:Y643),((Input!$L$155+Input!$L$121)*$L$7)/A13taxstdlife))</f>
        <v>n/a</v>
      </c>
      <c r="AA643" s="168" t="str">
        <f>IF(A13taxstdlife="n/a","n/a",IF(AA$3&gt;(A13taxstdlife+$E643),((Input!$L$155+Input!$L$121)*$L$7)-SUM($L643:Z643),((Input!$L$155+Input!$L$121)*$L$7)/A13taxstdlife))</f>
        <v>n/a</v>
      </c>
      <c r="AB643" s="168" t="str">
        <f>IF(A13taxstdlife="n/a","n/a",IF(AB$3&gt;(A13taxstdlife+$E643),((Input!$L$155+Input!$L$121)*$L$7)-SUM($L643:AA643),((Input!$L$155+Input!$L$121)*$L$7)/A13taxstdlife))</f>
        <v>n/a</v>
      </c>
      <c r="AC643" s="168" t="str">
        <f>IF(A13taxstdlife="n/a","n/a",IF(AC$3&gt;(A13taxstdlife+$E643),((Input!$L$155+Input!$L$121)*$L$7)-SUM($L643:AB643),((Input!$L$155+Input!$L$121)*$L$7)/A13taxstdlife))</f>
        <v>n/a</v>
      </c>
      <c r="AD643" s="168" t="str">
        <f>IF(A13taxstdlife="n/a","n/a",IF(AD$3&gt;(A13taxstdlife+$E643),((Input!$L$155+Input!$L$121)*$L$7)-SUM($L643:AC643),((Input!$L$155+Input!$L$121)*$L$7)/A13taxstdlife))</f>
        <v>n/a</v>
      </c>
      <c r="AE643" s="168" t="str">
        <f>IF(A13taxstdlife="n/a","n/a",IF(AE$3&gt;(A13taxstdlife+$E643),((Input!$L$155+Input!$L$121)*$L$7)-SUM($L643:AD643),((Input!$L$155+Input!$L$121)*$L$7)/A13taxstdlife))</f>
        <v>n/a</v>
      </c>
      <c r="AF643" s="168" t="str">
        <f>IF(A13taxstdlife="n/a","n/a",IF(AF$3&gt;(A13taxstdlife+$E643),((Input!$L$155+Input!$L$121)*$L$7)-SUM($L643:AE643),((Input!$L$155+Input!$L$121)*$L$7)/A13taxstdlife))</f>
        <v>n/a</v>
      </c>
      <c r="AG643" s="168" t="str">
        <f>IF(A13taxstdlife="n/a","n/a",IF(AG$3&gt;(A13taxstdlife+$E643),((Input!$L$155+Input!$L$121)*$L$7)-SUM($L643:AF643),((Input!$L$155+Input!$L$121)*$L$7)/A13taxstdlife))</f>
        <v>n/a</v>
      </c>
      <c r="AH643" s="168" t="str">
        <f>IF(A13taxstdlife="n/a","n/a",IF(AH$3&gt;(A13taxstdlife+$E643),((Input!$L$155+Input!$L$121)*$L$7)-SUM($L643:AG643),((Input!$L$155+Input!$L$121)*$L$7)/A13taxstdlife))</f>
        <v>n/a</v>
      </c>
      <c r="AI643" s="168" t="str">
        <f>IF(A13taxstdlife="n/a","n/a",IF(AI$3&gt;(A13taxstdlife+$E643),((Input!$L$155+Input!$L$121)*$L$7)-SUM($L643:AH643),((Input!$L$155+Input!$L$121)*$L$7)/A13taxstdlife))</f>
        <v>n/a</v>
      </c>
      <c r="AJ643" s="168" t="str">
        <f>IF(A13taxstdlife="n/a","n/a",IF(AJ$3&gt;(A13taxstdlife+$E643),((Input!$L$155+Input!$L$121)*$L$7)-SUM($L643:AI643),((Input!$L$155+Input!$L$121)*$L$7)/A13taxstdlife))</f>
        <v>n/a</v>
      </c>
      <c r="AK643" s="168" t="str">
        <f>IF(A13taxstdlife="n/a","n/a",IF(AK$3&gt;(A13taxstdlife+$E643),((Input!$L$155+Input!$L$121)*$L$7)-SUM($L643:AJ643),((Input!$L$155+Input!$L$121)*$L$7)/A13taxstdlife))</f>
        <v>n/a</v>
      </c>
      <c r="AL643" s="168" t="str">
        <f>IF(A13taxstdlife="n/a","n/a",IF(AL$3&gt;(A13taxstdlife+$E643),((Input!$L$155+Input!$L$121)*$L$7)-SUM($L643:AK643),((Input!$L$155+Input!$L$121)*$L$7)/A13taxstdlife))</f>
        <v>n/a</v>
      </c>
      <c r="AM643" s="168" t="str">
        <f>IF(A13taxstdlife="n/a","n/a",IF(AM$3&gt;(A13taxstdlife+$E643),((Input!$L$155+Input!$L$121)*$L$7)-SUM($L643:AL643),((Input!$L$155+Input!$L$121)*$L$7)/A13taxstdlife))</f>
        <v>n/a</v>
      </c>
      <c r="AN643" s="168" t="str">
        <f>IF(A13taxstdlife="n/a","n/a",IF(AN$3&gt;(A13taxstdlife+$E643),((Input!$L$155+Input!$L$121)*$L$7)-SUM($L643:AM643),((Input!$L$155+Input!$L$121)*$L$7)/A13taxstdlife))</f>
        <v>n/a</v>
      </c>
      <c r="AO643" s="168" t="str">
        <f>IF(A13taxstdlife="n/a","n/a",IF(AO$3&gt;(A13taxstdlife+$E643),((Input!$L$155+Input!$L$121)*$L$7)-SUM($L643:AN643),((Input!$L$155+Input!$L$121)*$L$7)/A13taxstdlife))</f>
        <v>n/a</v>
      </c>
      <c r="AP643" s="168" t="str">
        <f>IF(A13taxstdlife="n/a","n/a",IF(AP$3&gt;(A13taxstdlife+$E643),((Input!$L$155+Input!$L$121)*$L$7)-SUM($L643:AO643),((Input!$L$155+Input!$L$121)*$L$7)/A13taxstdlife))</f>
        <v>n/a</v>
      </c>
      <c r="AQ643" s="168" t="str">
        <f>IF(A13taxstdlife="n/a","n/a",IF(AQ$3&gt;(A13taxstdlife+$E643),((Input!$L$155+Input!$L$121)*$L$7)-SUM($L643:AP643),((Input!$L$155+Input!$L$121)*$L$7)/A13taxstdlife))</f>
        <v>n/a</v>
      </c>
      <c r="AR643" s="168" t="str">
        <f>IF(A13taxstdlife="n/a","n/a",IF(AR$3&gt;(A13taxstdlife+$E643),((Input!$L$155+Input!$L$121)*$L$7)-SUM($L643:AQ643),((Input!$L$155+Input!$L$121)*$L$7)/A13taxstdlife))</f>
        <v>n/a</v>
      </c>
      <c r="AS643" s="168" t="str">
        <f>IF(A13taxstdlife="n/a","n/a",IF(AS$3&gt;(A13taxstdlife+$E643),((Input!$L$155+Input!$L$121)*$L$7)-SUM($L643:AR643),((Input!$L$155+Input!$L$121)*$L$7)/A13taxstdlife))</f>
        <v>n/a</v>
      </c>
      <c r="AT643" s="168" t="str">
        <f>IF(A13taxstdlife="n/a","n/a",IF(AT$3&gt;(A13taxstdlife+$E643),((Input!$L$155+Input!$L$121)*$L$7)-SUM($L643:AS643),((Input!$L$155+Input!$L$121)*$L$7)/A13taxstdlife))</f>
        <v>n/a</v>
      </c>
      <c r="AU643" s="168" t="str">
        <f>IF(A13taxstdlife="n/a","n/a",IF(AU$3&gt;(A13taxstdlife+$E643),((Input!$L$155+Input!$L$121)*$L$7)-SUM($L643:AT643),((Input!$L$155+Input!$L$121)*$L$7)/A13taxstdlife))</f>
        <v>n/a</v>
      </c>
      <c r="AV643" s="168" t="str">
        <f>IF(A13taxstdlife="n/a","n/a",IF(AV$3&gt;(A13taxstdlife+$E643),((Input!$L$155+Input!$L$121)*$L$7)-SUM($L643:AU643),((Input!$L$155+Input!$L$121)*$L$7)/A13taxstdlife))</f>
        <v>n/a</v>
      </c>
      <c r="AW643" s="168" t="str">
        <f>IF(A13taxstdlife="n/a","n/a",IF(AW$3&gt;(A13taxstdlife+$E643),((Input!$L$155+Input!$L$121)*$L$7)-SUM($L643:AV643),((Input!$L$155+Input!$L$121)*$L$7)/A13taxstdlife))</f>
        <v>n/a</v>
      </c>
      <c r="AX643" s="168" t="str">
        <f>IF(A13taxstdlife="n/a","n/a",IF(AX$3&gt;(A13taxstdlife+$E643),((Input!$L$155+Input!$L$121)*$L$7)-SUM($L643:AW643),((Input!$L$155+Input!$L$121)*$L$7)/A13taxstdlife))</f>
        <v>n/a</v>
      </c>
      <c r="AY643" s="168" t="str">
        <f>IF(A13taxstdlife="n/a","n/a",IF(AY$3&gt;(A13taxstdlife+$E643),((Input!$L$155+Input!$L$121)*$L$7)-SUM($L643:AX643),((Input!$L$155+Input!$L$121)*$L$7)/A13taxstdlife))</f>
        <v>n/a</v>
      </c>
      <c r="AZ643" s="168" t="str">
        <f>IF(A13taxstdlife="n/a","n/a",IF(AZ$3&gt;(A13taxstdlife+$E643),((Input!$L$155+Input!$L$121)*$L$7)-SUM($L643:AY643),((Input!$L$155+Input!$L$121)*$L$7)/A13taxstdlife))</f>
        <v>n/a</v>
      </c>
      <c r="BA643" s="168" t="str">
        <f>IF(A13taxstdlife="n/a","n/a",IF(BA$3&gt;(A13taxstdlife+$E643),((Input!$L$155+Input!$L$121)*$L$7)-SUM($L643:AZ643),((Input!$L$155+Input!$L$121)*$L$7)/A13taxstdlife))</f>
        <v>n/a</v>
      </c>
      <c r="BB643" s="168" t="str">
        <f>IF(A13taxstdlife="n/a","n/a",IF(BB$3&gt;(A13taxstdlife+$E643),((Input!$L$155+Input!$L$121)*$L$7)-SUM($L643:BA643),((Input!$L$155+Input!$L$121)*$L$7)/A13taxstdlife))</f>
        <v>n/a</v>
      </c>
      <c r="BC643" s="168" t="str">
        <f>IF(A13taxstdlife="n/a","n/a",IF(BC$3&gt;(A13taxstdlife+$E643),((Input!$L$155+Input!$L$121)*$L$7)-SUM($L643:BB643),((Input!$L$155+Input!$L$121)*$L$7)/A13taxstdlife))</f>
        <v>n/a</v>
      </c>
      <c r="BD643" s="168" t="str">
        <f>IF(A13taxstdlife="n/a","n/a",IF(BD$3&gt;(A13taxstdlife+$E643),((Input!$L$155+Input!$L$121)*$L$7)-SUM($L643:BC643),((Input!$L$155+Input!$L$121)*$L$7)/A13taxstdlife))</f>
        <v>n/a</v>
      </c>
      <c r="BE643" s="168" t="str">
        <f>IF(A13taxstdlife="n/a","n/a",IF(BE$3&gt;(A13taxstdlife+$E643),((Input!$L$155+Input!$L$121)*$L$7)-SUM($L643:BD643),((Input!$L$155+Input!$L$121)*$L$7)/A13taxstdlife))</f>
        <v>n/a</v>
      </c>
      <c r="BF643" s="168" t="str">
        <f>IF(A13taxstdlife="n/a","n/a",IF(BF$3&gt;(A13taxstdlife+$E643),((Input!$L$155+Input!$L$121)*$L$7)-SUM($L643:BE643),((Input!$L$155+Input!$L$121)*$L$7)/A13taxstdlife))</f>
        <v>n/a</v>
      </c>
      <c r="BG643" s="168" t="str">
        <f>IF(A13taxstdlife="n/a","n/a",IF(BG$3&gt;(A13taxstdlife+$E643),((Input!$L$155+Input!$L$121)*$L$7)-SUM($L643:BF643),((Input!$L$155+Input!$L$121)*$L$7)/A13taxstdlife))</f>
        <v>n/a</v>
      </c>
      <c r="BH643" s="168" t="str">
        <f>IF(A13taxstdlife="n/a","n/a",IF(BH$3&gt;(A13taxstdlife+$E643),((Input!$L$155+Input!$L$121)*$L$7)-SUM($L643:BG643),((Input!$L$155+Input!$L$121)*$L$7)/A13taxstdlife))</f>
        <v>n/a</v>
      </c>
      <c r="BI643" s="168" t="str">
        <f>IF(A13taxstdlife="n/a","n/a",IF(BI$3&gt;(A13taxstdlife+$E643),((Input!$L$155+Input!$L$121)*$L$7)-SUM($L643:BH643),((Input!$L$155+Input!$L$121)*$L$7)/A13taxstdlife))</f>
        <v>n/a</v>
      </c>
      <c r="BJ643" s="20"/>
      <c r="BK643" s="20"/>
      <c r="BL643"/>
      <c r="BM643"/>
      <c r="BN643"/>
      <c r="BO643"/>
      <c r="BP643"/>
      <c r="BQ643"/>
      <c r="BR643"/>
      <c r="BS643"/>
      <c r="BT643"/>
      <c r="BU643"/>
      <c r="BV643"/>
      <c r="BW643"/>
      <c r="BX643"/>
      <c r="BY643"/>
      <c r="BZ643"/>
      <c r="CA643"/>
      <c r="CB643"/>
      <c r="CC643"/>
      <c r="CD643"/>
      <c r="CE643"/>
      <c r="CF643"/>
      <c r="CG643"/>
      <c r="CH643"/>
      <c r="CI643"/>
      <c r="CJ643"/>
      <c r="CK643"/>
      <c r="CL643"/>
      <c r="CM643"/>
      <c r="CN643"/>
      <c r="CO643"/>
      <c r="CP643"/>
      <c r="CQ643"/>
      <c r="CR643"/>
      <c r="CS643"/>
      <c r="CT643"/>
      <c r="CU643"/>
      <c r="CV643"/>
      <c r="CW643"/>
      <c r="CX643"/>
      <c r="CY643"/>
      <c r="CZ643"/>
      <c r="DA643"/>
      <c r="DB643"/>
      <c r="DC643"/>
      <c r="DD643"/>
      <c r="DE643"/>
      <c r="DF643"/>
      <c r="DG643"/>
      <c r="DH643"/>
      <c r="DI643"/>
      <c r="DJ643"/>
      <c r="DK643"/>
      <c r="DL643"/>
      <c r="DM643"/>
      <c r="DN643"/>
      <c r="DO643"/>
      <c r="DP643"/>
      <c r="DQ643"/>
      <c r="DR643"/>
      <c r="DS643"/>
      <c r="DT643"/>
      <c r="DU643"/>
      <c r="DV643"/>
      <c r="DW643"/>
      <c r="DX643"/>
      <c r="DY643"/>
      <c r="DZ643"/>
      <c r="EA643"/>
      <c r="EB643"/>
      <c r="EC643"/>
      <c r="ED643"/>
      <c r="EE643"/>
      <c r="EF643"/>
      <c r="EG643"/>
      <c r="EH643"/>
      <c r="EI643"/>
      <c r="EJ643"/>
      <c r="EK643"/>
      <c r="EL643"/>
      <c r="EM643"/>
      <c r="EN643"/>
      <c r="EO643"/>
      <c r="EP643"/>
      <c r="EQ643"/>
      <c r="ER643"/>
      <c r="ES643"/>
      <c r="ET643"/>
      <c r="EU643"/>
      <c r="EV643"/>
      <c r="EW643"/>
      <c r="EX643"/>
      <c r="EY643"/>
      <c r="EZ643"/>
      <c r="FA643"/>
      <c r="FB643"/>
      <c r="FC643"/>
      <c r="FD643"/>
      <c r="FE643"/>
      <c r="FF643"/>
      <c r="FG643"/>
      <c r="FH643"/>
      <c r="FI643"/>
      <c r="FJ643"/>
      <c r="FK643"/>
      <c r="FL643"/>
      <c r="FM643"/>
      <c r="FN643"/>
      <c r="FO643"/>
      <c r="FP643"/>
      <c r="FQ643"/>
      <c r="FR643"/>
      <c r="FS643"/>
      <c r="FT643"/>
      <c r="FU643"/>
      <c r="FV643"/>
      <c r="FW643"/>
      <c r="FX643"/>
      <c r="FY643"/>
      <c r="FZ643"/>
      <c r="GA643"/>
      <c r="GB643"/>
      <c r="GC643"/>
      <c r="GD643"/>
      <c r="GE643"/>
      <c r="GF643"/>
      <c r="GG643"/>
      <c r="GH643"/>
      <c r="GI643"/>
      <c r="GJ643"/>
      <c r="GK643"/>
      <c r="GL643"/>
      <c r="GM643"/>
      <c r="GN643"/>
      <c r="GO643"/>
      <c r="GP643"/>
      <c r="GQ643"/>
      <c r="GR643"/>
      <c r="GS643"/>
      <c r="GT643"/>
      <c r="GU643"/>
      <c r="GV643"/>
      <c r="GW643"/>
      <c r="GX643"/>
      <c r="GY643"/>
      <c r="GZ643"/>
      <c r="HA643"/>
      <c r="HB643"/>
      <c r="HC643"/>
      <c r="HD643"/>
      <c r="HE643"/>
      <c r="HF643"/>
      <c r="HG643"/>
      <c r="HH643"/>
      <c r="HI643"/>
      <c r="HJ643"/>
      <c r="HK643"/>
      <c r="HL643"/>
      <c r="HM643"/>
      <c r="HN643"/>
      <c r="HO643"/>
      <c r="HP643"/>
      <c r="HQ643"/>
      <c r="HR643"/>
      <c r="HS643"/>
      <c r="HT643"/>
      <c r="HU643"/>
      <c r="HV643"/>
      <c r="HW643"/>
      <c r="HX643"/>
      <c r="HY643"/>
      <c r="HZ643"/>
      <c r="IA643"/>
      <c r="IB643"/>
      <c r="IC643"/>
      <c r="ID643"/>
      <c r="IE643"/>
      <c r="IF643"/>
      <c r="IG643"/>
      <c r="IH643"/>
      <c r="II643"/>
      <c r="IJ643"/>
      <c r="IK643"/>
      <c r="IL643"/>
      <c r="IM643"/>
      <c r="IN643"/>
      <c r="IO643"/>
      <c r="IP643"/>
      <c r="IQ643"/>
      <c r="IR643"/>
      <c r="IS643"/>
      <c r="IT643"/>
      <c r="IU643"/>
      <c r="IV643"/>
    </row>
    <row r="644" spans="1:256" s="5" customFormat="1" hidden="1" outlineLevel="2">
      <c r="A644" s="20"/>
      <c r="B644" s="20"/>
      <c r="C644" s="38"/>
      <c r="D644" s="641"/>
      <c r="E644" s="287">
        <v>7</v>
      </c>
      <c r="F644" s="40"/>
      <c r="G644" s="313"/>
      <c r="H644" s="315"/>
      <c r="I644" s="315"/>
      <c r="J644" s="315"/>
      <c r="K644" s="315"/>
      <c r="L644" s="315"/>
      <c r="M644" s="314"/>
      <c r="N644" s="168" t="str">
        <f>IF(A13taxstdlife="n/a","n/a",IF(N$3&gt;(A13taxstdlife+$E644),((Input!$M$155+Input!$M$121)*$M$7)-SUM($M644:M644),((Input!$M$155+Input!$M$121)*$M$7)/A13taxstdlife))</f>
        <v>n/a</v>
      </c>
      <c r="O644" s="168" t="str">
        <f>IF(A13taxstdlife="n/a","n/a",IF(O$3&gt;(A13taxstdlife+$E644),((Input!$M$155+Input!$M$121)*$M$7)-SUM($M644:N644),((Input!$M$155+Input!$M$121)*$M$7)/A13taxstdlife))</f>
        <v>n/a</v>
      </c>
      <c r="P644" s="168" t="str">
        <f>IF(A13taxstdlife="n/a","n/a",IF(P$3&gt;(A13taxstdlife+$E644),((Input!$M$155+Input!$M$121)*$M$7)-SUM($M644:O644),((Input!$M$155+Input!$M$121)*$M$7)/A13taxstdlife))</f>
        <v>n/a</v>
      </c>
      <c r="Q644" s="168" t="str">
        <f>IF(A13taxstdlife="n/a","n/a",IF(Q$3&gt;(A13taxstdlife+$E644),((Input!$M$155+Input!$M$121)*$M$7)-SUM($M644:P644),((Input!$M$155+Input!$M$121)*$M$7)/A13taxstdlife))</f>
        <v>n/a</v>
      </c>
      <c r="R644" s="168" t="str">
        <f>IF(A13taxstdlife="n/a","n/a",IF(R$3&gt;(A13taxstdlife+$E644),((Input!$M$155+Input!$M$121)*$M$7)-SUM($M644:Q644),((Input!$M$155+Input!$M$121)*$M$7)/A13taxstdlife))</f>
        <v>n/a</v>
      </c>
      <c r="S644" s="168" t="str">
        <f>IF(A13taxstdlife="n/a","n/a",IF(S$3&gt;(A13taxstdlife+$E644),((Input!$M$155+Input!$M$121)*$M$7)-SUM($M644:R644),((Input!$M$155+Input!$M$121)*$M$7)/A13taxstdlife))</f>
        <v>n/a</v>
      </c>
      <c r="T644" s="168" t="str">
        <f>IF(A13taxstdlife="n/a","n/a",IF(T$3&gt;(A13taxstdlife+$E644),((Input!$M$155+Input!$M$121)*$M$7)-SUM($M644:S644),((Input!$M$155+Input!$M$121)*$M$7)/A13taxstdlife))</f>
        <v>n/a</v>
      </c>
      <c r="U644" s="168" t="str">
        <f>IF(A13taxstdlife="n/a","n/a",IF(U$3&gt;(A13taxstdlife+$E644),((Input!$M$155+Input!$M$121)*$M$7)-SUM($M644:T644),((Input!$M$155+Input!$M$121)*$M$7)/A13taxstdlife))</f>
        <v>n/a</v>
      </c>
      <c r="V644" s="168" t="str">
        <f>IF(A13taxstdlife="n/a","n/a",IF(V$3&gt;(A13taxstdlife+$E644),((Input!$M$155+Input!$M$121)*$M$7)-SUM($M644:U644),((Input!$M$155+Input!$M$121)*$M$7)/A13taxstdlife))</f>
        <v>n/a</v>
      </c>
      <c r="W644" s="168" t="str">
        <f>IF(A13taxstdlife="n/a","n/a",IF(W$3&gt;(A13taxstdlife+$E644),((Input!$M$155+Input!$M$121)*$M$7)-SUM($M644:V644),((Input!$M$155+Input!$M$121)*$M$7)/A13taxstdlife))</f>
        <v>n/a</v>
      </c>
      <c r="X644" s="168" t="str">
        <f>IF(A13taxstdlife="n/a","n/a",IF(X$3&gt;(A13taxstdlife+$E644),((Input!$M$155+Input!$M$121)*$M$7)-SUM($M644:W644),((Input!$M$155+Input!$M$121)*$M$7)/A13taxstdlife))</f>
        <v>n/a</v>
      </c>
      <c r="Y644" s="168" t="str">
        <f>IF(A13taxstdlife="n/a","n/a",IF(Y$3&gt;(A13taxstdlife+$E644),((Input!$M$155+Input!$M$121)*$M$7)-SUM($M644:X644),((Input!$M$155+Input!$M$121)*$M$7)/A13taxstdlife))</f>
        <v>n/a</v>
      </c>
      <c r="Z644" s="168" t="str">
        <f>IF(A13taxstdlife="n/a","n/a",IF(Z$3&gt;(A13taxstdlife+$E644),((Input!$M$155+Input!$M$121)*$M$7)-SUM($M644:Y644),((Input!$M$155+Input!$M$121)*$M$7)/A13taxstdlife))</f>
        <v>n/a</v>
      </c>
      <c r="AA644" s="168" t="str">
        <f>IF(A13taxstdlife="n/a","n/a",IF(AA$3&gt;(A13taxstdlife+$E644),((Input!$M$155+Input!$M$121)*$M$7)-SUM($M644:Z644),((Input!$M$155+Input!$M$121)*$M$7)/A13taxstdlife))</f>
        <v>n/a</v>
      </c>
      <c r="AB644" s="168" t="str">
        <f>IF(A13taxstdlife="n/a","n/a",IF(AB$3&gt;(A13taxstdlife+$E644),((Input!$M$155+Input!$M$121)*$M$7)-SUM($M644:AA644),((Input!$M$155+Input!$M$121)*$M$7)/A13taxstdlife))</f>
        <v>n/a</v>
      </c>
      <c r="AC644" s="168" t="str">
        <f>IF(A13taxstdlife="n/a","n/a",IF(AC$3&gt;(A13taxstdlife+$E644),((Input!$M$155+Input!$M$121)*$M$7)-SUM($M644:AB644),((Input!$M$155+Input!$M$121)*$M$7)/A13taxstdlife))</f>
        <v>n/a</v>
      </c>
      <c r="AD644" s="168" t="str">
        <f>IF(A13taxstdlife="n/a","n/a",IF(AD$3&gt;(A13taxstdlife+$E644),((Input!$M$155+Input!$M$121)*$M$7)-SUM($M644:AC644),((Input!$M$155+Input!$M$121)*$M$7)/A13taxstdlife))</f>
        <v>n/a</v>
      </c>
      <c r="AE644" s="168" t="str">
        <f>IF(A13taxstdlife="n/a","n/a",IF(AE$3&gt;(A13taxstdlife+$E644),((Input!$M$155+Input!$M$121)*$M$7)-SUM($M644:AD644),((Input!$M$155+Input!$M$121)*$M$7)/A13taxstdlife))</f>
        <v>n/a</v>
      </c>
      <c r="AF644" s="168" t="str">
        <f>IF(A13taxstdlife="n/a","n/a",IF(AF$3&gt;(A13taxstdlife+$E644),((Input!$M$155+Input!$M$121)*$M$7)-SUM($M644:AE644),((Input!$M$155+Input!$M$121)*$M$7)/A13taxstdlife))</f>
        <v>n/a</v>
      </c>
      <c r="AG644" s="168" t="str">
        <f>IF(A13taxstdlife="n/a","n/a",IF(AG$3&gt;(A13taxstdlife+$E644),((Input!$M$155+Input!$M$121)*$M$7)-SUM($M644:AF644),((Input!$M$155+Input!$M$121)*$M$7)/A13taxstdlife))</f>
        <v>n/a</v>
      </c>
      <c r="AH644" s="168" t="str">
        <f>IF(A13taxstdlife="n/a","n/a",IF(AH$3&gt;(A13taxstdlife+$E644),((Input!$M$155+Input!$M$121)*$M$7)-SUM($M644:AG644),((Input!$M$155+Input!$M$121)*$M$7)/A13taxstdlife))</f>
        <v>n/a</v>
      </c>
      <c r="AI644" s="168" t="str">
        <f>IF(A13taxstdlife="n/a","n/a",IF(AI$3&gt;(A13taxstdlife+$E644),((Input!$M$155+Input!$M$121)*$M$7)-SUM($M644:AH644),((Input!$M$155+Input!$M$121)*$M$7)/A13taxstdlife))</f>
        <v>n/a</v>
      </c>
      <c r="AJ644" s="168" t="str">
        <f>IF(A13taxstdlife="n/a","n/a",IF(AJ$3&gt;(A13taxstdlife+$E644),((Input!$M$155+Input!$M$121)*$M$7)-SUM($M644:AI644),((Input!$M$155+Input!$M$121)*$M$7)/A13taxstdlife))</f>
        <v>n/a</v>
      </c>
      <c r="AK644" s="168" t="str">
        <f>IF(A13taxstdlife="n/a","n/a",IF(AK$3&gt;(A13taxstdlife+$E644),((Input!$M$155+Input!$M$121)*$M$7)-SUM($M644:AJ644),((Input!$M$155+Input!$M$121)*$M$7)/A13taxstdlife))</f>
        <v>n/a</v>
      </c>
      <c r="AL644" s="168" t="str">
        <f>IF(A13taxstdlife="n/a","n/a",IF(AL$3&gt;(A13taxstdlife+$E644),((Input!$M$155+Input!$M$121)*$M$7)-SUM($M644:AK644),((Input!$M$155+Input!$M$121)*$M$7)/A13taxstdlife))</f>
        <v>n/a</v>
      </c>
      <c r="AM644" s="168" t="str">
        <f>IF(A13taxstdlife="n/a","n/a",IF(AM$3&gt;(A13taxstdlife+$E644),((Input!$M$155+Input!$M$121)*$M$7)-SUM($M644:AL644),((Input!$M$155+Input!$M$121)*$M$7)/A13taxstdlife))</f>
        <v>n/a</v>
      </c>
      <c r="AN644" s="168" t="str">
        <f>IF(A13taxstdlife="n/a","n/a",IF(AN$3&gt;(A13taxstdlife+$E644),((Input!$M$155+Input!$M$121)*$M$7)-SUM($M644:AM644),((Input!$M$155+Input!$M$121)*$M$7)/A13taxstdlife))</f>
        <v>n/a</v>
      </c>
      <c r="AO644" s="168" t="str">
        <f>IF(A13taxstdlife="n/a","n/a",IF(AO$3&gt;(A13taxstdlife+$E644),((Input!$M$155+Input!$M$121)*$M$7)-SUM($M644:AN644),((Input!$M$155+Input!$M$121)*$M$7)/A13taxstdlife))</f>
        <v>n/a</v>
      </c>
      <c r="AP644" s="168" t="str">
        <f>IF(A13taxstdlife="n/a","n/a",IF(AP$3&gt;(A13taxstdlife+$E644),((Input!$M$155+Input!$M$121)*$M$7)-SUM($M644:AO644),((Input!$M$155+Input!$M$121)*$M$7)/A13taxstdlife))</f>
        <v>n/a</v>
      </c>
      <c r="AQ644" s="168" t="str">
        <f>IF(A13taxstdlife="n/a","n/a",IF(AQ$3&gt;(A13taxstdlife+$E644),((Input!$M$155+Input!$M$121)*$M$7)-SUM($M644:AP644),((Input!$M$155+Input!$M$121)*$M$7)/A13taxstdlife))</f>
        <v>n/a</v>
      </c>
      <c r="AR644" s="168" t="str">
        <f>IF(A13taxstdlife="n/a","n/a",IF(AR$3&gt;(A13taxstdlife+$E644),((Input!$M$155+Input!$M$121)*$M$7)-SUM($M644:AQ644),((Input!$M$155+Input!$M$121)*$M$7)/A13taxstdlife))</f>
        <v>n/a</v>
      </c>
      <c r="AS644" s="168" t="str">
        <f>IF(A13taxstdlife="n/a","n/a",IF(AS$3&gt;(A13taxstdlife+$E644),((Input!$M$155+Input!$M$121)*$M$7)-SUM($M644:AR644),((Input!$M$155+Input!$M$121)*$M$7)/A13taxstdlife))</f>
        <v>n/a</v>
      </c>
      <c r="AT644" s="168" t="str">
        <f>IF(A13taxstdlife="n/a","n/a",IF(AT$3&gt;(A13taxstdlife+$E644),((Input!$M$155+Input!$M$121)*$M$7)-SUM($M644:AS644),((Input!$M$155+Input!$M$121)*$M$7)/A13taxstdlife))</f>
        <v>n/a</v>
      </c>
      <c r="AU644" s="168" t="str">
        <f>IF(A13taxstdlife="n/a","n/a",IF(AU$3&gt;(A13taxstdlife+$E644),((Input!$M$155+Input!$M$121)*$M$7)-SUM($M644:AT644),((Input!$M$155+Input!$M$121)*$M$7)/A13taxstdlife))</f>
        <v>n/a</v>
      </c>
      <c r="AV644" s="168" t="str">
        <f>IF(A13taxstdlife="n/a","n/a",IF(AV$3&gt;(A13taxstdlife+$E644),((Input!$M$155+Input!$M$121)*$M$7)-SUM($M644:AU644),((Input!$M$155+Input!$M$121)*$M$7)/A13taxstdlife))</f>
        <v>n/a</v>
      </c>
      <c r="AW644" s="168" t="str">
        <f>IF(A13taxstdlife="n/a","n/a",IF(AW$3&gt;(A13taxstdlife+$E644),((Input!$M$155+Input!$M$121)*$M$7)-SUM($M644:AV644),((Input!$M$155+Input!$M$121)*$M$7)/A13taxstdlife))</f>
        <v>n/a</v>
      </c>
      <c r="AX644" s="168" t="str">
        <f>IF(A13taxstdlife="n/a","n/a",IF(AX$3&gt;(A13taxstdlife+$E644),((Input!$M$155+Input!$M$121)*$M$7)-SUM($M644:AW644),((Input!$M$155+Input!$M$121)*$M$7)/A13taxstdlife))</f>
        <v>n/a</v>
      </c>
      <c r="AY644" s="168" t="str">
        <f>IF(A13taxstdlife="n/a","n/a",IF(AY$3&gt;(A13taxstdlife+$E644),((Input!$M$155+Input!$M$121)*$M$7)-SUM($M644:AX644),((Input!$M$155+Input!$M$121)*$M$7)/A13taxstdlife))</f>
        <v>n/a</v>
      </c>
      <c r="AZ644" s="168" t="str">
        <f>IF(A13taxstdlife="n/a","n/a",IF(AZ$3&gt;(A13taxstdlife+$E644),((Input!$M$155+Input!$M$121)*$M$7)-SUM($M644:AY644),((Input!$M$155+Input!$M$121)*$M$7)/A13taxstdlife))</f>
        <v>n/a</v>
      </c>
      <c r="BA644" s="168" t="str">
        <f>IF(A13taxstdlife="n/a","n/a",IF(BA$3&gt;(A13taxstdlife+$E644),((Input!$M$155+Input!$M$121)*$M$7)-SUM($M644:AZ644),((Input!$M$155+Input!$M$121)*$M$7)/A13taxstdlife))</f>
        <v>n/a</v>
      </c>
      <c r="BB644" s="168" t="str">
        <f>IF(A13taxstdlife="n/a","n/a",IF(BB$3&gt;(A13taxstdlife+$E644),((Input!$M$155+Input!$M$121)*$M$7)-SUM($M644:BA644),((Input!$M$155+Input!$M$121)*$M$7)/A13taxstdlife))</f>
        <v>n/a</v>
      </c>
      <c r="BC644" s="168" t="str">
        <f>IF(A13taxstdlife="n/a","n/a",IF(BC$3&gt;(A13taxstdlife+$E644),((Input!$M$155+Input!$M$121)*$M$7)-SUM($M644:BB644),((Input!$M$155+Input!$M$121)*$M$7)/A13taxstdlife))</f>
        <v>n/a</v>
      </c>
      <c r="BD644" s="168" t="str">
        <f>IF(A13taxstdlife="n/a","n/a",IF(BD$3&gt;(A13taxstdlife+$E644),((Input!$M$155+Input!$M$121)*$M$7)-SUM($M644:BC644),((Input!$M$155+Input!$M$121)*$M$7)/A13taxstdlife))</f>
        <v>n/a</v>
      </c>
      <c r="BE644" s="168" t="str">
        <f>IF(A13taxstdlife="n/a","n/a",IF(BE$3&gt;(A13taxstdlife+$E644),((Input!$M$155+Input!$M$121)*$M$7)-SUM($M644:BD644),((Input!$M$155+Input!$M$121)*$M$7)/A13taxstdlife))</f>
        <v>n/a</v>
      </c>
      <c r="BF644" s="168" t="str">
        <f>IF(A13taxstdlife="n/a","n/a",IF(BF$3&gt;(A13taxstdlife+$E644),((Input!$M$155+Input!$M$121)*$M$7)-SUM($M644:BE644),((Input!$M$155+Input!$M$121)*$M$7)/A13taxstdlife))</f>
        <v>n/a</v>
      </c>
      <c r="BG644" s="168" t="str">
        <f>IF(A13taxstdlife="n/a","n/a",IF(BG$3&gt;(A13taxstdlife+$E644),((Input!$M$155+Input!$M$121)*$M$7)-SUM($M644:BF644),((Input!$M$155+Input!$M$121)*$M$7)/A13taxstdlife))</f>
        <v>n/a</v>
      </c>
      <c r="BH644" s="168" t="str">
        <f>IF(A13taxstdlife="n/a","n/a",IF(BH$3&gt;(A13taxstdlife+$E644),((Input!$M$155+Input!$M$121)*$M$7)-SUM($M644:BG644),((Input!$M$155+Input!$M$121)*$M$7)/A13taxstdlife))</f>
        <v>n/a</v>
      </c>
      <c r="BI644" s="168" t="str">
        <f>IF(A13taxstdlife="n/a","n/a",IF(BI$3&gt;(A13taxstdlife+$E644),((Input!$M$155+Input!$M$121)*$M$7)-SUM($M644:BH644),((Input!$M$155+Input!$M$121)*$M$7)/A13taxstdlife))</f>
        <v>n/a</v>
      </c>
      <c r="BJ644" s="20"/>
      <c r="BK644" s="20"/>
      <c r="BL644"/>
      <c r="BM644"/>
      <c r="BN644"/>
      <c r="BO644"/>
      <c r="BP644"/>
      <c r="BQ644"/>
      <c r="BR644"/>
      <c r="BS644"/>
      <c r="BT644"/>
      <c r="BU644"/>
      <c r="BV644"/>
      <c r="BW644"/>
      <c r="BX644"/>
      <c r="BY644"/>
      <c r="BZ644"/>
      <c r="CA644"/>
      <c r="CB644"/>
      <c r="CC644"/>
      <c r="CD644"/>
      <c r="CE644"/>
      <c r="CF644"/>
      <c r="CG644"/>
      <c r="CH644"/>
      <c r="CI644"/>
      <c r="CJ644"/>
      <c r="CK644"/>
      <c r="CL644"/>
      <c r="CM644"/>
      <c r="CN644"/>
      <c r="CO644"/>
      <c r="CP644"/>
      <c r="CQ644"/>
      <c r="CR644"/>
      <c r="CS644"/>
      <c r="CT644"/>
      <c r="CU644"/>
      <c r="CV644"/>
      <c r="CW644"/>
      <c r="CX644"/>
      <c r="CY644"/>
      <c r="CZ644"/>
      <c r="DA644"/>
      <c r="DB644"/>
      <c r="DC644"/>
      <c r="DD644"/>
      <c r="DE644"/>
      <c r="DF644"/>
      <c r="DG644"/>
      <c r="DH644"/>
      <c r="DI644"/>
      <c r="DJ644"/>
      <c r="DK644"/>
      <c r="DL644"/>
      <c r="DM644"/>
      <c r="DN644"/>
      <c r="DO644"/>
      <c r="DP644"/>
      <c r="DQ644"/>
      <c r="DR644"/>
      <c r="DS644"/>
      <c r="DT644"/>
      <c r="DU644"/>
      <c r="DV644"/>
      <c r="DW644"/>
      <c r="DX644"/>
      <c r="DY644"/>
      <c r="DZ644"/>
      <c r="EA644"/>
      <c r="EB644"/>
      <c r="EC644"/>
      <c r="ED644"/>
      <c r="EE644"/>
      <c r="EF644"/>
      <c r="EG644"/>
      <c r="EH644"/>
      <c r="EI644"/>
      <c r="EJ644"/>
      <c r="EK644"/>
      <c r="EL644"/>
      <c r="EM644"/>
      <c r="EN644"/>
      <c r="EO644"/>
      <c r="EP644"/>
      <c r="EQ644"/>
      <c r="ER644"/>
      <c r="ES644"/>
      <c r="ET644"/>
      <c r="EU644"/>
      <c r="EV644"/>
      <c r="EW644"/>
      <c r="EX644"/>
      <c r="EY644"/>
      <c r="EZ644"/>
      <c r="FA644"/>
      <c r="FB644"/>
      <c r="FC644"/>
      <c r="FD644"/>
      <c r="FE644"/>
      <c r="FF644"/>
      <c r="FG644"/>
      <c r="FH644"/>
      <c r="FI644"/>
      <c r="FJ644"/>
      <c r="FK644"/>
      <c r="FL644"/>
      <c r="FM644"/>
      <c r="FN644"/>
      <c r="FO644"/>
      <c r="FP644"/>
      <c r="FQ644"/>
      <c r="FR644"/>
      <c r="FS644"/>
      <c r="FT644"/>
      <c r="FU644"/>
      <c r="FV644"/>
      <c r="FW644"/>
      <c r="FX644"/>
      <c r="FY644"/>
      <c r="FZ644"/>
      <c r="GA644"/>
      <c r="GB644"/>
      <c r="GC644"/>
      <c r="GD644"/>
      <c r="GE644"/>
      <c r="GF644"/>
      <c r="GG644"/>
      <c r="GH644"/>
      <c r="GI644"/>
      <c r="GJ644"/>
      <c r="GK644"/>
      <c r="GL644"/>
      <c r="GM644"/>
      <c r="GN644"/>
      <c r="GO644"/>
      <c r="GP644"/>
      <c r="GQ644"/>
      <c r="GR644"/>
      <c r="GS644"/>
      <c r="GT644"/>
      <c r="GU644"/>
      <c r="GV644"/>
      <c r="GW644"/>
      <c r="GX644"/>
      <c r="GY644"/>
      <c r="GZ644"/>
      <c r="HA644"/>
      <c r="HB644"/>
      <c r="HC644"/>
      <c r="HD644"/>
      <c r="HE644"/>
      <c r="HF644"/>
      <c r="HG644"/>
      <c r="HH644"/>
      <c r="HI644"/>
      <c r="HJ644"/>
      <c r="HK644"/>
      <c r="HL644"/>
      <c r="HM644"/>
      <c r="HN644"/>
      <c r="HO644"/>
      <c r="HP644"/>
      <c r="HQ644"/>
      <c r="HR644"/>
      <c r="HS644"/>
      <c r="HT644"/>
      <c r="HU644"/>
      <c r="HV644"/>
      <c r="HW644"/>
      <c r="HX644"/>
      <c r="HY644"/>
      <c r="HZ644"/>
      <c r="IA644"/>
      <c r="IB644"/>
      <c r="IC644"/>
      <c r="ID644"/>
      <c r="IE644"/>
      <c r="IF644"/>
      <c r="IG644"/>
      <c r="IH644"/>
      <c r="II644"/>
      <c r="IJ644"/>
      <c r="IK644"/>
      <c r="IL644"/>
      <c r="IM644"/>
      <c r="IN644"/>
      <c r="IO644"/>
      <c r="IP644"/>
      <c r="IQ644"/>
      <c r="IR644"/>
      <c r="IS644"/>
      <c r="IT644"/>
      <c r="IU644"/>
      <c r="IV644"/>
    </row>
    <row r="645" spans="1:256" s="5" customFormat="1" hidden="1" outlineLevel="2">
      <c r="A645" s="20"/>
      <c r="B645" s="20"/>
      <c r="C645" s="38"/>
      <c r="D645" s="641"/>
      <c r="E645" s="287">
        <v>8</v>
      </c>
      <c r="F645" s="40"/>
      <c r="G645" s="313"/>
      <c r="H645" s="315"/>
      <c r="I645" s="315"/>
      <c r="J645" s="315"/>
      <c r="K645" s="315"/>
      <c r="L645" s="315"/>
      <c r="M645" s="315"/>
      <c r="N645" s="314"/>
      <c r="O645" s="168" t="str">
        <f>IF(A13taxstdlife="n/a","n/a",IF(O$3&gt;(A13taxstdlife+$E645),((Input!$N$155+Input!$N$121)*$N$7)-SUM($N645:N645),((Input!$N$155+Input!$N$121)*$N$7)/A13taxstdlife))</f>
        <v>n/a</v>
      </c>
      <c r="P645" s="168" t="str">
        <f>IF(A13taxstdlife="n/a","n/a",IF(P$3&gt;(A13taxstdlife+$E645),((Input!$N$155+Input!$N$121)*$N$7)-SUM($N645:O645),((Input!$N$155+Input!$N$121)*$N$7)/A13taxstdlife))</f>
        <v>n/a</v>
      </c>
      <c r="Q645" s="168" t="str">
        <f>IF(A13taxstdlife="n/a","n/a",IF(Q$3&gt;(A13taxstdlife+$E645),((Input!$N$155+Input!$N$121)*$N$7)-SUM($N645:P645),((Input!$N$155+Input!$N$121)*$N$7)/A13taxstdlife))</f>
        <v>n/a</v>
      </c>
      <c r="R645" s="168" t="str">
        <f>IF(A13taxstdlife="n/a","n/a",IF(R$3&gt;(A13taxstdlife+$E645),((Input!$N$155+Input!$N$121)*$N$7)-SUM($N645:Q645),((Input!$N$155+Input!$N$121)*$N$7)/A13taxstdlife))</f>
        <v>n/a</v>
      </c>
      <c r="S645" s="168" t="str">
        <f>IF(A13taxstdlife="n/a","n/a",IF(S$3&gt;(A13taxstdlife+$E645),((Input!$N$155+Input!$N$121)*$N$7)-SUM($N645:R645),((Input!$N$155+Input!$N$121)*$N$7)/A13taxstdlife))</f>
        <v>n/a</v>
      </c>
      <c r="T645" s="168" t="str">
        <f>IF(A13taxstdlife="n/a","n/a",IF(T$3&gt;(A13taxstdlife+$E645),((Input!$N$155+Input!$N$121)*$N$7)-SUM($N645:S645),((Input!$N$155+Input!$N$121)*$N$7)/A13taxstdlife))</f>
        <v>n/a</v>
      </c>
      <c r="U645" s="168" t="str">
        <f>IF(A13taxstdlife="n/a","n/a",IF(U$3&gt;(A13taxstdlife+$E645),((Input!$N$155+Input!$N$121)*$N$7)-SUM($N645:T645),((Input!$N$155+Input!$N$121)*$N$7)/A13taxstdlife))</f>
        <v>n/a</v>
      </c>
      <c r="V645" s="168" t="str">
        <f>IF(A13taxstdlife="n/a","n/a",IF(V$3&gt;(A13taxstdlife+$E645),((Input!$N$155+Input!$N$121)*$N$7)-SUM($N645:U645),((Input!$N$155+Input!$N$121)*$N$7)/A13taxstdlife))</f>
        <v>n/a</v>
      </c>
      <c r="W645" s="168" t="str">
        <f>IF(A13taxstdlife="n/a","n/a",IF(W$3&gt;(A13taxstdlife+$E645),((Input!$N$155+Input!$N$121)*$N$7)-SUM($N645:V645),((Input!$N$155+Input!$N$121)*$N$7)/A13taxstdlife))</f>
        <v>n/a</v>
      </c>
      <c r="X645" s="168" t="str">
        <f>IF(A13taxstdlife="n/a","n/a",IF(X$3&gt;(A13taxstdlife+$E645),((Input!$N$155+Input!$N$121)*$N$7)-SUM($N645:W645),((Input!$N$155+Input!$N$121)*$N$7)/A13taxstdlife))</f>
        <v>n/a</v>
      </c>
      <c r="Y645" s="168" t="str">
        <f>IF(A13taxstdlife="n/a","n/a",IF(Y$3&gt;(A13taxstdlife+$E645),((Input!$N$155+Input!$N$121)*$N$7)-SUM($N645:X645),((Input!$N$155+Input!$N$121)*$N$7)/A13taxstdlife))</f>
        <v>n/a</v>
      </c>
      <c r="Z645" s="168" t="str">
        <f>IF(A13taxstdlife="n/a","n/a",IF(Z$3&gt;(A13taxstdlife+$E645),((Input!$N$155+Input!$N$121)*$N$7)-SUM($N645:Y645),((Input!$N$155+Input!$N$121)*$N$7)/A13taxstdlife))</f>
        <v>n/a</v>
      </c>
      <c r="AA645" s="168" t="str">
        <f>IF(A13taxstdlife="n/a","n/a",IF(AA$3&gt;(A13taxstdlife+$E645),((Input!$N$155+Input!$N$121)*$N$7)-SUM($N645:Z645),((Input!$N$155+Input!$N$121)*$N$7)/A13taxstdlife))</f>
        <v>n/a</v>
      </c>
      <c r="AB645" s="168" t="str">
        <f>IF(A13taxstdlife="n/a","n/a",IF(AB$3&gt;(A13taxstdlife+$E645),((Input!$N$155+Input!$N$121)*$N$7)-SUM($N645:AA645),((Input!$N$155+Input!$N$121)*$N$7)/A13taxstdlife))</f>
        <v>n/a</v>
      </c>
      <c r="AC645" s="168" t="str">
        <f>IF(A13taxstdlife="n/a","n/a",IF(AC$3&gt;(A13taxstdlife+$E645),((Input!$N$155+Input!$N$121)*$N$7)-SUM($N645:AB645),((Input!$N$155+Input!$N$121)*$N$7)/A13taxstdlife))</f>
        <v>n/a</v>
      </c>
      <c r="AD645" s="168" t="str">
        <f>IF(A13taxstdlife="n/a","n/a",IF(AD$3&gt;(A13taxstdlife+$E645),((Input!$N$155+Input!$N$121)*$N$7)-SUM($N645:AC645),((Input!$N$155+Input!$N$121)*$N$7)/A13taxstdlife))</f>
        <v>n/a</v>
      </c>
      <c r="AE645" s="168" t="str">
        <f>IF(A13taxstdlife="n/a","n/a",IF(AE$3&gt;(A13taxstdlife+$E645),((Input!$N$155+Input!$N$121)*$N$7)-SUM($N645:AD645),((Input!$N$155+Input!$N$121)*$N$7)/A13taxstdlife))</f>
        <v>n/a</v>
      </c>
      <c r="AF645" s="168" t="str">
        <f>IF(A13taxstdlife="n/a","n/a",IF(AF$3&gt;(A13taxstdlife+$E645),((Input!$N$155+Input!$N$121)*$N$7)-SUM($N645:AE645),((Input!$N$155+Input!$N$121)*$N$7)/A13taxstdlife))</f>
        <v>n/a</v>
      </c>
      <c r="AG645" s="168" t="str">
        <f>IF(A13taxstdlife="n/a","n/a",IF(AG$3&gt;(A13taxstdlife+$E645),((Input!$N$155+Input!$N$121)*$N$7)-SUM($N645:AF645),((Input!$N$155+Input!$N$121)*$N$7)/A13taxstdlife))</f>
        <v>n/a</v>
      </c>
      <c r="AH645" s="168" t="str">
        <f>IF(A13taxstdlife="n/a","n/a",IF(AH$3&gt;(A13taxstdlife+$E645),((Input!$N$155+Input!$N$121)*$N$7)-SUM($N645:AG645),((Input!$N$155+Input!$N$121)*$N$7)/A13taxstdlife))</f>
        <v>n/a</v>
      </c>
      <c r="AI645" s="168" t="str">
        <f>IF(A13taxstdlife="n/a","n/a",IF(AI$3&gt;(A13taxstdlife+$E645),((Input!$N$155+Input!$N$121)*$N$7)-SUM($N645:AH645),((Input!$N$155+Input!$N$121)*$N$7)/A13taxstdlife))</f>
        <v>n/a</v>
      </c>
      <c r="AJ645" s="168" t="str">
        <f>IF(A13taxstdlife="n/a","n/a",IF(AJ$3&gt;(A13taxstdlife+$E645),((Input!$N$155+Input!$N$121)*$N$7)-SUM($N645:AI645),((Input!$N$155+Input!$N$121)*$N$7)/A13taxstdlife))</f>
        <v>n/a</v>
      </c>
      <c r="AK645" s="168" t="str">
        <f>IF(A13taxstdlife="n/a","n/a",IF(AK$3&gt;(A13taxstdlife+$E645),((Input!$N$155+Input!$N$121)*$N$7)-SUM($N645:AJ645),((Input!$N$155+Input!$N$121)*$N$7)/A13taxstdlife))</f>
        <v>n/a</v>
      </c>
      <c r="AL645" s="168" t="str">
        <f>IF(A13taxstdlife="n/a","n/a",IF(AL$3&gt;(A13taxstdlife+$E645),((Input!$N$155+Input!$N$121)*$N$7)-SUM($N645:AK645),((Input!$N$155+Input!$N$121)*$N$7)/A13taxstdlife))</f>
        <v>n/a</v>
      </c>
      <c r="AM645" s="168" t="str">
        <f>IF(A13taxstdlife="n/a","n/a",IF(AM$3&gt;(A13taxstdlife+$E645),((Input!$N$155+Input!$N$121)*$N$7)-SUM($N645:AL645),((Input!$N$155+Input!$N$121)*$N$7)/A13taxstdlife))</f>
        <v>n/a</v>
      </c>
      <c r="AN645" s="168" t="str">
        <f>IF(A13taxstdlife="n/a","n/a",IF(AN$3&gt;(A13taxstdlife+$E645),((Input!$N$155+Input!$N$121)*$N$7)-SUM($N645:AM645),((Input!$N$155+Input!$N$121)*$N$7)/A13taxstdlife))</f>
        <v>n/a</v>
      </c>
      <c r="AO645" s="168" t="str">
        <f>IF(A13taxstdlife="n/a","n/a",IF(AO$3&gt;(A13taxstdlife+$E645),((Input!$N$155+Input!$N$121)*$N$7)-SUM($N645:AN645),((Input!$N$155+Input!$N$121)*$N$7)/A13taxstdlife))</f>
        <v>n/a</v>
      </c>
      <c r="AP645" s="168" t="str">
        <f>IF(A13taxstdlife="n/a","n/a",IF(AP$3&gt;(A13taxstdlife+$E645),((Input!$N$155+Input!$N$121)*$N$7)-SUM($N645:AO645),((Input!$N$155+Input!$N$121)*$N$7)/A13taxstdlife))</f>
        <v>n/a</v>
      </c>
      <c r="AQ645" s="168" t="str">
        <f>IF(A13taxstdlife="n/a","n/a",IF(AQ$3&gt;(A13taxstdlife+$E645),((Input!$N$155+Input!$N$121)*$N$7)-SUM($N645:AP645),((Input!$N$155+Input!$N$121)*$N$7)/A13taxstdlife))</f>
        <v>n/a</v>
      </c>
      <c r="AR645" s="168" t="str">
        <f>IF(A13taxstdlife="n/a","n/a",IF(AR$3&gt;(A13taxstdlife+$E645),((Input!$N$155+Input!$N$121)*$N$7)-SUM($N645:AQ645),((Input!$N$155+Input!$N$121)*$N$7)/A13taxstdlife))</f>
        <v>n/a</v>
      </c>
      <c r="AS645" s="168" t="str">
        <f>IF(A13taxstdlife="n/a","n/a",IF(AS$3&gt;(A13taxstdlife+$E645),((Input!$N$155+Input!$N$121)*$N$7)-SUM($N645:AR645),((Input!$N$155+Input!$N$121)*$N$7)/A13taxstdlife))</f>
        <v>n/a</v>
      </c>
      <c r="AT645" s="168" t="str">
        <f>IF(A13taxstdlife="n/a","n/a",IF(AT$3&gt;(A13taxstdlife+$E645),((Input!$N$155+Input!$N$121)*$N$7)-SUM($N645:AS645),((Input!$N$155+Input!$N$121)*$N$7)/A13taxstdlife))</f>
        <v>n/a</v>
      </c>
      <c r="AU645" s="168" t="str">
        <f>IF(A13taxstdlife="n/a","n/a",IF(AU$3&gt;(A13taxstdlife+$E645),((Input!$N$155+Input!$N$121)*$N$7)-SUM($N645:AT645),((Input!$N$155+Input!$N$121)*$N$7)/A13taxstdlife))</f>
        <v>n/a</v>
      </c>
      <c r="AV645" s="168" t="str">
        <f>IF(A13taxstdlife="n/a","n/a",IF(AV$3&gt;(A13taxstdlife+$E645),((Input!$N$155+Input!$N$121)*$N$7)-SUM($N645:AU645),((Input!$N$155+Input!$N$121)*$N$7)/A13taxstdlife))</f>
        <v>n/a</v>
      </c>
      <c r="AW645" s="168" t="str">
        <f>IF(A13taxstdlife="n/a","n/a",IF(AW$3&gt;(A13taxstdlife+$E645),((Input!$N$155+Input!$N$121)*$N$7)-SUM($N645:AV645),((Input!$N$155+Input!$N$121)*$N$7)/A13taxstdlife))</f>
        <v>n/a</v>
      </c>
      <c r="AX645" s="168" t="str">
        <f>IF(A13taxstdlife="n/a","n/a",IF(AX$3&gt;(A13taxstdlife+$E645),((Input!$N$155+Input!$N$121)*$N$7)-SUM($N645:AW645),((Input!$N$155+Input!$N$121)*$N$7)/A13taxstdlife))</f>
        <v>n/a</v>
      </c>
      <c r="AY645" s="168" t="str">
        <f>IF(A13taxstdlife="n/a","n/a",IF(AY$3&gt;(A13taxstdlife+$E645),((Input!$N$155+Input!$N$121)*$N$7)-SUM($N645:AX645),((Input!$N$155+Input!$N$121)*$N$7)/A13taxstdlife))</f>
        <v>n/a</v>
      </c>
      <c r="AZ645" s="168" t="str">
        <f>IF(A13taxstdlife="n/a","n/a",IF(AZ$3&gt;(A13taxstdlife+$E645),((Input!$N$155+Input!$N$121)*$N$7)-SUM($N645:AY645),((Input!$N$155+Input!$N$121)*$N$7)/A13taxstdlife))</f>
        <v>n/a</v>
      </c>
      <c r="BA645" s="168" t="str">
        <f>IF(A13taxstdlife="n/a","n/a",IF(BA$3&gt;(A13taxstdlife+$E645),((Input!$N$155+Input!$N$121)*$N$7)-SUM($N645:AZ645),((Input!$N$155+Input!$N$121)*$N$7)/A13taxstdlife))</f>
        <v>n/a</v>
      </c>
      <c r="BB645" s="168" t="str">
        <f>IF(A13taxstdlife="n/a","n/a",IF(BB$3&gt;(A13taxstdlife+$E645),((Input!$N$155+Input!$N$121)*$N$7)-SUM($N645:BA645),((Input!$N$155+Input!$N$121)*$N$7)/A13taxstdlife))</f>
        <v>n/a</v>
      </c>
      <c r="BC645" s="168" t="str">
        <f>IF(A13taxstdlife="n/a","n/a",IF(BC$3&gt;(A13taxstdlife+$E645),((Input!$N$155+Input!$N$121)*$N$7)-SUM($N645:BB645),((Input!$N$155+Input!$N$121)*$N$7)/A13taxstdlife))</f>
        <v>n/a</v>
      </c>
      <c r="BD645" s="168" t="str">
        <f>IF(A13taxstdlife="n/a","n/a",IF(BD$3&gt;(A13taxstdlife+$E645),((Input!$N$155+Input!$N$121)*$N$7)-SUM($N645:BC645),((Input!$N$155+Input!$N$121)*$N$7)/A13taxstdlife))</f>
        <v>n/a</v>
      </c>
      <c r="BE645" s="168" t="str">
        <f>IF(A13taxstdlife="n/a","n/a",IF(BE$3&gt;(A13taxstdlife+$E645),((Input!$N$155+Input!$N$121)*$N$7)-SUM($N645:BD645),((Input!$N$155+Input!$N$121)*$N$7)/A13taxstdlife))</f>
        <v>n/a</v>
      </c>
      <c r="BF645" s="168" t="str">
        <f>IF(A13taxstdlife="n/a","n/a",IF(BF$3&gt;(A13taxstdlife+$E645),((Input!$N$155+Input!$N$121)*$N$7)-SUM($N645:BE645),((Input!$N$155+Input!$N$121)*$N$7)/A13taxstdlife))</f>
        <v>n/a</v>
      </c>
      <c r="BG645" s="168" t="str">
        <f>IF(A13taxstdlife="n/a","n/a",IF(BG$3&gt;(A13taxstdlife+$E645),((Input!$N$155+Input!$N$121)*$N$7)-SUM($N645:BF645),((Input!$N$155+Input!$N$121)*$N$7)/A13taxstdlife))</f>
        <v>n/a</v>
      </c>
      <c r="BH645" s="168" t="str">
        <f>IF(A13taxstdlife="n/a","n/a",IF(BH$3&gt;(A13taxstdlife+$E645),((Input!$N$155+Input!$N$121)*$N$7)-SUM($N645:BG645),((Input!$N$155+Input!$N$121)*$N$7)/A13taxstdlife))</f>
        <v>n/a</v>
      </c>
      <c r="BI645" s="168" t="str">
        <f>IF(A13taxstdlife="n/a","n/a",IF(BI$3&gt;(A13taxstdlife+$E645),((Input!$N$155+Input!$N$121)*$N$7)-SUM($N645:BH645),((Input!$N$155+Input!$N$121)*$N$7)/A13taxstdlife))</f>
        <v>n/a</v>
      </c>
      <c r="BJ645" s="20"/>
      <c r="BK645" s="20"/>
      <c r="BL645"/>
      <c r="BM645"/>
      <c r="BN645"/>
      <c r="BO645"/>
      <c r="BP645"/>
      <c r="BQ645"/>
      <c r="BR645"/>
      <c r="BS645"/>
      <c r="BT645"/>
      <c r="BU645"/>
      <c r="BV645"/>
      <c r="BW645"/>
      <c r="BX645"/>
      <c r="BY645"/>
      <c r="BZ645"/>
      <c r="CA645"/>
      <c r="CB645"/>
      <c r="CC645"/>
      <c r="CD645"/>
      <c r="CE645"/>
      <c r="CF645"/>
      <c r="CG645"/>
      <c r="CH645"/>
      <c r="CI645"/>
      <c r="CJ645"/>
      <c r="CK645"/>
      <c r="CL645"/>
      <c r="CM645"/>
      <c r="CN645"/>
      <c r="CO645"/>
      <c r="CP645"/>
      <c r="CQ645"/>
      <c r="CR645"/>
      <c r="CS645"/>
      <c r="CT645"/>
      <c r="CU645"/>
      <c r="CV645"/>
      <c r="CW645"/>
      <c r="CX645"/>
      <c r="CY645"/>
      <c r="CZ645"/>
      <c r="DA645"/>
      <c r="DB645"/>
      <c r="DC645"/>
      <c r="DD645"/>
      <c r="DE645"/>
      <c r="DF645"/>
      <c r="DG645"/>
      <c r="DH645"/>
      <c r="DI645"/>
      <c r="DJ645"/>
      <c r="DK645"/>
      <c r="DL645"/>
      <c r="DM645"/>
      <c r="DN645"/>
      <c r="DO645"/>
      <c r="DP645"/>
      <c r="DQ645"/>
      <c r="DR645"/>
      <c r="DS645"/>
      <c r="DT645"/>
      <c r="DU645"/>
      <c r="DV645"/>
      <c r="DW645"/>
      <c r="DX645"/>
      <c r="DY645"/>
      <c r="DZ645"/>
      <c r="EA645"/>
      <c r="EB645"/>
      <c r="EC645"/>
      <c r="ED645"/>
      <c r="EE645"/>
      <c r="EF645"/>
      <c r="EG645"/>
      <c r="EH645"/>
      <c r="EI645"/>
      <c r="EJ645"/>
      <c r="EK645"/>
      <c r="EL645"/>
      <c r="EM645"/>
      <c r="EN645"/>
      <c r="EO645"/>
      <c r="EP645"/>
      <c r="EQ645"/>
      <c r="ER645"/>
      <c r="ES645"/>
      <c r="ET645"/>
      <c r="EU645"/>
      <c r="EV645"/>
      <c r="EW645"/>
      <c r="EX645"/>
      <c r="EY645"/>
      <c r="EZ645"/>
      <c r="FA645"/>
      <c r="FB645"/>
      <c r="FC645"/>
      <c r="FD645"/>
      <c r="FE645"/>
      <c r="FF645"/>
      <c r="FG645"/>
      <c r="FH645"/>
      <c r="FI645"/>
      <c r="FJ645"/>
      <c r="FK645"/>
      <c r="FL645"/>
      <c r="FM645"/>
      <c r="FN645"/>
      <c r="FO645"/>
      <c r="FP645"/>
      <c r="FQ645"/>
      <c r="FR645"/>
      <c r="FS645"/>
      <c r="FT645"/>
      <c r="FU645"/>
      <c r="FV645"/>
      <c r="FW645"/>
      <c r="FX645"/>
      <c r="FY645"/>
      <c r="FZ645"/>
      <c r="GA645"/>
      <c r="GB645"/>
      <c r="GC645"/>
      <c r="GD645"/>
      <c r="GE645"/>
      <c r="GF645"/>
      <c r="GG645"/>
      <c r="GH645"/>
      <c r="GI645"/>
      <c r="GJ645"/>
      <c r="GK645"/>
      <c r="GL645"/>
      <c r="GM645"/>
      <c r="GN645"/>
      <c r="GO645"/>
      <c r="GP645"/>
      <c r="GQ645"/>
      <c r="GR645"/>
      <c r="GS645"/>
      <c r="GT645"/>
      <c r="GU645"/>
      <c r="GV645"/>
      <c r="GW645"/>
      <c r="GX645"/>
      <c r="GY645"/>
      <c r="GZ645"/>
      <c r="HA645"/>
      <c r="HB645"/>
      <c r="HC645"/>
      <c r="HD645"/>
      <c r="HE645"/>
      <c r="HF645"/>
      <c r="HG645"/>
      <c r="HH645"/>
      <c r="HI645"/>
      <c r="HJ645"/>
      <c r="HK645"/>
      <c r="HL645"/>
      <c r="HM645"/>
      <c r="HN645"/>
      <c r="HO645"/>
      <c r="HP645"/>
      <c r="HQ645"/>
      <c r="HR645"/>
      <c r="HS645"/>
      <c r="HT645"/>
      <c r="HU645"/>
      <c r="HV645"/>
      <c r="HW645"/>
      <c r="HX645"/>
      <c r="HY645"/>
      <c r="HZ645"/>
      <c r="IA645"/>
      <c r="IB645"/>
      <c r="IC645"/>
      <c r="ID645"/>
      <c r="IE645"/>
      <c r="IF645"/>
      <c r="IG645"/>
      <c r="IH645"/>
      <c r="II645"/>
      <c r="IJ645"/>
      <c r="IK645"/>
      <c r="IL645"/>
      <c r="IM645"/>
      <c r="IN645"/>
      <c r="IO645"/>
      <c r="IP645"/>
      <c r="IQ645"/>
      <c r="IR645"/>
      <c r="IS645"/>
      <c r="IT645"/>
      <c r="IU645"/>
      <c r="IV645"/>
    </row>
    <row r="646" spans="1:256" s="5" customFormat="1" hidden="1" outlineLevel="2">
      <c r="A646" s="20"/>
      <c r="B646" s="20"/>
      <c r="C646" s="38"/>
      <c r="D646" s="641"/>
      <c r="E646" s="287">
        <v>9</v>
      </c>
      <c r="F646" s="40"/>
      <c r="G646" s="313"/>
      <c r="H646" s="315"/>
      <c r="I646" s="315"/>
      <c r="J646" s="315"/>
      <c r="K646" s="315"/>
      <c r="L646" s="315"/>
      <c r="M646" s="315"/>
      <c r="N646" s="315"/>
      <c r="O646" s="314"/>
      <c r="P646" s="168" t="str">
        <f>IF(A13taxstdlife="n/a","n/a",IF(P$3&gt;(A13taxstdlife+$E646),((Input!$O$155+Input!$O$121)*$O$7)-SUM($O646:O646),((Input!$O$155+Input!$O$121)*$O$7)/A13taxstdlife))</f>
        <v>n/a</v>
      </c>
      <c r="Q646" s="168" t="str">
        <f>IF(A13taxstdlife="n/a","n/a",IF(Q$3&gt;(A13taxstdlife+$E646),((Input!$O$155+Input!$O$121)*$O$7)-SUM($O646:P646),((Input!$O$155+Input!$O$121)*$O$7)/A13taxstdlife))</f>
        <v>n/a</v>
      </c>
      <c r="R646" s="168" t="str">
        <f>IF(A13taxstdlife="n/a","n/a",IF(R$3&gt;(A13taxstdlife+$E646),((Input!$O$155+Input!$O$121)*$O$7)-SUM($O646:Q646),((Input!$O$155+Input!$O$121)*$O$7)/A13taxstdlife))</f>
        <v>n/a</v>
      </c>
      <c r="S646" s="168" t="str">
        <f>IF(A13taxstdlife="n/a","n/a",IF(S$3&gt;(A13taxstdlife+$E646),((Input!$O$155+Input!$O$121)*$O$7)-SUM($O646:R646),((Input!$O$155+Input!$O$121)*$O$7)/A13taxstdlife))</f>
        <v>n/a</v>
      </c>
      <c r="T646" s="168" t="str">
        <f>IF(A13taxstdlife="n/a","n/a",IF(T$3&gt;(A13taxstdlife+$E646),((Input!$O$155+Input!$O$121)*$O$7)-SUM($O646:S646),((Input!$O$155+Input!$O$121)*$O$7)/A13taxstdlife))</f>
        <v>n/a</v>
      </c>
      <c r="U646" s="168" t="str">
        <f>IF(A13taxstdlife="n/a","n/a",IF(U$3&gt;(A13taxstdlife+$E646),((Input!$O$155+Input!$O$121)*$O$7)-SUM($O646:T646),((Input!$O$155+Input!$O$121)*$O$7)/A13taxstdlife))</f>
        <v>n/a</v>
      </c>
      <c r="V646" s="168" t="str">
        <f>IF(A13taxstdlife="n/a","n/a",IF(V$3&gt;(A13taxstdlife+$E646),((Input!$O$155+Input!$O$121)*$O$7)-SUM($O646:U646),((Input!$O$155+Input!$O$121)*$O$7)/A13taxstdlife))</f>
        <v>n/a</v>
      </c>
      <c r="W646" s="168" t="str">
        <f>IF(A13taxstdlife="n/a","n/a",IF(W$3&gt;(A13taxstdlife+$E646),((Input!$O$155+Input!$O$121)*$O$7)-SUM($O646:V646),((Input!$O$155+Input!$O$121)*$O$7)/A13taxstdlife))</f>
        <v>n/a</v>
      </c>
      <c r="X646" s="168" t="str">
        <f>IF(A13taxstdlife="n/a","n/a",IF(X$3&gt;(A13taxstdlife+$E646),((Input!$O$155+Input!$O$121)*$O$7)-SUM($O646:W646),((Input!$O$155+Input!$O$121)*$O$7)/A13taxstdlife))</f>
        <v>n/a</v>
      </c>
      <c r="Y646" s="168" t="str">
        <f>IF(A13taxstdlife="n/a","n/a",IF(Y$3&gt;(A13taxstdlife+$E646),((Input!$O$155+Input!$O$121)*$O$7)-SUM($O646:X646),((Input!$O$155+Input!$O$121)*$O$7)/A13taxstdlife))</f>
        <v>n/a</v>
      </c>
      <c r="Z646" s="168" t="str">
        <f>IF(A13taxstdlife="n/a","n/a",IF(Z$3&gt;(A13taxstdlife+$E646),((Input!$O$155+Input!$O$121)*$O$7)-SUM($O646:Y646),((Input!$O$155+Input!$O$121)*$O$7)/A13taxstdlife))</f>
        <v>n/a</v>
      </c>
      <c r="AA646" s="168" t="str">
        <f>IF(A13taxstdlife="n/a","n/a",IF(AA$3&gt;(A13taxstdlife+$E646),((Input!$O$155+Input!$O$121)*$O$7)-SUM($O646:Z646),((Input!$O$155+Input!$O$121)*$O$7)/A13taxstdlife))</f>
        <v>n/a</v>
      </c>
      <c r="AB646" s="168" t="str">
        <f>IF(A13taxstdlife="n/a","n/a",IF(AB$3&gt;(A13taxstdlife+$E646),((Input!$O$155+Input!$O$121)*$O$7)-SUM($O646:AA646),((Input!$O$155+Input!$O$121)*$O$7)/A13taxstdlife))</f>
        <v>n/a</v>
      </c>
      <c r="AC646" s="168" t="str">
        <f>IF(A13taxstdlife="n/a","n/a",IF(AC$3&gt;(A13taxstdlife+$E646),((Input!$O$155+Input!$O$121)*$O$7)-SUM($O646:AB646),((Input!$O$155+Input!$O$121)*$O$7)/A13taxstdlife))</f>
        <v>n/a</v>
      </c>
      <c r="AD646" s="168" t="str">
        <f>IF(A13taxstdlife="n/a","n/a",IF(AD$3&gt;(A13taxstdlife+$E646),((Input!$O$155+Input!$O$121)*$O$7)-SUM($O646:AC646),((Input!$O$155+Input!$O$121)*$O$7)/A13taxstdlife))</f>
        <v>n/a</v>
      </c>
      <c r="AE646" s="168" t="str">
        <f>IF(A13taxstdlife="n/a","n/a",IF(AE$3&gt;(A13taxstdlife+$E646),((Input!$O$155+Input!$O$121)*$O$7)-SUM($O646:AD646),((Input!$O$155+Input!$O$121)*$O$7)/A13taxstdlife))</f>
        <v>n/a</v>
      </c>
      <c r="AF646" s="168" t="str">
        <f>IF(A13taxstdlife="n/a","n/a",IF(AF$3&gt;(A13taxstdlife+$E646),((Input!$O$155+Input!$O$121)*$O$7)-SUM($O646:AE646),((Input!$O$155+Input!$O$121)*$O$7)/A13taxstdlife))</f>
        <v>n/a</v>
      </c>
      <c r="AG646" s="168" t="str">
        <f>IF(A13taxstdlife="n/a","n/a",IF(AG$3&gt;(A13taxstdlife+$E646),((Input!$O$155+Input!$O$121)*$O$7)-SUM($O646:AF646),((Input!$O$155+Input!$O$121)*$O$7)/A13taxstdlife))</f>
        <v>n/a</v>
      </c>
      <c r="AH646" s="168" t="str">
        <f>IF(A13taxstdlife="n/a","n/a",IF(AH$3&gt;(A13taxstdlife+$E646),((Input!$O$155+Input!$O$121)*$O$7)-SUM($O646:AG646),((Input!$O$155+Input!$O$121)*$O$7)/A13taxstdlife))</f>
        <v>n/a</v>
      </c>
      <c r="AI646" s="168" t="str">
        <f>IF(A13taxstdlife="n/a","n/a",IF(AI$3&gt;(A13taxstdlife+$E646),((Input!$O$155+Input!$O$121)*$O$7)-SUM($O646:AH646),((Input!$O$155+Input!$O$121)*$O$7)/A13taxstdlife))</f>
        <v>n/a</v>
      </c>
      <c r="AJ646" s="168" t="str">
        <f>IF(A13taxstdlife="n/a","n/a",IF(AJ$3&gt;(A13taxstdlife+$E646),((Input!$O$155+Input!$O$121)*$O$7)-SUM($O646:AI646),((Input!$O$155+Input!$O$121)*$O$7)/A13taxstdlife))</f>
        <v>n/a</v>
      </c>
      <c r="AK646" s="168" t="str">
        <f>IF(A13taxstdlife="n/a","n/a",IF(AK$3&gt;(A13taxstdlife+$E646),((Input!$O$155+Input!$O$121)*$O$7)-SUM($O646:AJ646),((Input!$O$155+Input!$O$121)*$O$7)/A13taxstdlife))</f>
        <v>n/a</v>
      </c>
      <c r="AL646" s="168" t="str">
        <f>IF(A13taxstdlife="n/a","n/a",IF(AL$3&gt;(A13taxstdlife+$E646),((Input!$O$155+Input!$O$121)*$O$7)-SUM($O646:AK646),((Input!$O$155+Input!$O$121)*$O$7)/A13taxstdlife))</f>
        <v>n/a</v>
      </c>
      <c r="AM646" s="168" t="str">
        <f>IF(A13taxstdlife="n/a","n/a",IF(AM$3&gt;(A13taxstdlife+$E646),((Input!$O$155+Input!$O$121)*$O$7)-SUM($O646:AL646),((Input!$O$155+Input!$O$121)*$O$7)/A13taxstdlife))</f>
        <v>n/a</v>
      </c>
      <c r="AN646" s="168" t="str">
        <f>IF(A13taxstdlife="n/a","n/a",IF(AN$3&gt;(A13taxstdlife+$E646),((Input!$O$155+Input!$O$121)*$O$7)-SUM($O646:AM646),((Input!$O$155+Input!$O$121)*$O$7)/A13taxstdlife))</f>
        <v>n/a</v>
      </c>
      <c r="AO646" s="168" t="str">
        <f>IF(A13taxstdlife="n/a","n/a",IF(AO$3&gt;(A13taxstdlife+$E646),((Input!$O$155+Input!$O$121)*$O$7)-SUM($O646:AN646),((Input!$O$155+Input!$O$121)*$O$7)/A13taxstdlife))</f>
        <v>n/a</v>
      </c>
      <c r="AP646" s="168" t="str">
        <f>IF(A13taxstdlife="n/a","n/a",IF(AP$3&gt;(A13taxstdlife+$E646),((Input!$O$155+Input!$O$121)*$O$7)-SUM($O646:AO646),((Input!$O$155+Input!$O$121)*$O$7)/A13taxstdlife))</f>
        <v>n/a</v>
      </c>
      <c r="AQ646" s="168" t="str">
        <f>IF(A13taxstdlife="n/a","n/a",IF(AQ$3&gt;(A13taxstdlife+$E646),((Input!$O$155+Input!$O$121)*$O$7)-SUM($O646:AP646),((Input!$O$155+Input!$O$121)*$O$7)/A13taxstdlife))</f>
        <v>n/a</v>
      </c>
      <c r="AR646" s="168" t="str">
        <f>IF(A13taxstdlife="n/a","n/a",IF(AR$3&gt;(A13taxstdlife+$E646),((Input!$O$155+Input!$O$121)*$O$7)-SUM($O646:AQ646),((Input!$O$155+Input!$O$121)*$O$7)/A13taxstdlife))</f>
        <v>n/a</v>
      </c>
      <c r="AS646" s="168" t="str">
        <f>IF(A13taxstdlife="n/a","n/a",IF(AS$3&gt;(A13taxstdlife+$E646),((Input!$O$155+Input!$O$121)*$O$7)-SUM($O646:AR646),((Input!$O$155+Input!$O$121)*$O$7)/A13taxstdlife))</f>
        <v>n/a</v>
      </c>
      <c r="AT646" s="168" t="str">
        <f>IF(A13taxstdlife="n/a","n/a",IF(AT$3&gt;(A13taxstdlife+$E646),((Input!$O$155+Input!$O$121)*$O$7)-SUM($O646:AS646),((Input!$O$155+Input!$O$121)*$O$7)/A13taxstdlife))</f>
        <v>n/a</v>
      </c>
      <c r="AU646" s="168" t="str">
        <f>IF(A13taxstdlife="n/a","n/a",IF(AU$3&gt;(A13taxstdlife+$E646),((Input!$O$155+Input!$O$121)*$O$7)-SUM($O646:AT646),((Input!$O$155+Input!$O$121)*$O$7)/A13taxstdlife))</f>
        <v>n/a</v>
      </c>
      <c r="AV646" s="168" t="str">
        <f>IF(A13taxstdlife="n/a","n/a",IF(AV$3&gt;(A13taxstdlife+$E646),((Input!$O$155+Input!$O$121)*$O$7)-SUM($O646:AU646),((Input!$O$155+Input!$O$121)*$O$7)/A13taxstdlife))</f>
        <v>n/a</v>
      </c>
      <c r="AW646" s="168" t="str">
        <f>IF(A13taxstdlife="n/a","n/a",IF(AW$3&gt;(A13taxstdlife+$E646),((Input!$O$155+Input!$O$121)*$O$7)-SUM($O646:AV646),((Input!$O$155+Input!$O$121)*$O$7)/A13taxstdlife))</f>
        <v>n/a</v>
      </c>
      <c r="AX646" s="168" t="str">
        <f>IF(A13taxstdlife="n/a","n/a",IF(AX$3&gt;(A13taxstdlife+$E646),((Input!$O$155+Input!$O$121)*$O$7)-SUM($O646:AW646),((Input!$O$155+Input!$O$121)*$O$7)/A13taxstdlife))</f>
        <v>n/a</v>
      </c>
      <c r="AY646" s="168" t="str">
        <f>IF(A13taxstdlife="n/a","n/a",IF(AY$3&gt;(A13taxstdlife+$E646),((Input!$O$155+Input!$O$121)*$O$7)-SUM($O646:AX646),((Input!$O$155+Input!$O$121)*$O$7)/A13taxstdlife))</f>
        <v>n/a</v>
      </c>
      <c r="AZ646" s="168" t="str">
        <f>IF(A13taxstdlife="n/a","n/a",IF(AZ$3&gt;(A13taxstdlife+$E646),((Input!$O$155+Input!$O$121)*$O$7)-SUM($O646:AY646),((Input!$O$155+Input!$O$121)*$O$7)/A13taxstdlife))</f>
        <v>n/a</v>
      </c>
      <c r="BA646" s="168" t="str">
        <f>IF(A13taxstdlife="n/a","n/a",IF(BA$3&gt;(A13taxstdlife+$E646),((Input!$O$155+Input!$O$121)*$O$7)-SUM($O646:AZ646),((Input!$O$155+Input!$O$121)*$O$7)/A13taxstdlife))</f>
        <v>n/a</v>
      </c>
      <c r="BB646" s="168" t="str">
        <f>IF(A13taxstdlife="n/a","n/a",IF(BB$3&gt;(A13taxstdlife+$E646),((Input!$O$155+Input!$O$121)*$O$7)-SUM($O646:BA646),((Input!$O$155+Input!$O$121)*$O$7)/A13taxstdlife))</f>
        <v>n/a</v>
      </c>
      <c r="BC646" s="168" t="str">
        <f>IF(A13taxstdlife="n/a","n/a",IF(BC$3&gt;(A13taxstdlife+$E646),((Input!$O$155+Input!$O$121)*$O$7)-SUM($O646:BB646),((Input!$O$155+Input!$O$121)*$O$7)/A13taxstdlife))</f>
        <v>n/a</v>
      </c>
      <c r="BD646" s="168" t="str">
        <f>IF(A13taxstdlife="n/a","n/a",IF(BD$3&gt;(A13taxstdlife+$E646),((Input!$O$155+Input!$O$121)*$O$7)-SUM($O646:BC646),((Input!$O$155+Input!$O$121)*$O$7)/A13taxstdlife))</f>
        <v>n/a</v>
      </c>
      <c r="BE646" s="168" t="str">
        <f>IF(A13taxstdlife="n/a","n/a",IF(BE$3&gt;(A13taxstdlife+$E646),((Input!$O$155+Input!$O$121)*$O$7)-SUM($O646:BD646),((Input!$O$155+Input!$O$121)*$O$7)/A13taxstdlife))</f>
        <v>n/a</v>
      </c>
      <c r="BF646" s="168" t="str">
        <f>IF(A13taxstdlife="n/a","n/a",IF(BF$3&gt;(A13taxstdlife+$E646),((Input!$O$155+Input!$O$121)*$O$7)-SUM($O646:BE646),((Input!$O$155+Input!$O$121)*$O$7)/A13taxstdlife))</f>
        <v>n/a</v>
      </c>
      <c r="BG646" s="168" t="str">
        <f>IF(A13taxstdlife="n/a","n/a",IF(BG$3&gt;(A13taxstdlife+$E646),((Input!$O$155+Input!$O$121)*$O$7)-SUM($O646:BF646),((Input!$O$155+Input!$O$121)*$O$7)/A13taxstdlife))</f>
        <v>n/a</v>
      </c>
      <c r="BH646" s="168" t="str">
        <f>IF(A13taxstdlife="n/a","n/a",IF(BH$3&gt;(A13taxstdlife+$E646),((Input!$O$155+Input!$O$121)*$O$7)-SUM($O646:BG646),((Input!$O$155+Input!$O$121)*$O$7)/A13taxstdlife))</f>
        <v>n/a</v>
      </c>
      <c r="BI646" s="168" t="str">
        <f>IF(A13taxstdlife="n/a","n/a",IF(BI$3&gt;(A13taxstdlife+$E646),((Input!$O$155+Input!$O$121)*$O$7)-SUM($O646:BH646),((Input!$O$155+Input!$O$121)*$O$7)/A13taxstdlife))</f>
        <v>n/a</v>
      </c>
      <c r="BJ646" s="20"/>
      <c r="BK646" s="20"/>
      <c r="BL646"/>
      <c r="BM646"/>
      <c r="BN646"/>
      <c r="BO646"/>
      <c r="BP646"/>
      <c r="BQ646"/>
      <c r="BR646"/>
      <c r="BS646"/>
      <c r="BT646"/>
      <c r="BU646"/>
      <c r="BV646"/>
      <c r="BW646"/>
      <c r="BX646"/>
      <c r="BY646"/>
      <c r="BZ646"/>
      <c r="CA646"/>
      <c r="CB646"/>
      <c r="CC646"/>
      <c r="CD646"/>
      <c r="CE646"/>
      <c r="CF646"/>
      <c r="CG646"/>
      <c r="CH646"/>
      <c r="CI646"/>
      <c r="CJ646"/>
      <c r="CK646"/>
      <c r="CL646"/>
      <c r="CM646"/>
      <c r="CN646"/>
      <c r="CO646"/>
      <c r="CP646"/>
      <c r="CQ646"/>
      <c r="CR646"/>
      <c r="CS646"/>
      <c r="CT646"/>
      <c r="CU646"/>
      <c r="CV646"/>
      <c r="CW646"/>
      <c r="CX646"/>
      <c r="CY646"/>
      <c r="CZ646"/>
      <c r="DA646"/>
      <c r="DB646"/>
      <c r="DC646"/>
      <c r="DD646"/>
      <c r="DE646"/>
      <c r="DF646"/>
      <c r="DG646"/>
      <c r="DH646"/>
      <c r="DI646"/>
      <c r="DJ646"/>
      <c r="DK646"/>
      <c r="DL646"/>
      <c r="DM646"/>
      <c r="DN646"/>
      <c r="DO646"/>
      <c r="DP646"/>
      <c r="DQ646"/>
      <c r="DR646"/>
      <c r="DS646"/>
      <c r="DT646"/>
      <c r="DU646"/>
      <c r="DV646"/>
      <c r="DW646"/>
      <c r="DX646"/>
      <c r="DY646"/>
      <c r="DZ646"/>
      <c r="EA646"/>
      <c r="EB646"/>
      <c r="EC646"/>
      <c r="ED646"/>
      <c r="EE646"/>
      <c r="EF646"/>
      <c r="EG646"/>
      <c r="EH646"/>
      <c r="EI646"/>
      <c r="EJ646"/>
      <c r="EK646"/>
      <c r="EL646"/>
      <c r="EM646"/>
      <c r="EN646"/>
      <c r="EO646"/>
      <c r="EP646"/>
      <c r="EQ646"/>
      <c r="ER646"/>
      <c r="ES646"/>
      <c r="ET646"/>
      <c r="EU646"/>
      <c r="EV646"/>
      <c r="EW646"/>
      <c r="EX646"/>
      <c r="EY646"/>
      <c r="EZ646"/>
      <c r="FA646"/>
      <c r="FB646"/>
      <c r="FC646"/>
      <c r="FD646"/>
      <c r="FE646"/>
      <c r="FF646"/>
      <c r="FG646"/>
      <c r="FH646"/>
      <c r="FI646"/>
      <c r="FJ646"/>
      <c r="FK646"/>
      <c r="FL646"/>
      <c r="FM646"/>
      <c r="FN646"/>
      <c r="FO646"/>
      <c r="FP646"/>
      <c r="FQ646"/>
      <c r="FR646"/>
      <c r="FS646"/>
      <c r="FT646"/>
      <c r="FU646"/>
      <c r="FV646"/>
      <c r="FW646"/>
      <c r="FX646"/>
      <c r="FY646"/>
      <c r="FZ646"/>
      <c r="GA646"/>
      <c r="GB646"/>
      <c r="GC646"/>
      <c r="GD646"/>
      <c r="GE646"/>
      <c r="GF646"/>
      <c r="GG646"/>
      <c r="GH646"/>
      <c r="GI646"/>
      <c r="GJ646"/>
      <c r="GK646"/>
      <c r="GL646"/>
      <c r="GM646"/>
      <c r="GN646"/>
      <c r="GO646"/>
      <c r="GP646"/>
      <c r="GQ646"/>
      <c r="GR646"/>
      <c r="GS646"/>
      <c r="GT646"/>
      <c r="GU646"/>
      <c r="GV646"/>
      <c r="GW646"/>
      <c r="GX646"/>
      <c r="GY646"/>
      <c r="GZ646"/>
      <c r="HA646"/>
      <c r="HB646"/>
      <c r="HC646"/>
      <c r="HD646"/>
      <c r="HE646"/>
      <c r="HF646"/>
      <c r="HG646"/>
      <c r="HH646"/>
      <c r="HI646"/>
      <c r="HJ646"/>
      <c r="HK646"/>
      <c r="HL646"/>
      <c r="HM646"/>
      <c r="HN646"/>
      <c r="HO646"/>
      <c r="HP646"/>
      <c r="HQ646"/>
      <c r="HR646"/>
      <c r="HS646"/>
      <c r="HT646"/>
      <c r="HU646"/>
      <c r="HV646"/>
      <c r="HW646"/>
      <c r="HX646"/>
      <c r="HY646"/>
      <c r="HZ646"/>
      <c r="IA646"/>
      <c r="IB646"/>
      <c r="IC646"/>
      <c r="ID646"/>
      <c r="IE646"/>
      <c r="IF646"/>
      <c r="IG646"/>
      <c r="IH646"/>
      <c r="II646"/>
      <c r="IJ646"/>
      <c r="IK646"/>
      <c r="IL646"/>
      <c r="IM646"/>
      <c r="IN646"/>
      <c r="IO646"/>
      <c r="IP646"/>
      <c r="IQ646"/>
      <c r="IR646"/>
      <c r="IS646"/>
      <c r="IT646"/>
      <c r="IU646"/>
      <c r="IV646"/>
    </row>
    <row r="647" spans="1:256" s="5" customFormat="1" hidden="1" outlineLevel="2">
      <c r="A647" s="20"/>
      <c r="B647" s="20"/>
      <c r="C647" s="38"/>
      <c r="D647" s="641"/>
      <c r="E647" s="288">
        <v>10</v>
      </c>
      <c r="F647" s="40"/>
      <c r="G647" s="313"/>
      <c r="H647" s="315"/>
      <c r="I647" s="315"/>
      <c r="J647" s="315"/>
      <c r="K647" s="315"/>
      <c r="L647" s="315"/>
      <c r="M647" s="315"/>
      <c r="N647" s="315"/>
      <c r="O647" s="315"/>
      <c r="P647" s="314"/>
      <c r="Q647" s="168" t="str">
        <f>IF(A13taxstdlife="n/a","n/a",IF(Q$3&gt;(A13taxstdlife+$E647),((Input!$P$155+Input!$P$121)*$P$7)-SUM($P647:P647),((Input!$P$155+Input!$P$121)*$P$7)/A13taxstdlife))</f>
        <v>n/a</v>
      </c>
      <c r="R647" s="168" t="str">
        <f>IF(A13taxstdlife="n/a","n/a",IF(R$3&gt;(A13taxstdlife+$E647),((Input!$P$155+Input!$P$121)*$P$7)-SUM($P647:Q647),((Input!$P$155+Input!$P$121)*$P$7)/A13taxstdlife))</f>
        <v>n/a</v>
      </c>
      <c r="S647" s="168" t="str">
        <f>IF(A13taxstdlife="n/a","n/a",IF(S$3&gt;(A13taxstdlife+$E647),((Input!$P$155+Input!$P$121)*$P$7)-SUM($P647:R647),((Input!$P$155+Input!$P$121)*$P$7)/A13taxstdlife))</f>
        <v>n/a</v>
      </c>
      <c r="T647" s="168" t="str">
        <f>IF(A13taxstdlife="n/a","n/a",IF(T$3&gt;(A13taxstdlife+$E647),((Input!$P$155+Input!$P$121)*$P$7)-SUM($P647:S647),((Input!$P$155+Input!$P$121)*$P$7)/A13taxstdlife))</f>
        <v>n/a</v>
      </c>
      <c r="U647" s="168" t="str">
        <f>IF(A13taxstdlife="n/a","n/a",IF(U$3&gt;(A13taxstdlife+$E647),((Input!$P$155+Input!$P$121)*$P$7)-SUM($P647:T647),((Input!$P$155+Input!$P$121)*$P$7)/A13taxstdlife))</f>
        <v>n/a</v>
      </c>
      <c r="V647" s="168" t="str">
        <f>IF(A13taxstdlife="n/a","n/a",IF(V$3&gt;(A13taxstdlife+$E647),((Input!$P$155+Input!$P$121)*$P$7)-SUM($P647:U647),((Input!$P$155+Input!$P$121)*$P$7)/A13taxstdlife))</f>
        <v>n/a</v>
      </c>
      <c r="W647" s="168" t="str">
        <f>IF(A13taxstdlife="n/a","n/a",IF(W$3&gt;(A13taxstdlife+$E647),((Input!$P$155+Input!$P$121)*$P$7)-SUM($P647:V647),((Input!$P$155+Input!$P$121)*$P$7)/A13taxstdlife))</f>
        <v>n/a</v>
      </c>
      <c r="X647" s="168" t="str">
        <f>IF(A13taxstdlife="n/a","n/a",IF(X$3&gt;(A13taxstdlife+$E647),((Input!$P$155+Input!$P$121)*$P$7)-SUM($P647:W647),((Input!$P$155+Input!$P$121)*$P$7)/A13taxstdlife))</f>
        <v>n/a</v>
      </c>
      <c r="Y647" s="168" t="str">
        <f>IF(A13taxstdlife="n/a","n/a",IF(Y$3&gt;(A13taxstdlife+$E647),((Input!$P$155+Input!$P$121)*$P$7)-SUM($P647:X647),((Input!$P$155+Input!$P$121)*$P$7)/A13taxstdlife))</f>
        <v>n/a</v>
      </c>
      <c r="Z647" s="168" t="str">
        <f>IF(A13taxstdlife="n/a","n/a",IF(Z$3&gt;(A13taxstdlife+$E647),((Input!$P$155+Input!$P$121)*$P$7)-SUM($P647:Y647),((Input!$P$155+Input!$P$121)*$P$7)/A13taxstdlife))</f>
        <v>n/a</v>
      </c>
      <c r="AA647" s="168" t="str">
        <f>IF(A13taxstdlife="n/a","n/a",IF(AA$3&gt;(A13taxstdlife+$E647),((Input!$P$155+Input!$P$121)*$P$7)-SUM($P647:Z647),((Input!$P$155+Input!$P$121)*$P$7)/A13taxstdlife))</f>
        <v>n/a</v>
      </c>
      <c r="AB647" s="168" t="str">
        <f>IF(A13taxstdlife="n/a","n/a",IF(AB$3&gt;(A13taxstdlife+$E647),((Input!$P$155+Input!$P$121)*$P$7)-SUM($P647:AA647),((Input!$P$155+Input!$P$121)*$P$7)/A13taxstdlife))</f>
        <v>n/a</v>
      </c>
      <c r="AC647" s="168" t="str">
        <f>IF(A13taxstdlife="n/a","n/a",IF(AC$3&gt;(A13taxstdlife+$E647),((Input!$P$155+Input!$P$121)*$P$7)-SUM($P647:AB647),((Input!$P$155+Input!$P$121)*$P$7)/A13taxstdlife))</f>
        <v>n/a</v>
      </c>
      <c r="AD647" s="168" t="str">
        <f>IF(A13taxstdlife="n/a","n/a",IF(AD$3&gt;(A13taxstdlife+$E647),((Input!$P$155+Input!$P$121)*$P$7)-SUM($P647:AC647),((Input!$P$155+Input!$P$121)*$P$7)/A13taxstdlife))</f>
        <v>n/a</v>
      </c>
      <c r="AE647" s="168" t="str">
        <f>IF(A13taxstdlife="n/a","n/a",IF(AE$3&gt;(A13taxstdlife+$E647),((Input!$P$155+Input!$P$121)*$P$7)-SUM($P647:AD647),((Input!$P$155+Input!$P$121)*$P$7)/A13taxstdlife))</f>
        <v>n/a</v>
      </c>
      <c r="AF647" s="168" t="str">
        <f>IF(A13taxstdlife="n/a","n/a",IF(AF$3&gt;(A13taxstdlife+$E647),((Input!$P$155+Input!$P$121)*$P$7)-SUM($P647:AE647),((Input!$P$155+Input!$P$121)*$P$7)/A13taxstdlife))</f>
        <v>n/a</v>
      </c>
      <c r="AG647" s="168" t="str">
        <f>IF(A13taxstdlife="n/a","n/a",IF(AG$3&gt;(A13taxstdlife+$E647),((Input!$P$155+Input!$P$121)*$P$7)-SUM($P647:AF647),((Input!$P$155+Input!$P$121)*$P$7)/A13taxstdlife))</f>
        <v>n/a</v>
      </c>
      <c r="AH647" s="168" t="str">
        <f>IF(A13taxstdlife="n/a","n/a",IF(AH$3&gt;(A13taxstdlife+$E647),((Input!$P$155+Input!$P$121)*$P$7)-SUM($P647:AG647),((Input!$P$155+Input!$P$121)*$P$7)/A13taxstdlife))</f>
        <v>n/a</v>
      </c>
      <c r="AI647" s="168" t="str">
        <f>IF(A13taxstdlife="n/a","n/a",IF(AI$3&gt;(A13taxstdlife+$E647),((Input!$P$155+Input!$P$121)*$P$7)-SUM($P647:AH647),((Input!$P$155+Input!$P$121)*$P$7)/A13taxstdlife))</f>
        <v>n/a</v>
      </c>
      <c r="AJ647" s="168" t="str">
        <f>IF(A13taxstdlife="n/a","n/a",IF(AJ$3&gt;(A13taxstdlife+$E647),((Input!$P$155+Input!$P$121)*$P$7)-SUM($P647:AI647),((Input!$P$155+Input!$P$121)*$P$7)/A13taxstdlife))</f>
        <v>n/a</v>
      </c>
      <c r="AK647" s="168" t="str">
        <f>IF(A13taxstdlife="n/a","n/a",IF(AK$3&gt;(A13taxstdlife+$E647),((Input!$P$155+Input!$P$121)*$P$7)-SUM($P647:AJ647),((Input!$P$155+Input!$P$121)*$P$7)/A13taxstdlife))</f>
        <v>n/a</v>
      </c>
      <c r="AL647" s="168" t="str">
        <f>IF(A13taxstdlife="n/a","n/a",IF(AL$3&gt;(A13taxstdlife+$E647),((Input!$P$155+Input!$P$121)*$P$7)-SUM($P647:AK647),((Input!$P$155+Input!$P$121)*$P$7)/A13taxstdlife))</f>
        <v>n/a</v>
      </c>
      <c r="AM647" s="168" t="str">
        <f>IF(A13taxstdlife="n/a","n/a",IF(AM$3&gt;(A13taxstdlife+$E647),((Input!$P$155+Input!$P$121)*$P$7)-SUM($P647:AL647),((Input!$P$155+Input!$P$121)*$P$7)/A13taxstdlife))</f>
        <v>n/a</v>
      </c>
      <c r="AN647" s="168" t="str">
        <f>IF(A13taxstdlife="n/a","n/a",IF(AN$3&gt;(A13taxstdlife+$E647),((Input!$P$155+Input!$P$121)*$P$7)-SUM($P647:AM647),((Input!$P$155+Input!$P$121)*$P$7)/A13taxstdlife))</f>
        <v>n/a</v>
      </c>
      <c r="AO647" s="168" t="str">
        <f>IF(A13taxstdlife="n/a","n/a",IF(AO$3&gt;(A13taxstdlife+$E647),((Input!$P$155+Input!$P$121)*$P$7)-SUM($P647:AN647),((Input!$P$155+Input!$P$121)*$P$7)/A13taxstdlife))</f>
        <v>n/a</v>
      </c>
      <c r="AP647" s="168" t="str">
        <f>IF(A13taxstdlife="n/a","n/a",IF(AP$3&gt;(A13taxstdlife+$E647),((Input!$P$155+Input!$P$121)*$P$7)-SUM($P647:AO647),((Input!$P$155+Input!$P$121)*$P$7)/A13taxstdlife))</f>
        <v>n/a</v>
      </c>
      <c r="AQ647" s="168" t="str">
        <f>IF(A13taxstdlife="n/a","n/a",IF(AQ$3&gt;(A13taxstdlife+$E647),((Input!$P$155+Input!$P$121)*$P$7)-SUM($P647:AP647),((Input!$P$155+Input!$P$121)*$P$7)/A13taxstdlife))</f>
        <v>n/a</v>
      </c>
      <c r="AR647" s="168" t="str">
        <f>IF(A13taxstdlife="n/a","n/a",IF(AR$3&gt;(A13taxstdlife+$E647),((Input!$P$155+Input!$P$121)*$P$7)-SUM($P647:AQ647),((Input!$P$155+Input!$P$121)*$P$7)/A13taxstdlife))</f>
        <v>n/a</v>
      </c>
      <c r="AS647" s="168" t="str">
        <f>IF(A13taxstdlife="n/a","n/a",IF(AS$3&gt;(A13taxstdlife+$E647),((Input!$P$155+Input!$P$121)*$P$7)-SUM($P647:AR647),((Input!$P$155+Input!$P$121)*$P$7)/A13taxstdlife))</f>
        <v>n/a</v>
      </c>
      <c r="AT647" s="168" t="str">
        <f>IF(A13taxstdlife="n/a","n/a",IF(AT$3&gt;(A13taxstdlife+$E647),((Input!$P$155+Input!$P$121)*$P$7)-SUM($P647:AS647),((Input!$P$155+Input!$P$121)*$P$7)/A13taxstdlife))</f>
        <v>n/a</v>
      </c>
      <c r="AU647" s="168" t="str">
        <f>IF(A13taxstdlife="n/a","n/a",IF(AU$3&gt;(A13taxstdlife+$E647),((Input!$P$155+Input!$P$121)*$P$7)-SUM($P647:AT647),((Input!$P$155+Input!$P$121)*$P$7)/A13taxstdlife))</f>
        <v>n/a</v>
      </c>
      <c r="AV647" s="168" t="str">
        <f>IF(A13taxstdlife="n/a","n/a",IF(AV$3&gt;(A13taxstdlife+$E647),((Input!$P$155+Input!$P$121)*$P$7)-SUM($P647:AU647),((Input!$P$155+Input!$P$121)*$P$7)/A13taxstdlife))</f>
        <v>n/a</v>
      </c>
      <c r="AW647" s="168" t="str">
        <f>IF(A13taxstdlife="n/a","n/a",IF(AW$3&gt;(A13taxstdlife+$E647),((Input!$P$155+Input!$P$121)*$P$7)-SUM($P647:AV647),((Input!$P$155+Input!$P$121)*$P$7)/A13taxstdlife))</f>
        <v>n/a</v>
      </c>
      <c r="AX647" s="168" t="str">
        <f>IF(A13taxstdlife="n/a","n/a",IF(AX$3&gt;(A13taxstdlife+$E647),((Input!$P$155+Input!$P$121)*$P$7)-SUM($P647:AW647),((Input!$P$155+Input!$P$121)*$P$7)/A13taxstdlife))</f>
        <v>n/a</v>
      </c>
      <c r="AY647" s="168" t="str">
        <f>IF(A13taxstdlife="n/a","n/a",IF(AY$3&gt;(A13taxstdlife+$E647),((Input!$P$155+Input!$P$121)*$P$7)-SUM($P647:AX647),((Input!$P$155+Input!$P$121)*$P$7)/A13taxstdlife))</f>
        <v>n/a</v>
      </c>
      <c r="AZ647" s="168" t="str">
        <f>IF(A13taxstdlife="n/a","n/a",IF(AZ$3&gt;(A13taxstdlife+$E647),((Input!$P$155+Input!$P$121)*$P$7)-SUM($P647:AY647),((Input!$P$155+Input!$P$121)*$P$7)/A13taxstdlife))</f>
        <v>n/a</v>
      </c>
      <c r="BA647" s="168" t="str">
        <f>IF(A13taxstdlife="n/a","n/a",IF(BA$3&gt;(A13taxstdlife+$E647),((Input!$P$155+Input!$P$121)*$P$7)-SUM($P647:AZ647),((Input!$P$155+Input!$P$121)*$P$7)/A13taxstdlife))</f>
        <v>n/a</v>
      </c>
      <c r="BB647" s="168" t="str">
        <f>IF(A13taxstdlife="n/a","n/a",IF(BB$3&gt;(A13taxstdlife+$E647),((Input!$P$155+Input!$P$121)*$P$7)-SUM($P647:BA647),((Input!$P$155+Input!$P$121)*$P$7)/A13taxstdlife))</f>
        <v>n/a</v>
      </c>
      <c r="BC647" s="168" t="str">
        <f>IF(A13taxstdlife="n/a","n/a",IF(BC$3&gt;(A13taxstdlife+$E647),((Input!$P$155+Input!$P$121)*$P$7)-SUM($P647:BB647),((Input!$P$155+Input!$P$121)*$P$7)/A13taxstdlife))</f>
        <v>n/a</v>
      </c>
      <c r="BD647" s="168" t="str">
        <f>IF(A13taxstdlife="n/a","n/a",IF(BD$3&gt;(A13taxstdlife+$E647),((Input!$P$155+Input!$P$121)*$P$7)-SUM($P647:BC647),((Input!$P$155+Input!$P$121)*$P$7)/A13taxstdlife))</f>
        <v>n/a</v>
      </c>
      <c r="BE647" s="168" t="str">
        <f>IF(A13taxstdlife="n/a","n/a",IF(BE$3&gt;(A13taxstdlife+$E647),((Input!$P$155+Input!$P$121)*$P$7)-SUM($P647:BD647),((Input!$P$155+Input!$P$121)*$P$7)/A13taxstdlife))</f>
        <v>n/a</v>
      </c>
      <c r="BF647" s="168" t="str">
        <f>IF(A13taxstdlife="n/a","n/a",IF(BF$3&gt;(A13taxstdlife+$E647),((Input!$P$155+Input!$P$121)*$P$7)-SUM($P647:BE647),((Input!$P$155+Input!$P$121)*$P$7)/A13taxstdlife))</f>
        <v>n/a</v>
      </c>
      <c r="BG647" s="168" t="str">
        <f>IF(A13taxstdlife="n/a","n/a",IF(BG$3&gt;(A13taxstdlife+$E647),((Input!$P$155+Input!$P$121)*$P$7)-SUM($P647:BF647),((Input!$P$155+Input!$P$121)*$P$7)/A13taxstdlife))</f>
        <v>n/a</v>
      </c>
      <c r="BH647" s="168" t="str">
        <f>IF(A13taxstdlife="n/a","n/a",IF(BH$3&gt;(A13taxstdlife+$E647),((Input!$P$155+Input!$P$121)*$P$7)-SUM($P647:BG647),((Input!$P$155+Input!$P$121)*$P$7)/A13taxstdlife))</f>
        <v>n/a</v>
      </c>
      <c r="BI647" s="168" t="str">
        <f>IF(A13taxstdlife="n/a","n/a",IF(BI$3&gt;(A13taxstdlife+$E647),((Input!$P$155+Input!$P$121)*$P$7)-SUM($P647:BH647),((Input!$P$155+Input!$P$121)*$P$7)/A13taxstdlife))</f>
        <v>n/a</v>
      </c>
      <c r="BJ647" s="20"/>
      <c r="BK647" s="20"/>
      <c r="BL647"/>
      <c r="BM647"/>
      <c r="BN647"/>
      <c r="BO647"/>
      <c r="BP647"/>
      <c r="BQ647"/>
      <c r="BR647"/>
      <c r="BS647"/>
      <c r="BT647"/>
      <c r="BU647"/>
      <c r="BV647"/>
      <c r="BW647"/>
      <c r="BX647"/>
      <c r="BY647"/>
      <c r="BZ647"/>
      <c r="CA647"/>
      <c r="CB647"/>
      <c r="CC647"/>
      <c r="CD647"/>
      <c r="CE647"/>
      <c r="CF647"/>
      <c r="CG647"/>
      <c r="CH647"/>
      <c r="CI647"/>
      <c r="CJ647"/>
      <c r="CK647"/>
      <c r="CL647"/>
      <c r="CM647"/>
      <c r="CN647"/>
      <c r="CO647"/>
      <c r="CP647"/>
      <c r="CQ647"/>
      <c r="CR647"/>
      <c r="CS647"/>
      <c r="CT647"/>
      <c r="CU647"/>
      <c r="CV647"/>
      <c r="CW647"/>
      <c r="CX647"/>
      <c r="CY647"/>
      <c r="CZ647"/>
      <c r="DA647"/>
      <c r="DB647"/>
      <c r="DC647"/>
      <c r="DD647"/>
      <c r="DE647"/>
      <c r="DF647"/>
      <c r="DG647"/>
      <c r="DH647"/>
      <c r="DI647"/>
      <c r="DJ647"/>
      <c r="DK647"/>
      <c r="DL647"/>
      <c r="DM647"/>
      <c r="DN647"/>
      <c r="DO647"/>
      <c r="DP647"/>
      <c r="DQ647"/>
      <c r="DR647"/>
      <c r="DS647"/>
      <c r="DT647"/>
      <c r="DU647"/>
      <c r="DV647"/>
      <c r="DW647"/>
      <c r="DX647"/>
      <c r="DY647"/>
      <c r="DZ647"/>
      <c r="EA647"/>
      <c r="EB647"/>
      <c r="EC647"/>
      <c r="ED647"/>
      <c r="EE647"/>
      <c r="EF647"/>
      <c r="EG647"/>
      <c r="EH647"/>
      <c r="EI647"/>
      <c r="EJ647"/>
      <c r="EK647"/>
      <c r="EL647"/>
      <c r="EM647"/>
      <c r="EN647"/>
      <c r="EO647"/>
      <c r="EP647"/>
      <c r="EQ647"/>
      <c r="ER647"/>
      <c r="ES647"/>
      <c r="ET647"/>
      <c r="EU647"/>
      <c r="EV647"/>
      <c r="EW647"/>
      <c r="EX647"/>
      <c r="EY647"/>
      <c r="EZ647"/>
      <c r="FA647"/>
      <c r="FB647"/>
      <c r="FC647"/>
      <c r="FD647"/>
      <c r="FE647"/>
      <c r="FF647"/>
      <c r="FG647"/>
      <c r="FH647"/>
      <c r="FI647"/>
      <c r="FJ647"/>
      <c r="FK647"/>
      <c r="FL647"/>
      <c r="FM647"/>
      <c r="FN647"/>
      <c r="FO647"/>
      <c r="FP647"/>
      <c r="FQ647"/>
      <c r="FR647"/>
      <c r="FS647"/>
      <c r="FT647"/>
      <c r="FU647"/>
      <c r="FV647"/>
      <c r="FW647"/>
      <c r="FX647"/>
      <c r="FY647"/>
      <c r="FZ647"/>
      <c r="GA647"/>
      <c r="GB647"/>
      <c r="GC647"/>
      <c r="GD647"/>
      <c r="GE647"/>
      <c r="GF647"/>
      <c r="GG647"/>
      <c r="GH647"/>
      <c r="GI647"/>
      <c r="GJ647"/>
      <c r="GK647"/>
      <c r="GL647"/>
      <c r="GM647"/>
      <c r="GN647"/>
      <c r="GO647"/>
      <c r="GP647"/>
      <c r="GQ647"/>
      <c r="GR647"/>
      <c r="GS647"/>
      <c r="GT647"/>
      <c r="GU647"/>
      <c r="GV647"/>
      <c r="GW647"/>
      <c r="GX647"/>
      <c r="GY647"/>
      <c r="GZ647"/>
      <c r="HA647"/>
      <c r="HB647"/>
      <c r="HC647"/>
      <c r="HD647"/>
      <c r="HE647"/>
      <c r="HF647"/>
      <c r="HG647"/>
      <c r="HH647"/>
      <c r="HI647"/>
      <c r="HJ647"/>
      <c r="HK647"/>
      <c r="HL647"/>
      <c r="HM647"/>
      <c r="HN647"/>
      <c r="HO647"/>
      <c r="HP647"/>
      <c r="HQ647"/>
      <c r="HR647"/>
      <c r="HS647"/>
      <c r="HT647"/>
      <c r="HU647"/>
      <c r="HV647"/>
      <c r="HW647"/>
      <c r="HX647"/>
      <c r="HY647"/>
      <c r="HZ647"/>
      <c r="IA647"/>
      <c r="IB647"/>
      <c r="IC647"/>
      <c r="ID647"/>
      <c r="IE647"/>
      <c r="IF647"/>
      <c r="IG647"/>
      <c r="IH647"/>
      <c r="II647"/>
      <c r="IJ647"/>
      <c r="IK647"/>
      <c r="IL647"/>
      <c r="IM647"/>
      <c r="IN647"/>
      <c r="IO647"/>
      <c r="IP647"/>
      <c r="IQ647"/>
      <c r="IR647"/>
      <c r="IS647"/>
      <c r="IT647"/>
      <c r="IU647"/>
      <c r="IV647"/>
    </row>
    <row r="648" spans="1:256" s="5" customFormat="1" hidden="1" outlineLevel="1">
      <c r="A648" s="20"/>
      <c r="B648" s="20"/>
      <c r="C648" s="38" t="str">
        <f>Asset13</f>
        <v>Land and Easements</v>
      </c>
      <c r="D648" s="20"/>
      <c r="E648" s="20"/>
      <c r="F648" s="35"/>
      <c r="G648" s="163">
        <f t="shared" ref="G648:AL648" si="130">SUM(G636:G647)</f>
        <v>0</v>
      </c>
      <c r="H648" s="163">
        <f t="shared" si="130"/>
        <v>0</v>
      </c>
      <c r="I648" s="163">
        <f t="shared" si="130"/>
        <v>0</v>
      </c>
      <c r="J648" s="163">
        <f t="shared" si="130"/>
        <v>0</v>
      </c>
      <c r="K648" s="163">
        <f t="shared" si="130"/>
        <v>0</v>
      </c>
      <c r="L648" s="163">
        <f t="shared" si="130"/>
        <v>0</v>
      </c>
      <c r="M648" s="163">
        <f t="shared" si="130"/>
        <v>0</v>
      </c>
      <c r="N648" s="163">
        <f t="shared" si="130"/>
        <v>0</v>
      </c>
      <c r="O648" s="163">
        <f t="shared" si="130"/>
        <v>0</v>
      </c>
      <c r="P648" s="163">
        <f t="shared" si="130"/>
        <v>0</v>
      </c>
      <c r="Q648" s="163">
        <f t="shared" si="130"/>
        <v>0</v>
      </c>
      <c r="R648" s="163">
        <f t="shared" si="130"/>
        <v>0</v>
      </c>
      <c r="S648" s="163">
        <f t="shared" si="130"/>
        <v>0</v>
      </c>
      <c r="T648" s="163">
        <f t="shared" si="130"/>
        <v>0</v>
      </c>
      <c r="U648" s="163">
        <f t="shared" si="130"/>
        <v>0</v>
      </c>
      <c r="V648" s="163">
        <f t="shared" si="130"/>
        <v>0</v>
      </c>
      <c r="W648" s="163">
        <f t="shared" si="130"/>
        <v>0</v>
      </c>
      <c r="X648" s="163">
        <f t="shared" si="130"/>
        <v>0</v>
      </c>
      <c r="Y648" s="163">
        <f t="shared" si="130"/>
        <v>0</v>
      </c>
      <c r="Z648" s="163">
        <f t="shared" si="130"/>
        <v>0</v>
      </c>
      <c r="AA648" s="163">
        <f t="shared" si="130"/>
        <v>0</v>
      </c>
      <c r="AB648" s="163">
        <f t="shared" si="130"/>
        <v>0</v>
      </c>
      <c r="AC648" s="163">
        <f t="shared" si="130"/>
        <v>0</v>
      </c>
      <c r="AD648" s="163">
        <f t="shared" si="130"/>
        <v>0</v>
      </c>
      <c r="AE648" s="163">
        <f t="shared" si="130"/>
        <v>0</v>
      </c>
      <c r="AF648" s="163">
        <f t="shared" si="130"/>
        <v>0</v>
      </c>
      <c r="AG648" s="163">
        <f t="shared" si="130"/>
        <v>0</v>
      </c>
      <c r="AH648" s="163">
        <f t="shared" si="130"/>
        <v>0</v>
      </c>
      <c r="AI648" s="163">
        <f t="shared" si="130"/>
        <v>0</v>
      </c>
      <c r="AJ648" s="163">
        <f t="shared" si="130"/>
        <v>0</v>
      </c>
      <c r="AK648" s="163">
        <f t="shared" si="130"/>
        <v>0</v>
      </c>
      <c r="AL648" s="163">
        <f t="shared" si="130"/>
        <v>0</v>
      </c>
      <c r="AM648" s="163">
        <f t="shared" ref="AM648:BI648" si="131">SUM(AM636:AM647)</f>
        <v>0</v>
      </c>
      <c r="AN648" s="163">
        <f t="shared" si="131"/>
        <v>0</v>
      </c>
      <c r="AO648" s="163">
        <f t="shared" si="131"/>
        <v>0</v>
      </c>
      <c r="AP648" s="163">
        <f t="shared" si="131"/>
        <v>0</v>
      </c>
      <c r="AQ648" s="163">
        <f t="shared" si="131"/>
        <v>0</v>
      </c>
      <c r="AR648" s="163">
        <f t="shared" si="131"/>
        <v>0</v>
      </c>
      <c r="AS648" s="163">
        <f t="shared" si="131"/>
        <v>0</v>
      </c>
      <c r="AT648" s="163">
        <f t="shared" si="131"/>
        <v>0</v>
      </c>
      <c r="AU648" s="163">
        <f t="shared" si="131"/>
        <v>0</v>
      </c>
      <c r="AV648" s="163">
        <f t="shared" si="131"/>
        <v>0</v>
      </c>
      <c r="AW648" s="163">
        <f t="shared" si="131"/>
        <v>0</v>
      </c>
      <c r="AX648" s="163">
        <f t="shared" si="131"/>
        <v>0</v>
      </c>
      <c r="AY648" s="163">
        <f t="shared" si="131"/>
        <v>0</v>
      </c>
      <c r="AZ648" s="163">
        <f t="shared" si="131"/>
        <v>0</v>
      </c>
      <c r="BA648" s="163">
        <f t="shared" si="131"/>
        <v>0</v>
      </c>
      <c r="BB648" s="163">
        <f t="shared" si="131"/>
        <v>0</v>
      </c>
      <c r="BC648" s="163">
        <f t="shared" si="131"/>
        <v>0</v>
      </c>
      <c r="BD648" s="163">
        <f t="shared" si="131"/>
        <v>0</v>
      </c>
      <c r="BE648" s="163">
        <f t="shared" si="131"/>
        <v>0</v>
      </c>
      <c r="BF648" s="163">
        <f t="shared" si="131"/>
        <v>0</v>
      </c>
      <c r="BG648" s="163">
        <f t="shared" si="131"/>
        <v>0</v>
      </c>
      <c r="BH648" s="163">
        <f t="shared" si="131"/>
        <v>0</v>
      </c>
      <c r="BI648" s="163">
        <f t="shared" si="131"/>
        <v>0</v>
      </c>
      <c r="BJ648" s="20"/>
      <c r="BK648" s="20"/>
      <c r="BL648"/>
      <c r="BM648"/>
      <c r="BN648"/>
      <c r="BO648"/>
      <c r="BP648"/>
      <c r="BQ648"/>
      <c r="BR648"/>
      <c r="BS648"/>
      <c r="BT648"/>
      <c r="BU648"/>
      <c r="BV648"/>
      <c r="BW648"/>
      <c r="BX648"/>
      <c r="BY648"/>
      <c r="BZ648"/>
      <c r="CA648"/>
      <c r="CB648"/>
      <c r="CC648"/>
      <c r="CD648"/>
      <c r="CE648"/>
      <c r="CF648"/>
      <c r="CG648"/>
      <c r="CH648"/>
      <c r="CI648"/>
      <c r="CJ648"/>
      <c r="CK648"/>
      <c r="CL648"/>
      <c r="CM648"/>
      <c r="CN648"/>
      <c r="CO648"/>
      <c r="CP648"/>
      <c r="CQ648"/>
      <c r="CR648"/>
      <c r="CS648"/>
      <c r="CT648"/>
      <c r="CU648"/>
      <c r="CV648"/>
      <c r="CW648"/>
      <c r="CX648"/>
      <c r="CY648"/>
      <c r="CZ648"/>
      <c r="DA648"/>
      <c r="DB648"/>
      <c r="DC648"/>
      <c r="DD648"/>
      <c r="DE648"/>
      <c r="DF648"/>
      <c r="DG648"/>
      <c r="DH648"/>
      <c r="DI648"/>
      <c r="DJ648"/>
      <c r="DK648"/>
      <c r="DL648"/>
      <c r="DM648"/>
      <c r="DN648"/>
      <c r="DO648"/>
      <c r="DP648"/>
      <c r="DQ648"/>
      <c r="DR648"/>
      <c r="DS648"/>
      <c r="DT648"/>
      <c r="DU648"/>
      <c r="DV648"/>
      <c r="DW648"/>
      <c r="DX648"/>
      <c r="DY648"/>
      <c r="DZ648"/>
      <c r="EA648"/>
      <c r="EB648"/>
      <c r="EC648"/>
      <c r="ED648"/>
      <c r="EE648"/>
      <c r="EF648"/>
      <c r="EG648"/>
      <c r="EH648"/>
      <c r="EI648"/>
      <c r="EJ648"/>
      <c r="EK648"/>
      <c r="EL648"/>
      <c r="EM648"/>
      <c r="EN648"/>
      <c r="EO648"/>
      <c r="EP648"/>
      <c r="EQ648"/>
      <c r="ER648"/>
      <c r="ES648"/>
      <c r="ET648"/>
      <c r="EU648"/>
      <c r="EV648"/>
      <c r="EW648"/>
      <c r="EX648"/>
      <c r="EY648"/>
      <c r="EZ648"/>
      <c r="FA648"/>
      <c r="FB648"/>
      <c r="FC648"/>
      <c r="FD648"/>
      <c r="FE648"/>
      <c r="FF648"/>
      <c r="FG648"/>
      <c r="FH648"/>
      <c r="FI648"/>
      <c r="FJ648"/>
      <c r="FK648"/>
      <c r="FL648"/>
      <c r="FM648"/>
      <c r="FN648"/>
      <c r="FO648"/>
      <c r="FP648"/>
      <c r="FQ648"/>
      <c r="FR648"/>
      <c r="FS648"/>
      <c r="FT648"/>
      <c r="FU648"/>
      <c r="FV648"/>
      <c r="FW648"/>
      <c r="FX648"/>
      <c r="FY648"/>
      <c r="FZ648"/>
      <c r="GA648"/>
      <c r="GB648"/>
      <c r="GC648"/>
      <c r="GD648"/>
      <c r="GE648"/>
      <c r="GF648"/>
      <c r="GG648"/>
      <c r="GH648"/>
      <c r="GI648"/>
      <c r="GJ648"/>
      <c r="GK648"/>
      <c r="GL648"/>
      <c r="GM648"/>
      <c r="GN648"/>
      <c r="GO648"/>
      <c r="GP648"/>
      <c r="GQ648"/>
      <c r="GR648"/>
      <c r="GS648"/>
      <c r="GT648"/>
      <c r="GU648"/>
      <c r="GV648"/>
      <c r="GW648"/>
      <c r="GX648"/>
      <c r="GY648"/>
      <c r="GZ648"/>
      <c r="HA648"/>
      <c r="HB648"/>
      <c r="HC648"/>
      <c r="HD648"/>
      <c r="HE648"/>
      <c r="HF648"/>
      <c r="HG648"/>
      <c r="HH648"/>
      <c r="HI648"/>
      <c r="HJ648"/>
      <c r="HK648"/>
      <c r="HL648"/>
      <c r="HM648"/>
      <c r="HN648"/>
      <c r="HO648"/>
      <c r="HP648"/>
      <c r="HQ648"/>
      <c r="HR648"/>
      <c r="HS648"/>
      <c r="HT648"/>
      <c r="HU648"/>
      <c r="HV648"/>
      <c r="HW648"/>
      <c r="HX648"/>
      <c r="HY648"/>
      <c r="HZ648"/>
      <c r="IA648"/>
      <c r="IB648"/>
      <c r="IC648"/>
      <c r="ID648"/>
      <c r="IE648"/>
      <c r="IF648"/>
      <c r="IG648"/>
      <c r="IH648"/>
      <c r="II648"/>
      <c r="IJ648"/>
      <c r="IK648"/>
      <c r="IL648"/>
      <c r="IM648"/>
      <c r="IN648"/>
      <c r="IO648"/>
      <c r="IP648"/>
      <c r="IQ648"/>
      <c r="IR648"/>
      <c r="IS648"/>
      <c r="IT648"/>
      <c r="IU648"/>
      <c r="IV648"/>
    </row>
    <row r="649" spans="1:256" s="5" customFormat="1" hidden="1" outlineLevel="2">
      <c r="A649" s="20"/>
      <c r="B649" s="45" t="str">
        <f>C661</f>
        <v>Emergency Spares (Major Plant, Excludes Inventory)</v>
      </c>
      <c r="C649" s="46"/>
      <c r="D649" s="47" t="s">
        <v>72</v>
      </c>
      <c r="E649" s="46"/>
      <c r="F649" s="48"/>
      <c r="G649" s="167" t="str">
        <f>IF(G$3&gt;A14taxremlife,A14taxvalue-SUM($F649:F649),IF(A14taxremlife="N/A","n/a",A14taxvalue/A14taxremlife))</f>
        <v>n/a</v>
      </c>
      <c r="H649" s="167" t="str">
        <f>IF(H$3&gt;A14taxremlife,A14taxvalue-SUM($F649:G649),IF(A14taxremlife="N/A","n/a",A14taxvalue/A14taxremlife))</f>
        <v>n/a</v>
      </c>
      <c r="I649" s="167" t="str">
        <f>IF(I$3&gt;A14taxremlife,A14taxvalue-SUM($F649:H649),IF(A14taxremlife="N/A","n/a",A14taxvalue/A14taxremlife))</f>
        <v>n/a</v>
      </c>
      <c r="J649" s="167" t="str">
        <f>IF(J$3&gt;A14taxremlife,A14taxvalue-SUM($F649:I649),IF(A14taxremlife="N/A","n/a",A14taxvalue/A14taxremlife))</f>
        <v>n/a</v>
      </c>
      <c r="K649" s="167" t="str">
        <f>IF(K$3&gt;A14taxremlife,A14taxvalue-SUM($F649:J649),IF(A14taxremlife="N/A","n/a",A14taxvalue/A14taxremlife))</f>
        <v>n/a</v>
      </c>
      <c r="L649" s="167" t="str">
        <f>IF(L$3&gt;A14taxremlife,A14taxvalue-SUM($F649:K649),IF(A14taxremlife="N/A","n/a",A14taxvalue/A14taxremlife))</f>
        <v>n/a</v>
      </c>
      <c r="M649" s="167" t="str">
        <f>IF(M$3&gt;A14taxremlife,A14taxvalue-SUM($F649:L649),IF(A14taxremlife="N/A","n/a",A14taxvalue/A14taxremlife))</f>
        <v>n/a</v>
      </c>
      <c r="N649" s="167" t="str">
        <f>IF(N$3&gt;A14taxremlife,A14taxvalue-SUM($F649:M649),IF(A14taxremlife="N/A","n/a",A14taxvalue/A14taxremlife))</f>
        <v>n/a</v>
      </c>
      <c r="O649" s="167" t="str">
        <f>IF(O$3&gt;A14taxremlife,A14taxvalue-SUM($F649:N649),IF(A14taxremlife="N/A","n/a",A14taxvalue/A14taxremlife))</f>
        <v>n/a</v>
      </c>
      <c r="P649" s="167" t="str">
        <f>IF(P$3&gt;A14taxremlife,A14taxvalue-SUM($F649:O649),IF(A14taxremlife="N/A","n/a",A14taxvalue/A14taxremlife))</f>
        <v>n/a</v>
      </c>
      <c r="Q649" s="167" t="str">
        <f>IF(Q$3&gt;A14taxremlife,A14taxvalue-SUM($F649:P649),IF(A14taxremlife="N/A","n/a",A14taxvalue/A14taxremlife))</f>
        <v>n/a</v>
      </c>
      <c r="R649" s="167" t="str">
        <f>IF(R$3&gt;A14taxremlife,A14taxvalue-SUM($F649:Q649),IF(A14taxremlife="N/A","n/a",A14taxvalue/A14taxremlife))</f>
        <v>n/a</v>
      </c>
      <c r="S649" s="167" t="str">
        <f>IF(S$3&gt;A14taxremlife,A14taxvalue-SUM($F649:R649),IF(A14taxremlife="N/A","n/a",A14taxvalue/A14taxremlife))</f>
        <v>n/a</v>
      </c>
      <c r="T649" s="167" t="str">
        <f>IF(T$3&gt;A14taxremlife,A14taxvalue-SUM($F649:S649),IF(A14taxremlife="N/A","n/a",A14taxvalue/A14taxremlife))</f>
        <v>n/a</v>
      </c>
      <c r="U649" s="167" t="str">
        <f>IF(U$3&gt;A14taxremlife,A14taxvalue-SUM($F649:T649),IF(A14taxremlife="N/A","n/a",A14taxvalue/A14taxremlife))</f>
        <v>n/a</v>
      </c>
      <c r="V649" s="167" t="str">
        <f>IF(V$3&gt;A14taxremlife,A14taxvalue-SUM($F649:U649),IF(A14taxremlife="N/A","n/a",A14taxvalue/A14taxremlife))</f>
        <v>n/a</v>
      </c>
      <c r="W649" s="167" t="str">
        <f>IF(W$3&gt;A14taxremlife,A14taxvalue-SUM($F649:V649),IF(A14taxremlife="N/A","n/a",A14taxvalue/A14taxremlife))</f>
        <v>n/a</v>
      </c>
      <c r="X649" s="167" t="str">
        <f>IF(X$3&gt;A14taxremlife,A14taxvalue-SUM($F649:W649),IF(A14taxremlife="N/A","n/a",A14taxvalue/A14taxremlife))</f>
        <v>n/a</v>
      </c>
      <c r="Y649" s="167" t="str">
        <f>IF(Y$3&gt;A14taxremlife,A14taxvalue-SUM($F649:X649),IF(A14taxremlife="N/A","n/a",A14taxvalue/A14taxremlife))</f>
        <v>n/a</v>
      </c>
      <c r="Z649" s="167" t="str">
        <f>IF(Z$3&gt;A14taxremlife,A14taxvalue-SUM($F649:Y649),IF(A14taxremlife="N/A","n/a",A14taxvalue/A14taxremlife))</f>
        <v>n/a</v>
      </c>
      <c r="AA649" s="167" t="str">
        <f>IF(AA$3&gt;A14taxremlife,A14taxvalue-SUM($F649:Z649),IF(A14taxremlife="N/A","n/a",A14taxvalue/A14taxremlife))</f>
        <v>n/a</v>
      </c>
      <c r="AB649" s="167" t="str">
        <f>IF(AB$3&gt;A14taxremlife,A14taxvalue-SUM($F649:AA649),IF(A14taxremlife="N/A","n/a",A14taxvalue/A14taxremlife))</f>
        <v>n/a</v>
      </c>
      <c r="AC649" s="167" t="str">
        <f>IF(AC$3&gt;A14taxremlife,A14taxvalue-SUM($F649:AB649),IF(A14taxremlife="N/A","n/a",A14taxvalue/A14taxremlife))</f>
        <v>n/a</v>
      </c>
      <c r="AD649" s="167" t="str">
        <f>IF(AD$3&gt;A14taxremlife,A14taxvalue-SUM($F649:AC649),IF(A14taxremlife="N/A","n/a",A14taxvalue/A14taxremlife))</f>
        <v>n/a</v>
      </c>
      <c r="AE649" s="167" t="str">
        <f>IF(AE$3&gt;A14taxremlife,A14taxvalue-SUM($F649:AD649),IF(A14taxremlife="N/A","n/a",A14taxvalue/A14taxremlife))</f>
        <v>n/a</v>
      </c>
      <c r="AF649" s="167" t="str">
        <f>IF(AF$3&gt;A14taxremlife,A14taxvalue-SUM($F649:AE649),IF(A14taxremlife="N/A","n/a",A14taxvalue/A14taxremlife))</f>
        <v>n/a</v>
      </c>
      <c r="AG649" s="167" t="str">
        <f>IF(AG$3&gt;A14taxremlife,A14taxvalue-SUM($F649:AF649),IF(A14taxremlife="N/A","n/a",A14taxvalue/A14taxremlife))</f>
        <v>n/a</v>
      </c>
      <c r="AH649" s="167" t="str">
        <f>IF(AH$3&gt;A14taxremlife,A14taxvalue-SUM($F649:AG649),IF(A14taxremlife="N/A","n/a",A14taxvalue/A14taxremlife))</f>
        <v>n/a</v>
      </c>
      <c r="AI649" s="167" t="str">
        <f>IF(AI$3&gt;A14taxremlife,A14taxvalue-SUM($F649:AH649),IF(A14taxremlife="N/A","n/a",A14taxvalue/A14taxremlife))</f>
        <v>n/a</v>
      </c>
      <c r="AJ649" s="167" t="str">
        <f>IF(AJ$3&gt;A14taxremlife,A14taxvalue-SUM($F649:AI649),IF(A14taxremlife="N/A","n/a",A14taxvalue/A14taxremlife))</f>
        <v>n/a</v>
      </c>
      <c r="AK649" s="167" t="str">
        <f>IF(AK$3&gt;A14taxremlife,A14taxvalue-SUM($F649:AJ649),IF(A14taxremlife="N/A","n/a",A14taxvalue/A14taxremlife))</f>
        <v>n/a</v>
      </c>
      <c r="AL649" s="167" t="str">
        <f>IF(AL$3&gt;A14taxremlife,A14taxvalue-SUM($F649:AK649),IF(A14taxremlife="N/A","n/a",A14taxvalue/A14taxremlife))</f>
        <v>n/a</v>
      </c>
      <c r="AM649" s="167" t="str">
        <f>IF(AM$3&gt;A14taxremlife,A14taxvalue-SUM($F649:AL649),IF(A14taxremlife="N/A","n/a",A14taxvalue/A14taxremlife))</f>
        <v>n/a</v>
      </c>
      <c r="AN649" s="167" t="str">
        <f>IF(AN$3&gt;A14taxremlife,A14taxvalue-SUM($F649:AM649),IF(A14taxremlife="N/A","n/a",A14taxvalue/A14taxremlife))</f>
        <v>n/a</v>
      </c>
      <c r="AO649" s="167" t="str">
        <f>IF(AO$3&gt;A14taxremlife,A14taxvalue-SUM($F649:AN649),IF(A14taxremlife="N/A","n/a",A14taxvalue/A14taxremlife))</f>
        <v>n/a</v>
      </c>
      <c r="AP649" s="167" t="str">
        <f>IF(AP$3&gt;A14taxremlife,A14taxvalue-SUM($F649:AO649),IF(A14taxremlife="N/A","n/a",A14taxvalue/A14taxremlife))</f>
        <v>n/a</v>
      </c>
      <c r="AQ649" s="167" t="str">
        <f>IF(AQ$3&gt;A14taxremlife,A14taxvalue-SUM($F649:AP649),IF(A14taxremlife="N/A","n/a",A14taxvalue/A14taxremlife))</f>
        <v>n/a</v>
      </c>
      <c r="AR649" s="167" t="str">
        <f>IF(AR$3&gt;A14taxremlife,A14taxvalue-SUM($F649:AQ649),IF(A14taxremlife="N/A","n/a",A14taxvalue/A14taxremlife))</f>
        <v>n/a</v>
      </c>
      <c r="AS649" s="167" t="str">
        <f>IF(AS$3&gt;A14taxremlife,A14taxvalue-SUM($F649:AR649),IF(A14taxremlife="N/A","n/a",A14taxvalue/A14taxremlife))</f>
        <v>n/a</v>
      </c>
      <c r="AT649" s="167" t="str">
        <f>IF(AT$3&gt;A14taxremlife,A14taxvalue-SUM($F649:AS649),IF(A14taxremlife="N/A","n/a",A14taxvalue/A14taxremlife))</f>
        <v>n/a</v>
      </c>
      <c r="AU649" s="167" t="str">
        <f>IF(AU$3&gt;A14taxremlife,A14taxvalue-SUM($F649:AT649),IF(A14taxremlife="N/A","n/a",A14taxvalue/A14taxremlife))</f>
        <v>n/a</v>
      </c>
      <c r="AV649" s="167" t="str">
        <f>IF(AV$3&gt;A14taxremlife,A14taxvalue-SUM($F649:AU649),IF(A14taxremlife="N/A","n/a",A14taxvalue/A14taxremlife))</f>
        <v>n/a</v>
      </c>
      <c r="AW649" s="167" t="str">
        <f>IF(AW$3&gt;A14taxremlife,A14taxvalue-SUM($F649:AV649),IF(A14taxremlife="N/A","n/a",A14taxvalue/A14taxremlife))</f>
        <v>n/a</v>
      </c>
      <c r="AX649" s="167" t="str">
        <f>IF(AX$3&gt;A14taxremlife,A14taxvalue-SUM($F649:AW649),IF(A14taxremlife="N/A","n/a",A14taxvalue/A14taxremlife))</f>
        <v>n/a</v>
      </c>
      <c r="AY649" s="167" t="str">
        <f>IF(AY$3&gt;A14taxremlife,A14taxvalue-SUM($F649:AX649),IF(A14taxremlife="N/A","n/a",A14taxvalue/A14taxremlife))</f>
        <v>n/a</v>
      </c>
      <c r="AZ649" s="167" t="str">
        <f>IF(AZ$3&gt;A14taxremlife,A14taxvalue-SUM($F649:AY649),IF(A14taxremlife="N/A","n/a",A14taxvalue/A14taxremlife))</f>
        <v>n/a</v>
      </c>
      <c r="BA649" s="167" t="str">
        <f>IF(BA$3&gt;A14taxremlife,A14taxvalue-SUM($F649:AZ649),IF(A14taxremlife="N/A","n/a",A14taxvalue/A14taxremlife))</f>
        <v>n/a</v>
      </c>
      <c r="BB649" s="167" t="str">
        <f>IF(BB$3&gt;A14taxremlife,A14taxvalue-SUM($F649:BA649),IF(A14taxremlife="N/A","n/a",A14taxvalue/A14taxremlife))</f>
        <v>n/a</v>
      </c>
      <c r="BC649" s="167" t="str">
        <f>IF(BC$3&gt;A14taxremlife,A14taxvalue-SUM($F649:BB649),IF(A14taxremlife="N/A","n/a",A14taxvalue/A14taxremlife))</f>
        <v>n/a</v>
      </c>
      <c r="BD649" s="167" t="str">
        <f>IF(BD$3&gt;A14taxremlife,A14taxvalue-SUM($F649:BC649),IF(A14taxremlife="N/A","n/a",A14taxvalue/A14taxremlife))</f>
        <v>n/a</v>
      </c>
      <c r="BE649" s="167" t="str">
        <f>IF(BE$3&gt;A14taxremlife,A14taxvalue-SUM($F649:BD649),IF(A14taxremlife="N/A","n/a",A14taxvalue/A14taxremlife))</f>
        <v>n/a</v>
      </c>
      <c r="BF649" s="167" t="str">
        <f>IF(BF$3&gt;A14taxremlife,A14taxvalue-SUM($F649:BE649),IF(A14taxremlife="N/A","n/a",A14taxvalue/A14taxremlife))</f>
        <v>n/a</v>
      </c>
      <c r="BG649" s="167" t="str">
        <f>IF(BG$3&gt;A14taxremlife,A14taxvalue-SUM($F649:BF649),IF(A14taxremlife="N/A","n/a",A14taxvalue/A14taxremlife))</f>
        <v>n/a</v>
      </c>
      <c r="BH649" s="167" t="str">
        <f>IF(BH$3&gt;A14taxremlife,A14taxvalue-SUM($F649:BG649),IF(A14taxremlife="N/A","n/a",A14taxvalue/A14taxremlife))</f>
        <v>n/a</v>
      </c>
      <c r="BI649" s="167" t="str">
        <f>IF(BI$3&gt;A14taxremlife,A14taxvalue-SUM($F649:BH649),IF(A14taxremlife="N/A","n/a",A14taxvalue/A14taxremlife))</f>
        <v>n/a</v>
      </c>
      <c r="BJ649" s="20"/>
      <c r="BK649" s="20"/>
      <c r="BL649"/>
      <c r="BM649"/>
      <c r="BN649"/>
      <c r="BO649"/>
      <c r="BP649"/>
      <c r="BQ649"/>
      <c r="BR649"/>
      <c r="BS649"/>
      <c r="BT649"/>
      <c r="BU649"/>
      <c r="BV649"/>
      <c r="BW649"/>
      <c r="BX649"/>
      <c r="BY649"/>
      <c r="BZ649"/>
      <c r="CA649"/>
      <c r="CB649"/>
      <c r="CC649"/>
      <c r="CD649"/>
      <c r="CE649"/>
      <c r="CF649"/>
      <c r="CG649"/>
      <c r="CH649"/>
      <c r="CI649"/>
      <c r="CJ649"/>
      <c r="CK649"/>
      <c r="CL649"/>
      <c r="CM649"/>
      <c r="CN649"/>
      <c r="CO649"/>
      <c r="CP649"/>
      <c r="CQ649"/>
      <c r="CR649"/>
      <c r="CS649"/>
      <c r="CT649"/>
      <c r="CU649"/>
      <c r="CV649"/>
      <c r="CW649"/>
      <c r="CX649"/>
      <c r="CY649"/>
      <c r="CZ649"/>
      <c r="DA649"/>
      <c r="DB649"/>
      <c r="DC649"/>
      <c r="DD649"/>
      <c r="DE649"/>
      <c r="DF649"/>
      <c r="DG649"/>
      <c r="DH649"/>
      <c r="DI649"/>
      <c r="DJ649"/>
      <c r="DK649"/>
      <c r="DL649"/>
      <c r="DM649"/>
      <c r="DN649"/>
      <c r="DO649"/>
      <c r="DP649"/>
      <c r="DQ649"/>
      <c r="DR649"/>
      <c r="DS649"/>
      <c r="DT649"/>
      <c r="DU649"/>
      <c r="DV649"/>
      <c r="DW649"/>
      <c r="DX649"/>
      <c r="DY649"/>
      <c r="DZ649"/>
      <c r="EA649"/>
      <c r="EB649"/>
      <c r="EC649"/>
      <c r="ED649"/>
      <c r="EE649"/>
      <c r="EF649"/>
      <c r="EG649"/>
      <c r="EH649"/>
      <c r="EI649"/>
      <c r="EJ649"/>
      <c r="EK649"/>
      <c r="EL649"/>
      <c r="EM649"/>
      <c r="EN649"/>
      <c r="EO649"/>
      <c r="EP649"/>
      <c r="EQ649"/>
      <c r="ER649"/>
      <c r="ES649"/>
      <c r="ET649"/>
      <c r="EU649"/>
      <c r="EV649"/>
      <c r="EW649"/>
      <c r="EX649"/>
      <c r="EY649"/>
      <c r="EZ649"/>
      <c r="FA649"/>
      <c r="FB649"/>
      <c r="FC649"/>
      <c r="FD649"/>
      <c r="FE649"/>
      <c r="FF649"/>
      <c r="FG649"/>
      <c r="FH649"/>
      <c r="FI649"/>
      <c r="FJ649"/>
      <c r="FK649"/>
      <c r="FL649"/>
      <c r="FM649"/>
      <c r="FN649"/>
      <c r="FO649"/>
      <c r="FP649"/>
      <c r="FQ649"/>
      <c r="FR649"/>
      <c r="FS649"/>
      <c r="FT649"/>
      <c r="FU649"/>
      <c r="FV649"/>
      <c r="FW649"/>
      <c r="FX649"/>
      <c r="FY649"/>
      <c r="FZ649"/>
      <c r="GA649"/>
      <c r="GB649"/>
      <c r="GC649"/>
      <c r="GD649"/>
      <c r="GE649"/>
      <c r="GF649"/>
      <c r="GG649"/>
      <c r="GH649"/>
      <c r="GI649"/>
      <c r="GJ649"/>
      <c r="GK649"/>
      <c r="GL649"/>
      <c r="GM649"/>
      <c r="GN649"/>
      <c r="GO649"/>
      <c r="GP649"/>
      <c r="GQ649"/>
      <c r="GR649"/>
      <c r="GS649"/>
      <c r="GT649"/>
      <c r="GU649"/>
      <c r="GV649"/>
      <c r="GW649"/>
      <c r="GX649"/>
      <c r="GY649"/>
      <c r="GZ649"/>
      <c r="HA649"/>
      <c r="HB649"/>
      <c r="HC649"/>
      <c r="HD649"/>
      <c r="HE649"/>
      <c r="HF649"/>
      <c r="HG649"/>
      <c r="HH649"/>
      <c r="HI649"/>
      <c r="HJ649"/>
      <c r="HK649"/>
      <c r="HL649"/>
      <c r="HM649"/>
      <c r="HN649"/>
      <c r="HO649"/>
      <c r="HP649"/>
      <c r="HQ649"/>
      <c r="HR649"/>
      <c r="HS649"/>
      <c r="HT649"/>
      <c r="HU649"/>
      <c r="HV649"/>
      <c r="HW649"/>
      <c r="HX649"/>
      <c r="HY649"/>
      <c r="HZ649"/>
      <c r="IA649"/>
      <c r="IB649"/>
      <c r="IC649"/>
      <c r="ID649"/>
      <c r="IE649"/>
      <c r="IF649"/>
      <c r="IG649"/>
      <c r="IH649"/>
      <c r="II649"/>
      <c r="IJ649"/>
      <c r="IK649"/>
      <c r="IL649"/>
      <c r="IM649"/>
      <c r="IN649"/>
      <c r="IO649"/>
      <c r="IP649"/>
      <c r="IQ649"/>
      <c r="IR649"/>
      <c r="IS649"/>
      <c r="IT649"/>
      <c r="IU649"/>
      <c r="IV649"/>
    </row>
    <row r="650" spans="1:256" s="5" customFormat="1" hidden="1" outlineLevel="2">
      <c r="A650" s="20"/>
      <c r="B650" s="20"/>
      <c r="C650" s="38"/>
      <c r="D650" s="641" t="s">
        <v>71</v>
      </c>
      <c r="E650" s="287">
        <v>0</v>
      </c>
      <c r="F650" s="40"/>
      <c r="G650" s="168"/>
      <c r="H650" s="168"/>
      <c r="I650" s="168"/>
      <c r="J650" s="168"/>
      <c r="K650" s="168"/>
      <c r="L650" s="168"/>
      <c r="M650" s="168"/>
      <c r="N650" s="168"/>
      <c r="O650" s="168"/>
      <c r="P650" s="168"/>
      <c r="Q650" s="168"/>
      <c r="R650" s="168"/>
      <c r="S650" s="168"/>
      <c r="T650" s="168"/>
      <c r="U650" s="168"/>
      <c r="V650" s="168"/>
      <c r="W650" s="168"/>
      <c r="X650" s="168"/>
      <c r="Y650" s="168"/>
      <c r="Z650" s="168"/>
      <c r="AA650" s="168"/>
      <c r="AB650" s="168"/>
      <c r="AC650" s="168"/>
      <c r="AD650" s="168"/>
      <c r="AE650" s="168"/>
      <c r="AF650" s="168"/>
      <c r="AG650" s="168"/>
      <c r="AH650" s="168"/>
      <c r="AI650" s="168"/>
      <c r="AJ650" s="168"/>
      <c r="AK650" s="168"/>
      <c r="AL650" s="168"/>
      <c r="AM650" s="168"/>
      <c r="AN650" s="168"/>
      <c r="AO650" s="168"/>
      <c r="AP650" s="168"/>
      <c r="AQ650" s="168"/>
      <c r="AR650" s="168"/>
      <c r="AS650" s="168"/>
      <c r="AT650" s="168"/>
      <c r="AU650" s="168"/>
      <c r="AV650" s="168"/>
      <c r="AW650" s="168"/>
      <c r="AX650" s="168"/>
      <c r="AY650" s="168"/>
      <c r="AZ650" s="168"/>
      <c r="BA650" s="168"/>
      <c r="BB650" s="168"/>
      <c r="BC650" s="168"/>
      <c r="BD650" s="168"/>
      <c r="BE650" s="168"/>
      <c r="BF650" s="168"/>
      <c r="BG650" s="168"/>
      <c r="BH650" s="168"/>
      <c r="BI650" s="168"/>
      <c r="BJ650" s="20"/>
      <c r="BK650" s="20"/>
      <c r="BL650"/>
      <c r="BM650"/>
      <c r="BN650"/>
      <c r="BO650"/>
      <c r="BP650"/>
      <c r="BQ650"/>
      <c r="BR650"/>
      <c r="BS650"/>
      <c r="BT650"/>
      <c r="BU650"/>
      <c r="BV650"/>
      <c r="BW650"/>
      <c r="BX650"/>
      <c r="BY650"/>
      <c r="BZ650"/>
      <c r="CA650"/>
      <c r="CB650"/>
      <c r="CC650"/>
      <c r="CD650"/>
      <c r="CE650"/>
      <c r="CF650"/>
      <c r="CG650"/>
      <c r="CH650"/>
      <c r="CI650"/>
      <c r="CJ650"/>
      <c r="CK650"/>
      <c r="CL650"/>
      <c r="CM650"/>
      <c r="CN650"/>
      <c r="CO650"/>
      <c r="CP650"/>
      <c r="CQ650"/>
      <c r="CR650"/>
      <c r="CS650"/>
      <c r="CT650"/>
      <c r="CU650"/>
      <c r="CV650"/>
      <c r="CW650"/>
      <c r="CX650"/>
      <c r="CY650"/>
      <c r="CZ650"/>
      <c r="DA650"/>
      <c r="DB650"/>
      <c r="DC650"/>
      <c r="DD650"/>
      <c r="DE650"/>
      <c r="DF650"/>
      <c r="DG650"/>
      <c r="DH650"/>
      <c r="DI650"/>
      <c r="DJ650"/>
      <c r="DK650"/>
      <c r="DL650"/>
      <c r="DM650"/>
      <c r="DN650"/>
      <c r="DO650"/>
      <c r="DP650"/>
      <c r="DQ650"/>
      <c r="DR650"/>
      <c r="DS650"/>
      <c r="DT650"/>
      <c r="DU650"/>
      <c r="DV650"/>
      <c r="DW650"/>
      <c r="DX650"/>
      <c r="DY650"/>
      <c r="DZ650"/>
      <c r="EA650"/>
      <c r="EB650"/>
      <c r="EC650"/>
      <c r="ED650"/>
      <c r="EE650"/>
      <c r="EF650"/>
      <c r="EG650"/>
      <c r="EH650"/>
      <c r="EI650"/>
      <c r="EJ650"/>
      <c r="EK650"/>
      <c r="EL650"/>
      <c r="EM650"/>
      <c r="EN650"/>
      <c r="EO650"/>
      <c r="EP650"/>
      <c r="EQ650"/>
      <c r="ER650"/>
      <c r="ES650"/>
      <c r="ET650"/>
      <c r="EU650"/>
      <c r="EV650"/>
      <c r="EW650"/>
      <c r="EX650"/>
      <c r="EY650"/>
      <c r="EZ650"/>
      <c r="FA650"/>
      <c r="FB650"/>
      <c r="FC650"/>
      <c r="FD650"/>
      <c r="FE650"/>
      <c r="FF650"/>
      <c r="FG650"/>
      <c r="FH650"/>
      <c r="FI650"/>
      <c r="FJ650"/>
      <c r="FK650"/>
      <c r="FL650"/>
      <c r="FM650"/>
      <c r="FN650"/>
      <c r="FO650"/>
      <c r="FP650"/>
      <c r="FQ650"/>
      <c r="FR650"/>
      <c r="FS650"/>
      <c r="FT650"/>
      <c r="FU650"/>
      <c r="FV650"/>
      <c r="FW650"/>
      <c r="FX650"/>
      <c r="FY650"/>
      <c r="FZ650"/>
      <c r="GA650"/>
      <c r="GB650"/>
      <c r="GC650"/>
      <c r="GD650"/>
      <c r="GE650"/>
      <c r="GF650"/>
      <c r="GG650"/>
      <c r="GH650"/>
      <c r="GI650"/>
      <c r="GJ650"/>
      <c r="GK650"/>
      <c r="GL650"/>
      <c r="GM650"/>
      <c r="GN650"/>
      <c r="GO650"/>
      <c r="GP650"/>
      <c r="GQ650"/>
      <c r="GR650"/>
      <c r="GS650"/>
      <c r="GT650"/>
      <c r="GU650"/>
      <c r="GV650"/>
      <c r="GW650"/>
      <c r="GX650"/>
      <c r="GY650"/>
      <c r="GZ650"/>
      <c r="HA650"/>
      <c r="HB650"/>
      <c r="HC650"/>
      <c r="HD650"/>
      <c r="HE650"/>
      <c r="HF650"/>
      <c r="HG650"/>
      <c r="HH650"/>
      <c r="HI650"/>
      <c r="HJ650"/>
      <c r="HK650"/>
      <c r="HL650"/>
      <c r="HM650"/>
      <c r="HN650"/>
      <c r="HO650"/>
      <c r="HP650"/>
      <c r="HQ650"/>
      <c r="HR650"/>
      <c r="HS650"/>
      <c r="HT650"/>
      <c r="HU650"/>
      <c r="HV650"/>
      <c r="HW650"/>
      <c r="HX650"/>
      <c r="HY650"/>
      <c r="HZ650"/>
      <c r="IA650"/>
      <c r="IB650"/>
      <c r="IC650"/>
      <c r="ID650"/>
      <c r="IE650"/>
      <c r="IF650"/>
      <c r="IG650"/>
      <c r="IH650"/>
      <c r="II650"/>
      <c r="IJ650"/>
      <c r="IK650"/>
      <c r="IL650"/>
      <c r="IM650"/>
      <c r="IN650"/>
      <c r="IO650"/>
      <c r="IP650"/>
      <c r="IQ650"/>
      <c r="IR650"/>
      <c r="IS650"/>
      <c r="IT650"/>
      <c r="IU650"/>
      <c r="IV650"/>
    </row>
    <row r="651" spans="1:256" s="5" customFormat="1" hidden="1" outlineLevel="2">
      <c r="A651" s="20"/>
      <c r="B651" s="20"/>
      <c r="C651" s="38"/>
      <c r="D651" s="641"/>
      <c r="E651" s="287">
        <v>1</v>
      </c>
      <c r="F651" s="40"/>
      <c r="G651" s="312"/>
      <c r="H651" s="168" t="str">
        <f>IF(A14taxstdlife="n/a","n/a",IF(H$3&gt;(A14taxstdlife+$E651),((Input!$G$156+Input!$G$122)*$G$7)-SUM($G651:G651),((Input!$G$156+Input!$G$122)*$G$7)/A14taxstdlife))</f>
        <v>n/a</v>
      </c>
      <c r="I651" s="168" t="str">
        <f>IF(A14taxstdlife="n/a","n/a",IF(I$3&gt;(A14taxstdlife+$E651),((Input!$G$156+Input!$G$122)*$G$7)-SUM($G651:H651),((Input!$G$156+Input!$G$122)*$G$7)/A14taxstdlife))</f>
        <v>n/a</v>
      </c>
      <c r="J651" s="168" t="str">
        <f>IF(A14taxstdlife="n/a","n/a",IF(J$3&gt;(A14taxstdlife+$E651),((Input!$G$156+Input!$G$122)*$G$7)-SUM($G651:I651),((Input!$G$156+Input!$G$122)*$G$7)/A14taxstdlife))</f>
        <v>n/a</v>
      </c>
      <c r="K651" s="168" t="str">
        <f>IF(A14taxstdlife="n/a","n/a",IF(K$3&gt;(A14taxstdlife+$E651),((Input!$G$156+Input!$G$122)*$G$7)-SUM($G651:J651),((Input!$G$156+Input!$G$122)*$G$7)/A14taxstdlife))</f>
        <v>n/a</v>
      </c>
      <c r="L651" s="168" t="str">
        <f>IF(A14taxstdlife="n/a","n/a",IF(L$3&gt;(A14taxstdlife+$E651),((Input!$G$156+Input!$G$122)*$G$7)-SUM($G651:K651),((Input!$G$156+Input!$G$122)*$G$7)/A14taxstdlife))</f>
        <v>n/a</v>
      </c>
      <c r="M651" s="168" t="str">
        <f>IF(A14taxstdlife="n/a","n/a",IF(M$3&gt;(A14taxstdlife+$E651),((Input!$G$156+Input!$G$122)*$G$7)-SUM($G651:L651),((Input!$G$156+Input!$G$122)*$G$7)/A14taxstdlife))</f>
        <v>n/a</v>
      </c>
      <c r="N651" s="168" t="str">
        <f>IF(A14taxstdlife="n/a","n/a",IF(N$3&gt;(A14taxstdlife+$E651),((Input!$G$156+Input!$G$122)*$G$7)-SUM($G651:M651),((Input!$G$156+Input!$G$122)*$G$7)/A14taxstdlife))</f>
        <v>n/a</v>
      </c>
      <c r="O651" s="168" t="str">
        <f>IF(A14taxstdlife="n/a","n/a",IF(O$3&gt;(A14taxstdlife+$E651),((Input!$G$156+Input!$G$122)*$G$7)-SUM($G651:N651),((Input!$G$156+Input!$G$122)*$G$7)/A14taxstdlife))</f>
        <v>n/a</v>
      </c>
      <c r="P651" s="168" t="str">
        <f>IF(A14taxstdlife="n/a","n/a",IF(P$3&gt;(A14taxstdlife+$E651),((Input!$G$156+Input!$G$122)*$G$7)-SUM($G651:O651),((Input!$G$156+Input!$G$122)*$G$7)/A14taxstdlife))</f>
        <v>n/a</v>
      </c>
      <c r="Q651" s="168" t="str">
        <f>IF(A14taxstdlife="n/a","n/a",IF(Q$3&gt;(A14taxstdlife+$E651),((Input!$G$156+Input!$G$122)*$G$7)-SUM($G651:P651),((Input!$G$156+Input!$G$122)*$G$7)/A14taxstdlife))</f>
        <v>n/a</v>
      </c>
      <c r="R651" s="168" t="str">
        <f>IF(A14taxstdlife="n/a","n/a",IF(R$3&gt;(A14taxstdlife+$E651),((Input!$G$156+Input!$G$122)*$G$7)-SUM($G651:Q651),((Input!$G$156+Input!$G$122)*$G$7)/A14taxstdlife))</f>
        <v>n/a</v>
      </c>
      <c r="S651" s="168" t="str">
        <f>IF(A14taxstdlife="n/a","n/a",IF(S$3&gt;(A14taxstdlife+$E651),((Input!$G$156+Input!$G$122)*$G$7)-SUM($G651:R651),((Input!$G$156+Input!$G$122)*$G$7)/A14taxstdlife))</f>
        <v>n/a</v>
      </c>
      <c r="T651" s="168" t="str">
        <f>IF(A14taxstdlife="n/a","n/a",IF(T$3&gt;(A14taxstdlife+$E651),((Input!$G$156+Input!$G$122)*$G$7)-SUM($G651:S651),((Input!$G$156+Input!$G$122)*$G$7)/A14taxstdlife))</f>
        <v>n/a</v>
      </c>
      <c r="U651" s="168" t="str">
        <f>IF(A14taxstdlife="n/a","n/a",IF(U$3&gt;(A14taxstdlife+$E651),((Input!$G$156+Input!$G$122)*$G$7)-SUM($G651:T651),((Input!$G$156+Input!$G$122)*$G$7)/A14taxstdlife))</f>
        <v>n/a</v>
      </c>
      <c r="V651" s="168" t="str">
        <f>IF(A14taxstdlife="n/a","n/a",IF(V$3&gt;(A14taxstdlife+$E651),((Input!$G$156+Input!$G$122)*$G$7)-SUM($G651:U651),((Input!$G$156+Input!$G$122)*$G$7)/A14taxstdlife))</f>
        <v>n/a</v>
      </c>
      <c r="W651" s="168" t="str">
        <f>IF(A14taxstdlife="n/a","n/a",IF(W$3&gt;(A14taxstdlife+$E651),((Input!$G$156+Input!$G$122)*$G$7)-SUM($G651:V651),((Input!$G$156+Input!$G$122)*$G$7)/A14taxstdlife))</f>
        <v>n/a</v>
      </c>
      <c r="X651" s="168" t="str">
        <f>IF(A14taxstdlife="n/a","n/a",IF(X$3&gt;(A14taxstdlife+$E651),((Input!$G$156+Input!$G$122)*$G$7)-SUM($G651:W651),((Input!$G$156+Input!$G$122)*$G$7)/A14taxstdlife))</f>
        <v>n/a</v>
      </c>
      <c r="Y651" s="168" t="str">
        <f>IF(A14taxstdlife="n/a","n/a",IF(Y$3&gt;(A14taxstdlife+$E651),((Input!$G$156+Input!$G$122)*$G$7)-SUM($G651:X651),((Input!$G$156+Input!$G$122)*$G$7)/A14taxstdlife))</f>
        <v>n/a</v>
      </c>
      <c r="Z651" s="168" t="str">
        <f>IF(A14taxstdlife="n/a","n/a",IF(Z$3&gt;(A14taxstdlife+$E651),((Input!$G$156+Input!$G$122)*$G$7)-SUM($G651:Y651),((Input!$G$156+Input!$G$122)*$G$7)/A14taxstdlife))</f>
        <v>n/a</v>
      </c>
      <c r="AA651" s="168" t="str">
        <f>IF(A14taxstdlife="n/a","n/a",IF(AA$3&gt;(A14taxstdlife+$E651),((Input!$G$156+Input!$G$122)*$G$7)-SUM($G651:Z651),((Input!$G$156+Input!$G$122)*$G$7)/A14taxstdlife))</f>
        <v>n/a</v>
      </c>
      <c r="AB651" s="168" t="str">
        <f>IF(A14taxstdlife="n/a","n/a",IF(AB$3&gt;(A14taxstdlife+$E651),((Input!$G$156+Input!$G$122)*$G$7)-SUM($G651:AA651),((Input!$G$156+Input!$G$122)*$G$7)/A14taxstdlife))</f>
        <v>n/a</v>
      </c>
      <c r="AC651" s="168" t="str">
        <f>IF(A14taxstdlife="n/a","n/a",IF(AC$3&gt;(A14taxstdlife+$E651),((Input!$G$156+Input!$G$122)*$G$7)-SUM($G651:AB651),((Input!$G$156+Input!$G$122)*$G$7)/A14taxstdlife))</f>
        <v>n/a</v>
      </c>
      <c r="AD651" s="168" t="str">
        <f>IF(A14taxstdlife="n/a","n/a",IF(AD$3&gt;(A14taxstdlife+$E651),((Input!$G$156+Input!$G$122)*$G$7)-SUM($G651:AC651),((Input!$G$156+Input!$G$122)*$G$7)/A14taxstdlife))</f>
        <v>n/a</v>
      </c>
      <c r="AE651" s="168" t="str">
        <f>IF(A14taxstdlife="n/a","n/a",IF(AE$3&gt;(A14taxstdlife+$E651),((Input!$G$156+Input!$G$122)*$G$7)-SUM($G651:AD651),((Input!$G$156+Input!$G$122)*$G$7)/A14taxstdlife))</f>
        <v>n/a</v>
      </c>
      <c r="AF651" s="168" t="str">
        <f>IF(A14taxstdlife="n/a","n/a",IF(AF$3&gt;(A14taxstdlife+$E651),((Input!$G$156+Input!$G$122)*$G$7)-SUM($G651:AE651),((Input!$G$156+Input!$G$122)*$G$7)/A14taxstdlife))</f>
        <v>n/a</v>
      </c>
      <c r="AG651" s="168" t="str">
        <f>IF(A14taxstdlife="n/a","n/a",IF(AG$3&gt;(A14taxstdlife+$E651),((Input!$G$156+Input!$G$122)*$G$7)-SUM($G651:AF651),((Input!$G$156+Input!$G$122)*$G$7)/A14taxstdlife))</f>
        <v>n/a</v>
      </c>
      <c r="AH651" s="168" t="str">
        <f>IF(A14taxstdlife="n/a","n/a",IF(AH$3&gt;(A14taxstdlife+$E651),((Input!$G$156+Input!$G$122)*$G$7)-SUM($G651:AG651),((Input!$G$156+Input!$G$122)*$G$7)/A14taxstdlife))</f>
        <v>n/a</v>
      </c>
      <c r="AI651" s="168" t="str">
        <f>IF(A14taxstdlife="n/a","n/a",IF(AI$3&gt;(A14taxstdlife+$E651),((Input!$G$156+Input!$G$122)*$G$7)-SUM($G651:AH651),((Input!$G$156+Input!$G$122)*$G$7)/A14taxstdlife))</f>
        <v>n/a</v>
      </c>
      <c r="AJ651" s="168" t="str">
        <f>IF(A14taxstdlife="n/a","n/a",IF(AJ$3&gt;(A14taxstdlife+$E651),((Input!$G$156+Input!$G$122)*$G$7)-SUM($G651:AI651),((Input!$G$156+Input!$G$122)*$G$7)/A14taxstdlife))</f>
        <v>n/a</v>
      </c>
      <c r="AK651" s="168" t="str">
        <f>IF(A14taxstdlife="n/a","n/a",IF(AK$3&gt;(A14taxstdlife+$E651),((Input!$G$156+Input!$G$122)*$G$7)-SUM($G651:AJ651),((Input!$G$156+Input!$G$122)*$G$7)/A14taxstdlife))</f>
        <v>n/a</v>
      </c>
      <c r="AL651" s="168" t="str">
        <f>IF(A14taxstdlife="n/a","n/a",IF(AL$3&gt;(A14taxstdlife+$E651),((Input!$G$156+Input!$G$122)*$G$7)-SUM($G651:AK651),((Input!$G$156+Input!$G$122)*$G$7)/A14taxstdlife))</f>
        <v>n/a</v>
      </c>
      <c r="AM651" s="168" t="str">
        <f>IF(A14taxstdlife="n/a","n/a",IF(AM$3&gt;(A14taxstdlife+$E651),((Input!$G$156+Input!$G$122)*$G$7)-SUM($G651:AL651),((Input!$G$156+Input!$G$122)*$G$7)/A14taxstdlife))</f>
        <v>n/a</v>
      </c>
      <c r="AN651" s="168" t="str">
        <f>IF(A14taxstdlife="n/a","n/a",IF(AN$3&gt;(A14taxstdlife+$E651),((Input!$G$156+Input!$G$122)*$G$7)-SUM($G651:AM651),((Input!$G$156+Input!$G$122)*$G$7)/A14taxstdlife))</f>
        <v>n/a</v>
      </c>
      <c r="AO651" s="168" t="str">
        <f>IF(A14taxstdlife="n/a","n/a",IF(AO$3&gt;(A14taxstdlife+$E651),((Input!$G$156+Input!$G$122)*$G$7)-SUM($G651:AN651),((Input!$G$156+Input!$G$122)*$G$7)/A14taxstdlife))</f>
        <v>n/a</v>
      </c>
      <c r="AP651" s="168" t="str">
        <f>IF(A14taxstdlife="n/a","n/a",IF(AP$3&gt;(A14taxstdlife+$E651),((Input!$G$156+Input!$G$122)*$G$7)-SUM($G651:AO651),((Input!$G$156+Input!$G$122)*$G$7)/A14taxstdlife))</f>
        <v>n/a</v>
      </c>
      <c r="AQ651" s="168" t="str">
        <f>IF(A14taxstdlife="n/a","n/a",IF(AQ$3&gt;(A14taxstdlife+$E651),((Input!$G$156+Input!$G$122)*$G$7)-SUM($G651:AP651),((Input!$G$156+Input!$G$122)*$G$7)/A14taxstdlife))</f>
        <v>n/a</v>
      </c>
      <c r="AR651" s="168" t="str">
        <f>IF(A14taxstdlife="n/a","n/a",IF(AR$3&gt;(A14taxstdlife+$E651),((Input!$G$156+Input!$G$122)*$G$7)-SUM($G651:AQ651),((Input!$G$156+Input!$G$122)*$G$7)/A14taxstdlife))</f>
        <v>n/a</v>
      </c>
      <c r="AS651" s="168" t="str">
        <f>IF(A14taxstdlife="n/a","n/a",IF(AS$3&gt;(A14taxstdlife+$E651),((Input!$G$156+Input!$G$122)*$G$7)-SUM($G651:AR651),((Input!$G$156+Input!$G$122)*$G$7)/A14taxstdlife))</f>
        <v>n/a</v>
      </c>
      <c r="AT651" s="168" t="str">
        <f>IF(A14taxstdlife="n/a","n/a",IF(AT$3&gt;(A14taxstdlife+$E651),((Input!$G$156+Input!$G$122)*$G$7)-SUM($G651:AS651),((Input!$G$156+Input!$G$122)*$G$7)/A14taxstdlife))</f>
        <v>n/a</v>
      </c>
      <c r="AU651" s="168" t="str">
        <f>IF(A14taxstdlife="n/a","n/a",IF(AU$3&gt;(A14taxstdlife+$E651),((Input!$G$156+Input!$G$122)*$G$7)-SUM($G651:AT651),((Input!$G$156+Input!$G$122)*$G$7)/A14taxstdlife))</f>
        <v>n/a</v>
      </c>
      <c r="AV651" s="168" t="str">
        <f>IF(A14taxstdlife="n/a","n/a",IF(AV$3&gt;(A14taxstdlife+$E651),((Input!$G$156+Input!$G$122)*$G$7)-SUM($G651:AU651),((Input!$G$156+Input!$G$122)*$G$7)/A14taxstdlife))</f>
        <v>n/a</v>
      </c>
      <c r="AW651" s="168" t="str">
        <f>IF(A14taxstdlife="n/a","n/a",IF(AW$3&gt;(A14taxstdlife+$E651),((Input!$G$156+Input!$G$122)*$G$7)-SUM($G651:AV651),((Input!$G$156+Input!$G$122)*$G$7)/A14taxstdlife))</f>
        <v>n/a</v>
      </c>
      <c r="AX651" s="168" t="str">
        <f>IF(A14taxstdlife="n/a","n/a",IF(AX$3&gt;(A14taxstdlife+$E651),((Input!$G$156+Input!$G$122)*$G$7)-SUM($G651:AW651),((Input!$G$156+Input!$G$122)*$G$7)/A14taxstdlife))</f>
        <v>n/a</v>
      </c>
      <c r="AY651" s="168" t="str">
        <f>IF(A14taxstdlife="n/a","n/a",IF(AY$3&gt;(A14taxstdlife+$E651),((Input!$G$156+Input!$G$122)*$G$7)-SUM($G651:AX651),((Input!$G$156+Input!$G$122)*$G$7)/A14taxstdlife))</f>
        <v>n/a</v>
      </c>
      <c r="AZ651" s="168" t="str">
        <f>IF(A14taxstdlife="n/a","n/a",IF(AZ$3&gt;(A14taxstdlife+$E651),((Input!$G$156+Input!$G$122)*$G$7)-SUM($G651:AY651),((Input!$G$156+Input!$G$122)*$G$7)/A14taxstdlife))</f>
        <v>n/a</v>
      </c>
      <c r="BA651" s="168" t="str">
        <f>IF(A14taxstdlife="n/a","n/a",IF(BA$3&gt;(A14taxstdlife+$E651),((Input!$G$156+Input!$G$122)*$G$7)-SUM($G651:AZ651),((Input!$G$156+Input!$G$122)*$G$7)/A14taxstdlife))</f>
        <v>n/a</v>
      </c>
      <c r="BB651" s="168" t="str">
        <f>IF(A14taxstdlife="n/a","n/a",IF(BB$3&gt;(A14taxstdlife+$E651),((Input!$G$156+Input!$G$122)*$G$7)-SUM($G651:BA651),((Input!$G$156+Input!$G$122)*$G$7)/A14taxstdlife))</f>
        <v>n/a</v>
      </c>
      <c r="BC651" s="168" t="str">
        <f>IF(A14taxstdlife="n/a","n/a",IF(BC$3&gt;(A14taxstdlife+$E651),((Input!$G$156+Input!$G$122)*$G$7)-SUM($G651:BB651),((Input!$G$156+Input!$G$122)*$G$7)/A14taxstdlife))</f>
        <v>n/a</v>
      </c>
      <c r="BD651" s="168" t="str">
        <f>IF(A14taxstdlife="n/a","n/a",IF(BD$3&gt;(A14taxstdlife+$E651),((Input!$G$156+Input!$G$122)*$G$7)-SUM($G651:BC651),((Input!$G$156+Input!$G$122)*$G$7)/A14taxstdlife))</f>
        <v>n/a</v>
      </c>
      <c r="BE651" s="168" t="str">
        <f>IF(A14taxstdlife="n/a","n/a",IF(BE$3&gt;(A14taxstdlife+$E651),((Input!$G$156+Input!$G$122)*$G$7)-SUM($G651:BD651),((Input!$G$156+Input!$G$122)*$G$7)/A14taxstdlife))</f>
        <v>n/a</v>
      </c>
      <c r="BF651" s="168" t="str">
        <f>IF(A14taxstdlife="n/a","n/a",IF(BF$3&gt;(A14taxstdlife+$E651),((Input!$G$156+Input!$G$122)*$G$7)-SUM($G651:BE651),((Input!$G$156+Input!$G$122)*$G$7)/A14taxstdlife))</f>
        <v>n/a</v>
      </c>
      <c r="BG651" s="168" t="str">
        <f>IF(A14taxstdlife="n/a","n/a",IF(BG$3&gt;(A14taxstdlife+$E651),((Input!$G$156+Input!$G$122)*$G$7)-SUM($G651:BF651),((Input!$G$156+Input!$G$122)*$G$7)/A14taxstdlife))</f>
        <v>n/a</v>
      </c>
      <c r="BH651" s="168" t="str">
        <f>IF(A14taxstdlife="n/a","n/a",IF(BH$3&gt;(A14taxstdlife+$E651),((Input!$G$156+Input!$G$122)*$G$7)-SUM($G651:BG651),((Input!$G$156+Input!$G$122)*$G$7)/A14taxstdlife))</f>
        <v>n/a</v>
      </c>
      <c r="BI651" s="168" t="str">
        <f>IF(A14taxstdlife="n/a","n/a",IF(BI$3&gt;(A14taxstdlife+$E651),((Input!$G$156+Input!$G$122)*$G$7)-SUM($G651:BH651),((Input!$G$156+Input!$G$122)*$G$7)/A14taxstdlife))</f>
        <v>n/a</v>
      </c>
      <c r="BJ651" s="20"/>
      <c r="BK651" s="20"/>
      <c r="BL651"/>
      <c r="BM651"/>
      <c r="BN651"/>
      <c r="BO651"/>
      <c r="BP651"/>
      <c r="BQ651"/>
      <c r="BR651"/>
      <c r="BS651"/>
      <c r="BT651"/>
      <c r="BU651"/>
      <c r="BV651"/>
      <c r="BW651"/>
      <c r="BX651"/>
      <c r="BY651"/>
      <c r="BZ651"/>
      <c r="CA651"/>
      <c r="CB651"/>
      <c r="CC651"/>
      <c r="CD651"/>
      <c r="CE651"/>
      <c r="CF651"/>
      <c r="CG651"/>
      <c r="CH651"/>
      <c r="CI651"/>
      <c r="CJ651"/>
      <c r="CK651"/>
      <c r="CL651"/>
      <c r="CM651"/>
      <c r="CN651"/>
      <c r="CO651"/>
      <c r="CP651"/>
      <c r="CQ651"/>
      <c r="CR651"/>
      <c r="CS651"/>
      <c r="CT651"/>
      <c r="CU651"/>
      <c r="CV651"/>
      <c r="CW651"/>
      <c r="CX651"/>
      <c r="CY651"/>
      <c r="CZ651"/>
      <c r="DA651"/>
      <c r="DB651"/>
      <c r="DC651"/>
      <c r="DD651"/>
      <c r="DE651"/>
      <c r="DF651"/>
      <c r="DG651"/>
      <c r="DH651"/>
      <c r="DI651"/>
      <c r="DJ651"/>
      <c r="DK651"/>
      <c r="DL651"/>
      <c r="DM651"/>
      <c r="DN651"/>
      <c r="DO651"/>
      <c r="DP651"/>
      <c r="DQ651"/>
      <c r="DR651"/>
      <c r="DS651"/>
      <c r="DT651"/>
      <c r="DU651"/>
      <c r="DV651"/>
      <c r="DW651"/>
      <c r="DX651"/>
      <c r="DY651"/>
      <c r="DZ651"/>
      <c r="EA651"/>
      <c r="EB651"/>
      <c r="EC651"/>
      <c r="ED651"/>
      <c r="EE651"/>
      <c r="EF651"/>
      <c r="EG651"/>
      <c r="EH651"/>
      <c r="EI651"/>
      <c r="EJ651"/>
      <c r="EK651"/>
      <c r="EL651"/>
      <c r="EM651"/>
      <c r="EN651"/>
      <c r="EO651"/>
      <c r="EP651"/>
      <c r="EQ651"/>
      <c r="ER651"/>
      <c r="ES651"/>
      <c r="ET651"/>
      <c r="EU651"/>
      <c r="EV651"/>
      <c r="EW651"/>
      <c r="EX651"/>
      <c r="EY651"/>
      <c r="EZ651"/>
      <c r="FA651"/>
      <c r="FB651"/>
      <c r="FC651"/>
      <c r="FD651"/>
      <c r="FE651"/>
      <c r="FF651"/>
      <c r="FG651"/>
      <c r="FH651"/>
      <c r="FI651"/>
      <c r="FJ651"/>
      <c r="FK651"/>
      <c r="FL651"/>
      <c r="FM651"/>
      <c r="FN651"/>
      <c r="FO651"/>
      <c r="FP651"/>
      <c r="FQ651"/>
      <c r="FR651"/>
      <c r="FS651"/>
      <c r="FT651"/>
      <c r="FU651"/>
      <c r="FV651"/>
      <c r="FW651"/>
      <c r="FX651"/>
      <c r="FY651"/>
      <c r="FZ651"/>
      <c r="GA651"/>
      <c r="GB651"/>
      <c r="GC651"/>
      <c r="GD651"/>
      <c r="GE651"/>
      <c r="GF651"/>
      <c r="GG651"/>
      <c r="GH651"/>
      <c r="GI651"/>
      <c r="GJ651"/>
      <c r="GK651"/>
      <c r="GL651"/>
      <c r="GM651"/>
      <c r="GN651"/>
      <c r="GO651"/>
      <c r="GP651"/>
      <c r="GQ651"/>
      <c r="GR651"/>
      <c r="GS651"/>
      <c r="GT651"/>
      <c r="GU651"/>
      <c r="GV651"/>
      <c r="GW651"/>
      <c r="GX651"/>
      <c r="GY651"/>
      <c r="GZ651"/>
      <c r="HA651"/>
      <c r="HB651"/>
      <c r="HC651"/>
      <c r="HD651"/>
      <c r="HE651"/>
      <c r="HF651"/>
      <c r="HG651"/>
      <c r="HH651"/>
      <c r="HI651"/>
      <c r="HJ651"/>
      <c r="HK651"/>
      <c r="HL651"/>
      <c r="HM651"/>
      <c r="HN651"/>
      <c r="HO651"/>
      <c r="HP651"/>
      <c r="HQ651"/>
      <c r="HR651"/>
      <c r="HS651"/>
      <c r="HT651"/>
      <c r="HU651"/>
      <c r="HV651"/>
      <c r="HW651"/>
      <c r="HX651"/>
      <c r="HY651"/>
      <c r="HZ651"/>
      <c r="IA651"/>
      <c r="IB651"/>
      <c r="IC651"/>
      <c r="ID651"/>
      <c r="IE651"/>
      <c r="IF651"/>
      <c r="IG651"/>
      <c r="IH651"/>
      <c r="II651"/>
      <c r="IJ651"/>
      <c r="IK651"/>
      <c r="IL651"/>
      <c r="IM651"/>
      <c r="IN651"/>
      <c r="IO651"/>
      <c r="IP651"/>
      <c r="IQ651"/>
      <c r="IR651"/>
      <c r="IS651"/>
      <c r="IT651"/>
      <c r="IU651"/>
      <c r="IV651"/>
    </row>
    <row r="652" spans="1:256" s="5" customFormat="1" hidden="1" outlineLevel="2">
      <c r="A652" s="20"/>
      <c r="B652" s="20"/>
      <c r="C652" s="38"/>
      <c r="D652" s="641"/>
      <c r="E652" s="287">
        <v>2</v>
      </c>
      <c r="F652" s="40"/>
      <c r="G652" s="313"/>
      <c r="H652" s="314"/>
      <c r="I652" s="168" t="str">
        <f>IF(A14taxstdlife="n/a","n/a",IF(I$3&gt;(A14taxstdlife+$E652),((Input!$H$156+Input!$H$122)*$H$7)-SUM($H652:H652),((Input!$H$156+Input!$H$122)*$H$7)/A14taxstdlife))</f>
        <v>n/a</v>
      </c>
      <c r="J652" s="168" t="str">
        <f>IF(A14taxstdlife="n/a","n/a",IF(J$3&gt;(A14taxstdlife+$E652),((Input!$H$156+Input!$H$122)*$H$7)-SUM($H652:I652),((Input!$H$156+Input!$H$122)*$H$7)/A14taxstdlife))</f>
        <v>n/a</v>
      </c>
      <c r="K652" s="168" t="str">
        <f>IF(A14taxstdlife="n/a","n/a",IF(K$3&gt;(A14taxstdlife+$E652),((Input!$H$156+Input!$H$122)*$H$7)-SUM($H652:J652),((Input!$H$156+Input!$H$122)*$H$7)/A14taxstdlife))</f>
        <v>n/a</v>
      </c>
      <c r="L652" s="168" t="str">
        <f>IF(A14taxstdlife="n/a","n/a",IF(L$3&gt;(A14taxstdlife+$E652),((Input!$H$156+Input!$H$122)*$H$7)-SUM($H652:K652),((Input!$H$156+Input!$H$122)*$H$7)/A14taxstdlife))</f>
        <v>n/a</v>
      </c>
      <c r="M652" s="168" t="str">
        <f>IF(A14taxstdlife="n/a","n/a",IF(M$3&gt;(A14taxstdlife+$E652),((Input!$H$156+Input!$H$122)*$H$7)-SUM($H652:L652),((Input!$H$156+Input!$H$122)*$H$7)/A14taxstdlife))</f>
        <v>n/a</v>
      </c>
      <c r="N652" s="168" t="str">
        <f>IF(A14taxstdlife="n/a","n/a",IF(N$3&gt;(A14taxstdlife+$E652),((Input!$H$156+Input!$H$122)*$H$7)-SUM($H652:M652),((Input!$H$156+Input!$H$122)*$H$7)/A14taxstdlife))</f>
        <v>n/a</v>
      </c>
      <c r="O652" s="168" t="str">
        <f>IF(A14taxstdlife="n/a","n/a",IF(O$3&gt;(A14taxstdlife+$E652),((Input!$H$156+Input!$H$122)*$H$7)-SUM($H652:N652),((Input!$H$156+Input!$H$122)*$H$7)/A14taxstdlife))</f>
        <v>n/a</v>
      </c>
      <c r="P652" s="168" t="str">
        <f>IF(A14taxstdlife="n/a","n/a",IF(P$3&gt;(A14taxstdlife+$E652),((Input!$H$156+Input!$H$122)*$H$7)-SUM($H652:O652),((Input!$H$156+Input!$H$122)*$H$7)/A14taxstdlife))</f>
        <v>n/a</v>
      </c>
      <c r="Q652" s="168" t="str">
        <f>IF(A14taxstdlife="n/a","n/a",IF(Q$3&gt;(A14taxstdlife+$E652),((Input!$H$156+Input!$H$122)*$H$7)-SUM($H652:P652),((Input!$H$156+Input!$H$122)*$H$7)/A14taxstdlife))</f>
        <v>n/a</v>
      </c>
      <c r="R652" s="168" t="str">
        <f>IF(A14taxstdlife="n/a","n/a",IF(R$3&gt;(A14taxstdlife+$E652),((Input!$H$156+Input!$H$122)*$H$7)-SUM($H652:Q652),((Input!$H$156+Input!$H$122)*$H$7)/A14taxstdlife))</f>
        <v>n/a</v>
      </c>
      <c r="S652" s="168" t="str">
        <f>IF(A14taxstdlife="n/a","n/a",IF(S$3&gt;(A14taxstdlife+$E652),((Input!$H$156+Input!$H$122)*$H$7)-SUM($H652:R652),((Input!$H$156+Input!$H$122)*$H$7)/A14taxstdlife))</f>
        <v>n/a</v>
      </c>
      <c r="T652" s="168" t="str">
        <f>IF(A14taxstdlife="n/a","n/a",IF(T$3&gt;(A14taxstdlife+$E652),((Input!$H$156+Input!$H$122)*$H$7)-SUM($H652:S652),((Input!$H$156+Input!$H$122)*$H$7)/A14taxstdlife))</f>
        <v>n/a</v>
      </c>
      <c r="U652" s="168" t="str">
        <f>IF(A14taxstdlife="n/a","n/a",IF(U$3&gt;(A14taxstdlife+$E652),((Input!$H$156+Input!$H$122)*$H$7)-SUM($H652:T652),((Input!$H$156+Input!$H$122)*$H$7)/A14taxstdlife))</f>
        <v>n/a</v>
      </c>
      <c r="V652" s="168" t="str">
        <f>IF(A14taxstdlife="n/a","n/a",IF(V$3&gt;(A14taxstdlife+$E652),((Input!$H$156+Input!$H$122)*$H$7)-SUM($H652:U652),((Input!$H$156+Input!$H$122)*$H$7)/A14taxstdlife))</f>
        <v>n/a</v>
      </c>
      <c r="W652" s="168" t="str">
        <f>IF(A14taxstdlife="n/a","n/a",IF(W$3&gt;(A14taxstdlife+$E652),((Input!$H$156+Input!$H$122)*$H$7)-SUM($H652:V652),((Input!$H$156+Input!$H$122)*$H$7)/A14taxstdlife))</f>
        <v>n/a</v>
      </c>
      <c r="X652" s="168" t="str">
        <f>IF(A14taxstdlife="n/a","n/a",IF(X$3&gt;(A14taxstdlife+$E652),((Input!$H$156+Input!$H$122)*$H$7)-SUM($H652:W652),((Input!$H$156+Input!$H$122)*$H$7)/A14taxstdlife))</f>
        <v>n/a</v>
      </c>
      <c r="Y652" s="168" t="str">
        <f>IF(A14taxstdlife="n/a","n/a",IF(Y$3&gt;(A14taxstdlife+$E652),((Input!$H$156+Input!$H$122)*$H$7)-SUM($H652:X652),((Input!$H$156+Input!$H$122)*$H$7)/A14taxstdlife))</f>
        <v>n/a</v>
      </c>
      <c r="Z652" s="168" t="str">
        <f>IF(A14taxstdlife="n/a","n/a",IF(Z$3&gt;(A14taxstdlife+$E652),((Input!$H$156+Input!$H$122)*$H$7)-SUM($H652:Y652),((Input!$H$156+Input!$H$122)*$H$7)/A14taxstdlife))</f>
        <v>n/a</v>
      </c>
      <c r="AA652" s="168" t="str">
        <f>IF(A14taxstdlife="n/a","n/a",IF(AA$3&gt;(A14taxstdlife+$E652),((Input!$H$156+Input!$H$122)*$H$7)-SUM($H652:Z652),((Input!$H$156+Input!$H$122)*$H$7)/A14taxstdlife))</f>
        <v>n/a</v>
      </c>
      <c r="AB652" s="168" t="str">
        <f>IF(A14taxstdlife="n/a","n/a",IF(AB$3&gt;(A14taxstdlife+$E652),((Input!$H$156+Input!$H$122)*$H$7)-SUM($H652:AA652),((Input!$H$156+Input!$H$122)*$H$7)/A14taxstdlife))</f>
        <v>n/a</v>
      </c>
      <c r="AC652" s="168" t="str">
        <f>IF(A14taxstdlife="n/a","n/a",IF(AC$3&gt;(A14taxstdlife+$E652),((Input!$H$156+Input!$H$122)*$H$7)-SUM($H652:AB652),((Input!$H$156+Input!$H$122)*$H$7)/A14taxstdlife))</f>
        <v>n/a</v>
      </c>
      <c r="AD652" s="168" t="str">
        <f>IF(A14taxstdlife="n/a","n/a",IF(AD$3&gt;(A14taxstdlife+$E652),((Input!$H$156+Input!$H$122)*$H$7)-SUM($H652:AC652),((Input!$H$156+Input!$H$122)*$H$7)/A14taxstdlife))</f>
        <v>n/a</v>
      </c>
      <c r="AE652" s="168" t="str">
        <f>IF(A14taxstdlife="n/a","n/a",IF(AE$3&gt;(A14taxstdlife+$E652),((Input!$H$156+Input!$H$122)*$H$7)-SUM($H652:AD652),((Input!$H$156+Input!$H$122)*$H$7)/A14taxstdlife))</f>
        <v>n/a</v>
      </c>
      <c r="AF652" s="168" t="str">
        <f>IF(A14taxstdlife="n/a","n/a",IF(AF$3&gt;(A14taxstdlife+$E652),((Input!$H$156+Input!$H$122)*$H$7)-SUM($H652:AE652),((Input!$H$156+Input!$H$122)*$H$7)/A14taxstdlife))</f>
        <v>n/a</v>
      </c>
      <c r="AG652" s="168" t="str">
        <f>IF(A14taxstdlife="n/a","n/a",IF(AG$3&gt;(A14taxstdlife+$E652),((Input!$H$156+Input!$H$122)*$H$7)-SUM($H652:AF652),((Input!$H$156+Input!$H$122)*$H$7)/A14taxstdlife))</f>
        <v>n/a</v>
      </c>
      <c r="AH652" s="168" t="str">
        <f>IF(A14taxstdlife="n/a","n/a",IF(AH$3&gt;(A14taxstdlife+$E652),((Input!$H$156+Input!$H$122)*$H$7)-SUM($H652:AG652),((Input!$H$156+Input!$H$122)*$H$7)/A14taxstdlife))</f>
        <v>n/a</v>
      </c>
      <c r="AI652" s="168" t="str">
        <f>IF(A14taxstdlife="n/a","n/a",IF(AI$3&gt;(A14taxstdlife+$E652),((Input!$H$156+Input!$H$122)*$H$7)-SUM($H652:AH652),((Input!$H$156+Input!$H$122)*$H$7)/A14taxstdlife))</f>
        <v>n/a</v>
      </c>
      <c r="AJ652" s="168" t="str">
        <f>IF(A14taxstdlife="n/a","n/a",IF(AJ$3&gt;(A14taxstdlife+$E652),((Input!$H$156+Input!$H$122)*$H$7)-SUM($H652:AI652),((Input!$H$156+Input!$H$122)*$H$7)/A14taxstdlife))</f>
        <v>n/a</v>
      </c>
      <c r="AK652" s="168" t="str">
        <f>IF(A14taxstdlife="n/a","n/a",IF(AK$3&gt;(A14taxstdlife+$E652),((Input!$H$156+Input!$H$122)*$H$7)-SUM($H652:AJ652),((Input!$H$156+Input!$H$122)*$H$7)/A14taxstdlife))</f>
        <v>n/a</v>
      </c>
      <c r="AL652" s="168" t="str">
        <f>IF(A14taxstdlife="n/a","n/a",IF(AL$3&gt;(A14taxstdlife+$E652),((Input!$H$156+Input!$H$122)*$H$7)-SUM($H652:AK652),((Input!$H$156+Input!$H$122)*$H$7)/A14taxstdlife))</f>
        <v>n/a</v>
      </c>
      <c r="AM652" s="168" t="str">
        <f>IF(A14taxstdlife="n/a","n/a",IF(AM$3&gt;(A14taxstdlife+$E652),((Input!$H$156+Input!$H$122)*$H$7)-SUM($H652:AL652),((Input!$H$156+Input!$H$122)*$H$7)/A14taxstdlife))</f>
        <v>n/a</v>
      </c>
      <c r="AN652" s="168" t="str">
        <f>IF(A14taxstdlife="n/a","n/a",IF(AN$3&gt;(A14taxstdlife+$E652),((Input!$H$156+Input!$H$122)*$H$7)-SUM($H652:AM652),((Input!$H$156+Input!$H$122)*$H$7)/A14taxstdlife))</f>
        <v>n/a</v>
      </c>
      <c r="AO652" s="168" t="str">
        <f>IF(A14taxstdlife="n/a","n/a",IF(AO$3&gt;(A14taxstdlife+$E652),((Input!$H$156+Input!$H$122)*$H$7)-SUM($H652:AN652),((Input!$H$156+Input!$H$122)*$H$7)/A14taxstdlife))</f>
        <v>n/a</v>
      </c>
      <c r="AP652" s="168" t="str">
        <f>IF(A14taxstdlife="n/a","n/a",IF(AP$3&gt;(A14taxstdlife+$E652),((Input!$H$156+Input!$H$122)*$H$7)-SUM($H652:AO652),((Input!$H$156+Input!$H$122)*$H$7)/A14taxstdlife))</f>
        <v>n/a</v>
      </c>
      <c r="AQ652" s="168" t="str">
        <f>IF(A14taxstdlife="n/a","n/a",IF(AQ$3&gt;(A14taxstdlife+$E652),((Input!$H$156+Input!$H$122)*$H$7)-SUM($H652:AP652),((Input!$H$156+Input!$H$122)*$H$7)/A14taxstdlife))</f>
        <v>n/a</v>
      </c>
      <c r="AR652" s="168" t="str">
        <f>IF(A14taxstdlife="n/a","n/a",IF(AR$3&gt;(A14taxstdlife+$E652),((Input!$H$156+Input!$H$122)*$H$7)-SUM($H652:AQ652),((Input!$H$156+Input!$H$122)*$H$7)/A14taxstdlife))</f>
        <v>n/a</v>
      </c>
      <c r="AS652" s="168" t="str">
        <f>IF(A14taxstdlife="n/a","n/a",IF(AS$3&gt;(A14taxstdlife+$E652),((Input!$H$156+Input!$H$122)*$H$7)-SUM($H652:AR652),((Input!$H$156+Input!$H$122)*$H$7)/A14taxstdlife))</f>
        <v>n/a</v>
      </c>
      <c r="AT652" s="168" t="str">
        <f>IF(A14taxstdlife="n/a","n/a",IF(AT$3&gt;(A14taxstdlife+$E652),((Input!$H$156+Input!$H$122)*$H$7)-SUM($H652:AS652),((Input!$H$156+Input!$H$122)*$H$7)/A14taxstdlife))</f>
        <v>n/a</v>
      </c>
      <c r="AU652" s="168" t="str">
        <f>IF(A14taxstdlife="n/a","n/a",IF(AU$3&gt;(A14taxstdlife+$E652),((Input!$H$156+Input!$H$122)*$H$7)-SUM($H652:AT652),((Input!$H$156+Input!$H$122)*$H$7)/A14taxstdlife))</f>
        <v>n/a</v>
      </c>
      <c r="AV652" s="168" t="str">
        <f>IF(A14taxstdlife="n/a","n/a",IF(AV$3&gt;(A14taxstdlife+$E652),((Input!$H$156+Input!$H$122)*$H$7)-SUM($H652:AU652),((Input!$H$156+Input!$H$122)*$H$7)/A14taxstdlife))</f>
        <v>n/a</v>
      </c>
      <c r="AW652" s="168" t="str">
        <f>IF(A14taxstdlife="n/a","n/a",IF(AW$3&gt;(A14taxstdlife+$E652),((Input!$H$156+Input!$H$122)*$H$7)-SUM($H652:AV652),((Input!$H$156+Input!$H$122)*$H$7)/A14taxstdlife))</f>
        <v>n/a</v>
      </c>
      <c r="AX652" s="168" t="str">
        <f>IF(A14taxstdlife="n/a","n/a",IF(AX$3&gt;(A14taxstdlife+$E652),((Input!$H$156+Input!$H$122)*$H$7)-SUM($H652:AW652),((Input!$H$156+Input!$H$122)*$H$7)/A14taxstdlife))</f>
        <v>n/a</v>
      </c>
      <c r="AY652" s="168" t="str">
        <f>IF(A14taxstdlife="n/a","n/a",IF(AY$3&gt;(A14taxstdlife+$E652),((Input!$H$156+Input!$H$122)*$H$7)-SUM($H652:AX652),((Input!$H$156+Input!$H$122)*$H$7)/A14taxstdlife))</f>
        <v>n/a</v>
      </c>
      <c r="AZ652" s="168" t="str">
        <f>IF(A14taxstdlife="n/a","n/a",IF(AZ$3&gt;(A14taxstdlife+$E652),((Input!$H$156+Input!$H$122)*$H$7)-SUM($H652:AY652),((Input!$H$156+Input!$H$122)*$H$7)/A14taxstdlife))</f>
        <v>n/a</v>
      </c>
      <c r="BA652" s="168" t="str">
        <f>IF(A14taxstdlife="n/a","n/a",IF(BA$3&gt;(A14taxstdlife+$E652),((Input!$H$156+Input!$H$122)*$H$7)-SUM($H652:AZ652),((Input!$H$156+Input!$H$122)*$H$7)/A14taxstdlife))</f>
        <v>n/a</v>
      </c>
      <c r="BB652" s="168" t="str">
        <f>IF(A14taxstdlife="n/a","n/a",IF(BB$3&gt;(A14taxstdlife+$E652),((Input!$H$156+Input!$H$122)*$H$7)-SUM($H652:BA652),((Input!$H$156+Input!$H$122)*$H$7)/A14taxstdlife))</f>
        <v>n/a</v>
      </c>
      <c r="BC652" s="168" t="str">
        <f>IF(A14taxstdlife="n/a","n/a",IF(BC$3&gt;(A14taxstdlife+$E652),((Input!$H$156+Input!$H$122)*$H$7)-SUM($H652:BB652),((Input!$H$156+Input!$H$122)*$H$7)/A14taxstdlife))</f>
        <v>n/a</v>
      </c>
      <c r="BD652" s="168" t="str">
        <f>IF(A14taxstdlife="n/a","n/a",IF(BD$3&gt;(A14taxstdlife+$E652),((Input!$H$156+Input!$H$122)*$H$7)-SUM($H652:BC652),((Input!$H$156+Input!$H$122)*$H$7)/A14taxstdlife))</f>
        <v>n/a</v>
      </c>
      <c r="BE652" s="168" t="str">
        <f>IF(A14taxstdlife="n/a","n/a",IF(BE$3&gt;(A14taxstdlife+$E652),((Input!$H$156+Input!$H$122)*$H$7)-SUM($H652:BD652),((Input!$H$156+Input!$H$122)*$H$7)/A14taxstdlife))</f>
        <v>n/a</v>
      </c>
      <c r="BF652" s="168" t="str">
        <f>IF(A14taxstdlife="n/a","n/a",IF(BF$3&gt;(A14taxstdlife+$E652),((Input!$H$156+Input!$H$122)*$H$7)-SUM($H652:BE652),((Input!$H$156+Input!$H$122)*$H$7)/A14taxstdlife))</f>
        <v>n/a</v>
      </c>
      <c r="BG652" s="168" t="str">
        <f>IF(A14taxstdlife="n/a","n/a",IF(BG$3&gt;(A14taxstdlife+$E652),((Input!$H$156+Input!$H$122)*$H$7)-SUM($H652:BF652),((Input!$H$156+Input!$H$122)*$H$7)/A14taxstdlife))</f>
        <v>n/a</v>
      </c>
      <c r="BH652" s="168" t="str">
        <f>IF(A14taxstdlife="n/a","n/a",IF(BH$3&gt;(A14taxstdlife+$E652),((Input!$H$156+Input!$H$122)*$H$7)-SUM($H652:BG652),((Input!$H$156+Input!$H$122)*$H$7)/A14taxstdlife))</f>
        <v>n/a</v>
      </c>
      <c r="BI652" s="168" t="str">
        <f>IF(A14taxstdlife="n/a","n/a",IF(BI$3&gt;(A14taxstdlife+$E652),((Input!$H$156+Input!$H$122)*$H$7)-SUM($H652:BH652),((Input!$H$156+Input!$H$122)*$H$7)/A14taxstdlife))</f>
        <v>n/a</v>
      </c>
      <c r="BJ652" s="20"/>
      <c r="BK652" s="20"/>
      <c r="BL652"/>
      <c r="BM652"/>
      <c r="BN652"/>
      <c r="BO652"/>
      <c r="BP652"/>
      <c r="BQ652"/>
      <c r="BR652"/>
      <c r="BS652"/>
      <c r="BT652"/>
      <c r="BU652"/>
      <c r="BV652"/>
      <c r="BW652"/>
      <c r="BX652"/>
      <c r="BY652"/>
      <c r="BZ652"/>
      <c r="CA652"/>
      <c r="CB652"/>
      <c r="CC652"/>
      <c r="CD652"/>
      <c r="CE652"/>
      <c r="CF652"/>
      <c r="CG652"/>
      <c r="CH652"/>
      <c r="CI652"/>
      <c r="CJ652"/>
      <c r="CK652"/>
      <c r="CL652"/>
      <c r="CM652"/>
      <c r="CN652"/>
      <c r="CO652"/>
      <c r="CP652"/>
      <c r="CQ652"/>
      <c r="CR652"/>
      <c r="CS652"/>
      <c r="CT652"/>
      <c r="CU652"/>
      <c r="CV652"/>
      <c r="CW652"/>
      <c r="CX652"/>
      <c r="CY652"/>
      <c r="CZ652"/>
      <c r="DA652"/>
      <c r="DB652"/>
      <c r="DC652"/>
      <c r="DD652"/>
      <c r="DE652"/>
      <c r="DF652"/>
      <c r="DG652"/>
      <c r="DH652"/>
      <c r="DI652"/>
      <c r="DJ652"/>
      <c r="DK652"/>
      <c r="DL652"/>
      <c r="DM652"/>
      <c r="DN652"/>
      <c r="DO652"/>
      <c r="DP652"/>
      <c r="DQ652"/>
      <c r="DR652"/>
      <c r="DS652"/>
      <c r="DT652"/>
      <c r="DU652"/>
      <c r="DV652"/>
      <c r="DW652"/>
      <c r="DX652"/>
      <c r="DY652"/>
      <c r="DZ652"/>
      <c r="EA652"/>
      <c r="EB652"/>
      <c r="EC652"/>
      <c r="ED652"/>
      <c r="EE652"/>
      <c r="EF652"/>
      <c r="EG652"/>
      <c r="EH652"/>
      <c r="EI652"/>
      <c r="EJ652"/>
      <c r="EK652"/>
      <c r="EL652"/>
      <c r="EM652"/>
      <c r="EN652"/>
      <c r="EO652"/>
      <c r="EP652"/>
      <c r="EQ652"/>
      <c r="ER652"/>
      <c r="ES652"/>
      <c r="ET652"/>
      <c r="EU652"/>
      <c r="EV652"/>
      <c r="EW652"/>
      <c r="EX652"/>
      <c r="EY652"/>
      <c r="EZ652"/>
      <c r="FA652"/>
      <c r="FB652"/>
      <c r="FC652"/>
      <c r="FD652"/>
      <c r="FE652"/>
      <c r="FF652"/>
      <c r="FG652"/>
      <c r="FH652"/>
      <c r="FI652"/>
      <c r="FJ652"/>
      <c r="FK652"/>
      <c r="FL652"/>
      <c r="FM652"/>
      <c r="FN652"/>
      <c r="FO652"/>
      <c r="FP652"/>
      <c r="FQ652"/>
      <c r="FR652"/>
      <c r="FS652"/>
      <c r="FT652"/>
      <c r="FU652"/>
      <c r="FV652"/>
      <c r="FW652"/>
      <c r="FX652"/>
      <c r="FY652"/>
      <c r="FZ652"/>
      <c r="GA652"/>
      <c r="GB652"/>
      <c r="GC652"/>
      <c r="GD652"/>
      <c r="GE652"/>
      <c r="GF652"/>
      <c r="GG652"/>
      <c r="GH652"/>
      <c r="GI652"/>
      <c r="GJ652"/>
      <c r="GK652"/>
      <c r="GL652"/>
      <c r="GM652"/>
      <c r="GN652"/>
      <c r="GO652"/>
      <c r="GP652"/>
      <c r="GQ652"/>
      <c r="GR652"/>
      <c r="GS652"/>
      <c r="GT652"/>
      <c r="GU652"/>
      <c r="GV652"/>
      <c r="GW652"/>
      <c r="GX652"/>
      <c r="GY652"/>
      <c r="GZ652"/>
      <c r="HA652"/>
      <c r="HB652"/>
      <c r="HC652"/>
      <c r="HD652"/>
      <c r="HE652"/>
      <c r="HF652"/>
      <c r="HG652"/>
      <c r="HH652"/>
      <c r="HI652"/>
      <c r="HJ652"/>
      <c r="HK652"/>
      <c r="HL652"/>
      <c r="HM652"/>
      <c r="HN652"/>
      <c r="HO652"/>
      <c r="HP652"/>
      <c r="HQ652"/>
      <c r="HR652"/>
      <c r="HS652"/>
      <c r="HT652"/>
      <c r="HU652"/>
      <c r="HV652"/>
      <c r="HW652"/>
      <c r="HX652"/>
      <c r="HY652"/>
      <c r="HZ652"/>
      <c r="IA652"/>
      <c r="IB652"/>
      <c r="IC652"/>
      <c r="ID652"/>
      <c r="IE652"/>
      <c r="IF652"/>
      <c r="IG652"/>
      <c r="IH652"/>
      <c r="II652"/>
      <c r="IJ652"/>
      <c r="IK652"/>
      <c r="IL652"/>
      <c r="IM652"/>
      <c r="IN652"/>
      <c r="IO652"/>
      <c r="IP652"/>
      <c r="IQ652"/>
      <c r="IR652"/>
      <c r="IS652"/>
      <c r="IT652"/>
      <c r="IU652"/>
      <c r="IV652"/>
    </row>
    <row r="653" spans="1:256" s="5" customFormat="1" hidden="1" outlineLevel="2">
      <c r="A653" s="20"/>
      <c r="B653" s="20"/>
      <c r="C653" s="38"/>
      <c r="D653" s="641"/>
      <c r="E653" s="287">
        <v>3</v>
      </c>
      <c r="F653" s="40"/>
      <c r="G653" s="313"/>
      <c r="H653" s="315"/>
      <c r="I653" s="314"/>
      <c r="J653" s="168" t="str">
        <f>IF(A14taxstdlife="n/a","n/a",IF(J$3&gt;(A14taxstdlife+$E653),((Input!$I$156+Input!$I$122)*$I$7)-SUM($I653:I653),((Input!$I$156+Input!$I$122)*$I$7)/A14taxstdlife))</f>
        <v>n/a</v>
      </c>
      <c r="K653" s="168" t="str">
        <f>IF(A14taxstdlife="n/a","n/a",IF(K$3&gt;(A14taxstdlife+$E653),((Input!$I$156+Input!$I$122)*$I$7)-SUM($I653:J653),((Input!$I$156+Input!$I$122)*$I$7)/A14taxstdlife))</f>
        <v>n/a</v>
      </c>
      <c r="L653" s="168" t="str">
        <f>IF(A14taxstdlife="n/a","n/a",IF(L$3&gt;(A14taxstdlife+$E653),((Input!$I$156+Input!$I$122)*$I$7)-SUM($I653:K653),((Input!$I$156+Input!$I$122)*$I$7)/A14taxstdlife))</f>
        <v>n/a</v>
      </c>
      <c r="M653" s="168" t="str">
        <f>IF(A14taxstdlife="n/a","n/a",IF(M$3&gt;(A14taxstdlife+$E653),((Input!$I$156+Input!$I$122)*$I$7)-SUM($I653:L653),((Input!$I$156+Input!$I$122)*$I$7)/A14taxstdlife))</f>
        <v>n/a</v>
      </c>
      <c r="N653" s="168" t="str">
        <f>IF(A14taxstdlife="n/a","n/a",IF(N$3&gt;(A14taxstdlife+$E653),((Input!$I$156+Input!$I$122)*$I$7)-SUM($I653:M653),((Input!$I$156+Input!$I$122)*$I$7)/A14taxstdlife))</f>
        <v>n/a</v>
      </c>
      <c r="O653" s="168" t="str">
        <f>IF(A14taxstdlife="n/a","n/a",IF(O$3&gt;(A14taxstdlife+$E653),((Input!$I$156+Input!$I$122)*$I$7)-SUM($I653:N653),((Input!$I$156+Input!$I$122)*$I$7)/A14taxstdlife))</f>
        <v>n/a</v>
      </c>
      <c r="P653" s="168" t="str">
        <f>IF(A14taxstdlife="n/a","n/a",IF(P$3&gt;(A14taxstdlife+$E653),((Input!$I$156+Input!$I$122)*$I$7)-SUM($I653:O653),((Input!$I$156+Input!$I$122)*$I$7)/A14taxstdlife))</f>
        <v>n/a</v>
      </c>
      <c r="Q653" s="168" t="str">
        <f>IF(A14taxstdlife="n/a","n/a",IF(Q$3&gt;(A14taxstdlife+$E653),((Input!$I$156+Input!$I$122)*$I$7)-SUM($I653:P653),((Input!$I$156+Input!$I$122)*$I$7)/A14taxstdlife))</f>
        <v>n/a</v>
      </c>
      <c r="R653" s="168" t="str">
        <f>IF(A14taxstdlife="n/a","n/a",IF(R$3&gt;(A14taxstdlife+$E653),((Input!$I$156+Input!$I$122)*$I$7)-SUM($I653:Q653),((Input!$I$156+Input!$I$122)*$I$7)/A14taxstdlife))</f>
        <v>n/a</v>
      </c>
      <c r="S653" s="168" t="str">
        <f>IF(A14taxstdlife="n/a","n/a",IF(S$3&gt;(A14taxstdlife+$E653),((Input!$I$156+Input!$I$122)*$I$7)-SUM($I653:R653),((Input!$I$156+Input!$I$122)*$I$7)/A14taxstdlife))</f>
        <v>n/a</v>
      </c>
      <c r="T653" s="168" t="str">
        <f>IF(A14taxstdlife="n/a","n/a",IF(T$3&gt;(A14taxstdlife+$E653),((Input!$I$156+Input!$I$122)*$I$7)-SUM($I653:S653),((Input!$I$156+Input!$I$122)*$I$7)/A14taxstdlife))</f>
        <v>n/a</v>
      </c>
      <c r="U653" s="168" t="str">
        <f>IF(A14taxstdlife="n/a","n/a",IF(U$3&gt;(A14taxstdlife+$E653),((Input!$I$156+Input!$I$122)*$I$7)-SUM($I653:T653),((Input!$I$156+Input!$I$122)*$I$7)/A14taxstdlife))</f>
        <v>n/a</v>
      </c>
      <c r="V653" s="168" t="str">
        <f>IF(A14taxstdlife="n/a","n/a",IF(V$3&gt;(A14taxstdlife+$E653),((Input!$I$156+Input!$I$122)*$I$7)-SUM($I653:U653),((Input!$I$156+Input!$I$122)*$I$7)/A14taxstdlife))</f>
        <v>n/a</v>
      </c>
      <c r="W653" s="168" t="str">
        <f>IF(A14taxstdlife="n/a","n/a",IF(W$3&gt;(A14taxstdlife+$E653),((Input!$I$156+Input!$I$122)*$I$7)-SUM($I653:V653),((Input!$I$156+Input!$I$122)*$I$7)/A14taxstdlife))</f>
        <v>n/a</v>
      </c>
      <c r="X653" s="168" t="str">
        <f>IF(A14taxstdlife="n/a","n/a",IF(X$3&gt;(A14taxstdlife+$E653),((Input!$I$156+Input!$I$122)*$I$7)-SUM($I653:W653),((Input!$I$156+Input!$I$122)*$I$7)/A14taxstdlife))</f>
        <v>n/a</v>
      </c>
      <c r="Y653" s="168" t="str">
        <f>IF(A14taxstdlife="n/a","n/a",IF(Y$3&gt;(A14taxstdlife+$E653),((Input!$I$156+Input!$I$122)*$I$7)-SUM($I653:X653),((Input!$I$156+Input!$I$122)*$I$7)/A14taxstdlife))</f>
        <v>n/a</v>
      </c>
      <c r="Z653" s="168" t="str">
        <f>IF(A14taxstdlife="n/a","n/a",IF(Z$3&gt;(A14taxstdlife+$E653),((Input!$I$156+Input!$I$122)*$I$7)-SUM($I653:Y653),((Input!$I$156+Input!$I$122)*$I$7)/A14taxstdlife))</f>
        <v>n/a</v>
      </c>
      <c r="AA653" s="168" t="str">
        <f>IF(A14taxstdlife="n/a","n/a",IF(AA$3&gt;(A14taxstdlife+$E653),((Input!$I$156+Input!$I$122)*$I$7)-SUM($I653:Z653),((Input!$I$156+Input!$I$122)*$I$7)/A14taxstdlife))</f>
        <v>n/a</v>
      </c>
      <c r="AB653" s="168" t="str">
        <f>IF(A14taxstdlife="n/a","n/a",IF(AB$3&gt;(A14taxstdlife+$E653),((Input!$I$156+Input!$I$122)*$I$7)-SUM($I653:AA653),((Input!$I$156+Input!$I$122)*$I$7)/A14taxstdlife))</f>
        <v>n/a</v>
      </c>
      <c r="AC653" s="168" t="str">
        <f>IF(A14taxstdlife="n/a","n/a",IF(AC$3&gt;(A14taxstdlife+$E653),((Input!$I$156+Input!$I$122)*$I$7)-SUM($I653:AB653),((Input!$I$156+Input!$I$122)*$I$7)/A14taxstdlife))</f>
        <v>n/a</v>
      </c>
      <c r="AD653" s="168" t="str">
        <f>IF(A14taxstdlife="n/a","n/a",IF(AD$3&gt;(A14taxstdlife+$E653),((Input!$I$156+Input!$I$122)*$I$7)-SUM($I653:AC653),((Input!$I$156+Input!$I$122)*$I$7)/A14taxstdlife))</f>
        <v>n/a</v>
      </c>
      <c r="AE653" s="168" t="str">
        <f>IF(A14taxstdlife="n/a","n/a",IF(AE$3&gt;(A14taxstdlife+$E653),((Input!$I$156+Input!$I$122)*$I$7)-SUM($I653:AD653),((Input!$I$156+Input!$I$122)*$I$7)/A14taxstdlife))</f>
        <v>n/a</v>
      </c>
      <c r="AF653" s="168" t="str">
        <f>IF(A14taxstdlife="n/a","n/a",IF(AF$3&gt;(A14taxstdlife+$E653),((Input!$I$156+Input!$I$122)*$I$7)-SUM($I653:AE653),((Input!$I$156+Input!$I$122)*$I$7)/A14taxstdlife))</f>
        <v>n/a</v>
      </c>
      <c r="AG653" s="168" t="str">
        <f>IF(A14taxstdlife="n/a","n/a",IF(AG$3&gt;(A14taxstdlife+$E653),((Input!$I$156+Input!$I$122)*$I$7)-SUM($I653:AF653),((Input!$I$156+Input!$I$122)*$I$7)/A14taxstdlife))</f>
        <v>n/a</v>
      </c>
      <c r="AH653" s="168" t="str">
        <f>IF(A14taxstdlife="n/a","n/a",IF(AH$3&gt;(A14taxstdlife+$E653),((Input!$I$156+Input!$I$122)*$I$7)-SUM($I653:AG653),((Input!$I$156+Input!$I$122)*$I$7)/A14taxstdlife))</f>
        <v>n/a</v>
      </c>
      <c r="AI653" s="168" t="str">
        <f>IF(A14taxstdlife="n/a","n/a",IF(AI$3&gt;(A14taxstdlife+$E653),((Input!$I$156+Input!$I$122)*$I$7)-SUM($I653:AH653),((Input!$I$156+Input!$I$122)*$I$7)/A14taxstdlife))</f>
        <v>n/a</v>
      </c>
      <c r="AJ653" s="168" t="str">
        <f>IF(A14taxstdlife="n/a","n/a",IF(AJ$3&gt;(A14taxstdlife+$E653),((Input!$I$156+Input!$I$122)*$I$7)-SUM($I653:AI653),((Input!$I$156+Input!$I$122)*$I$7)/A14taxstdlife))</f>
        <v>n/a</v>
      </c>
      <c r="AK653" s="168" t="str">
        <f>IF(A14taxstdlife="n/a","n/a",IF(AK$3&gt;(A14taxstdlife+$E653),((Input!$I$156+Input!$I$122)*$I$7)-SUM($I653:AJ653),((Input!$I$156+Input!$I$122)*$I$7)/A14taxstdlife))</f>
        <v>n/a</v>
      </c>
      <c r="AL653" s="168" t="str">
        <f>IF(A14taxstdlife="n/a","n/a",IF(AL$3&gt;(A14taxstdlife+$E653),((Input!$I$156+Input!$I$122)*$I$7)-SUM($I653:AK653),((Input!$I$156+Input!$I$122)*$I$7)/A14taxstdlife))</f>
        <v>n/a</v>
      </c>
      <c r="AM653" s="168" t="str">
        <f>IF(A14taxstdlife="n/a","n/a",IF(AM$3&gt;(A14taxstdlife+$E653),((Input!$I$156+Input!$I$122)*$I$7)-SUM($I653:AL653),((Input!$I$156+Input!$I$122)*$I$7)/A14taxstdlife))</f>
        <v>n/a</v>
      </c>
      <c r="AN653" s="168" t="str">
        <f>IF(A14taxstdlife="n/a","n/a",IF(AN$3&gt;(A14taxstdlife+$E653),((Input!$I$156+Input!$I$122)*$I$7)-SUM($I653:AM653),((Input!$I$156+Input!$I$122)*$I$7)/A14taxstdlife))</f>
        <v>n/a</v>
      </c>
      <c r="AO653" s="168" t="str">
        <f>IF(A14taxstdlife="n/a","n/a",IF(AO$3&gt;(A14taxstdlife+$E653),((Input!$I$156+Input!$I$122)*$I$7)-SUM($I653:AN653),((Input!$I$156+Input!$I$122)*$I$7)/A14taxstdlife))</f>
        <v>n/a</v>
      </c>
      <c r="AP653" s="168" t="str">
        <f>IF(A14taxstdlife="n/a","n/a",IF(AP$3&gt;(A14taxstdlife+$E653),((Input!$I$156+Input!$I$122)*$I$7)-SUM($I653:AO653),((Input!$I$156+Input!$I$122)*$I$7)/A14taxstdlife))</f>
        <v>n/a</v>
      </c>
      <c r="AQ653" s="168" t="str">
        <f>IF(A14taxstdlife="n/a","n/a",IF(AQ$3&gt;(A14taxstdlife+$E653),((Input!$I$156+Input!$I$122)*$I$7)-SUM($I653:AP653),((Input!$I$156+Input!$I$122)*$I$7)/A14taxstdlife))</f>
        <v>n/a</v>
      </c>
      <c r="AR653" s="168" t="str">
        <f>IF(A14taxstdlife="n/a","n/a",IF(AR$3&gt;(A14taxstdlife+$E653),((Input!$I$156+Input!$I$122)*$I$7)-SUM($I653:AQ653),((Input!$I$156+Input!$I$122)*$I$7)/A14taxstdlife))</f>
        <v>n/a</v>
      </c>
      <c r="AS653" s="168" t="str">
        <f>IF(A14taxstdlife="n/a","n/a",IF(AS$3&gt;(A14taxstdlife+$E653),((Input!$I$156+Input!$I$122)*$I$7)-SUM($I653:AR653),((Input!$I$156+Input!$I$122)*$I$7)/A14taxstdlife))</f>
        <v>n/a</v>
      </c>
      <c r="AT653" s="168" t="str">
        <f>IF(A14taxstdlife="n/a","n/a",IF(AT$3&gt;(A14taxstdlife+$E653),((Input!$I$156+Input!$I$122)*$I$7)-SUM($I653:AS653),((Input!$I$156+Input!$I$122)*$I$7)/A14taxstdlife))</f>
        <v>n/a</v>
      </c>
      <c r="AU653" s="168" t="str">
        <f>IF(A14taxstdlife="n/a","n/a",IF(AU$3&gt;(A14taxstdlife+$E653),((Input!$I$156+Input!$I$122)*$I$7)-SUM($I653:AT653),((Input!$I$156+Input!$I$122)*$I$7)/A14taxstdlife))</f>
        <v>n/a</v>
      </c>
      <c r="AV653" s="168" t="str">
        <f>IF(A14taxstdlife="n/a","n/a",IF(AV$3&gt;(A14taxstdlife+$E653),((Input!$I$156+Input!$I$122)*$I$7)-SUM($I653:AU653),((Input!$I$156+Input!$I$122)*$I$7)/A14taxstdlife))</f>
        <v>n/a</v>
      </c>
      <c r="AW653" s="168" t="str">
        <f>IF(A14taxstdlife="n/a","n/a",IF(AW$3&gt;(A14taxstdlife+$E653),((Input!$I$156+Input!$I$122)*$I$7)-SUM($I653:AV653),((Input!$I$156+Input!$I$122)*$I$7)/A14taxstdlife))</f>
        <v>n/a</v>
      </c>
      <c r="AX653" s="168" t="str">
        <f>IF(A14taxstdlife="n/a","n/a",IF(AX$3&gt;(A14taxstdlife+$E653),((Input!$I$156+Input!$I$122)*$I$7)-SUM($I653:AW653),((Input!$I$156+Input!$I$122)*$I$7)/A14taxstdlife))</f>
        <v>n/a</v>
      </c>
      <c r="AY653" s="168" t="str">
        <f>IF(A14taxstdlife="n/a","n/a",IF(AY$3&gt;(A14taxstdlife+$E653),((Input!$I$156+Input!$I$122)*$I$7)-SUM($I653:AX653),((Input!$I$156+Input!$I$122)*$I$7)/A14taxstdlife))</f>
        <v>n/a</v>
      </c>
      <c r="AZ653" s="168" t="str">
        <f>IF(A14taxstdlife="n/a","n/a",IF(AZ$3&gt;(A14taxstdlife+$E653),((Input!$I$156+Input!$I$122)*$I$7)-SUM($I653:AY653),((Input!$I$156+Input!$I$122)*$I$7)/A14taxstdlife))</f>
        <v>n/a</v>
      </c>
      <c r="BA653" s="168" t="str">
        <f>IF(A14taxstdlife="n/a","n/a",IF(BA$3&gt;(A14taxstdlife+$E653),((Input!$I$156+Input!$I$122)*$I$7)-SUM($I653:AZ653),((Input!$I$156+Input!$I$122)*$I$7)/A14taxstdlife))</f>
        <v>n/a</v>
      </c>
      <c r="BB653" s="168" t="str">
        <f>IF(A14taxstdlife="n/a","n/a",IF(BB$3&gt;(A14taxstdlife+$E653),((Input!$I$156+Input!$I$122)*$I$7)-SUM($I653:BA653),((Input!$I$156+Input!$I$122)*$I$7)/A14taxstdlife))</f>
        <v>n/a</v>
      </c>
      <c r="BC653" s="168" t="str">
        <f>IF(A14taxstdlife="n/a","n/a",IF(BC$3&gt;(A14taxstdlife+$E653),((Input!$I$156+Input!$I$122)*$I$7)-SUM($I653:BB653),((Input!$I$156+Input!$I$122)*$I$7)/A14taxstdlife))</f>
        <v>n/a</v>
      </c>
      <c r="BD653" s="168" t="str">
        <f>IF(A14taxstdlife="n/a","n/a",IF(BD$3&gt;(A14taxstdlife+$E653),((Input!$I$156+Input!$I$122)*$I$7)-SUM($I653:BC653),((Input!$I$156+Input!$I$122)*$I$7)/A14taxstdlife))</f>
        <v>n/a</v>
      </c>
      <c r="BE653" s="168" t="str">
        <f>IF(A14taxstdlife="n/a","n/a",IF(BE$3&gt;(A14taxstdlife+$E653),((Input!$I$156+Input!$I$122)*$I$7)-SUM($I653:BD653),((Input!$I$156+Input!$I$122)*$I$7)/A14taxstdlife))</f>
        <v>n/a</v>
      </c>
      <c r="BF653" s="168" t="str">
        <f>IF(A14taxstdlife="n/a","n/a",IF(BF$3&gt;(A14taxstdlife+$E653),((Input!$I$156+Input!$I$122)*$I$7)-SUM($I653:BE653),((Input!$I$156+Input!$I$122)*$I$7)/A14taxstdlife))</f>
        <v>n/a</v>
      </c>
      <c r="BG653" s="168" t="str">
        <f>IF(A14taxstdlife="n/a","n/a",IF(BG$3&gt;(A14taxstdlife+$E653),((Input!$I$156+Input!$I$122)*$I$7)-SUM($I653:BF653),((Input!$I$156+Input!$I$122)*$I$7)/A14taxstdlife))</f>
        <v>n/a</v>
      </c>
      <c r="BH653" s="168" t="str">
        <f>IF(A14taxstdlife="n/a","n/a",IF(BH$3&gt;(A14taxstdlife+$E653),((Input!$I$156+Input!$I$122)*$I$7)-SUM($I653:BG653),((Input!$I$156+Input!$I$122)*$I$7)/A14taxstdlife))</f>
        <v>n/a</v>
      </c>
      <c r="BI653" s="168" t="str">
        <f>IF(A14taxstdlife="n/a","n/a",IF(BI$3&gt;(A14taxstdlife+$E653),((Input!$I$156+Input!$I$122)*$I$7)-SUM($I653:BH653),((Input!$I$156+Input!$I$122)*$I$7)/A14taxstdlife))</f>
        <v>n/a</v>
      </c>
      <c r="BJ653" s="20"/>
      <c r="BK653" s="20"/>
      <c r="BL653"/>
      <c r="BM653"/>
      <c r="BN653"/>
      <c r="BO653"/>
      <c r="BP653"/>
      <c r="BQ653"/>
      <c r="BR653"/>
      <c r="BS653"/>
      <c r="BT653"/>
      <c r="BU653"/>
      <c r="BV653"/>
      <c r="BW653"/>
      <c r="BX653"/>
      <c r="BY653"/>
      <c r="BZ653"/>
      <c r="CA653"/>
      <c r="CB653"/>
      <c r="CC653"/>
      <c r="CD653"/>
      <c r="CE653"/>
      <c r="CF653"/>
      <c r="CG653"/>
      <c r="CH653"/>
      <c r="CI653"/>
      <c r="CJ653"/>
      <c r="CK653"/>
      <c r="CL653"/>
      <c r="CM653"/>
      <c r="CN653"/>
      <c r="CO653"/>
      <c r="CP653"/>
      <c r="CQ653"/>
      <c r="CR653"/>
      <c r="CS653"/>
      <c r="CT653"/>
      <c r="CU653"/>
      <c r="CV653"/>
      <c r="CW653"/>
      <c r="CX653"/>
      <c r="CY653"/>
      <c r="CZ653"/>
      <c r="DA653"/>
      <c r="DB653"/>
      <c r="DC653"/>
      <c r="DD653"/>
      <c r="DE653"/>
      <c r="DF653"/>
      <c r="DG653"/>
      <c r="DH653"/>
      <c r="DI653"/>
      <c r="DJ653"/>
      <c r="DK653"/>
      <c r="DL653"/>
      <c r="DM653"/>
      <c r="DN653"/>
      <c r="DO653"/>
      <c r="DP653"/>
      <c r="DQ653"/>
      <c r="DR653"/>
      <c r="DS653"/>
      <c r="DT653"/>
      <c r="DU653"/>
      <c r="DV653"/>
      <c r="DW653"/>
      <c r="DX653"/>
      <c r="DY653"/>
      <c r="DZ653"/>
      <c r="EA653"/>
      <c r="EB653"/>
      <c r="EC653"/>
      <c r="ED653"/>
      <c r="EE653"/>
      <c r="EF653"/>
      <c r="EG653"/>
      <c r="EH653"/>
      <c r="EI653"/>
      <c r="EJ653"/>
      <c r="EK653"/>
      <c r="EL653"/>
      <c r="EM653"/>
      <c r="EN653"/>
      <c r="EO653"/>
      <c r="EP653"/>
      <c r="EQ653"/>
      <c r="ER653"/>
      <c r="ES653"/>
      <c r="ET653"/>
      <c r="EU653"/>
      <c r="EV653"/>
      <c r="EW653"/>
      <c r="EX653"/>
      <c r="EY653"/>
      <c r="EZ653"/>
      <c r="FA653"/>
      <c r="FB653"/>
      <c r="FC653"/>
      <c r="FD653"/>
      <c r="FE653"/>
      <c r="FF653"/>
      <c r="FG653"/>
      <c r="FH653"/>
      <c r="FI653"/>
      <c r="FJ653"/>
      <c r="FK653"/>
      <c r="FL653"/>
      <c r="FM653"/>
      <c r="FN653"/>
      <c r="FO653"/>
      <c r="FP653"/>
      <c r="FQ653"/>
      <c r="FR653"/>
      <c r="FS653"/>
      <c r="FT653"/>
      <c r="FU653"/>
      <c r="FV653"/>
      <c r="FW653"/>
      <c r="FX653"/>
      <c r="FY653"/>
      <c r="FZ653"/>
      <c r="GA653"/>
      <c r="GB653"/>
      <c r="GC653"/>
      <c r="GD653"/>
      <c r="GE653"/>
      <c r="GF653"/>
      <c r="GG653"/>
      <c r="GH653"/>
      <c r="GI653"/>
      <c r="GJ653"/>
      <c r="GK653"/>
      <c r="GL653"/>
      <c r="GM653"/>
      <c r="GN653"/>
      <c r="GO653"/>
      <c r="GP653"/>
      <c r="GQ653"/>
      <c r="GR653"/>
      <c r="GS653"/>
      <c r="GT653"/>
      <c r="GU653"/>
      <c r="GV653"/>
      <c r="GW653"/>
      <c r="GX653"/>
      <c r="GY653"/>
      <c r="GZ653"/>
      <c r="HA653"/>
      <c r="HB653"/>
      <c r="HC653"/>
      <c r="HD653"/>
      <c r="HE653"/>
      <c r="HF653"/>
      <c r="HG653"/>
      <c r="HH653"/>
      <c r="HI653"/>
      <c r="HJ653"/>
      <c r="HK653"/>
      <c r="HL653"/>
      <c r="HM653"/>
      <c r="HN653"/>
      <c r="HO653"/>
      <c r="HP653"/>
      <c r="HQ653"/>
      <c r="HR653"/>
      <c r="HS653"/>
      <c r="HT653"/>
      <c r="HU653"/>
      <c r="HV653"/>
      <c r="HW653"/>
      <c r="HX653"/>
      <c r="HY653"/>
      <c r="HZ653"/>
      <c r="IA653"/>
      <c r="IB653"/>
      <c r="IC653"/>
      <c r="ID653"/>
      <c r="IE653"/>
      <c r="IF653"/>
      <c r="IG653"/>
      <c r="IH653"/>
      <c r="II653"/>
      <c r="IJ653"/>
      <c r="IK653"/>
      <c r="IL653"/>
      <c r="IM653"/>
      <c r="IN653"/>
      <c r="IO653"/>
      <c r="IP653"/>
      <c r="IQ653"/>
      <c r="IR653"/>
      <c r="IS653"/>
      <c r="IT653"/>
      <c r="IU653"/>
      <c r="IV653"/>
    </row>
    <row r="654" spans="1:256" s="5" customFormat="1" hidden="1" outlineLevel="2">
      <c r="A654" s="20"/>
      <c r="B654" s="20"/>
      <c r="C654" s="38"/>
      <c r="D654" s="641"/>
      <c r="E654" s="287">
        <v>4</v>
      </c>
      <c r="F654" s="40"/>
      <c r="G654" s="313"/>
      <c r="H654" s="315"/>
      <c r="I654" s="315"/>
      <c r="J654" s="314"/>
      <c r="K654" s="168" t="str">
        <f>IF(A14taxstdlife="n/a","n/a",IF(K$3&gt;(A14taxstdlife+$E654),((Input!$J$156+Input!$J$122)*$J$7)-SUM($J654:J654),((Input!$J$156+Input!$J$122)*$J$7)/A14taxstdlife))</f>
        <v>n/a</v>
      </c>
      <c r="L654" s="168" t="str">
        <f>IF(A14taxstdlife="n/a","n/a",IF(L$3&gt;(A14taxstdlife+$E654),((Input!$J$156+Input!$J$122)*$J$7)-SUM($J654:K654),((Input!$J$156+Input!$J$122)*$J$7)/A14taxstdlife))</f>
        <v>n/a</v>
      </c>
      <c r="M654" s="168" t="str">
        <f>IF(A14taxstdlife="n/a","n/a",IF(M$3&gt;(A14taxstdlife+$E654),((Input!$J$156+Input!$J$122)*$J$7)-SUM($J654:L654),((Input!$J$156+Input!$J$122)*$J$7)/A14taxstdlife))</f>
        <v>n/a</v>
      </c>
      <c r="N654" s="168" t="str">
        <f>IF(A14taxstdlife="n/a","n/a",IF(N$3&gt;(A14taxstdlife+$E654),((Input!$J$156+Input!$J$122)*$J$7)-SUM($J654:M654),((Input!$J$156+Input!$J$122)*$J$7)/A14taxstdlife))</f>
        <v>n/a</v>
      </c>
      <c r="O654" s="168" t="str">
        <f>IF(A14taxstdlife="n/a","n/a",IF(O$3&gt;(A14taxstdlife+$E654),((Input!$J$156+Input!$J$122)*$J$7)-SUM($J654:N654),((Input!$J$156+Input!$J$122)*$J$7)/A14taxstdlife))</f>
        <v>n/a</v>
      </c>
      <c r="P654" s="168" t="str">
        <f>IF(A14taxstdlife="n/a","n/a",IF(P$3&gt;(A14taxstdlife+$E654),((Input!$J$156+Input!$J$122)*$J$7)-SUM($J654:O654),((Input!$J$156+Input!$J$122)*$J$7)/A14taxstdlife))</f>
        <v>n/a</v>
      </c>
      <c r="Q654" s="168" t="str">
        <f>IF(A14taxstdlife="n/a","n/a",IF(Q$3&gt;(A14taxstdlife+$E654),((Input!$J$156+Input!$J$122)*$J$7)-SUM($J654:P654),((Input!$J$156+Input!$J$122)*$J$7)/A14taxstdlife))</f>
        <v>n/a</v>
      </c>
      <c r="R654" s="168" t="str">
        <f>IF(A14taxstdlife="n/a","n/a",IF(R$3&gt;(A14taxstdlife+$E654),((Input!$J$156+Input!$J$122)*$J$7)-SUM($J654:Q654),((Input!$J$156+Input!$J$122)*$J$7)/A14taxstdlife))</f>
        <v>n/a</v>
      </c>
      <c r="S654" s="168" t="str">
        <f>IF(A14taxstdlife="n/a","n/a",IF(S$3&gt;(A14taxstdlife+$E654),((Input!$J$156+Input!$J$122)*$J$7)-SUM($J654:R654),((Input!$J$156+Input!$J$122)*$J$7)/A14taxstdlife))</f>
        <v>n/a</v>
      </c>
      <c r="T654" s="168" t="str">
        <f>IF(A14taxstdlife="n/a","n/a",IF(T$3&gt;(A14taxstdlife+$E654),((Input!$J$156+Input!$J$122)*$J$7)-SUM($J654:S654),((Input!$J$156+Input!$J$122)*$J$7)/A14taxstdlife))</f>
        <v>n/a</v>
      </c>
      <c r="U654" s="168" t="str">
        <f>IF(A14taxstdlife="n/a","n/a",IF(U$3&gt;(A14taxstdlife+$E654),((Input!$J$156+Input!$J$122)*$J$7)-SUM($J654:T654),((Input!$J$156+Input!$J$122)*$J$7)/A14taxstdlife))</f>
        <v>n/a</v>
      </c>
      <c r="V654" s="168" t="str">
        <f>IF(A14taxstdlife="n/a","n/a",IF(V$3&gt;(A14taxstdlife+$E654),((Input!$J$156+Input!$J$122)*$J$7)-SUM($J654:U654),((Input!$J$156+Input!$J$122)*$J$7)/A14taxstdlife))</f>
        <v>n/a</v>
      </c>
      <c r="W654" s="168" t="str">
        <f>IF(A14taxstdlife="n/a","n/a",IF(W$3&gt;(A14taxstdlife+$E654),((Input!$J$156+Input!$J$122)*$J$7)-SUM($J654:V654),((Input!$J$156+Input!$J$122)*$J$7)/A14taxstdlife))</f>
        <v>n/a</v>
      </c>
      <c r="X654" s="168" t="str">
        <f>IF(A14taxstdlife="n/a","n/a",IF(X$3&gt;(A14taxstdlife+$E654),((Input!$J$156+Input!$J$122)*$J$7)-SUM($J654:W654),((Input!$J$156+Input!$J$122)*$J$7)/A14taxstdlife))</f>
        <v>n/a</v>
      </c>
      <c r="Y654" s="168" t="str">
        <f>IF(A14taxstdlife="n/a","n/a",IF(Y$3&gt;(A14taxstdlife+$E654),((Input!$J$156+Input!$J$122)*$J$7)-SUM($J654:X654),((Input!$J$156+Input!$J$122)*$J$7)/A14taxstdlife))</f>
        <v>n/a</v>
      </c>
      <c r="Z654" s="168" t="str">
        <f>IF(A14taxstdlife="n/a","n/a",IF(Z$3&gt;(A14taxstdlife+$E654),((Input!$J$156+Input!$J$122)*$J$7)-SUM($J654:Y654),((Input!$J$156+Input!$J$122)*$J$7)/A14taxstdlife))</f>
        <v>n/a</v>
      </c>
      <c r="AA654" s="168" t="str">
        <f>IF(A14taxstdlife="n/a","n/a",IF(AA$3&gt;(A14taxstdlife+$E654),((Input!$J$156+Input!$J$122)*$J$7)-SUM($J654:Z654),((Input!$J$156+Input!$J$122)*$J$7)/A14taxstdlife))</f>
        <v>n/a</v>
      </c>
      <c r="AB654" s="168" t="str">
        <f>IF(A14taxstdlife="n/a","n/a",IF(AB$3&gt;(A14taxstdlife+$E654),((Input!$J$156+Input!$J$122)*$J$7)-SUM($J654:AA654),((Input!$J$156+Input!$J$122)*$J$7)/A14taxstdlife))</f>
        <v>n/a</v>
      </c>
      <c r="AC654" s="168" t="str">
        <f>IF(A14taxstdlife="n/a","n/a",IF(AC$3&gt;(A14taxstdlife+$E654),((Input!$J$156+Input!$J$122)*$J$7)-SUM($J654:AB654),((Input!$J$156+Input!$J$122)*$J$7)/A14taxstdlife))</f>
        <v>n/a</v>
      </c>
      <c r="AD654" s="168" t="str">
        <f>IF(A14taxstdlife="n/a","n/a",IF(AD$3&gt;(A14taxstdlife+$E654),((Input!$J$156+Input!$J$122)*$J$7)-SUM($J654:AC654),((Input!$J$156+Input!$J$122)*$J$7)/A14taxstdlife))</f>
        <v>n/a</v>
      </c>
      <c r="AE654" s="168" t="str">
        <f>IF(A14taxstdlife="n/a","n/a",IF(AE$3&gt;(A14taxstdlife+$E654),((Input!$J$156+Input!$J$122)*$J$7)-SUM($J654:AD654),((Input!$J$156+Input!$J$122)*$J$7)/A14taxstdlife))</f>
        <v>n/a</v>
      </c>
      <c r="AF654" s="168" t="str">
        <f>IF(A14taxstdlife="n/a","n/a",IF(AF$3&gt;(A14taxstdlife+$E654),((Input!$J$156+Input!$J$122)*$J$7)-SUM($J654:AE654),((Input!$J$156+Input!$J$122)*$J$7)/A14taxstdlife))</f>
        <v>n/a</v>
      </c>
      <c r="AG654" s="168" t="str">
        <f>IF(A14taxstdlife="n/a","n/a",IF(AG$3&gt;(A14taxstdlife+$E654),((Input!$J$156+Input!$J$122)*$J$7)-SUM($J654:AF654),((Input!$J$156+Input!$J$122)*$J$7)/A14taxstdlife))</f>
        <v>n/a</v>
      </c>
      <c r="AH654" s="168" t="str">
        <f>IF(A14taxstdlife="n/a","n/a",IF(AH$3&gt;(A14taxstdlife+$E654),((Input!$J$156+Input!$J$122)*$J$7)-SUM($J654:AG654),((Input!$J$156+Input!$J$122)*$J$7)/A14taxstdlife))</f>
        <v>n/a</v>
      </c>
      <c r="AI654" s="168" t="str">
        <f>IF(A14taxstdlife="n/a","n/a",IF(AI$3&gt;(A14taxstdlife+$E654),((Input!$J$156+Input!$J$122)*$J$7)-SUM($J654:AH654),((Input!$J$156+Input!$J$122)*$J$7)/A14taxstdlife))</f>
        <v>n/a</v>
      </c>
      <c r="AJ654" s="168" t="str">
        <f>IF(A14taxstdlife="n/a","n/a",IF(AJ$3&gt;(A14taxstdlife+$E654),((Input!$J$156+Input!$J$122)*$J$7)-SUM($J654:AI654),((Input!$J$156+Input!$J$122)*$J$7)/A14taxstdlife))</f>
        <v>n/a</v>
      </c>
      <c r="AK654" s="168" t="str">
        <f>IF(A14taxstdlife="n/a","n/a",IF(AK$3&gt;(A14taxstdlife+$E654),((Input!$J$156+Input!$J$122)*$J$7)-SUM($J654:AJ654),((Input!$J$156+Input!$J$122)*$J$7)/A14taxstdlife))</f>
        <v>n/a</v>
      </c>
      <c r="AL654" s="168" t="str">
        <f>IF(A14taxstdlife="n/a","n/a",IF(AL$3&gt;(A14taxstdlife+$E654),((Input!$J$156+Input!$J$122)*$J$7)-SUM($J654:AK654),((Input!$J$156+Input!$J$122)*$J$7)/A14taxstdlife))</f>
        <v>n/a</v>
      </c>
      <c r="AM654" s="168" t="str">
        <f>IF(A14taxstdlife="n/a","n/a",IF(AM$3&gt;(A14taxstdlife+$E654),((Input!$J$156+Input!$J$122)*$J$7)-SUM($J654:AL654),((Input!$J$156+Input!$J$122)*$J$7)/A14taxstdlife))</f>
        <v>n/a</v>
      </c>
      <c r="AN654" s="168" t="str">
        <f>IF(A14taxstdlife="n/a","n/a",IF(AN$3&gt;(A14taxstdlife+$E654),((Input!$J$156+Input!$J$122)*$J$7)-SUM($J654:AM654),((Input!$J$156+Input!$J$122)*$J$7)/A14taxstdlife))</f>
        <v>n/a</v>
      </c>
      <c r="AO654" s="168" t="str">
        <f>IF(A14taxstdlife="n/a","n/a",IF(AO$3&gt;(A14taxstdlife+$E654),((Input!$J$156+Input!$J$122)*$J$7)-SUM($J654:AN654),((Input!$J$156+Input!$J$122)*$J$7)/A14taxstdlife))</f>
        <v>n/a</v>
      </c>
      <c r="AP654" s="168" t="str">
        <f>IF(A14taxstdlife="n/a","n/a",IF(AP$3&gt;(A14taxstdlife+$E654),((Input!$J$156+Input!$J$122)*$J$7)-SUM($J654:AO654),((Input!$J$156+Input!$J$122)*$J$7)/A14taxstdlife))</f>
        <v>n/a</v>
      </c>
      <c r="AQ654" s="168" t="str">
        <f>IF(A14taxstdlife="n/a","n/a",IF(AQ$3&gt;(A14taxstdlife+$E654),((Input!$J$156+Input!$J$122)*$J$7)-SUM($J654:AP654),((Input!$J$156+Input!$J$122)*$J$7)/A14taxstdlife))</f>
        <v>n/a</v>
      </c>
      <c r="AR654" s="168" t="str">
        <f>IF(A14taxstdlife="n/a","n/a",IF(AR$3&gt;(A14taxstdlife+$E654),((Input!$J$156+Input!$J$122)*$J$7)-SUM($J654:AQ654),((Input!$J$156+Input!$J$122)*$J$7)/A14taxstdlife))</f>
        <v>n/a</v>
      </c>
      <c r="AS654" s="168" t="str">
        <f>IF(A14taxstdlife="n/a","n/a",IF(AS$3&gt;(A14taxstdlife+$E654),((Input!$J$156+Input!$J$122)*$J$7)-SUM($J654:AR654),((Input!$J$156+Input!$J$122)*$J$7)/A14taxstdlife))</f>
        <v>n/a</v>
      </c>
      <c r="AT654" s="168" t="str">
        <f>IF(A14taxstdlife="n/a","n/a",IF(AT$3&gt;(A14taxstdlife+$E654),((Input!$J$156+Input!$J$122)*$J$7)-SUM($J654:AS654),((Input!$J$156+Input!$J$122)*$J$7)/A14taxstdlife))</f>
        <v>n/a</v>
      </c>
      <c r="AU654" s="168" t="str">
        <f>IF(A14taxstdlife="n/a","n/a",IF(AU$3&gt;(A14taxstdlife+$E654),((Input!$J$156+Input!$J$122)*$J$7)-SUM($J654:AT654),((Input!$J$156+Input!$J$122)*$J$7)/A14taxstdlife))</f>
        <v>n/a</v>
      </c>
      <c r="AV654" s="168" t="str">
        <f>IF(A14taxstdlife="n/a","n/a",IF(AV$3&gt;(A14taxstdlife+$E654),((Input!$J$156+Input!$J$122)*$J$7)-SUM($J654:AU654),((Input!$J$156+Input!$J$122)*$J$7)/A14taxstdlife))</f>
        <v>n/a</v>
      </c>
      <c r="AW654" s="168" t="str">
        <f>IF(A14taxstdlife="n/a","n/a",IF(AW$3&gt;(A14taxstdlife+$E654),((Input!$J$156+Input!$J$122)*$J$7)-SUM($J654:AV654),((Input!$J$156+Input!$J$122)*$J$7)/A14taxstdlife))</f>
        <v>n/a</v>
      </c>
      <c r="AX654" s="168" t="str">
        <f>IF(A14taxstdlife="n/a","n/a",IF(AX$3&gt;(A14taxstdlife+$E654),((Input!$J$156+Input!$J$122)*$J$7)-SUM($J654:AW654),((Input!$J$156+Input!$J$122)*$J$7)/A14taxstdlife))</f>
        <v>n/a</v>
      </c>
      <c r="AY654" s="168" t="str">
        <f>IF(A14taxstdlife="n/a","n/a",IF(AY$3&gt;(A14taxstdlife+$E654),((Input!$J$156+Input!$J$122)*$J$7)-SUM($J654:AX654),((Input!$J$156+Input!$J$122)*$J$7)/A14taxstdlife))</f>
        <v>n/a</v>
      </c>
      <c r="AZ654" s="168" t="str">
        <f>IF(A14taxstdlife="n/a","n/a",IF(AZ$3&gt;(A14taxstdlife+$E654),((Input!$J$156+Input!$J$122)*$J$7)-SUM($J654:AY654),((Input!$J$156+Input!$J$122)*$J$7)/A14taxstdlife))</f>
        <v>n/a</v>
      </c>
      <c r="BA654" s="168" t="str">
        <f>IF(A14taxstdlife="n/a","n/a",IF(BA$3&gt;(A14taxstdlife+$E654),((Input!$J$156+Input!$J$122)*$J$7)-SUM($J654:AZ654),((Input!$J$156+Input!$J$122)*$J$7)/A14taxstdlife))</f>
        <v>n/a</v>
      </c>
      <c r="BB654" s="168" t="str">
        <f>IF(A14taxstdlife="n/a","n/a",IF(BB$3&gt;(A14taxstdlife+$E654),((Input!$J$156+Input!$J$122)*$J$7)-SUM($J654:BA654),((Input!$J$156+Input!$J$122)*$J$7)/A14taxstdlife))</f>
        <v>n/a</v>
      </c>
      <c r="BC654" s="168" t="str">
        <f>IF(A14taxstdlife="n/a","n/a",IF(BC$3&gt;(A14taxstdlife+$E654),((Input!$J$156+Input!$J$122)*$J$7)-SUM($J654:BB654),((Input!$J$156+Input!$J$122)*$J$7)/A14taxstdlife))</f>
        <v>n/a</v>
      </c>
      <c r="BD654" s="168" t="str">
        <f>IF(A14taxstdlife="n/a","n/a",IF(BD$3&gt;(A14taxstdlife+$E654),((Input!$J$156+Input!$J$122)*$J$7)-SUM($J654:BC654),((Input!$J$156+Input!$J$122)*$J$7)/A14taxstdlife))</f>
        <v>n/a</v>
      </c>
      <c r="BE654" s="168" t="str">
        <f>IF(A14taxstdlife="n/a","n/a",IF(BE$3&gt;(A14taxstdlife+$E654),((Input!$J$156+Input!$J$122)*$J$7)-SUM($J654:BD654),((Input!$J$156+Input!$J$122)*$J$7)/A14taxstdlife))</f>
        <v>n/a</v>
      </c>
      <c r="BF654" s="168" t="str">
        <f>IF(A14taxstdlife="n/a","n/a",IF(BF$3&gt;(A14taxstdlife+$E654),((Input!$J$156+Input!$J$122)*$J$7)-SUM($J654:BE654),((Input!$J$156+Input!$J$122)*$J$7)/A14taxstdlife))</f>
        <v>n/a</v>
      </c>
      <c r="BG654" s="168" t="str">
        <f>IF(A14taxstdlife="n/a","n/a",IF(BG$3&gt;(A14taxstdlife+$E654),((Input!$J$156+Input!$J$122)*$J$7)-SUM($J654:BF654),((Input!$J$156+Input!$J$122)*$J$7)/A14taxstdlife))</f>
        <v>n/a</v>
      </c>
      <c r="BH654" s="168" t="str">
        <f>IF(A14taxstdlife="n/a","n/a",IF(BH$3&gt;(A14taxstdlife+$E654),((Input!$J$156+Input!$J$122)*$J$7)-SUM($J654:BG654),((Input!$J$156+Input!$J$122)*$J$7)/A14taxstdlife))</f>
        <v>n/a</v>
      </c>
      <c r="BI654" s="168" t="str">
        <f>IF(A14taxstdlife="n/a","n/a",IF(BI$3&gt;(A14taxstdlife+$E654),((Input!$J$156+Input!$J$122)*$J$7)-SUM($J654:BH654),((Input!$J$156+Input!$J$122)*$J$7)/A14taxstdlife))</f>
        <v>n/a</v>
      </c>
      <c r="BJ654" s="20"/>
      <c r="BK654" s="20"/>
      <c r="BL654"/>
      <c r="BM654"/>
      <c r="BN654"/>
      <c r="BO654"/>
      <c r="BP654"/>
      <c r="BQ654"/>
      <c r="BR654"/>
      <c r="BS654"/>
      <c r="BT654"/>
      <c r="BU654"/>
      <c r="BV654"/>
      <c r="BW654"/>
      <c r="BX654"/>
      <c r="BY654"/>
      <c r="BZ654"/>
      <c r="CA654"/>
      <c r="CB654"/>
      <c r="CC654"/>
      <c r="CD654"/>
      <c r="CE654"/>
      <c r="CF654"/>
      <c r="CG654"/>
      <c r="CH654"/>
      <c r="CI654"/>
      <c r="CJ654"/>
      <c r="CK654"/>
      <c r="CL654"/>
      <c r="CM654"/>
      <c r="CN654"/>
      <c r="CO654"/>
      <c r="CP654"/>
      <c r="CQ654"/>
      <c r="CR654"/>
      <c r="CS654"/>
      <c r="CT654"/>
      <c r="CU654"/>
      <c r="CV654"/>
      <c r="CW654"/>
      <c r="CX654"/>
      <c r="CY654"/>
      <c r="CZ654"/>
      <c r="DA654"/>
      <c r="DB654"/>
      <c r="DC654"/>
      <c r="DD654"/>
      <c r="DE654"/>
      <c r="DF654"/>
      <c r="DG654"/>
      <c r="DH654"/>
      <c r="DI654"/>
      <c r="DJ654"/>
      <c r="DK654"/>
      <c r="DL654"/>
      <c r="DM654"/>
      <c r="DN654"/>
      <c r="DO654"/>
      <c r="DP654"/>
      <c r="DQ654"/>
      <c r="DR654"/>
      <c r="DS654"/>
      <c r="DT654"/>
      <c r="DU654"/>
      <c r="DV654"/>
      <c r="DW654"/>
      <c r="DX654"/>
      <c r="DY654"/>
      <c r="DZ654"/>
      <c r="EA654"/>
      <c r="EB654"/>
      <c r="EC654"/>
      <c r="ED654"/>
      <c r="EE654"/>
      <c r="EF654"/>
      <c r="EG654"/>
      <c r="EH654"/>
      <c r="EI654"/>
      <c r="EJ654"/>
      <c r="EK654"/>
      <c r="EL654"/>
      <c r="EM654"/>
      <c r="EN654"/>
      <c r="EO654"/>
      <c r="EP654"/>
      <c r="EQ654"/>
      <c r="ER654"/>
      <c r="ES654"/>
      <c r="ET654"/>
      <c r="EU654"/>
      <c r="EV654"/>
      <c r="EW654"/>
      <c r="EX654"/>
      <c r="EY654"/>
      <c r="EZ654"/>
      <c r="FA654"/>
      <c r="FB654"/>
      <c r="FC654"/>
      <c r="FD654"/>
      <c r="FE654"/>
      <c r="FF654"/>
      <c r="FG654"/>
      <c r="FH654"/>
      <c r="FI654"/>
      <c r="FJ654"/>
      <c r="FK654"/>
      <c r="FL654"/>
      <c r="FM654"/>
      <c r="FN654"/>
      <c r="FO654"/>
      <c r="FP654"/>
      <c r="FQ654"/>
      <c r="FR654"/>
      <c r="FS654"/>
      <c r="FT654"/>
      <c r="FU654"/>
      <c r="FV654"/>
      <c r="FW654"/>
      <c r="FX654"/>
      <c r="FY654"/>
      <c r="FZ654"/>
      <c r="GA654"/>
      <c r="GB654"/>
      <c r="GC654"/>
      <c r="GD654"/>
      <c r="GE654"/>
      <c r="GF654"/>
      <c r="GG654"/>
      <c r="GH654"/>
      <c r="GI654"/>
      <c r="GJ654"/>
      <c r="GK654"/>
      <c r="GL654"/>
      <c r="GM654"/>
      <c r="GN654"/>
      <c r="GO654"/>
      <c r="GP654"/>
      <c r="GQ654"/>
      <c r="GR654"/>
      <c r="GS654"/>
      <c r="GT654"/>
      <c r="GU654"/>
      <c r="GV654"/>
      <c r="GW654"/>
      <c r="GX654"/>
      <c r="GY654"/>
      <c r="GZ654"/>
      <c r="HA654"/>
      <c r="HB654"/>
      <c r="HC654"/>
      <c r="HD654"/>
      <c r="HE654"/>
      <c r="HF654"/>
      <c r="HG654"/>
      <c r="HH654"/>
      <c r="HI654"/>
      <c r="HJ654"/>
      <c r="HK654"/>
      <c r="HL654"/>
      <c r="HM654"/>
      <c r="HN654"/>
      <c r="HO654"/>
      <c r="HP654"/>
      <c r="HQ654"/>
      <c r="HR654"/>
      <c r="HS654"/>
      <c r="HT654"/>
      <c r="HU654"/>
      <c r="HV654"/>
      <c r="HW654"/>
      <c r="HX654"/>
      <c r="HY654"/>
      <c r="HZ654"/>
      <c r="IA654"/>
      <c r="IB654"/>
      <c r="IC654"/>
      <c r="ID654"/>
      <c r="IE654"/>
      <c r="IF654"/>
      <c r="IG654"/>
      <c r="IH654"/>
      <c r="II654"/>
      <c r="IJ654"/>
      <c r="IK654"/>
      <c r="IL654"/>
      <c r="IM654"/>
      <c r="IN654"/>
      <c r="IO654"/>
      <c r="IP654"/>
      <c r="IQ654"/>
      <c r="IR654"/>
      <c r="IS654"/>
      <c r="IT654"/>
      <c r="IU654"/>
      <c r="IV654"/>
    </row>
    <row r="655" spans="1:256" s="5" customFormat="1" hidden="1" outlineLevel="2">
      <c r="A655" s="20"/>
      <c r="B655" s="20"/>
      <c r="C655" s="38"/>
      <c r="D655" s="641"/>
      <c r="E655" s="287">
        <v>5</v>
      </c>
      <c r="F655" s="40"/>
      <c r="G655" s="313"/>
      <c r="H655" s="315"/>
      <c r="I655" s="315"/>
      <c r="J655" s="315"/>
      <c r="K655" s="314"/>
      <c r="L655" s="168" t="str">
        <f>IF(A14taxstdlife="n/a","n/a",IF(L$3&gt;(A14taxstdlife+$E655),((Input!$K$156+Input!$K$122)*$K$7)-SUM($K655:K655),((Input!$K$156+Input!$K$122)*$K$7)/A14taxstdlife))</f>
        <v>n/a</v>
      </c>
      <c r="M655" s="168" t="str">
        <f>IF(A14taxstdlife="n/a","n/a",IF(M$3&gt;(A14taxstdlife+$E655),((Input!$K$156+Input!$K$122)*$K$7)-SUM($K655:L655),((Input!$K$156+Input!$K$122)*$K$7)/A14taxstdlife))</f>
        <v>n/a</v>
      </c>
      <c r="N655" s="168" t="str">
        <f>IF(A14taxstdlife="n/a","n/a",IF(N$3&gt;(A14taxstdlife+$E655),((Input!$K$156+Input!$K$122)*$K$7)-SUM($K655:M655),((Input!$K$156+Input!$K$122)*$K$7)/A14taxstdlife))</f>
        <v>n/a</v>
      </c>
      <c r="O655" s="168" t="str">
        <f>IF(A14taxstdlife="n/a","n/a",IF(O$3&gt;(A14taxstdlife+$E655),((Input!$K$156+Input!$K$122)*$K$7)-SUM($K655:N655),((Input!$K$156+Input!$K$122)*$K$7)/A14taxstdlife))</f>
        <v>n/a</v>
      </c>
      <c r="P655" s="168" t="str">
        <f>IF(A14taxstdlife="n/a","n/a",IF(P$3&gt;(A14taxstdlife+$E655),((Input!$K$156+Input!$K$122)*$K$7)-SUM($K655:O655),((Input!$K$156+Input!$K$122)*$K$7)/A14taxstdlife))</f>
        <v>n/a</v>
      </c>
      <c r="Q655" s="168" t="str">
        <f>IF(A14taxstdlife="n/a","n/a",IF(Q$3&gt;(A14taxstdlife+$E655),((Input!$K$156+Input!$K$122)*$K$7)-SUM($K655:P655),((Input!$K$156+Input!$K$122)*$K$7)/A14taxstdlife))</f>
        <v>n/a</v>
      </c>
      <c r="R655" s="168" t="str">
        <f>IF(A14taxstdlife="n/a","n/a",IF(R$3&gt;(A14taxstdlife+$E655),((Input!$K$156+Input!$K$122)*$K$7)-SUM($K655:Q655),((Input!$K$156+Input!$K$122)*$K$7)/A14taxstdlife))</f>
        <v>n/a</v>
      </c>
      <c r="S655" s="168" t="str">
        <f>IF(A14taxstdlife="n/a","n/a",IF(S$3&gt;(A14taxstdlife+$E655),((Input!$K$156+Input!$K$122)*$K$7)-SUM($K655:R655),((Input!$K$156+Input!$K$122)*$K$7)/A14taxstdlife))</f>
        <v>n/a</v>
      </c>
      <c r="T655" s="168" t="str">
        <f>IF(A14taxstdlife="n/a","n/a",IF(T$3&gt;(A14taxstdlife+$E655),((Input!$K$156+Input!$K$122)*$K$7)-SUM($K655:S655),((Input!$K$156+Input!$K$122)*$K$7)/A14taxstdlife))</f>
        <v>n/a</v>
      </c>
      <c r="U655" s="168" t="str">
        <f>IF(A14taxstdlife="n/a","n/a",IF(U$3&gt;(A14taxstdlife+$E655),((Input!$K$156+Input!$K$122)*$K$7)-SUM($K655:T655),((Input!$K$156+Input!$K$122)*$K$7)/A14taxstdlife))</f>
        <v>n/a</v>
      </c>
      <c r="V655" s="168" t="str">
        <f>IF(A14taxstdlife="n/a","n/a",IF(V$3&gt;(A14taxstdlife+$E655),((Input!$K$156+Input!$K$122)*$K$7)-SUM($K655:U655),((Input!$K$156+Input!$K$122)*$K$7)/A14taxstdlife))</f>
        <v>n/a</v>
      </c>
      <c r="W655" s="168" t="str">
        <f>IF(A14taxstdlife="n/a","n/a",IF(W$3&gt;(A14taxstdlife+$E655),((Input!$K$156+Input!$K$122)*$K$7)-SUM($K655:V655),((Input!$K$156+Input!$K$122)*$K$7)/A14taxstdlife))</f>
        <v>n/a</v>
      </c>
      <c r="X655" s="168" t="str">
        <f>IF(A14taxstdlife="n/a","n/a",IF(X$3&gt;(A14taxstdlife+$E655),((Input!$K$156+Input!$K$122)*$K$7)-SUM($K655:W655),((Input!$K$156+Input!$K$122)*$K$7)/A14taxstdlife))</f>
        <v>n/a</v>
      </c>
      <c r="Y655" s="168" t="str">
        <f>IF(A14taxstdlife="n/a","n/a",IF(Y$3&gt;(A14taxstdlife+$E655),((Input!$K$156+Input!$K$122)*$K$7)-SUM($K655:X655),((Input!$K$156+Input!$K$122)*$K$7)/A14taxstdlife))</f>
        <v>n/a</v>
      </c>
      <c r="Z655" s="168" t="str">
        <f>IF(A14taxstdlife="n/a","n/a",IF(Z$3&gt;(A14taxstdlife+$E655),((Input!$K$156+Input!$K$122)*$K$7)-SUM($K655:Y655),((Input!$K$156+Input!$K$122)*$K$7)/A14taxstdlife))</f>
        <v>n/a</v>
      </c>
      <c r="AA655" s="168" t="str">
        <f>IF(A14taxstdlife="n/a","n/a",IF(AA$3&gt;(A14taxstdlife+$E655),((Input!$K$156+Input!$K$122)*$K$7)-SUM($K655:Z655),((Input!$K$156+Input!$K$122)*$K$7)/A14taxstdlife))</f>
        <v>n/a</v>
      </c>
      <c r="AB655" s="168" t="str">
        <f>IF(A14taxstdlife="n/a","n/a",IF(AB$3&gt;(A14taxstdlife+$E655),((Input!$K$156+Input!$K$122)*$K$7)-SUM($K655:AA655),((Input!$K$156+Input!$K$122)*$K$7)/A14taxstdlife))</f>
        <v>n/a</v>
      </c>
      <c r="AC655" s="168" t="str">
        <f>IF(A14taxstdlife="n/a","n/a",IF(AC$3&gt;(A14taxstdlife+$E655),((Input!$K$156+Input!$K$122)*$K$7)-SUM($K655:AB655),((Input!$K$156+Input!$K$122)*$K$7)/A14taxstdlife))</f>
        <v>n/a</v>
      </c>
      <c r="AD655" s="168" t="str">
        <f>IF(A14taxstdlife="n/a","n/a",IF(AD$3&gt;(A14taxstdlife+$E655),((Input!$K$156+Input!$K$122)*$K$7)-SUM($K655:AC655),((Input!$K$156+Input!$K$122)*$K$7)/A14taxstdlife))</f>
        <v>n/a</v>
      </c>
      <c r="AE655" s="168" t="str">
        <f>IF(A14taxstdlife="n/a","n/a",IF(AE$3&gt;(A14taxstdlife+$E655),((Input!$K$156+Input!$K$122)*$K$7)-SUM($K655:AD655),((Input!$K$156+Input!$K$122)*$K$7)/A14taxstdlife))</f>
        <v>n/a</v>
      </c>
      <c r="AF655" s="168" t="str">
        <f>IF(A14taxstdlife="n/a","n/a",IF(AF$3&gt;(A14taxstdlife+$E655),((Input!$K$156+Input!$K$122)*$K$7)-SUM($K655:AE655),((Input!$K$156+Input!$K$122)*$K$7)/A14taxstdlife))</f>
        <v>n/a</v>
      </c>
      <c r="AG655" s="168" t="str">
        <f>IF(A14taxstdlife="n/a","n/a",IF(AG$3&gt;(A14taxstdlife+$E655),((Input!$K$156+Input!$K$122)*$K$7)-SUM($K655:AF655),((Input!$K$156+Input!$K$122)*$K$7)/A14taxstdlife))</f>
        <v>n/a</v>
      </c>
      <c r="AH655" s="168" t="str">
        <f>IF(A14taxstdlife="n/a","n/a",IF(AH$3&gt;(A14taxstdlife+$E655),((Input!$K$156+Input!$K$122)*$K$7)-SUM($K655:AG655),((Input!$K$156+Input!$K$122)*$K$7)/A14taxstdlife))</f>
        <v>n/a</v>
      </c>
      <c r="AI655" s="168" t="str">
        <f>IF(A14taxstdlife="n/a","n/a",IF(AI$3&gt;(A14taxstdlife+$E655),((Input!$K$156+Input!$K$122)*$K$7)-SUM($K655:AH655),((Input!$K$156+Input!$K$122)*$K$7)/A14taxstdlife))</f>
        <v>n/a</v>
      </c>
      <c r="AJ655" s="168" t="str">
        <f>IF(A14taxstdlife="n/a","n/a",IF(AJ$3&gt;(A14taxstdlife+$E655),((Input!$K$156+Input!$K$122)*$K$7)-SUM($K655:AI655),((Input!$K$156+Input!$K$122)*$K$7)/A14taxstdlife))</f>
        <v>n/a</v>
      </c>
      <c r="AK655" s="168" t="str">
        <f>IF(A14taxstdlife="n/a","n/a",IF(AK$3&gt;(A14taxstdlife+$E655),((Input!$K$156+Input!$K$122)*$K$7)-SUM($K655:AJ655),((Input!$K$156+Input!$K$122)*$K$7)/A14taxstdlife))</f>
        <v>n/a</v>
      </c>
      <c r="AL655" s="168" t="str">
        <f>IF(A14taxstdlife="n/a","n/a",IF(AL$3&gt;(A14taxstdlife+$E655),((Input!$K$156+Input!$K$122)*$K$7)-SUM($K655:AK655),((Input!$K$156+Input!$K$122)*$K$7)/A14taxstdlife))</f>
        <v>n/a</v>
      </c>
      <c r="AM655" s="168" t="str">
        <f>IF(A14taxstdlife="n/a","n/a",IF(AM$3&gt;(A14taxstdlife+$E655),((Input!$K$156+Input!$K$122)*$K$7)-SUM($K655:AL655),((Input!$K$156+Input!$K$122)*$K$7)/A14taxstdlife))</f>
        <v>n/a</v>
      </c>
      <c r="AN655" s="168" t="str">
        <f>IF(A14taxstdlife="n/a","n/a",IF(AN$3&gt;(A14taxstdlife+$E655),((Input!$K$156+Input!$K$122)*$K$7)-SUM($K655:AM655),((Input!$K$156+Input!$K$122)*$K$7)/A14taxstdlife))</f>
        <v>n/a</v>
      </c>
      <c r="AO655" s="168" t="str">
        <f>IF(A14taxstdlife="n/a","n/a",IF(AO$3&gt;(A14taxstdlife+$E655),((Input!$K$156+Input!$K$122)*$K$7)-SUM($K655:AN655),((Input!$K$156+Input!$K$122)*$K$7)/A14taxstdlife))</f>
        <v>n/a</v>
      </c>
      <c r="AP655" s="168" t="str">
        <f>IF(A14taxstdlife="n/a","n/a",IF(AP$3&gt;(A14taxstdlife+$E655),((Input!$K$156+Input!$K$122)*$K$7)-SUM($K655:AO655),((Input!$K$156+Input!$K$122)*$K$7)/A14taxstdlife))</f>
        <v>n/a</v>
      </c>
      <c r="AQ655" s="168" t="str">
        <f>IF(A14taxstdlife="n/a","n/a",IF(AQ$3&gt;(A14taxstdlife+$E655),((Input!$K$156+Input!$K$122)*$K$7)-SUM($K655:AP655),((Input!$K$156+Input!$K$122)*$K$7)/A14taxstdlife))</f>
        <v>n/a</v>
      </c>
      <c r="AR655" s="168" t="str">
        <f>IF(A14taxstdlife="n/a","n/a",IF(AR$3&gt;(A14taxstdlife+$E655),((Input!$K$156+Input!$K$122)*$K$7)-SUM($K655:AQ655),((Input!$K$156+Input!$K$122)*$K$7)/A14taxstdlife))</f>
        <v>n/a</v>
      </c>
      <c r="AS655" s="168" t="str">
        <f>IF(A14taxstdlife="n/a","n/a",IF(AS$3&gt;(A14taxstdlife+$E655),((Input!$K$156+Input!$K$122)*$K$7)-SUM($K655:AR655),((Input!$K$156+Input!$K$122)*$K$7)/A14taxstdlife))</f>
        <v>n/a</v>
      </c>
      <c r="AT655" s="168" t="str">
        <f>IF(A14taxstdlife="n/a","n/a",IF(AT$3&gt;(A14taxstdlife+$E655),((Input!$K$156+Input!$K$122)*$K$7)-SUM($K655:AS655),((Input!$K$156+Input!$K$122)*$K$7)/A14taxstdlife))</f>
        <v>n/a</v>
      </c>
      <c r="AU655" s="168" t="str">
        <f>IF(A14taxstdlife="n/a","n/a",IF(AU$3&gt;(A14taxstdlife+$E655),((Input!$K$156+Input!$K$122)*$K$7)-SUM($K655:AT655),((Input!$K$156+Input!$K$122)*$K$7)/A14taxstdlife))</f>
        <v>n/a</v>
      </c>
      <c r="AV655" s="168" t="str">
        <f>IF(A14taxstdlife="n/a","n/a",IF(AV$3&gt;(A14taxstdlife+$E655),((Input!$K$156+Input!$K$122)*$K$7)-SUM($K655:AU655),((Input!$K$156+Input!$K$122)*$K$7)/A14taxstdlife))</f>
        <v>n/a</v>
      </c>
      <c r="AW655" s="168" t="str">
        <f>IF(A14taxstdlife="n/a","n/a",IF(AW$3&gt;(A14taxstdlife+$E655),((Input!$K$156+Input!$K$122)*$K$7)-SUM($K655:AV655),((Input!$K$156+Input!$K$122)*$K$7)/A14taxstdlife))</f>
        <v>n/a</v>
      </c>
      <c r="AX655" s="168" t="str">
        <f>IF(A14taxstdlife="n/a","n/a",IF(AX$3&gt;(A14taxstdlife+$E655),((Input!$K$156+Input!$K$122)*$K$7)-SUM($K655:AW655),((Input!$K$156+Input!$K$122)*$K$7)/A14taxstdlife))</f>
        <v>n/a</v>
      </c>
      <c r="AY655" s="168" t="str">
        <f>IF(A14taxstdlife="n/a","n/a",IF(AY$3&gt;(A14taxstdlife+$E655),((Input!$K$156+Input!$K$122)*$K$7)-SUM($K655:AX655),((Input!$K$156+Input!$K$122)*$K$7)/A14taxstdlife))</f>
        <v>n/a</v>
      </c>
      <c r="AZ655" s="168" t="str">
        <f>IF(A14taxstdlife="n/a","n/a",IF(AZ$3&gt;(A14taxstdlife+$E655),((Input!$K$156+Input!$K$122)*$K$7)-SUM($K655:AY655),((Input!$K$156+Input!$K$122)*$K$7)/A14taxstdlife))</f>
        <v>n/a</v>
      </c>
      <c r="BA655" s="168" t="str">
        <f>IF(A14taxstdlife="n/a","n/a",IF(BA$3&gt;(A14taxstdlife+$E655),((Input!$K$156+Input!$K$122)*$K$7)-SUM($K655:AZ655),((Input!$K$156+Input!$K$122)*$K$7)/A14taxstdlife))</f>
        <v>n/a</v>
      </c>
      <c r="BB655" s="168" t="str">
        <f>IF(A14taxstdlife="n/a","n/a",IF(BB$3&gt;(A14taxstdlife+$E655),((Input!$K$156+Input!$K$122)*$K$7)-SUM($K655:BA655),((Input!$K$156+Input!$K$122)*$K$7)/A14taxstdlife))</f>
        <v>n/a</v>
      </c>
      <c r="BC655" s="168" t="str">
        <f>IF(A14taxstdlife="n/a","n/a",IF(BC$3&gt;(A14taxstdlife+$E655),((Input!$K$156+Input!$K$122)*$K$7)-SUM($K655:BB655),((Input!$K$156+Input!$K$122)*$K$7)/A14taxstdlife))</f>
        <v>n/a</v>
      </c>
      <c r="BD655" s="168" t="str">
        <f>IF(A14taxstdlife="n/a","n/a",IF(BD$3&gt;(A14taxstdlife+$E655),((Input!$K$156+Input!$K$122)*$K$7)-SUM($K655:BC655),((Input!$K$156+Input!$K$122)*$K$7)/A14taxstdlife))</f>
        <v>n/a</v>
      </c>
      <c r="BE655" s="168" t="str">
        <f>IF(A14taxstdlife="n/a","n/a",IF(BE$3&gt;(A14taxstdlife+$E655),((Input!$K$156+Input!$K$122)*$K$7)-SUM($K655:BD655),((Input!$K$156+Input!$K$122)*$K$7)/A14taxstdlife))</f>
        <v>n/a</v>
      </c>
      <c r="BF655" s="168" t="str">
        <f>IF(A14taxstdlife="n/a","n/a",IF(BF$3&gt;(A14taxstdlife+$E655),((Input!$K$156+Input!$K$122)*$K$7)-SUM($K655:BE655),((Input!$K$156+Input!$K$122)*$K$7)/A14taxstdlife))</f>
        <v>n/a</v>
      </c>
      <c r="BG655" s="168" t="str">
        <f>IF(A14taxstdlife="n/a","n/a",IF(BG$3&gt;(A14taxstdlife+$E655),((Input!$K$156+Input!$K$122)*$K$7)-SUM($K655:BF655),((Input!$K$156+Input!$K$122)*$K$7)/A14taxstdlife))</f>
        <v>n/a</v>
      </c>
      <c r="BH655" s="168" t="str">
        <f>IF(A14taxstdlife="n/a","n/a",IF(BH$3&gt;(A14taxstdlife+$E655),((Input!$K$156+Input!$K$122)*$K$7)-SUM($K655:BG655),((Input!$K$156+Input!$K$122)*$K$7)/A14taxstdlife))</f>
        <v>n/a</v>
      </c>
      <c r="BI655" s="168" t="str">
        <f>IF(A14taxstdlife="n/a","n/a",IF(BI$3&gt;(A14taxstdlife+$E655),((Input!$K$156+Input!$K$122)*$K$7)-SUM($K655:BH655),((Input!$K$156+Input!$K$122)*$K$7)/A14taxstdlife))</f>
        <v>n/a</v>
      </c>
      <c r="BJ655" s="20"/>
      <c r="BK655" s="20"/>
      <c r="BL655"/>
      <c r="BM655"/>
      <c r="BN655"/>
      <c r="BO655"/>
      <c r="BP655"/>
      <c r="BQ655"/>
      <c r="BR655"/>
      <c r="BS655"/>
      <c r="BT655"/>
      <c r="BU655"/>
      <c r="BV655"/>
      <c r="BW655"/>
      <c r="BX655"/>
      <c r="BY655"/>
      <c r="BZ655"/>
      <c r="CA655"/>
      <c r="CB655"/>
      <c r="CC655"/>
      <c r="CD655"/>
      <c r="CE655"/>
      <c r="CF655"/>
      <c r="CG655"/>
      <c r="CH655"/>
      <c r="CI655"/>
      <c r="CJ655"/>
      <c r="CK655"/>
      <c r="CL655"/>
      <c r="CM655"/>
      <c r="CN655"/>
      <c r="CO655"/>
      <c r="CP655"/>
      <c r="CQ655"/>
      <c r="CR655"/>
      <c r="CS655"/>
      <c r="CT655"/>
      <c r="CU655"/>
      <c r="CV655"/>
      <c r="CW655"/>
      <c r="CX655"/>
      <c r="CY655"/>
      <c r="CZ655"/>
      <c r="DA655"/>
      <c r="DB655"/>
      <c r="DC655"/>
      <c r="DD655"/>
      <c r="DE655"/>
      <c r="DF655"/>
      <c r="DG655"/>
      <c r="DH655"/>
      <c r="DI655"/>
      <c r="DJ655"/>
      <c r="DK655"/>
      <c r="DL655"/>
      <c r="DM655"/>
      <c r="DN655"/>
      <c r="DO655"/>
      <c r="DP655"/>
      <c r="DQ655"/>
      <c r="DR655"/>
      <c r="DS655"/>
      <c r="DT655"/>
      <c r="DU655"/>
      <c r="DV655"/>
      <c r="DW655"/>
      <c r="DX655"/>
      <c r="DY655"/>
      <c r="DZ655"/>
      <c r="EA655"/>
      <c r="EB655"/>
      <c r="EC655"/>
      <c r="ED655"/>
      <c r="EE655"/>
      <c r="EF655"/>
      <c r="EG655"/>
      <c r="EH655"/>
      <c r="EI655"/>
      <c r="EJ655"/>
      <c r="EK655"/>
      <c r="EL655"/>
      <c r="EM655"/>
      <c r="EN655"/>
      <c r="EO655"/>
      <c r="EP655"/>
      <c r="EQ655"/>
      <c r="ER655"/>
      <c r="ES655"/>
      <c r="ET655"/>
      <c r="EU655"/>
      <c r="EV655"/>
      <c r="EW655"/>
      <c r="EX655"/>
      <c r="EY655"/>
      <c r="EZ655"/>
      <c r="FA655"/>
      <c r="FB655"/>
      <c r="FC655"/>
      <c r="FD655"/>
      <c r="FE655"/>
      <c r="FF655"/>
      <c r="FG655"/>
      <c r="FH655"/>
      <c r="FI655"/>
      <c r="FJ655"/>
      <c r="FK655"/>
      <c r="FL655"/>
      <c r="FM655"/>
      <c r="FN655"/>
      <c r="FO655"/>
      <c r="FP655"/>
      <c r="FQ655"/>
      <c r="FR655"/>
      <c r="FS655"/>
      <c r="FT655"/>
      <c r="FU655"/>
      <c r="FV655"/>
      <c r="FW655"/>
      <c r="FX655"/>
      <c r="FY655"/>
      <c r="FZ655"/>
      <c r="GA655"/>
      <c r="GB655"/>
      <c r="GC655"/>
      <c r="GD655"/>
      <c r="GE655"/>
      <c r="GF655"/>
      <c r="GG655"/>
      <c r="GH655"/>
      <c r="GI655"/>
      <c r="GJ655"/>
      <c r="GK655"/>
      <c r="GL655"/>
      <c r="GM655"/>
      <c r="GN655"/>
      <c r="GO655"/>
      <c r="GP655"/>
      <c r="GQ655"/>
      <c r="GR655"/>
      <c r="GS655"/>
      <c r="GT655"/>
      <c r="GU655"/>
      <c r="GV655"/>
      <c r="GW655"/>
      <c r="GX655"/>
      <c r="GY655"/>
      <c r="GZ655"/>
      <c r="HA655"/>
      <c r="HB655"/>
      <c r="HC655"/>
      <c r="HD655"/>
      <c r="HE655"/>
      <c r="HF655"/>
      <c r="HG655"/>
      <c r="HH655"/>
      <c r="HI655"/>
      <c r="HJ655"/>
      <c r="HK655"/>
      <c r="HL655"/>
      <c r="HM655"/>
      <c r="HN655"/>
      <c r="HO655"/>
      <c r="HP655"/>
      <c r="HQ655"/>
      <c r="HR655"/>
      <c r="HS655"/>
      <c r="HT655"/>
      <c r="HU655"/>
      <c r="HV655"/>
      <c r="HW655"/>
      <c r="HX655"/>
      <c r="HY655"/>
      <c r="HZ655"/>
      <c r="IA655"/>
      <c r="IB655"/>
      <c r="IC655"/>
      <c r="ID655"/>
      <c r="IE655"/>
      <c r="IF655"/>
      <c r="IG655"/>
      <c r="IH655"/>
      <c r="II655"/>
      <c r="IJ655"/>
      <c r="IK655"/>
      <c r="IL655"/>
      <c r="IM655"/>
      <c r="IN655"/>
      <c r="IO655"/>
      <c r="IP655"/>
      <c r="IQ655"/>
      <c r="IR655"/>
      <c r="IS655"/>
      <c r="IT655"/>
      <c r="IU655"/>
      <c r="IV655"/>
    </row>
    <row r="656" spans="1:256" s="5" customFormat="1" hidden="1" outlineLevel="2">
      <c r="A656" s="20"/>
      <c r="B656" s="20"/>
      <c r="C656" s="38"/>
      <c r="D656" s="641"/>
      <c r="E656" s="287">
        <v>6</v>
      </c>
      <c r="F656" s="40"/>
      <c r="G656" s="313"/>
      <c r="H656" s="315"/>
      <c r="I656" s="315"/>
      <c r="J656" s="315"/>
      <c r="K656" s="315"/>
      <c r="L656" s="314"/>
      <c r="M656" s="168" t="str">
        <f>IF(A14taxstdlife="n/a","n/a",IF(M$3&gt;(A14taxstdlife+$E656),((Input!$L$156+Input!$L$122)*$L$7)-SUM($L656:L656),((Input!$L$156+Input!$L$122)*$L$7)/A14taxstdlife))</f>
        <v>n/a</v>
      </c>
      <c r="N656" s="168" t="str">
        <f>IF(A14taxstdlife="n/a","n/a",IF(N$3&gt;(A14taxstdlife+$E656),((Input!$L$156+Input!$L$122)*$L$7)-SUM($L656:M656),((Input!$L$156+Input!$L$122)*$L$7)/A14taxstdlife))</f>
        <v>n/a</v>
      </c>
      <c r="O656" s="168" t="str">
        <f>IF(A14taxstdlife="n/a","n/a",IF(O$3&gt;(A14taxstdlife+$E656),((Input!$L$156+Input!$L$122)*$L$7)-SUM($L656:N656),((Input!$L$156+Input!$L$122)*$L$7)/A14taxstdlife))</f>
        <v>n/a</v>
      </c>
      <c r="P656" s="168" t="str">
        <f>IF(A14taxstdlife="n/a","n/a",IF(P$3&gt;(A14taxstdlife+$E656),((Input!$L$156+Input!$L$122)*$L$7)-SUM($L656:O656),((Input!$L$156+Input!$L$122)*$L$7)/A14taxstdlife))</f>
        <v>n/a</v>
      </c>
      <c r="Q656" s="168" t="str">
        <f>IF(A14taxstdlife="n/a","n/a",IF(Q$3&gt;(A14taxstdlife+$E656),((Input!$L$156+Input!$L$122)*$L$7)-SUM($L656:P656),((Input!$L$156+Input!$L$122)*$L$7)/A14taxstdlife))</f>
        <v>n/a</v>
      </c>
      <c r="R656" s="168" t="str">
        <f>IF(A14taxstdlife="n/a","n/a",IF(R$3&gt;(A14taxstdlife+$E656),((Input!$L$156+Input!$L$122)*$L$7)-SUM($L656:Q656),((Input!$L$156+Input!$L$122)*$L$7)/A14taxstdlife))</f>
        <v>n/a</v>
      </c>
      <c r="S656" s="168" t="str">
        <f>IF(A14taxstdlife="n/a","n/a",IF(S$3&gt;(A14taxstdlife+$E656),((Input!$L$156+Input!$L$122)*$L$7)-SUM($L656:R656),((Input!$L$156+Input!$L$122)*$L$7)/A14taxstdlife))</f>
        <v>n/a</v>
      </c>
      <c r="T656" s="168" t="str">
        <f>IF(A14taxstdlife="n/a","n/a",IF(T$3&gt;(A14taxstdlife+$E656),((Input!$L$156+Input!$L$122)*$L$7)-SUM($L656:S656),((Input!$L$156+Input!$L$122)*$L$7)/A14taxstdlife))</f>
        <v>n/a</v>
      </c>
      <c r="U656" s="168" t="str">
        <f>IF(A14taxstdlife="n/a","n/a",IF(U$3&gt;(A14taxstdlife+$E656),((Input!$L$156+Input!$L$122)*$L$7)-SUM($L656:T656),((Input!$L$156+Input!$L$122)*$L$7)/A14taxstdlife))</f>
        <v>n/a</v>
      </c>
      <c r="V656" s="168" t="str">
        <f>IF(A14taxstdlife="n/a","n/a",IF(V$3&gt;(A14taxstdlife+$E656),((Input!$L$156+Input!$L$122)*$L$7)-SUM($L656:U656),((Input!$L$156+Input!$L$122)*$L$7)/A14taxstdlife))</f>
        <v>n/a</v>
      </c>
      <c r="W656" s="168" t="str">
        <f>IF(A14taxstdlife="n/a","n/a",IF(W$3&gt;(A14taxstdlife+$E656),((Input!$L$156+Input!$L$122)*$L$7)-SUM($L656:V656),((Input!$L$156+Input!$L$122)*$L$7)/A14taxstdlife))</f>
        <v>n/a</v>
      </c>
      <c r="X656" s="168" t="str">
        <f>IF(A14taxstdlife="n/a","n/a",IF(X$3&gt;(A14taxstdlife+$E656),((Input!$L$156+Input!$L$122)*$L$7)-SUM($L656:W656),((Input!$L$156+Input!$L$122)*$L$7)/A14taxstdlife))</f>
        <v>n/a</v>
      </c>
      <c r="Y656" s="168" t="str">
        <f>IF(A14taxstdlife="n/a","n/a",IF(Y$3&gt;(A14taxstdlife+$E656),((Input!$L$156+Input!$L$122)*$L$7)-SUM($L656:X656),((Input!$L$156+Input!$L$122)*$L$7)/A14taxstdlife))</f>
        <v>n/a</v>
      </c>
      <c r="Z656" s="168" t="str">
        <f>IF(A14taxstdlife="n/a","n/a",IF(Z$3&gt;(A14taxstdlife+$E656),((Input!$L$156+Input!$L$122)*$L$7)-SUM($L656:Y656),((Input!$L$156+Input!$L$122)*$L$7)/A14taxstdlife))</f>
        <v>n/a</v>
      </c>
      <c r="AA656" s="168" t="str">
        <f>IF(A14taxstdlife="n/a","n/a",IF(AA$3&gt;(A14taxstdlife+$E656),((Input!$L$156+Input!$L$122)*$L$7)-SUM($L656:Z656),((Input!$L$156+Input!$L$122)*$L$7)/A14taxstdlife))</f>
        <v>n/a</v>
      </c>
      <c r="AB656" s="168" t="str">
        <f>IF(A14taxstdlife="n/a","n/a",IF(AB$3&gt;(A14taxstdlife+$E656),((Input!$L$156+Input!$L$122)*$L$7)-SUM($L656:AA656),((Input!$L$156+Input!$L$122)*$L$7)/A14taxstdlife))</f>
        <v>n/a</v>
      </c>
      <c r="AC656" s="168" t="str">
        <f>IF(A14taxstdlife="n/a","n/a",IF(AC$3&gt;(A14taxstdlife+$E656),((Input!$L$156+Input!$L$122)*$L$7)-SUM($L656:AB656),((Input!$L$156+Input!$L$122)*$L$7)/A14taxstdlife))</f>
        <v>n/a</v>
      </c>
      <c r="AD656" s="168" t="str">
        <f>IF(A14taxstdlife="n/a","n/a",IF(AD$3&gt;(A14taxstdlife+$E656),((Input!$L$156+Input!$L$122)*$L$7)-SUM($L656:AC656),((Input!$L$156+Input!$L$122)*$L$7)/A14taxstdlife))</f>
        <v>n/a</v>
      </c>
      <c r="AE656" s="168" t="str">
        <f>IF(A14taxstdlife="n/a","n/a",IF(AE$3&gt;(A14taxstdlife+$E656),((Input!$L$156+Input!$L$122)*$L$7)-SUM($L656:AD656),((Input!$L$156+Input!$L$122)*$L$7)/A14taxstdlife))</f>
        <v>n/a</v>
      </c>
      <c r="AF656" s="168" t="str">
        <f>IF(A14taxstdlife="n/a","n/a",IF(AF$3&gt;(A14taxstdlife+$E656),((Input!$L$156+Input!$L$122)*$L$7)-SUM($L656:AE656),((Input!$L$156+Input!$L$122)*$L$7)/A14taxstdlife))</f>
        <v>n/a</v>
      </c>
      <c r="AG656" s="168" t="str">
        <f>IF(A14taxstdlife="n/a","n/a",IF(AG$3&gt;(A14taxstdlife+$E656),((Input!$L$156+Input!$L$122)*$L$7)-SUM($L656:AF656),((Input!$L$156+Input!$L$122)*$L$7)/A14taxstdlife))</f>
        <v>n/a</v>
      </c>
      <c r="AH656" s="168" t="str">
        <f>IF(A14taxstdlife="n/a","n/a",IF(AH$3&gt;(A14taxstdlife+$E656),((Input!$L$156+Input!$L$122)*$L$7)-SUM($L656:AG656),((Input!$L$156+Input!$L$122)*$L$7)/A14taxstdlife))</f>
        <v>n/a</v>
      </c>
      <c r="AI656" s="168" t="str">
        <f>IF(A14taxstdlife="n/a","n/a",IF(AI$3&gt;(A14taxstdlife+$E656),((Input!$L$156+Input!$L$122)*$L$7)-SUM($L656:AH656),((Input!$L$156+Input!$L$122)*$L$7)/A14taxstdlife))</f>
        <v>n/a</v>
      </c>
      <c r="AJ656" s="168" t="str">
        <f>IF(A14taxstdlife="n/a","n/a",IF(AJ$3&gt;(A14taxstdlife+$E656),((Input!$L$156+Input!$L$122)*$L$7)-SUM($L656:AI656),((Input!$L$156+Input!$L$122)*$L$7)/A14taxstdlife))</f>
        <v>n/a</v>
      </c>
      <c r="AK656" s="168" t="str">
        <f>IF(A14taxstdlife="n/a","n/a",IF(AK$3&gt;(A14taxstdlife+$E656),((Input!$L$156+Input!$L$122)*$L$7)-SUM($L656:AJ656),((Input!$L$156+Input!$L$122)*$L$7)/A14taxstdlife))</f>
        <v>n/a</v>
      </c>
      <c r="AL656" s="168" t="str">
        <f>IF(A14taxstdlife="n/a","n/a",IF(AL$3&gt;(A14taxstdlife+$E656),((Input!$L$156+Input!$L$122)*$L$7)-SUM($L656:AK656),((Input!$L$156+Input!$L$122)*$L$7)/A14taxstdlife))</f>
        <v>n/a</v>
      </c>
      <c r="AM656" s="168" t="str">
        <f>IF(A14taxstdlife="n/a","n/a",IF(AM$3&gt;(A14taxstdlife+$E656),((Input!$L$156+Input!$L$122)*$L$7)-SUM($L656:AL656),((Input!$L$156+Input!$L$122)*$L$7)/A14taxstdlife))</f>
        <v>n/a</v>
      </c>
      <c r="AN656" s="168" t="str">
        <f>IF(A14taxstdlife="n/a","n/a",IF(AN$3&gt;(A14taxstdlife+$E656),((Input!$L$156+Input!$L$122)*$L$7)-SUM($L656:AM656),((Input!$L$156+Input!$L$122)*$L$7)/A14taxstdlife))</f>
        <v>n/a</v>
      </c>
      <c r="AO656" s="168" t="str">
        <f>IF(A14taxstdlife="n/a","n/a",IF(AO$3&gt;(A14taxstdlife+$E656),((Input!$L$156+Input!$L$122)*$L$7)-SUM($L656:AN656),((Input!$L$156+Input!$L$122)*$L$7)/A14taxstdlife))</f>
        <v>n/a</v>
      </c>
      <c r="AP656" s="168" t="str">
        <f>IF(A14taxstdlife="n/a","n/a",IF(AP$3&gt;(A14taxstdlife+$E656),((Input!$L$156+Input!$L$122)*$L$7)-SUM($L656:AO656),((Input!$L$156+Input!$L$122)*$L$7)/A14taxstdlife))</f>
        <v>n/a</v>
      </c>
      <c r="AQ656" s="168" t="str">
        <f>IF(A14taxstdlife="n/a","n/a",IF(AQ$3&gt;(A14taxstdlife+$E656),((Input!$L$156+Input!$L$122)*$L$7)-SUM($L656:AP656),((Input!$L$156+Input!$L$122)*$L$7)/A14taxstdlife))</f>
        <v>n/a</v>
      </c>
      <c r="AR656" s="168" t="str">
        <f>IF(A14taxstdlife="n/a","n/a",IF(AR$3&gt;(A14taxstdlife+$E656),((Input!$L$156+Input!$L$122)*$L$7)-SUM($L656:AQ656),((Input!$L$156+Input!$L$122)*$L$7)/A14taxstdlife))</f>
        <v>n/a</v>
      </c>
      <c r="AS656" s="168" t="str">
        <f>IF(A14taxstdlife="n/a","n/a",IF(AS$3&gt;(A14taxstdlife+$E656),((Input!$L$156+Input!$L$122)*$L$7)-SUM($L656:AR656),((Input!$L$156+Input!$L$122)*$L$7)/A14taxstdlife))</f>
        <v>n/a</v>
      </c>
      <c r="AT656" s="168" t="str">
        <f>IF(A14taxstdlife="n/a","n/a",IF(AT$3&gt;(A14taxstdlife+$E656),((Input!$L$156+Input!$L$122)*$L$7)-SUM($L656:AS656),((Input!$L$156+Input!$L$122)*$L$7)/A14taxstdlife))</f>
        <v>n/a</v>
      </c>
      <c r="AU656" s="168" t="str">
        <f>IF(A14taxstdlife="n/a","n/a",IF(AU$3&gt;(A14taxstdlife+$E656),((Input!$L$156+Input!$L$122)*$L$7)-SUM($L656:AT656),((Input!$L$156+Input!$L$122)*$L$7)/A14taxstdlife))</f>
        <v>n/a</v>
      </c>
      <c r="AV656" s="168" t="str">
        <f>IF(A14taxstdlife="n/a","n/a",IF(AV$3&gt;(A14taxstdlife+$E656),((Input!$L$156+Input!$L$122)*$L$7)-SUM($L656:AU656),((Input!$L$156+Input!$L$122)*$L$7)/A14taxstdlife))</f>
        <v>n/a</v>
      </c>
      <c r="AW656" s="168" t="str">
        <f>IF(A14taxstdlife="n/a","n/a",IF(AW$3&gt;(A14taxstdlife+$E656),((Input!$L$156+Input!$L$122)*$L$7)-SUM($L656:AV656),((Input!$L$156+Input!$L$122)*$L$7)/A14taxstdlife))</f>
        <v>n/a</v>
      </c>
      <c r="AX656" s="168" t="str">
        <f>IF(A14taxstdlife="n/a","n/a",IF(AX$3&gt;(A14taxstdlife+$E656),((Input!$L$156+Input!$L$122)*$L$7)-SUM($L656:AW656),((Input!$L$156+Input!$L$122)*$L$7)/A14taxstdlife))</f>
        <v>n/a</v>
      </c>
      <c r="AY656" s="168" t="str">
        <f>IF(A14taxstdlife="n/a","n/a",IF(AY$3&gt;(A14taxstdlife+$E656),((Input!$L$156+Input!$L$122)*$L$7)-SUM($L656:AX656),((Input!$L$156+Input!$L$122)*$L$7)/A14taxstdlife))</f>
        <v>n/a</v>
      </c>
      <c r="AZ656" s="168" t="str">
        <f>IF(A14taxstdlife="n/a","n/a",IF(AZ$3&gt;(A14taxstdlife+$E656),((Input!$L$156+Input!$L$122)*$L$7)-SUM($L656:AY656),((Input!$L$156+Input!$L$122)*$L$7)/A14taxstdlife))</f>
        <v>n/a</v>
      </c>
      <c r="BA656" s="168" t="str">
        <f>IF(A14taxstdlife="n/a","n/a",IF(BA$3&gt;(A14taxstdlife+$E656),((Input!$L$156+Input!$L$122)*$L$7)-SUM($L656:AZ656),((Input!$L$156+Input!$L$122)*$L$7)/A14taxstdlife))</f>
        <v>n/a</v>
      </c>
      <c r="BB656" s="168" t="str">
        <f>IF(A14taxstdlife="n/a","n/a",IF(BB$3&gt;(A14taxstdlife+$E656),((Input!$L$156+Input!$L$122)*$L$7)-SUM($L656:BA656),((Input!$L$156+Input!$L$122)*$L$7)/A14taxstdlife))</f>
        <v>n/a</v>
      </c>
      <c r="BC656" s="168" t="str">
        <f>IF(A14taxstdlife="n/a","n/a",IF(BC$3&gt;(A14taxstdlife+$E656),((Input!$L$156+Input!$L$122)*$L$7)-SUM($L656:BB656),((Input!$L$156+Input!$L$122)*$L$7)/A14taxstdlife))</f>
        <v>n/a</v>
      </c>
      <c r="BD656" s="168" t="str">
        <f>IF(A14taxstdlife="n/a","n/a",IF(BD$3&gt;(A14taxstdlife+$E656),((Input!$L$156+Input!$L$122)*$L$7)-SUM($L656:BC656),((Input!$L$156+Input!$L$122)*$L$7)/A14taxstdlife))</f>
        <v>n/a</v>
      </c>
      <c r="BE656" s="168" t="str">
        <f>IF(A14taxstdlife="n/a","n/a",IF(BE$3&gt;(A14taxstdlife+$E656),((Input!$L$156+Input!$L$122)*$L$7)-SUM($L656:BD656),((Input!$L$156+Input!$L$122)*$L$7)/A14taxstdlife))</f>
        <v>n/a</v>
      </c>
      <c r="BF656" s="168" t="str">
        <f>IF(A14taxstdlife="n/a","n/a",IF(BF$3&gt;(A14taxstdlife+$E656),((Input!$L$156+Input!$L$122)*$L$7)-SUM($L656:BE656),((Input!$L$156+Input!$L$122)*$L$7)/A14taxstdlife))</f>
        <v>n/a</v>
      </c>
      <c r="BG656" s="168" t="str">
        <f>IF(A14taxstdlife="n/a","n/a",IF(BG$3&gt;(A14taxstdlife+$E656),((Input!$L$156+Input!$L$122)*$L$7)-SUM($L656:BF656),((Input!$L$156+Input!$L$122)*$L$7)/A14taxstdlife))</f>
        <v>n/a</v>
      </c>
      <c r="BH656" s="168" t="str">
        <f>IF(A14taxstdlife="n/a","n/a",IF(BH$3&gt;(A14taxstdlife+$E656),((Input!$L$156+Input!$L$122)*$L$7)-SUM($L656:BG656),((Input!$L$156+Input!$L$122)*$L$7)/A14taxstdlife))</f>
        <v>n/a</v>
      </c>
      <c r="BI656" s="168" t="str">
        <f>IF(A14taxstdlife="n/a","n/a",IF(BI$3&gt;(A14taxstdlife+$E656),((Input!$L$156+Input!$L$122)*$L$7)-SUM($L656:BH656),((Input!$L$156+Input!$L$122)*$L$7)/A14taxstdlife))</f>
        <v>n/a</v>
      </c>
      <c r="BJ656" s="20"/>
      <c r="BK656" s="20"/>
      <c r="BL656"/>
      <c r="BM656"/>
      <c r="BN656"/>
      <c r="BO656"/>
      <c r="BP656"/>
      <c r="BQ656"/>
      <c r="BR656"/>
      <c r="BS656"/>
      <c r="BT656"/>
      <c r="BU656"/>
      <c r="BV656"/>
      <c r="BW656"/>
      <c r="BX656"/>
      <c r="BY656"/>
      <c r="BZ656"/>
      <c r="CA656"/>
      <c r="CB656"/>
      <c r="CC656"/>
      <c r="CD656"/>
      <c r="CE656"/>
      <c r="CF656"/>
      <c r="CG656"/>
      <c r="CH656"/>
      <c r="CI656"/>
      <c r="CJ656"/>
      <c r="CK656"/>
      <c r="CL656"/>
      <c r="CM656"/>
      <c r="CN656"/>
      <c r="CO656"/>
      <c r="CP656"/>
      <c r="CQ656"/>
      <c r="CR656"/>
      <c r="CS656"/>
      <c r="CT656"/>
      <c r="CU656"/>
      <c r="CV656"/>
      <c r="CW656"/>
      <c r="CX656"/>
      <c r="CY656"/>
      <c r="CZ656"/>
      <c r="DA656"/>
      <c r="DB656"/>
      <c r="DC656"/>
      <c r="DD656"/>
      <c r="DE656"/>
      <c r="DF656"/>
      <c r="DG656"/>
      <c r="DH656"/>
      <c r="DI656"/>
      <c r="DJ656"/>
      <c r="DK656"/>
      <c r="DL656"/>
      <c r="DM656"/>
      <c r="DN656"/>
      <c r="DO656"/>
      <c r="DP656"/>
      <c r="DQ656"/>
      <c r="DR656"/>
      <c r="DS656"/>
      <c r="DT656"/>
      <c r="DU656"/>
      <c r="DV656"/>
      <c r="DW656"/>
      <c r="DX656"/>
      <c r="DY656"/>
      <c r="DZ656"/>
      <c r="EA656"/>
      <c r="EB656"/>
      <c r="EC656"/>
      <c r="ED656"/>
      <c r="EE656"/>
      <c r="EF656"/>
      <c r="EG656"/>
      <c r="EH656"/>
      <c r="EI656"/>
      <c r="EJ656"/>
      <c r="EK656"/>
      <c r="EL656"/>
      <c r="EM656"/>
      <c r="EN656"/>
      <c r="EO656"/>
      <c r="EP656"/>
      <c r="EQ656"/>
      <c r="ER656"/>
      <c r="ES656"/>
      <c r="ET656"/>
      <c r="EU656"/>
      <c r="EV656"/>
      <c r="EW656"/>
      <c r="EX656"/>
      <c r="EY656"/>
      <c r="EZ656"/>
      <c r="FA656"/>
      <c r="FB656"/>
      <c r="FC656"/>
      <c r="FD656"/>
      <c r="FE656"/>
      <c r="FF656"/>
      <c r="FG656"/>
      <c r="FH656"/>
      <c r="FI656"/>
      <c r="FJ656"/>
      <c r="FK656"/>
      <c r="FL656"/>
      <c r="FM656"/>
      <c r="FN656"/>
      <c r="FO656"/>
      <c r="FP656"/>
      <c r="FQ656"/>
      <c r="FR656"/>
      <c r="FS656"/>
      <c r="FT656"/>
      <c r="FU656"/>
      <c r="FV656"/>
      <c r="FW656"/>
      <c r="FX656"/>
      <c r="FY656"/>
      <c r="FZ656"/>
      <c r="GA656"/>
      <c r="GB656"/>
      <c r="GC656"/>
      <c r="GD656"/>
      <c r="GE656"/>
      <c r="GF656"/>
      <c r="GG656"/>
      <c r="GH656"/>
      <c r="GI656"/>
      <c r="GJ656"/>
      <c r="GK656"/>
      <c r="GL656"/>
      <c r="GM656"/>
      <c r="GN656"/>
      <c r="GO656"/>
      <c r="GP656"/>
      <c r="GQ656"/>
      <c r="GR656"/>
      <c r="GS656"/>
      <c r="GT656"/>
      <c r="GU656"/>
      <c r="GV656"/>
      <c r="GW656"/>
      <c r="GX656"/>
      <c r="GY656"/>
      <c r="GZ656"/>
      <c r="HA656"/>
      <c r="HB656"/>
      <c r="HC656"/>
      <c r="HD656"/>
      <c r="HE656"/>
      <c r="HF656"/>
      <c r="HG656"/>
      <c r="HH656"/>
      <c r="HI656"/>
      <c r="HJ656"/>
      <c r="HK656"/>
      <c r="HL656"/>
      <c r="HM656"/>
      <c r="HN656"/>
      <c r="HO656"/>
      <c r="HP656"/>
      <c r="HQ656"/>
      <c r="HR656"/>
      <c r="HS656"/>
      <c r="HT656"/>
      <c r="HU656"/>
      <c r="HV656"/>
      <c r="HW656"/>
      <c r="HX656"/>
      <c r="HY656"/>
      <c r="HZ656"/>
      <c r="IA656"/>
      <c r="IB656"/>
      <c r="IC656"/>
      <c r="ID656"/>
      <c r="IE656"/>
      <c r="IF656"/>
      <c r="IG656"/>
      <c r="IH656"/>
      <c r="II656"/>
      <c r="IJ656"/>
      <c r="IK656"/>
      <c r="IL656"/>
      <c r="IM656"/>
      <c r="IN656"/>
      <c r="IO656"/>
      <c r="IP656"/>
      <c r="IQ656"/>
      <c r="IR656"/>
      <c r="IS656"/>
      <c r="IT656"/>
      <c r="IU656"/>
      <c r="IV656"/>
    </row>
    <row r="657" spans="1:256" s="5" customFormat="1" hidden="1" outlineLevel="2">
      <c r="A657" s="20"/>
      <c r="B657" s="20"/>
      <c r="C657" s="38"/>
      <c r="D657" s="641"/>
      <c r="E657" s="287">
        <v>7</v>
      </c>
      <c r="F657" s="40"/>
      <c r="G657" s="313"/>
      <c r="H657" s="315"/>
      <c r="I657" s="315"/>
      <c r="J657" s="315"/>
      <c r="K657" s="315"/>
      <c r="L657" s="315"/>
      <c r="M657" s="314"/>
      <c r="N657" s="168" t="str">
        <f>IF(A14taxstdlife="n/a","n/a",IF(N$3&gt;(A14taxstdlife+$E657),((Input!$M$156+Input!$M$122)*$M$7)-SUM($M657:M657),((Input!$M$156+Input!$M$122)*$M$7)/A14taxstdlife))</f>
        <v>n/a</v>
      </c>
      <c r="O657" s="168" t="str">
        <f>IF(A14taxstdlife="n/a","n/a",IF(O$3&gt;(A14taxstdlife+$E657),((Input!$M$156+Input!$M$122)*$M$7)-SUM($M657:N657),((Input!$M$156+Input!$M$122)*$M$7)/A14taxstdlife))</f>
        <v>n/a</v>
      </c>
      <c r="P657" s="168" t="str">
        <f>IF(A14taxstdlife="n/a","n/a",IF(P$3&gt;(A14taxstdlife+$E657),((Input!$M$156+Input!$M$122)*$M$7)-SUM($M657:O657),((Input!$M$156+Input!$M$122)*$M$7)/A14taxstdlife))</f>
        <v>n/a</v>
      </c>
      <c r="Q657" s="168" t="str">
        <f>IF(A14taxstdlife="n/a","n/a",IF(Q$3&gt;(A14taxstdlife+$E657),((Input!$M$156+Input!$M$122)*$M$7)-SUM($M657:P657),((Input!$M$156+Input!$M$122)*$M$7)/A14taxstdlife))</f>
        <v>n/a</v>
      </c>
      <c r="R657" s="168" t="str">
        <f>IF(A14taxstdlife="n/a","n/a",IF(R$3&gt;(A14taxstdlife+$E657),((Input!$M$156+Input!$M$122)*$M$7)-SUM($M657:Q657),((Input!$M$156+Input!$M$122)*$M$7)/A14taxstdlife))</f>
        <v>n/a</v>
      </c>
      <c r="S657" s="168" t="str">
        <f>IF(A14taxstdlife="n/a","n/a",IF(S$3&gt;(A14taxstdlife+$E657),((Input!$M$156+Input!$M$122)*$M$7)-SUM($M657:R657),((Input!$M$156+Input!$M$122)*$M$7)/A14taxstdlife))</f>
        <v>n/a</v>
      </c>
      <c r="T657" s="168" t="str">
        <f>IF(A14taxstdlife="n/a","n/a",IF(T$3&gt;(A14taxstdlife+$E657),((Input!$M$156+Input!$M$122)*$M$7)-SUM($M657:S657),((Input!$M$156+Input!$M$122)*$M$7)/A14taxstdlife))</f>
        <v>n/a</v>
      </c>
      <c r="U657" s="168" t="str">
        <f>IF(A14taxstdlife="n/a","n/a",IF(U$3&gt;(A14taxstdlife+$E657),((Input!$M$156+Input!$M$122)*$M$7)-SUM($M657:T657),((Input!$M$156+Input!$M$122)*$M$7)/A14taxstdlife))</f>
        <v>n/a</v>
      </c>
      <c r="V657" s="168" t="str">
        <f>IF(A14taxstdlife="n/a","n/a",IF(V$3&gt;(A14taxstdlife+$E657),((Input!$M$156+Input!$M$122)*$M$7)-SUM($M657:U657),((Input!$M$156+Input!$M$122)*$M$7)/A14taxstdlife))</f>
        <v>n/a</v>
      </c>
      <c r="W657" s="168" t="str">
        <f>IF(A14taxstdlife="n/a","n/a",IF(W$3&gt;(A14taxstdlife+$E657),((Input!$M$156+Input!$M$122)*$M$7)-SUM($M657:V657),((Input!$M$156+Input!$M$122)*$M$7)/A14taxstdlife))</f>
        <v>n/a</v>
      </c>
      <c r="X657" s="168" t="str">
        <f>IF(A14taxstdlife="n/a","n/a",IF(X$3&gt;(A14taxstdlife+$E657),((Input!$M$156+Input!$M$122)*$M$7)-SUM($M657:W657),((Input!$M$156+Input!$M$122)*$M$7)/A14taxstdlife))</f>
        <v>n/a</v>
      </c>
      <c r="Y657" s="168" t="str">
        <f>IF(A14taxstdlife="n/a","n/a",IF(Y$3&gt;(A14taxstdlife+$E657),((Input!$M$156+Input!$M$122)*$M$7)-SUM($M657:X657),((Input!$M$156+Input!$M$122)*$M$7)/A14taxstdlife))</f>
        <v>n/a</v>
      </c>
      <c r="Z657" s="168" t="str">
        <f>IF(A14taxstdlife="n/a","n/a",IF(Z$3&gt;(A14taxstdlife+$E657),((Input!$M$156+Input!$M$122)*$M$7)-SUM($M657:Y657),((Input!$M$156+Input!$M$122)*$M$7)/A14taxstdlife))</f>
        <v>n/a</v>
      </c>
      <c r="AA657" s="168" t="str">
        <f>IF(A14taxstdlife="n/a","n/a",IF(AA$3&gt;(A14taxstdlife+$E657),((Input!$M$156+Input!$M$122)*$M$7)-SUM($M657:Z657),((Input!$M$156+Input!$M$122)*$M$7)/A14taxstdlife))</f>
        <v>n/a</v>
      </c>
      <c r="AB657" s="168" t="str">
        <f>IF(A14taxstdlife="n/a","n/a",IF(AB$3&gt;(A14taxstdlife+$E657),((Input!$M$156+Input!$M$122)*$M$7)-SUM($M657:AA657),((Input!$M$156+Input!$M$122)*$M$7)/A14taxstdlife))</f>
        <v>n/a</v>
      </c>
      <c r="AC657" s="168" t="str">
        <f>IF(A14taxstdlife="n/a","n/a",IF(AC$3&gt;(A14taxstdlife+$E657),((Input!$M$156+Input!$M$122)*$M$7)-SUM($M657:AB657),((Input!$M$156+Input!$M$122)*$M$7)/A14taxstdlife))</f>
        <v>n/a</v>
      </c>
      <c r="AD657" s="168" t="str">
        <f>IF(A14taxstdlife="n/a","n/a",IF(AD$3&gt;(A14taxstdlife+$E657),((Input!$M$156+Input!$M$122)*$M$7)-SUM($M657:AC657),((Input!$M$156+Input!$M$122)*$M$7)/A14taxstdlife))</f>
        <v>n/a</v>
      </c>
      <c r="AE657" s="168" t="str">
        <f>IF(A14taxstdlife="n/a","n/a",IF(AE$3&gt;(A14taxstdlife+$E657),((Input!$M$156+Input!$M$122)*$M$7)-SUM($M657:AD657),((Input!$M$156+Input!$M$122)*$M$7)/A14taxstdlife))</f>
        <v>n/a</v>
      </c>
      <c r="AF657" s="168" t="str">
        <f>IF(A14taxstdlife="n/a","n/a",IF(AF$3&gt;(A14taxstdlife+$E657),((Input!$M$156+Input!$M$122)*$M$7)-SUM($M657:AE657),((Input!$M$156+Input!$M$122)*$M$7)/A14taxstdlife))</f>
        <v>n/a</v>
      </c>
      <c r="AG657" s="168" t="str">
        <f>IF(A14taxstdlife="n/a","n/a",IF(AG$3&gt;(A14taxstdlife+$E657),((Input!$M$156+Input!$M$122)*$M$7)-SUM($M657:AF657),((Input!$M$156+Input!$M$122)*$M$7)/A14taxstdlife))</f>
        <v>n/a</v>
      </c>
      <c r="AH657" s="168" t="str">
        <f>IF(A14taxstdlife="n/a","n/a",IF(AH$3&gt;(A14taxstdlife+$E657),((Input!$M$156+Input!$M$122)*$M$7)-SUM($M657:AG657),((Input!$M$156+Input!$M$122)*$M$7)/A14taxstdlife))</f>
        <v>n/a</v>
      </c>
      <c r="AI657" s="168" t="str">
        <f>IF(A14taxstdlife="n/a","n/a",IF(AI$3&gt;(A14taxstdlife+$E657),((Input!$M$156+Input!$M$122)*$M$7)-SUM($M657:AH657),((Input!$M$156+Input!$M$122)*$M$7)/A14taxstdlife))</f>
        <v>n/a</v>
      </c>
      <c r="AJ657" s="168" t="str">
        <f>IF(A14taxstdlife="n/a","n/a",IF(AJ$3&gt;(A14taxstdlife+$E657),((Input!$M$156+Input!$M$122)*$M$7)-SUM($M657:AI657),((Input!$M$156+Input!$M$122)*$M$7)/A14taxstdlife))</f>
        <v>n/a</v>
      </c>
      <c r="AK657" s="168" t="str">
        <f>IF(A14taxstdlife="n/a","n/a",IF(AK$3&gt;(A14taxstdlife+$E657),((Input!$M$156+Input!$M$122)*$M$7)-SUM($M657:AJ657),((Input!$M$156+Input!$M$122)*$M$7)/A14taxstdlife))</f>
        <v>n/a</v>
      </c>
      <c r="AL657" s="168" t="str">
        <f>IF(A14taxstdlife="n/a","n/a",IF(AL$3&gt;(A14taxstdlife+$E657),((Input!$M$156+Input!$M$122)*$M$7)-SUM($M657:AK657),((Input!$M$156+Input!$M$122)*$M$7)/A14taxstdlife))</f>
        <v>n/a</v>
      </c>
      <c r="AM657" s="168" t="str">
        <f>IF(A14taxstdlife="n/a","n/a",IF(AM$3&gt;(A14taxstdlife+$E657),((Input!$M$156+Input!$M$122)*$M$7)-SUM($M657:AL657),((Input!$M$156+Input!$M$122)*$M$7)/A14taxstdlife))</f>
        <v>n/a</v>
      </c>
      <c r="AN657" s="168" t="str">
        <f>IF(A14taxstdlife="n/a","n/a",IF(AN$3&gt;(A14taxstdlife+$E657),((Input!$M$156+Input!$M$122)*$M$7)-SUM($M657:AM657),((Input!$M$156+Input!$M$122)*$M$7)/A14taxstdlife))</f>
        <v>n/a</v>
      </c>
      <c r="AO657" s="168" t="str">
        <f>IF(A14taxstdlife="n/a","n/a",IF(AO$3&gt;(A14taxstdlife+$E657),((Input!$M$156+Input!$M$122)*$M$7)-SUM($M657:AN657),((Input!$M$156+Input!$M$122)*$M$7)/A14taxstdlife))</f>
        <v>n/a</v>
      </c>
      <c r="AP657" s="168" t="str">
        <f>IF(A14taxstdlife="n/a","n/a",IF(AP$3&gt;(A14taxstdlife+$E657),((Input!$M$156+Input!$M$122)*$M$7)-SUM($M657:AO657),((Input!$M$156+Input!$M$122)*$M$7)/A14taxstdlife))</f>
        <v>n/a</v>
      </c>
      <c r="AQ657" s="168" t="str">
        <f>IF(A14taxstdlife="n/a","n/a",IF(AQ$3&gt;(A14taxstdlife+$E657),((Input!$M$156+Input!$M$122)*$M$7)-SUM($M657:AP657),((Input!$M$156+Input!$M$122)*$M$7)/A14taxstdlife))</f>
        <v>n/a</v>
      </c>
      <c r="AR657" s="168" t="str">
        <f>IF(A14taxstdlife="n/a","n/a",IF(AR$3&gt;(A14taxstdlife+$E657),((Input!$M$156+Input!$M$122)*$M$7)-SUM($M657:AQ657),((Input!$M$156+Input!$M$122)*$M$7)/A14taxstdlife))</f>
        <v>n/a</v>
      </c>
      <c r="AS657" s="168" t="str">
        <f>IF(A14taxstdlife="n/a","n/a",IF(AS$3&gt;(A14taxstdlife+$E657),((Input!$M$156+Input!$M$122)*$M$7)-SUM($M657:AR657),((Input!$M$156+Input!$M$122)*$M$7)/A14taxstdlife))</f>
        <v>n/a</v>
      </c>
      <c r="AT657" s="168" t="str">
        <f>IF(A14taxstdlife="n/a","n/a",IF(AT$3&gt;(A14taxstdlife+$E657),((Input!$M$156+Input!$M$122)*$M$7)-SUM($M657:AS657),((Input!$M$156+Input!$M$122)*$M$7)/A14taxstdlife))</f>
        <v>n/a</v>
      </c>
      <c r="AU657" s="168" t="str">
        <f>IF(A14taxstdlife="n/a","n/a",IF(AU$3&gt;(A14taxstdlife+$E657),((Input!$M$156+Input!$M$122)*$M$7)-SUM($M657:AT657),((Input!$M$156+Input!$M$122)*$M$7)/A14taxstdlife))</f>
        <v>n/a</v>
      </c>
      <c r="AV657" s="168" t="str">
        <f>IF(A14taxstdlife="n/a","n/a",IF(AV$3&gt;(A14taxstdlife+$E657),((Input!$M$156+Input!$M$122)*$M$7)-SUM($M657:AU657),((Input!$M$156+Input!$M$122)*$M$7)/A14taxstdlife))</f>
        <v>n/a</v>
      </c>
      <c r="AW657" s="168" t="str">
        <f>IF(A14taxstdlife="n/a","n/a",IF(AW$3&gt;(A14taxstdlife+$E657),((Input!$M$156+Input!$M$122)*$M$7)-SUM($M657:AV657),((Input!$M$156+Input!$M$122)*$M$7)/A14taxstdlife))</f>
        <v>n/a</v>
      </c>
      <c r="AX657" s="168" t="str">
        <f>IF(A14taxstdlife="n/a","n/a",IF(AX$3&gt;(A14taxstdlife+$E657),((Input!$M$156+Input!$M$122)*$M$7)-SUM($M657:AW657),((Input!$M$156+Input!$M$122)*$M$7)/A14taxstdlife))</f>
        <v>n/a</v>
      </c>
      <c r="AY657" s="168" t="str">
        <f>IF(A14taxstdlife="n/a","n/a",IF(AY$3&gt;(A14taxstdlife+$E657),((Input!$M$156+Input!$M$122)*$M$7)-SUM($M657:AX657),((Input!$M$156+Input!$M$122)*$M$7)/A14taxstdlife))</f>
        <v>n/a</v>
      </c>
      <c r="AZ657" s="168" t="str">
        <f>IF(A14taxstdlife="n/a","n/a",IF(AZ$3&gt;(A14taxstdlife+$E657),((Input!$M$156+Input!$M$122)*$M$7)-SUM($M657:AY657),((Input!$M$156+Input!$M$122)*$M$7)/A14taxstdlife))</f>
        <v>n/a</v>
      </c>
      <c r="BA657" s="168" t="str">
        <f>IF(A14taxstdlife="n/a","n/a",IF(BA$3&gt;(A14taxstdlife+$E657),((Input!$M$156+Input!$M$122)*$M$7)-SUM($M657:AZ657),((Input!$M$156+Input!$M$122)*$M$7)/A14taxstdlife))</f>
        <v>n/a</v>
      </c>
      <c r="BB657" s="168" t="str">
        <f>IF(A14taxstdlife="n/a","n/a",IF(BB$3&gt;(A14taxstdlife+$E657),((Input!$M$156+Input!$M$122)*$M$7)-SUM($M657:BA657),((Input!$M$156+Input!$M$122)*$M$7)/A14taxstdlife))</f>
        <v>n/a</v>
      </c>
      <c r="BC657" s="168" t="str">
        <f>IF(A14taxstdlife="n/a","n/a",IF(BC$3&gt;(A14taxstdlife+$E657),((Input!$M$156+Input!$M$122)*$M$7)-SUM($M657:BB657),((Input!$M$156+Input!$M$122)*$M$7)/A14taxstdlife))</f>
        <v>n/a</v>
      </c>
      <c r="BD657" s="168" t="str">
        <f>IF(A14taxstdlife="n/a","n/a",IF(BD$3&gt;(A14taxstdlife+$E657),((Input!$M$156+Input!$M$122)*$M$7)-SUM($M657:BC657),((Input!$M$156+Input!$M$122)*$M$7)/A14taxstdlife))</f>
        <v>n/a</v>
      </c>
      <c r="BE657" s="168" t="str">
        <f>IF(A14taxstdlife="n/a","n/a",IF(BE$3&gt;(A14taxstdlife+$E657),((Input!$M$156+Input!$M$122)*$M$7)-SUM($M657:BD657),((Input!$M$156+Input!$M$122)*$M$7)/A14taxstdlife))</f>
        <v>n/a</v>
      </c>
      <c r="BF657" s="168" t="str">
        <f>IF(A14taxstdlife="n/a","n/a",IF(BF$3&gt;(A14taxstdlife+$E657),((Input!$M$156+Input!$M$122)*$M$7)-SUM($M657:BE657),((Input!$M$156+Input!$M$122)*$M$7)/A14taxstdlife))</f>
        <v>n/a</v>
      </c>
      <c r="BG657" s="168" t="str">
        <f>IF(A14taxstdlife="n/a","n/a",IF(BG$3&gt;(A14taxstdlife+$E657),((Input!$M$156+Input!$M$122)*$M$7)-SUM($M657:BF657),((Input!$M$156+Input!$M$122)*$M$7)/A14taxstdlife))</f>
        <v>n/a</v>
      </c>
      <c r="BH657" s="168" t="str">
        <f>IF(A14taxstdlife="n/a","n/a",IF(BH$3&gt;(A14taxstdlife+$E657),((Input!$M$156+Input!$M$122)*$M$7)-SUM($M657:BG657),((Input!$M$156+Input!$M$122)*$M$7)/A14taxstdlife))</f>
        <v>n/a</v>
      </c>
      <c r="BI657" s="168" t="str">
        <f>IF(A14taxstdlife="n/a","n/a",IF(BI$3&gt;(A14taxstdlife+$E657),((Input!$M$156+Input!$M$122)*$M$7)-SUM($M657:BH657),((Input!$M$156+Input!$M$122)*$M$7)/A14taxstdlife))</f>
        <v>n/a</v>
      </c>
      <c r="BJ657" s="20"/>
      <c r="BK657" s="20"/>
      <c r="BL657"/>
      <c r="BM657"/>
      <c r="BN657"/>
      <c r="BO657"/>
      <c r="BP657"/>
      <c r="BQ657"/>
      <c r="BR657"/>
      <c r="BS657"/>
      <c r="BT657"/>
      <c r="BU657"/>
      <c r="BV657"/>
      <c r="BW657"/>
      <c r="BX657"/>
      <c r="BY657"/>
      <c r="BZ657"/>
      <c r="CA657"/>
      <c r="CB657"/>
      <c r="CC657"/>
      <c r="CD657"/>
      <c r="CE657"/>
      <c r="CF657"/>
      <c r="CG657"/>
      <c r="CH657"/>
      <c r="CI657"/>
      <c r="CJ657"/>
      <c r="CK657"/>
      <c r="CL657"/>
      <c r="CM657"/>
      <c r="CN657"/>
      <c r="CO657"/>
      <c r="CP657"/>
      <c r="CQ657"/>
      <c r="CR657"/>
      <c r="CS657"/>
      <c r="CT657"/>
      <c r="CU657"/>
      <c r="CV657"/>
      <c r="CW657"/>
      <c r="CX657"/>
      <c r="CY657"/>
      <c r="CZ657"/>
      <c r="DA657"/>
      <c r="DB657"/>
      <c r="DC657"/>
      <c r="DD657"/>
      <c r="DE657"/>
      <c r="DF657"/>
      <c r="DG657"/>
      <c r="DH657"/>
      <c r="DI657"/>
      <c r="DJ657"/>
      <c r="DK657"/>
      <c r="DL657"/>
      <c r="DM657"/>
      <c r="DN657"/>
      <c r="DO657"/>
      <c r="DP657"/>
      <c r="DQ657"/>
      <c r="DR657"/>
      <c r="DS657"/>
      <c r="DT657"/>
      <c r="DU657"/>
      <c r="DV657"/>
      <c r="DW657"/>
      <c r="DX657"/>
      <c r="DY657"/>
      <c r="DZ657"/>
      <c r="EA657"/>
      <c r="EB657"/>
      <c r="EC657"/>
      <c r="ED657"/>
      <c r="EE657"/>
      <c r="EF657"/>
      <c r="EG657"/>
      <c r="EH657"/>
      <c r="EI657"/>
      <c r="EJ657"/>
      <c r="EK657"/>
      <c r="EL657"/>
      <c r="EM657"/>
      <c r="EN657"/>
      <c r="EO657"/>
      <c r="EP657"/>
      <c r="EQ657"/>
      <c r="ER657"/>
      <c r="ES657"/>
      <c r="ET657"/>
      <c r="EU657"/>
      <c r="EV657"/>
      <c r="EW657"/>
      <c r="EX657"/>
      <c r="EY657"/>
      <c r="EZ657"/>
      <c r="FA657"/>
      <c r="FB657"/>
      <c r="FC657"/>
      <c r="FD657"/>
      <c r="FE657"/>
      <c r="FF657"/>
      <c r="FG657"/>
      <c r="FH657"/>
      <c r="FI657"/>
      <c r="FJ657"/>
      <c r="FK657"/>
      <c r="FL657"/>
      <c r="FM657"/>
      <c r="FN657"/>
      <c r="FO657"/>
      <c r="FP657"/>
      <c r="FQ657"/>
      <c r="FR657"/>
      <c r="FS657"/>
      <c r="FT657"/>
      <c r="FU657"/>
      <c r="FV657"/>
      <c r="FW657"/>
      <c r="FX657"/>
      <c r="FY657"/>
      <c r="FZ657"/>
      <c r="GA657"/>
      <c r="GB657"/>
      <c r="GC657"/>
      <c r="GD657"/>
      <c r="GE657"/>
      <c r="GF657"/>
      <c r="GG657"/>
      <c r="GH657"/>
      <c r="GI657"/>
      <c r="GJ657"/>
      <c r="GK657"/>
      <c r="GL657"/>
      <c r="GM657"/>
      <c r="GN657"/>
      <c r="GO657"/>
      <c r="GP657"/>
      <c r="GQ657"/>
      <c r="GR657"/>
      <c r="GS657"/>
      <c r="GT657"/>
      <c r="GU657"/>
      <c r="GV657"/>
      <c r="GW657"/>
      <c r="GX657"/>
      <c r="GY657"/>
      <c r="GZ657"/>
      <c r="HA657"/>
      <c r="HB657"/>
      <c r="HC657"/>
      <c r="HD657"/>
      <c r="HE657"/>
      <c r="HF657"/>
      <c r="HG657"/>
      <c r="HH657"/>
      <c r="HI657"/>
      <c r="HJ657"/>
      <c r="HK657"/>
      <c r="HL657"/>
      <c r="HM657"/>
      <c r="HN657"/>
      <c r="HO657"/>
      <c r="HP657"/>
      <c r="HQ657"/>
      <c r="HR657"/>
      <c r="HS657"/>
      <c r="HT657"/>
      <c r="HU657"/>
      <c r="HV657"/>
      <c r="HW657"/>
      <c r="HX657"/>
      <c r="HY657"/>
      <c r="HZ657"/>
      <c r="IA657"/>
      <c r="IB657"/>
      <c r="IC657"/>
      <c r="ID657"/>
      <c r="IE657"/>
      <c r="IF657"/>
      <c r="IG657"/>
      <c r="IH657"/>
      <c r="II657"/>
      <c r="IJ657"/>
      <c r="IK657"/>
      <c r="IL657"/>
      <c r="IM657"/>
      <c r="IN657"/>
      <c r="IO657"/>
      <c r="IP657"/>
      <c r="IQ657"/>
      <c r="IR657"/>
      <c r="IS657"/>
      <c r="IT657"/>
      <c r="IU657"/>
      <c r="IV657"/>
    </row>
    <row r="658" spans="1:256" s="5" customFormat="1" hidden="1" outlineLevel="2">
      <c r="A658" s="20"/>
      <c r="B658" s="20"/>
      <c r="C658" s="38"/>
      <c r="D658" s="641"/>
      <c r="E658" s="287">
        <v>8</v>
      </c>
      <c r="F658" s="40"/>
      <c r="G658" s="313"/>
      <c r="H658" s="315"/>
      <c r="I658" s="315"/>
      <c r="J658" s="315"/>
      <c r="K658" s="315"/>
      <c r="L658" s="315"/>
      <c r="M658" s="315"/>
      <c r="N658" s="314"/>
      <c r="O658" s="168" t="str">
        <f>IF(A14taxstdlife="n/a","n/a",IF(O$3&gt;(A14taxstdlife+$E658),((Input!$N$156+Input!$N$122)*$N$7)-SUM($N658:N658),((Input!$N$156+Input!$N$122)*$N$7)/A14taxstdlife))</f>
        <v>n/a</v>
      </c>
      <c r="P658" s="168" t="str">
        <f>IF(A14taxstdlife="n/a","n/a",IF(P$3&gt;(A14taxstdlife+$E658),((Input!$N$156+Input!$N$122)*$N$7)-SUM($N658:O658),((Input!$N$156+Input!$N$122)*$N$7)/A14taxstdlife))</f>
        <v>n/a</v>
      </c>
      <c r="Q658" s="168" t="str">
        <f>IF(A14taxstdlife="n/a","n/a",IF(Q$3&gt;(A14taxstdlife+$E658),((Input!$N$156+Input!$N$122)*$N$7)-SUM($N658:P658),((Input!$N$156+Input!$N$122)*$N$7)/A14taxstdlife))</f>
        <v>n/a</v>
      </c>
      <c r="R658" s="168" t="str">
        <f>IF(A14taxstdlife="n/a","n/a",IF(R$3&gt;(A14taxstdlife+$E658),((Input!$N$156+Input!$N$122)*$N$7)-SUM($N658:Q658),((Input!$N$156+Input!$N$122)*$N$7)/A14taxstdlife))</f>
        <v>n/a</v>
      </c>
      <c r="S658" s="168" t="str">
        <f>IF(A14taxstdlife="n/a","n/a",IF(S$3&gt;(A14taxstdlife+$E658),((Input!$N$156+Input!$N$122)*$N$7)-SUM($N658:R658),((Input!$N$156+Input!$N$122)*$N$7)/A14taxstdlife))</f>
        <v>n/a</v>
      </c>
      <c r="T658" s="168" t="str">
        <f>IF(A14taxstdlife="n/a","n/a",IF(T$3&gt;(A14taxstdlife+$E658),((Input!$N$156+Input!$N$122)*$N$7)-SUM($N658:S658),((Input!$N$156+Input!$N$122)*$N$7)/A14taxstdlife))</f>
        <v>n/a</v>
      </c>
      <c r="U658" s="168" t="str">
        <f>IF(A14taxstdlife="n/a","n/a",IF(U$3&gt;(A14taxstdlife+$E658),((Input!$N$156+Input!$N$122)*$N$7)-SUM($N658:T658),((Input!$N$156+Input!$N$122)*$N$7)/A14taxstdlife))</f>
        <v>n/a</v>
      </c>
      <c r="V658" s="168" t="str">
        <f>IF(A14taxstdlife="n/a","n/a",IF(V$3&gt;(A14taxstdlife+$E658),((Input!$N$156+Input!$N$122)*$N$7)-SUM($N658:U658),((Input!$N$156+Input!$N$122)*$N$7)/A14taxstdlife))</f>
        <v>n/a</v>
      </c>
      <c r="W658" s="168" t="str">
        <f>IF(A14taxstdlife="n/a","n/a",IF(W$3&gt;(A14taxstdlife+$E658),((Input!$N$156+Input!$N$122)*$N$7)-SUM($N658:V658),((Input!$N$156+Input!$N$122)*$N$7)/A14taxstdlife))</f>
        <v>n/a</v>
      </c>
      <c r="X658" s="168" t="str">
        <f>IF(A14taxstdlife="n/a","n/a",IF(X$3&gt;(A14taxstdlife+$E658),((Input!$N$156+Input!$N$122)*$N$7)-SUM($N658:W658),((Input!$N$156+Input!$N$122)*$N$7)/A14taxstdlife))</f>
        <v>n/a</v>
      </c>
      <c r="Y658" s="168" t="str">
        <f>IF(A14taxstdlife="n/a","n/a",IF(Y$3&gt;(A14taxstdlife+$E658),((Input!$N$156+Input!$N$122)*$N$7)-SUM($N658:X658),((Input!$N$156+Input!$N$122)*$N$7)/A14taxstdlife))</f>
        <v>n/a</v>
      </c>
      <c r="Z658" s="168" t="str">
        <f>IF(A14taxstdlife="n/a","n/a",IF(Z$3&gt;(A14taxstdlife+$E658),((Input!$N$156+Input!$N$122)*$N$7)-SUM($N658:Y658),((Input!$N$156+Input!$N$122)*$N$7)/A14taxstdlife))</f>
        <v>n/a</v>
      </c>
      <c r="AA658" s="168" t="str">
        <f>IF(A14taxstdlife="n/a","n/a",IF(AA$3&gt;(A14taxstdlife+$E658),((Input!$N$156+Input!$N$122)*$N$7)-SUM($N658:Z658),((Input!$N$156+Input!$N$122)*$N$7)/A14taxstdlife))</f>
        <v>n/a</v>
      </c>
      <c r="AB658" s="168" t="str">
        <f>IF(A14taxstdlife="n/a","n/a",IF(AB$3&gt;(A14taxstdlife+$E658),((Input!$N$156+Input!$N$122)*$N$7)-SUM($N658:AA658),((Input!$N$156+Input!$N$122)*$N$7)/A14taxstdlife))</f>
        <v>n/a</v>
      </c>
      <c r="AC658" s="168" t="str">
        <f>IF(A14taxstdlife="n/a","n/a",IF(AC$3&gt;(A14taxstdlife+$E658),((Input!$N$156+Input!$N$122)*$N$7)-SUM($N658:AB658),((Input!$N$156+Input!$N$122)*$N$7)/A14taxstdlife))</f>
        <v>n/a</v>
      </c>
      <c r="AD658" s="168" t="str">
        <f>IF(A14taxstdlife="n/a","n/a",IF(AD$3&gt;(A14taxstdlife+$E658),((Input!$N$156+Input!$N$122)*$N$7)-SUM($N658:AC658),((Input!$N$156+Input!$N$122)*$N$7)/A14taxstdlife))</f>
        <v>n/a</v>
      </c>
      <c r="AE658" s="168" t="str">
        <f>IF(A14taxstdlife="n/a","n/a",IF(AE$3&gt;(A14taxstdlife+$E658),((Input!$N$156+Input!$N$122)*$N$7)-SUM($N658:AD658),((Input!$N$156+Input!$N$122)*$N$7)/A14taxstdlife))</f>
        <v>n/a</v>
      </c>
      <c r="AF658" s="168" t="str">
        <f>IF(A14taxstdlife="n/a","n/a",IF(AF$3&gt;(A14taxstdlife+$E658),((Input!$N$156+Input!$N$122)*$N$7)-SUM($N658:AE658),((Input!$N$156+Input!$N$122)*$N$7)/A14taxstdlife))</f>
        <v>n/a</v>
      </c>
      <c r="AG658" s="168" t="str">
        <f>IF(A14taxstdlife="n/a","n/a",IF(AG$3&gt;(A14taxstdlife+$E658),((Input!$N$156+Input!$N$122)*$N$7)-SUM($N658:AF658),((Input!$N$156+Input!$N$122)*$N$7)/A14taxstdlife))</f>
        <v>n/a</v>
      </c>
      <c r="AH658" s="168" t="str">
        <f>IF(A14taxstdlife="n/a","n/a",IF(AH$3&gt;(A14taxstdlife+$E658),((Input!$N$156+Input!$N$122)*$N$7)-SUM($N658:AG658),((Input!$N$156+Input!$N$122)*$N$7)/A14taxstdlife))</f>
        <v>n/a</v>
      </c>
      <c r="AI658" s="168" t="str">
        <f>IF(A14taxstdlife="n/a","n/a",IF(AI$3&gt;(A14taxstdlife+$E658),((Input!$N$156+Input!$N$122)*$N$7)-SUM($N658:AH658),((Input!$N$156+Input!$N$122)*$N$7)/A14taxstdlife))</f>
        <v>n/a</v>
      </c>
      <c r="AJ658" s="168" t="str">
        <f>IF(A14taxstdlife="n/a","n/a",IF(AJ$3&gt;(A14taxstdlife+$E658),((Input!$N$156+Input!$N$122)*$N$7)-SUM($N658:AI658),((Input!$N$156+Input!$N$122)*$N$7)/A14taxstdlife))</f>
        <v>n/a</v>
      </c>
      <c r="AK658" s="168" t="str">
        <f>IF(A14taxstdlife="n/a","n/a",IF(AK$3&gt;(A14taxstdlife+$E658),((Input!$N$156+Input!$N$122)*$N$7)-SUM($N658:AJ658),((Input!$N$156+Input!$N$122)*$N$7)/A14taxstdlife))</f>
        <v>n/a</v>
      </c>
      <c r="AL658" s="168" t="str">
        <f>IF(A14taxstdlife="n/a","n/a",IF(AL$3&gt;(A14taxstdlife+$E658),((Input!$N$156+Input!$N$122)*$N$7)-SUM($N658:AK658),((Input!$N$156+Input!$N$122)*$N$7)/A14taxstdlife))</f>
        <v>n/a</v>
      </c>
      <c r="AM658" s="168" t="str">
        <f>IF(A14taxstdlife="n/a","n/a",IF(AM$3&gt;(A14taxstdlife+$E658),((Input!$N$156+Input!$N$122)*$N$7)-SUM($N658:AL658),((Input!$N$156+Input!$N$122)*$N$7)/A14taxstdlife))</f>
        <v>n/a</v>
      </c>
      <c r="AN658" s="168" t="str">
        <f>IF(A14taxstdlife="n/a","n/a",IF(AN$3&gt;(A14taxstdlife+$E658),((Input!$N$156+Input!$N$122)*$N$7)-SUM($N658:AM658),((Input!$N$156+Input!$N$122)*$N$7)/A14taxstdlife))</f>
        <v>n/a</v>
      </c>
      <c r="AO658" s="168" t="str">
        <f>IF(A14taxstdlife="n/a","n/a",IF(AO$3&gt;(A14taxstdlife+$E658),((Input!$N$156+Input!$N$122)*$N$7)-SUM($N658:AN658),((Input!$N$156+Input!$N$122)*$N$7)/A14taxstdlife))</f>
        <v>n/a</v>
      </c>
      <c r="AP658" s="168" t="str">
        <f>IF(A14taxstdlife="n/a","n/a",IF(AP$3&gt;(A14taxstdlife+$E658),((Input!$N$156+Input!$N$122)*$N$7)-SUM($N658:AO658),((Input!$N$156+Input!$N$122)*$N$7)/A14taxstdlife))</f>
        <v>n/a</v>
      </c>
      <c r="AQ658" s="168" t="str">
        <f>IF(A14taxstdlife="n/a","n/a",IF(AQ$3&gt;(A14taxstdlife+$E658),((Input!$N$156+Input!$N$122)*$N$7)-SUM($N658:AP658),((Input!$N$156+Input!$N$122)*$N$7)/A14taxstdlife))</f>
        <v>n/a</v>
      </c>
      <c r="AR658" s="168" t="str">
        <f>IF(A14taxstdlife="n/a","n/a",IF(AR$3&gt;(A14taxstdlife+$E658),((Input!$N$156+Input!$N$122)*$N$7)-SUM($N658:AQ658),((Input!$N$156+Input!$N$122)*$N$7)/A14taxstdlife))</f>
        <v>n/a</v>
      </c>
      <c r="AS658" s="168" t="str">
        <f>IF(A14taxstdlife="n/a","n/a",IF(AS$3&gt;(A14taxstdlife+$E658),((Input!$N$156+Input!$N$122)*$N$7)-SUM($N658:AR658),((Input!$N$156+Input!$N$122)*$N$7)/A14taxstdlife))</f>
        <v>n/a</v>
      </c>
      <c r="AT658" s="168" t="str">
        <f>IF(A14taxstdlife="n/a","n/a",IF(AT$3&gt;(A14taxstdlife+$E658),((Input!$N$156+Input!$N$122)*$N$7)-SUM($N658:AS658),((Input!$N$156+Input!$N$122)*$N$7)/A14taxstdlife))</f>
        <v>n/a</v>
      </c>
      <c r="AU658" s="168" t="str">
        <f>IF(A14taxstdlife="n/a","n/a",IF(AU$3&gt;(A14taxstdlife+$E658),((Input!$N$156+Input!$N$122)*$N$7)-SUM($N658:AT658),((Input!$N$156+Input!$N$122)*$N$7)/A14taxstdlife))</f>
        <v>n/a</v>
      </c>
      <c r="AV658" s="168" t="str">
        <f>IF(A14taxstdlife="n/a","n/a",IF(AV$3&gt;(A14taxstdlife+$E658),((Input!$N$156+Input!$N$122)*$N$7)-SUM($N658:AU658),((Input!$N$156+Input!$N$122)*$N$7)/A14taxstdlife))</f>
        <v>n/a</v>
      </c>
      <c r="AW658" s="168" t="str">
        <f>IF(A14taxstdlife="n/a","n/a",IF(AW$3&gt;(A14taxstdlife+$E658),((Input!$N$156+Input!$N$122)*$N$7)-SUM($N658:AV658),((Input!$N$156+Input!$N$122)*$N$7)/A14taxstdlife))</f>
        <v>n/a</v>
      </c>
      <c r="AX658" s="168" t="str">
        <f>IF(A14taxstdlife="n/a","n/a",IF(AX$3&gt;(A14taxstdlife+$E658),((Input!$N$156+Input!$N$122)*$N$7)-SUM($N658:AW658),((Input!$N$156+Input!$N$122)*$N$7)/A14taxstdlife))</f>
        <v>n/a</v>
      </c>
      <c r="AY658" s="168" t="str">
        <f>IF(A14taxstdlife="n/a","n/a",IF(AY$3&gt;(A14taxstdlife+$E658),((Input!$N$156+Input!$N$122)*$N$7)-SUM($N658:AX658),((Input!$N$156+Input!$N$122)*$N$7)/A14taxstdlife))</f>
        <v>n/a</v>
      </c>
      <c r="AZ658" s="168" t="str">
        <f>IF(A14taxstdlife="n/a","n/a",IF(AZ$3&gt;(A14taxstdlife+$E658),((Input!$N$156+Input!$N$122)*$N$7)-SUM($N658:AY658),((Input!$N$156+Input!$N$122)*$N$7)/A14taxstdlife))</f>
        <v>n/a</v>
      </c>
      <c r="BA658" s="168" t="str">
        <f>IF(A14taxstdlife="n/a","n/a",IF(BA$3&gt;(A14taxstdlife+$E658),((Input!$N$156+Input!$N$122)*$N$7)-SUM($N658:AZ658),((Input!$N$156+Input!$N$122)*$N$7)/A14taxstdlife))</f>
        <v>n/a</v>
      </c>
      <c r="BB658" s="168" t="str">
        <f>IF(A14taxstdlife="n/a","n/a",IF(BB$3&gt;(A14taxstdlife+$E658),((Input!$N$156+Input!$N$122)*$N$7)-SUM($N658:BA658),((Input!$N$156+Input!$N$122)*$N$7)/A14taxstdlife))</f>
        <v>n/a</v>
      </c>
      <c r="BC658" s="168" t="str">
        <f>IF(A14taxstdlife="n/a","n/a",IF(BC$3&gt;(A14taxstdlife+$E658),((Input!$N$156+Input!$N$122)*$N$7)-SUM($N658:BB658),((Input!$N$156+Input!$N$122)*$N$7)/A14taxstdlife))</f>
        <v>n/a</v>
      </c>
      <c r="BD658" s="168" t="str">
        <f>IF(A14taxstdlife="n/a","n/a",IF(BD$3&gt;(A14taxstdlife+$E658),((Input!$N$156+Input!$N$122)*$N$7)-SUM($N658:BC658),((Input!$N$156+Input!$N$122)*$N$7)/A14taxstdlife))</f>
        <v>n/a</v>
      </c>
      <c r="BE658" s="168" t="str">
        <f>IF(A14taxstdlife="n/a","n/a",IF(BE$3&gt;(A14taxstdlife+$E658),((Input!$N$156+Input!$N$122)*$N$7)-SUM($N658:BD658),((Input!$N$156+Input!$N$122)*$N$7)/A14taxstdlife))</f>
        <v>n/a</v>
      </c>
      <c r="BF658" s="168" t="str">
        <f>IF(A14taxstdlife="n/a","n/a",IF(BF$3&gt;(A14taxstdlife+$E658),((Input!$N$156+Input!$N$122)*$N$7)-SUM($N658:BE658),((Input!$N$156+Input!$N$122)*$N$7)/A14taxstdlife))</f>
        <v>n/a</v>
      </c>
      <c r="BG658" s="168" t="str">
        <f>IF(A14taxstdlife="n/a","n/a",IF(BG$3&gt;(A14taxstdlife+$E658),((Input!$N$156+Input!$N$122)*$N$7)-SUM($N658:BF658),((Input!$N$156+Input!$N$122)*$N$7)/A14taxstdlife))</f>
        <v>n/a</v>
      </c>
      <c r="BH658" s="168" t="str">
        <f>IF(A14taxstdlife="n/a","n/a",IF(BH$3&gt;(A14taxstdlife+$E658),((Input!$N$156+Input!$N$122)*$N$7)-SUM($N658:BG658),((Input!$N$156+Input!$N$122)*$N$7)/A14taxstdlife))</f>
        <v>n/a</v>
      </c>
      <c r="BI658" s="168" t="str">
        <f>IF(A14taxstdlife="n/a","n/a",IF(BI$3&gt;(A14taxstdlife+$E658),((Input!$N$156+Input!$N$122)*$N$7)-SUM($N658:BH658),((Input!$N$156+Input!$N$122)*$N$7)/A14taxstdlife))</f>
        <v>n/a</v>
      </c>
      <c r="BJ658" s="20"/>
      <c r="BK658" s="20"/>
      <c r="BL658"/>
      <c r="BM658"/>
      <c r="BN658"/>
      <c r="BO658"/>
      <c r="BP658"/>
      <c r="BQ658"/>
      <c r="BR658"/>
      <c r="BS658"/>
      <c r="BT658"/>
      <c r="BU658"/>
      <c r="BV658"/>
      <c r="BW658"/>
      <c r="BX658"/>
      <c r="BY658"/>
      <c r="BZ658"/>
      <c r="CA658"/>
      <c r="CB658"/>
      <c r="CC658"/>
      <c r="CD658"/>
      <c r="CE658"/>
      <c r="CF658"/>
      <c r="CG658"/>
      <c r="CH658"/>
      <c r="CI658"/>
      <c r="CJ658"/>
      <c r="CK658"/>
      <c r="CL658"/>
      <c r="CM658"/>
      <c r="CN658"/>
      <c r="CO658"/>
      <c r="CP658"/>
      <c r="CQ658"/>
      <c r="CR658"/>
      <c r="CS658"/>
      <c r="CT658"/>
      <c r="CU658"/>
      <c r="CV658"/>
      <c r="CW658"/>
      <c r="CX658"/>
      <c r="CY658"/>
      <c r="CZ658"/>
      <c r="DA658"/>
      <c r="DB658"/>
      <c r="DC658"/>
      <c r="DD658"/>
      <c r="DE658"/>
      <c r="DF658"/>
      <c r="DG658"/>
      <c r="DH658"/>
      <c r="DI658"/>
      <c r="DJ658"/>
      <c r="DK658"/>
      <c r="DL658"/>
      <c r="DM658"/>
      <c r="DN658"/>
      <c r="DO658"/>
      <c r="DP658"/>
      <c r="DQ658"/>
      <c r="DR658"/>
      <c r="DS658"/>
      <c r="DT658"/>
      <c r="DU658"/>
      <c r="DV658"/>
      <c r="DW658"/>
      <c r="DX658"/>
      <c r="DY658"/>
      <c r="DZ658"/>
      <c r="EA658"/>
      <c r="EB658"/>
      <c r="EC658"/>
      <c r="ED658"/>
      <c r="EE658"/>
      <c r="EF658"/>
      <c r="EG658"/>
      <c r="EH658"/>
      <c r="EI658"/>
      <c r="EJ658"/>
      <c r="EK658"/>
      <c r="EL658"/>
      <c r="EM658"/>
      <c r="EN658"/>
      <c r="EO658"/>
      <c r="EP658"/>
      <c r="EQ658"/>
      <c r="ER658"/>
      <c r="ES658"/>
      <c r="ET658"/>
      <c r="EU658"/>
      <c r="EV658"/>
      <c r="EW658"/>
      <c r="EX658"/>
      <c r="EY658"/>
      <c r="EZ658"/>
      <c r="FA658"/>
      <c r="FB658"/>
      <c r="FC658"/>
      <c r="FD658"/>
      <c r="FE658"/>
      <c r="FF658"/>
      <c r="FG658"/>
      <c r="FH658"/>
      <c r="FI658"/>
      <c r="FJ658"/>
      <c r="FK658"/>
      <c r="FL658"/>
      <c r="FM658"/>
      <c r="FN658"/>
      <c r="FO658"/>
      <c r="FP658"/>
      <c r="FQ658"/>
      <c r="FR658"/>
      <c r="FS658"/>
      <c r="FT658"/>
      <c r="FU658"/>
      <c r="FV658"/>
      <c r="FW658"/>
      <c r="FX658"/>
      <c r="FY658"/>
      <c r="FZ658"/>
      <c r="GA658"/>
      <c r="GB658"/>
      <c r="GC658"/>
      <c r="GD658"/>
      <c r="GE658"/>
      <c r="GF658"/>
      <c r="GG658"/>
      <c r="GH658"/>
      <c r="GI658"/>
      <c r="GJ658"/>
      <c r="GK658"/>
      <c r="GL658"/>
      <c r="GM658"/>
      <c r="GN658"/>
      <c r="GO658"/>
      <c r="GP658"/>
      <c r="GQ658"/>
      <c r="GR658"/>
      <c r="GS658"/>
      <c r="GT658"/>
      <c r="GU658"/>
      <c r="GV658"/>
      <c r="GW658"/>
      <c r="GX658"/>
      <c r="GY658"/>
      <c r="GZ658"/>
      <c r="HA658"/>
      <c r="HB658"/>
      <c r="HC658"/>
      <c r="HD658"/>
      <c r="HE658"/>
      <c r="HF658"/>
      <c r="HG658"/>
      <c r="HH658"/>
      <c r="HI658"/>
      <c r="HJ658"/>
      <c r="HK658"/>
      <c r="HL658"/>
      <c r="HM658"/>
      <c r="HN658"/>
      <c r="HO658"/>
      <c r="HP658"/>
      <c r="HQ658"/>
      <c r="HR658"/>
      <c r="HS658"/>
      <c r="HT658"/>
      <c r="HU658"/>
      <c r="HV658"/>
      <c r="HW658"/>
      <c r="HX658"/>
      <c r="HY658"/>
      <c r="HZ658"/>
      <c r="IA658"/>
      <c r="IB658"/>
      <c r="IC658"/>
      <c r="ID658"/>
      <c r="IE658"/>
      <c r="IF658"/>
      <c r="IG658"/>
      <c r="IH658"/>
      <c r="II658"/>
      <c r="IJ658"/>
      <c r="IK658"/>
      <c r="IL658"/>
      <c r="IM658"/>
      <c r="IN658"/>
      <c r="IO658"/>
      <c r="IP658"/>
      <c r="IQ658"/>
      <c r="IR658"/>
      <c r="IS658"/>
      <c r="IT658"/>
      <c r="IU658"/>
      <c r="IV658"/>
    </row>
    <row r="659" spans="1:256" s="5" customFormat="1" hidden="1" outlineLevel="2">
      <c r="A659" s="20"/>
      <c r="B659" s="20"/>
      <c r="C659" s="38"/>
      <c r="D659" s="641"/>
      <c r="E659" s="287">
        <v>9</v>
      </c>
      <c r="F659" s="40"/>
      <c r="G659" s="313"/>
      <c r="H659" s="315"/>
      <c r="I659" s="315"/>
      <c r="J659" s="315"/>
      <c r="K659" s="315"/>
      <c r="L659" s="315"/>
      <c r="M659" s="315"/>
      <c r="N659" s="315"/>
      <c r="O659" s="314"/>
      <c r="P659" s="168" t="str">
        <f>IF(A14taxstdlife="n/a","n/a",IF(P$3&gt;(A14taxstdlife+$E659),((Input!$O$156+Input!$O$122)*$O$7)-SUM($O659:O659),((Input!$O$156+Input!$O$122)*$O$7)/A14taxstdlife))</f>
        <v>n/a</v>
      </c>
      <c r="Q659" s="168" t="str">
        <f>IF(A14taxstdlife="n/a","n/a",IF(Q$3&gt;(A14taxstdlife+$E659),((Input!$O$156+Input!$O$122)*$O$7)-SUM($O659:P659),((Input!$O$156+Input!$O$122)*$O$7)/A14taxstdlife))</f>
        <v>n/a</v>
      </c>
      <c r="R659" s="168" t="str">
        <f>IF(A14taxstdlife="n/a","n/a",IF(R$3&gt;(A14taxstdlife+$E659),((Input!$O$156+Input!$O$122)*$O$7)-SUM($O659:Q659),((Input!$O$156+Input!$O$122)*$O$7)/A14taxstdlife))</f>
        <v>n/a</v>
      </c>
      <c r="S659" s="168" t="str">
        <f>IF(A14taxstdlife="n/a","n/a",IF(S$3&gt;(A14taxstdlife+$E659),((Input!$O$156+Input!$O$122)*$O$7)-SUM($O659:R659),((Input!$O$156+Input!$O$122)*$O$7)/A14taxstdlife))</f>
        <v>n/a</v>
      </c>
      <c r="T659" s="168" t="str">
        <f>IF(A14taxstdlife="n/a","n/a",IF(T$3&gt;(A14taxstdlife+$E659),((Input!$O$156+Input!$O$122)*$O$7)-SUM($O659:S659),((Input!$O$156+Input!$O$122)*$O$7)/A14taxstdlife))</f>
        <v>n/a</v>
      </c>
      <c r="U659" s="168" t="str">
        <f>IF(A14taxstdlife="n/a","n/a",IF(U$3&gt;(A14taxstdlife+$E659),((Input!$O$156+Input!$O$122)*$O$7)-SUM($O659:T659),((Input!$O$156+Input!$O$122)*$O$7)/A14taxstdlife))</f>
        <v>n/a</v>
      </c>
      <c r="V659" s="168" t="str">
        <f>IF(A14taxstdlife="n/a","n/a",IF(V$3&gt;(A14taxstdlife+$E659),((Input!$O$156+Input!$O$122)*$O$7)-SUM($O659:U659),((Input!$O$156+Input!$O$122)*$O$7)/A14taxstdlife))</f>
        <v>n/a</v>
      </c>
      <c r="W659" s="168" t="str">
        <f>IF(A14taxstdlife="n/a","n/a",IF(W$3&gt;(A14taxstdlife+$E659),((Input!$O$156+Input!$O$122)*$O$7)-SUM($O659:V659),((Input!$O$156+Input!$O$122)*$O$7)/A14taxstdlife))</f>
        <v>n/a</v>
      </c>
      <c r="X659" s="168" t="str">
        <f>IF(A14taxstdlife="n/a","n/a",IF(X$3&gt;(A14taxstdlife+$E659),((Input!$O$156+Input!$O$122)*$O$7)-SUM($O659:W659),((Input!$O$156+Input!$O$122)*$O$7)/A14taxstdlife))</f>
        <v>n/a</v>
      </c>
      <c r="Y659" s="168" t="str">
        <f>IF(A14taxstdlife="n/a","n/a",IF(Y$3&gt;(A14taxstdlife+$E659),((Input!$O$156+Input!$O$122)*$O$7)-SUM($O659:X659),((Input!$O$156+Input!$O$122)*$O$7)/A14taxstdlife))</f>
        <v>n/a</v>
      </c>
      <c r="Z659" s="168" t="str">
        <f>IF(A14taxstdlife="n/a","n/a",IF(Z$3&gt;(A14taxstdlife+$E659),((Input!$O$156+Input!$O$122)*$O$7)-SUM($O659:Y659),((Input!$O$156+Input!$O$122)*$O$7)/A14taxstdlife))</f>
        <v>n/a</v>
      </c>
      <c r="AA659" s="168" t="str">
        <f>IF(A14taxstdlife="n/a","n/a",IF(AA$3&gt;(A14taxstdlife+$E659),((Input!$O$156+Input!$O$122)*$O$7)-SUM($O659:Z659),((Input!$O$156+Input!$O$122)*$O$7)/A14taxstdlife))</f>
        <v>n/a</v>
      </c>
      <c r="AB659" s="168" t="str">
        <f>IF(A14taxstdlife="n/a","n/a",IF(AB$3&gt;(A14taxstdlife+$E659),((Input!$O$156+Input!$O$122)*$O$7)-SUM($O659:AA659),((Input!$O$156+Input!$O$122)*$O$7)/A14taxstdlife))</f>
        <v>n/a</v>
      </c>
      <c r="AC659" s="168" t="str">
        <f>IF(A14taxstdlife="n/a","n/a",IF(AC$3&gt;(A14taxstdlife+$E659),((Input!$O$156+Input!$O$122)*$O$7)-SUM($O659:AB659),((Input!$O$156+Input!$O$122)*$O$7)/A14taxstdlife))</f>
        <v>n/a</v>
      </c>
      <c r="AD659" s="168" t="str">
        <f>IF(A14taxstdlife="n/a","n/a",IF(AD$3&gt;(A14taxstdlife+$E659),((Input!$O$156+Input!$O$122)*$O$7)-SUM($O659:AC659),((Input!$O$156+Input!$O$122)*$O$7)/A14taxstdlife))</f>
        <v>n/a</v>
      </c>
      <c r="AE659" s="168" t="str">
        <f>IF(A14taxstdlife="n/a","n/a",IF(AE$3&gt;(A14taxstdlife+$E659),((Input!$O$156+Input!$O$122)*$O$7)-SUM($O659:AD659),((Input!$O$156+Input!$O$122)*$O$7)/A14taxstdlife))</f>
        <v>n/a</v>
      </c>
      <c r="AF659" s="168" t="str">
        <f>IF(A14taxstdlife="n/a","n/a",IF(AF$3&gt;(A14taxstdlife+$E659),((Input!$O$156+Input!$O$122)*$O$7)-SUM($O659:AE659),((Input!$O$156+Input!$O$122)*$O$7)/A14taxstdlife))</f>
        <v>n/a</v>
      </c>
      <c r="AG659" s="168" t="str">
        <f>IF(A14taxstdlife="n/a","n/a",IF(AG$3&gt;(A14taxstdlife+$E659),((Input!$O$156+Input!$O$122)*$O$7)-SUM($O659:AF659),((Input!$O$156+Input!$O$122)*$O$7)/A14taxstdlife))</f>
        <v>n/a</v>
      </c>
      <c r="AH659" s="168" t="str">
        <f>IF(A14taxstdlife="n/a","n/a",IF(AH$3&gt;(A14taxstdlife+$E659),((Input!$O$156+Input!$O$122)*$O$7)-SUM($O659:AG659),((Input!$O$156+Input!$O$122)*$O$7)/A14taxstdlife))</f>
        <v>n/a</v>
      </c>
      <c r="AI659" s="168" t="str">
        <f>IF(A14taxstdlife="n/a","n/a",IF(AI$3&gt;(A14taxstdlife+$E659),((Input!$O$156+Input!$O$122)*$O$7)-SUM($O659:AH659),((Input!$O$156+Input!$O$122)*$O$7)/A14taxstdlife))</f>
        <v>n/a</v>
      </c>
      <c r="AJ659" s="168" t="str">
        <f>IF(A14taxstdlife="n/a","n/a",IF(AJ$3&gt;(A14taxstdlife+$E659),((Input!$O$156+Input!$O$122)*$O$7)-SUM($O659:AI659),((Input!$O$156+Input!$O$122)*$O$7)/A14taxstdlife))</f>
        <v>n/a</v>
      </c>
      <c r="AK659" s="168" t="str">
        <f>IF(A14taxstdlife="n/a","n/a",IF(AK$3&gt;(A14taxstdlife+$E659),((Input!$O$156+Input!$O$122)*$O$7)-SUM($O659:AJ659),((Input!$O$156+Input!$O$122)*$O$7)/A14taxstdlife))</f>
        <v>n/a</v>
      </c>
      <c r="AL659" s="168" t="str">
        <f>IF(A14taxstdlife="n/a","n/a",IF(AL$3&gt;(A14taxstdlife+$E659),((Input!$O$156+Input!$O$122)*$O$7)-SUM($O659:AK659),((Input!$O$156+Input!$O$122)*$O$7)/A14taxstdlife))</f>
        <v>n/a</v>
      </c>
      <c r="AM659" s="168" t="str">
        <f>IF(A14taxstdlife="n/a","n/a",IF(AM$3&gt;(A14taxstdlife+$E659),((Input!$O$156+Input!$O$122)*$O$7)-SUM($O659:AL659),((Input!$O$156+Input!$O$122)*$O$7)/A14taxstdlife))</f>
        <v>n/a</v>
      </c>
      <c r="AN659" s="168" t="str">
        <f>IF(A14taxstdlife="n/a","n/a",IF(AN$3&gt;(A14taxstdlife+$E659),((Input!$O$156+Input!$O$122)*$O$7)-SUM($O659:AM659),((Input!$O$156+Input!$O$122)*$O$7)/A14taxstdlife))</f>
        <v>n/a</v>
      </c>
      <c r="AO659" s="168" t="str">
        <f>IF(A14taxstdlife="n/a","n/a",IF(AO$3&gt;(A14taxstdlife+$E659),((Input!$O$156+Input!$O$122)*$O$7)-SUM($O659:AN659),((Input!$O$156+Input!$O$122)*$O$7)/A14taxstdlife))</f>
        <v>n/a</v>
      </c>
      <c r="AP659" s="168" t="str">
        <f>IF(A14taxstdlife="n/a","n/a",IF(AP$3&gt;(A14taxstdlife+$E659),((Input!$O$156+Input!$O$122)*$O$7)-SUM($O659:AO659),((Input!$O$156+Input!$O$122)*$O$7)/A14taxstdlife))</f>
        <v>n/a</v>
      </c>
      <c r="AQ659" s="168" t="str">
        <f>IF(A14taxstdlife="n/a","n/a",IF(AQ$3&gt;(A14taxstdlife+$E659),((Input!$O$156+Input!$O$122)*$O$7)-SUM($O659:AP659),((Input!$O$156+Input!$O$122)*$O$7)/A14taxstdlife))</f>
        <v>n/a</v>
      </c>
      <c r="AR659" s="168" t="str">
        <f>IF(A14taxstdlife="n/a","n/a",IF(AR$3&gt;(A14taxstdlife+$E659),((Input!$O$156+Input!$O$122)*$O$7)-SUM($O659:AQ659),((Input!$O$156+Input!$O$122)*$O$7)/A14taxstdlife))</f>
        <v>n/a</v>
      </c>
      <c r="AS659" s="168" t="str">
        <f>IF(A14taxstdlife="n/a","n/a",IF(AS$3&gt;(A14taxstdlife+$E659),((Input!$O$156+Input!$O$122)*$O$7)-SUM($O659:AR659),((Input!$O$156+Input!$O$122)*$O$7)/A14taxstdlife))</f>
        <v>n/a</v>
      </c>
      <c r="AT659" s="168" t="str">
        <f>IF(A14taxstdlife="n/a","n/a",IF(AT$3&gt;(A14taxstdlife+$E659),((Input!$O$156+Input!$O$122)*$O$7)-SUM($O659:AS659),((Input!$O$156+Input!$O$122)*$O$7)/A14taxstdlife))</f>
        <v>n/a</v>
      </c>
      <c r="AU659" s="168" t="str">
        <f>IF(A14taxstdlife="n/a","n/a",IF(AU$3&gt;(A14taxstdlife+$E659),((Input!$O$156+Input!$O$122)*$O$7)-SUM($O659:AT659),((Input!$O$156+Input!$O$122)*$O$7)/A14taxstdlife))</f>
        <v>n/a</v>
      </c>
      <c r="AV659" s="168" t="str">
        <f>IF(A14taxstdlife="n/a","n/a",IF(AV$3&gt;(A14taxstdlife+$E659),((Input!$O$156+Input!$O$122)*$O$7)-SUM($O659:AU659),((Input!$O$156+Input!$O$122)*$O$7)/A14taxstdlife))</f>
        <v>n/a</v>
      </c>
      <c r="AW659" s="168" t="str">
        <f>IF(A14taxstdlife="n/a","n/a",IF(AW$3&gt;(A14taxstdlife+$E659),((Input!$O$156+Input!$O$122)*$O$7)-SUM($O659:AV659),((Input!$O$156+Input!$O$122)*$O$7)/A14taxstdlife))</f>
        <v>n/a</v>
      </c>
      <c r="AX659" s="168" t="str">
        <f>IF(A14taxstdlife="n/a","n/a",IF(AX$3&gt;(A14taxstdlife+$E659),((Input!$O$156+Input!$O$122)*$O$7)-SUM($O659:AW659),((Input!$O$156+Input!$O$122)*$O$7)/A14taxstdlife))</f>
        <v>n/a</v>
      </c>
      <c r="AY659" s="168" t="str">
        <f>IF(A14taxstdlife="n/a","n/a",IF(AY$3&gt;(A14taxstdlife+$E659),((Input!$O$156+Input!$O$122)*$O$7)-SUM($O659:AX659),((Input!$O$156+Input!$O$122)*$O$7)/A14taxstdlife))</f>
        <v>n/a</v>
      </c>
      <c r="AZ659" s="168" t="str">
        <f>IF(A14taxstdlife="n/a","n/a",IF(AZ$3&gt;(A14taxstdlife+$E659),((Input!$O$156+Input!$O$122)*$O$7)-SUM($O659:AY659),((Input!$O$156+Input!$O$122)*$O$7)/A14taxstdlife))</f>
        <v>n/a</v>
      </c>
      <c r="BA659" s="168" t="str">
        <f>IF(A14taxstdlife="n/a","n/a",IF(BA$3&gt;(A14taxstdlife+$E659),((Input!$O$156+Input!$O$122)*$O$7)-SUM($O659:AZ659),((Input!$O$156+Input!$O$122)*$O$7)/A14taxstdlife))</f>
        <v>n/a</v>
      </c>
      <c r="BB659" s="168" t="str">
        <f>IF(A14taxstdlife="n/a","n/a",IF(BB$3&gt;(A14taxstdlife+$E659),((Input!$O$156+Input!$O$122)*$O$7)-SUM($O659:BA659),((Input!$O$156+Input!$O$122)*$O$7)/A14taxstdlife))</f>
        <v>n/a</v>
      </c>
      <c r="BC659" s="168" t="str">
        <f>IF(A14taxstdlife="n/a","n/a",IF(BC$3&gt;(A14taxstdlife+$E659),((Input!$O$156+Input!$O$122)*$O$7)-SUM($O659:BB659),((Input!$O$156+Input!$O$122)*$O$7)/A14taxstdlife))</f>
        <v>n/a</v>
      </c>
      <c r="BD659" s="168" t="str">
        <f>IF(A14taxstdlife="n/a","n/a",IF(BD$3&gt;(A14taxstdlife+$E659),((Input!$O$156+Input!$O$122)*$O$7)-SUM($O659:BC659),((Input!$O$156+Input!$O$122)*$O$7)/A14taxstdlife))</f>
        <v>n/a</v>
      </c>
      <c r="BE659" s="168" t="str">
        <f>IF(A14taxstdlife="n/a","n/a",IF(BE$3&gt;(A14taxstdlife+$E659),((Input!$O$156+Input!$O$122)*$O$7)-SUM($O659:BD659),((Input!$O$156+Input!$O$122)*$O$7)/A14taxstdlife))</f>
        <v>n/a</v>
      </c>
      <c r="BF659" s="168" t="str">
        <f>IF(A14taxstdlife="n/a","n/a",IF(BF$3&gt;(A14taxstdlife+$E659),((Input!$O$156+Input!$O$122)*$O$7)-SUM($O659:BE659),((Input!$O$156+Input!$O$122)*$O$7)/A14taxstdlife))</f>
        <v>n/a</v>
      </c>
      <c r="BG659" s="168" t="str">
        <f>IF(A14taxstdlife="n/a","n/a",IF(BG$3&gt;(A14taxstdlife+$E659),((Input!$O$156+Input!$O$122)*$O$7)-SUM($O659:BF659),((Input!$O$156+Input!$O$122)*$O$7)/A14taxstdlife))</f>
        <v>n/a</v>
      </c>
      <c r="BH659" s="168" t="str">
        <f>IF(A14taxstdlife="n/a","n/a",IF(BH$3&gt;(A14taxstdlife+$E659),((Input!$O$156+Input!$O$122)*$O$7)-SUM($O659:BG659),((Input!$O$156+Input!$O$122)*$O$7)/A14taxstdlife))</f>
        <v>n/a</v>
      </c>
      <c r="BI659" s="168" t="str">
        <f>IF(A14taxstdlife="n/a","n/a",IF(BI$3&gt;(A14taxstdlife+$E659),((Input!$O$156+Input!$O$122)*$O$7)-SUM($O659:BH659),((Input!$O$156+Input!$O$122)*$O$7)/A14taxstdlife))</f>
        <v>n/a</v>
      </c>
      <c r="BJ659" s="20"/>
      <c r="BK659" s="20"/>
      <c r="BL659"/>
      <c r="BM659"/>
      <c r="BN659"/>
      <c r="BO659"/>
      <c r="BP659"/>
      <c r="BQ659"/>
      <c r="BR659"/>
      <c r="BS659"/>
      <c r="BT659"/>
      <c r="BU659"/>
      <c r="BV659"/>
      <c r="BW659"/>
      <c r="BX659"/>
      <c r="BY659"/>
      <c r="BZ659"/>
      <c r="CA659"/>
      <c r="CB659"/>
      <c r="CC659"/>
      <c r="CD659"/>
      <c r="CE659"/>
      <c r="CF659"/>
      <c r="CG659"/>
      <c r="CH659"/>
      <c r="CI659"/>
      <c r="CJ659"/>
      <c r="CK659"/>
      <c r="CL659"/>
      <c r="CM659"/>
      <c r="CN659"/>
      <c r="CO659"/>
      <c r="CP659"/>
      <c r="CQ659"/>
      <c r="CR659"/>
      <c r="CS659"/>
      <c r="CT659"/>
      <c r="CU659"/>
      <c r="CV659"/>
      <c r="CW659"/>
      <c r="CX659"/>
      <c r="CY659"/>
      <c r="CZ659"/>
      <c r="DA659"/>
      <c r="DB659"/>
      <c r="DC659"/>
      <c r="DD659"/>
      <c r="DE659"/>
      <c r="DF659"/>
      <c r="DG659"/>
      <c r="DH659"/>
      <c r="DI659"/>
      <c r="DJ659"/>
      <c r="DK659"/>
      <c r="DL659"/>
      <c r="DM659"/>
      <c r="DN659"/>
      <c r="DO659"/>
      <c r="DP659"/>
      <c r="DQ659"/>
      <c r="DR659"/>
      <c r="DS659"/>
      <c r="DT659"/>
      <c r="DU659"/>
      <c r="DV659"/>
      <c r="DW659"/>
      <c r="DX659"/>
      <c r="DY659"/>
      <c r="DZ659"/>
      <c r="EA659"/>
      <c r="EB659"/>
      <c r="EC659"/>
      <c r="ED659"/>
      <c r="EE659"/>
      <c r="EF659"/>
      <c r="EG659"/>
      <c r="EH659"/>
      <c r="EI659"/>
      <c r="EJ659"/>
      <c r="EK659"/>
      <c r="EL659"/>
      <c r="EM659"/>
      <c r="EN659"/>
      <c r="EO659"/>
      <c r="EP659"/>
      <c r="EQ659"/>
      <c r="ER659"/>
      <c r="ES659"/>
      <c r="ET659"/>
      <c r="EU659"/>
      <c r="EV659"/>
      <c r="EW659"/>
      <c r="EX659"/>
      <c r="EY659"/>
      <c r="EZ659"/>
      <c r="FA659"/>
      <c r="FB659"/>
      <c r="FC659"/>
      <c r="FD659"/>
      <c r="FE659"/>
      <c r="FF659"/>
      <c r="FG659"/>
      <c r="FH659"/>
      <c r="FI659"/>
      <c r="FJ659"/>
      <c r="FK659"/>
      <c r="FL659"/>
      <c r="FM659"/>
      <c r="FN659"/>
      <c r="FO659"/>
      <c r="FP659"/>
      <c r="FQ659"/>
      <c r="FR659"/>
      <c r="FS659"/>
      <c r="FT659"/>
      <c r="FU659"/>
      <c r="FV659"/>
      <c r="FW659"/>
      <c r="FX659"/>
      <c r="FY659"/>
      <c r="FZ659"/>
      <c r="GA659"/>
      <c r="GB659"/>
      <c r="GC659"/>
      <c r="GD659"/>
      <c r="GE659"/>
      <c r="GF659"/>
      <c r="GG659"/>
      <c r="GH659"/>
      <c r="GI659"/>
      <c r="GJ659"/>
      <c r="GK659"/>
      <c r="GL659"/>
      <c r="GM659"/>
      <c r="GN659"/>
      <c r="GO659"/>
      <c r="GP659"/>
      <c r="GQ659"/>
      <c r="GR659"/>
      <c r="GS659"/>
      <c r="GT659"/>
      <c r="GU659"/>
      <c r="GV659"/>
      <c r="GW659"/>
      <c r="GX659"/>
      <c r="GY659"/>
      <c r="GZ659"/>
      <c r="HA659"/>
      <c r="HB659"/>
      <c r="HC659"/>
      <c r="HD659"/>
      <c r="HE659"/>
      <c r="HF659"/>
      <c r="HG659"/>
      <c r="HH659"/>
      <c r="HI659"/>
      <c r="HJ659"/>
      <c r="HK659"/>
      <c r="HL659"/>
      <c r="HM659"/>
      <c r="HN659"/>
      <c r="HO659"/>
      <c r="HP659"/>
      <c r="HQ659"/>
      <c r="HR659"/>
      <c r="HS659"/>
      <c r="HT659"/>
      <c r="HU659"/>
      <c r="HV659"/>
      <c r="HW659"/>
      <c r="HX659"/>
      <c r="HY659"/>
      <c r="HZ659"/>
      <c r="IA659"/>
      <c r="IB659"/>
      <c r="IC659"/>
      <c r="ID659"/>
      <c r="IE659"/>
      <c r="IF659"/>
      <c r="IG659"/>
      <c r="IH659"/>
      <c r="II659"/>
      <c r="IJ659"/>
      <c r="IK659"/>
      <c r="IL659"/>
      <c r="IM659"/>
      <c r="IN659"/>
      <c r="IO659"/>
      <c r="IP659"/>
      <c r="IQ659"/>
      <c r="IR659"/>
      <c r="IS659"/>
      <c r="IT659"/>
      <c r="IU659"/>
      <c r="IV659"/>
    </row>
    <row r="660" spans="1:256" s="5" customFormat="1" hidden="1" outlineLevel="2">
      <c r="A660" s="20"/>
      <c r="B660" s="20"/>
      <c r="C660" s="38"/>
      <c r="D660" s="641"/>
      <c r="E660" s="288">
        <v>10</v>
      </c>
      <c r="F660" s="40"/>
      <c r="G660" s="313"/>
      <c r="H660" s="315"/>
      <c r="I660" s="315"/>
      <c r="J660" s="315"/>
      <c r="K660" s="315"/>
      <c r="L660" s="315"/>
      <c r="M660" s="315"/>
      <c r="N660" s="315"/>
      <c r="O660" s="315"/>
      <c r="P660" s="314"/>
      <c r="Q660" s="168" t="str">
        <f>IF(A14taxstdlife="n/a","n/a",IF(Q$3&gt;(A14taxstdlife+$E660),((Input!$P$156+Input!$P$122)*$P$7)-SUM($P660:P660),((Input!$P$156+Input!$P$122)*$P$7)/A14taxstdlife))</f>
        <v>n/a</v>
      </c>
      <c r="R660" s="168" t="str">
        <f>IF(A14taxstdlife="n/a","n/a",IF(R$3&gt;(A14taxstdlife+$E660),((Input!$P$156+Input!$P$122)*$P$7)-SUM($P660:Q660),((Input!$P$156+Input!$P$122)*$P$7)/A14taxstdlife))</f>
        <v>n/a</v>
      </c>
      <c r="S660" s="168" t="str">
        <f>IF(A14taxstdlife="n/a","n/a",IF(S$3&gt;(A14taxstdlife+$E660),((Input!$P$156+Input!$P$122)*$P$7)-SUM($P660:R660),((Input!$P$156+Input!$P$122)*$P$7)/A14taxstdlife))</f>
        <v>n/a</v>
      </c>
      <c r="T660" s="168" t="str">
        <f>IF(A14taxstdlife="n/a","n/a",IF(T$3&gt;(A14taxstdlife+$E660),((Input!$P$156+Input!$P$122)*$P$7)-SUM($P660:S660),((Input!$P$156+Input!$P$122)*$P$7)/A14taxstdlife))</f>
        <v>n/a</v>
      </c>
      <c r="U660" s="168" t="str">
        <f>IF(A14taxstdlife="n/a","n/a",IF(U$3&gt;(A14taxstdlife+$E660),((Input!$P$156+Input!$P$122)*$P$7)-SUM($P660:T660),((Input!$P$156+Input!$P$122)*$P$7)/A14taxstdlife))</f>
        <v>n/a</v>
      </c>
      <c r="V660" s="168" t="str">
        <f>IF(A14taxstdlife="n/a","n/a",IF(V$3&gt;(A14taxstdlife+$E660),((Input!$P$156+Input!$P$122)*$P$7)-SUM($P660:U660),((Input!$P$156+Input!$P$122)*$P$7)/A14taxstdlife))</f>
        <v>n/a</v>
      </c>
      <c r="W660" s="168" t="str">
        <f>IF(A14taxstdlife="n/a","n/a",IF(W$3&gt;(A14taxstdlife+$E660),((Input!$P$156+Input!$P$122)*$P$7)-SUM($P660:V660),((Input!$P$156+Input!$P$122)*$P$7)/A14taxstdlife))</f>
        <v>n/a</v>
      </c>
      <c r="X660" s="168" t="str">
        <f>IF(A14taxstdlife="n/a","n/a",IF(X$3&gt;(A14taxstdlife+$E660),((Input!$P$156+Input!$P$122)*$P$7)-SUM($P660:W660),((Input!$P$156+Input!$P$122)*$P$7)/A14taxstdlife))</f>
        <v>n/a</v>
      </c>
      <c r="Y660" s="168" t="str">
        <f>IF(A14taxstdlife="n/a","n/a",IF(Y$3&gt;(A14taxstdlife+$E660),((Input!$P$156+Input!$P$122)*$P$7)-SUM($P660:X660),((Input!$P$156+Input!$P$122)*$P$7)/A14taxstdlife))</f>
        <v>n/a</v>
      </c>
      <c r="Z660" s="168" t="str">
        <f>IF(A14taxstdlife="n/a","n/a",IF(Z$3&gt;(A14taxstdlife+$E660),((Input!$P$156+Input!$P$122)*$P$7)-SUM($P660:Y660),((Input!$P$156+Input!$P$122)*$P$7)/A14taxstdlife))</f>
        <v>n/a</v>
      </c>
      <c r="AA660" s="168" t="str">
        <f>IF(A14taxstdlife="n/a","n/a",IF(AA$3&gt;(A14taxstdlife+$E660),((Input!$P$156+Input!$P$122)*$P$7)-SUM($P660:Z660),((Input!$P$156+Input!$P$122)*$P$7)/A14taxstdlife))</f>
        <v>n/a</v>
      </c>
      <c r="AB660" s="168" t="str">
        <f>IF(A14taxstdlife="n/a","n/a",IF(AB$3&gt;(A14taxstdlife+$E660),((Input!$P$156+Input!$P$122)*$P$7)-SUM($P660:AA660),((Input!$P$156+Input!$P$122)*$P$7)/A14taxstdlife))</f>
        <v>n/a</v>
      </c>
      <c r="AC660" s="168" t="str">
        <f>IF(A14taxstdlife="n/a","n/a",IF(AC$3&gt;(A14taxstdlife+$E660),((Input!$P$156+Input!$P$122)*$P$7)-SUM($P660:AB660),((Input!$P$156+Input!$P$122)*$P$7)/A14taxstdlife))</f>
        <v>n/a</v>
      </c>
      <c r="AD660" s="168" t="str">
        <f>IF(A14taxstdlife="n/a","n/a",IF(AD$3&gt;(A14taxstdlife+$E660),((Input!$P$156+Input!$P$122)*$P$7)-SUM($P660:AC660),((Input!$P$156+Input!$P$122)*$P$7)/A14taxstdlife))</f>
        <v>n/a</v>
      </c>
      <c r="AE660" s="168" t="str">
        <f>IF(A14taxstdlife="n/a","n/a",IF(AE$3&gt;(A14taxstdlife+$E660),((Input!$P$156+Input!$P$122)*$P$7)-SUM($P660:AD660),((Input!$P$156+Input!$P$122)*$P$7)/A14taxstdlife))</f>
        <v>n/a</v>
      </c>
      <c r="AF660" s="168" t="str">
        <f>IF(A14taxstdlife="n/a","n/a",IF(AF$3&gt;(A14taxstdlife+$E660),((Input!$P$156+Input!$P$122)*$P$7)-SUM($P660:AE660),((Input!$P$156+Input!$P$122)*$P$7)/A14taxstdlife))</f>
        <v>n/a</v>
      </c>
      <c r="AG660" s="168" t="str">
        <f>IF(A14taxstdlife="n/a","n/a",IF(AG$3&gt;(A14taxstdlife+$E660),((Input!$P$156+Input!$P$122)*$P$7)-SUM($P660:AF660),((Input!$P$156+Input!$P$122)*$P$7)/A14taxstdlife))</f>
        <v>n/a</v>
      </c>
      <c r="AH660" s="168" t="str">
        <f>IF(A14taxstdlife="n/a","n/a",IF(AH$3&gt;(A14taxstdlife+$E660),((Input!$P$156+Input!$P$122)*$P$7)-SUM($P660:AG660),((Input!$P$156+Input!$P$122)*$P$7)/A14taxstdlife))</f>
        <v>n/a</v>
      </c>
      <c r="AI660" s="168" t="str">
        <f>IF(A14taxstdlife="n/a","n/a",IF(AI$3&gt;(A14taxstdlife+$E660),((Input!$P$156+Input!$P$122)*$P$7)-SUM($P660:AH660),((Input!$P$156+Input!$P$122)*$P$7)/A14taxstdlife))</f>
        <v>n/a</v>
      </c>
      <c r="AJ660" s="168" t="str">
        <f>IF(A14taxstdlife="n/a","n/a",IF(AJ$3&gt;(A14taxstdlife+$E660),((Input!$P$156+Input!$P$122)*$P$7)-SUM($P660:AI660),((Input!$P$156+Input!$P$122)*$P$7)/A14taxstdlife))</f>
        <v>n/a</v>
      </c>
      <c r="AK660" s="168" t="str">
        <f>IF(A14taxstdlife="n/a","n/a",IF(AK$3&gt;(A14taxstdlife+$E660),((Input!$P$156+Input!$P$122)*$P$7)-SUM($P660:AJ660),((Input!$P$156+Input!$P$122)*$P$7)/A14taxstdlife))</f>
        <v>n/a</v>
      </c>
      <c r="AL660" s="168" t="str">
        <f>IF(A14taxstdlife="n/a","n/a",IF(AL$3&gt;(A14taxstdlife+$E660),((Input!$P$156+Input!$P$122)*$P$7)-SUM($P660:AK660),((Input!$P$156+Input!$P$122)*$P$7)/A14taxstdlife))</f>
        <v>n/a</v>
      </c>
      <c r="AM660" s="168" t="str">
        <f>IF(A14taxstdlife="n/a","n/a",IF(AM$3&gt;(A14taxstdlife+$E660),((Input!$P$156+Input!$P$122)*$P$7)-SUM($P660:AL660),((Input!$P$156+Input!$P$122)*$P$7)/A14taxstdlife))</f>
        <v>n/a</v>
      </c>
      <c r="AN660" s="168" t="str">
        <f>IF(A14taxstdlife="n/a","n/a",IF(AN$3&gt;(A14taxstdlife+$E660),((Input!$P$156+Input!$P$122)*$P$7)-SUM($P660:AM660),((Input!$P$156+Input!$P$122)*$P$7)/A14taxstdlife))</f>
        <v>n/a</v>
      </c>
      <c r="AO660" s="168" t="str">
        <f>IF(A14taxstdlife="n/a","n/a",IF(AO$3&gt;(A14taxstdlife+$E660),((Input!$P$156+Input!$P$122)*$P$7)-SUM($P660:AN660),((Input!$P$156+Input!$P$122)*$P$7)/A14taxstdlife))</f>
        <v>n/a</v>
      </c>
      <c r="AP660" s="168" t="str">
        <f>IF(A14taxstdlife="n/a","n/a",IF(AP$3&gt;(A14taxstdlife+$E660),((Input!$P$156+Input!$P$122)*$P$7)-SUM($P660:AO660),((Input!$P$156+Input!$P$122)*$P$7)/A14taxstdlife))</f>
        <v>n/a</v>
      </c>
      <c r="AQ660" s="168" t="str">
        <f>IF(A14taxstdlife="n/a","n/a",IF(AQ$3&gt;(A14taxstdlife+$E660),((Input!$P$156+Input!$P$122)*$P$7)-SUM($P660:AP660),((Input!$P$156+Input!$P$122)*$P$7)/A14taxstdlife))</f>
        <v>n/a</v>
      </c>
      <c r="AR660" s="168" t="str">
        <f>IF(A14taxstdlife="n/a","n/a",IF(AR$3&gt;(A14taxstdlife+$E660),((Input!$P$156+Input!$P$122)*$P$7)-SUM($P660:AQ660),((Input!$P$156+Input!$P$122)*$P$7)/A14taxstdlife))</f>
        <v>n/a</v>
      </c>
      <c r="AS660" s="168" t="str">
        <f>IF(A14taxstdlife="n/a","n/a",IF(AS$3&gt;(A14taxstdlife+$E660),((Input!$P$156+Input!$P$122)*$P$7)-SUM($P660:AR660),((Input!$P$156+Input!$P$122)*$P$7)/A14taxstdlife))</f>
        <v>n/a</v>
      </c>
      <c r="AT660" s="168" t="str">
        <f>IF(A14taxstdlife="n/a","n/a",IF(AT$3&gt;(A14taxstdlife+$E660),((Input!$P$156+Input!$P$122)*$P$7)-SUM($P660:AS660),((Input!$P$156+Input!$P$122)*$P$7)/A14taxstdlife))</f>
        <v>n/a</v>
      </c>
      <c r="AU660" s="168" t="str">
        <f>IF(A14taxstdlife="n/a","n/a",IF(AU$3&gt;(A14taxstdlife+$E660),((Input!$P$156+Input!$P$122)*$P$7)-SUM($P660:AT660),((Input!$P$156+Input!$P$122)*$P$7)/A14taxstdlife))</f>
        <v>n/a</v>
      </c>
      <c r="AV660" s="168" t="str">
        <f>IF(A14taxstdlife="n/a","n/a",IF(AV$3&gt;(A14taxstdlife+$E660),((Input!$P$156+Input!$P$122)*$P$7)-SUM($P660:AU660),((Input!$P$156+Input!$P$122)*$P$7)/A14taxstdlife))</f>
        <v>n/a</v>
      </c>
      <c r="AW660" s="168" t="str">
        <f>IF(A14taxstdlife="n/a","n/a",IF(AW$3&gt;(A14taxstdlife+$E660),((Input!$P$156+Input!$P$122)*$P$7)-SUM($P660:AV660),((Input!$P$156+Input!$P$122)*$P$7)/A14taxstdlife))</f>
        <v>n/a</v>
      </c>
      <c r="AX660" s="168" t="str">
        <f>IF(A14taxstdlife="n/a","n/a",IF(AX$3&gt;(A14taxstdlife+$E660),((Input!$P$156+Input!$P$122)*$P$7)-SUM($P660:AW660),((Input!$P$156+Input!$P$122)*$P$7)/A14taxstdlife))</f>
        <v>n/a</v>
      </c>
      <c r="AY660" s="168" t="str">
        <f>IF(A14taxstdlife="n/a","n/a",IF(AY$3&gt;(A14taxstdlife+$E660),((Input!$P$156+Input!$P$122)*$P$7)-SUM($P660:AX660),((Input!$P$156+Input!$P$122)*$P$7)/A14taxstdlife))</f>
        <v>n/a</v>
      </c>
      <c r="AZ660" s="168" t="str">
        <f>IF(A14taxstdlife="n/a","n/a",IF(AZ$3&gt;(A14taxstdlife+$E660),((Input!$P$156+Input!$P$122)*$P$7)-SUM($P660:AY660),((Input!$P$156+Input!$P$122)*$P$7)/A14taxstdlife))</f>
        <v>n/a</v>
      </c>
      <c r="BA660" s="168" t="str">
        <f>IF(A14taxstdlife="n/a","n/a",IF(BA$3&gt;(A14taxstdlife+$E660),((Input!$P$156+Input!$P$122)*$P$7)-SUM($P660:AZ660),((Input!$P$156+Input!$P$122)*$P$7)/A14taxstdlife))</f>
        <v>n/a</v>
      </c>
      <c r="BB660" s="168" t="str">
        <f>IF(A14taxstdlife="n/a","n/a",IF(BB$3&gt;(A14taxstdlife+$E660),((Input!$P$156+Input!$P$122)*$P$7)-SUM($P660:BA660),((Input!$P$156+Input!$P$122)*$P$7)/A14taxstdlife))</f>
        <v>n/a</v>
      </c>
      <c r="BC660" s="168" t="str">
        <f>IF(A14taxstdlife="n/a","n/a",IF(BC$3&gt;(A14taxstdlife+$E660),((Input!$P$156+Input!$P$122)*$P$7)-SUM($P660:BB660),((Input!$P$156+Input!$P$122)*$P$7)/A14taxstdlife))</f>
        <v>n/a</v>
      </c>
      <c r="BD660" s="168" t="str">
        <f>IF(A14taxstdlife="n/a","n/a",IF(BD$3&gt;(A14taxstdlife+$E660),((Input!$P$156+Input!$P$122)*$P$7)-SUM($P660:BC660),((Input!$P$156+Input!$P$122)*$P$7)/A14taxstdlife))</f>
        <v>n/a</v>
      </c>
      <c r="BE660" s="168" t="str">
        <f>IF(A14taxstdlife="n/a","n/a",IF(BE$3&gt;(A14taxstdlife+$E660),((Input!$P$156+Input!$P$122)*$P$7)-SUM($P660:BD660),((Input!$P$156+Input!$P$122)*$P$7)/A14taxstdlife))</f>
        <v>n/a</v>
      </c>
      <c r="BF660" s="168" t="str">
        <f>IF(A14taxstdlife="n/a","n/a",IF(BF$3&gt;(A14taxstdlife+$E660),((Input!$P$156+Input!$P$122)*$P$7)-SUM($P660:BE660),((Input!$P$156+Input!$P$122)*$P$7)/A14taxstdlife))</f>
        <v>n/a</v>
      </c>
      <c r="BG660" s="168" t="str">
        <f>IF(A14taxstdlife="n/a","n/a",IF(BG$3&gt;(A14taxstdlife+$E660),((Input!$P$156+Input!$P$122)*$P$7)-SUM($P660:BF660),((Input!$P$156+Input!$P$122)*$P$7)/A14taxstdlife))</f>
        <v>n/a</v>
      </c>
      <c r="BH660" s="168" t="str">
        <f>IF(A14taxstdlife="n/a","n/a",IF(BH$3&gt;(A14taxstdlife+$E660),((Input!$P$156+Input!$P$122)*$P$7)-SUM($P660:BG660),((Input!$P$156+Input!$P$122)*$P$7)/A14taxstdlife))</f>
        <v>n/a</v>
      </c>
      <c r="BI660" s="168" t="str">
        <f>IF(A14taxstdlife="n/a","n/a",IF(BI$3&gt;(A14taxstdlife+$E660),((Input!$P$156+Input!$P$122)*$P$7)-SUM($P660:BH660),((Input!$P$156+Input!$P$122)*$P$7)/A14taxstdlife))</f>
        <v>n/a</v>
      </c>
      <c r="BJ660" s="20"/>
      <c r="BK660" s="20"/>
      <c r="BL660"/>
      <c r="BM660"/>
      <c r="BN660"/>
      <c r="BO660"/>
      <c r="BP660"/>
      <c r="BQ660"/>
      <c r="BR660"/>
      <c r="BS660"/>
      <c r="BT660"/>
      <c r="BU660"/>
      <c r="BV660"/>
      <c r="BW660"/>
      <c r="BX660"/>
      <c r="BY660"/>
      <c r="BZ660"/>
      <c r="CA660"/>
      <c r="CB660"/>
      <c r="CC660"/>
      <c r="CD660"/>
      <c r="CE660"/>
      <c r="CF660"/>
      <c r="CG660"/>
      <c r="CH660"/>
      <c r="CI660"/>
      <c r="CJ660"/>
      <c r="CK660"/>
      <c r="CL660"/>
      <c r="CM660"/>
      <c r="CN660"/>
      <c r="CO660"/>
      <c r="CP660"/>
      <c r="CQ660"/>
      <c r="CR660"/>
      <c r="CS660"/>
      <c r="CT660"/>
      <c r="CU660"/>
      <c r="CV660"/>
      <c r="CW660"/>
      <c r="CX660"/>
      <c r="CY660"/>
      <c r="CZ660"/>
      <c r="DA660"/>
      <c r="DB660"/>
      <c r="DC660"/>
      <c r="DD660"/>
      <c r="DE660"/>
      <c r="DF660"/>
      <c r="DG660"/>
      <c r="DH660"/>
      <c r="DI660"/>
      <c r="DJ660"/>
      <c r="DK660"/>
      <c r="DL660"/>
      <c r="DM660"/>
      <c r="DN660"/>
      <c r="DO660"/>
      <c r="DP660"/>
      <c r="DQ660"/>
      <c r="DR660"/>
      <c r="DS660"/>
      <c r="DT660"/>
      <c r="DU660"/>
      <c r="DV660"/>
      <c r="DW660"/>
      <c r="DX660"/>
      <c r="DY660"/>
      <c r="DZ660"/>
      <c r="EA660"/>
      <c r="EB660"/>
      <c r="EC660"/>
      <c r="ED660"/>
      <c r="EE660"/>
      <c r="EF660"/>
      <c r="EG660"/>
      <c r="EH660"/>
      <c r="EI660"/>
      <c r="EJ660"/>
      <c r="EK660"/>
      <c r="EL660"/>
      <c r="EM660"/>
      <c r="EN660"/>
      <c r="EO660"/>
      <c r="EP660"/>
      <c r="EQ660"/>
      <c r="ER660"/>
      <c r="ES660"/>
      <c r="ET660"/>
      <c r="EU660"/>
      <c r="EV660"/>
      <c r="EW660"/>
      <c r="EX660"/>
      <c r="EY660"/>
      <c r="EZ660"/>
      <c r="FA660"/>
      <c r="FB660"/>
      <c r="FC660"/>
      <c r="FD660"/>
      <c r="FE660"/>
      <c r="FF660"/>
      <c r="FG660"/>
      <c r="FH660"/>
      <c r="FI660"/>
      <c r="FJ660"/>
      <c r="FK660"/>
      <c r="FL660"/>
      <c r="FM660"/>
      <c r="FN660"/>
      <c r="FO660"/>
      <c r="FP660"/>
      <c r="FQ660"/>
      <c r="FR660"/>
      <c r="FS660"/>
      <c r="FT660"/>
      <c r="FU660"/>
      <c r="FV660"/>
      <c r="FW660"/>
      <c r="FX660"/>
      <c r="FY660"/>
      <c r="FZ660"/>
      <c r="GA660"/>
      <c r="GB660"/>
      <c r="GC660"/>
      <c r="GD660"/>
      <c r="GE660"/>
      <c r="GF660"/>
      <c r="GG660"/>
      <c r="GH660"/>
      <c r="GI660"/>
      <c r="GJ660"/>
      <c r="GK660"/>
      <c r="GL660"/>
      <c r="GM660"/>
      <c r="GN660"/>
      <c r="GO660"/>
      <c r="GP660"/>
      <c r="GQ660"/>
      <c r="GR660"/>
      <c r="GS660"/>
      <c r="GT660"/>
      <c r="GU660"/>
      <c r="GV660"/>
      <c r="GW660"/>
      <c r="GX660"/>
      <c r="GY660"/>
      <c r="GZ660"/>
      <c r="HA660"/>
      <c r="HB660"/>
      <c r="HC660"/>
      <c r="HD660"/>
      <c r="HE660"/>
      <c r="HF660"/>
      <c r="HG660"/>
      <c r="HH660"/>
      <c r="HI660"/>
      <c r="HJ660"/>
      <c r="HK660"/>
      <c r="HL660"/>
      <c r="HM660"/>
      <c r="HN660"/>
      <c r="HO660"/>
      <c r="HP660"/>
      <c r="HQ660"/>
      <c r="HR660"/>
      <c r="HS660"/>
      <c r="HT660"/>
      <c r="HU660"/>
      <c r="HV660"/>
      <c r="HW660"/>
      <c r="HX660"/>
      <c r="HY660"/>
      <c r="HZ660"/>
      <c r="IA660"/>
      <c r="IB660"/>
      <c r="IC660"/>
      <c r="ID660"/>
      <c r="IE660"/>
      <c r="IF660"/>
      <c r="IG660"/>
      <c r="IH660"/>
      <c r="II660"/>
      <c r="IJ660"/>
      <c r="IK660"/>
      <c r="IL660"/>
      <c r="IM660"/>
      <c r="IN660"/>
      <c r="IO660"/>
      <c r="IP660"/>
      <c r="IQ660"/>
      <c r="IR660"/>
      <c r="IS660"/>
      <c r="IT660"/>
      <c r="IU660"/>
      <c r="IV660"/>
    </row>
    <row r="661" spans="1:256" s="5" customFormat="1" hidden="1" outlineLevel="1">
      <c r="A661" s="20"/>
      <c r="B661" s="20"/>
      <c r="C661" s="38" t="str">
        <f>Asset14</f>
        <v>Emergency Spares (Major Plant, Excludes Inventory)</v>
      </c>
      <c r="D661" s="20"/>
      <c r="E661" s="20"/>
      <c r="F661" s="35"/>
      <c r="G661" s="163">
        <f t="shared" ref="G661:AL661" si="132">SUM(G649:G660)</f>
        <v>0</v>
      </c>
      <c r="H661" s="163">
        <f t="shared" si="132"/>
        <v>0</v>
      </c>
      <c r="I661" s="163">
        <f t="shared" si="132"/>
        <v>0</v>
      </c>
      <c r="J661" s="163">
        <f t="shared" si="132"/>
        <v>0</v>
      </c>
      <c r="K661" s="163">
        <f t="shared" si="132"/>
        <v>0</v>
      </c>
      <c r="L661" s="163">
        <f t="shared" si="132"/>
        <v>0</v>
      </c>
      <c r="M661" s="163">
        <f t="shared" si="132"/>
        <v>0</v>
      </c>
      <c r="N661" s="163">
        <f t="shared" si="132"/>
        <v>0</v>
      </c>
      <c r="O661" s="163">
        <f t="shared" si="132"/>
        <v>0</v>
      </c>
      <c r="P661" s="163">
        <f t="shared" si="132"/>
        <v>0</v>
      </c>
      <c r="Q661" s="163">
        <f t="shared" si="132"/>
        <v>0</v>
      </c>
      <c r="R661" s="163">
        <f t="shared" si="132"/>
        <v>0</v>
      </c>
      <c r="S661" s="163">
        <f t="shared" si="132"/>
        <v>0</v>
      </c>
      <c r="T661" s="163">
        <f t="shared" si="132"/>
        <v>0</v>
      </c>
      <c r="U661" s="163">
        <f t="shared" si="132"/>
        <v>0</v>
      </c>
      <c r="V661" s="163">
        <f t="shared" si="132"/>
        <v>0</v>
      </c>
      <c r="W661" s="163">
        <f t="shared" si="132"/>
        <v>0</v>
      </c>
      <c r="X661" s="163">
        <f t="shared" si="132"/>
        <v>0</v>
      </c>
      <c r="Y661" s="163">
        <f t="shared" si="132"/>
        <v>0</v>
      </c>
      <c r="Z661" s="163">
        <f t="shared" si="132"/>
        <v>0</v>
      </c>
      <c r="AA661" s="163">
        <f t="shared" si="132"/>
        <v>0</v>
      </c>
      <c r="AB661" s="163">
        <f t="shared" si="132"/>
        <v>0</v>
      </c>
      <c r="AC661" s="163">
        <f t="shared" si="132"/>
        <v>0</v>
      </c>
      <c r="AD661" s="163">
        <f t="shared" si="132"/>
        <v>0</v>
      </c>
      <c r="AE661" s="163">
        <f t="shared" si="132"/>
        <v>0</v>
      </c>
      <c r="AF661" s="163">
        <f t="shared" si="132"/>
        <v>0</v>
      </c>
      <c r="AG661" s="163">
        <f t="shared" si="132"/>
        <v>0</v>
      </c>
      <c r="AH661" s="163">
        <f t="shared" si="132"/>
        <v>0</v>
      </c>
      <c r="AI661" s="163">
        <f t="shared" si="132"/>
        <v>0</v>
      </c>
      <c r="AJ661" s="163">
        <f t="shared" si="132"/>
        <v>0</v>
      </c>
      <c r="AK661" s="163">
        <f t="shared" si="132"/>
        <v>0</v>
      </c>
      <c r="AL661" s="163">
        <f t="shared" si="132"/>
        <v>0</v>
      </c>
      <c r="AM661" s="163">
        <f t="shared" ref="AM661:BI661" si="133">SUM(AM649:AM660)</f>
        <v>0</v>
      </c>
      <c r="AN661" s="163">
        <f t="shared" si="133"/>
        <v>0</v>
      </c>
      <c r="AO661" s="163">
        <f t="shared" si="133"/>
        <v>0</v>
      </c>
      <c r="AP661" s="163">
        <f t="shared" si="133"/>
        <v>0</v>
      </c>
      <c r="AQ661" s="163">
        <f t="shared" si="133"/>
        <v>0</v>
      </c>
      <c r="AR661" s="163">
        <f t="shared" si="133"/>
        <v>0</v>
      </c>
      <c r="AS661" s="163">
        <f t="shared" si="133"/>
        <v>0</v>
      </c>
      <c r="AT661" s="163">
        <f t="shared" si="133"/>
        <v>0</v>
      </c>
      <c r="AU661" s="163">
        <f t="shared" si="133"/>
        <v>0</v>
      </c>
      <c r="AV661" s="163">
        <f t="shared" si="133"/>
        <v>0</v>
      </c>
      <c r="AW661" s="163">
        <f t="shared" si="133"/>
        <v>0</v>
      </c>
      <c r="AX661" s="163">
        <f t="shared" si="133"/>
        <v>0</v>
      </c>
      <c r="AY661" s="163">
        <f t="shared" si="133"/>
        <v>0</v>
      </c>
      <c r="AZ661" s="163">
        <f t="shared" si="133"/>
        <v>0</v>
      </c>
      <c r="BA661" s="163">
        <f t="shared" si="133"/>
        <v>0</v>
      </c>
      <c r="BB661" s="163">
        <f t="shared" si="133"/>
        <v>0</v>
      </c>
      <c r="BC661" s="163">
        <f t="shared" si="133"/>
        <v>0</v>
      </c>
      <c r="BD661" s="163">
        <f t="shared" si="133"/>
        <v>0</v>
      </c>
      <c r="BE661" s="163">
        <f t="shared" si="133"/>
        <v>0</v>
      </c>
      <c r="BF661" s="163">
        <f t="shared" si="133"/>
        <v>0</v>
      </c>
      <c r="BG661" s="163">
        <f t="shared" si="133"/>
        <v>0</v>
      </c>
      <c r="BH661" s="163">
        <f t="shared" si="133"/>
        <v>0</v>
      </c>
      <c r="BI661" s="163">
        <f t="shared" si="133"/>
        <v>0</v>
      </c>
      <c r="BJ661" s="20"/>
      <c r="BK661" s="20"/>
      <c r="BL661"/>
      <c r="BM661"/>
      <c r="BN661"/>
      <c r="BO661"/>
      <c r="BP661"/>
      <c r="BQ661"/>
      <c r="BR661"/>
      <c r="BS661"/>
      <c r="BT661"/>
      <c r="BU661"/>
      <c r="BV661"/>
      <c r="BW661"/>
      <c r="BX661"/>
      <c r="BY661"/>
      <c r="BZ661"/>
      <c r="CA661"/>
      <c r="CB661"/>
      <c r="CC661"/>
      <c r="CD661"/>
      <c r="CE661"/>
      <c r="CF661"/>
      <c r="CG661"/>
      <c r="CH661"/>
      <c r="CI661"/>
      <c r="CJ661"/>
      <c r="CK661"/>
      <c r="CL661"/>
      <c r="CM661"/>
      <c r="CN661"/>
      <c r="CO661"/>
      <c r="CP661"/>
      <c r="CQ661"/>
      <c r="CR661"/>
      <c r="CS661"/>
      <c r="CT661"/>
      <c r="CU661"/>
      <c r="CV661"/>
      <c r="CW661"/>
      <c r="CX661"/>
      <c r="CY661"/>
      <c r="CZ661"/>
      <c r="DA661"/>
      <c r="DB661"/>
      <c r="DC661"/>
      <c r="DD661"/>
      <c r="DE661"/>
      <c r="DF661"/>
      <c r="DG661"/>
      <c r="DH661"/>
      <c r="DI661"/>
      <c r="DJ661"/>
      <c r="DK661"/>
      <c r="DL661"/>
      <c r="DM661"/>
      <c r="DN661"/>
      <c r="DO661"/>
      <c r="DP661"/>
      <c r="DQ661"/>
      <c r="DR661"/>
      <c r="DS661"/>
      <c r="DT661"/>
      <c r="DU661"/>
      <c r="DV661"/>
      <c r="DW661"/>
      <c r="DX661"/>
      <c r="DY661"/>
      <c r="DZ661"/>
      <c r="EA661"/>
      <c r="EB661"/>
      <c r="EC661"/>
      <c r="ED661"/>
      <c r="EE661"/>
      <c r="EF661"/>
      <c r="EG661"/>
      <c r="EH661"/>
      <c r="EI661"/>
      <c r="EJ661"/>
      <c r="EK661"/>
      <c r="EL661"/>
      <c r="EM661"/>
      <c r="EN661"/>
      <c r="EO661"/>
      <c r="EP661"/>
      <c r="EQ661"/>
      <c r="ER661"/>
      <c r="ES661"/>
      <c r="ET661"/>
      <c r="EU661"/>
      <c r="EV661"/>
      <c r="EW661"/>
      <c r="EX661"/>
      <c r="EY661"/>
      <c r="EZ661"/>
      <c r="FA661"/>
      <c r="FB661"/>
      <c r="FC661"/>
      <c r="FD661"/>
      <c r="FE661"/>
      <c r="FF661"/>
      <c r="FG661"/>
      <c r="FH661"/>
      <c r="FI661"/>
      <c r="FJ661"/>
      <c r="FK661"/>
      <c r="FL661"/>
      <c r="FM661"/>
      <c r="FN661"/>
      <c r="FO661"/>
      <c r="FP661"/>
      <c r="FQ661"/>
      <c r="FR661"/>
      <c r="FS661"/>
      <c r="FT661"/>
      <c r="FU661"/>
      <c r="FV661"/>
      <c r="FW661"/>
      <c r="FX661"/>
      <c r="FY661"/>
      <c r="FZ661"/>
      <c r="GA661"/>
      <c r="GB661"/>
      <c r="GC661"/>
      <c r="GD661"/>
      <c r="GE661"/>
      <c r="GF661"/>
      <c r="GG661"/>
      <c r="GH661"/>
      <c r="GI661"/>
      <c r="GJ661"/>
      <c r="GK661"/>
      <c r="GL661"/>
      <c r="GM661"/>
      <c r="GN661"/>
      <c r="GO661"/>
      <c r="GP661"/>
      <c r="GQ661"/>
      <c r="GR661"/>
      <c r="GS661"/>
      <c r="GT661"/>
      <c r="GU661"/>
      <c r="GV661"/>
      <c r="GW661"/>
      <c r="GX661"/>
      <c r="GY661"/>
      <c r="GZ661"/>
      <c r="HA661"/>
      <c r="HB661"/>
      <c r="HC661"/>
      <c r="HD661"/>
      <c r="HE661"/>
      <c r="HF661"/>
      <c r="HG661"/>
      <c r="HH661"/>
      <c r="HI661"/>
      <c r="HJ661"/>
      <c r="HK661"/>
      <c r="HL661"/>
      <c r="HM661"/>
      <c r="HN661"/>
      <c r="HO661"/>
      <c r="HP661"/>
      <c r="HQ661"/>
      <c r="HR661"/>
      <c r="HS661"/>
      <c r="HT661"/>
      <c r="HU661"/>
      <c r="HV661"/>
      <c r="HW661"/>
      <c r="HX661"/>
      <c r="HY661"/>
      <c r="HZ661"/>
      <c r="IA661"/>
      <c r="IB661"/>
      <c r="IC661"/>
      <c r="ID661"/>
      <c r="IE661"/>
      <c r="IF661"/>
      <c r="IG661"/>
      <c r="IH661"/>
      <c r="II661"/>
      <c r="IJ661"/>
      <c r="IK661"/>
      <c r="IL661"/>
      <c r="IM661"/>
      <c r="IN661"/>
      <c r="IO661"/>
      <c r="IP661"/>
      <c r="IQ661"/>
      <c r="IR661"/>
      <c r="IS661"/>
      <c r="IT661"/>
      <c r="IU661"/>
      <c r="IV661"/>
    </row>
    <row r="662" spans="1:256" s="5" customFormat="1" hidden="1" outlineLevel="2">
      <c r="A662" s="20"/>
      <c r="B662" s="45" t="str">
        <f>C674</f>
        <v>Furniture, fittings, plant and equipment</v>
      </c>
      <c r="C662" s="46"/>
      <c r="D662" s="47" t="s">
        <v>72</v>
      </c>
      <c r="E662" s="46"/>
      <c r="F662" s="48"/>
      <c r="G662" s="167">
        <f>IF(G$3&gt;A15taxremlife,A15taxvalue-SUM($F662:F662),IF(A15taxremlife="N/A","n/a",A15taxvalue/A15taxremlife))</f>
        <v>3.9494604464003138</v>
      </c>
      <c r="H662" s="167">
        <f>IF(H$3&gt;A15taxremlife,A15taxvalue-SUM($F662:G662),IF(A15taxremlife="N/A","n/a",A15taxvalue/A15taxremlife))</f>
        <v>3.9494604464003138</v>
      </c>
      <c r="I662" s="167">
        <f>IF(I$3&gt;A15taxremlife,A15taxvalue-SUM($F662:H662),IF(A15taxremlife="N/A","n/a",A15taxvalue/A15taxremlife))</f>
        <v>3.9494604464003138</v>
      </c>
      <c r="J662" s="167">
        <f>IF(J$3&gt;A15taxremlife,A15taxvalue-SUM($F662:I662),IF(A15taxremlife="N/A","n/a",A15taxvalue/A15taxremlife))</f>
        <v>3.9494604464003138</v>
      </c>
      <c r="K662" s="167">
        <f>IF(K$3&gt;A15taxremlife,A15taxvalue-SUM($F662:J662),IF(A15taxremlife="N/A","n/a",A15taxvalue/A15taxremlife))</f>
        <v>3.9494604464003138</v>
      </c>
      <c r="L662" s="167">
        <f>IF(L$3&gt;A15taxremlife,A15taxvalue-SUM($F662:K662),IF(A15taxremlife="N/A","n/a",A15taxvalue/A15taxremlife))</f>
        <v>3.9494604464003138</v>
      </c>
      <c r="M662" s="167">
        <f>IF(M$3&gt;A15taxremlife,A15taxvalue-SUM($F662:L662),IF(A15taxremlife="N/A","n/a",A15taxvalue/A15taxremlife))</f>
        <v>3.9494604464003138</v>
      </c>
      <c r="N662" s="167">
        <f>IF(N$3&gt;A15taxremlife,A15taxvalue-SUM($F662:M662),IF(A15taxremlife="N/A","n/a",A15taxvalue/A15taxremlife))</f>
        <v>2.0228988581724536</v>
      </c>
      <c r="O662" s="167">
        <f>IF(O$3&gt;A15taxremlife,A15taxvalue-SUM($F662:N662),IF(A15taxremlife="N/A","n/a",A15taxvalue/A15taxremlife))</f>
        <v>0</v>
      </c>
      <c r="P662" s="167">
        <f>IF(P$3&gt;A15taxremlife,A15taxvalue-SUM($F662:O662),IF(A15taxremlife="N/A","n/a",A15taxvalue/A15taxremlife))</f>
        <v>0</v>
      </c>
      <c r="Q662" s="167">
        <f>IF(Q$3&gt;A15taxremlife,A15taxvalue-SUM($F662:P662),IF(A15taxremlife="N/A","n/a",A15taxvalue/A15taxremlife))</f>
        <v>0</v>
      </c>
      <c r="R662" s="167">
        <f>IF(R$3&gt;A15taxremlife,A15taxvalue-SUM($F662:Q662),IF(A15taxremlife="N/A","n/a",A15taxvalue/A15taxremlife))</f>
        <v>0</v>
      </c>
      <c r="S662" s="167">
        <f>IF(S$3&gt;A15taxremlife,A15taxvalue-SUM($F662:R662),IF(A15taxremlife="N/A","n/a",A15taxvalue/A15taxremlife))</f>
        <v>0</v>
      </c>
      <c r="T662" s="167">
        <f>IF(T$3&gt;A15taxremlife,A15taxvalue-SUM($F662:S662),IF(A15taxremlife="N/A","n/a",A15taxvalue/A15taxremlife))</f>
        <v>0</v>
      </c>
      <c r="U662" s="167">
        <f>IF(U$3&gt;A15taxremlife,A15taxvalue-SUM($F662:T662),IF(A15taxremlife="N/A","n/a",A15taxvalue/A15taxremlife))</f>
        <v>0</v>
      </c>
      <c r="V662" s="167">
        <f>IF(V$3&gt;A15taxremlife,A15taxvalue-SUM($F662:U662),IF(A15taxremlife="N/A","n/a",A15taxvalue/A15taxremlife))</f>
        <v>0</v>
      </c>
      <c r="W662" s="167">
        <f>IF(W$3&gt;A15taxremlife,A15taxvalue-SUM($F662:V662),IF(A15taxremlife="N/A","n/a",A15taxvalue/A15taxremlife))</f>
        <v>0</v>
      </c>
      <c r="X662" s="167">
        <f>IF(X$3&gt;A15taxremlife,A15taxvalue-SUM($F662:W662),IF(A15taxremlife="N/A","n/a",A15taxvalue/A15taxremlife))</f>
        <v>0</v>
      </c>
      <c r="Y662" s="167">
        <f>IF(Y$3&gt;A15taxremlife,A15taxvalue-SUM($F662:X662),IF(A15taxremlife="N/A","n/a",A15taxvalue/A15taxremlife))</f>
        <v>0</v>
      </c>
      <c r="Z662" s="167">
        <f>IF(Z$3&gt;A15taxremlife,A15taxvalue-SUM($F662:Y662),IF(A15taxremlife="N/A","n/a",A15taxvalue/A15taxremlife))</f>
        <v>0</v>
      </c>
      <c r="AA662" s="167">
        <f>IF(AA$3&gt;A15taxremlife,A15taxvalue-SUM($F662:Z662),IF(A15taxremlife="N/A","n/a",A15taxvalue/A15taxremlife))</f>
        <v>0</v>
      </c>
      <c r="AB662" s="167">
        <f>IF(AB$3&gt;A15taxremlife,A15taxvalue-SUM($F662:AA662),IF(A15taxremlife="N/A","n/a",A15taxvalue/A15taxremlife))</f>
        <v>0</v>
      </c>
      <c r="AC662" s="167">
        <f>IF(AC$3&gt;A15taxremlife,A15taxvalue-SUM($F662:AB662),IF(A15taxremlife="N/A","n/a",A15taxvalue/A15taxremlife))</f>
        <v>0</v>
      </c>
      <c r="AD662" s="167">
        <f>IF(AD$3&gt;A15taxremlife,A15taxvalue-SUM($F662:AC662),IF(A15taxremlife="N/A","n/a",A15taxvalue/A15taxremlife))</f>
        <v>0</v>
      </c>
      <c r="AE662" s="167">
        <f>IF(AE$3&gt;A15taxremlife,A15taxvalue-SUM($F662:AD662),IF(A15taxremlife="N/A","n/a",A15taxvalue/A15taxremlife))</f>
        <v>0</v>
      </c>
      <c r="AF662" s="167">
        <f>IF(AF$3&gt;A15taxremlife,A15taxvalue-SUM($F662:AE662),IF(A15taxremlife="N/A","n/a",A15taxvalue/A15taxremlife))</f>
        <v>0</v>
      </c>
      <c r="AG662" s="167">
        <f>IF(AG$3&gt;A15taxremlife,A15taxvalue-SUM($F662:AF662),IF(A15taxremlife="N/A","n/a",A15taxvalue/A15taxremlife))</f>
        <v>0</v>
      </c>
      <c r="AH662" s="167">
        <f>IF(AH$3&gt;A15taxremlife,A15taxvalue-SUM($F662:AG662),IF(A15taxremlife="N/A","n/a",A15taxvalue/A15taxremlife))</f>
        <v>0</v>
      </c>
      <c r="AI662" s="167">
        <f>IF(AI$3&gt;A15taxremlife,A15taxvalue-SUM($F662:AH662),IF(A15taxremlife="N/A","n/a",A15taxvalue/A15taxremlife))</f>
        <v>0</v>
      </c>
      <c r="AJ662" s="167">
        <f>IF(AJ$3&gt;A15taxremlife,A15taxvalue-SUM($F662:AI662),IF(A15taxremlife="N/A","n/a",A15taxvalue/A15taxremlife))</f>
        <v>0</v>
      </c>
      <c r="AK662" s="167">
        <f>IF(AK$3&gt;A15taxremlife,A15taxvalue-SUM($F662:AJ662),IF(A15taxremlife="N/A","n/a",A15taxvalue/A15taxremlife))</f>
        <v>0</v>
      </c>
      <c r="AL662" s="167">
        <f>IF(AL$3&gt;A15taxremlife,A15taxvalue-SUM($F662:AK662),IF(A15taxremlife="N/A","n/a",A15taxvalue/A15taxremlife))</f>
        <v>0</v>
      </c>
      <c r="AM662" s="167">
        <f>IF(AM$3&gt;A15taxremlife,A15taxvalue-SUM($F662:AL662),IF(A15taxremlife="N/A","n/a",A15taxvalue/A15taxremlife))</f>
        <v>0</v>
      </c>
      <c r="AN662" s="167">
        <f>IF(AN$3&gt;A15taxremlife,A15taxvalue-SUM($F662:AM662),IF(A15taxremlife="N/A","n/a",A15taxvalue/A15taxremlife))</f>
        <v>0</v>
      </c>
      <c r="AO662" s="167">
        <f>IF(AO$3&gt;A15taxremlife,A15taxvalue-SUM($F662:AN662),IF(A15taxremlife="N/A","n/a",A15taxvalue/A15taxremlife))</f>
        <v>0</v>
      </c>
      <c r="AP662" s="167">
        <f>IF(AP$3&gt;A15taxremlife,A15taxvalue-SUM($F662:AO662),IF(A15taxremlife="N/A","n/a",A15taxvalue/A15taxremlife))</f>
        <v>0</v>
      </c>
      <c r="AQ662" s="167">
        <f>IF(AQ$3&gt;A15taxremlife,A15taxvalue-SUM($F662:AP662),IF(A15taxremlife="N/A","n/a",A15taxvalue/A15taxremlife))</f>
        <v>0</v>
      </c>
      <c r="AR662" s="167">
        <f>IF(AR$3&gt;A15taxremlife,A15taxvalue-SUM($F662:AQ662),IF(A15taxremlife="N/A","n/a",A15taxvalue/A15taxremlife))</f>
        <v>0</v>
      </c>
      <c r="AS662" s="167">
        <f>IF(AS$3&gt;A15taxremlife,A15taxvalue-SUM($F662:AR662),IF(A15taxremlife="N/A","n/a",A15taxvalue/A15taxremlife))</f>
        <v>0</v>
      </c>
      <c r="AT662" s="167">
        <f>IF(AT$3&gt;A15taxremlife,A15taxvalue-SUM($F662:AS662),IF(A15taxremlife="N/A","n/a",A15taxvalue/A15taxremlife))</f>
        <v>0</v>
      </c>
      <c r="AU662" s="167">
        <f>IF(AU$3&gt;A15taxremlife,A15taxvalue-SUM($F662:AT662),IF(A15taxremlife="N/A","n/a",A15taxvalue/A15taxremlife))</f>
        <v>0</v>
      </c>
      <c r="AV662" s="167">
        <f>IF(AV$3&gt;A15taxremlife,A15taxvalue-SUM($F662:AU662),IF(A15taxremlife="N/A","n/a",A15taxvalue/A15taxremlife))</f>
        <v>0</v>
      </c>
      <c r="AW662" s="167">
        <f>IF(AW$3&gt;A15taxremlife,A15taxvalue-SUM($F662:AV662),IF(A15taxremlife="N/A","n/a",A15taxvalue/A15taxremlife))</f>
        <v>0</v>
      </c>
      <c r="AX662" s="167">
        <f>IF(AX$3&gt;A15taxremlife,A15taxvalue-SUM($F662:AW662),IF(A15taxremlife="N/A","n/a",A15taxvalue/A15taxremlife))</f>
        <v>0</v>
      </c>
      <c r="AY662" s="167">
        <f>IF(AY$3&gt;A15taxremlife,A15taxvalue-SUM($F662:AX662),IF(A15taxremlife="N/A","n/a",A15taxvalue/A15taxremlife))</f>
        <v>0</v>
      </c>
      <c r="AZ662" s="167">
        <f>IF(AZ$3&gt;A15taxremlife,A15taxvalue-SUM($F662:AY662),IF(A15taxremlife="N/A","n/a",A15taxvalue/A15taxremlife))</f>
        <v>0</v>
      </c>
      <c r="BA662" s="167">
        <f>IF(BA$3&gt;A15taxremlife,A15taxvalue-SUM($F662:AZ662),IF(A15taxremlife="N/A","n/a",A15taxvalue/A15taxremlife))</f>
        <v>0</v>
      </c>
      <c r="BB662" s="167">
        <f>IF(BB$3&gt;A15taxremlife,A15taxvalue-SUM($F662:BA662),IF(A15taxremlife="N/A","n/a",A15taxvalue/A15taxremlife))</f>
        <v>0</v>
      </c>
      <c r="BC662" s="167">
        <f>IF(BC$3&gt;A15taxremlife,A15taxvalue-SUM($F662:BB662),IF(A15taxremlife="N/A","n/a",A15taxvalue/A15taxremlife))</f>
        <v>0</v>
      </c>
      <c r="BD662" s="167">
        <f>IF(BD$3&gt;A15taxremlife,A15taxvalue-SUM($F662:BC662),IF(A15taxremlife="N/A","n/a",A15taxvalue/A15taxremlife))</f>
        <v>0</v>
      </c>
      <c r="BE662" s="167">
        <f>IF(BE$3&gt;A15taxremlife,A15taxvalue-SUM($F662:BD662),IF(A15taxremlife="N/A","n/a",A15taxvalue/A15taxremlife))</f>
        <v>0</v>
      </c>
      <c r="BF662" s="167">
        <f>IF(BF$3&gt;A15taxremlife,A15taxvalue-SUM($F662:BE662),IF(A15taxremlife="N/A","n/a",A15taxvalue/A15taxremlife))</f>
        <v>0</v>
      </c>
      <c r="BG662" s="167">
        <f>IF(BG$3&gt;A15taxremlife,A15taxvalue-SUM($F662:BF662),IF(A15taxremlife="N/A","n/a",A15taxvalue/A15taxremlife))</f>
        <v>0</v>
      </c>
      <c r="BH662" s="167">
        <f>IF(BH$3&gt;A15taxremlife,A15taxvalue-SUM($F662:BG662),IF(A15taxremlife="N/A","n/a",A15taxvalue/A15taxremlife))</f>
        <v>0</v>
      </c>
      <c r="BI662" s="167">
        <f>IF(BI$3&gt;A15taxremlife,A15taxvalue-SUM($F662:BH662),IF(A15taxremlife="N/A","n/a",A15taxvalue/A15taxremlife))</f>
        <v>0</v>
      </c>
      <c r="BJ662" s="20"/>
      <c r="BK662" s="20"/>
      <c r="BL662"/>
      <c r="BM662"/>
      <c r="BN662"/>
      <c r="BO662"/>
      <c r="BP662"/>
      <c r="BQ662"/>
      <c r="BR662"/>
      <c r="BS662"/>
      <c r="BT662"/>
      <c r="BU662"/>
      <c r="BV662"/>
      <c r="BW662"/>
      <c r="BX662"/>
      <c r="BY662"/>
      <c r="BZ662"/>
      <c r="CA662"/>
      <c r="CB662"/>
      <c r="CC662"/>
      <c r="CD662"/>
      <c r="CE662"/>
      <c r="CF662"/>
      <c r="CG662"/>
      <c r="CH662"/>
      <c r="CI662"/>
      <c r="CJ662"/>
      <c r="CK662"/>
      <c r="CL662"/>
      <c r="CM662"/>
      <c r="CN662"/>
      <c r="CO662"/>
      <c r="CP662"/>
      <c r="CQ662"/>
      <c r="CR662"/>
      <c r="CS662"/>
      <c r="CT662"/>
      <c r="CU662"/>
      <c r="CV662"/>
      <c r="CW662"/>
      <c r="CX662"/>
      <c r="CY662"/>
      <c r="CZ662"/>
      <c r="DA662"/>
      <c r="DB662"/>
      <c r="DC662"/>
      <c r="DD662"/>
      <c r="DE662"/>
      <c r="DF662"/>
      <c r="DG662"/>
      <c r="DH662"/>
      <c r="DI662"/>
      <c r="DJ662"/>
      <c r="DK662"/>
      <c r="DL662"/>
      <c r="DM662"/>
      <c r="DN662"/>
      <c r="DO662"/>
      <c r="DP662"/>
      <c r="DQ662"/>
      <c r="DR662"/>
      <c r="DS662"/>
      <c r="DT662"/>
      <c r="DU662"/>
      <c r="DV662"/>
      <c r="DW662"/>
      <c r="DX662"/>
      <c r="DY662"/>
      <c r="DZ662"/>
      <c r="EA662"/>
      <c r="EB662"/>
      <c r="EC662"/>
      <c r="ED662"/>
      <c r="EE662"/>
      <c r="EF662"/>
      <c r="EG662"/>
      <c r="EH662"/>
      <c r="EI662"/>
      <c r="EJ662"/>
      <c r="EK662"/>
      <c r="EL662"/>
      <c r="EM662"/>
      <c r="EN662"/>
      <c r="EO662"/>
      <c r="EP662"/>
      <c r="EQ662"/>
      <c r="ER662"/>
      <c r="ES662"/>
      <c r="ET662"/>
      <c r="EU662"/>
      <c r="EV662"/>
      <c r="EW662"/>
      <c r="EX662"/>
      <c r="EY662"/>
      <c r="EZ662"/>
      <c r="FA662"/>
      <c r="FB662"/>
      <c r="FC662"/>
      <c r="FD662"/>
      <c r="FE662"/>
      <c r="FF662"/>
      <c r="FG662"/>
      <c r="FH662"/>
      <c r="FI662"/>
      <c r="FJ662"/>
      <c r="FK662"/>
      <c r="FL662"/>
      <c r="FM662"/>
      <c r="FN662"/>
      <c r="FO662"/>
      <c r="FP662"/>
      <c r="FQ662"/>
      <c r="FR662"/>
      <c r="FS662"/>
      <c r="FT662"/>
      <c r="FU662"/>
      <c r="FV662"/>
      <c r="FW662"/>
      <c r="FX662"/>
      <c r="FY662"/>
      <c r="FZ662"/>
      <c r="GA662"/>
      <c r="GB662"/>
      <c r="GC662"/>
      <c r="GD662"/>
      <c r="GE662"/>
      <c r="GF662"/>
      <c r="GG662"/>
      <c r="GH662"/>
      <c r="GI662"/>
      <c r="GJ662"/>
      <c r="GK662"/>
      <c r="GL662"/>
      <c r="GM662"/>
      <c r="GN662"/>
      <c r="GO662"/>
      <c r="GP662"/>
      <c r="GQ662"/>
      <c r="GR662"/>
      <c r="GS662"/>
      <c r="GT662"/>
      <c r="GU662"/>
      <c r="GV662"/>
      <c r="GW662"/>
      <c r="GX662"/>
      <c r="GY662"/>
      <c r="GZ662"/>
      <c r="HA662"/>
      <c r="HB662"/>
      <c r="HC662"/>
      <c r="HD662"/>
      <c r="HE662"/>
      <c r="HF662"/>
      <c r="HG662"/>
      <c r="HH662"/>
      <c r="HI662"/>
      <c r="HJ662"/>
      <c r="HK662"/>
      <c r="HL662"/>
      <c r="HM662"/>
      <c r="HN662"/>
      <c r="HO662"/>
      <c r="HP662"/>
      <c r="HQ662"/>
      <c r="HR662"/>
      <c r="HS662"/>
      <c r="HT662"/>
      <c r="HU662"/>
      <c r="HV662"/>
      <c r="HW662"/>
      <c r="HX662"/>
      <c r="HY662"/>
      <c r="HZ662"/>
      <c r="IA662"/>
      <c r="IB662"/>
      <c r="IC662"/>
      <c r="ID662"/>
      <c r="IE662"/>
      <c r="IF662"/>
      <c r="IG662"/>
      <c r="IH662"/>
      <c r="II662"/>
      <c r="IJ662"/>
      <c r="IK662"/>
      <c r="IL662"/>
      <c r="IM662"/>
      <c r="IN662"/>
      <c r="IO662"/>
      <c r="IP662"/>
      <c r="IQ662"/>
      <c r="IR662"/>
      <c r="IS662"/>
      <c r="IT662"/>
      <c r="IU662"/>
      <c r="IV662"/>
    </row>
    <row r="663" spans="1:256" s="5" customFormat="1" hidden="1" outlineLevel="2">
      <c r="A663" s="20"/>
      <c r="B663" s="20"/>
      <c r="C663" s="38"/>
      <c r="D663" s="641" t="s">
        <v>71</v>
      </c>
      <c r="E663" s="287">
        <v>0</v>
      </c>
      <c r="F663" s="40"/>
      <c r="G663" s="168"/>
      <c r="H663" s="168"/>
      <c r="I663" s="168"/>
      <c r="J663" s="168"/>
      <c r="K663" s="168"/>
      <c r="L663" s="168"/>
      <c r="M663" s="168"/>
      <c r="N663" s="168"/>
      <c r="O663" s="168"/>
      <c r="P663" s="168"/>
      <c r="Q663" s="168"/>
      <c r="R663" s="168"/>
      <c r="S663" s="168"/>
      <c r="T663" s="168"/>
      <c r="U663" s="168"/>
      <c r="V663" s="168"/>
      <c r="W663" s="168"/>
      <c r="X663" s="168"/>
      <c r="Y663" s="168"/>
      <c r="Z663" s="168"/>
      <c r="AA663" s="168"/>
      <c r="AB663" s="168"/>
      <c r="AC663" s="168"/>
      <c r="AD663" s="168"/>
      <c r="AE663" s="168"/>
      <c r="AF663" s="168"/>
      <c r="AG663" s="168"/>
      <c r="AH663" s="168"/>
      <c r="AI663" s="168"/>
      <c r="AJ663" s="168"/>
      <c r="AK663" s="168"/>
      <c r="AL663" s="168"/>
      <c r="AM663" s="168"/>
      <c r="AN663" s="168"/>
      <c r="AO663" s="168"/>
      <c r="AP663" s="168"/>
      <c r="AQ663" s="168"/>
      <c r="AR663" s="168"/>
      <c r="AS663" s="168"/>
      <c r="AT663" s="168"/>
      <c r="AU663" s="168"/>
      <c r="AV663" s="168"/>
      <c r="AW663" s="168"/>
      <c r="AX663" s="168"/>
      <c r="AY663" s="168"/>
      <c r="AZ663" s="168"/>
      <c r="BA663" s="168"/>
      <c r="BB663" s="168"/>
      <c r="BC663" s="168"/>
      <c r="BD663" s="168"/>
      <c r="BE663" s="168"/>
      <c r="BF663" s="168"/>
      <c r="BG663" s="168"/>
      <c r="BH663" s="168"/>
      <c r="BI663" s="168"/>
      <c r="BJ663" s="20"/>
      <c r="BK663" s="20"/>
      <c r="BL663"/>
      <c r="BM663"/>
      <c r="BN663"/>
      <c r="BO663"/>
      <c r="BP663"/>
      <c r="BQ663"/>
      <c r="BR663"/>
      <c r="BS663"/>
      <c r="BT663"/>
      <c r="BU663"/>
      <c r="BV663"/>
      <c r="BW663"/>
      <c r="BX663"/>
      <c r="BY663"/>
      <c r="BZ663"/>
      <c r="CA663"/>
      <c r="CB663"/>
      <c r="CC663"/>
      <c r="CD663"/>
      <c r="CE663"/>
      <c r="CF663"/>
      <c r="CG663"/>
      <c r="CH663"/>
      <c r="CI663"/>
      <c r="CJ663"/>
      <c r="CK663"/>
      <c r="CL663"/>
      <c r="CM663"/>
      <c r="CN663"/>
      <c r="CO663"/>
      <c r="CP663"/>
      <c r="CQ663"/>
      <c r="CR663"/>
      <c r="CS663"/>
      <c r="CT663"/>
      <c r="CU663"/>
      <c r="CV663"/>
      <c r="CW663"/>
      <c r="CX663"/>
      <c r="CY663"/>
      <c r="CZ663"/>
      <c r="DA663"/>
      <c r="DB663"/>
      <c r="DC663"/>
      <c r="DD663"/>
      <c r="DE663"/>
      <c r="DF663"/>
      <c r="DG663"/>
      <c r="DH663"/>
      <c r="DI663"/>
      <c r="DJ663"/>
      <c r="DK663"/>
      <c r="DL663"/>
      <c r="DM663"/>
      <c r="DN663"/>
      <c r="DO663"/>
      <c r="DP663"/>
      <c r="DQ663"/>
      <c r="DR663"/>
      <c r="DS663"/>
      <c r="DT663"/>
      <c r="DU663"/>
      <c r="DV663"/>
      <c r="DW663"/>
      <c r="DX663"/>
      <c r="DY663"/>
      <c r="DZ663"/>
      <c r="EA663"/>
      <c r="EB663"/>
      <c r="EC663"/>
      <c r="ED663"/>
      <c r="EE663"/>
      <c r="EF663"/>
      <c r="EG663"/>
      <c r="EH663"/>
      <c r="EI663"/>
      <c r="EJ663"/>
      <c r="EK663"/>
      <c r="EL663"/>
      <c r="EM663"/>
      <c r="EN663"/>
      <c r="EO663"/>
      <c r="EP663"/>
      <c r="EQ663"/>
      <c r="ER663"/>
      <c r="ES663"/>
      <c r="ET663"/>
      <c r="EU663"/>
      <c r="EV663"/>
      <c r="EW663"/>
      <c r="EX663"/>
      <c r="EY663"/>
      <c r="EZ663"/>
      <c r="FA663"/>
      <c r="FB663"/>
      <c r="FC663"/>
      <c r="FD663"/>
      <c r="FE663"/>
      <c r="FF663"/>
      <c r="FG663"/>
      <c r="FH663"/>
      <c r="FI663"/>
      <c r="FJ663"/>
      <c r="FK663"/>
      <c r="FL663"/>
      <c r="FM663"/>
      <c r="FN663"/>
      <c r="FO663"/>
      <c r="FP663"/>
      <c r="FQ663"/>
      <c r="FR663"/>
      <c r="FS663"/>
      <c r="FT663"/>
      <c r="FU663"/>
      <c r="FV663"/>
      <c r="FW663"/>
      <c r="FX663"/>
      <c r="FY663"/>
      <c r="FZ663"/>
      <c r="GA663"/>
      <c r="GB663"/>
      <c r="GC663"/>
      <c r="GD663"/>
      <c r="GE663"/>
      <c r="GF663"/>
      <c r="GG663"/>
      <c r="GH663"/>
      <c r="GI663"/>
      <c r="GJ663"/>
      <c r="GK663"/>
      <c r="GL663"/>
      <c r="GM663"/>
      <c r="GN663"/>
      <c r="GO663"/>
      <c r="GP663"/>
      <c r="GQ663"/>
      <c r="GR663"/>
      <c r="GS663"/>
      <c r="GT663"/>
      <c r="GU663"/>
      <c r="GV663"/>
      <c r="GW663"/>
      <c r="GX663"/>
      <c r="GY663"/>
      <c r="GZ663"/>
      <c r="HA663"/>
      <c r="HB663"/>
      <c r="HC663"/>
      <c r="HD663"/>
      <c r="HE663"/>
      <c r="HF663"/>
      <c r="HG663"/>
      <c r="HH663"/>
      <c r="HI663"/>
      <c r="HJ663"/>
      <c r="HK663"/>
      <c r="HL663"/>
      <c r="HM663"/>
      <c r="HN663"/>
      <c r="HO663"/>
      <c r="HP663"/>
      <c r="HQ663"/>
      <c r="HR663"/>
      <c r="HS663"/>
      <c r="HT663"/>
      <c r="HU663"/>
      <c r="HV663"/>
      <c r="HW663"/>
      <c r="HX663"/>
      <c r="HY663"/>
      <c r="HZ663"/>
      <c r="IA663"/>
      <c r="IB663"/>
      <c r="IC663"/>
      <c r="ID663"/>
      <c r="IE663"/>
      <c r="IF663"/>
      <c r="IG663"/>
      <c r="IH663"/>
      <c r="II663"/>
      <c r="IJ663"/>
      <c r="IK663"/>
      <c r="IL663"/>
      <c r="IM663"/>
      <c r="IN663"/>
      <c r="IO663"/>
      <c r="IP663"/>
      <c r="IQ663"/>
      <c r="IR663"/>
      <c r="IS663"/>
      <c r="IT663"/>
      <c r="IU663"/>
      <c r="IV663"/>
    </row>
    <row r="664" spans="1:256" s="5" customFormat="1" hidden="1" outlineLevel="2">
      <c r="A664" s="20"/>
      <c r="B664" s="20"/>
      <c r="C664" s="38"/>
      <c r="D664" s="641"/>
      <c r="E664" s="287">
        <v>1</v>
      </c>
      <c r="F664" s="40"/>
      <c r="G664" s="312"/>
      <c r="H664" s="168">
        <f>IF(A15taxstdlife="n/a","n/a",IF(H$3&gt;(A15taxstdlife+$E664),((Input!$G$157+Input!$G$123)*$G$7)-SUM($G664:G664),((Input!$G$157+Input!$G$123)*$G$7)/A15taxstdlife))</f>
        <v>0.81713442341963238</v>
      </c>
      <c r="I664" s="168">
        <f>IF(A15taxstdlife="n/a","n/a",IF(I$3&gt;(A15taxstdlife+$E664),((Input!$G$157+Input!$G$123)*$G$7)-SUM($G664:H664),((Input!$G$157+Input!$G$123)*$G$7)/A15taxstdlife))</f>
        <v>0.81713442341963238</v>
      </c>
      <c r="J664" s="168">
        <f>IF(A15taxstdlife="n/a","n/a",IF(J$3&gt;(A15taxstdlife+$E664),((Input!$G$157+Input!$G$123)*$G$7)-SUM($G664:I664),((Input!$G$157+Input!$G$123)*$G$7)/A15taxstdlife))</f>
        <v>0.81713442341963238</v>
      </c>
      <c r="K664" s="168">
        <f>IF(A15taxstdlife="n/a","n/a",IF(K$3&gt;(A15taxstdlife+$E664),((Input!$G$157+Input!$G$123)*$G$7)-SUM($G664:J664),((Input!$G$157+Input!$G$123)*$G$7)/A15taxstdlife))</f>
        <v>0.81713442341963238</v>
      </c>
      <c r="L664" s="168">
        <f>IF(A15taxstdlife="n/a","n/a",IF(L$3&gt;(A15taxstdlife+$E664),((Input!$G$157+Input!$G$123)*$G$7)-SUM($G664:K664),((Input!$G$157+Input!$G$123)*$G$7)/A15taxstdlife))</f>
        <v>0.81713442341963238</v>
      </c>
      <c r="M664" s="168">
        <f>IF(A15taxstdlife="n/a","n/a",IF(M$3&gt;(A15taxstdlife+$E664),((Input!$G$157+Input!$G$123)*$G$7)-SUM($G664:L664),((Input!$G$157+Input!$G$123)*$G$7)/A15taxstdlife))</f>
        <v>0.81713442341963238</v>
      </c>
      <c r="N664" s="168">
        <f>IF(A15taxstdlife="n/a","n/a",IF(N$3&gt;(A15taxstdlife+$E664),((Input!$G$157+Input!$G$123)*$G$7)-SUM($G664:M664),((Input!$G$157+Input!$G$123)*$G$7)/A15taxstdlife))</f>
        <v>0.81713442341963238</v>
      </c>
      <c r="O664" s="168">
        <f>IF(A15taxstdlife="n/a","n/a",IF(O$3&gt;(A15taxstdlife+$E664),((Input!$G$157+Input!$G$123)*$G$7)-SUM($G664:N664),((Input!$G$157+Input!$G$123)*$G$7)/A15taxstdlife))</f>
        <v>0.81713442341963238</v>
      </c>
      <c r="P664" s="168">
        <f>IF(A15taxstdlife="n/a","n/a",IF(P$3&gt;(A15taxstdlife+$E664),((Input!$G$157+Input!$G$123)*$G$7)-SUM($G664:O664),((Input!$G$157+Input!$G$123)*$G$7)/A15taxstdlife))</f>
        <v>0.81713442341963238</v>
      </c>
      <c r="Q664" s="168">
        <f>IF(A15taxstdlife="n/a","n/a",IF(Q$3&gt;(A15taxstdlife+$E664),((Input!$G$157+Input!$G$123)*$G$7)-SUM($G664:P664),((Input!$G$157+Input!$G$123)*$G$7)/A15taxstdlife))</f>
        <v>0.81713442341963238</v>
      </c>
      <c r="R664" s="168">
        <f>IF(A15taxstdlife="n/a","n/a",IF(R$3&gt;(A15taxstdlife+$E664),((Input!$G$157+Input!$G$123)*$G$7)-SUM($G664:Q664),((Input!$G$157+Input!$G$123)*$G$7)/A15taxstdlife))</f>
        <v>0.49028065405178012</v>
      </c>
      <c r="S664" s="168">
        <f>IF(A15taxstdlife="n/a","n/a",IF(S$3&gt;(A15taxstdlife+$E664),((Input!$G$157+Input!$G$123)*$G$7)-SUM($G664:R664),((Input!$G$157+Input!$G$123)*$G$7)/A15taxstdlife))</f>
        <v>0</v>
      </c>
      <c r="T664" s="168">
        <f>IF(A15taxstdlife="n/a","n/a",IF(T$3&gt;(A15taxstdlife+$E664),((Input!$G$157+Input!$G$123)*$G$7)-SUM($G664:S664),((Input!$G$157+Input!$G$123)*$G$7)/A15taxstdlife))</f>
        <v>0</v>
      </c>
      <c r="U664" s="168">
        <f>IF(A15taxstdlife="n/a","n/a",IF(U$3&gt;(A15taxstdlife+$E664),((Input!$G$157+Input!$G$123)*$G$7)-SUM($G664:T664),((Input!$G$157+Input!$G$123)*$G$7)/A15taxstdlife))</f>
        <v>0</v>
      </c>
      <c r="V664" s="168">
        <f>IF(A15taxstdlife="n/a","n/a",IF(V$3&gt;(A15taxstdlife+$E664),((Input!$G$157+Input!$G$123)*$G$7)-SUM($G664:U664),((Input!$G$157+Input!$G$123)*$G$7)/A15taxstdlife))</f>
        <v>0</v>
      </c>
      <c r="W664" s="168">
        <f>IF(A15taxstdlife="n/a","n/a",IF(W$3&gt;(A15taxstdlife+$E664),((Input!$G$157+Input!$G$123)*$G$7)-SUM($G664:V664),((Input!$G$157+Input!$G$123)*$G$7)/A15taxstdlife))</f>
        <v>0</v>
      </c>
      <c r="X664" s="168">
        <f>IF(A15taxstdlife="n/a","n/a",IF(X$3&gt;(A15taxstdlife+$E664),((Input!$G$157+Input!$G$123)*$G$7)-SUM($G664:W664),((Input!$G$157+Input!$G$123)*$G$7)/A15taxstdlife))</f>
        <v>0</v>
      </c>
      <c r="Y664" s="168">
        <f>IF(A15taxstdlife="n/a","n/a",IF(Y$3&gt;(A15taxstdlife+$E664),((Input!$G$157+Input!$G$123)*$G$7)-SUM($G664:X664),((Input!$G$157+Input!$G$123)*$G$7)/A15taxstdlife))</f>
        <v>0</v>
      </c>
      <c r="Z664" s="168">
        <f>IF(A15taxstdlife="n/a","n/a",IF(Z$3&gt;(A15taxstdlife+$E664),((Input!$G$157+Input!$G$123)*$G$7)-SUM($G664:Y664),((Input!$G$157+Input!$G$123)*$G$7)/A15taxstdlife))</f>
        <v>0</v>
      </c>
      <c r="AA664" s="168">
        <f>IF(A15taxstdlife="n/a","n/a",IF(AA$3&gt;(A15taxstdlife+$E664),((Input!$G$157+Input!$G$123)*$G$7)-SUM($G664:Z664),((Input!$G$157+Input!$G$123)*$G$7)/A15taxstdlife))</f>
        <v>0</v>
      </c>
      <c r="AB664" s="168">
        <f>IF(A15taxstdlife="n/a","n/a",IF(AB$3&gt;(A15taxstdlife+$E664),((Input!$G$157+Input!$G$123)*$G$7)-SUM($G664:AA664),((Input!$G$157+Input!$G$123)*$G$7)/A15taxstdlife))</f>
        <v>0</v>
      </c>
      <c r="AC664" s="168">
        <f>IF(A15taxstdlife="n/a","n/a",IF(AC$3&gt;(A15taxstdlife+$E664),((Input!$G$157+Input!$G$123)*$G$7)-SUM($G664:AB664),((Input!$G$157+Input!$G$123)*$G$7)/A15taxstdlife))</f>
        <v>0</v>
      </c>
      <c r="AD664" s="168">
        <f>IF(A15taxstdlife="n/a","n/a",IF(AD$3&gt;(A15taxstdlife+$E664),((Input!$G$157+Input!$G$123)*$G$7)-SUM($G664:AC664),((Input!$G$157+Input!$G$123)*$G$7)/A15taxstdlife))</f>
        <v>0</v>
      </c>
      <c r="AE664" s="168">
        <f>IF(A15taxstdlife="n/a","n/a",IF(AE$3&gt;(A15taxstdlife+$E664),((Input!$G$157+Input!$G$123)*$G$7)-SUM($G664:AD664),((Input!$G$157+Input!$G$123)*$G$7)/A15taxstdlife))</f>
        <v>0</v>
      </c>
      <c r="AF664" s="168">
        <f>IF(A15taxstdlife="n/a","n/a",IF(AF$3&gt;(A15taxstdlife+$E664),((Input!$G$157+Input!$G$123)*$G$7)-SUM($G664:AE664),((Input!$G$157+Input!$G$123)*$G$7)/A15taxstdlife))</f>
        <v>0</v>
      </c>
      <c r="AG664" s="168">
        <f>IF(A15taxstdlife="n/a","n/a",IF(AG$3&gt;(A15taxstdlife+$E664),((Input!$G$157+Input!$G$123)*$G$7)-SUM($G664:AF664),((Input!$G$157+Input!$G$123)*$G$7)/A15taxstdlife))</f>
        <v>0</v>
      </c>
      <c r="AH664" s="168">
        <f>IF(A15taxstdlife="n/a","n/a",IF(AH$3&gt;(A15taxstdlife+$E664),((Input!$G$157+Input!$G$123)*$G$7)-SUM($G664:AG664),((Input!$G$157+Input!$G$123)*$G$7)/A15taxstdlife))</f>
        <v>0</v>
      </c>
      <c r="AI664" s="168">
        <f>IF(A15taxstdlife="n/a","n/a",IF(AI$3&gt;(A15taxstdlife+$E664),((Input!$G$157+Input!$G$123)*$G$7)-SUM($G664:AH664),((Input!$G$157+Input!$G$123)*$G$7)/A15taxstdlife))</f>
        <v>0</v>
      </c>
      <c r="AJ664" s="168">
        <f>IF(A15taxstdlife="n/a","n/a",IF(AJ$3&gt;(A15taxstdlife+$E664),((Input!$G$157+Input!$G$123)*$G$7)-SUM($G664:AI664),((Input!$G$157+Input!$G$123)*$G$7)/A15taxstdlife))</f>
        <v>0</v>
      </c>
      <c r="AK664" s="168">
        <f>IF(A15taxstdlife="n/a","n/a",IF(AK$3&gt;(A15taxstdlife+$E664),((Input!$G$157+Input!$G$123)*$G$7)-SUM($G664:AJ664),((Input!$G$157+Input!$G$123)*$G$7)/A15taxstdlife))</f>
        <v>0</v>
      </c>
      <c r="AL664" s="168">
        <f>IF(A15taxstdlife="n/a","n/a",IF(AL$3&gt;(A15taxstdlife+$E664),((Input!$G$157+Input!$G$123)*$G$7)-SUM($G664:AK664),((Input!$G$157+Input!$G$123)*$G$7)/A15taxstdlife))</f>
        <v>0</v>
      </c>
      <c r="AM664" s="168">
        <f>IF(A15taxstdlife="n/a","n/a",IF(AM$3&gt;(A15taxstdlife+$E664),((Input!$G$157+Input!$G$123)*$G$7)-SUM($G664:AL664),((Input!$G$157+Input!$G$123)*$G$7)/A15taxstdlife))</f>
        <v>0</v>
      </c>
      <c r="AN664" s="168">
        <f>IF(A15taxstdlife="n/a","n/a",IF(AN$3&gt;(A15taxstdlife+$E664),((Input!$G$157+Input!$G$123)*$G$7)-SUM($G664:AM664),((Input!$G$157+Input!$G$123)*$G$7)/A15taxstdlife))</f>
        <v>0</v>
      </c>
      <c r="AO664" s="168">
        <f>IF(A15taxstdlife="n/a","n/a",IF(AO$3&gt;(A15taxstdlife+$E664),((Input!$G$157+Input!$G$123)*$G$7)-SUM($G664:AN664),((Input!$G$157+Input!$G$123)*$G$7)/A15taxstdlife))</f>
        <v>0</v>
      </c>
      <c r="AP664" s="168">
        <f>IF(A15taxstdlife="n/a","n/a",IF(AP$3&gt;(A15taxstdlife+$E664),((Input!$G$157+Input!$G$123)*$G$7)-SUM($G664:AO664),((Input!$G$157+Input!$G$123)*$G$7)/A15taxstdlife))</f>
        <v>0</v>
      </c>
      <c r="AQ664" s="168">
        <f>IF(A15taxstdlife="n/a","n/a",IF(AQ$3&gt;(A15taxstdlife+$E664),((Input!$G$157+Input!$G$123)*$G$7)-SUM($G664:AP664),((Input!$G$157+Input!$G$123)*$G$7)/A15taxstdlife))</f>
        <v>0</v>
      </c>
      <c r="AR664" s="168">
        <f>IF(A15taxstdlife="n/a","n/a",IF(AR$3&gt;(A15taxstdlife+$E664),((Input!$G$157+Input!$G$123)*$G$7)-SUM($G664:AQ664),((Input!$G$157+Input!$G$123)*$G$7)/A15taxstdlife))</f>
        <v>0</v>
      </c>
      <c r="AS664" s="168">
        <f>IF(A15taxstdlife="n/a","n/a",IF(AS$3&gt;(A15taxstdlife+$E664),((Input!$G$157+Input!$G$123)*$G$7)-SUM($G664:AR664),((Input!$G$157+Input!$G$123)*$G$7)/A15taxstdlife))</f>
        <v>0</v>
      </c>
      <c r="AT664" s="168">
        <f>IF(A15taxstdlife="n/a","n/a",IF(AT$3&gt;(A15taxstdlife+$E664),((Input!$G$157+Input!$G$123)*$G$7)-SUM($G664:AS664),((Input!$G$157+Input!$G$123)*$G$7)/A15taxstdlife))</f>
        <v>0</v>
      </c>
      <c r="AU664" s="168">
        <f>IF(A15taxstdlife="n/a","n/a",IF(AU$3&gt;(A15taxstdlife+$E664),((Input!$G$157+Input!$G$123)*$G$7)-SUM($G664:AT664),((Input!$G$157+Input!$G$123)*$G$7)/A15taxstdlife))</f>
        <v>0</v>
      </c>
      <c r="AV664" s="168">
        <f>IF(A15taxstdlife="n/a","n/a",IF(AV$3&gt;(A15taxstdlife+$E664),((Input!$G$157+Input!$G$123)*$G$7)-SUM($G664:AU664),((Input!$G$157+Input!$G$123)*$G$7)/A15taxstdlife))</f>
        <v>0</v>
      </c>
      <c r="AW664" s="168">
        <f>IF(A15taxstdlife="n/a","n/a",IF(AW$3&gt;(A15taxstdlife+$E664),((Input!$G$157+Input!$G$123)*$G$7)-SUM($G664:AV664),((Input!$G$157+Input!$G$123)*$G$7)/A15taxstdlife))</f>
        <v>0</v>
      </c>
      <c r="AX664" s="168">
        <f>IF(A15taxstdlife="n/a","n/a",IF(AX$3&gt;(A15taxstdlife+$E664),((Input!$G$157+Input!$G$123)*$G$7)-SUM($G664:AW664),((Input!$G$157+Input!$G$123)*$G$7)/A15taxstdlife))</f>
        <v>0</v>
      </c>
      <c r="AY664" s="168">
        <f>IF(A15taxstdlife="n/a","n/a",IF(AY$3&gt;(A15taxstdlife+$E664),((Input!$G$157+Input!$G$123)*$G$7)-SUM($G664:AX664),((Input!$G$157+Input!$G$123)*$G$7)/A15taxstdlife))</f>
        <v>0</v>
      </c>
      <c r="AZ664" s="168">
        <f>IF(A15taxstdlife="n/a","n/a",IF(AZ$3&gt;(A15taxstdlife+$E664),((Input!$G$157+Input!$G$123)*$G$7)-SUM($G664:AY664),((Input!$G$157+Input!$G$123)*$G$7)/A15taxstdlife))</f>
        <v>0</v>
      </c>
      <c r="BA664" s="168">
        <f>IF(A15taxstdlife="n/a","n/a",IF(BA$3&gt;(A15taxstdlife+$E664),((Input!$G$157+Input!$G$123)*$G$7)-SUM($G664:AZ664),((Input!$G$157+Input!$G$123)*$G$7)/A15taxstdlife))</f>
        <v>0</v>
      </c>
      <c r="BB664" s="168">
        <f>IF(A15taxstdlife="n/a","n/a",IF(BB$3&gt;(A15taxstdlife+$E664),((Input!$G$157+Input!$G$123)*$G$7)-SUM($G664:BA664),((Input!$G$157+Input!$G$123)*$G$7)/A15taxstdlife))</f>
        <v>0</v>
      </c>
      <c r="BC664" s="168">
        <f>IF(A15taxstdlife="n/a","n/a",IF(BC$3&gt;(A15taxstdlife+$E664),((Input!$G$157+Input!$G$123)*$G$7)-SUM($G664:BB664),((Input!$G$157+Input!$G$123)*$G$7)/A15taxstdlife))</f>
        <v>0</v>
      </c>
      <c r="BD664" s="168">
        <f>IF(A15taxstdlife="n/a","n/a",IF(BD$3&gt;(A15taxstdlife+$E664),((Input!$G$157+Input!$G$123)*$G$7)-SUM($G664:BC664),((Input!$G$157+Input!$G$123)*$G$7)/A15taxstdlife))</f>
        <v>0</v>
      </c>
      <c r="BE664" s="168">
        <f>IF(A15taxstdlife="n/a","n/a",IF(BE$3&gt;(A15taxstdlife+$E664),((Input!$G$157+Input!$G$123)*$G$7)-SUM($G664:BD664),((Input!$G$157+Input!$G$123)*$G$7)/A15taxstdlife))</f>
        <v>0</v>
      </c>
      <c r="BF664" s="168">
        <f>IF(A15taxstdlife="n/a","n/a",IF(BF$3&gt;(A15taxstdlife+$E664),((Input!$G$157+Input!$G$123)*$G$7)-SUM($G664:BE664),((Input!$G$157+Input!$G$123)*$G$7)/A15taxstdlife))</f>
        <v>0</v>
      </c>
      <c r="BG664" s="168">
        <f>IF(A15taxstdlife="n/a","n/a",IF(BG$3&gt;(A15taxstdlife+$E664),((Input!$G$157+Input!$G$123)*$G$7)-SUM($G664:BF664),((Input!$G$157+Input!$G$123)*$G$7)/A15taxstdlife))</f>
        <v>0</v>
      </c>
      <c r="BH664" s="168">
        <f>IF(A15taxstdlife="n/a","n/a",IF(BH$3&gt;(A15taxstdlife+$E664),((Input!$G$157+Input!$G$123)*$G$7)-SUM($G664:BG664),((Input!$G$157+Input!$G$123)*$G$7)/A15taxstdlife))</f>
        <v>0</v>
      </c>
      <c r="BI664" s="168">
        <f>IF(A15taxstdlife="n/a","n/a",IF(BI$3&gt;(A15taxstdlife+$E664),((Input!$G$157+Input!$G$123)*$G$7)-SUM($G664:BH664),((Input!$G$157+Input!$G$123)*$G$7)/A15taxstdlife))</f>
        <v>0</v>
      </c>
      <c r="BJ664" s="20"/>
      <c r="BK664" s="20"/>
      <c r="BL664"/>
      <c r="BM664"/>
      <c r="BN664"/>
      <c r="BO664"/>
      <c r="BP664"/>
      <c r="BQ664"/>
      <c r="BR664"/>
      <c r="BS664"/>
      <c r="BT664"/>
      <c r="BU664"/>
      <c r="BV664"/>
      <c r="BW664"/>
      <c r="BX664"/>
      <c r="BY664"/>
      <c r="BZ664"/>
      <c r="CA664"/>
      <c r="CB664"/>
      <c r="CC664"/>
      <c r="CD664"/>
      <c r="CE664"/>
      <c r="CF664"/>
      <c r="CG664"/>
      <c r="CH664"/>
      <c r="CI664"/>
      <c r="CJ664"/>
      <c r="CK664"/>
      <c r="CL664"/>
      <c r="CM664"/>
      <c r="CN664"/>
      <c r="CO664"/>
      <c r="CP664"/>
      <c r="CQ664"/>
      <c r="CR664"/>
      <c r="CS664"/>
      <c r="CT664"/>
      <c r="CU664"/>
      <c r="CV664"/>
      <c r="CW664"/>
      <c r="CX664"/>
      <c r="CY664"/>
      <c r="CZ664"/>
      <c r="DA664"/>
      <c r="DB664"/>
      <c r="DC664"/>
      <c r="DD664"/>
      <c r="DE664"/>
      <c r="DF664"/>
      <c r="DG664"/>
      <c r="DH664"/>
      <c r="DI664"/>
      <c r="DJ664"/>
      <c r="DK664"/>
      <c r="DL664"/>
      <c r="DM664"/>
      <c r="DN664"/>
      <c r="DO664"/>
      <c r="DP664"/>
      <c r="DQ664"/>
      <c r="DR664"/>
      <c r="DS664"/>
      <c r="DT664"/>
      <c r="DU664"/>
      <c r="DV664"/>
      <c r="DW664"/>
      <c r="DX664"/>
      <c r="DY664"/>
      <c r="DZ664"/>
      <c r="EA664"/>
      <c r="EB664"/>
      <c r="EC664"/>
      <c r="ED664"/>
      <c r="EE664"/>
      <c r="EF664"/>
      <c r="EG664"/>
      <c r="EH664"/>
      <c r="EI664"/>
      <c r="EJ664"/>
      <c r="EK664"/>
      <c r="EL664"/>
      <c r="EM664"/>
      <c r="EN664"/>
      <c r="EO664"/>
      <c r="EP664"/>
      <c r="EQ664"/>
      <c r="ER664"/>
      <c r="ES664"/>
      <c r="ET664"/>
      <c r="EU664"/>
      <c r="EV664"/>
      <c r="EW664"/>
      <c r="EX664"/>
      <c r="EY664"/>
      <c r="EZ664"/>
      <c r="FA664"/>
      <c r="FB664"/>
      <c r="FC664"/>
      <c r="FD664"/>
      <c r="FE664"/>
      <c r="FF664"/>
      <c r="FG664"/>
      <c r="FH664"/>
      <c r="FI664"/>
      <c r="FJ664"/>
      <c r="FK664"/>
      <c r="FL664"/>
      <c r="FM664"/>
      <c r="FN664"/>
      <c r="FO664"/>
      <c r="FP664"/>
      <c r="FQ664"/>
      <c r="FR664"/>
      <c r="FS664"/>
      <c r="FT664"/>
      <c r="FU664"/>
      <c r="FV664"/>
      <c r="FW664"/>
      <c r="FX664"/>
      <c r="FY664"/>
      <c r="FZ664"/>
      <c r="GA664"/>
      <c r="GB664"/>
      <c r="GC664"/>
      <c r="GD664"/>
      <c r="GE664"/>
      <c r="GF664"/>
      <c r="GG664"/>
      <c r="GH664"/>
      <c r="GI664"/>
      <c r="GJ664"/>
      <c r="GK664"/>
      <c r="GL664"/>
      <c r="GM664"/>
      <c r="GN664"/>
      <c r="GO664"/>
      <c r="GP664"/>
      <c r="GQ664"/>
      <c r="GR664"/>
      <c r="GS664"/>
      <c r="GT664"/>
      <c r="GU664"/>
      <c r="GV664"/>
      <c r="GW664"/>
      <c r="GX664"/>
      <c r="GY664"/>
      <c r="GZ664"/>
      <c r="HA664"/>
      <c r="HB664"/>
      <c r="HC664"/>
      <c r="HD664"/>
      <c r="HE664"/>
      <c r="HF664"/>
      <c r="HG664"/>
      <c r="HH664"/>
      <c r="HI664"/>
      <c r="HJ664"/>
      <c r="HK664"/>
      <c r="HL664"/>
      <c r="HM664"/>
      <c r="HN664"/>
      <c r="HO664"/>
      <c r="HP664"/>
      <c r="HQ664"/>
      <c r="HR664"/>
      <c r="HS664"/>
      <c r="HT664"/>
      <c r="HU664"/>
      <c r="HV664"/>
      <c r="HW664"/>
      <c r="HX664"/>
      <c r="HY664"/>
      <c r="HZ664"/>
      <c r="IA664"/>
      <c r="IB664"/>
      <c r="IC664"/>
      <c r="ID664"/>
      <c r="IE664"/>
      <c r="IF664"/>
      <c r="IG664"/>
      <c r="IH664"/>
      <c r="II664"/>
      <c r="IJ664"/>
      <c r="IK664"/>
      <c r="IL664"/>
      <c r="IM664"/>
      <c r="IN664"/>
      <c r="IO664"/>
      <c r="IP664"/>
      <c r="IQ664"/>
      <c r="IR664"/>
      <c r="IS664"/>
      <c r="IT664"/>
      <c r="IU664"/>
      <c r="IV664"/>
    </row>
    <row r="665" spans="1:256" s="5" customFormat="1" hidden="1" outlineLevel="2">
      <c r="A665" s="20"/>
      <c r="B665" s="20"/>
      <c r="C665" s="38"/>
      <c r="D665" s="641"/>
      <c r="E665" s="287">
        <v>2</v>
      </c>
      <c r="F665" s="40"/>
      <c r="G665" s="313"/>
      <c r="H665" s="314"/>
      <c r="I665" s="168">
        <f>IF(A15taxstdlife="n/a","n/a",IF(I$3&gt;(A15taxstdlife+$E665),((Input!$H$157+Input!$H$123)*$H$7)-SUM($H665:H665),((Input!$H$157+Input!$H$123)*$H$7)/A15taxstdlife))</f>
        <v>0.53394300511045656</v>
      </c>
      <c r="J665" s="168">
        <f>IF(A15taxstdlife="n/a","n/a",IF(J$3&gt;(A15taxstdlife+$E665),((Input!$H$157+Input!$H$123)*$H$7)-SUM($H665:I665),((Input!$H$157+Input!$H$123)*$H$7)/A15taxstdlife))</f>
        <v>0.53394300511045656</v>
      </c>
      <c r="K665" s="168">
        <f>IF(A15taxstdlife="n/a","n/a",IF(K$3&gt;(A15taxstdlife+$E665),((Input!$H$157+Input!$H$123)*$H$7)-SUM($H665:J665),((Input!$H$157+Input!$H$123)*$H$7)/A15taxstdlife))</f>
        <v>0.53394300511045656</v>
      </c>
      <c r="L665" s="168">
        <f>IF(A15taxstdlife="n/a","n/a",IF(L$3&gt;(A15taxstdlife+$E665),((Input!$H$157+Input!$H$123)*$H$7)-SUM($H665:K665),((Input!$H$157+Input!$H$123)*$H$7)/A15taxstdlife))</f>
        <v>0.53394300511045656</v>
      </c>
      <c r="M665" s="168">
        <f>IF(A15taxstdlife="n/a","n/a",IF(M$3&gt;(A15taxstdlife+$E665),((Input!$H$157+Input!$H$123)*$H$7)-SUM($H665:L665),((Input!$H$157+Input!$H$123)*$H$7)/A15taxstdlife))</f>
        <v>0.53394300511045656</v>
      </c>
      <c r="N665" s="168">
        <f>IF(A15taxstdlife="n/a","n/a",IF(N$3&gt;(A15taxstdlife+$E665),((Input!$H$157+Input!$H$123)*$H$7)-SUM($H665:M665),((Input!$H$157+Input!$H$123)*$H$7)/A15taxstdlife))</f>
        <v>0.53394300511045656</v>
      </c>
      <c r="O665" s="168">
        <f>IF(A15taxstdlife="n/a","n/a",IF(O$3&gt;(A15taxstdlife+$E665),((Input!$H$157+Input!$H$123)*$H$7)-SUM($H665:N665),((Input!$H$157+Input!$H$123)*$H$7)/A15taxstdlife))</f>
        <v>0.53394300511045656</v>
      </c>
      <c r="P665" s="168">
        <f>IF(A15taxstdlife="n/a","n/a",IF(P$3&gt;(A15taxstdlife+$E665),((Input!$H$157+Input!$H$123)*$H$7)-SUM($H665:O665),((Input!$H$157+Input!$H$123)*$H$7)/A15taxstdlife))</f>
        <v>0.53394300511045656</v>
      </c>
      <c r="Q665" s="168">
        <f>IF(A15taxstdlife="n/a","n/a",IF(Q$3&gt;(A15taxstdlife+$E665),((Input!$H$157+Input!$H$123)*$H$7)-SUM($H665:P665),((Input!$H$157+Input!$H$123)*$H$7)/A15taxstdlife))</f>
        <v>0.53394300511045656</v>
      </c>
      <c r="R665" s="168">
        <f>IF(A15taxstdlife="n/a","n/a",IF(R$3&gt;(A15taxstdlife+$E665),((Input!$H$157+Input!$H$123)*$H$7)-SUM($H665:Q665),((Input!$H$157+Input!$H$123)*$H$7)/A15taxstdlife))</f>
        <v>0.53394300511045656</v>
      </c>
      <c r="S665" s="168">
        <f>IF(A15taxstdlife="n/a","n/a",IF(S$3&gt;(A15taxstdlife+$E665),((Input!$H$157+Input!$H$123)*$H$7)-SUM($H665:R665),((Input!$H$157+Input!$H$123)*$H$7)/A15taxstdlife))</f>
        <v>0.32036580306627283</v>
      </c>
      <c r="T665" s="168">
        <f>IF(A15taxstdlife="n/a","n/a",IF(T$3&gt;(A15taxstdlife+$E665),((Input!$H$157+Input!$H$123)*$H$7)-SUM($H665:S665),((Input!$H$157+Input!$H$123)*$H$7)/A15taxstdlife))</f>
        <v>0</v>
      </c>
      <c r="U665" s="168">
        <f>IF(A15taxstdlife="n/a","n/a",IF(U$3&gt;(A15taxstdlife+$E665),((Input!$H$157+Input!$H$123)*$H$7)-SUM($H665:T665),((Input!$H$157+Input!$H$123)*$H$7)/A15taxstdlife))</f>
        <v>0</v>
      </c>
      <c r="V665" s="168">
        <f>IF(A15taxstdlife="n/a","n/a",IF(V$3&gt;(A15taxstdlife+$E665),((Input!$H$157+Input!$H$123)*$H$7)-SUM($H665:U665),((Input!$H$157+Input!$H$123)*$H$7)/A15taxstdlife))</f>
        <v>0</v>
      </c>
      <c r="W665" s="168">
        <f>IF(A15taxstdlife="n/a","n/a",IF(W$3&gt;(A15taxstdlife+$E665),((Input!$H$157+Input!$H$123)*$H$7)-SUM($H665:V665),((Input!$H$157+Input!$H$123)*$H$7)/A15taxstdlife))</f>
        <v>0</v>
      </c>
      <c r="X665" s="168">
        <f>IF(A15taxstdlife="n/a","n/a",IF(X$3&gt;(A15taxstdlife+$E665),((Input!$H$157+Input!$H$123)*$H$7)-SUM($H665:W665),((Input!$H$157+Input!$H$123)*$H$7)/A15taxstdlife))</f>
        <v>0</v>
      </c>
      <c r="Y665" s="168">
        <f>IF(A15taxstdlife="n/a","n/a",IF(Y$3&gt;(A15taxstdlife+$E665),((Input!$H$157+Input!$H$123)*$H$7)-SUM($H665:X665),((Input!$H$157+Input!$H$123)*$H$7)/A15taxstdlife))</f>
        <v>0</v>
      </c>
      <c r="Z665" s="168">
        <f>IF(A15taxstdlife="n/a","n/a",IF(Z$3&gt;(A15taxstdlife+$E665),((Input!$H$157+Input!$H$123)*$H$7)-SUM($H665:Y665),((Input!$H$157+Input!$H$123)*$H$7)/A15taxstdlife))</f>
        <v>0</v>
      </c>
      <c r="AA665" s="168">
        <f>IF(A15taxstdlife="n/a","n/a",IF(AA$3&gt;(A15taxstdlife+$E665),((Input!$H$157+Input!$H$123)*$H$7)-SUM($H665:Z665),((Input!$H$157+Input!$H$123)*$H$7)/A15taxstdlife))</f>
        <v>0</v>
      </c>
      <c r="AB665" s="168">
        <f>IF(A15taxstdlife="n/a","n/a",IF(AB$3&gt;(A15taxstdlife+$E665),((Input!$H$157+Input!$H$123)*$H$7)-SUM($H665:AA665),((Input!$H$157+Input!$H$123)*$H$7)/A15taxstdlife))</f>
        <v>0</v>
      </c>
      <c r="AC665" s="168">
        <f>IF(A15taxstdlife="n/a","n/a",IF(AC$3&gt;(A15taxstdlife+$E665),((Input!$H$157+Input!$H$123)*$H$7)-SUM($H665:AB665),((Input!$H$157+Input!$H$123)*$H$7)/A15taxstdlife))</f>
        <v>0</v>
      </c>
      <c r="AD665" s="168">
        <f>IF(A15taxstdlife="n/a","n/a",IF(AD$3&gt;(A15taxstdlife+$E665),((Input!$H$157+Input!$H$123)*$H$7)-SUM($H665:AC665),((Input!$H$157+Input!$H$123)*$H$7)/A15taxstdlife))</f>
        <v>0</v>
      </c>
      <c r="AE665" s="168">
        <f>IF(A15taxstdlife="n/a","n/a",IF(AE$3&gt;(A15taxstdlife+$E665),((Input!$H$157+Input!$H$123)*$H$7)-SUM($H665:AD665),((Input!$H$157+Input!$H$123)*$H$7)/A15taxstdlife))</f>
        <v>0</v>
      </c>
      <c r="AF665" s="168">
        <f>IF(A15taxstdlife="n/a","n/a",IF(AF$3&gt;(A15taxstdlife+$E665),((Input!$H$157+Input!$H$123)*$H$7)-SUM($H665:AE665),((Input!$H$157+Input!$H$123)*$H$7)/A15taxstdlife))</f>
        <v>0</v>
      </c>
      <c r="AG665" s="168">
        <f>IF(A15taxstdlife="n/a","n/a",IF(AG$3&gt;(A15taxstdlife+$E665),((Input!$H$157+Input!$H$123)*$H$7)-SUM($H665:AF665),((Input!$H$157+Input!$H$123)*$H$7)/A15taxstdlife))</f>
        <v>0</v>
      </c>
      <c r="AH665" s="168">
        <f>IF(A15taxstdlife="n/a","n/a",IF(AH$3&gt;(A15taxstdlife+$E665),((Input!$H$157+Input!$H$123)*$H$7)-SUM($H665:AG665),((Input!$H$157+Input!$H$123)*$H$7)/A15taxstdlife))</f>
        <v>0</v>
      </c>
      <c r="AI665" s="168">
        <f>IF(A15taxstdlife="n/a","n/a",IF(AI$3&gt;(A15taxstdlife+$E665),((Input!$H$157+Input!$H$123)*$H$7)-SUM($H665:AH665),((Input!$H$157+Input!$H$123)*$H$7)/A15taxstdlife))</f>
        <v>0</v>
      </c>
      <c r="AJ665" s="168">
        <f>IF(A15taxstdlife="n/a","n/a",IF(AJ$3&gt;(A15taxstdlife+$E665),((Input!$H$157+Input!$H$123)*$H$7)-SUM($H665:AI665),((Input!$H$157+Input!$H$123)*$H$7)/A15taxstdlife))</f>
        <v>0</v>
      </c>
      <c r="AK665" s="168">
        <f>IF(A15taxstdlife="n/a","n/a",IF(AK$3&gt;(A15taxstdlife+$E665),((Input!$H$157+Input!$H$123)*$H$7)-SUM($H665:AJ665),((Input!$H$157+Input!$H$123)*$H$7)/A15taxstdlife))</f>
        <v>0</v>
      </c>
      <c r="AL665" s="168">
        <f>IF(A15taxstdlife="n/a","n/a",IF(AL$3&gt;(A15taxstdlife+$E665),((Input!$H$157+Input!$H$123)*$H$7)-SUM($H665:AK665),((Input!$H$157+Input!$H$123)*$H$7)/A15taxstdlife))</f>
        <v>0</v>
      </c>
      <c r="AM665" s="168">
        <f>IF(A15taxstdlife="n/a","n/a",IF(AM$3&gt;(A15taxstdlife+$E665),((Input!$H$157+Input!$H$123)*$H$7)-SUM($H665:AL665),((Input!$H$157+Input!$H$123)*$H$7)/A15taxstdlife))</f>
        <v>0</v>
      </c>
      <c r="AN665" s="168">
        <f>IF(A15taxstdlife="n/a","n/a",IF(AN$3&gt;(A15taxstdlife+$E665),((Input!$H$157+Input!$H$123)*$H$7)-SUM($H665:AM665),((Input!$H$157+Input!$H$123)*$H$7)/A15taxstdlife))</f>
        <v>0</v>
      </c>
      <c r="AO665" s="168">
        <f>IF(A15taxstdlife="n/a","n/a",IF(AO$3&gt;(A15taxstdlife+$E665),((Input!$H$157+Input!$H$123)*$H$7)-SUM($H665:AN665),((Input!$H$157+Input!$H$123)*$H$7)/A15taxstdlife))</f>
        <v>0</v>
      </c>
      <c r="AP665" s="168">
        <f>IF(A15taxstdlife="n/a","n/a",IF(AP$3&gt;(A15taxstdlife+$E665),((Input!$H$157+Input!$H$123)*$H$7)-SUM($H665:AO665),((Input!$H$157+Input!$H$123)*$H$7)/A15taxstdlife))</f>
        <v>0</v>
      </c>
      <c r="AQ665" s="168">
        <f>IF(A15taxstdlife="n/a","n/a",IF(AQ$3&gt;(A15taxstdlife+$E665),((Input!$H$157+Input!$H$123)*$H$7)-SUM($H665:AP665),((Input!$H$157+Input!$H$123)*$H$7)/A15taxstdlife))</f>
        <v>0</v>
      </c>
      <c r="AR665" s="168">
        <f>IF(A15taxstdlife="n/a","n/a",IF(AR$3&gt;(A15taxstdlife+$E665),((Input!$H$157+Input!$H$123)*$H$7)-SUM($H665:AQ665),((Input!$H$157+Input!$H$123)*$H$7)/A15taxstdlife))</f>
        <v>0</v>
      </c>
      <c r="AS665" s="168">
        <f>IF(A15taxstdlife="n/a","n/a",IF(AS$3&gt;(A15taxstdlife+$E665),((Input!$H$157+Input!$H$123)*$H$7)-SUM($H665:AR665),((Input!$H$157+Input!$H$123)*$H$7)/A15taxstdlife))</f>
        <v>0</v>
      </c>
      <c r="AT665" s="168">
        <f>IF(A15taxstdlife="n/a","n/a",IF(AT$3&gt;(A15taxstdlife+$E665),((Input!$H$157+Input!$H$123)*$H$7)-SUM($H665:AS665),((Input!$H$157+Input!$H$123)*$H$7)/A15taxstdlife))</f>
        <v>0</v>
      </c>
      <c r="AU665" s="168">
        <f>IF(A15taxstdlife="n/a","n/a",IF(AU$3&gt;(A15taxstdlife+$E665),((Input!$H$157+Input!$H$123)*$H$7)-SUM($H665:AT665),((Input!$H$157+Input!$H$123)*$H$7)/A15taxstdlife))</f>
        <v>0</v>
      </c>
      <c r="AV665" s="168">
        <f>IF(A15taxstdlife="n/a","n/a",IF(AV$3&gt;(A15taxstdlife+$E665),((Input!$H$157+Input!$H$123)*$H$7)-SUM($H665:AU665),((Input!$H$157+Input!$H$123)*$H$7)/A15taxstdlife))</f>
        <v>0</v>
      </c>
      <c r="AW665" s="168">
        <f>IF(A15taxstdlife="n/a","n/a",IF(AW$3&gt;(A15taxstdlife+$E665),((Input!$H$157+Input!$H$123)*$H$7)-SUM($H665:AV665),((Input!$H$157+Input!$H$123)*$H$7)/A15taxstdlife))</f>
        <v>0</v>
      </c>
      <c r="AX665" s="168">
        <f>IF(A15taxstdlife="n/a","n/a",IF(AX$3&gt;(A15taxstdlife+$E665),((Input!$H$157+Input!$H$123)*$H$7)-SUM($H665:AW665),((Input!$H$157+Input!$H$123)*$H$7)/A15taxstdlife))</f>
        <v>0</v>
      </c>
      <c r="AY665" s="168">
        <f>IF(A15taxstdlife="n/a","n/a",IF(AY$3&gt;(A15taxstdlife+$E665),((Input!$H$157+Input!$H$123)*$H$7)-SUM($H665:AX665),((Input!$H$157+Input!$H$123)*$H$7)/A15taxstdlife))</f>
        <v>0</v>
      </c>
      <c r="AZ665" s="168">
        <f>IF(A15taxstdlife="n/a","n/a",IF(AZ$3&gt;(A15taxstdlife+$E665),((Input!$H$157+Input!$H$123)*$H$7)-SUM($H665:AY665),((Input!$H$157+Input!$H$123)*$H$7)/A15taxstdlife))</f>
        <v>0</v>
      </c>
      <c r="BA665" s="168">
        <f>IF(A15taxstdlife="n/a","n/a",IF(BA$3&gt;(A15taxstdlife+$E665),((Input!$H$157+Input!$H$123)*$H$7)-SUM($H665:AZ665),((Input!$H$157+Input!$H$123)*$H$7)/A15taxstdlife))</f>
        <v>0</v>
      </c>
      <c r="BB665" s="168">
        <f>IF(A15taxstdlife="n/a","n/a",IF(BB$3&gt;(A15taxstdlife+$E665),((Input!$H$157+Input!$H$123)*$H$7)-SUM($H665:BA665),((Input!$H$157+Input!$H$123)*$H$7)/A15taxstdlife))</f>
        <v>0</v>
      </c>
      <c r="BC665" s="168">
        <f>IF(A15taxstdlife="n/a","n/a",IF(BC$3&gt;(A15taxstdlife+$E665),((Input!$H$157+Input!$H$123)*$H$7)-SUM($H665:BB665),((Input!$H$157+Input!$H$123)*$H$7)/A15taxstdlife))</f>
        <v>0</v>
      </c>
      <c r="BD665" s="168">
        <f>IF(A15taxstdlife="n/a","n/a",IF(BD$3&gt;(A15taxstdlife+$E665),((Input!$H$157+Input!$H$123)*$H$7)-SUM($H665:BC665),((Input!$H$157+Input!$H$123)*$H$7)/A15taxstdlife))</f>
        <v>0</v>
      </c>
      <c r="BE665" s="168">
        <f>IF(A15taxstdlife="n/a","n/a",IF(BE$3&gt;(A15taxstdlife+$E665),((Input!$H$157+Input!$H$123)*$H$7)-SUM($H665:BD665),((Input!$H$157+Input!$H$123)*$H$7)/A15taxstdlife))</f>
        <v>0</v>
      </c>
      <c r="BF665" s="168">
        <f>IF(A15taxstdlife="n/a","n/a",IF(BF$3&gt;(A15taxstdlife+$E665),((Input!$H$157+Input!$H$123)*$H$7)-SUM($H665:BE665),((Input!$H$157+Input!$H$123)*$H$7)/A15taxstdlife))</f>
        <v>0</v>
      </c>
      <c r="BG665" s="168">
        <f>IF(A15taxstdlife="n/a","n/a",IF(BG$3&gt;(A15taxstdlife+$E665),((Input!$H$157+Input!$H$123)*$H$7)-SUM($H665:BF665),((Input!$H$157+Input!$H$123)*$H$7)/A15taxstdlife))</f>
        <v>0</v>
      </c>
      <c r="BH665" s="168">
        <f>IF(A15taxstdlife="n/a","n/a",IF(BH$3&gt;(A15taxstdlife+$E665),((Input!$H$157+Input!$H$123)*$H$7)-SUM($H665:BG665),((Input!$H$157+Input!$H$123)*$H$7)/A15taxstdlife))</f>
        <v>0</v>
      </c>
      <c r="BI665" s="168">
        <f>IF(A15taxstdlife="n/a","n/a",IF(BI$3&gt;(A15taxstdlife+$E665),((Input!$H$157+Input!$H$123)*$H$7)-SUM($H665:BH665),((Input!$H$157+Input!$H$123)*$H$7)/A15taxstdlife))</f>
        <v>0</v>
      </c>
      <c r="BJ665" s="20"/>
      <c r="BK665" s="20"/>
      <c r="BL665"/>
      <c r="BM665"/>
      <c r="BN665"/>
      <c r="BO665"/>
      <c r="BP665"/>
      <c r="BQ665"/>
      <c r="BR665"/>
      <c r="BS665"/>
      <c r="BT665"/>
      <c r="BU665"/>
      <c r="BV665"/>
      <c r="BW665"/>
      <c r="BX665"/>
      <c r="BY665"/>
      <c r="BZ665"/>
      <c r="CA665"/>
      <c r="CB665"/>
      <c r="CC665"/>
      <c r="CD665"/>
      <c r="CE665"/>
      <c r="CF665"/>
      <c r="CG665"/>
      <c r="CH665"/>
      <c r="CI665"/>
      <c r="CJ665"/>
      <c r="CK665"/>
      <c r="CL665"/>
      <c r="CM665"/>
      <c r="CN665"/>
      <c r="CO665"/>
      <c r="CP665"/>
      <c r="CQ665"/>
      <c r="CR665"/>
      <c r="CS665"/>
      <c r="CT665"/>
      <c r="CU665"/>
      <c r="CV665"/>
      <c r="CW665"/>
      <c r="CX665"/>
      <c r="CY665"/>
      <c r="CZ665"/>
      <c r="DA665"/>
      <c r="DB665"/>
      <c r="DC665"/>
      <c r="DD665"/>
      <c r="DE665"/>
      <c r="DF665"/>
      <c r="DG665"/>
      <c r="DH665"/>
      <c r="DI665"/>
      <c r="DJ665"/>
      <c r="DK665"/>
      <c r="DL665"/>
      <c r="DM665"/>
      <c r="DN665"/>
      <c r="DO665"/>
      <c r="DP665"/>
      <c r="DQ665"/>
      <c r="DR665"/>
      <c r="DS665"/>
      <c r="DT665"/>
      <c r="DU665"/>
      <c r="DV665"/>
      <c r="DW665"/>
      <c r="DX665"/>
      <c r="DY665"/>
      <c r="DZ665"/>
      <c r="EA665"/>
      <c r="EB665"/>
      <c r="EC665"/>
      <c r="ED665"/>
      <c r="EE665"/>
      <c r="EF665"/>
      <c r="EG665"/>
      <c r="EH665"/>
      <c r="EI665"/>
      <c r="EJ665"/>
      <c r="EK665"/>
      <c r="EL665"/>
      <c r="EM665"/>
      <c r="EN665"/>
      <c r="EO665"/>
      <c r="EP665"/>
      <c r="EQ665"/>
      <c r="ER665"/>
      <c r="ES665"/>
      <c r="ET665"/>
      <c r="EU665"/>
      <c r="EV665"/>
      <c r="EW665"/>
      <c r="EX665"/>
      <c r="EY665"/>
      <c r="EZ665"/>
      <c r="FA665"/>
      <c r="FB665"/>
      <c r="FC665"/>
      <c r="FD665"/>
      <c r="FE665"/>
      <c r="FF665"/>
      <c r="FG665"/>
      <c r="FH665"/>
      <c r="FI665"/>
      <c r="FJ665"/>
      <c r="FK665"/>
      <c r="FL665"/>
      <c r="FM665"/>
      <c r="FN665"/>
      <c r="FO665"/>
      <c r="FP665"/>
      <c r="FQ665"/>
      <c r="FR665"/>
      <c r="FS665"/>
      <c r="FT665"/>
      <c r="FU665"/>
      <c r="FV665"/>
      <c r="FW665"/>
      <c r="FX665"/>
      <c r="FY665"/>
      <c r="FZ665"/>
      <c r="GA665"/>
      <c r="GB665"/>
      <c r="GC665"/>
      <c r="GD665"/>
      <c r="GE665"/>
      <c r="GF665"/>
      <c r="GG665"/>
      <c r="GH665"/>
      <c r="GI665"/>
      <c r="GJ665"/>
      <c r="GK665"/>
      <c r="GL665"/>
      <c r="GM665"/>
      <c r="GN665"/>
      <c r="GO665"/>
      <c r="GP665"/>
      <c r="GQ665"/>
      <c r="GR665"/>
      <c r="GS665"/>
      <c r="GT665"/>
      <c r="GU665"/>
      <c r="GV665"/>
      <c r="GW665"/>
      <c r="GX665"/>
      <c r="GY665"/>
      <c r="GZ665"/>
      <c r="HA665"/>
      <c r="HB665"/>
      <c r="HC665"/>
      <c r="HD665"/>
      <c r="HE665"/>
      <c r="HF665"/>
      <c r="HG665"/>
      <c r="HH665"/>
      <c r="HI665"/>
      <c r="HJ665"/>
      <c r="HK665"/>
      <c r="HL665"/>
      <c r="HM665"/>
      <c r="HN665"/>
      <c r="HO665"/>
      <c r="HP665"/>
      <c r="HQ665"/>
      <c r="HR665"/>
      <c r="HS665"/>
      <c r="HT665"/>
      <c r="HU665"/>
      <c r="HV665"/>
      <c r="HW665"/>
      <c r="HX665"/>
      <c r="HY665"/>
      <c r="HZ665"/>
      <c r="IA665"/>
      <c r="IB665"/>
      <c r="IC665"/>
      <c r="ID665"/>
      <c r="IE665"/>
      <c r="IF665"/>
      <c r="IG665"/>
      <c r="IH665"/>
      <c r="II665"/>
      <c r="IJ665"/>
      <c r="IK665"/>
      <c r="IL665"/>
      <c r="IM665"/>
      <c r="IN665"/>
      <c r="IO665"/>
      <c r="IP665"/>
      <c r="IQ665"/>
      <c r="IR665"/>
      <c r="IS665"/>
      <c r="IT665"/>
      <c r="IU665"/>
      <c r="IV665"/>
    </row>
    <row r="666" spans="1:256" s="5" customFormat="1" hidden="1" outlineLevel="2">
      <c r="A666" s="20"/>
      <c r="B666" s="20"/>
      <c r="C666" s="38"/>
      <c r="D666" s="641"/>
      <c r="E666" s="287">
        <v>3</v>
      </c>
      <c r="F666" s="40"/>
      <c r="G666" s="313"/>
      <c r="H666" s="315"/>
      <c r="I666" s="314"/>
      <c r="J666" s="168">
        <f>IF(A15taxstdlife="n/a","n/a",IF(J$3&gt;(A15taxstdlife+$E666),((Input!$I$157+Input!$I$123)*$I$7)-SUM($I666:I666),((Input!$I$157+Input!$I$123)*$I$7)/A15taxstdlife))</f>
        <v>0.70367388736987679</v>
      </c>
      <c r="K666" s="168">
        <f>IF(A15taxstdlife="n/a","n/a",IF(K$3&gt;(A15taxstdlife+$E666),((Input!$I$157+Input!$I$123)*$I$7)-SUM($I666:J666),((Input!$I$157+Input!$I$123)*$I$7)/A15taxstdlife))</f>
        <v>0.70367388736987679</v>
      </c>
      <c r="L666" s="168">
        <f>IF(A15taxstdlife="n/a","n/a",IF(L$3&gt;(A15taxstdlife+$E666),((Input!$I$157+Input!$I$123)*$I$7)-SUM($I666:K666),((Input!$I$157+Input!$I$123)*$I$7)/A15taxstdlife))</f>
        <v>0.70367388736987679</v>
      </c>
      <c r="M666" s="168">
        <f>IF(A15taxstdlife="n/a","n/a",IF(M$3&gt;(A15taxstdlife+$E666),((Input!$I$157+Input!$I$123)*$I$7)-SUM($I666:L666),((Input!$I$157+Input!$I$123)*$I$7)/A15taxstdlife))</f>
        <v>0.70367388736987679</v>
      </c>
      <c r="N666" s="168">
        <f>IF(A15taxstdlife="n/a","n/a",IF(N$3&gt;(A15taxstdlife+$E666),((Input!$I$157+Input!$I$123)*$I$7)-SUM($I666:M666),((Input!$I$157+Input!$I$123)*$I$7)/A15taxstdlife))</f>
        <v>0.70367388736987679</v>
      </c>
      <c r="O666" s="168">
        <f>IF(A15taxstdlife="n/a","n/a",IF(O$3&gt;(A15taxstdlife+$E666),((Input!$I$157+Input!$I$123)*$I$7)-SUM($I666:N666),((Input!$I$157+Input!$I$123)*$I$7)/A15taxstdlife))</f>
        <v>0.70367388736987679</v>
      </c>
      <c r="P666" s="168">
        <f>IF(A15taxstdlife="n/a","n/a",IF(P$3&gt;(A15taxstdlife+$E666),((Input!$I$157+Input!$I$123)*$I$7)-SUM($I666:O666),((Input!$I$157+Input!$I$123)*$I$7)/A15taxstdlife))</f>
        <v>0.70367388736987679</v>
      </c>
      <c r="Q666" s="168">
        <f>IF(A15taxstdlife="n/a","n/a",IF(Q$3&gt;(A15taxstdlife+$E666),((Input!$I$157+Input!$I$123)*$I$7)-SUM($I666:P666),((Input!$I$157+Input!$I$123)*$I$7)/A15taxstdlife))</f>
        <v>0.70367388736987679</v>
      </c>
      <c r="R666" s="168">
        <f>IF(A15taxstdlife="n/a","n/a",IF(R$3&gt;(A15taxstdlife+$E666),((Input!$I$157+Input!$I$123)*$I$7)-SUM($I666:Q666),((Input!$I$157+Input!$I$123)*$I$7)/A15taxstdlife))</f>
        <v>0.70367388736987679</v>
      </c>
      <c r="S666" s="168">
        <f>IF(A15taxstdlife="n/a","n/a",IF(S$3&gt;(A15taxstdlife+$E666),((Input!$I$157+Input!$I$123)*$I$7)-SUM($I666:R666),((Input!$I$157+Input!$I$123)*$I$7)/A15taxstdlife))</f>
        <v>0.70367388736987679</v>
      </c>
      <c r="T666" s="168">
        <f>IF(A15taxstdlife="n/a","n/a",IF(T$3&gt;(A15taxstdlife+$E666),((Input!$I$157+Input!$I$123)*$I$7)-SUM($I666:S666),((Input!$I$157+Input!$I$123)*$I$7)/A15taxstdlife))</f>
        <v>0.42220433242192712</v>
      </c>
      <c r="U666" s="168">
        <f>IF(A15taxstdlife="n/a","n/a",IF(U$3&gt;(A15taxstdlife+$E666),((Input!$I$157+Input!$I$123)*$I$7)-SUM($I666:T666),((Input!$I$157+Input!$I$123)*$I$7)/A15taxstdlife))</f>
        <v>0</v>
      </c>
      <c r="V666" s="168">
        <f>IF(A15taxstdlife="n/a","n/a",IF(V$3&gt;(A15taxstdlife+$E666),((Input!$I$157+Input!$I$123)*$I$7)-SUM($I666:U666),((Input!$I$157+Input!$I$123)*$I$7)/A15taxstdlife))</f>
        <v>0</v>
      </c>
      <c r="W666" s="168">
        <f>IF(A15taxstdlife="n/a","n/a",IF(W$3&gt;(A15taxstdlife+$E666),((Input!$I$157+Input!$I$123)*$I$7)-SUM($I666:V666),((Input!$I$157+Input!$I$123)*$I$7)/A15taxstdlife))</f>
        <v>0</v>
      </c>
      <c r="X666" s="168">
        <f>IF(A15taxstdlife="n/a","n/a",IF(X$3&gt;(A15taxstdlife+$E666),((Input!$I$157+Input!$I$123)*$I$7)-SUM($I666:W666),((Input!$I$157+Input!$I$123)*$I$7)/A15taxstdlife))</f>
        <v>0</v>
      </c>
      <c r="Y666" s="168">
        <f>IF(A15taxstdlife="n/a","n/a",IF(Y$3&gt;(A15taxstdlife+$E666),((Input!$I$157+Input!$I$123)*$I$7)-SUM($I666:X666),((Input!$I$157+Input!$I$123)*$I$7)/A15taxstdlife))</f>
        <v>0</v>
      </c>
      <c r="Z666" s="168">
        <f>IF(A15taxstdlife="n/a","n/a",IF(Z$3&gt;(A15taxstdlife+$E666),((Input!$I$157+Input!$I$123)*$I$7)-SUM($I666:Y666),((Input!$I$157+Input!$I$123)*$I$7)/A15taxstdlife))</f>
        <v>0</v>
      </c>
      <c r="AA666" s="168">
        <f>IF(A15taxstdlife="n/a","n/a",IF(AA$3&gt;(A15taxstdlife+$E666),((Input!$I$157+Input!$I$123)*$I$7)-SUM($I666:Z666),((Input!$I$157+Input!$I$123)*$I$7)/A15taxstdlife))</f>
        <v>0</v>
      </c>
      <c r="AB666" s="168">
        <f>IF(A15taxstdlife="n/a","n/a",IF(AB$3&gt;(A15taxstdlife+$E666),((Input!$I$157+Input!$I$123)*$I$7)-SUM($I666:AA666),((Input!$I$157+Input!$I$123)*$I$7)/A15taxstdlife))</f>
        <v>0</v>
      </c>
      <c r="AC666" s="168">
        <f>IF(A15taxstdlife="n/a","n/a",IF(AC$3&gt;(A15taxstdlife+$E666),((Input!$I$157+Input!$I$123)*$I$7)-SUM($I666:AB666),((Input!$I$157+Input!$I$123)*$I$7)/A15taxstdlife))</f>
        <v>0</v>
      </c>
      <c r="AD666" s="168">
        <f>IF(A15taxstdlife="n/a","n/a",IF(AD$3&gt;(A15taxstdlife+$E666),((Input!$I$157+Input!$I$123)*$I$7)-SUM($I666:AC666),((Input!$I$157+Input!$I$123)*$I$7)/A15taxstdlife))</f>
        <v>0</v>
      </c>
      <c r="AE666" s="168">
        <f>IF(A15taxstdlife="n/a","n/a",IF(AE$3&gt;(A15taxstdlife+$E666),((Input!$I$157+Input!$I$123)*$I$7)-SUM($I666:AD666),((Input!$I$157+Input!$I$123)*$I$7)/A15taxstdlife))</f>
        <v>0</v>
      </c>
      <c r="AF666" s="168">
        <f>IF(A15taxstdlife="n/a","n/a",IF(AF$3&gt;(A15taxstdlife+$E666),((Input!$I$157+Input!$I$123)*$I$7)-SUM($I666:AE666),((Input!$I$157+Input!$I$123)*$I$7)/A15taxstdlife))</f>
        <v>0</v>
      </c>
      <c r="AG666" s="168">
        <f>IF(A15taxstdlife="n/a","n/a",IF(AG$3&gt;(A15taxstdlife+$E666),((Input!$I$157+Input!$I$123)*$I$7)-SUM($I666:AF666),((Input!$I$157+Input!$I$123)*$I$7)/A15taxstdlife))</f>
        <v>0</v>
      </c>
      <c r="AH666" s="168">
        <f>IF(A15taxstdlife="n/a","n/a",IF(AH$3&gt;(A15taxstdlife+$E666),((Input!$I$157+Input!$I$123)*$I$7)-SUM($I666:AG666),((Input!$I$157+Input!$I$123)*$I$7)/A15taxstdlife))</f>
        <v>0</v>
      </c>
      <c r="AI666" s="168">
        <f>IF(A15taxstdlife="n/a","n/a",IF(AI$3&gt;(A15taxstdlife+$E666),((Input!$I$157+Input!$I$123)*$I$7)-SUM($I666:AH666),((Input!$I$157+Input!$I$123)*$I$7)/A15taxstdlife))</f>
        <v>0</v>
      </c>
      <c r="AJ666" s="168">
        <f>IF(A15taxstdlife="n/a","n/a",IF(AJ$3&gt;(A15taxstdlife+$E666),((Input!$I$157+Input!$I$123)*$I$7)-SUM($I666:AI666),((Input!$I$157+Input!$I$123)*$I$7)/A15taxstdlife))</f>
        <v>0</v>
      </c>
      <c r="AK666" s="168">
        <f>IF(A15taxstdlife="n/a","n/a",IF(AK$3&gt;(A15taxstdlife+$E666),((Input!$I$157+Input!$I$123)*$I$7)-SUM($I666:AJ666),((Input!$I$157+Input!$I$123)*$I$7)/A15taxstdlife))</f>
        <v>0</v>
      </c>
      <c r="AL666" s="168">
        <f>IF(A15taxstdlife="n/a","n/a",IF(AL$3&gt;(A15taxstdlife+$E666),((Input!$I$157+Input!$I$123)*$I$7)-SUM($I666:AK666),((Input!$I$157+Input!$I$123)*$I$7)/A15taxstdlife))</f>
        <v>0</v>
      </c>
      <c r="AM666" s="168">
        <f>IF(A15taxstdlife="n/a","n/a",IF(AM$3&gt;(A15taxstdlife+$E666),((Input!$I$157+Input!$I$123)*$I$7)-SUM($I666:AL666),((Input!$I$157+Input!$I$123)*$I$7)/A15taxstdlife))</f>
        <v>0</v>
      </c>
      <c r="AN666" s="168">
        <f>IF(A15taxstdlife="n/a","n/a",IF(AN$3&gt;(A15taxstdlife+$E666),((Input!$I$157+Input!$I$123)*$I$7)-SUM($I666:AM666),((Input!$I$157+Input!$I$123)*$I$7)/A15taxstdlife))</f>
        <v>0</v>
      </c>
      <c r="AO666" s="168">
        <f>IF(A15taxstdlife="n/a","n/a",IF(AO$3&gt;(A15taxstdlife+$E666),((Input!$I$157+Input!$I$123)*$I$7)-SUM($I666:AN666),((Input!$I$157+Input!$I$123)*$I$7)/A15taxstdlife))</f>
        <v>0</v>
      </c>
      <c r="AP666" s="168">
        <f>IF(A15taxstdlife="n/a","n/a",IF(AP$3&gt;(A15taxstdlife+$E666),((Input!$I$157+Input!$I$123)*$I$7)-SUM($I666:AO666),((Input!$I$157+Input!$I$123)*$I$7)/A15taxstdlife))</f>
        <v>0</v>
      </c>
      <c r="AQ666" s="168">
        <f>IF(A15taxstdlife="n/a","n/a",IF(AQ$3&gt;(A15taxstdlife+$E666),((Input!$I$157+Input!$I$123)*$I$7)-SUM($I666:AP666),((Input!$I$157+Input!$I$123)*$I$7)/A15taxstdlife))</f>
        <v>0</v>
      </c>
      <c r="AR666" s="168">
        <f>IF(A15taxstdlife="n/a","n/a",IF(AR$3&gt;(A15taxstdlife+$E666),((Input!$I$157+Input!$I$123)*$I$7)-SUM($I666:AQ666),((Input!$I$157+Input!$I$123)*$I$7)/A15taxstdlife))</f>
        <v>0</v>
      </c>
      <c r="AS666" s="168">
        <f>IF(A15taxstdlife="n/a","n/a",IF(AS$3&gt;(A15taxstdlife+$E666),((Input!$I$157+Input!$I$123)*$I$7)-SUM($I666:AR666),((Input!$I$157+Input!$I$123)*$I$7)/A15taxstdlife))</f>
        <v>0</v>
      </c>
      <c r="AT666" s="168">
        <f>IF(A15taxstdlife="n/a","n/a",IF(AT$3&gt;(A15taxstdlife+$E666),((Input!$I$157+Input!$I$123)*$I$7)-SUM($I666:AS666),((Input!$I$157+Input!$I$123)*$I$7)/A15taxstdlife))</f>
        <v>0</v>
      </c>
      <c r="AU666" s="168">
        <f>IF(A15taxstdlife="n/a","n/a",IF(AU$3&gt;(A15taxstdlife+$E666),((Input!$I$157+Input!$I$123)*$I$7)-SUM($I666:AT666),((Input!$I$157+Input!$I$123)*$I$7)/A15taxstdlife))</f>
        <v>0</v>
      </c>
      <c r="AV666" s="168">
        <f>IF(A15taxstdlife="n/a","n/a",IF(AV$3&gt;(A15taxstdlife+$E666),((Input!$I$157+Input!$I$123)*$I$7)-SUM($I666:AU666),((Input!$I$157+Input!$I$123)*$I$7)/A15taxstdlife))</f>
        <v>0</v>
      </c>
      <c r="AW666" s="168">
        <f>IF(A15taxstdlife="n/a","n/a",IF(AW$3&gt;(A15taxstdlife+$E666),((Input!$I$157+Input!$I$123)*$I$7)-SUM($I666:AV666),((Input!$I$157+Input!$I$123)*$I$7)/A15taxstdlife))</f>
        <v>0</v>
      </c>
      <c r="AX666" s="168">
        <f>IF(A15taxstdlife="n/a","n/a",IF(AX$3&gt;(A15taxstdlife+$E666),((Input!$I$157+Input!$I$123)*$I$7)-SUM($I666:AW666),((Input!$I$157+Input!$I$123)*$I$7)/A15taxstdlife))</f>
        <v>0</v>
      </c>
      <c r="AY666" s="168">
        <f>IF(A15taxstdlife="n/a","n/a",IF(AY$3&gt;(A15taxstdlife+$E666),((Input!$I$157+Input!$I$123)*$I$7)-SUM($I666:AX666),((Input!$I$157+Input!$I$123)*$I$7)/A15taxstdlife))</f>
        <v>0</v>
      </c>
      <c r="AZ666" s="168">
        <f>IF(A15taxstdlife="n/a","n/a",IF(AZ$3&gt;(A15taxstdlife+$E666),((Input!$I$157+Input!$I$123)*$I$7)-SUM($I666:AY666),((Input!$I$157+Input!$I$123)*$I$7)/A15taxstdlife))</f>
        <v>0</v>
      </c>
      <c r="BA666" s="168">
        <f>IF(A15taxstdlife="n/a","n/a",IF(BA$3&gt;(A15taxstdlife+$E666),((Input!$I$157+Input!$I$123)*$I$7)-SUM($I666:AZ666),((Input!$I$157+Input!$I$123)*$I$7)/A15taxstdlife))</f>
        <v>0</v>
      </c>
      <c r="BB666" s="168">
        <f>IF(A15taxstdlife="n/a","n/a",IF(BB$3&gt;(A15taxstdlife+$E666),((Input!$I$157+Input!$I$123)*$I$7)-SUM($I666:BA666),((Input!$I$157+Input!$I$123)*$I$7)/A15taxstdlife))</f>
        <v>0</v>
      </c>
      <c r="BC666" s="168">
        <f>IF(A15taxstdlife="n/a","n/a",IF(BC$3&gt;(A15taxstdlife+$E666),((Input!$I$157+Input!$I$123)*$I$7)-SUM($I666:BB666),((Input!$I$157+Input!$I$123)*$I$7)/A15taxstdlife))</f>
        <v>0</v>
      </c>
      <c r="BD666" s="168">
        <f>IF(A15taxstdlife="n/a","n/a",IF(BD$3&gt;(A15taxstdlife+$E666),((Input!$I$157+Input!$I$123)*$I$7)-SUM($I666:BC666),((Input!$I$157+Input!$I$123)*$I$7)/A15taxstdlife))</f>
        <v>0</v>
      </c>
      <c r="BE666" s="168">
        <f>IF(A15taxstdlife="n/a","n/a",IF(BE$3&gt;(A15taxstdlife+$E666),((Input!$I$157+Input!$I$123)*$I$7)-SUM($I666:BD666),((Input!$I$157+Input!$I$123)*$I$7)/A15taxstdlife))</f>
        <v>0</v>
      </c>
      <c r="BF666" s="168">
        <f>IF(A15taxstdlife="n/a","n/a",IF(BF$3&gt;(A15taxstdlife+$E666),((Input!$I$157+Input!$I$123)*$I$7)-SUM($I666:BE666),((Input!$I$157+Input!$I$123)*$I$7)/A15taxstdlife))</f>
        <v>0</v>
      </c>
      <c r="BG666" s="168">
        <f>IF(A15taxstdlife="n/a","n/a",IF(BG$3&gt;(A15taxstdlife+$E666),((Input!$I$157+Input!$I$123)*$I$7)-SUM($I666:BF666),((Input!$I$157+Input!$I$123)*$I$7)/A15taxstdlife))</f>
        <v>0</v>
      </c>
      <c r="BH666" s="168">
        <f>IF(A15taxstdlife="n/a","n/a",IF(BH$3&gt;(A15taxstdlife+$E666),((Input!$I$157+Input!$I$123)*$I$7)-SUM($I666:BG666),((Input!$I$157+Input!$I$123)*$I$7)/A15taxstdlife))</f>
        <v>0</v>
      </c>
      <c r="BI666" s="168">
        <f>IF(A15taxstdlife="n/a","n/a",IF(BI$3&gt;(A15taxstdlife+$E666),((Input!$I$157+Input!$I$123)*$I$7)-SUM($I666:BH666),((Input!$I$157+Input!$I$123)*$I$7)/A15taxstdlife))</f>
        <v>0</v>
      </c>
      <c r="BJ666" s="20"/>
      <c r="BK666" s="20"/>
      <c r="BL666"/>
      <c r="BM666"/>
      <c r="BN666"/>
      <c r="BO666"/>
      <c r="BP666"/>
      <c r="BQ666"/>
      <c r="BR666"/>
      <c r="BS666"/>
      <c r="BT666"/>
      <c r="BU666"/>
      <c r="BV666"/>
      <c r="BW666"/>
      <c r="BX666"/>
      <c r="BY666"/>
      <c r="BZ666"/>
      <c r="CA666"/>
      <c r="CB666"/>
      <c r="CC666"/>
      <c r="CD666"/>
      <c r="CE666"/>
      <c r="CF666"/>
      <c r="CG666"/>
      <c r="CH666"/>
      <c r="CI666"/>
      <c r="CJ666"/>
      <c r="CK666"/>
      <c r="CL666"/>
      <c r="CM666"/>
      <c r="CN666"/>
      <c r="CO666"/>
      <c r="CP666"/>
      <c r="CQ666"/>
      <c r="CR666"/>
      <c r="CS666"/>
      <c r="CT666"/>
      <c r="CU666"/>
      <c r="CV666"/>
      <c r="CW666"/>
      <c r="CX666"/>
      <c r="CY666"/>
      <c r="CZ666"/>
      <c r="DA666"/>
      <c r="DB666"/>
      <c r="DC666"/>
      <c r="DD666"/>
      <c r="DE666"/>
      <c r="DF666"/>
      <c r="DG666"/>
      <c r="DH666"/>
      <c r="DI666"/>
      <c r="DJ666"/>
      <c r="DK666"/>
      <c r="DL666"/>
      <c r="DM666"/>
      <c r="DN666"/>
      <c r="DO666"/>
      <c r="DP666"/>
      <c r="DQ666"/>
      <c r="DR666"/>
      <c r="DS666"/>
      <c r="DT666"/>
      <c r="DU666"/>
      <c r="DV666"/>
      <c r="DW666"/>
      <c r="DX666"/>
      <c r="DY666"/>
      <c r="DZ666"/>
      <c r="EA666"/>
      <c r="EB666"/>
      <c r="EC666"/>
      <c r="ED666"/>
      <c r="EE666"/>
      <c r="EF666"/>
      <c r="EG666"/>
      <c r="EH666"/>
      <c r="EI666"/>
      <c r="EJ666"/>
      <c r="EK666"/>
      <c r="EL666"/>
      <c r="EM666"/>
      <c r="EN666"/>
      <c r="EO666"/>
      <c r="EP666"/>
      <c r="EQ666"/>
      <c r="ER666"/>
      <c r="ES666"/>
      <c r="ET666"/>
      <c r="EU666"/>
      <c r="EV666"/>
      <c r="EW666"/>
      <c r="EX666"/>
      <c r="EY666"/>
      <c r="EZ666"/>
      <c r="FA666"/>
      <c r="FB666"/>
      <c r="FC666"/>
      <c r="FD666"/>
      <c r="FE666"/>
      <c r="FF666"/>
      <c r="FG666"/>
      <c r="FH666"/>
      <c r="FI666"/>
      <c r="FJ666"/>
      <c r="FK666"/>
      <c r="FL666"/>
      <c r="FM666"/>
      <c r="FN666"/>
      <c r="FO666"/>
      <c r="FP666"/>
      <c r="FQ666"/>
      <c r="FR666"/>
      <c r="FS666"/>
      <c r="FT666"/>
      <c r="FU666"/>
      <c r="FV666"/>
      <c r="FW666"/>
      <c r="FX666"/>
      <c r="FY666"/>
      <c r="FZ666"/>
      <c r="GA666"/>
      <c r="GB666"/>
      <c r="GC666"/>
      <c r="GD666"/>
      <c r="GE666"/>
      <c r="GF666"/>
      <c r="GG666"/>
      <c r="GH666"/>
      <c r="GI666"/>
      <c r="GJ666"/>
      <c r="GK666"/>
      <c r="GL666"/>
      <c r="GM666"/>
      <c r="GN666"/>
      <c r="GO666"/>
      <c r="GP666"/>
      <c r="GQ666"/>
      <c r="GR666"/>
      <c r="GS666"/>
      <c r="GT666"/>
      <c r="GU666"/>
      <c r="GV666"/>
      <c r="GW666"/>
      <c r="GX666"/>
      <c r="GY666"/>
      <c r="GZ666"/>
      <c r="HA666"/>
      <c r="HB666"/>
      <c r="HC666"/>
      <c r="HD666"/>
      <c r="HE666"/>
      <c r="HF666"/>
      <c r="HG666"/>
      <c r="HH666"/>
      <c r="HI666"/>
      <c r="HJ666"/>
      <c r="HK666"/>
      <c r="HL666"/>
      <c r="HM666"/>
      <c r="HN666"/>
      <c r="HO666"/>
      <c r="HP666"/>
      <c r="HQ666"/>
      <c r="HR666"/>
      <c r="HS666"/>
      <c r="HT666"/>
      <c r="HU666"/>
      <c r="HV666"/>
      <c r="HW666"/>
      <c r="HX666"/>
      <c r="HY666"/>
      <c r="HZ666"/>
      <c r="IA666"/>
      <c r="IB666"/>
      <c r="IC666"/>
      <c r="ID666"/>
      <c r="IE666"/>
      <c r="IF666"/>
      <c r="IG666"/>
      <c r="IH666"/>
      <c r="II666"/>
      <c r="IJ666"/>
      <c r="IK666"/>
      <c r="IL666"/>
      <c r="IM666"/>
      <c r="IN666"/>
      <c r="IO666"/>
      <c r="IP666"/>
      <c r="IQ666"/>
      <c r="IR666"/>
      <c r="IS666"/>
      <c r="IT666"/>
      <c r="IU666"/>
      <c r="IV666"/>
    </row>
    <row r="667" spans="1:256" s="5" customFormat="1" hidden="1" outlineLevel="2">
      <c r="A667" s="20"/>
      <c r="B667" s="20"/>
      <c r="C667" s="38"/>
      <c r="D667" s="641"/>
      <c r="E667" s="287">
        <v>4</v>
      </c>
      <c r="F667" s="40"/>
      <c r="G667" s="313"/>
      <c r="H667" s="315"/>
      <c r="I667" s="315"/>
      <c r="J667" s="314"/>
      <c r="K667" s="168">
        <f>IF(A15taxstdlife="n/a","n/a",IF(K$3&gt;(A15taxstdlife+$E667),((Input!$J$157+Input!$J$123)*$J$7)-SUM($J667:J667),((Input!$J$157+Input!$J$123)*$J$7)/A15taxstdlife))</f>
        <v>0.72932251057040132</v>
      </c>
      <c r="L667" s="168">
        <f>IF(A15taxstdlife="n/a","n/a",IF(L$3&gt;(A15taxstdlife+$E667),((Input!$J$157+Input!$J$123)*$J$7)-SUM($J667:K667),((Input!$J$157+Input!$J$123)*$J$7)/A15taxstdlife))</f>
        <v>0.72932251057040132</v>
      </c>
      <c r="M667" s="168">
        <f>IF(A15taxstdlife="n/a","n/a",IF(M$3&gt;(A15taxstdlife+$E667),((Input!$J$157+Input!$J$123)*$J$7)-SUM($J667:L667),((Input!$J$157+Input!$J$123)*$J$7)/A15taxstdlife))</f>
        <v>0.72932251057040132</v>
      </c>
      <c r="N667" s="168">
        <f>IF(A15taxstdlife="n/a","n/a",IF(N$3&gt;(A15taxstdlife+$E667),((Input!$J$157+Input!$J$123)*$J$7)-SUM($J667:M667),((Input!$J$157+Input!$J$123)*$J$7)/A15taxstdlife))</f>
        <v>0.72932251057040132</v>
      </c>
      <c r="O667" s="168">
        <f>IF(A15taxstdlife="n/a","n/a",IF(O$3&gt;(A15taxstdlife+$E667),((Input!$J$157+Input!$J$123)*$J$7)-SUM($J667:N667),((Input!$J$157+Input!$J$123)*$J$7)/A15taxstdlife))</f>
        <v>0.72932251057040132</v>
      </c>
      <c r="P667" s="168">
        <f>IF(A15taxstdlife="n/a","n/a",IF(P$3&gt;(A15taxstdlife+$E667),((Input!$J$157+Input!$J$123)*$J$7)-SUM($J667:O667),((Input!$J$157+Input!$J$123)*$J$7)/A15taxstdlife))</f>
        <v>0.72932251057040132</v>
      </c>
      <c r="Q667" s="168">
        <f>IF(A15taxstdlife="n/a","n/a",IF(Q$3&gt;(A15taxstdlife+$E667),((Input!$J$157+Input!$J$123)*$J$7)-SUM($J667:P667),((Input!$J$157+Input!$J$123)*$J$7)/A15taxstdlife))</f>
        <v>0.72932251057040132</v>
      </c>
      <c r="R667" s="168">
        <f>IF(A15taxstdlife="n/a","n/a",IF(R$3&gt;(A15taxstdlife+$E667),((Input!$J$157+Input!$J$123)*$J$7)-SUM($J667:Q667),((Input!$J$157+Input!$J$123)*$J$7)/A15taxstdlife))</f>
        <v>0.72932251057040132</v>
      </c>
      <c r="S667" s="168">
        <f>IF(A15taxstdlife="n/a","n/a",IF(S$3&gt;(A15taxstdlife+$E667),((Input!$J$157+Input!$J$123)*$J$7)-SUM($J667:R667),((Input!$J$157+Input!$J$123)*$J$7)/A15taxstdlife))</f>
        <v>0.72932251057040132</v>
      </c>
      <c r="T667" s="168">
        <f>IF(A15taxstdlife="n/a","n/a",IF(T$3&gt;(A15taxstdlife+$E667),((Input!$J$157+Input!$J$123)*$J$7)-SUM($J667:S667),((Input!$J$157+Input!$J$123)*$J$7)/A15taxstdlife))</f>
        <v>0.72932251057040132</v>
      </c>
      <c r="U667" s="168">
        <f>IF(A15taxstdlife="n/a","n/a",IF(U$3&gt;(A15taxstdlife+$E667),((Input!$J$157+Input!$J$123)*$J$7)-SUM($J667:T667),((Input!$J$157+Input!$J$123)*$J$7)/A15taxstdlife))</f>
        <v>0.43759350634223981</v>
      </c>
      <c r="V667" s="168">
        <f>IF(A15taxstdlife="n/a","n/a",IF(V$3&gt;(A15taxstdlife+$E667),((Input!$J$157+Input!$J$123)*$J$7)-SUM($J667:U667),((Input!$J$157+Input!$J$123)*$J$7)/A15taxstdlife))</f>
        <v>0</v>
      </c>
      <c r="W667" s="168">
        <f>IF(A15taxstdlife="n/a","n/a",IF(W$3&gt;(A15taxstdlife+$E667),((Input!$J$157+Input!$J$123)*$J$7)-SUM($J667:V667),((Input!$J$157+Input!$J$123)*$J$7)/A15taxstdlife))</f>
        <v>0</v>
      </c>
      <c r="X667" s="168">
        <f>IF(A15taxstdlife="n/a","n/a",IF(X$3&gt;(A15taxstdlife+$E667),((Input!$J$157+Input!$J$123)*$J$7)-SUM($J667:W667),((Input!$J$157+Input!$J$123)*$J$7)/A15taxstdlife))</f>
        <v>0</v>
      </c>
      <c r="Y667" s="168">
        <f>IF(A15taxstdlife="n/a","n/a",IF(Y$3&gt;(A15taxstdlife+$E667),((Input!$J$157+Input!$J$123)*$J$7)-SUM($J667:X667),((Input!$J$157+Input!$J$123)*$J$7)/A15taxstdlife))</f>
        <v>0</v>
      </c>
      <c r="Z667" s="168">
        <f>IF(A15taxstdlife="n/a","n/a",IF(Z$3&gt;(A15taxstdlife+$E667),((Input!$J$157+Input!$J$123)*$J$7)-SUM($J667:Y667),((Input!$J$157+Input!$J$123)*$J$7)/A15taxstdlife))</f>
        <v>0</v>
      </c>
      <c r="AA667" s="168">
        <f>IF(A15taxstdlife="n/a","n/a",IF(AA$3&gt;(A15taxstdlife+$E667),((Input!$J$157+Input!$J$123)*$J$7)-SUM($J667:Z667),((Input!$J$157+Input!$J$123)*$J$7)/A15taxstdlife))</f>
        <v>0</v>
      </c>
      <c r="AB667" s="168">
        <f>IF(A15taxstdlife="n/a","n/a",IF(AB$3&gt;(A15taxstdlife+$E667),((Input!$J$157+Input!$J$123)*$J$7)-SUM($J667:AA667),((Input!$J$157+Input!$J$123)*$J$7)/A15taxstdlife))</f>
        <v>0</v>
      </c>
      <c r="AC667" s="168">
        <f>IF(A15taxstdlife="n/a","n/a",IF(AC$3&gt;(A15taxstdlife+$E667),((Input!$J$157+Input!$J$123)*$J$7)-SUM($J667:AB667),((Input!$J$157+Input!$J$123)*$J$7)/A15taxstdlife))</f>
        <v>0</v>
      </c>
      <c r="AD667" s="168">
        <f>IF(A15taxstdlife="n/a","n/a",IF(AD$3&gt;(A15taxstdlife+$E667),((Input!$J$157+Input!$J$123)*$J$7)-SUM($J667:AC667),((Input!$J$157+Input!$J$123)*$J$7)/A15taxstdlife))</f>
        <v>0</v>
      </c>
      <c r="AE667" s="168">
        <f>IF(A15taxstdlife="n/a","n/a",IF(AE$3&gt;(A15taxstdlife+$E667),((Input!$J$157+Input!$J$123)*$J$7)-SUM($J667:AD667),((Input!$J$157+Input!$J$123)*$J$7)/A15taxstdlife))</f>
        <v>0</v>
      </c>
      <c r="AF667" s="168">
        <f>IF(A15taxstdlife="n/a","n/a",IF(AF$3&gt;(A15taxstdlife+$E667),((Input!$J$157+Input!$J$123)*$J$7)-SUM($J667:AE667),((Input!$J$157+Input!$J$123)*$J$7)/A15taxstdlife))</f>
        <v>0</v>
      </c>
      <c r="AG667" s="168">
        <f>IF(A15taxstdlife="n/a","n/a",IF(AG$3&gt;(A15taxstdlife+$E667),((Input!$J$157+Input!$J$123)*$J$7)-SUM($J667:AF667),((Input!$J$157+Input!$J$123)*$J$7)/A15taxstdlife))</f>
        <v>0</v>
      </c>
      <c r="AH667" s="168">
        <f>IF(A15taxstdlife="n/a","n/a",IF(AH$3&gt;(A15taxstdlife+$E667),((Input!$J$157+Input!$J$123)*$J$7)-SUM($J667:AG667),((Input!$J$157+Input!$J$123)*$J$7)/A15taxstdlife))</f>
        <v>0</v>
      </c>
      <c r="AI667" s="168">
        <f>IF(A15taxstdlife="n/a","n/a",IF(AI$3&gt;(A15taxstdlife+$E667),((Input!$J$157+Input!$J$123)*$J$7)-SUM($J667:AH667),((Input!$J$157+Input!$J$123)*$J$7)/A15taxstdlife))</f>
        <v>0</v>
      </c>
      <c r="AJ667" s="168">
        <f>IF(A15taxstdlife="n/a","n/a",IF(AJ$3&gt;(A15taxstdlife+$E667),((Input!$J$157+Input!$J$123)*$J$7)-SUM($J667:AI667),((Input!$J$157+Input!$J$123)*$J$7)/A15taxstdlife))</f>
        <v>0</v>
      </c>
      <c r="AK667" s="168">
        <f>IF(A15taxstdlife="n/a","n/a",IF(AK$3&gt;(A15taxstdlife+$E667),((Input!$J$157+Input!$J$123)*$J$7)-SUM($J667:AJ667),((Input!$J$157+Input!$J$123)*$J$7)/A15taxstdlife))</f>
        <v>0</v>
      </c>
      <c r="AL667" s="168">
        <f>IF(A15taxstdlife="n/a","n/a",IF(AL$3&gt;(A15taxstdlife+$E667),((Input!$J$157+Input!$J$123)*$J$7)-SUM($J667:AK667),((Input!$J$157+Input!$J$123)*$J$7)/A15taxstdlife))</f>
        <v>0</v>
      </c>
      <c r="AM667" s="168">
        <f>IF(A15taxstdlife="n/a","n/a",IF(AM$3&gt;(A15taxstdlife+$E667),((Input!$J$157+Input!$J$123)*$J$7)-SUM($J667:AL667),((Input!$J$157+Input!$J$123)*$J$7)/A15taxstdlife))</f>
        <v>0</v>
      </c>
      <c r="AN667" s="168">
        <f>IF(A15taxstdlife="n/a","n/a",IF(AN$3&gt;(A15taxstdlife+$E667),((Input!$J$157+Input!$J$123)*$J$7)-SUM($J667:AM667),((Input!$J$157+Input!$J$123)*$J$7)/A15taxstdlife))</f>
        <v>0</v>
      </c>
      <c r="AO667" s="168">
        <f>IF(A15taxstdlife="n/a","n/a",IF(AO$3&gt;(A15taxstdlife+$E667),((Input!$J$157+Input!$J$123)*$J$7)-SUM($J667:AN667),((Input!$J$157+Input!$J$123)*$J$7)/A15taxstdlife))</f>
        <v>0</v>
      </c>
      <c r="AP667" s="168">
        <f>IF(A15taxstdlife="n/a","n/a",IF(AP$3&gt;(A15taxstdlife+$E667),((Input!$J$157+Input!$J$123)*$J$7)-SUM($J667:AO667),((Input!$J$157+Input!$J$123)*$J$7)/A15taxstdlife))</f>
        <v>0</v>
      </c>
      <c r="AQ667" s="168">
        <f>IF(A15taxstdlife="n/a","n/a",IF(AQ$3&gt;(A15taxstdlife+$E667),((Input!$J$157+Input!$J$123)*$J$7)-SUM($J667:AP667),((Input!$J$157+Input!$J$123)*$J$7)/A15taxstdlife))</f>
        <v>0</v>
      </c>
      <c r="AR667" s="168">
        <f>IF(A15taxstdlife="n/a","n/a",IF(AR$3&gt;(A15taxstdlife+$E667),((Input!$J$157+Input!$J$123)*$J$7)-SUM($J667:AQ667),((Input!$J$157+Input!$J$123)*$J$7)/A15taxstdlife))</f>
        <v>0</v>
      </c>
      <c r="AS667" s="168">
        <f>IF(A15taxstdlife="n/a","n/a",IF(AS$3&gt;(A15taxstdlife+$E667),((Input!$J$157+Input!$J$123)*$J$7)-SUM($J667:AR667),((Input!$J$157+Input!$J$123)*$J$7)/A15taxstdlife))</f>
        <v>0</v>
      </c>
      <c r="AT667" s="168">
        <f>IF(A15taxstdlife="n/a","n/a",IF(AT$3&gt;(A15taxstdlife+$E667),((Input!$J$157+Input!$J$123)*$J$7)-SUM($J667:AS667),((Input!$J$157+Input!$J$123)*$J$7)/A15taxstdlife))</f>
        <v>0</v>
      </c>
      <c r="AU667" s="168">
        <f>IF(A15taxstdlife="n/a","n/a",IF(AU$3&gt;(A15taxstdlife+$E667),((Input!$J$157+Input!$J$123)*$J$7)-SUM($J667:AT667),((Input!$J$157+Input!$J$123)*$J$7)/A15taxstdlife))</f>
        <v>0</v>
      </c>
      <c r="AV667" s="168">
        <f>IF(A15taxstdlife="n/a","n/a",IF(AV$3&gt;(A15taxstdlife+$E667),((Input!$J$157+Input!$J$123)*$J$7)-SUM($J667:AU667),((Input!$J$157+Input!$J$123)*$J$7)/A15taxstdlife))</f>
        <v>0</v>
      </c>
      <c r="AW667" s="168">
        <f>IF(A15taxstdlife="n/a","n/a",IF(AW$3&gt;(A15taxstdlife+$E667),((Input!$J$157+Input!$J$123)*$J$7)-SUM($J667:AV667),((Input!$J$157+Input!$J$123)*$J$7)/A15taxstdlife))</f>
        <v>0</v>
      </c>
      <c r="AX667" s="168">
        <f>IF(A15taxstdlife="n/a","n/a",IF(AX$3&gt;(A15taxstdlife+$E667),((Input!$J$157+Input!$J$123)*$J$7)-SUM($J667:AW667),((Input!$J$157+Input!$J$123)*$J$7)/A15taxstdlife))</f>
        <v>0</v>
      </c>
      <c r="AY667" s="168">
        <f>IF(A15taxstdlife="n/a","n/a",IF(AY$3&gt;(A15taxstdlife+$E667),((Input!$J$157+Input!$J$123)*$J$7)-SUM($J667:AX667),((Input!$J$157+Input!$J$123)*$J$7)/A15taxstdlife))</f>
        <v>0</v>
      </c>
      <c r="AZ667" s="168">
        <f>IF(A15taxstdlife="n/a","n/a",IF(AZ$3&gt;(A15taxstdlife+$E667),((Input!$J$157+Input!$J$123)*$J$7)-SUM($J667:AY667),((Input!$J$157+Input!$J$123)*$J$7)/A15taxstdlife))</f>
        <v>0</v>
      </c>
      <c r="BA667" s="168">
        <f>IF(A15taxstdlife="n/a","n/a",IF(BA$3&gt;(A15taxstdlife+$E667),((Input!$J$157+Input!$J$123)*$J$7)-SUM($J667:AZ667),((Input!$J$157+Input!$J$123)*$J$7)/A15taxstdlife))</f>
        <v>0</v>
      </c>
      <c r="BB667" s="168">
        <f>IF(A15taxstdlife="n/a","n/a",IF(BB$3&gt;(A15taxstdlife+$E667),((Input!$J$157+Input!$J$123)*$J$7)-SUM($J667:BA667),((Input!$J$157+Input!$J$123)*$J$7)/A15taxstdlife))</f>
        <v>0</v>
      </c>
      <c r="BC667" s="168">
        <f>IF(A15taxstdlife="n/a","n/a",IF(BC$3&gt;(A15taxstdlife+$E667),((Input!$J$157+Input!$J$123)*$J$7)-SUM($J667:BB667),((Input!$J$157+Input!$J$123)*$J$7)/A15taxstdlife))</f>
        <v>0</v>
      </c>
      <c r="BD667" s="168">
        <f>IF(A15taxstdlife="n/a","n/a",IF(BD$3&gt;(A15taxstdlife+$E667),((Input!$J$157+Input!$J$123)*$J$7)-SUM($J667:BC667),((Input!$J$157+Input!$J$123)*$J$7)/A15taxstdlife))</f>
        <v>0</v>
      </c>
      <c r="BE667" s="168">
        <f>IF(A15taxstdlife="n/a","n/a",IF(BE$3&gt;(A15taxstdlife+$E667),((Input!$J$157+Input!$J$123)*$J$7)-SUM($J667:BD667),((Input!$J$157+Input!$J$123)*$J$7)/A15taxstdlife))</f>
        <v>0</v>
      </c>
      <c r="BF667" s="168">
        <f>IF(A15taxstdlife="n/a","n/a",IF(BF$3&gt;(A15taxstdlife+$E667),((Input!$J$157+Input!$J$123)*$J$7)-SUM($J667:BE667),((Input!$J$157+Input!$J$123)*$J$7)/A15taxstdlife))</f>
        <v>0</v>
      </c>
      <c r="BG667" s="168">
        <f>IF(A15taxstdlife="n/a","n/a",IF(BG$3&gt;(A15taxstdlife+$E667),((Input!$J$157+Input!$J$123)*$J$7)-SUM($J667:BF667),((Input!$J$157+Input!$J$123)*$J$7)/A15taxstdlife))</f>
        <v>0</v>
      </c>
      <c r="BH667" s="168">
        <f>IF(A15taxstdlife="n/a","n/a",IF(BH$3&gt;(A15taxstdlife+$E667),((Input!$J$157+Input!$J$123)*$J$7)-SUM($J667:BG667),((Input!$J$157+Input!$J$123)*$J$7)/A15taxstdlife))</f>
        <v>0</v>
      </c>
      <c r="BI667" s="168">
        <f>IF(A15taxstdlife="n/a","n/a",IF(BI$3&gt;(A15taxstdlife+$E667),((Input!$J$157+Input!$J$123)*$J$7)-SUM($J667:BH667),((Input!$J$157+Input!$J$123)*$J$7)/A15taxstdlife))</f>
        <v>0</v>
      </c>
      <c r="BJ667" s="20"/>
      <c r="BK667" s="20"/>
      <c r="BL667"/>
      <c r="BM667"/>
      <c r="BN667"/>
      <c r="BO667"/>
      <c r="BP667"/>
      <c r="BQ667"/>
      <c r="BR667"/>
      <c r="BS667"/>
      <c r="BT667"/>
      <c r="BU667"/>
      <c r="BV667"/>
      <c r="BW667"/>
      <c r="BX667"/>
      <c r="BY667"/>
      <c r="BZ667"/>
      <c r="CA667"/>
      <c r="CB667"/>
      <c r="CC667"/>
      <c r="CD667"/>
      <c r="CE667"/>
      <c r="CF667"/>
      <c r="CG667"/>
      <c r="CH667"/>
      <c r="CI667"/>
      <c r="CJ667"/>
      <c r="CK667"/>
      <c r="CL667"/>
      <c r="CM667"/>
      <c r="CN667"/>
      <c r="CO667"/>
      <c r="CP667"/>
      <c r="CQ667"/>
      <c r="CR667"/>
      <c r="CS667"/>
      <c r="CT667"/>
      <c r="CU667"/>
      <c r="CV667"/>
      <c r="CW667"/>
      <c r="CX667"/>
      <c r="CY667"/>
      <c r="CZ667"/>
      <c r="DA667"/>
      <c r="DB667"/>
      <c r="DC667"/>
      <c r="DD667"/>
      <c r="DE667"/>
      <c r="DF667"/>
      <c r="DG667"/>
      <c r="DH667"/>
      <c r="DI667"/>
      <c r="DJ667"/>
      <c r="DK667"/>
      <c r="DL667"/>
      <c r="DM667"/>
      <c r="DN667"/>
      <c r="DO667"/>
      <c r="DP667"/>
      <c r="DQ667"/>
      <c r="DR667"/>
      <c r="DS667"/>
      <c r="DT667"/>
      <c r="DU667"/>
      <c r="DV667"/>
      <c r="DW667"/>
      <c r="DX667"/>
      <c r="DY667"/>
      <c r="DZ667"/>
      <c r="EA667"/>
      <c r="EB667"/>
      <c r="EC667"/>
      <c r="ED667"/>
      <c r="EE667"/>
      <c r="EF667"/>
      <c r="EG667"/>
      <c r="EH667"/>
      <c r="EI667"/>
      <c r="EJ667"/>
      <c r="EK667"/>
      <c r="EL667"/>
      <c r="EM667"/>
      <c r="EN667"/>
      <c r="EO667"/>
      <c r="EP667"/>
      <c r="EQ667"/>
      <c r="ER667"/>
      <c r="ES667"/>
      <c r="ET667"/>
      <c r="EU667"/>
      <c r="EV667"/>
      <c r="EW667"/>
      <c r="EX667"/>
      <c r="EY667"/>
      <c r="EZ667"/>
      <c r="FA667"/>
      <c r="FB667"/>
      <c r="FC667"/>
      <c r="FD667"/>
      <c r="FE667"/>
      <c r="FF667"/>
      <c r="FG667"/>
      <c r="FH667"/>
      <c r="FI667"/>
      <c r="FJ667"/>
      <c r="FK667"/>
      <c r="FL667"/>
      <c r="FM667"/>
      <c r="FN667"/>
      <c r="FO667"/>
      <c r="FP667"/>
      <c r="FQ667"/>
      <c r="FR667"/>
      <c r="FS667"/>
      <c r="FT667"/>
      <c r="FU667"/>
      <c r="FV667"/>
      <c r="FW667"/>
      <c r="FX667"/>
      <c r="FY667"/>
      <c r="FZ667"/>
      <c r="GA667"/>
      <c r="GB667"/>
      <c r="GC667"/>
      <c r="GD667"/>
      <c r="GE667"/>
      <c r="GF667"/>
      <c r="GG667"/>
      <c r="GH667"/>
      <c r="GI667"/>
      <c r="GJ667"/>
      <c r="GK667"/>
      <c r="GL667"/>
      <c r="GM667"/>
      <c r="GN667"/>
      <c r="GO667"/>
      <c r="GP667"/>
      <c r="GQ667"/>
      <c r="GR667"/>
      <c r="GS667"/>
      <c r="GT667"/>
      <c r="GU667"/>
      <c r="GV667"/>
      <c r="GW667"/>
      <c r="GX667"/>
      <c r="GY667"/>
      <c r="GZ667"/>
      <c r="HA667"/>
      <c r="HB667"/>
      <c r="HC667"/>
      <c r="HD667"/>
      <c r="HE667"/>
      <c r="HF667"/>
      <c r="HG667"/>
      <c r="HH667"/>
      <c r="HI667"/>
      <c r="HJ667"/>
      <c r="HK667"/>
      <c r="HL667"/>
      <c r="HM667"/>
      <c r="HN667"/>
      <c r="HO667"/>
      <c r="HP667"/>
      <c r="HQ667"/>
      <c r="HR667"/>
      <c r="HS667"/>
      <c r="HT667"/>
      <c r="HU667"/>
      <c r="HV667"/>
      <c r="HW667"/>
      <c r="HX667"/>
      <c r="HY667"/>
      <c r="HZ667"/>
      <c r="IA667"/>
      <c r="IB667"/>
      <c r="IC667"/>
      <c r="ID667"/>
      <c r="IE667"/>
      <c r="IF667"/>
      <c r="IG667"/>
      <c r="IH667"/>
      <c r="II667"/>
      <c r="IJ667"/>
      <c r="IK667"/>
      <c r="IL667"/>
      <c r="IM667"/>
      <c r="IN667"/>
      <c r="IO667"/>
      <c r="IP667"/>
      <c r="IQ667"/>
      <c r="IR667"/>
      <c r="IS667"/>
      <c r="IT667"/>
      <c r="IU667"/>
      <c r="IV667"/>
    </row>
    <row r="668" spans="1:256" s="5" customFormat="1" hidden="1" outlineLevel="2">
      <c r="A668" s="20"/>
      <c r="B668" s="20"/>
      <c r="C668" s="38"/>
      <c r="D668" s="641"/>
      <c r="E668" s="287">
        <v>5</v>
      </c>
      <c r="F668" s="40"/>
      <c r="G668" s="313"/>
      <c r="H668" s="315"/>
      <c r="I668" s="315"/>
      <c r="J668" s="315"/>
      <c r="K668" s="314"/>
      <c r="L668" s="168">
        <f>IF(A15taxstdlife="n/a","n/a",IF(L$3&gt;(A15taxstdlife+$E668),((Input!$K$157+Input!$K$123)*$K$7)-SUM($K668:K668),((Input!$K$157+Input!$K$123)*$K$7)/A15taxstdlife))</f>
        <v>0.9107842620059583</v>
      </c>
      <c r="M668" s="168">
        <f>IF(A15taxstdlife="n/a","n/a",IF(M$3&gt;(A15taxstdlife+$E668),((Input!$K$157+Input!$K$123)*$K$7)-SUM($K668:L668),((Input!$K$157+Input!$K$123)*$K$7)/A15taxstdlife))</f>
        <v>0.9107842620059583</v>
      </c>
      <c r="N668" s="168">
        <f>IF(A15taxstdlife="n/a","n/a",IF(N$3&gt;(A15taxstdlife+$E668),((Input!$K$157+Input!$K$123)*$K$7)-SUM($K668:M668),((Input!$K$157+Input!$K$123)*$K$7)/A15taxstdlife))</f>
        <v>0.9107842620059583</v>
      </c>
      <c r="O668" s="168">
        <f>IF(A15taxstdlife="n/a","n/a",IF(O$3&gt;(A15taxstdlife+$E668),((Input!$K$157+Input!$K$123)*$K$7)-SUM($K668:N668),((Input!$K$157+Input!$K$123)*$K$7)/A15taxstdlife))</f>
        <v>0.9107842620059583</v>
      </c>
      <c r="P668" s="168">
        <f>IF(A15taxstdlife="n/a","n/a",IF(P$3&gt;(A15taxstdlife+$E668),((Input!$K$157+Input!$K$123)*$K$7)-SUM($K668:O668),((Input!$K$157+Input!$K$123)*$K$7)/A15taxstdlife))</f>
        <v>0.9107842620059583</v>
      </c>
      <c r="Q668" s="168">
        <f>IF(A15taxstdlife="n/a","n/a",IF(Q$3&gt;(A15taxstdlife+$E668),((Input!$K$157+Input!$K$123)*$K$7)-SUM($K668:P668),((Input!$K$157+Input!$K$123)*$K$7)/A15taxstdlife))</f>
        <v>0.9107842620059583</v>
      </c>
      <c r="R668" s="168">
        <f>IF(A15taxstdlife="n/a","n/a",IF(R$3&gt;(A15taxstdlife+$E668),((Input!$K$157+Input!$K$123)*$K$7)-SUM($K668:Q668),((Input!$K$157+Input!$K$123)*$K$7)/A15taxstdlife))</f>
        <v>0.9107842620059583</v>
      </c>
      <c r="S668" s="168">
        <f>IF(A15taxstdlife="n/a","n/a",IF(S$3&gt;(A15taxstdlife+$E668),((Input!$K$157+Input!$K$123)*$K$7)-SUM($K668:R668),((Input!$K$157+Input!$K$123)*$K$7)/A15taxstdlife))</f>
        <v>0.9107842620059583</v>
      </c>
      <c r="T668" s="168">
        <f>IF(A15taxstdlife="n/a","n/a",IF(T$3&gt;(A15taxstdlife+$E668),((Input!$K$157+Input!$K$123)*$K$7)-SUM($K668:S668),((Input!$K$157+Input!$K$123)*$K$7)/A15taxstdlife))</f>
        <v>0.9107842620059583</v>
      </c>
      <c r="U668" s="168">
        <f>IF(A15taxstdlife="n/a","n/a",IF(U$3&gt;(A15taxstdlife+$E668),((Input!$K$157+Input!$K$123)*$K$7)-SUM($K668:T668),((Input!$K$157+Input!$K$123)*$K$7)/A15taxstdlife))</f>
        <v>0.9107842620059583</v>
      </c>
      <c r="V668" s="168">
        <f>IF(A15taxstdlife="n/a","n/a",IF(V$3&gt;(A15taxstdlife+$E668),((Input!$K$157+Input!$K$123)*$K$7)-SUM($K668:U668),((Input!$K$157+Input!$K$123)*$K$7)/A15taxstdlife))</f>
        <v>0.54647055720357685</v>
      </c>
      <c r="W668" s="168">
        <f>IF(A15taxstdlife="n/a","n/a",IF(W$3&gt;(A15taxstdlife+$E668),((Input!$K$157+Input!$K$123)*$K$7)-SUM($K668:V668),((Input!$K$157+Input!$K$123)*$K$7)/A15taxstdlife))</f>
        <v>0</v>
      </c>
      <c r="X668" s="168">
        <f>IF(A15taxstdlife="n/a","n/a",IF(X$3&gt;(A15taxstdlife+$E668),((Input!$K$157+Input!$K$123)*$K$7)-SUM($K668:W668),((Input!$K$157+Input!$K$123)*$K$7)/A15taxstdlife))</f>
        <v>0</v>
      </c>
      <c r="Y668" s="168">
        <f>IF(A15taxstdlife="n/a","n/a",IF(Y$3&gt;(A15taxstdlife+$E668),((Input!$K$157+Input!$K$123)*$K$7)-SUM($K668:X668),((Input!$K$157+Input!$K$123)*$K$7)/A15taxstdlife))</f>
        <v>0</v>
      </c>
      <c r="Z668" s="168">
        <f>IF(A15taxstdlife="n/a","n/a",IF(Z$3&gt;(A15taxstdlife+$E668),((Input!$K$157+Input!$K$123)*$K$7)-SUM($K668:Y668),((Input!$K$157+Input!$K$123)*$K$7)/A15taxstdlife))</f>
        <v>0</v>
      </c>
      <c r="AA668" s="168">
        <f>IF(A15taxstdlife="n/a","n/a",IF(AA$3&gt;(A15taxstdlife+$E668),((Input!$K$157+Input!$K$123)*$K$7)-SUM($K668:Z668),((Input!$K$157+Input!$K$123)*$K$7)/A15taxstdlife))</f>
        <v>0</v>
      </c>
      <c r="AB668" s="168">
        <f>IF(A15taxstdlife="n/a","n/a",IF(AB$3&gt;(A15taxstdlife+$E668),((Input!$K$157+Input!$K$123)*$K$7)-SUM($K668:AA668),((Input!$K$157+Input!$K$123)*$K$7)/A15taxstdlife))</f>
        <v>0</v>
      </c>
      <c r="AC668" s="168">
        <f>IF(A15taxstdlife="n/a","n/a",IF(AC$3&gt;(A15taxstdlife+$E668),((Input!$K$157+Input!$K$123)*$K$7)-SUM($K668:AB668),((Input!$K$157+Input!$K$123)*$K$7)/A15taxstdlife))</f>
        <v>0</v>
      </c>
      <c r="AD668" s="168">
        <f>IF(A15taxstdlife="n/a","n/a",IF(AD$3&gt;(A15taxstdlife+$E668),((Input!$K$157+Input!$K$123)*$K$7)-SUM($K668:AC668),((Input!$K$157+Input!$K$123)*$K$7)/A15taxstdlife))</f>
        <v>0</v>
      </c>
      <c r="AE668" s="168">
        <f>IF(A15taxstdlife="n/a","n/a",IF(AE$3&gt;(A15taxstdlife+$E668),((Input!$K$157+Input!$K$123)*$K$7)-SUM($K668:AD668),((Input!$K$157+Input!$K$123)*$K$7)/A15taxstdlife))</f>
        <v>0</v>
      </c>
      <c r="AF668" s="168">
        <f>IF(A15taxstdlife="n/a","n/a",IF(AF$3&gt;(A15taxstdlife+$E668),((Input!$K$157+Input!$K$123)*$K$7)-SUM($K668:AE668),((Input!$K$157+Input!$K$123)*$K$7)/A15taxstdlife))</f>
        <v>0</v>
      </c>
      <c r="AG668" s="168">
        <f>IF(A15taxstdlife="n/a","n/a",IF(AG$3&gt;(A15taxstdlife+$E668),((Input!$K$157+Input!$K$123)*$K$7)-SUM($K668:AF668),((Input!$K$157+Input!$K$123)*$K$7)/A15taxstdlife))</f>
        <v>0</v>
      </c>
      <c r="AH668" s="168">
        <f>IF(A15taxstdlife="n/a","n/a",IF(AH$3&gt;(A15taxstdlife+$E668),((Input!$K$157+Input!$K$123)*$K$7)-SUM($K668:AG668),((Input!$K$157+Input!$K$123)*$K$7)/A15taxstdlife))</f>
        <v>0</v>
      </c>
      <c r="AI668" s="168">
        <f>IF(A15taxstdlife="n/a","n/a",IF(AI$3&gt;(A15taxstdlife+$E668),((Input!$K$157+Input!$K$123)*$K$7)-SUM($K668:AH668),((Input!$K$157+Input!$K$123)*$K$7)/A15taxstdlife))</f>
        <v>0</v>
      </c>
      <c r="AJ668" s="168">
        <f>IF(A15taxstdlife="n/a","n/a",IF(AJ$3&gt;(A15taxstdlife+$E668),((Input!$K$157+Input!$K$123)*$K$7)-SUM($K668:AI668),((Input!$K$157+Input!$K$123)*$K$7)/A15taxstdlife))</f>
        <v>0</v>
      </c>
      <c r="AK668" s="168">
        <f>IF(A15taxstdlife="n/a","n/a",IF(AK$3&gt;(A15taxstdlife+$E668),((Input!$K$157+Input!$K$123)*$K$7)-SUM($K668:AJ668),((Input!$K$157+Input!$K$123)*$K$7)/A15taxstdlife))</f>
        <v>0</v>
      </c>
      <c r="AL668" s="168">
        <f>IF(A15taxstdlife="n/a","n/a",IF(AL$3&gt;(A15taxstdlife+$E668),((Input!$K$157+Input!$K$123)*$K$7)-SUM($K668:AK668),((Input!$K$157+Input!$K$123)*$K$7)/A15taxstdlife))</f>
        <v>0</v>
      </c>
      <c r="AM668" s="168">
        <f>IF(A15taxstdlife="n/a","n/a",IF(AM$3&gt;(A15taxstdlife+$E668),((Input!$K$157+Input!$K$123)*$K$7)-SUM($K668:AL668),((Input!$K$157+Input!$K$123)*$K$7)/A15taxstdlife))</f>
        <v>0</v>
      </c>
      <c r="AN668" s="168">
        <f>IF(A15taxstdlife="n/a","n/a",IF(AN$3&gt;(A15taxstdlife+$E668),((Input!$K$157+Input!$K$123)*$K$7)-SUM($K668:AM668),((Input!$K$157+Input!$K$123)*$K$7)/A15taxstdlife))</f>
        <v>0</v>
      </c>
      <c r="AO668" s="168">
        <f>IF(A15taxstdlife="n/a","n/a",IF(AO$3&gt;(A15taxstdlife+$E668),((Input!$K$157+Input!$K$123)*$K$7)-SUM($K668:AN668),((Input!$K$157+Input!$K$123)*$K$7)/A15taxstdlife))</f>
        <v>0</v>
      </c>
      <c r="AP668" s="168">
        <f>IF(A15taxstdlife="n/a","n/a",IF(AP$3&gt;(A15taxstdlife+$E668),((Input!$K$157+Input!$K$123)*$K$7)-SUM($K668:AO668),((Input!$K$157+Input!$K$123)*$K$7)/A15taxstdlife))</f>
        <v>0</v>
      </c>
      <c r="AQ668" s="168">
        <f>IF(A15taxstdlife="n/a","n/a",IF(AQ$3&gt;(A15taxstdlife+$E668),((Input!$K$157+Input!$K$123)*$K$7)-SUM($K668:AP668),((Input!$K$157+Input!$K$123)*$K$7)/A15taxstdlife))</f>
        <v>0</v>
      </c>
      <c r="AR668" s="168">
        <f>IF(A15taxstdlife="n/a","n/a",IF(AR$3&gt;(A15taxstdlife+$E668),((Input!$K$157+Input!$K$123)*$K$7)-SUM($K668:AQ668),((Input!$K$157+Input!$K$123)*$K$7)/A15taxstdlife))</f>
        <v>0</v>
      </c>
      <c r="AS668" s="168">
        <f>IF(A15taxstdlife="n/a","n/a",IF(AS$3&gt;(A15taxstdlife+$E668),((Input!$K$157+Input!$K$123)*$K$7)-SUM($K668:AR668),((Input!$K$157+Input!$K$123)*$K$7)/A15taxstdlife))</f>
        <v>0</v>
      </c>
      <c r="AT668" s="168">
        <f>IF(A15taxstdlife="n/a","n/a",IF(AT$3&gt;(A15taxstdlife+$E668),((Input!$K$157+Input!$K$123)*$K$7)-SUM($K668:AS668),((Input!$K$157+Input!$K$123)*$K$7)/A15taxstdlife))</f>
        <v>0</v>
      </c>
      <c r="AU668" s="168">
        <f>IF(A15taxstdlife="n/a","n/a",IF(AU$3&gt;(A15taxstdlife+$E668),((Input!$K$157+Input!$K$123)*$K$7)-SUM($K668:AT668),((Input!$K$157+Input!$K$123)*$K$7)/A15taxstdlife))</f>
        <v>0</v>
      </c>
      <c r="AV668" s="168">
        <f>IF(A15taxstdlife="n/a","n/a",IF(AV$3&gt;(A15taxstdlife+$E668),((Input!$K$157+Input!$K$123)*$K$7)-SUM($K668:AU668),((Input!$K$157+Input!$K$123)*$K$7)/A15taxstdlife))</f>
        <v>0</v>
      </c>
      <c r="AW668" s="168">
        <f>IF(A15taxstdlife="n/a","n/a",IF(AW$3&gt;(A15taxstdlife+$E668),((Input!$K$157+Input!$K$123)*$K$7)-SUM($K668:AV668),((Input!$K$157+Input!$K$123)*$K$7)/A15taxstdlife))</f>
        <v>0</v>
      </c>
      <c r="AX668" s="168">
        <f>IF(A15taxstdlife="n/a","n/a",IF(AX$3&gt;(A15taxstdlife+$E668),((Input!$K$157+Input!$K$123)*$K$7)-SUM($K668:AW668),((Input!$K$157+Input!$K$123)*$K$7)/A15taxstdlife))</f>
        <v>0</v>
      </c>
      <c r="AY668" s="168">
        <f>IF(A15taxstdlife="n/a","n/a",IF(AY$3&gt;(A15taxstdlife+$E668),((Input!$K$157+Input!$K$123)*$K$7)-SUM($K668:AX668),((Input!$K$157+Input!$K$123)*$K$7)/A15taxstdlife))</f>
        <v>0</v>
      </c>
      <c r="AZ668" s="168">
        <f>IF(A15taxstdlife="n/a","n/a",IF(AZ$3&gt;(A15taxstdlife+$E668),((Input!$K$157+Input!$K$123)*$K$7)-SUM($K668:AY668),((Input!$K$157+Input!$K$123)*$K$7)/A15taxstdlife))</f>
        <v>0</v>
      </c>
      <c r="BA668" s="168">
        <f>IF(A15taxstdlife="n/a","n/a",IF(BA$3&gt;(A15taxstdlife+$E668),((Input!$K$157+Input!$K$123)*$K$7)-SUM($K668:AZ668),((Input!$K$157+Input!$K$123)*$K$7)/A15taxstdlife))</f>
        <v>0</v>
      </c>
      <c r="BB668" s="168">
        <f>IF(A15taxstdlife="n/a","n/a",IF(BB$3&gt;(A15taxstdlife+$E668),((Input!$K$157+Input!$K$123)*$K$7)-SUM($K668:BA668),((Input!$K$157+Input!$K$123)*$K$7)/A15taxstdlife))</f>
        <v>0</v>
      </c>
      <c r="BC668" s="168">
        <f>IF(A15taxstdlife="n/a","n/a",IF(BC$3&gt;(A15taxstdlife+$E668),((Input!$K$157+Input!$K$123)*$K$7)-SUM($K668:BB668),((Input!$K$157+Input!$K$123)*$K$7)/A15taxstdlife))</f>
        <v>0</v>
      </c>
      <c r="BD668" s="168">
        <f>IF(A15taxstdlife="n/a","n/a",IF(BD$3&gt;(A15taxstdlife+$E668),((Input!$K$157+Input!$K$123)*$K$7)-SUM($K668:BC668),((Input!$K$157+Input!$K$123)*$K$7)/A15taxstdlife))</f>
        <v>0</v>
      </c>
      <c r="BE668" s="168">
        <f>IF(A15taxstdlife="n/a","n/a",IF(BE$3&gt;(A15taxstdlife+$E668),((Input!$K$157+Input!$K$123)*$K$7)-SUM($K668:BD668),((Input!$K$157+Input!$K$123)*$K$7)/A15taxstdlife))</f>
        <v>0</v>
      </c>
      <c r="BF668" s="168">
        <f>IF(A15taxstdlife="n/a","n/a",IF(BF$3&gt;(A15taxstdlife+$E668),((Input!$K$157+Input!$K$123)*$K$7)-SUM($K668:BE668),((Input!$K$157+Input!$K$123)*$K$7)/A15taxstdlife))</f>
        <v>0</v>
      </c>
      <c r="BG668" s="168">
        <f>IF(A15taxstdlife="n/a","n/a",IF(BG$3&gt;(A15taxstdlife+$E668),((Input!$K$157+Input!$K$123)*$K$7)-SUM($K668:BF668),((Input!$K$157+Input!$K$123)*$K$7)/A15taxstdlife))</f>
        <v>0</v>
      </c>
      <c r="BH668" s="168">
        <f>IF(A15taxstdlife="n/a","n/a",IF(BH$3&gt;(A15taxstdlife+$E668),((Input!$K$157+Input!$K$123)*$K$7)-SUM($K668:BG668),((Input!$K$157+Input!$K$123)*$K$7)/A15taxstdlife))</f>
        <v>0</v>
      </c>
      <c r="BI668" s="168">
        <f>IF(A15taxstdlife="n/a","n/a",IF(BI$3&gt;(A15taxstdlife+$E668),((Input!$K$157+Input!$K$123)*$K$7)-SUM($K668:BH668),((Input!$K$157+Input!$K$123)*$K$7)/A15taxstdlife))</f>
        <v>0</v>
      </c>
      <c r="BJ668" s="20"/>
      <c r="BK668" s="20"/>
      <c r="BL668"/>
      <c r="BM668"/>
      <c r="BN668"/>
      <c r="BO668"/>
      <c r="BP668"/>
      <c r="BQ668"/>
      <c r="BR668"/>
      <c r="BS668"/>
      <c r="BT668"/>
      <c r="BU668"/>
      <c r="BV668"/>
      <c r="BW668"/>
      <c r="BX668"/>
      <c r="BY668"/>
      <c r="BZ668"/>
      <c r="CA668"/>
      <c r="CB668"/>
      <c r="CC668"/>
      <c r="CD668"/>
      <c r="CE668"/>
      <c r="CF668"/>
      <c r="CG668"/>
      <c r="CH668"/>
      <c r="CI668"/>
      <c r="CJ668"/>
      <c r="CK668"/>
      <c r="CL668"/>
      <c r="CM668"/>
      <c r="CN668"/>
      <c r="CO668"/>
      <c r="CP668"/>
      <c r="CQ668"/>
      <c r="CR668"/>
      <c r="CS668"/>
      <c r="CT668"/>
      <c r="CU668"/>
      <c r="CV668"/>
      <c r="CW668"/>
      <c r="CX668"/>
      <c r="CY668"/>
      <c r="CZ668"/>
      <c r="DA668"/>
      <c r="DB668"/>
      <c r="DC668"/>
      <c r="DD668"/>
      <c r="DE668"/>
      <c r="DF668"/>
      <c r="DG668"/>
      <c r="DH668"/>
      <c r="DI668"/>
      <c r="DJ668"/>
      <c r="DK668"/>
      <c r="DL668"/>
      <c r="DM668"/>
      <c r="DN668"/>
      <c r="DO668"/>
      <c r="DP668"/>
      <c r="DQ668"/>
      <c r="DR668"/>
      <c r="DS668"/>
      <c r="DT668"/>
      <c r="DU668"/>
      <c r="DV668"/>
      <c r="DW668"/>
      <c r="DX668"/>
      <c r="DY668"/>
      <c r="DZ668"/>
      <c r="EA668"/>
      <c r="EB668"/>
      <c r="EC668"/>
      <c r="ED668"/>
      <c r="EE668"/>
      <c r="EF668"/>
      <c r="EG668"/>
      <c r="EH668"/>
      <c r="EI668"/>
      <c r="EJ668"/>
      <c r="EK668"/>
      <c r="EL668"/>
      <c r="EM668"/>
      <c r="EN668"/>
      <c r="EO668"/>
      <c r="EP668"/>
      <c r="EQ668"/>
      <c r="ER668"/>
      <c r="ES668"/>
      <c r="ET668"/>
      <c r="EU668"/>
      <c r="EV668"/>
      <c r="EW668"/>
      <c r="EX668"/>
      <c r="EY668"/>
      <c r="EZ668"/>
      <c r="FA668"/>
      <c r="FB668"/>
      <c r="FC668"/>
      <c r="FD668"/>
      <c r="FE668"/>
      <c r="FF668"/>
      <c r="FG668"/>
      <c r="FH668"/>
      <c r="FI668"/>
      <c r="FJ668"/>
      <c r="FK668"/>
      <c r="FL668"/>
      <c r="FM668"/>
      <c r="FN668"/>
      <c r="FO668"/>
      <c r="FP668"/>
      <c r="FQ668"/>
      <c r="FR668"/>
      <c r="FS668"/>
      <c r="FT668"/>
      <c r="FU668"/>
      <c r="FV668"/>
      <c r="FW668"/>
      <c r="FX668"/>
      <c r="FY668"/>
      <c r="FZ668"/>
      <c r="GA668"/>
      <c r="GB668"/>
      <c r="GC668"/>
      <c r="GD668"/>
      <c r="GE668"/>
      <c r="GF668"/>
      <c r="GG668"/>
      <c r="GH668"/>
      <c r="GI668"/>
      <c r="GJ668"/>
      <c r="GK668"/>
      <c r="GL668"/>
      <c r="GM668"/>
      <c r="GN668"/>
      <c r="GO668"/>
      <c r="GP668"/>
      <c r="GQ668"/>
      <c r="GR668"/>
      <c r="GS668"/>
      <c r="GT668"/>
      <c r="GU668"/>
      <c r="GV668"/>
      <c r="GW668"/>
      <c r="GX668"/>
      <c r="GY668"/>
      <c r="GZ668"/>
      <c r="HA668"/>
      <c r="HB668"/>
      <c r="HC668"/>
      <c r="HD668"/>
      <c r="HE668"/>
      <c r="HF668"/>
      <c r="HG668"/>
      <c r="HH668"/>
      <c r="HI668"/>
      <c r="HJ668"/>
      <c r="HK668"/>
      <c r="HL668"/>
      <c r="HM668"/>
      <c r="HN668"/>
      <c r="HO668"/>
      <c r="HP668"/>
      <c r="HQ668"/>
      <c r="HR668"/>
      <c r="HS668"/>
      <c r="HT668"/>
      <c r="HU668"/>
      <c r="HV668"/>
      <c r="HW668"/>
      <c r="HX668"/>
      <c r="HY668"/>
      <c r="HZ668"/>
      <c r="IA668"/>
      <c r="IB668"/>
      <c r="IC668"/>
      <c r="ID668"/>
      <c r="IE668"/>
      <c r="IF668"/>
      <c r="IG668"/>
      <c r="IH668"/>
      <c r="II668"/>
      <c r="IJ668"/>
      <c r="IK668"/>
      <c r="IL668"/>
      <c r="IM668"/>
      <c r="IN668"/>
      <c r="IO668"/>
      <c r="IP668"/>
      <c r="IQ668"/>
      <c r="IR668"/>
      <c r="IS668"/>
      <c r="IT668"/>
      <c r="IU668"/>
      <c r="IV668"/>
    </row>
    <row r="669" spans="1:256" s="5" customFormat="1" hidden="1" outlineLevel="2">
      <c r="A669" s="20"/>
      <c r="B669" s="20"/>
      <c r="C669" s="38"/>
      <c r="D669" s="641"/>
      <c r="E669" s="287">
        <v>6</v>
      </c>
      <c r="F669" s="40"/>
      <c r="G669" s="313"/>
      <c r="H669" s="315"/>
      <c r="I669" s="315"/>
      <c r="J669" s="315"/>
      <c r="K669" s="315"/>
      <c r="L669" s="314"/>
      <c r="M669" s="168">
        <f>IF(A15taxstdlife="n/a","n/a",IF(M$3&gt;(A15taxstdlife+$E669),((Input!$L$157+Input!$L$123)*$L$7)-SUM($L669:L669),((Input!$L$157+Input!$L$123)*$L$7)/A15taxstdlife))</f>
        <v>0</v>
      </c>
      <c r="N669" s="168">
        <f>IF(A15taxstdlife="n/a","n/a",IF(N$3&gt;(A15taxstdlife+$E669),((Input!$L$157+Input!$L$123)*$L$7)-SUM($L669:M669),((Input!$L$157+Input!$L$123)*$L$7)/A15taxstdlife))</f>
        <v>0</v>
      </c>
      <c r="O669" s="168">
        <f>IF(A15taxstdlife="n/a","n/a",IF(O$3&gt;(A15taxstdlife+$E669),((Input!$L$157+Input!$L$123)*$L$7)-SUM($L669:N669),((Input!$L$157+Input!$L$123)*$L$7)/A15taxstdlife))</f>
        <v>0</v>
      </c>
      <c r="P669" s="168">
        <f>IF(A15taxstdlife="n/a","n/a",IF(P$3&gt;(A15taxstdlife+$E669),((Input!$L$157+Input!$L$123)*$L$7)-SUM($L669:O669),((Input!$L$157+Input!$L$123)*$L$7)/A15taxstdlife))</f>
        <v>0</v>
      </c>
      <c r="Q669" s="168">
        <f>IF(A15taxstdlife="n/a","n/a",IF(Q$3&gt;(A15taxstdlife+$E669),((Input!$L$157+Input!$L$123)*$L$7)-SUM($L669:P669),((Input!$L$157+Input!$L$123)*$L$7)/A15taxstdlife))</f>
        <v>0</v>
      </c>
      <c r="R669" s="168">
        <f>IF(A15taxstdlife="n/a","n/a",IF(R$3&gt;(A15taxstdlife+$E669),((Input!$L$157+Input!$L$123)*$L$7)-SUM($L669:Q669),((Input!$L$157+Input!$L$123)*$L$7)/A15taxstdlife))</f>
        <v>0</v>
      </c>
      <c r="S669" s="168">
        <f>IF(A15taxstdlife="n/a","n/a",IF(S$3&gt;(A15taxstdlife+$E669),((Input!$L$157+Input!$L$123)*$L$7)-SUM($L669:R669),((Input!$L$157+Input!$L$123)*$L$7)/A15taxstdlife))</f>
        <v>0</v>
      </c>
      <c r="T669" s="168">
        <f>IF(A15taxstdlife="n/a","n/a",IF(T$3&gt;(A15taxstdlife+$E669),((Input!$L$157+Input!$L$123)*$L$7)-SUM($L669:S669),((Input!$L$157+Input!$L$123)*$L$7)/A15taxstdlife))</f>
        <v>0</v>
      </c>
      <c r="U669" s="168">
        <f>IF(A15taxstdlife="n/a","n/a",IF(U$3&gt;(A15taxstdlife+$E669),((Input!$L$157+Input!$L$123)*$L$7)-SUM($L669:T669),((Input!$L$157+Input!$L$123)*$L$7)/A15taxstdlife))</f>
        <v>0</v>
      </c>
      <c r="V669" s="168">
        <f>IF(A15taxstdlife="n/a","n/a",IF(V$3&gt;(A15taxstdlife+$E669),((Input!$L$157+Input!$L$123)*$L$7)-SUM($L669:U669),((Input!$L$157+Input!$L$123)*$L$7)/A15taxstdlife))</f>
        <v>0</v>
      </c>
      <c r="W669" s="168">
        <f>IF(A15taxstdlife="n/a","n/a",IF(W$3&gt;(A15taxstdlife+$E669),((Input!$L$157+Input!$L$123)*$L$7)-SUM($L669:V669),((Input!$L$157+Input!$L$123)*$L$7)/A15taxstdlife))</f>
        <v>0</v>
      </c>
      <c r="X669" s="168">
        <f>IF(A15taxstdlife="n/a","n/a",IF(X$3&gt;(A15taxstdlife+$E669),((Input!$L$157+Input!$L$123)*$L$7)-SUM($L669:W669),((Input!$L$157+Input!$L$123)*$L$7)/A15taxstdlife))</f>
        <v>0</v>
      </c>
      <c r="Y669" s="168">
        <f>IF(A15taxstdlife="n/a","n/a",IF(Y$3&gt;(A15taxstdlife+$E669),((Input!$L$157+Input!$L$123)*$L$7)-SUM($L669:X669),((Input!$L$157+Input!$L$123)*$L$7)/A15taxstdlife))</f>
        <v>0</v>
      </c>
      <c r="Z669" s="168">
        <f>IF(A15taxstdlife="n/a","n/a",IF(Z$3&gt;(A15taxstdlife+$E669),((Input!$L$157+Input!$L$123)*$L$7)-SUM($L669:Y669),((Input!$L$157+Input!$L$123)*$L$7)/A15taxstdlife))</f>
        <v>0</v>
      </c>
      <c r="AA669" s="168">
        <f>IF(A15taxstdlife="n/a","n/a",IF(AA$3&gt;(A15taxstdlife+$E669),((Input!$L$157+Input!$L$123)*$L$7)-SUM($L669:Z669),((Input!$L$157+Input!$L$123)*$L$7)/A15taxstdlife))</f>
        <v>0</v>
      </c>
      <c r="AB669" s="168">
        <f>IF(A15taxstdlife="n/a","n/a",IF(AB$3&gt;(A15taxstdlife+$E669),((Input!$L$157+Input!$L$123)*$L$7)-SUM($L669:AA669),((Input!$L$157+Input!$L$123)*$L$7)/A15taxstdlife))</f>
        <v>0</v>
      </c>
      <c r="AC669" s="168">
        <f>IF(A15taxstdlife="n/a","n/a",IF(AC$3&gt;(A15taxstdlife+$E669),((Input!$L$157+Input!$L$123)*$L$7)-SUM($L669:AB669),((Input!$L$157+Input!$L$123)*$L$7)/A15taxstdlife))</f>
        <v>0</v>
      </c>
      <c r="AD669" s="168">
        <f>IF(A15taxstdlife="n/a","n/a",IF(AD$3&gt;(A15taxstdlife+$E669),((Input!$L$157+Input!$L$123)*$L$7)-SUM($L669:AC669),((Input!$L$157+Input!$L$123)*$L$7)/A15taxstdlife))</f>
        <v>0</v>
      </c>
      <c r="AE669" s="168">
        <f>IF(A15taxstdlife="n/a","n/a",IF(AE$3&gt;(A15taxstdlife+$E669),((Input!$L$157+Input!$L$123)*$L$7)-SUM($L669:AD669),((Input!$L$157+Input!$L$123)*$L$7)/A15taxstdlife))</f>
        <v>0</v>
      </c>
      <c r="AF669" s="168">
        <f>IF(A15taxstdlife="n/a","n/a",IF(AF$3&gt;(A15taxstdlife+$E669),((Input!$L$157+Input!$L$123)*$L$7)-SUM($L669:AE669),((Input!$L$157+Input!$L$123)*$L$7)/A15taxstdlife))</f>
        <v>0</v>
      </c>
      <c r="AG669" s="168">
        <f>IF(A15taxstdlife="n/a","n/a",IF(AG$3&gt;(A15taxstdlife+$E669),((Input!$L$157+Input!$L$123)*$L$7)-SUM($L669:AF669),((Input!$L$157+Input!$L$123)*$L$7)/A15taxstdlife))</f>
        <v>0</v>
      </c>
      <c r="AH669" s="168">
        <f>IF(A15taxstdlife="n/a","n/a",IF(AH$3&gt;(A15taxstdlife+$E669),((Input!$L$157+Input!$L$123)*$L$7)-SUM($L669:AG669),((Input!$L$157+Input!$L$123)*$L$7)/A15taxstdlife))</f>
        <v>0</v>
      </c>
      <c r="AI669" s="168">
        <f>IF(A15taxstdlife="n/a","n/a",IF(AI$3&gt;(A15taxstdlife+$E669),((Input!$L$157+Input!$L$123)*$L$7)-SUM($L669:AH669),((Input!$L$157+Input!$L$123)*$L$7)/A15taxstdlife))</f>
        <v>0</v>
      </c>
      <c r="AJ669" s="168">
        <f>IF(A15taxstdlife="n/a","n/a",IF(AJ$3&gt;(A15taxstdlife+$E669),((Input!$L$157+Input!$L$123)*$L$7)-SUM($L669:AI669),((Input!$L$157+Input!$L$123)*$L$7)/A15taxstdlife))</f>
        <v>0</v>
      </c>
      <c r="AK669" s="168">
        <f>IF(A15taxstdlife="n/a","n/a",IF(AK$3&gt;(A15taxstdlife+$E669),((Input!$L$157+Input!$L$123)*$L$7)-SUM($L669:AJ669),((Input!$L$157+Input!$L$123)*$L$7)/A15taxstdlife))</f>
        <v>0</v>
      </c>
      <c r="AL669" s="168">
        <f>IF(A15taxstdlife="n/a","n/a",IF(AL$3&gt;(A15taxstdlife+$E669),((Input!$L$157+Input!$L$123)*$L$7)-SUM($L669:AK669),((Input!$L$157+Input!$L$123)*$L$7)/A15taxstdlife))</f>
        <v>0</v>
      </c>
      <c r="AM669" s="168">
        <f>IF(A15taxstdlife="n/a","n/a",IF(AM$3&gt;(A15taxstdlife+$E669),((Input!$L$157+Input!$L$123)*$L$7)-SUM($L669:AL669),((Input!$L$157+Input!$L$123)*$L$7)/A15taxstdlife))</f>
        <v>0</v>
      </c>
      <c r="AN669" s="168">
        <f>IF(A15taxstdlife="n/a","n/a",IF(AN$3&gt;(A15taxstdlife+$E669),((Input!$L$157+Input!$L$123)*$L$7)-SUM($L669:AM669),((Input!$L$157+Input!$L$123)*$L$7)/A15taxstdlife))</f>
        <v>0</v>
      </c>
      <c r="AO669" s="168">
        <f>IF(A15taxstdlife="n/a","n/a",IF(AO$3&gt;(A15taxstdlife+$E669),((Input!$L$157+Input!$L$123)*$L$7)-SUM($L669:AN669),((Input!$L$157+Input!$L$123)*$L$7)/A15taxstdlife))</f>
        <v>0</v>
      </c>
      <c r="AP669" s="168">
        <f>IF(A15taxstdlife="n/a","n/a",IF(AP$3&gt;(A15taxstdlife+$E669),((Input!$L$157+Input!$L$123)*$L$7)-SUM($L669:AO669),((Input!$L$157+Input!$L$123)*$L$7)/A15taxstdlife))</f>
        <v>0</v>
      </c>
      <c r="AQ669" s="168">
        <f>IF(A15taxstdlife="n/a","n/a",IF(AQ$3&gt;(A15taxstdlife+$E669),((Input!$L$157+Input!$L$123)*$L$7)-SUM($L669:AP669),((Input!$L$157+Input!$L$123)*$L$7)/A15taxstdlife))</f>
        <v>0</v>
      </c>
      <c r="AR669" s="168">
        <f>IF(A15taxstdlife="n/a","n/a",IF(AR$3&gt;(A15taxstdlife+$E669),((Input!$L$157+Input!$L$123)*$L$7)-SUM($L669:AQ669),((Input!$L$157+Input!$L$123)*$L$7)/A15taxstdlife))</f>
        <v>0</v>
      </c>
      <c r="AS669" s="168">
        <f>IF(A15taxstdlife="n/a","n/a",IF(AS$3&gt;(A15taxstdlife+$E669),((Input!$L$157+Input!$L$123)*$L$7)-SUM($L669:AR669),((Input!$L$157+Input!$L$123)*$L$7)/A15taxstdlife))</f>
        <v>0</v>
      </c>
      <c r="AT669" s="168">
        <f>IF(A15taxstdlife="n/a","n/a",IF(AT$3&gt;(A15taxstdlife+$E669),((Input!$L$157+Input!$L$123)*$L$7)-SUM($L669:AS669),((Input!$L$157+Input!$L$123)*$L$7)/A15taxstdlife))</f>
        <v>0</v>
      </c>
      <c r="AU669" s="168">
        <f>IF(A15taxstdlife="n/a","n/a",IF(AU$3&gt;(A15taxstdlife+$E669),((Input!$L$157+Input!$L$123)*$L$7)-SUM($L669:AT669),((Input!$L$157+Input!$L$123)*$L$7)/A15taxstdlife))</f>
        <v>0</v>
      </c>
      <c r="AV669" s="168">
        <f>IF(A15taxstdlife="n/a","n/a",IF(AV$3&gt;(A15taxstdlife+$E669),((Input!$L$157+Input!$L$123)*$L$7)-SUM($L669:AU669),((Input!$L$157+Input!$L$123)*$L$7)/A15taxstdlife))</f>
        <v>0</v>
      </c>
      <c r="AW669" s="168">
        <f>IF(A15taxstdlife="n/a","n/a",IF(AW$3&gt;(A15taxstdlife+$E669),((Input!$L$157+Input!$L$123)*$L$7)-SUM($L669:AV669),((Input!$L$157+Input!$L$123)*$L$7)/A15taxstdlife))</f>
        <v>0</v>
      </c>
      <c r="AX669" s="168">
        <f>IF(A15taxstdlife="n/a","n/a",IF(AX$3&gt;(A15taxstdlife+$E669),((Input!$L$157+Input!$L$123)*$L$7)-SUM($L669:AW669),((Input!$L$157+Input!$L$123)*$L$7)/A15taxstdlife))</f>
        <v>0</v>
      </c>
      <c r="AY669" s="168">
        <f>IF(A15taxstdlife="n/a","n/a",IF(AY$3&gt;(A15taxstdlife+$E669),((Input!$L$157+Input!$L$123)*$L$7)-SUM($L669:AX669),((Input!$L$157+Input!$L$123)*$L$7)/A15taxstdlife))</f>
        <v>0</v>
      </c>
      <c r="AZ669" s="168">
        <f>IF(A15taxstdlife="n/a","n/a",IF(AZ$3&gt;(A15taxstdlife+$E669),((Input!$L$157+Input!$L$123)*$L$7)-SUM($L669:AY669),((Input!$L$157+Input!$L$123)*$L$7)/A15taxstdlife))</f>
        <v>0</v>
      </c>
      <c r="BA669" s="168">
        <f>IF(A15taxstdlife="n/a","n/a",IF(BA$3&gt;(A15taxstdlife+$E669),((Input!$L$157+Input!$L$123)*$L$7)-SUM($L669:AZ669),((Input!$L$157+Input!$L$123)*$L$7)/A15taxstdlife))</f>
        <v>0</v>
      </c>
      <c r="BB669" s="168">
        <f>IF(A15taxstdlife="n/a","n/a",IF(BB$3&gt;(A15taxstdlife+$E669),((Input!$L$157+Input!$L$123)*$L$7)-SUM($L669:BA669),((Input!$L$157+Input!$L$123)*$L$7)/A15taxstdlife))</f>
        <v>0</v>
      </c>
      <c r="BC669" s="168">
        <f>IF(A15taxstdlife="n/a","n/a",IF(BC$3&gt;(A15taxstdlife+$E669),((Input!$L$157+Input!$L$123)*$L$7)-SUM($L669:BB669),((Input!$L$157+Input!$L$123)*$L$7)/A15taxstdlife))</f>
        <v>0</v>
      </c>
      <c r="BD669" s="168">
        <f>IF(A15taxstdlife="n/a","n/a",IF(BD$3&gt;(A15taxstdlife+$E669),((Input!$L$157+Input!$L$123)*$L$7)-SUM($L669:BC669),((Input!$L$157+Input!$L$123)*$L$7)/A15taxstdlife))</f>
        <v>0</v>
      </c>
      <c r="BE669" s="168">
        <f>IF(A15taxstdlife="n/a","n/a",IF(BE$3&gt;(A15taxstdlife+$E669),((Input!$L$157+Input!$L$123)*$L$7)-SUM($L669:BD669),((Input!$L$157+Input!$L$123)*$L$7)/A15taxstdlife))</f>
        <v>0</v>
      </c>
      <c r="BF669" s="168">
        <f>IF(A15taxstdlife="n/a","n/a",IF(BF$3&gt;(A15taxstdlife+$E669),((Input!$L$157+Input!$L$123)*$L$7)-SUM($L669:BE669),((Input!$L$157+Input!$L$123)*$L$7)/A15taxstdlife))</f>
        <v>0</v>
      </c>
      <c r="BG669" s="168">
        <f>IF(A15taxstdlife="n/a","n/a",IF(BG$3&gt;(A15taxstdlife+$E669),((Input!$L$157+Input!$L$123)*$L$7)-SUM($L669:BF669),((Input!$L$157+Input!$L$123)*$L$7)/A15taxstdlife))</f>
        <v>0</v>
      </c>
      <c r="BH669" s="168">
        <f>IF(A15taxstdlife="n/a","n/a",IF(BH$3&gt;(A15taxstdlife+$E669),((Input!$L$157+Input!$L$123)*$L$7)-SUM($L669:BG669),((Input!$L$157+Input!$L$123)*$L$7)/A15taxstdlife))</f>
        <v>0</v>
      </c>
      <c r="BI669" s="168">
        <f>IF(A15taxstdlife="n/a","n/a",IF(BI$3&gt;(A15taxstdlife+$E669),((Input!$L$157+Input!$L$123)*$L$7)-SUM($L669:BH669),((Input!$L$157+Input!$L$123)*$L$7)/A15taxstdlife))</f>
        <v>0</v>
      </c>
      <c r="BJ669" s="20"/>
      <c r="BK669" s="20"/>
      <c r="BL669"/>
      <c r="BM669"/>
      <c r="BN669"/>
      <c r="BO669"/>
      <c r="BP669"/>
      <c r="BQ669"/>
      <c r="BR669"/>
      <c r="BS669"/>
      <c r="BT669"/>
      <c r="BU669"/>
      <c r="BV669"/>
      <c r="BW669"/>
      <c r="BX669"/>
      <c r="BY669"/>
      <c r="BZ669"/>
      <c r="CA669"/>
      <c r="CB669"/>
      <c r="CC669"/>
      <c r="CD669"/>
      <c r="CE669"/>
      <c r="CF669"/>
      <c r="CG669"/>
      <c r="CH669"/>
      <c r="CI669"/>
      <c r="CJ669"/>
      <c r="CK669"/>
      <c r="CL669"/>
      <c r="CM669"/>
      <c r="CN669"/>
      <c r="CO669"/>
      <c r="CP669"/>
      <c r="CQ669"/>
      <c r="CR669"/>
      <c r="CS669"/>
      <c r="CT669"/>
      <c r="CU669"/>
      <c r="CV669"/>
      <c r="CW669"/>
      <c r="CX669"/>
      <c r="CY669"/>
      <c r="CZ669"/>
      <c r="DA669"/>
      <c r="DB669"/>
      <c r="DC669"/>
      <c r="DD669"/>
      <c r="DE669"/>
      <c r="DF669"/>
      <c r="DG669"/>
      <c r="DH669"/>
      <c r="DI669"/>
      <c r="DJ669"/>
      <c r="DK669"/>
      <c r="DL669"/>
      <c r="DM669"/>
      <c r="DN669"/>
      <c r="DO669"/>
      <c r="DP669"/>
      <c r="DQ669"/>
      <c r="DR669"/>
      <c r="DS669"/>
      <c r="DT669"/>
      <c r="DU669"/>
      <c r="DV669"/>
      <c r="DW669"/>
      <c r="DX669"/>
      <c r="DY669"/>
      <c r="DZ669"/>
      <c r="EA669"/>
      <c r="EB669"/>
      <c r="EC669"/>
      <c r="ED669"/>
      <c r="EE669"/>
      <c r="EF669"/>
      <c r="EG669"/>
      <c r="EH669"/>
      <c r="EI669"/>
      <c r="EJ669"/>
      <c r="EK669"/>
      <c r="EL669"/>
      <c r="EM669"/>
      <c r="EN669"/>
      <c r="EO669"/>
      <c r="EP669"/>
      <c r="EQ669"/>
      <c r="ER669"/>
      <c r="ES669"/>
      <c r="ET669"/>
      <c r="EU669"/>
      <c r="EV669"/>
      <c r="EW669"/>
      <c r="EX669"/>
      <c r="EY669"/>
      <c r="EZ669"/>
      <c r="FA669"/>
      <c r="FB669"/>
      <c r="FC669"/>
      <c r="FD669"/>
      <c r="FE669"/>
      <c r="FF669"/>
      <c r="FG669"/>
      <c r="FH669"/>
      <c r="FI669"/>
      <c r="FJ669"/>
      <c r="FK669"/>
      <c r="FL669"/>
      <c r="FM669"/>
      <c r="FN669"/>
      <c r="FO669"/>
      <c r="FP669"/>
      <c r="FQ669"/>
      <c r="FR669"/>
      <c r="FS669"/>
      <c r="FT669"/>
      <c r="FU669"/>
      <c r="FV669"/>
      <c r="FW669"/>
      <c r="FX669"/>
      <c r="FY669"/>
      <c r="FZ669"/>
      <c r="GA669"/>
      <c r="GB669"/>
      <c r="GC669"/>
      <c r="GD669"/>
      <c r="GE669"/>
      <c r="GF669"/>
      <c r="GG669"/>
      <c r="GH669"/>
      <c r="GI669"/>
      <c r="GJ669"/>
      <c r="GK669"/>
      <c r="GL669"/>
      <c r="GM669"/>
      <c r="GN669"/>
      <c r="GO669"/>
      <c r="GP669"/>
      <c r="GQ669"/>
      <c r="GR669"/>
      <c r="GS669"/>
      <c r="GT669"/>
      <c r="GU669"/>
      <c r="GV669"/>
      <c r="GW669"/>
      <c r="GX669"/>
      <c r="GY669"/>
      <c r="GZ669"/>
      <c r="HA669"/>
      <c r="HB669"/>
      <c r="HC669"/>
      <c r="HD669"/>
      <c r="HE669"/>
      <c r="HF669"/>
      <c r="HG669"/>
      <c r="HH669"/>
      <c r="HI669"/>
      <c r="HJ669"/>
      <c r="HK669"/>
      <c r="HL669"/>
      <c r="HM669"/>
      <c r="HN669"/>
      <c r="HO669"/>
      <c r="HP669"/>
      <c r="HQ669"/>
      <c r="HR669"/>
      <c r="HS669"/>
      <c r="HT669"/>
      <c r="HU669"/>
      <c r="HV669"/>
      <c r="HW669"/>
      <c r="HX669"/>
      <c r="HY669"/>
      <c r="HZ669"/>
      <c r="IA669"/>
      <c r="IB669"/>
      <c r="IC669"/>
      <c r="ID669"/>
      <c r="IE669"/>
      <c r="IF669"/>
      <c r="IG669"/>
      <c r="IH669"/>
      <c r="II669"/>
      <c r="IJ669"/>
      <c r="IK669"/>
      <c r="IL669"/>
      <c r="IM669"/>
      <c r="IN669"/>
      <c r="IO669"/>
      <c r="IP669"/>
      <c r="IQ669"/>
      <c r="IR669"/>
      <c r="IS669"/>
      <c r="IT669"/>
      <c r="IU669"/>
      <c r="IV669"/>
    </row>
    <row r="670" spans="1:256" s="5" customFormat="1" hidden="1" outlineLevel="2">
      <c r="A670" s="20"/>
      <c r="B670" s="20"/>
      <c r="C670" s="38"/>
      <c r="D670" s="641"/>
      <c r="E670" s="287">
        <v>7</v>
      </c>
      <c r="F670" s="40"/>
      <c r="G670" s="313"/>
      <c r="H670" s="315"/>
      <c r="I670" s="315"/>
      <c r="J670" s="315"/>
      <c r="K670" s="315"/>
      <c r="L670" s="315"/>
      <c r="M670" s="314"/>
      <c r="N670" s="168">
        <f>IF(A15taxstdlife="n/a","n/a",IF(N$3&gt;(A15taxstdlife+$E670),((Input!$M$157+Input!$M$123)*$M$7)-SUM($M670:M670),((Input!$M$157+Input!$M$123)*$M$7)/A15taxstdlife))</f>
        <v>0</v>
      </c>
      <c r="O670" s="168">
        <f>IF(A15taxstdlife="n/a","n/a",IF(O$3&gt;(A15taxstdlife+$E670),((Input!$M$157+Input!$M$123)*$M$7)-SUM($M670:N670),((Input!$M$157+Input!$M$123)*$M$7)/A15taxstdlife))</f>
        <v>0</v>
      </c>
      <c r="P670" s="168">
        <f>IF(A15taxstdlife="n/a","n/a",IF(P$3&gt;(A15taxstdlife+$E670),((Input!$M$157+Input!$M$123)*$M$7)-SUM($M670:O670),((Input!$M$157+Input!$M$123)*$M$7)/A15taxstdlife))</f>
        <v>0</v>
      </c>
      <c r="Q670" s="168">
        <f>IF(A15taxstdlife="n/a","n/a",IF(Q$3&gt;(A15taxstdlife+$E670),((Input!$M$157+Input!$M$123)*$M$7)-SUM($M670:P670),((Input!$M$157+Input!$M$123)*$M$7)/A15taxstdlife))</f>
        <v>0</v>
      </c>
      <c r="R670" s="168">
        <f>IF(A15taxstdlife="n/a","n/a",IF(R$3&gt;(A15taxstdlife+$E670),((Input!$M$157+Input!$M$123)*$M$7)-SUM($M670:Q670),((Input!$M$157+Input!$M$123)*$M$7)/A15taxstdlife))</f>
        <v>0</v>
      </c>
      <c r="S670" s="168">
        <f>IF(A15taxstdlife="n/a","n/a",IF(S$3&gt;(A15taxstdlife+$E670),((Input!$M$157+Input!$M$123)*$M$7)-SUM($M670:R670),((Input!$M$157+Input!$M$123)*$M$7)/A15taxstdlife))</f>
        <v>0</v>
      </c>
      <c r="T670" s="168">
        <f>IF(A15taxstdlife="n/a","n/a",IF(T$3&gt;(A15taxstdlife+$E670),((Input!$M$157+Input!$M$123)*$M$7)-SUM($M670:S670),((Input!$M$157+Input!$M$123)*$M$7)/A15taxstdlife))</f>
        <v>0</v>
      </c>
      <c r="U670" s="168">
        <f>IF(A15taxstdlife="n/a","n/a",IF(U$3&gt;(A15taxstdlife+$E670),((Input!$M$157+Input!$M$123)*$M$7)-SUM($M670:T670),((Input!$M$157+Input!$M$123)*$M$7)/A15taxstdlife))</f>
        <v>0</v>
      </c>
      <c r="V670" s="168">
        <f>IF(A15taxstdlife="n/a","n/a",IF(V$3&gt;(A15taxstdlife+$E670),((Input!$M$157+Input!$M$123)*$M$7)-SUM($M670:U670),((Input!$M$157+Input!$M$123)*$M$7)/A15taxstdlife))</f>
        <v>0</v>
      </c>
      <c r="W670" s="168">
        <f>IF(A15taxstdlife="n/a","n/a",IF(W$3&gt;(A15taxstdlife+$E670),((Input!$M$157+Input!$M$123)*$M$7)-SUM($M670:V670),((Input!$M$157+Input!$M$123)*$M$7)/A15taxstdlife))</f>
        <v>0</v>
      </c>
      <c r="X670" s="168">
        <f>IF(A15taxstdlife="n/a","n/a",IF(X$3&gt;(A15taxstdlife+$E670),((Input!$M$157+Input!$M$123)*$M$7)-SUM($M670:W670),((Input!$M$157+Input!$M$123)*$M$7)/A15taxstdlife))</f>
        <v>0</v>
      </c>
      <c r="Y670" s="168">
        <f>IF(A15taxstdlife="n/a","n/a",IF(Y$3&gt;(A15taxstdlife+$E670),((Input!$M$157+Input!$M$123)*$M$7)-SUM($M670:X670),((Input!$M$157+Input!$M$123)*$M$7)/A15taxstdlife))</f>
        <v>0</v>
      </c>
      <c r="Z670" s="168">
        <f>IF(A15taxstdlife="n/a","n/a",IF(Z$3&gt;(A15taxstdlife+$E670),((Input!$M$157+Input!$M$123)*$M$7)-SUM($M670:Y670),((Input!$M$157+Input!$M$123)*$M$7)/A15taxstdlife))</f>
        <v>0</v>
      </c>
      <c r="AA670" s="168">
        <f>IF(A15taxstdlife="n/a","n/a",IF(AA$3&gt;(A15taxstdlife+$E670),((Input!$M$157+Input!$M$123)*$M$7)-SUM($M670:Z670),((Input!$M$157+Input!$M$123)*$M$7)/A15taxstdlife))</f>
        <v>0</v>
      </c>
      <c r="AB670" s="168">
        <f>IF(A15taxstdlife="n/a","n/a",IF(AB$3&gt;(A15taxstdlife+$E670),((Input!$M$157+Input!$M$123)*$M$7)-SUM($M670:AA670),((Input!$M$157+Input!$M$123)*$M$7)/A15taxstdlife))</f>
        <v>0</v>
      </c>
      <c r="AC670" s="168">
        <f>IF(A15taxstdlife="n/a","n/a",IF(AC$3&gt;(A15taxstdlife+$E670),((Input!$M$157+Input!$M$123)*$M$7)-SUM($M670:AB670),((Input!$M$157+Input!$M$123)*$M$7)/A15taxstdlife))</f>
        <v>0</v>
      </c>
      <c r="AD670" s="168">
        <f>IF(A15taxstdlife="n/a","n/a",IF(AD$3&gt;(A15taxstdlife+$E670),((Input!$M$157+Input!$M$123)*$M$7)-SUM($M670:AC670),((Input!$M$157+Input!$M$123)*$M$7)/A15taxstdlife))</f>
        <v>0</v>
      </c>
      <c r="AE670" s="168">
        <f>IF(A15taxstdlife="n/a","n/a",IF(AE$3&gt;(A15taxstdlife+$E670),((Input!$M$157+Input!$M$123)*$M$7)-SUM($M670:AD670),((Input!$M$157+Input!$M$123)*$M$7)/A15taxstdlife))</f>
        <v>0</v>
      </c>
      <c r="AF670" s="168">
        <f>IF(A15taxstdlife="n/a","n/a",IF(AF$3&gt;(A15taxstdlife+$E670),((Input!$M$157+Input!$M$123)*$M$7)-SUM($M670:AE670),((Input!$M$157+Input!$M$123)*$M$7)/A15taxstdlife))</f>
        <v>0</v>
      </c>
      <c r="AG670" s="168">
        <f>IF(A15taxstdlife="n/a","n/a",IF(AG$3&gt;(A15taxstdlife+$E670),((Input!$M$157+Input!$M$123)*$M$7)-SUM($M670:AF670),((Input!$M$157+Input!$M$123)*$M$7)/A15taxstdlife))</f>
        <v>0</v>
      </c>
      <c r="AH670" s="168">
        <f>IF(A15taxstdlife="n/a","n/a",IF(AH$3&gt;(A15taxstdlife+$E670),((Input!$M$157+Input!$M$123)*$M$7)-SUM($M670:AG670),((Input!$M$157+Input!$M$123)*$M$7)/A15taxstdlife))</f>
        <v>0</v>
      </c>
      <c r="AI670" s="168">
        <f>IF(A15taxstdlife="n/a","n/a",IF(AI$3&gt;(A15taxstdlife+$E670),((Input!$M$157+Input!$M$123)*$M$7)-SUM($M670:AH670),((Input!$M$157+Input!$M$123)*$M$7)/A15taxstdlife))</f>
        <v>0</v>
      </c>
      <c r="AJ670" s="168">
        <f>IF(A15taxstdlife="n/a","n/a",IF(AJ$3&gt;(A15taxstdlife+$E670),((Input!$M$157+Input!$M$123)*$M$7)-SUM($M670:AI670),((Input!$M$157+Input!$M$123)*$M$7)/A15taxstdlife))</f>
        <v>0</v>
      </c>
      <c r="AK670" s="168">
        <f>IF(A15taxstdlife="n/a","n/a",IF(AK$3&gt;(A15taxstdlife+$E670),((Input!$M$157+Input!$M$123)*$M$7)-SUM($M670:AJ670),((Input!$M$157+Input!$M$123)*$M$7)/A15taxstdlife))</f>
        <v>0</v>
      </c>
      <c r="AL670" s="168">
        <f>IF(A15taxstdlife="n/a","n/a",IF(AL$3&gt;(A15taxstdlife+$E670),((Input!$M$157+Input!$M$123)*$M$7)-SUM($M670:AK670),((Input!$M$157+Input!$M$123)*$M$7)/A15taxstdlife))</f>
        <v>0</v>
      </c>
      <c r="AM670" s="168">
        <f>IF(A15taxstdlife="n/a","n/a",IF(AM$3&gt;(A15taxstdlife+$E670),((Input!$M$157+Input!$M$123)*$M$7)-SUM($M670:AL670),((Input!$M$157+Input!$M$123)*$M$7)/A15taxstdlife))</f>
        <v>0</v>
      </c>
      <c r="AN670" s="168">
        <f>IF(A15taxstdlife="n/a","n/a",IF(AN$3&gt;(A15taxstdlife+$E670),((Input!$M$157+Input!$M$123)*$M$7)-SUM($M670:AM670),((Input!$M$157+Input!$M$123)*$M$7)/A15taxstdlife))</f>
        <v>0</v>
      </c>
      <c r="AO670" s="168">
        <f>IF(A15taxstdlife="n/a","n/a",IF(AO$3&gt;(A15taxstdlife+$E670),((Input!$M$157+Input!$M$123)*$M$7)-SUM($M670:AN670),((Input!$M$157+Input!$M$123)*$M$7)/A15taxstdlife))</f>
        <v>0</v>
      </c>
      <c r="AP670" s="168">
        <f>IF(A15taxstdlife="n/a","n/a",IF(AP$3&gt;(A15taxstdlife+$E670),((Input!$M$157+Input!$M$123)*$M$7)-SUM($M670:AO670),((Input!$M$157+Input!$M$123)*$M$7)/A15taxstdlife))</f>
        <v>0</v>
      </c>
      <c r="AQ670" s="168">
        <f>IF(A15taxstdlife="n/a","n/a",IF(AQ$3&gt;(A15taxstdlife+$E670),((Input!$M$157+Input!$M$123)*$M$7)-SUM($M670:AP670),((Input!$M$157+Input!$M$123)*$M$7)/A15taxstdlife))</f>
        <v>0</v>
      </c>
      <c r="AR670" s="168">
        <f>IF(A15taxstdlife="n/a","n/a",IF(AR$3&gt;(A15taxstdlife+$E670),((Input!$M$157+Input!$M$123)*$M$7)-SUM($M670:AQ670),((Input!$M$157+Input!$M$123)*$M$7)/A15taxstdlife))</f>
        <v>0</v>
      </c>
      <c r="AS670" s="168">
        <f>IF(A15taxstdlife="n/a","n/a",IF(AS$3&gt;(A15taxstdlife+$E670),((Input!$M$157+Input!$M$123)*$M$7)-SUM($M670:AR670),((Input!$M$157+Input!$M$123)*$M$7)/A15taxstdlife))</f>
        <v>0</v>
      </c>
      <c r="AT670" s="168">
        <f>IF(A15taxstdlife="n/a","n/a",IF(AT$3&gt;(A15taxstdlife+$E670),((Input!$M$157+Input!$M$123)*$M$7)-SUM($M670:AS670),((Input!$M$157+Input!$M$123)*$M$7)/A15taxstdlife))</f>
        <v>0</v>
      </c>
      <c r="AU670" s="168">
        <f>IF(A15taxstdlife="n/a","n/a",IF(AU$3&gt;(A15taxstdlife+$E670),((Input!$M$157+Input!$M$123)*$M$7)-SUM($M670:AT670),((Input!$M$157+Input!$M$123)*$M$7)/A15taxstdlife))</f>
        <v>0</v>
      </c>
      <c r="AV670" s="168">
        <f>IF(A15taxstdlife="n/a","n/a",IF(AV$3&gt;(A15taxstdlife+$E670),((Input!$M$157+Input!$M$123)*$M$7)-SUM($M670:AU670),((Input!$M$157+Input!$M$123)*$M$7)/A15taxstdlife))</f>
        <v>0</v>
      </c>
      <c r="AW670" s="168">
        <f>IF(A15taxstdlife="n/a","n/a",IF(AW$3&gt;(A15taxstdlife+$E670),((Input!$M$157+Input!$M$123)*$M$7)-SUM($M670:AV670),((Input!$M$157+Input!$M$123)*$M$7)/A15taxstdlife))</f>
        <v>0</v>
      </c>
      <c r="AX670" s="168">
        <f>IF(A15taxstdlife="n/a","n/a",IF(AX$3&gt;(A15taxstdlife+$E670),((Input!$M$157+Input!$M$123)*$M$7)-SUM($M670:AW670),((Input!$M$157+Input!$M$123)*$M$7)/A15taxstdlife))</f>
        <v>0</v>
      </c>
      <c r="AY670" s="168">
        <f>IF(A15taxstdlife="n/a","n/a",IF(AY$3&gt;(A15taxstdlife+$E670),((Input!$M$157+Input!$M$123)*$M$7)-SUM($M670:AX670),((Input!$M$157+Input!$M$123)*$M$7)/A15taxstdlife))</f>
        <v>0</v>
      </c>
      <c r="AZ670" s="168">
        <f>IF(A15taxstdlife="n/a","n/a",IF(AZ$3&gt;(A15taxstdlife+$E670),((Input!$M$157+Input!$M$123)*$M$7)-SUM($M670:AY670),((Input!$M$157+Input!$M$123)*$M$7)/A15taxstdlife))</f>
        <v>0</v>
      </c>
      <c r="BA670" s="168">
        <f>IF(A15taxstdlife="n/a","n/a",IF(BA$3&gt;(A15taxstdlife+$E670),((Input!$M$157+Input!$M$123)*$M$7)-SUM($M670:AZ670),((Input!$M$157+Input!$M$123)*$M$7)/A15taxstdlife))</f>
        <v>0</v>
      </c>
      <c r="BB670" s="168">
        <f>IF(A15taxstdlife="n/a","n/a",IF(BB$3&gt;(A15taxstdlife+$E670),((Input!$M$157+Input!$M$123)*$M$7)-SUM($M670:BA670),((Input!$M$157+Input!$M$123)*$M$7)/A15taxstdlife))</f>
        <v>0</v>
      </c>
      <c r="BC670" s="168">
        <f>IF(A15taxstdlife="n/a","n/a",IF(BC$3&gt;(A15taxstdlife+$E670),((Input!$M$157+Input!$M$123)*$M$7)-SUM($M670:BB670),((Input!$M$157+Input!$M$123)*$M$7)/A15taxstdlife))</f>
        <v>0</v>
      </c>
      <c r="BD670" s="168">
        <f>IF(A15taxstdlife="n/a","n/a",IF(BD$3&gt;(A15taxstdlife+$E670),((Input!$M$157+Input!$M$123)*$M$7)-SUM($M670:BC670),((Input!$M$157+Input!$M$123)*$M$7)/A15taxstdlife))</f>
        <v>0</v>
      </c>
      <c r="BE670" s="168">
        <f>IF(A15taxstdlife="n/a","n/a",IF(BE$3&gt;(A15taxstdlife+$E670),((Input!$M$157+Input!$M$123)*$M$7)-SUM($M670:BD670),((Input!$M$157+Input!$M$123)*$M$7)/A15taxstdlife))</f>
        <v>0</v>
      </c>
      <c r="BF670" s="168">
        <f>IF(A15taxstdlife="n/a","n/a",IF(BF$3&gt;(A15taxstdlife+$E670),((Input!$M$157+Input!$M$123)*$M$7)-SUM($M670:BE670),((Input!$M$157+Input!$M$123)*$M$7)/A15taxstdlife))</f>
        <v>0</v>
      </c>
      <c r="BG670" s="168">
        <f>IF(A15taxstdlife="n/a","n/a",IF(BG$3&gt;(A15taxstdlife+$E670),((Input!$M$157+Input!$M$123)*$M$7)-SUM($M670:BF670),((Input!$M$157+Input!$M$123)*$M$7)/A15taxstdlife))</f>
        <v>0</v>
      </c>
      <c r="BH670" s="168">
        <f>IF(A15taxstdlife="n/a","n/a",IF(BH$3&gt;(A15taxstdlife+$E670),((Input!$M$157+Input!$M$123)*$M$7)-SUM($M670:BG670),((Input!$M$157+Input!$M$123)*$M$7)/A15taxstdlife))</f>
        <v>0</v>
      </c>
      <c r="BI670" s="168">
        <f>IF(A15taxstdlife="n/a","n/a",IF(BI$3&gt;(A15taxstdlife+$E670),((Input!$M$157+Input!$M$123)*$M$7)-SUM($M670:BH670),((Input!$M$157+Input!$M$123)*$M$7)/A15taxstdlife))</f>
        <v>0</v>
      </c>
      <c r="BJ670" s="20"/>
      <c r="BK670" s="20"/>
      <c r="BL670"/>
      <c r="BM670"/>
      <c r="BN670"/>
      <c r="BO670"/>
      <c r="BP670"/>
      <c r="BQ670"/>
      <c r="BR670"/>
      <c r="BS670"/>
      <c r="BT670"/>
      <c r="BU670"/>
      <c r="BV670"/>
      <c r="BW670"/>
      <c r="BX670"/>
      <c r="BY670"/>
      <c r="BZ670"/>
      <c r="CA670"/>
      <c r="CB670"/>
      <c r="CC670"/>
      <c r="CD670"/>
      <c r="CE670"/>
      <c r="CF670"/>
      <c r="CG670"/>
      <c r="CH670"/>
      <c r="CI670"/>
      <c r="CJ670"/>
      <c r="CK670"/>
      <c r="CL670"/>
      <c r="CM670"/>
      <c r="CN670"/>
      <c r="CO670"/>
      <c r="CP670"/>
      <c r="CQ670"/>
      <c r="CR670"/>
      <c r="CS670"/>
      <c r="CT670"/>
      <c r="CU670"/>
      <c r="CV670"/>
      <c r="CW670"/>
      <c r="CX670"/>
      <c r="CY670"/>
      <c r="CZ670"/>
      <c r="DA670"/>
      <c r="DB670"/>
      <c r="DC670"/>
      <c r="DD670"/>
      <c r="DE670"/>
      <c r="DF670"/>
      <c r="DG670"/>
      <c r="DH670"/>
      <c r="DI670"/>
      <c r="DJ670"/>
      <c r="DK670"/>
      <c r="DL670"/>
      <c r="DM670"/>
      <c r="DN670"/>
      <c r="DO670"/>
      <c r="DP670"/>
      <c r="DQ670"/>
      <c r="DR670"/>
      <c r="DS670"/>
      <c r="DT670"/>
      <c r="DU670"/>
      <c r="DV670"/>
      <c r="DW670"/>
      <c r="DX670"/>
      <c r="DY670"/>
      <c r="DZ670"/>
      <c r="EA670"/>
      <c r="EB670"/>
      <c r="EC670"/>
      <c r="ED670"/>
      <c r="EE670"/>
      <c r="EF670"/>
      <c r="EG670"/>
      <c r="EH670"/>
      <c r="EI670"/>
      <c r="EJ670"/>
      <c r="EK670"/>
      <c r="EL670"/>
      <c r="EM670"/>
      <c r="EN670"/>
      <c r="EO670"/>
      <c r="EP670"/>
      <c r="EQ670"/>
      <c r="ER670"/>
      <c r="ES670"/>
      <c r="ET670"/>
      <c r="EU670"/>
      <c r="EV670"/>
      <c r="EW670"/>
      <c r="EX670"/>
      <c r="EY670"/>
      <c r="EZ670"/>
      <c r="FA670"/>
      <c r="FB670"/>
      <c r="FC670"/>
      <c r="FD670"/>
      <c r="FE670"/>
      <c r="FF670"/>
      <c r="FG670"/>
      <c r="FH670"/>
      <c r="FI670"/>
      <c r="FJ670"/>
      <c r="FK670"/>
      <c r="FL670"/>
      <c r="FM670"/>
      <c r="FN670"/>
      <c r="FO670"/>
      <c r="FP670"/>
      <c r="FQ670"/>
      <c r="FR670"/>
      <c r="FS670"/>
      <c r="FT670"/>
      <c r="FU670"/>
      <c r="FV670"/>
      <c r="FW670"/>
      <c r="FX670"/>
      <c r="FY670"/>
      <c r="FZ670"/>
      <c r="GA670"/>
      <c r="GB670"/>
      <c r="GC670"/>
      <c r="GD670"/>
      <c r="GE670"/>
      <c r="GF670"/>
      <c r="GG670"/>
      <c r="GH670"/>
      <c r="GI670"/>
      <c r="GJ670"/>
      <c r="GK670"/>
      <c r="GL670"/>
      <c r="GM670"/>
      <c r="GN670"/>
      <c r="GO670"/>
      <c r="GP670"/>
      <c r="GQ670"/>
      <c r="GR670"/>
      <c r="GS670"/>
      <c r="GT670"/>
      <c r="GU670"/>
      <c r="GV670"/>
      <c r="GW670"/>
      <c r="GX670"/>
      <c r="GY670"/>
      <c r="GZ670"/>
      <c r="HA670"/>
      <c r="HB670"/>
      <c r="HC670"/>
      <c r="HD670"/>
      <c r="HE670"/>
      <c r="HF670"/>
      <c r="HG670"/>
      <c r="HH670"/>
      <c r="HI670"/>
      <c r="HJ670"/>
      <c r="HK670"/>
      <c r="HL670"/>
      <c r="HM670"/>
      <c r="HN670"/>
      <c r="HO670"/>
      <c r="HP670"/>
      <c r="HQ670"/>
      <c r="HR670"/>
      <c r="HS670"/>
      <c r="HT670"/>
      <c r="HU670"/>
      <c r="HV670"/>
      <c r="HW670"/>
      <c r="HX670"/>
      <c r="HY670"/>
      <c r="HZ670"/>
      <c r="IA670"/>
      <c r="IB670"/>
      <c r="IC670"/>
      <c r="ID670"/>
      <c r="IE670"/>
      <c r="IF670"/>
      <c r="IG670"/>
      <c r="IH670"/>
      <c r="II670"/>
      <c r="IJ670"/>
      <c r="IK670"/>
      <c r="IL670"/>
      <c r="IM670"/>
      <c r="IN670"/>
      <c r="IO670"/>
      <c r="IP670"/>
      <c r="IQ670"/>
      <c r="IR670"/>
      <c r="IS670"/>
      <c r="IT670"/>
      <c r="IU670"/>
      <c r="IV670"/>
    </row>
    <row r="671" spans="1:256" s="5" customFormat="1" hidden="1" outlineLevel="2">
      <c r="A671" s="20"/>
      <c r="B671" s="20"/>
      <c r="C671" s="38"/>
      <c r="D671" s="641"/>
      <c r="E671" s="287">
        <v>8</v>
      </c>
      <c r="F671" s="40"/>
      <c r="G671" s="313"/>
      <c r="H671" s="315"/>
      <c r="I671" s="315"/>
      <c r="J671" s="315"/>
      <c r="K671" s="315"/>
      <c r="L671" s="315"/>
      <c r="M671" s="315"/>
      <c r="N671" s="314"/>
      <c r="O671" s="168">
        <f>IF(A15taxstdlife="n/a","n/a",IF(O$3&gt;(A15taxstdlife+$E671),((Input!$N$157+Input!$N$123)*$N$7)-SUM($N671:N671),((Input!$N$157+Input!$N$123)*$N$7)/A15taxstdlife))</f>
        <v>0</v>
      </c>
      <c r="P671" s="168">
        <f>IF(A15taxstdlife="n/a","n/a",IF(P$3&gt;(A15taxstdlife+$E671),((Input!$N$157+Input!$N$123)*$N$7)-SUM($N671:O671),((Input!$N$157+Input!$N$123)*$N$7)/A15taxstdlife))</f>
        <v>0</v>
      </c>
      <c r="Q671" s="168">
        <f>IF(A15taxstdlife="n/a","n/a",IF(Q$3&gt;(A15taxstdlife+$E671),((Input!$N$157+Input!$N$123)*$N$7)-SUM($N671:P671),((Input!$N$157+Input!$N$123)*$N$7)/A15taxstdlife))</f>
        <v>0</v>
      </c>
      <c r="R671" s="168">
        <f>IF(A15taxstdlife="n/a","n/a",IF(R$3&gt;(A15taxstdlife+$E671),((Input!$N$157+Input!$N$123)*$N$7)-SUM($N671:Q671),((Input!$N$157+Input!$N$123)*$N$7)/A15taxstdlife))</f>
        <v>0</v>
      </c>
      <c r="S671" s="168">
        <f>IF(A15taxstdlife="n/a","n/a",IF(S$3&gt;(A15taxstdlife+$E671),((Input!$N$157+Input!$N$123)*$N$7)-SUM($N671:R671),((Input!$N$157+Input!$N$123)*$N$7)/A15taxstdlife))</f>
        <v>0</v>
      </c>
      <c r="T671" s="168">
        <f>IF(A15taxstdlife="n/a","n/a",IF(T$3&gt;(A15taxstdlife+$E671),((Input!$N$157+Input!$N$123)*$N$7)-SUM($N671:S671),((Input!$N$157+Input!$N$123)*$N$7)/A15taxstdlife))</f>
        <v>0</v>
      </c>
      <c r="U671" s="168">
        <f>IF(A15taxstdlife="n/a","n/a",IF(U$3&gt;(A15taxstdlife+$E671),((Input!$N$157+Input!$N$123)*$N$7)-SUM($N671:T671),((Input!$N$157+Input!$N$123)*$N$7)/A15taxstdlife))</f>
        <v>0</v>
      </c>
      <c r="V671" s="168">
        <f>IF(A15taxstdlife="n/a","n/a",IF(V$3&gt;(A15taxstdlife+$E671),((Input!$N$157+Input!$N$123)*$N$7)-SUM($N671:U671),((Input!$N$157+Input!$N$123)*$N$7)/A15taxstdlife))</f>
        <v>0</v>
      </c>
      <c r="W671" s="168">
        <f>IF(A15taxstdlife="n/a","n/a",IF(W$3&gt;(A15taxstdlife+$E671),((Input!$N$157+Input!$N$123)*$N$7)-SUM($N671:V671),((Input!$N$157+Input!$N$123)*$N$7)/A15taxstdlife))</f>
        <v>0</v>
      </c>
      <c r="X671" s="168">
        <f>IF(A15taxstdlife="n/a","n/a",IF(X$3&gt;(A15taxstdlife+$E671),((Input!$N$157+Input!$N$123)*$N$7)-SUM($N671:W671),((Input!$N$157+Input!$N$123)*$N$7)/A15taxstdlife))</f>
        <v>0</v>
      </c>
      <c r="Y671" s="168">
        <f>IF(A15taxstdlife="n/a","n/a",IF(Y$3&gt;(A15taxstdlife+$E671),((Input!$N$157+Input!$N$123)*$N$7)-SUM($N671:X671),((Input!$N$157+Input!$N$123)*$N$7)/A15taxstdlife))</f>
        <v>0</v>
      </c>
      <c r="Z671" s="168">
        <f>IF(A15taxstdlife="n/a","n/a",IF(Z$3&gt;(A15taxstdlife+$E671),((Input!$N$157+Input!$N$123)*$N$7)-SUM($N671:Y671),((Input!$N$157+Input!$N$123)*$N$7)/A15taxstdlife))</f>
        <v>0</v>
      </c>
      <c r="AA671" s="168">
        <f>IF(A15taxstdlife="n/a","n/a",IF(AA$3&gt;(A15taxstdlife+$E671),((Input!$N$157+Input!$N$123)*$N$7)-SUM($N671:Z671),((Input!$N$157+Input!$N$123)*$N$7)/A15taxstdlife))</f>
        <v>0</v>
      </c>
      <c r="AB671" s="168">
        <f>IF(A15taxstdlife="n/a","n/a",IF(AB$3&gt;(A15taxstdlife+$E671),((Input!$N$157+Input!$N$123)*$N$7)-SUM($N671:AA671),((Input!$N$157+Input!$N$123)*$N$7)/A15taxstdlife))</f>
        <v>0</v>
      </c>
      <c r="AC671" s="168">
        <f>IF(A15taxstdlife="n/a","n/a",IF(AC$3&gt;(A15taxstdlife+$E671),((Input!$N$157+Input!$N$123)*$N$7)-SUM($N671:AB671),((Input!$N$157+Input!$N$123)*$N$7)/A15taxstdlife))</f>
        <v>0</v>
      </c>
      <c r="AD671" s="168">
        <f>IF(A15taxstdlife="n/a","n/a",IF(AD$3&gt;(A15taxstdlife+$E671),((Input!$N$157+Input!$N$123)*$N$7)-SUM($N671:AC671),((Input!$N$157+Input!$N$123)*$N$7)/A15taxstdlife))</f>
        <v>0</v>
      </c>
      <c r="AE671" s="168">
        <f>IF(A15taxstdlife="n/a","n/a",IF(AE$3&gt;(A15taxstdlife+$E671),((Input!$N$157+Input!$N$123)*$N$7)-SUM($N671:AD671),((Input!$N$157+Input!$N$123)*$N$7)/A15taxstdlife))</f>
        <v>0</v>
      </c>
      <c r="AF671" s="168">
        <f>IF(A15taxstdlife="n/a","n/a",IF(AF$3&gt;(A15taxstdlife+$E671),((Input!$N$157+Input!$N$123)*$N$7)-SUM($N671:AE671),((Input!$N$157+Input!$N$123)*$N$7)/A15taxstdlife))</f>
        <v>0</v>
      </c>
      <c r="AG671" s="168">
        <f>IF(A15taxstdlife="n/a","n/a",IF(AG$3&gt;(A15taxstdlife+$E671),((Input!$N$157+Input!$N$123)*$N$7)-SUM($N671:AF671),((Input!$N$157+Input!$N$123)*$N$7)/A15taxstdlife))</f>
        <v>0</v>
      </c>
      <c r="AH671" s="168">
        <f>IF(A15taxstdlife="n/a","n/a",IF(AH$3&gt;(A15taxstdlife+$E671),((Input!$N$157+Input!$N$123)*$N$7)-SUM($N671:AG671),((Input!$N$157+Input!$N$123)*$N$7)/A15taxstdlife))</f>
        <v>0</v>
      </c>
      <c r="AI671" s="168">
        <f>IF(A15taxstdlife="n/a","n/a",IF(AI$3&gt;(A15taxstdlife+$E671),((Input!$N$157+Input!$N$123)*$N$7)-SUM($N671:AH671),((Input!$N$157+Input!$N$123)*$N$7)/A15taxstdlife))</f>
        <v>0</v>
      </c>
      <c r="AJ671" s="168">
        <f>IF(A15taxstdlife="n/a","n/a",IF(AJ$3&gt;(A15taxstdlife+$E671),((Input!$N$157+Input!$N$123)*$N$7)-SUM($N671:AI671),((Input!$N$157+Input!$N$123)*$N$7)/A15taxstdlife))</f>
        <v>0</v>
      </c>
      <c r="AK671" s="168">
        <f>IF(A15taxstdlife="n/a","n/a",IF(AK$3&gt;(A15taxstdlife+$E671),((Input!$N$157+Input!$N$123)*$N$7)-SUM($N671:AJ671),((Input!$N$157+Input!$N$123)*$N$7)/A15taxstdlife))</f>
        <v>0</v>
      </c>
      <c r="AL671" s="168">
        <f>IF(A15taxstdlife="n/a","n/a",IF(AL$3&gt;(A15taxstdlife+$E671),((Input!$N$157+Input!$N$123)*$N$7)-SUM($N671:AK671),((Input!$N$157+Input!$N$123)*$N$7)/A15taxstdlife))</f>
        <v>0</v>
      </c>
      <c r="AM671" s="168">
        <f>IF(A15taxstdlife="n/a","n/a",IF(AM$3&gt;(A15taxstdlife+$E671),((Input!$N$157+Input!$N$123)*$N$7)-SUM($N671:AL671),((Input!$N$157+Input!$N$123)*$N$7)/A15taxstdlife))</f>
        <v>0</v>
      </c>
      <c r="AN671" s="168">
        <f>IF(A15taxstdlife="n/a","n/a",IF(AN$3&gt;(A15taxstdlife+$E671),((Input!$N$157+Input!$N$123)*$N$7)-SUM($N671:AM671),((Input!$N$157+Input!$N$123)*$N$7)/A15taxstdlife))</f>
        <v>0</v>
      </c>
      <c r="AO671" s="168">
        <f>IF(A15taxstdlife="n/a","n/a",IF(AO$3&gt;(A15taxstdlife+$E671),((Input!$N$157+Input!$N$123)*$N$7)-SUM($N671:AN671),((Input!$N$157+Input!$N$123)*$N$7)/A15taxstdlife))</f>
        <v>0</v>
      </c>
      <c r="AP671" s="168">
        <f>IF(A15taxstdlife="n/a","n/a",IF(AP$3&gt;(A15taxstdlife+$E671),((Input!$N$157+Input!$N$123)*$N$7)-SUM($N671:AO671),((Input!$N$157+Input!$N$123)*$N$7)/A15taxstdlife))</f>
        <v>0</v>
      </c>
      <c r="AQ671" s="168">
        <f>IF(A15taxstdlife="n/a","n/a",IF(AQ$3&gt;(A15taxstdlife+$E671),((Input!$N$157+Input!$N$123)*$N$7)-SUM($N671:AP671),((Input!$N$157+Input!$N$123)*$N$7)/A15taxstdlife))</f>
        <v>0</v>
      </c>
      <c r="AR671" s="168">
        <f>IF(A15taxstdlife="n/a","n/a",IF(AR$3&gt;(A15taxstdlife+$E671),((Input!$N$157+Input!$N$123)*$N$7)-SUM($N671:AQ671),((Input!$N$157+Input!$N$123)*$N$7)/A15taxstdlife))</f>
        <v>0</v>
      </c>
      <c r="AS671" s="168">
        <f>IF(A15taxstdlife="n/a","n/a",IF(AS$3&gt;(A15taxstdlife+$E671),((Input!$N$157+Input!$N$123)*$N$7)-SUM($N671:AR671),((Input!$N$157+Input!$N$123)*$N$7)/A15taxstdlife))</f>
        <v>0</v>
      </c>
      <c r="AT671" s="168">
        <f>IF(A15taxstdlife="n/a","n/a",IF(AT$3&gt;(A15taxstdlife+$E671),((Input!$N$157+Input!$N$123)*$N$7)-SUM($N671:AS671),((Input!$N$157+Input!$N$123)*$N$7)/A15taxstdlife))</f>
        <v>0</v>
      </c>
      <c r="AU671" s="168">
        <f>IF(A15taxstdlife="n/a","n/a",IF(AU$3&gt;(A15taxstdlife+$E671),((Input!$N$157+Input!$N$123)*$N$7)-SUM($N671:AT671),((Input!$N$157+Input!$N$123)*$N$7)/A15taxstdlife))</f>
        <v>0</v>
      </c>
      <c r="AV671" s="168">
        <f>IF(A15taxstdlife="n/a","n/a",IF(AV$3&gt;(A15taxstdlife+$E671),((Input!$N$157+Input!$N$123)*$N$7)-SUM($N671:AU671),((Input!$N$157+Input!$N$123)*$N$7)/A15taxstdlife))</f>
        <v>0</v>
      </c>
      <c r="AW671" s="168">
        <f>IF(A15taxstdlife="n/a","n/a",IF(AW$3&gt;(A15taxstdlife+$E671),((Input!$N$157+Input!$N$123)*$N$7)-SUM($N671:AV671),((Input!$N$157+Input!$N$123)*$N$7)/A15taxstdlife))</f>
        <v>0</v>
      </c>
      <c r="AX671" s="168">
        <f>IF(A15taxstdlife="n/a","n/a",IF(AX$3&gt;(A15taxstdlife+$E671),((Input!$N$157+Input!$N$123)*$N$7)-SUM($N671:AW671),((Input!$N$157+Input!$N$123)*$N$7)/A15taxstdlife))</f>
        <v>0</v>
      </c>
      <c r="AY671" s="168">
        <f>IF(A15taxstdlife="n/a","n/a",IF(AY$3&gt;(A15taxstdlife+$E671),((Input!$N$157+Input!$N$123)*$N$7)-SUM($N671:AX671),((Input!$N$157+Input!$N$123)*$N$7)/A15taxstdlife))</f>
        <v>0</v>
      </c>
      <c r="AZ671" s="168">
        <f>IF(A15taxstdlife="n/a","n/a",IF(AZ$3&gt;(A15taxstdlife+$E671),((Input!$N$157+Input!$N$123)*$N$7)-SUM($N671:AY671),((Input!$N$157+Input!$N$123)*$N$7)/A15taxstdlife))</f>
        <v>0</v>
      </c>
      <c r="BA671" s="168">
        <f>IF(A15taxstdlife="n/a","n/a",IF(BA$3&gt;(A15taxstdlife+$E671),((Input!$N$157+Input!$N$123)*$N$7)-SUM($N671:AZ671),((Input!$N$157+Input!$N$123)*$N$7)/A15taxstdlife))</f>
        <v>0</v>
      </c>
      <c r="BB671" s="168">
        <f>IF(A15taxstdlife="n/a","n/a",IF(BB$3&gt;(A15taxstdlife+$E671),((Input!$N$157+Input!$N$123)*$N$7)-SUM($N671:BA671),((Input!$N$157+Input!$N$123)*$N$7)/A15taxstdlife))</f>
        <v>0</v>
      </c>
      <c r="BC671" s="168">
        <f>IF(A15taxstdlife="n/a","n/a",IF(BC$3&gt;(A15taxstdlife+$E671),((Input!$N$157+Input!$N$123)*$N$7)-SUM($N671:BB671),((Input!$N$157+Input!$N$123)*$N$7)/A15taxstdlife))</f>
        <v>0</v>
      </c>
      <c r="BD671" s="168">
        <f>IF(A15taxstdlife="n/a","n/a",IF(BD$3&gt;(A15taxstdlife+$E671),((Input!$N$157+Input!$N$123)*$N$7)-SUM($N671:BC671),((Input!$N$157+Input!$N$123)*$N$7)/A15taxstdlife))</f>
        <v>0</v>
      </c>
      <c r="BE671" s="168">
        <f>IF(A15taxstdlife="n/a","n/a",IF(BE$3&gt;(A15taxstdlife+$E671),((Input!$N$157+Input!$N$123)*$N$7)-SUM($N671:BD671),((Input!$N$157+Input!$N$123)*$N$7)/A15taxstdlife))</f>
        <v>0</v>
      </c>
      <c r="BF671" s="168">
        <f>IF(A15taxstdlife="n/a","n/a",IF(BF$3&gt;(A15taxstdlife+$E671),((Input!$N$157+Input!$N$123)*$N$7)-SUM($N671:BE671),((Input!$N$157+Input!$N$123)*$N$7)/A15taxstdlife))</f>
        <v>0</v>
      </c>
      <c r="BG671" s="168">
        <f>IF(A15taxstdlife="n/a","n/a",IF(BG$3&gt;(A15taxstdlife+$E671),((Input!$N$157+Input!$N$123)*$N$7)-SUM($N671:BF671),((Input!$N$157+Input!$N$123)*$N$7)/A15taxstdlife))</f>
        <v>0</v>
      </c>
      <c r="BH671" s="168">
        <f>IF(A15taxstdlife="n/a","n/a",IF(BH$3&gt;(A15taxstdlife+$E671),((Input!$N$157+Input!$N$123)*$N$7)-SUM($N671:BG671),((Input!$N$157+Input!$N$123)*$N$7)/A15taxstdlife))</f>
        <v>0</v>
      </c>
      <c r="BI671" s="168">
        <f>IF(A15taxstdlife="n/a","n/a",IF(BI$3&gt;(A15taxstdlife+$E671),((Input!$N$157+Input!$N$123)*$N$7)-SUM($N671:BH671),((Input!$N$157+Input!$N$123)*$N$7)/A15taxstdlife))</f>
        <v>0</v>
      </c>
      <c r="BJ671" s="20"/>
      <c r="BK671" s="20"/>
      <c r="BL671"/>
      <c r="BM671"/>
      <c r="BN671"/>
      <c r="BO671"/>
      <c r="BP671"/>
      <c r="BQ671"/>
      <c r="BR671"/>
      <c r="BS671"/>
      <c r="BT671"/>
      <c r="BU671"/>
      <c r="BV671"/>
      <c r="BW671"/>
      <c r="BX671"/>
      <c r="BY671"/>
      <c r="BZ671"/>
      <c r="CA671"/>
      <c r="CB671"/>
      <c r="CC671"/>
      <c r="CD671"/>
      <c r="CE671"/>
      <c r="CF671"/>
      <c r="CG671"/>
      <c r="CH671"/>
      <c r="CI671"/>
      <c r="CJ671"/>
      <c r="CK671"/>
      <c r="CL671"/>
      <c r="CM671"/>
      <c r="CN671"/>
      <c r="CO671"/>
      <c r="CP671"/>
      <c r="CQ671"/>
      <c r="CR671"/>
      <c r="CS671"/>
      <c r="CT671"/>
      <c r="CU671"/>
      <c r="CV671"/>
      <c r="CW671"/>
      <c r="CX671"/>
      <c r="CY671"/>
      <c r="CZ671"/>
      <c r="DA671"/>
      <c r="DB671"/>
      <c r="DC671"/>
      <c r="DD671"/>
      <c r="DE671"/>
      <c r="DF671"/>
      <c r="DG671"/>
      <c r="DH671"/>
      <c r="DI671"/>
      <c r="DJ671"/>
      <c r="DK671"/>
      <c r="DL671"/>
      <c r="DM671"/>
      <c r="DN671"/>
      <c r="DO671"/>
      <c r="DP671"/>
      <c r="DQ671"/>
      <c r="DR671"/>
      <c r="DS671"/>
      <c r="DT671"/>
      <c r="DU671"/>
      <c r="DV671"/>
      <c r="DW671"/>
      <c r="DX671"/>
      <c r="DY671"/>
      <c r="DZ671"/>
      <c r="EA671"/>
      <c r="EB671"/>
      <c r="EC671"/>
      <c r="ED671"/>
      <c r="EE671"/>
      <c r="EF671"/>
      <c r="EG671"/>
      <c r="EH671"/>
      <c r="EI671"/>
      <c r="EJ671"/>
      <c r="EK671"/>
      <c r="EL671"/>
      <c r="EM671"/>
      <c r="EN671"/>
      <c r="EO671"/>
      <c r="EP671"/>
      <c r="EQ671"/>
      <c r="ER671"/>
      <c r="ES671"/>
      <c r="ET671"/>
      <c r="EU671"/>
      <c r="EV671"/>
      <c r="EW671"/>
      <c r="EX671"/>
      <c r="EY671"/>
      <c r="EZ671"/>
      <c r="FA671"/>
      <c r="FB671"/>
      <c r="FC671"/>
      <c r="FD671"/>
      <c r="FE671"/>
      <c r="FF671"/>
      <c r="FG671"/>
      <c r="FH671"/>
      <c r="FI671"/>
      <c r="FJ671"/>
      <c r="FK671"/>
      <c r="FL671"/>
      <c r="FM671"/>
      <c r="FN671"/>
      <c r="FO671"/>
      <c r="FP671"/>
      <c r="FQ671"/>
      <c r="FR671"/>
      <c r="FS671"/>
      <c r="FT671"/>
      <c r="FU671"/>
      <c r="FV671"/>
      <c r="FW671"/>
      <c r="FX671"/>
      <c r="FY671"/>
      <c r="FZ671"/>
      <c r="GA671"/>
      <c r="GB671"/>
      <c r="GC671"/>
      <c r="GD671"/>
      <c r="GE671"/>
      <c r="GF671"/>
      <c r="GG671"/>
      <c r="GH671"/>
      <c r="GI671"/>
      <c r="GJ671"/>
      <c r="GK671"/>
      <c r="GL671"/>
      <c r="GM671"/>
      <c r="GN671"/>
      <c r="GO671"/>
      <c r="GP671"/>
      <c r="GQ671"/>
      <c r="GR671"/>
      <c r="GS671"/>
      <c r="GT671"/>
      <c r="GU671"/>
      <c r="GV671"/>
      <c r="GW671"/>
      <c r="GX671"/>
      <c r="GY671"/>
      <c r="GZ671"/>
      <c r="HA671"/>
      <c r="HB671"/>
      <c r="HC671"/>
      <c r="HD671"/>
      <c r="HE671"/>
      <c r="HF671"/>
      <c r="HG671"/>
      <c r="HH671"/>
      <c r="HI671"/>
      <c r="HJ671"/>
      <c r="HK671"/>
      <c r="HL671"/>
      <c r="HM671"/>
      <c r="HN671"/>
      <c r="HO671"/>
      <c r="HP671"/>
      <c r="HQ671"/>
      <c r="HR671"/>
      <c r="HS671"/>
      <c r="HT671"/>
      <c r="HU671"/>
      <c r="HV671"/>
      <c r="HW671"/>
      <c r="HX671"/>
      <c r="HY671"/>
      <c r="HZ671"/>
      <c r="IA671"/>
      <c r="IB671"/>
      <c r="IC671"/>
      <c r="ID671"/>
      <c r="IE671"/>
      <c r="IF671"/>
      <c r="IG671"/>
      <c r="IH671"/>
      <c r="II671"/>
      <c r="IJ671"/>
      <c r="IK671"/>
      <c r="IL671"/>
      <c r="IM671"/>
      <c r="IN671"/>
      <c r="IO671"/>
      <c r="IP671"/>
      <c r="IQ671"/>
      <c r="IR671"/>
      <c r="IS671"/>
      <c r="IT671"/>
      <c r="IU671"/>
      <c r="IV671"/>
    </row>
    <row r="672" spans="1:256" s="5" customFormat="1" hidden="1" outlineLevel="2">
      <c r="A672" s="20"/>
      <c r="B672" s="20"/>
      <c r="C672" s="38"/>
      <c r="D672" s="641"/>
      <c r="E672" s="287">
        <v>9</v>
      </c>
      <c r="F672" s="40"/>
      <c r="G672" s="313"/>
      <c r="H672" s="315"/>
      <c r="I672" s="315"/>
      <c r="J672" s="315"/>
      <c r="K672" s="315"/>
      <c r="L672" s="315"/>
      <c r="M672" s="315"/>
      <c r="N672" s="315"/>
      <c r="O672" s="314"/>
      <c r="P672" s="168">
        <f>IF(A15taxstdlife="n/a","n/a",IF(P$3&gt;(A15taxstdlife+$E672),((Input!$O$157+Input!$O$123)*$O$7)-SUM($O672:O672),((Input!$O$157+Input!$O$123)*$O$7)/A15taxstdlife))</f>
        <v>0</v>
      </c>
      <c r="Q672" s="168">
        <f>IF(A15taxstdlife="n/a","n/a",IF(Q$3&gt;(A15taxstdlife+$E672),((Input!$O$157+Input!$O$123)*$O$7)-SUM($O672:P672),((Input!$O$157+Input!$O$123)*$O$7)/A15taxstdlife))</f>
        <v>0</v>
      </c>
      <c r="R672" s="168">
        <f>IF(A15taxstdlife="n/a","n/a",IF(R$3&gt;(A15taxstdlife+$E672),((Input!$O$157+Input!$O$123)*$O$7)-SUM($O672:Q672),((Input!$O$157+Input!$O$123)*$O$7)/A15taxstdlife))</f>
        <v>0</v>
      </c>
      <c r="S672" s="168">
        <f>IF(A15taxstdlife="n/a","n/a",IF(S$3&gt;(A15taxstdlife+$E672),((Input!$O$157+Input!$O$123)*$O$7)-SUM($O672:R672),((Input!$O$157+Input!$O$123)*$O$7)/A15taxstdlife))</f>
        <v>0</v>
      </c>
      <c r="T672" s="168">
        <f>IF(A15taxstdlife="n/a","n/a",IF(T$3&gt;(A15taxstdlife+$E672),((Input!$O$157+Input!$O$123)*$O$7)-SUM($O672:S672),((Input!$O$157+Input!$O$123)*$O$7)/A15taxstdlife))</f>
        <v>0</v>
      </c>
      <c r="U672" s="168">
        <f>IF(A15taxstdlife="n/a","n/a",IF(U$3&gt;(A15taxstdlife+$E672),((Input!$O$157+Input!$O$123)*$O$7)-SUM($O672:T672),((Input!$O$157+Input!$O$123)*$O$7)/A15taxstdlife))</f>
        <v>0</v>
      </c>
      <c r="V672" s="168">
        <f>IF(A15taxstdlife="n/a","n/a",IF(V$3&gt;(A15taxstdlife+$E672),((Input!$O$157+Input!$O$123)*$O$7)-SUM($O672:U672),((Input!$O$157+Input!$O$123)*$O$7)/A15taxstdlife))</f>
        <v>0</v>
      </c>
      <c r="W672" s="168">
        <f>IF(A15taxstdlife="n/a","n/a",IF(W$3&gt;(A15taxstdlife+$E672),((Input!$O$157+Input!$O$123)*$O$7)-SUM($O672:V672),((Input!$O$157+Input!$O$123)*$O$7)/A15taxstdlife))</f>
        <v>0</v>
      </c>
      <c r="X672" s="168">
        <f>IF(A15taxstdlife="n/a","n/a",IF(X$3&gt;(A15taxstdlife+$E672),((Input!$O$157+Input!$O$123)*$O$7)-SUM($O672:W672),((Input!$O$157+Input!$O$123)*$O$7)/A15taxstdlife))</f>
        <v>0</v>
      </c>
      <c r="Y672" s="168">
        <f>IF(A15taxstdlife="n/a","n/a",IF(Y$3&gt;(A15taxstdlife+$E672),((Input!$O$157+Input!$O$123)*$O$7)-SUM($O672:X672),((Input!$O$157+Input!$O$123)*$O$7)/A15taxstdlife))</f>
        <v>0</v>
      </c>
      <c r="Z672" s="168">
        <f>IF(A15taxstdlife="n/a","n/a",IF(Z$3&gt;(A15taxstdlife+$E672),((Input!$O$157+Input!$O$123)*$O$7)-SUM($O672:Y672),((Input!$O$157+Input!$O$123)*$O$7)/A15taxstdlife))</f>
        <v>0</v>
      </c>
      <c r="AA672" s="168">
        <f>IF(A15taxstdlife="n/a","n/a",IF(AA$3&gt;(A15taxstdlife+$E672),((Input!$O$157+Input!$O$123)*$O$7)-SUM($O672:Z672),((Input!$O$157+Input!$O$123)*$O$7)/A15taxstdlife))</f>
        <v>0</v>
      </c>
      <c r="AB672" s="168">
        <f>IF(A15taxstdlife="n/a","n/a",IF(AB$3&gt;(A15taxstdlife+$E672),((Input!$O$157+Input!$O$123)*$O$7)-SUM($O672:AA672),((Input!$O$157+Input!$O$123)*$O$7)/A15taxstdlife))</f>
        <v>0</v>
      </c>
      <c r="AC672" s="168">
        <f>IF(A15taxstdlife="n/a","n/a",IF(AC$3&gt;(A15taxstdlife+$E672),((Input!$O$157+Input!$O$123)*$O$7)-SUM($O672:AB672),((Input!$O$157+Input!$O$123)*$O$7)/A15taxstdlife))</f>
        <v>0</v>
      </c>
      <c r="AD672" s="168">
        <f>IF(A15taxstdlife="n/a","n/a",IF(AD$3&gt;(A15taxstdlife+$E672),((Input!$O$157+Input!$O$123)*$O$7)-SUM($O672:AC672),((Input!$O$157+Input!$O$123)*$O$7)/A15taxstdlife))</f>
        <v>0</v>
      </c>
      <c r="AE672" s="168">
        <f>IF(A15taxstdlife="n/a","n/a",IF(AE$3&gt;(A15taxstdlife+$E672),((Input!$O$157+Input!$O$123)*$O$7)-SUM($O672:AD672),((Input!$O$157+Input!$O$123)*$O$7)/A15taxstdlife))</f>
        <v>0</v>
      </c>
      <c r="AF672" s="168">
        <f>IF(A15taxstdlife="n/a","n/a",IF(AF$3&gt;(A15taxstdlife+$E672),((Input!$O$157+Input!$O$123)*$O$7)-SUM($O672:AE672),((Input!$O$157+Input!$O$123)*$O$7)/A15taxstdlife))</f>
        <v>0</v>
      </c>
      <c r="AG672" s="168">
        <f>IF(A15taxstdlife="n/a","n/a",IF(AG$3&gt;(A15taxstdlife+$E672),((Input!$O$157+Input!$O$123)*$O$7)-SUM($O672:AF672),((Input!$O$157+Input!$O$123)*$O$7)/A15taxstdlife))</f>
        <v>0</v>
      </c>
      <c r="AH672" s="168">
        <f>IF(A15taxstdlife="n/a","n/a",IF(AH$3&gt;(A15taxstdlife+$E672),((Input!$O$157+Input!$O$123)*$O$7)-SUM($O672:AG672),((Input!$O$157+Input!$O$123)*$O$7)/A15taxstdlife))</f>
        <v>0</v>
      </c>
      <c r="AI672" s="168">
        <f>IF(A15taxstdlife="n/a","n/a",IF(AI$3&gt;(A15taxstdlife+$E672),((Input!$O$157+Input!$O$123)*$O$7)-SUM($O672:AH672),((Input!$O$157+Input!$O$123)*$O$7)/A15taxstdlife))</f>
        <v>0</v>
      </c>
      <c r="AJ672" s="168">
        <f>IF(A15taxstdlife="n/a","n/a",IF(AJ$3&gt;(A15taxstdlife+$E672),((Input!$O$157+Input!$O$123)*$O$7)-SUM($O672:AI672),((Input!$O$157+Input!$O$123)*$O$7)/A15taxstdlife))</f>
        <v>0</v>
      </c>
      <c r="AK672" s="168">
        <f>IF(A15taxstdlife="n/a","n/a",IF(AK$3&gt;(A15taxstdlife+$E672),((Input!$O$157+Input!$O$123)*$O$7)-SUM($O672:AJ672),((Input!$O$157+Input!$O$123)*$O$7)/A15taxstdlife))</f>
        <v>0</v>
      </c>
      <c r="AL672" s="168">
        <f>IF(A15taxstdlife="n/a","n/a",IF(AL$3&gt;(A15taxstdlife+$E672),((Input!$O$157+Input!$O$123)*$O$7)-SUM($O672:AK672),((Input!$O$157+Input!$O$123)*$O$7)/A15taxstdlife))</f>
        <v>0</v>
      </c>
      <c r="AM672" s="168">
        <f>IF(A15taxstdlife="n/a","n/a",IF(AM$3&gt;(A15taxstdlife+$E672),((Input!$O$157+Input!$O$123)*$O$7)-SUM($O672:AL672),((Input!$O$157+Input!$O$123)*$O$7)/A15taxstdlife))</f>
        <v>0</v>
      </c>
      <c r="AN672" s="168">
        <f>IF(A15taxstdlife="n/a","n/a",IF(AN$3&gt;(A15taxstdlife+$E672),((Input!$O$157+Input!$O$123)*$O$7)-SUM($O672:AM672),((Input!$O$157+Input!$O$123)*$O$7)/A15taxstdlife))</f>
        <v>0</v>
      </c>
      <c r="AO672" s="168">
        <f>IF(A15taxstdlife="n/a","n/a",IF(AO$3&gt;(A15taxstdlife+$E672),((Input!$O$157+Input!$O$123)*$O$7)-SUM($O672:AN672),((Input!$O$157+Input!$O$123)*$O$7)/A15taxstdlife))</f>
        <v>0</v>
      </c>
      <c r="AP672" s="168">
        <f>IF(A15taxstdlife="n/a","n/a",IF(AP$3&gt;(A15taxstdlife+$E672),((Input!$O$157+Input!$O$123)*$O$7)-SUM($O672:AO672),((Input!$O$157+Input!$O$123)*$O$7)/A15taxstdlife))</f>
        <v>0</v>
      </c>
      <c r="AQ672" s="168">
        <f>IF(A15taxstdlife="n/a","n/a",IF(AQ$3&gt;(A15taxstdlife+$E672),((Input!$O$157+Input!$O$123)*$O$7)-SUM($O672:AP672),((Input!$O$157+Input!$O$123)*$O$7)/A15taxstdlife))</f>
        <v>0</v>
      </c>
      <c r="AR672" s="168">
        <f>IF(A15taxstdlife="n/a","n/a",IF(AR$3&gt;(A15taxstdlife+$E672),((Input!$O$157+Input!$O$123)*$O$7)-SUM($O672:AQ672),((Input!$O$157+Input!$O$123)*$O$7)/A15taxstdlife))</f>
        <v>0</v>
      </c>
      <c r="AS672" s="168">
        <f>IF(A15taxstdlife="n/a","n/a",IF(AS$3&gt;(A15taxstdlife+$E672),((Input!$O$157+Input!$O$123)*$O$7)-SUM($O672:AR672),((Input!$O$157+Input!$O$123)*$O$7)/A15taxstdlife))</f>
        <v>0</v>
      </c>
      <c r="AT672" s="168">
        <f>IF(A15taxstdlife="n/a","n/a",IF(AT$3&gt;(A15taxstdlife+$E672),((Input!$O$157+Input!$O$123)*$O$7)-SUM($O672:AS672),((Input!$O$157+Input!$O$123)*$O$7)/A15taxstdlife))</f>
        <v>0</v>
      </c>
      <c r="AU672" s="168">
        <f>IF(A15taxstdlife="n/a","n/a",IF(AU$3&gt;(A15taxstdlife+$E672),((Input!$O$157+Input!$O$123)*$O$7)-SUM($O672:AT672),((Input!$O$157+Input!$O$123)*$O$7)/A15taxstdlife))</f>
        <v>0</v>
      </c>
      <c r="AV672" s="168">
        <f>IF(A15taxstdlife="n/a","n/a",IF(AV$3&gt;(A15taxstdlife+$E672),((Input!$O$157+Input!$O$123)*$O$7)-SUM($O672:AU672),((Input!$O$157+Input!$O$123)*$O$7)/A15taxstdlife))</f>
        <v>0</v>
      </c>
      <c r="AW672" s="168">
        <f>IF(A15taxstdlife="n/a","n/a",IF(AW$3&gt;(A15taxstdlife+$E672),((Input!$O$157+Input!$O$123)*$O$7)-SUM($O672:AV672),((Input!$O$157+Input!$O$123)*$O$7)/A15taxstdlife))</f>
        <v>0</v>
      </c>
      <c r="AX672" s="168">
        <f>IF(A15taxstdlife="n/a","n/a",IF(AX$3&gt;(A15taxstdlife+$E672),((Input!$O$157+Input!$O$123)*$O$7)-SUM($O672:AW672),((Input!$O$157+Input!$O$123)*$O$7)/A15taxstdlife))</f>
        <v>0</v>
      </c>
      <c r="AY672" s="168">
        <f>IF(A15taxstdlife="n/a","n/a",IF(AY$3&gt;(A15taxstdlife+$E672),((Input!$O$157+Input!$O$123)*$O$7)-SUM($O672:AX672),((Input!$O$157+Input!$O$123)*$O$7)/A15taxstdlife))</f>
        <v>0</v>
      </c>
      <c r="AZ672" s="168">
        <f>IF(A15taxstdlife="n/a","n/a",IF(AZ$3&gt;(A15taxstdlife+$E672),((Input!$O$157+Input!$O$123)*$O$7)-SUM($O672:AY672),((Input!$O$157+Input!$O$123)*$O$7)/A15taxstdlife))</f>
        <v>0</v>
      </c>
      <c r="BA672" s="168">
        <f>IF(A15taxstdlife="n/a","n/a",IF(BA$3&gt;(A15taxstdlife+$E672),((Input!$O$157+Input!$O$123)*$O$7)-SUM($O672:AZ672),((Input!$O$157+Input!$O$123)*$O$7)/A15taxstdlife))</f>
        <v>0</v>
      </c>
      <c r="BB672" s="168">
        <f>IF(A15taxstdlife="n/a","n/a",IF(BB$3&gt;(A15taxstdlife+$E672),((Input!$O$157+Input!$O$123)*$O$7)-SUM($O672:BA672),((Input!$O$157+Input!$O$123)*$O$7)/A15taxstdlife))</f>
        <v>0</v>
      </c>
      <c r="BC672" s="168">
        <f>IF(A15taxstdlife="n/a","n/a",IF(BC$3&gt;(A15taxstdlife+$E672),((Input!$O$157+Input!$O$123)*$O$7)-SUM($O672:BB672),((Input!$O$157+Input!$O$123)*$O$7)/A15taxstdlife))</f>
        <v>0</v>
      </c>
      <c r="BD672" s="168">
        <f>IF(A15taxstdlife="n/a","n/a",IF(BD$3&gt;(A15taxstdlife+$E672),((Input!$O$157+Input!$O$123)*$O$7)-SUM($O672:BC672),((Input!$O$157+Input!$O$123)*$O$7)/A15taxstdlife))</f>
        <v>0</v>
      </c>
      <c r="BE672" s="168">
        <f>IF(A15taxstdlife="n/a","n/a",IF(BE$3&gt;(A15taxstdlife+$E672),((Input!$O$157+Input!$O$123)*$O$7)-SUM($O672:BD672),((Input!$O$157+Input!$O$123)*$O$7)/A15taxstdlife))</f>
        <v>0</v>
      </c>
      <c r="BF672" s="168">
        <f>IF(A15taxstdlife="n/a","n/a",IF(BF$3&gt;(A15taxstdlife+$E672),((Input!$O$157+Input!$O$123)*$O$7)-SUM($O672:BE672),((Input!$O$157+Input!$O$123)*$O$7)/A15taxstdlife))</f>
        <v>0</v>
      </c>
      <c r="BG672" s="168">
        <f>IF(A15taxstdlife="n/a","n/a",IF(BG$3&gt;(A15taxstdlife+$E672),((Input!$O$157+Input!$O$123)*$O$7)-SUM($O672:BF672),((Input!$O$157+Input!$O$123)*$O$7)/A15taxstdlife))</f>
        <v>0</v>
      </c>
      <c r="BH672" s="168">
        <f>IF(A15taxstdlife="n/a","n/a",IF(BH$3&gt;(A15taxstdlife+$E672),((Input!$O$157+Input!$O$123)*$O$7)-SUM($O672:BG672),((Input!$O$157+Input!$O$123)*$O$7)/A15taxstdlife))</f>
        <v>0</v>
      </c>
      <c r="BI672" s="168">
        <f>IF(A15taxstdlife="n/a","n/a",IF(BI$3&gt;(A15taxstdlife+$E672),((Input!$O$157+Input!$O$123)*$O$7)-SUM($O672:BH672),((Input!$O$157+Input!$O$123)*$O$7)/A15taxstdlife))</f>
        <v>0</v>
      </c>
      <c r="BJ672" s="20"/>
      <c r="BK672" s="20"/>
      <c r="BL672"/>
      <c r="BM672"/>
      <c r="BN672"/>
      <c r="BO672"/>
      <c r="BP672"/>
      <c r="BQ672"/>
      <c r="BR672"/>
      <c r="BS672"/>
      <c r="BT672"/>
      <c r="BU672"/>
      <c r="BV672"/>
      <c r="BW672"/>
      <c r="BX672"/>
      <c r="BY672"/>
      <c r="BZ672"/>
      <c r="CA672"/>
      <c r="CB672"/>
      <c r="CC672"/>
      <c r="CD672"/>
      <c r="CE672"/>
      <c r="CF672"/>
      <c r="CG672"/>
      <c r="CH672"/>
      <c r="CI672"/>
      <c r="CJ672"/>
      <c r="CK672"/>
      <c r="CL672"/>
      <c r="CM672"/>
      <c r="CN672"/>
      <c r="CO672"/>
      <c r="CP672"/>
      <c r="CQ672"/>
      <c r="CR672"/>
      <c r="CS672"/>
      <c r="CT672"/>
      <c r="CU672"/>
      <c r="CV672"/>
      <c r="CW672"/>
      <c r="CX672"/>
      <c r="CY672"/>
      <c r="CZ672"/>
      <c r="DA672"/>
      <c r="DB672"/>
      <c r="DC672"/>
      <c r="DD672"/>
      <c r="DE672"/>
      <c r="DF672"/>
      <c r="DG672"/>
      <c r="DH672"/>
      <c r="DI672"/>
      <c r="DJ672"/>
      <c r="DK672"/>
      <c r="DL672"/>
      <c r="DM672"/>
      <c r="DN672"/>
      <c r="DO672"/>
      <c r="DP672"/>
      <c r="DQ672"/>
      <c r="DR672"/>
      <c r="DS672"/>
      <c r="DT672"/>
      <c r="DU672"/>
      <c r="DV672"/>
      <c r="DW672"/>
      <c r="DX672"/>
      <c r="DY672"/>
      <c r="DZ672"/>
      <c r="EA672"/>
      <c r="EB672"/>
      <c r="EC672"/>
      <c r="ED672"/>
      <c r="EE672"/>
      <c r="EF672"/>
      <c r="EG672"/>
      <c r="EH672"/>
      <c r="EI672"/>
      <c r="EJ672"/>
      <c r="EK672"/>
      <c r="EL672"/>
      <c r="EM672"/>
      <c r="EN672"/>
      <c r="EO672"/>
      <c r="EP672"/>
      <c r="EQ672"/>
      <c r="ER672"/>
      <c r="ES672"/>
      <c r="ET672"/>
      <c r="EU672"/>
      <c r="EV672"/>
      <c r="EW672"/>
      <c r="EX672"/>
      <c r="EY672"/>
      <c r="EZ672"/>
      <c r="FA672"/>
      <c r="FB672"/>
      <c r="FC672"/>
      <c r="FD672"/>
      <c r="FE672"/>
      <c r="FF672"/>
      <c r="FG672"/>
      <c r="FH672"/>
      <c r="FI672"/>
      <c r="FJ672"/>
      <c r="FK672"/>
      <c r="FL672"/>
      <c r="FM672"/>
      <c r="FN672"/>
      <c r="FO672"/>
      <c r="FP672"/>
      <c r="FQ672"/>
      <c r="FR672"/>
      <c r="FS672"/>
      <c r="FT672"/>
      <c r="FU672"/>
      <c r="FV672"/>
      <c r="FW672"/>
      <c r="FX672"/>
      <c r="FY672"/>
      <c r="FZ672"/>
      <c r="GA672"/>
      <c r="GB672"/>
      <c r="GC672"/>
      <c r="GD672"/>
      <c r="GE672"/>
      <c r="GF672"/>
      <c r="GG672"/>
      <c r="GH672"/>
      <c r="GI672"/>
      <c r="GJ672"/>
      <c r="GK672"/>
      <c r="GL672"/>
      <c r="GM672"/>
      <c r="GN672"/>
      <c r="GO672"/>
      <c r="GP672"/>
      <c r="GQ672"/>
      <c r="GR672"/>
      <c r="GS672"/>
      <c r="GT672"/>
      <c r="GU672"/>
      <c r="GV672"/>
      <c r="GW672"/>
      <c r="GX672"/>
      <c r="GY672"/>
      <c r="GZ672"/>
      <c r="HA672"/>
      <c r="HB672"/>
      <c r="HC672"/>
      <c r="HD672"/>
      <c r="HE672"/>
      <c r="HF672"/>
      <c r="HG672"/>
      <c r="HH672"/>
      <c r="HI672"/>
      <c r="HJ672"/>
      <c r="HK672"/>
      <c r="HL672"/>
      <c r="HM672"/>
      <c r="HN672"/>
      <c r="HO672"/>
      <c r="HP672"/>
      <c r="HQ672"/>
      <c r="HR672"/>
      <c r="HS672"/>
      <c r="HT672"/>
      <c r="HU672"/>
      <c r="HV672"/>
      <c r="HW672"/>
      <c r="HX672"/>
      <c r="HY672"/>
      <c r="HZ672"/>
      <c r="IA672"/>
      <c r="IB672"/>
      <c r="IC672"/>
      <c r="ID672"/>
      <c r="IE672"/>
      <c r="IF672"/>
      <c r="IG672"/>
      <c r="IH672"/>
      <c r="II672"/>
      <c r="IJ672"/>
      <c r="IK672"/>
      <c r="IL672"/>
      <c r="IM672"/>
      <c r="IN672"/>
      <c r="IO672"/>
      <c r="IP672"/>
      <c r="IQ672"/>
      <c r="IR672"/>
      <c r="IS672"/>
      <c r="IT672"/>
      <c r="IU672"/>
      <c r="IV672"/>
    </row>
    <row r="673" spans="1:256" s="5" customFormat="1" hidden="1" outlineLevel="2">
      <c r="A673" s="20"/>
      <c r="B673" s="20"/>
      <c r="C673" s="38"/>
      <c r="D673" s="641"/>
      <c r="E673" s="288">
        <v>10</v>
      </c>
      <c r="F673" s="40"/>
      <c r="G673" s="313"/>
      <c r="H673" s="315"/>
      <c r="I673" s="315"/>
      <c r="J673" s="315"/>
      <c r="K673" s="315"/>
      <c r="L673" s="315"/>
      <c r="M673" s="315"/>
      <c r="N673" s="315"/>
      <c r="O673" s="315"/>
      <c r="P673" s="314"/>
      <c r="Q673" s="168">
        <f>IF(A15taxstdlife="n/a","n/a",IF(Q$3&gt;(A15taxstdlife+$E673),((Input!$P$157+Input!$P$123)*$P$7)-SUM($P673:P673),((Input!$P$157+Input!$P$123)*$P$7)/A15taxstdlife))</f>
        <v>0</v>
      </c>
      <c r="R673" s="168">
        <f>IF(A15taxstdlife="n/a","n/a",IF(R$3&gt;(A15taxstdlife+$E673),((Input!$P$157+Input!$P$123)*$P$7)-SUM($P673:Q673),((Input!$P$157+Input!$P$123)*$P$7)/A15taxstdlife))</f>
        <v>0</v>
      </c>
      <c r="S673" s="168">
        <f>IF(A15taxstdlife="n/a","n/a",IF(S$3&gt;(A15taxstdlife+$E673),((Input!$P$157+Input!$P$123)*$P$7)-SUM($P673:R673),((Input!$P$157+Input!$P$123)*$P$7)/A15taxstdlife))</f>
        <v>0</v>
      </c>
      <c r="T673" s="168">
        <f>IF(A15taxstdlife="n/a","n/a",IF(T$3&gt;(A15taxstdlife+$E673),((Input!$P$157+Input!$P$123)*$P$7)-SUM($P673:S673),((Input!$P$157+Input!$P$123)*$P$7)/A15taxstdlife))</f>
        <v>0</v>
      </c>
      <c r="U673" s="168">
        <f>IF(A15taxstdlife="n/a","n/a",IF(U$3&gt;(A15taxstdlife+$E673),((Input!$P$157+Input!$P$123)*$P$7)-SUM($P673:T673),((Input!$P$157+Input!$P$123)*$P$7)/A15taxstdlife))</f>
        <v>0</v>
      </c>
      <c r="V673" s="168">
        <f>IF(A15taxstdlife="n/a","n/a",IF(V$3&gt;(A15taxstdlife+$E673),((Input!$P$157+Input!$P$123)*$P$7)-SUM($P673:U673),((Input!$P$157+Input!$P$123)*$P$7)/A15taxstdlife))</f>
        <v>0</v>
      </c>
      <c r="W673" s="168">
        <f>IF(A15taxstdlife="n/a","n/a",IF(W$3&gt;(A15taxstdlife+$E673),((Input!$P$157+Input!$P$123)*$P$7)-SUM($P673:V673),((Input!$P$157+Input!$P$123)*$P$7)/A15taxstdlife))</f>
        <v>0</v>
      </c>
      <c r="X673" s="168">
        <f>IF(A15taxstdlife="n/a","n/a",IF(X$3&gt;(A15taxstdlife+$E673),((Input!$P$157+Input!$P$123)*$P$7)-SUM($P673:W673),((Input!$P$157+Input!$P$123)*$P$7)/A15taxstdlife))</f>
        <v>0</v>
      </c>
      <c r="Y673" s="168">
        <f>IF(A15taxstdlife="n/a","n/a",IF(Y$3&gt;(A15taxstdlife+$E673),((Input!$P$157+Input!$P$123)*$P$7)-SUM($P673:X673),((Input!$P$157+Input!$P$123)*$P$7)/A15taxstdlife))</f>
        <v>0</v>
      </c>
      <c r="Z673" s="168">
        <f>IF(A15taxstdlife="n/a","n/a",IF(Z$3&gt;(A15taxstdlife+$E673),((Input!$P$157+Input!$P$123)*$P$7)-SUM($P673:Y673),((Input!$P$157+Input!$P$123)*$P$7)/A15taxstdlife))</f>
        <v>0</v>
      </c>
      <c r="AA673" s="168">
        <f>IF(A15taxstdlife="n/a","n/a",IF(AA$3&gt;(A15taxstdlife+$E673),((Input!$P$157+Input!$P$123)*$P$7)-SUM($P673:Z673),((Input!$P$157+Input!$P$123)*$P$7)/A15taxstdlife))</f>
        <v>0</v>
      </c>
      <c r="AB673" s="168">
        <f>IF(A15taxstdlife="n/a","n/a",IF(AB$3&gt;(A15taxstdlife+$E673),((Input!$P$157+Input!$P$123)*$P$7)-SUM($P673:AA673),((Input!$P$157+Input!$P$123)*$P$7)/A15taxstdlife))</f>
        <v>0</v>
      </c>
      <c r="AC673" s="168">
        <f>IF(A15taxstdlife="n/a","n/a",IF(AC$3&gt;(A15taxstdlife+$E673),((Input!$P$157+Input!$P$123)*$P$7)-SUM($P673:AB673),((Input!$P$157+Input!$P$123)*$P$7)/A15taxstdlife))</f>
        <v>0</v>
      </c>
      <c r="AD673" s="168">
        <f>IF(A15taxstdlife="n/a","n/a",IF(AD$3&gt;(A15taxstdlife+$E673),((Input!$P$157+Input!$P$123)*$P$7)-SUM($P673:AC673),((Input!$P$157+Input!$P$123)*$P$7)/A15taxstdlife))</f>
        <v>0</v>
      </c>
      <c r="AE673" s="168">
        <f>IF(A15taxstdlife="n/a","n/a",IF(AE$3&gt;(A15taxstdlife+$E673),((Input!$P$157+Input!$P$123)*$P$7)-SUM($P673:AD673),((Input!$P$157+Input!$P$123)*$P$7)/A15taxstdlife))</f>
        <v>0</v>
      </c>
      <c r="AF673" s="168">
        <f>IF(A15taxstdlife="n/a","n/a",IF(AF$3&gt;(A15taxstdlife+$E673),((Input!$P$157+Input!$P$123)*$P$7)-SUM($P673:AE673),((Input!$P$157+Input!$P$123)*$P$7)/A15taxstdlife))</f>
        <v>0</v>
      </c>
      <c r="AG673" s="168">
        <f>IF(A15taxstdlife="n/a","n/a",IF(AG$3&gt;(A15taxstdlife+$E673),((Input!$P$157+Input!$P$123)*$P$7)-SUM($P673:AF673),((Input!$P$157+Input!$P$123)*$P$7)/A15taxstdlife))</f>
        <v>0</v>
      </c>
      <c r="AH673" s="168">
        <f>IF(A15taxstdlife="n/a","n/a",IF(AH$3&gt;(A15taxstdlife+$E673),((Input!$P$157+Input!$P$123)*$P$7)-SUM($P673:AG673),((Input!$P$157+Input!$P$123)*$P$7)/A15taxstdlife))</f>
        <v>0</v>
      </c>
      <c r="AI673" s="168">
        <f>IF(A15taxstdlife="n/a","n/a",IF(AI$3&gt;(A15taxstdlife+$E673),((Input!$P$157+Input!$P$123)*$P$7)-SUM($P673:AH673),((Input!$P$157+Input!$P$123)*$P$7)/A15taxstdlife))</f>
        <v>0</v>
      </c>
      <c r="AJ673" s="168">
        <f>IF(A15taxstdlife="n/a","n/a",IF(AJ$3&gt;(A15taxstdlife+$E673),((Input!$P$157+Input!$P$123)*$P$7)-SUM($P673:AI673),((Input!$P$157+Input!$P$123)*$P$7)/A15taxstdlife))</f>
        <v>0</v>
      </c>
      <c r="AK673" s="168">
        <f>IF(A15taxstdlife="n/a","n/a",IF(AK$3&gt;(A15taxstdlife+$E673),((Input!$P$157+Input!$P$123)*$P$7)-SUM($P673:AJ673),((Input!$P$157+Input!$P$123)*$P$7)/A15taxstdlife))</f>
        <v>0</v>
      </c>
      <c r="AL673" s="168">
        <f>IF(A15taxstdlife="n/a","n/a",IF(AL$3&gt;(A15taxstdlife+$E673),((Input!$P$157+Input!$P$123)*$P$7)-SUM($P673:AK673),((Input!$P$157+Input!$P$123)*$P$7)/A15taxstdlife))</f>
        <v>0</v>
      </c>
      <c r="AM673" s="168">
        <f>IF(A15taxstdlife="n/a","n/a",IF(AM$3&gt;(A15taxstdlife+$E673),((Input!$P$157+Input!$P$123)*$P$7)-SUM($P673:AL673),((Input!$P$157+Input!$P$123)*$P$7)/A15taxstdlife))</f>
        <v>0</v>
      </c>
      <c r="AN673" s="168">
        <f>IF(A15taxstdlife="n/a","n/a",IF(AN$3&gt;(A15taxstdlife+$E673),((Input!$P$157+Input!$P$123)*$P$7)-SUM($P673:AM673),((Input!$P$157+Input!$P$123)*$P$7)/A15taxstdlife))</f>
        <v>0</v>
      </c>
      <c r="AO673" s="168">
        <f>IF(A15taxstdlife="n/a","n/a",IF(AO$3&gt;(A15taxstdlife+$E673),((Input!$P$157+Input!$P$123)*$P$7)-SUM($P673:AN673),((Input!$P$157+Input!$P$123)*$P$7)/A15taxstdlife))</f>
        <v>0</v>
      </c>
      <c r="AP673" s="168">
        <f>IF(A15taxstdlife="n/a","n/a",IF(AP$3&gt;(A15taxstdlife+$E673),((Input!$P$157+Input!$P$123)*$P$7)-SUM($P673:AO673),((Input!$P$157+Input!$P$123)*$P$7)/A15taxstdlife))</f>
        <v>0</v>
      </c>
      <c r="AQ673" s="168">
        <f>IF(A15taxstdlife="n/a","n/a",IF(AQ$3&gt;(A15taxstdlife+$E673),((Input!$P$157+Input!$P$123)*$P$7)-SUM($P673:AP673),((Input!$P$157+Input!$P$123)*$P$7)/A15taxstdlife))</f>
        <v>0</v>
      </c>
      <c r="AR673" s="168">
        <f>IF(A15taxstdlife="n/a","n/a",IF(AR$3&gt;(A15taxstdlife+$E673),((Input!$P$157+Input!$P$123)*$P$7)-SUM($P673:AQ673),((Input!$P$157+Input!$P$123)*$P$7)/A15taxstdlife))</f>
        <v>0</v>
      </c>
      <c r="AS673" s="168">
        <f>IF(A15taxstdlife="n/a","n/a",IF(AS$3&gt;(A15taxstdlife+$E673),((Input!$P$157+Input!$P$123)*$P$7)-SUM($P673:AR673),((Input!$P$157+Input!$P$123)*$P$7)/A15taxstdlife))</f>
        <v>0</v>
      </c>
      <c r="AT673" s="168">
        <f>IF(A15taxstdlife="n/a","n/a",IF(AT$3&gt;(A15taxstdlife+$E673),((Input!$P$157+Input!$P$123)*$P$7)-SUM($P673:AS673),((Input!$P$157+Input!$P$123)*$P$7)/A15taxstdlife))</f>
        <v>0</v>
      </c>
      <c r="AU673" s="168">
        <f>IF(A15taxstdlife="n/a","n/a",IF(AU$3&gt;(A15taxstdlife+$E673),((Input!$P$157+Input!$P$123)*$P$7)-SUM($P673:AT673),((Input!$P$157+Input!$P$123)*$P$7)/A15taxstdlife))</f>
        <v>0</v>
      </c>
      <c r="AV673" s="168">
        <f>IF(A15taxstdlife="n/a","n/a",IF(AV$3&gt;(A15taxstdlife+$E673),((Input!$P$157+Input!$P$123)*$P$7)-SUM($P673:AU673),((Input!$P$157+Input!$P$123)*$P$7)/A15taxstdlife))</f>
        <v>0</v>
      </c>
      <c r="AW673" s="168">
        <f>IF(A15taxstdlife="n/a","n/a",IF(AW$3&gt;(A15taxstdlife+$E673),((Input!$P$157+Input!$P$123)*$P$7)-SUM($P673:AV673),((Input!$P$157+Input!$P$123)*$P$7)/A15taxstdlife))</f>
        <v>0</v>
      </c>
      <c r="AX673" s="168">
        <f>IF(A15taxstdlife="n/a","n/a",IF(AX$3&gt;(A15taxstdlife+$E673),((Input!$P$157+Input!$P$123)*$P$7)-SUM($P673:AW673),((Input!$P$157+Input!$P$123)*$P$7)/A15taxstdlife))</f>
        <v>0</v>
      </c>
      <c r="AY673" s="168">
        <f>IF(A15taxstdlife="n/a","n/a",IF(AY$3&gt;(A15taxstdlife+$E673),((Input!$P$157+Input!$P$123)*$P$7)-SUM($P673:AX673),((Input!$P$157+Input!$P$123)*$P$7)/A15taxstdlife))</f>
        <v>0</v>
      </c>
      <c r="AZ673" s="168">
        <f>IF(A15taxstdlife="n/a","n/a",IF(AZ$3&gt;(A15taxstdlife+$E673),((Input!$P$157+Input!$P$123)*$P$7)-SUM($P673:AY673),((Input!$P$157+Input!$P$123)*$P$7)/A15taxstdlife))</f>
        <v>0</v>
      </c>
      <c r="BA673" s="168">
        <f>IF(A15taxstdlife="n/a","n/a",IF(BA$3&gt;(A15taxstdlife+$E673),((Input!$P$157+Input!$P$123)*$P$7)-SUM($P673:AZ673),((Input!$P$157+Input!$P$123)*$P$7)/A15taxstdlife))</f>
        <v>0</v>
      </c>
      <c r="BB673" s="168">
        <f>IF(A15taxstdlife="n/a","n/a",IF(BB$3&gt;(A15taxstdlife+$E673),((Input!$P$157+Input!$P$123)*$P$7)-SUM($P673:BA673),((Input!$P$157+Input!$P$123)*$P$7)/A15taxstdlife))</f>
        <v>0</v>
      </c>
      <c r="BC673" s="168">
        <f>IF(A15taxstdlife="n/a","n/a",IF(BC$3&gt;(A15taxstdlife+$E673),((Input!$P$157+Input!$P$123)*$P$7)-SUM($P673:BB673),((Input!$P$157+Input!$P$123)*$P$7)/A15taxstdlife))</f>
        <v>0</v>
      </c>
      <c r="BD673" s="168">
        <f>IF(A15taxstdlife="n/a","n/a",IF(BD$3&gt;(A15taxstdlife+$E673),((Input!$P$157+Input!$P$123)*$P$7)-SUM($P673:BC673),((Input!$P$157+Input!$P$123)*$P$7)/A15taxstdlife))</f>
        <v>0</v>
      </c>
      <c r="BE673" s="168">
        <f>IF(A15taxstdlife="n/a","n/a",IF(BE$3&gt;(A15taxstdlife+$E673),((Input!$P$157+Input!$P$123)*$P$7)-SUM($P673:BD673),((Input!$P$157+Input!$P$123)*$P$7)/A15taxstdlife))</f>
        <v>0</v>
      </c>
      <c r="BF673" s="168">
        <f>IF(A15taxstdlife="n/a","n/a",IF(BF$3&gt;(A15taxstdlife+$E673),((Input!$P$157+Input!$P$123)*$P$7)-SUM($P673:BE673),((Input!$P$157+Input!$P$123)*$P$7)/A15taxstdlife))</f>
        <v>0</v>
      </c>
      <c r="BG673" s="168">
        <f>IF(A15taxstdlife="n/a","n/a",IF(BG$3&gt;(A15taxstdlife+$E673),((Input!$P$157+Input!$P$123)*$P$7)-SUM($P673:BF673),((Input!$P$157+Input!$P$123)*$P$7)/A15taxstdlife))</f>
        <v>0</v>
      </c>
      <c r="BH673" s="168">
        <f>IF(A15taxstdlife="n/a","n/a",IF(BH$3&gt;(A15taxstdlife+$E673),((Input!$P$157+Input!$P$123)*$P$7)-SUM($P673:BG673),((Input!$P$157+Input!$P$123)*$P$7)/A15taxstdlife))</f>
        <v>0</v>
      </c>
      <c r="BI673" s="168">
        <f>IF(A15taxstdlife="n/a","n/a",IF(BI$3&gt;(A15taxstdlife+$E673),((Input!$P$157+Input!$P$123)*$P$7)-SUM($P673:BH673),((Input!$P$157+Input!$P$123)*$P$7)/A15taxstdlife))</f>
        <v>0</v>
      </c>
      <c r="BJ673" s="20"/>
      <c r="BK673" s="20"/>
      <c r="BL673"/>
      <c r="BM673"/>
      <c r="BN673"/>
      <c r="BO673"/>
      <c r="BP673"/>
      <c r="BQ673"/>
      <c r="BR673"/>
      <c r="BS673"/>
      <c r="BT673"/>
      <c r="BU673"/>
      <c r="BV673"/>
      <c r="BW673"/>
      <c r="BX673"/>
      <c r="BY673"/>
      <c r="BZ673"/>
      <c r="CA673"/>
      <c r="CB673"/>
      <c r="CC673"/>
      <c r="CD673"/>
      <c r="CE673"/>
      <c r="CF673"/>
      <c r="CG673"/>
      <c r="CH673"/>
      <c r="CI673"/>
      <c r="CJ673"/>
      <c r="CK673"/>
      <c r="CL673"/>
      <c r="CM673"/>
      <c r="CN673"/>
      <c r="CO673"/>
      <c r="CP673"/>
      <c r="CQ673"/>
      <c r="CR673"/>
      <c r="CS673"/>
      <c r="CT673"/>
      <c r="CU673"/>
      <c r="CV673"/>
      <c r="CW673"/>
      <c r="CX673"/>
      <c r="CY673"/>
      <c r="CZ673"/>
      <c r="DA673"/>
      <c r="DB673"/>
      <c r="DC673"/>
      <c r="DD673"/>
      <c r="DE673"/>
      <c r="DF673"/>
      <c r="DG673"/>
      <c r="DH673"/>
      <c r="DI673"/>
      <c r="DJ673"/>
      <c r="DK673"/>
      <c r="DL673"/>
      <c r="DM673"/>
      <c r="DN673"/>
      <c r="DO673"/>
      <c r="DP673"/>
      <c r="DQ673"/>
      <c r="DR673"/>
      <c r="DS673"/>
      <c r="DT673"/>
      <c r="DU673"/>
      <c r="DV673"/>
      <c r="DW673"/>
      <c r="DX673"/>
      <c r="DY673"/>
      <c r="DZ673"/>
      <c r="EA673"/>
      <c r="EB673"/>
      <c r="EC673"/>
      <c r="ED673"/>
      <c r="EE673"/>
      <c r="EF673"/>
      <c r="EG673"/>
      <c r="EH673"/>
      <c r="EI673"/>
      <c r="EJ673"/>
      <c r="EK673"/>
      <c r="EL673"/>
      <c r="EM673"/>
      <c r="EN673"/>
      <c r="EO673"/>
      <c r="EP673"/>
      <c r="EQ673"/>
      <c r="ER673"/>
      <c r="ES673"/>
      <c r="ET673"/>
      <c r="EU673"/>
      <c r="EV673"/>
      <c r="EW673"/>
      <c r="EX673"/>
      <c r="EY673"/>
      <c r="EZ673"/>
      <c r="FA673"/>
      <c r="FB673"/>
      <c r="FC673"/>
      <c r="FD673"/>
      <c r="FE673"/>
      <c r="FF673"/>
      <c r="FG673"/>
      <c r="FH673"/>
      <c r="FI673"/>
      <c r="FJ673"/>
      <c r="FK673"/>
      <c r="FL673"/>
      <c r="FM673"/>
      <c r="FN673"/>
      <c r="FO673"/>
      <c r="FP673"/>
      <c r="FQ673"/>
      <c r="FR673"/>
      <c r="FS673"/>
      <c r="FT673"/>
      <c r="FU673"/>
      <c r="FV673"/>
      <c r="FW673"/>
      <c r="FX673"/>
      <c r="FY673"/>
      <c r="FZ673"/>
      <c r="GA673"/>
      <c r="GB673"/>
      <c r="GC673"/>
      <c r="GD673"/>
      <c r="GE673"/>
      <c r="GF673"/>
      <c r="GG673"/>
      <c r="GH673"/>
      <c r="GI673"/>
      <c r="GJ673"/>
      <c r="GK673"/>
      <c r="GL673"/>
      <c r="GM673"/>
      <c r="GN673"/>
      <c r="GO673"/>
      <c r="GP673"/>
      <c r="GQ673"/>
      <c r="GR673"/>
      <c r="GS673"/>
      <c r="GT673"/>
      <c r="GU673"/>
      <c r="GV673"/>
      <c r="GW673"/>
      <c r="GX673"/>
      <c r="GY673"/>
      <c r="GZ673"/>
      <c r="HA673"/>
      <c r="HB673"/>
      <c r="HC673"/>
      <c r="HD673"/>
      <c r="HE673"/>
      <c r="HF673"/>
      <c r="HG673"/>
      <c r="HH673"/>
      <c r="HI673"/>
      <c r="HJ673"/>
      <c r="HK673"/>
      <c r="HL673"/>
      <c r="HM673"/>
      <c r="HN673"/>
      <c r="HO673"/>
      <c r="HP673"/>
      <c r="HQ673"/>
      <c r="HR673"/>
      <c r="HS673"/>
      <c r="HT673"/>
      <c r="HU673"/>
      <c r="HV673"/>
      <c r="HW673"/>
      <c r="HX673"/>
      <c r="HY673"/>
      <c r="HZ673"/>
      <c r="IA673"/>
      <c r="IB673"/>
      <c r="IC673"/>
      <c r="ID673"/>
      <c r="IE673"/>
      <c r="IF673"/>
      <c r="IG673"/>
      <c r="IH673"/>
      <c r="II673"/>
      <c r="IJ673"/>
      <c r="IK673"/>
      <c r="IL673"/>
      <c r="IM673"/>
      <c r="IN673"/>
      <c r="IO673"/>
      <c r="IP673"/>
      <c r="IQ673"/>
      <c r="IR673"/>
      <c r="IS673"/>
      <c r="IT673"/>
      <c r="IU673"/>
      <c r="IV673"/>
    </row>
    <row r="674" spans="1:256" s="5" customFormat="1" hidden="1" outlineLevel="1">
      <c r="A674" s="20"/>
      <c r="B674" s="20"/>
      <c r="C674" s="38" t="str">
        <f>Asset15</f>
        <v>Furniture, fittings, plant and equipment</v>
      </c>
      <c r="D674" s="20"/>
      <c r="E674" s="20"/>
      <c r="F674" s="35"/>
      <c r="G674" s="163">
        <f t="shared" ref="G674:AL674" si="134">SUM(G662:G673)</f>
        <v>3.9494604464003138</v>
      </c>
      <c r="H674" s="163">
        <f t="shared" si="134"/>
        <v>4.7665948698199463</v>
      </c>
      <c r="I674" s="163">
        <f t="shared" si="134"/>
        <v>5.3005378749304031</v>
      </c>
      <c r="J674" s="163">
        <f t="shared" si="134"/>
        <v>6.0042117623002795</v>
      </c>
      <c r="K674" s="163">
        <f t="shared" si="134"/>
        <v>6.7335342728706813</v>
      </c>
      <c r="L674" s="163">
        <f t="shared" si="134"/>
        <v>7.6443185348766391</v>
      </c>
      <c r="M674" s="163">
        <f t="shared" si="134"/>
        <v>7.6443185348766391</v>
      </c>
      <c r="N674" s="163">
        <f t="shared" si="134"/>
        <v>5.7177569466487785</v>
      </c>
      <c r="O674" s="163">
        <f t="shared" si="134"/>
        <v>3.6948580884763254</v>
      </c>
      <c r="P674" s="163">
        <f t="shared" si="134"/>
        <v>3.6948580884763254</v>
      </c>
      <c r="Q674" s="163">
        <f t="shared" si="134"/>
        <v>3.6948580884763254</v>
      </c>
      <c r="R674" s="163">
        <f t="shared" si="134"/>
        <v>3.368004319108473</v>
      </c>
      <c r="S674" s="163">
        <f t="shared" si="134"/>
        <v>2.6641464630125093</v>
      </c>
      <c r="T674" s="163">
        <f t="shared" si="134"/>
        <v>2.0623111049982867</v>
      </c>
      <c r="U674" s="163">
        <f t="shared" si="134"/>
        <v>1.3483777683481981</v>
      </c>
      <c r="V674" s="163">
        <f t="shared" si="134"/>
        <v>0.54647055720357685</v>
      </c>
      <c r="W674" s="163">
        <f t="shared" si="134"/>
        <v>0</v>
      </c>
      <c r="X674" s="163">
        <f t="shared" si="134"/>
        <v>0</v>
      </c>
      <c r="Y674" s="163">
        <f t="shared" si="134"/>
        <v>0</v>
      </c>
      <c r="Z674" s="163">
        <f t="shared" si="134"/>
        <v>0</v>
      </c>
      <c r="AA674" s="163">
        <f t="shared" si="134"/>
        <v>0</v>
      </c>
      <c r="AB674" s="163">
        <f t="shared" si="134"/>
        <v>0</v>
      </c>
      <c r="AC674" s="163">
        <f t="shared" si="134"/>
        <v>0</v>
      </c>
      <c r="AD674" s="163">
        <f t="shared" si="134"/>
        <v>0</v>
      </c>
      <c r="AE674" s="163">
        <f t="shared" si="134"/>
        <v>0</v>
      </c>
      <c r="AF674" s="163">
        <f t="shared" si="134"/>
        <v>0</v>
      </c>
      <c r="AG674" s="163">
        <f t="shared" si="134"/>
        <v>0</v>
      </c>
      <c r="AH674" s="163">
        <f t="shared" si="134"/>
        <v>0</v>
      </c>
      <c r="AI674" s="163">
        <f t="shared" si="134"/>
        <v>0</v>
      </c>
      <c r="AJ674" s="163">
        <f t="shared" si="134"/>
        <v>0</v>
      </c>
      <c r="AK674" s="163">
        <f t="shared" si="134"/>
        <v>0</v>
      </c>
      <c r="AL674" s="163">
        <f t="shared" si="134"/>
        <v>0</v>
      </c>
      <c r="AM674" s="163">
        <f t="shared" ref="AM674:BI674" si="135">SUM(AM662:AM673)</f>
        <v>0</v>
      </c>
      <c r="AN674" s="163">
        <f t="shared" si="135"/>
        <v>0</v>
      </c>
      <c r="AO674" s="163">
        <f t="shared" si="135"/>
        <v>0</v>
      </c>
      <c r="AP674" s="163">
        <f t="shared" si="135"/>
        <v>0</v>
      </c>
      <c r="AQ674" s="163">
        <f t="shared" si="135"/>
        <v>0</v>
      </c>
      <c r="AR674" s="163">
        <f t="shared" si="135"/>
        <v>0</v>
      </c>
      <c r="AS674" s="163">
        <f t="shared" si="135"/>
        <v>0</v>
      </c>
      <c r="AT674" s="163">
        <f t="shared" si="135"/>
        <v>0</v>
      </c>
      <c r="AU674" s="163">
        <f t="shared" si="135"/>
        <v>0</v>
      </c>
      <c r="AV674" s="163">
        <f t="shared" si="135"/>
        <v>0</v>
      </c>
      <c r="AW674" s="163">
        <f t="shared" si="135"/>
        <v>0</v>
      </c>
      <c r="AX674" s="163">
        <f t="shared" si="135"/>
        <v>0</v>
      </c>
      <c r="AY674" s="163">
        <f t="shared" si="135"/>
        <v>0</v>
      </c>
      <c r="AZ674" s="163">
        <f t="shared" si="135"/>
        <v>0</v>
      </c>
      <c r="BA674" s="163">
        <f t="shared" si="135"/>
        <v>0</v>
      </c>
      <c r="BB674" s="163">
        <f t="shared" si="135"/>
        <v>0</v>
      </c>
      <c r="BC674" s="163">
        <f t="shared" si="135"/>
        <v>0</v>
      </c>
      <c r="BD674" s="163">
        <f t="shared" si="135"/>
        <v>0</v>
      </c>
      <c r="BE674" s="163">
        <f t="shared" si="135"/>
        <v>0</v>
      </c>
      <c r="BF674" s="163">
        <f t="shared" si="135"/>
        <v>0</v>
      </c>
      <c r="BG674" s="163">
        <f t="shared" si="135"/>
        <v>0</v>
      </c>
      <c r="BH674" s="163">
        <f t="shared" si="135"/>
        <v>0</v>
      </c>
      <c r="BI674" s="163">
        <f t="shared" si="135"/>
        <v>0</v>
      </c>
      <c r="BJ674" s="20"/>
      <c r="BK674" s="20"/>
      <c r="BL674"/>
      <c r="BM674"/>
      <c r="BN674"/>
      <c r="BO674"/>
      <c r="BP674"/>
      <c r="BQ674"/>
      <c r="BR674"/>
      <c r="BS674"/>
      <c r="BT674"/>
      <c r="BU674"/>
      <c r="BV674"/>
      <c r="BW674"/>
      <c r="BX674"/>
      <c r="BY674"/>
      <c r="BZ674"/>
      <c r="CA674"/>
      <c r="CB674"/>
      <c r="CC674"/>
      <c r="CD674"/>
      <c r="CE674"/>
      <c r="CF674"/>
      <c r="CG674"/>
      <c r="CH674"/>
      <c r="CI674"/>
      <c r="CJ674"/>
      <c r="CK674"/>
      <c r="CL674"/>
      <c r="CM674"/>
      <c r="CN674"/>
      <c r="CO674"/>
      <c r="CP674"/>
      <c r="CQ674"/>
      <c r="CR674"/>
      <c r="CS674"/>
      <c r="CT674"/>
      <c r="CU674"/>
      <c r="CV674"/>
      <c r="CW674"/>
      <c r="CX674"/>
      <c r="CY674"/>
      <c r="CZ674"/>
      <c r="DA674"/>
      <c r="DB674"/>
      <c r="DC674"/>
      <c r="DD674"/>
      <c r="DE674"/>
      <c r="DF674"/>
      <c r="DG674"/>
      <c r="DH674"/>
      <c r="DI674"/>
      <c r="DJ674"/>
      <c r="DK674"/>
      <c r="DL674"/>
      <c r="DM674"/>
      <c r="DN674"/>
      <c r="DO674"/>
      <c r="DP674"/>
      <c r="DQ674"/>
      <c r="DR674"/>
      <c r="DS674"/>
      <c r="DT674"/>
      <c r="DU674"/>
      <c r="DV674"/>
      <c r="DW674"/>
      <c r="DX674"/>
      <c r="DY674"/>
      <c r="DZ674"/>
      <c r="EA674"/>
      <c r="EB674"/>
      <c r="EC674"/>
      <c r="ED674"/>
      <c r="EE674"/>
      <c r="EF674"/>
      <c r="EG674"/>
      <c r="EH674"/>
      <c r="EI674"/>
      <c r="EJ674"/>
      <c r="EK674"/>
      <c r="EL674"/>
      <c r="EM674"/>
      <c r="EN674"/>
      <c r="EO674"/>
      <c r="EP674"/>
      <c r="EQ674"/>
      <c r="ER674"/>
      <c r="ES674"/>
      <c r="ET674"/>
      <c r="EU674"/>
      <c r="EV674"/>
      <c r="EW674"/>
      <c r="EX674"/>
      <c r="EY674"/>
      <c r="EZ674"/>
      <c r="FA674"/>
      <c r="FB674"/>
      <c r="FC674"/>
      <c r="FD674"/>
      <c r="FE674"/>
      <c r="FF674"/>
      <c r="FG674"/>
      <c r="FH674"/>
      <c r="FI674"/>
      <c r="FJ674"/>
      <c r="FK674"/>
      <c r="FL674"/>
      <c r="FM674"/>
      <c r="FN674"/>
      <c r="FO674"/>
      <c r="FP674"/>
      <c r="FQ674"/>
      <c r="FR674"/>
      <c r="FS674"/>
      <c r="FT674"/>
      <c r="FU674"/>
      <c r="FV674"/>
      <c r="FW674"/>
      <c r="FX674"/>
      <c r="FY674"/>
      <c r="FZ674"/>
      <c r="GA674"/>
      <c r="GB674"/>
      <c r="GC674"/>
      <c r="GD674"/>
      <c r="GE674"/>
      <c r="GF674"/>
      <c r="GG674"/>
      <c r="GH674"/>
      <c r="GI674"/>
      <c r="GJ674"/>
      <c r="GK674"/>
      <c r="GL674"/>
      <c r="GM674"/>
      <c r="GN674"/>
      <c r="GO674"/>
      <c r="GP674"/>
      <c r="GQ674"/>
      <c r="GR674"/>
      <c r="GS674"/>
      <c r="GT674"/>
      <c r="GU674"/>
      <c r="GV674"/>
      <c r="GW674"/>
      <c r="GX674"/>
      <c r="GY674"/>
      <c r="GZ674"/>
      <c r="HA674"/>
      <c r="HB674"/>
      <c r="HC674"/>
      <c r="HD674"/>
      <c r="HE674"/>
      <c r="HF674"/>
      <c r="HG674"/>
      <c r="HH674"/>
      <c r="HI674"/>
      <c r="HJ674"/>
      <c r="HK674"/>
      <c r="HL674"/>
      <c r="HM674"/>
      <c r="HN674"/>
      <c r="HO674"/>
      <c r="HP674"/>
      <c r="HQ674"/>
      <c r="HR674"/>
      <c r="HS674"/>
      <c r="HT674"/>
      <c r="HU674"/>
      <c r="HV674"/>
      <c r="HW674"/>
      <c r="HX674"/>
      <c r="HY674"/>
      <c r="HZ674"/>
      <c r="IA674"/>
      <c r="IB674"/>
      <c r="IC674"/>
      <c r="ID674"/>
      <c r="IE674"/>
      <c r="IF674"/>
      <c r="IG674"/>
      <c r="IH674"/>
      <c r="II674"/>
      <c r="IJ674"/>
      <c r="IK674"/>
      <c r="IL674"/>
      <c r="IM674"/>
      <c r="IN674"/>
      <c r="IO674"/>
      <c r="IP674"/>
      <c r="IQ674"/>
      <c r="IR674"/>
      <c r="IS674"/>
      <c r="IT674"/>
      <c r="IU674"/>
      <c r="IV674"/>
    </row>
    <row r="675" spans="1:256" s="5" customFormat="1" hidden="1" outlineLevel="2">
      <c r="A675" s="20"/>
      <c r="B675" s="45" t="str">
        <f>C687</f>
        <v>Land (non-system)</v>
      </c>
      <c r="C675" s="46"/>
      <c r="D675" s="47" t="s">
        <v>72</v>
      </c>
      <c r="E675" s="46"/>
      <c r="F675" s="48"/>
      <c r="G675" s="167" t="str">
        <f>IF(G$3&gt;A16taxremlife,A16taxvalue-SUM($F675:F675),IF(A16taxremlife="N/A","n/a",A16taxvalue/A16taxremlife))</f>
        <v>n/a</v>
      </c>
      <c r="H675" s="167" t="str">
        <f>IF(H$3&gt;A16taxremlife,A16taxvalue-SUM($F675:G675),IF(A16taxremlife="N/A","n/a",A16taxvalue/A16taxremlife))</f>
        <v>n/a</v>
      </c>
      <c r="I675" s="167" t="str">
        <f>IF(I$3&gt;A16taxremlife,A16taxvalue-SUM($F675:H675),IF(A16taxremlife="N/A","n/a",A16taxvalue/A16taxremlife))</f>
        <v>n/a</v>
      </c>
      <c r="J675" s="167" t="str">
        <f>IF(J$3&gt;A16taxremlife,A16taxvalue-SUM($F675:I675),IF(A16taxremlife="N/A","n/a",A16taxvalue/A16taxremlife))</f>
        <v>n/a</v>
      </c>
      <c r="K675" s="167" t="str">
        <f>IF(K$3&gt;A16taxremlife,A16taxvalue-SUM($F675:J675),IF(A16taxremlife="N/A","n/a",A16taxvalue/A16taxremlife))</f>
        <v>n/a</v>
      </c>
      <c r="L675" s="167" t="str">
        <f>IF(L$3&gt;A16taxremlife,A16taxvalue-SUM($F675:K675),IF(A16taxremlife="N/A","n/a",A16taxvalue/A16taxremlife))</f>
        <v>n/a</v>
      </c>
      <c r="M675" s="167" t="str">
        <f>IF(M$3&gt;A16taxremlife,A16taxvalue-SUM($F675:L675),IF(A16taxremlife="N/A","n/a",A16taxvalue/A16taxremlife))</f>
        <v>n/a</v>
      </c>
      <c r="N675" s="167" t="str">
        <f>IF(N$3&gt;A16taxremlife,A16taxvalue-SUM($F675:M675),IF(A16taxremlife="N/A","n/a",A16taxvalue/A16taxremlife))</f>
        <v>n/a</v>
      </c>
      <c r="O675" s="167" t="str">
        <f>IF(O$3&gt;A16taxremlife,A16taxvalue-SUM($F675:N675),IF(A16taxremlife="N/A","n/a",A16taxvalue/A16taxremlife))</f>
        <v>n/a</v>
      </c>
      <c r="P675" s="167" t="str">
        <f>IF(P$3&gt;A16taxremlife,A16taxvalue-SUM($F675:O675),IF(A16taxremlife="N/A","n/a",A16taxvalue/A16taxremlife))</f>
        <v>n/a</v>
      </c>
      <c r="Q675" s="167" t="str">
        <f>IF(Q$3&gt;A16taxremlife,A16taxvalue-SUM($F675:P675),IF(A16taxremlife="N/A","n/a",A16taxvalue/A16taxremlife))</f>
        <v>n/a</v>
      </c>
      <c r="R675" s="167" t="str">
        <f>IF(R$3&gt;A16taxremlife,A16taxvalue-SUM($F675:Q675),IF(A16taxremlife="N/A","n/a",A16taxvalue/A16taxremlife))</f>
        <v>n/a</v>
      </c>
      <c r="S675" s="167" t="str">
        <f>IF(S$3&gt;A16taxremlife,A16taxvalue-SUM($F675:R675),IF(A16taxremlife="N/A","n/a",A16taxvalue/A16taxremlife))</f>
        <v>n/a</v>
      </c>
      <c r="T675" s="167" t="str">
        <f>IF(T$3&gt;A16taxremlife,A16taxvalue-SUM($F675:S675),IF(A16taxremlife="N/A","n/a",A16taxvalue/A16taxremlife))</f>
        <v>n/a</v>
      </c>
      <c r="U675" s="167" t="str">
        <f>IF(U$3&gt;A16taxremlife,A16taxvalue-SUM($F675:T675),IF(A16taxremlife="N/A","n/a",A16taxvalue/A16taxremlife))</f>
        <v>n/a</v>
      </c>
      <c r="V675" s="167" t="str">
        <f>IF(V$3&gt;A16taxremlife,A16taxvalue-SUM($F675:U675),IF(A16taxremlife="N/A","n/a",A16taxvalue/A16taxremlife))</f>
        <v>n/a</v>
      </c>
      <c r="W675" s="167" t="str">
        <f>IF(W$3&gt;A16taxremlife,A16taxvalue-SUM($F675:V675),IF(A16taxremlife="N/A","n/a",A16taxvalue/A16taxremlife))</f>
        <v>n/a</v>
      </c>
      <c r="X675" s="167" t="str">
        <f>IF(X$3&gt;A16taxremlife,A16taxvalue-SUM($F675:W675),IF(A16taxremlife="N/A","n/a",A16taxvalue/A16taxremlife))</f>
        <v>n/a</v>
      </c>
      <c r="Y675" s="167" t="str">
        <f>IF(Y$3&gt;A16taxremlife,A16taxvalue-SUM($F675:X675),IF(A16taxremlife="N/A","n/a",A16taxvalue/A16taxremlife))</f>
        <v>n/a</v>
      </c>
      <c r="Z675" s="167" t="str">
        <f>IF(Z$3&gt;A16taxremlife,A16taxvalue-SUM($F675:Y675),IF(A16taxremlife="N/A","n/a",A16taxvalue/A16taxremlife))</f>
        <v>n/a</v>
      </c>
      <c r="AA675" s="167" t="str">
        <f>IF(AA$3&gt;A16taxremlife,A16taxvalue-SUM($F675:Z675),IF(A16taxremlife="N/A","n/a",A16taxvalue/A16taxremlife))</f>
        <v>n/a</v>
      </c>
      <c r="AB675" s="167" t="str">
        <f>IF(AB$3&gt;A16taxremlife,A16taxvalue-SUM($F675:AA675),IF(A16taxremlife="N/A","n/a",A16taxvalue/A16taxremlife))</f>
        <v>n/a</v>
      </c>
      <c r="AC675" s="167" t="str">
        <f>IF(AC$3&gt;A16taxremlife,A16taxvalue-SUM($F675:AB675),IF(A16taxremlife="N/A","n/a",A16taxvalue/A16taxremlife))</f>
        <v>n/a</v>
      </c>
      <c r="AD675" s="167" t="str">
        <f>IF(AD$3&gt;A16taxremlife,A16taxvalue-SUM($F675:AC675),IF(A16taxremlife="N/A","n/a",A16taxvalue/A16taxremlife))</f>
        <v>n/a</v>
      </c>
      <c r="AE675" s="167" t="str">
        <f>IF(AE$3&gt;A16taxremlife,A16taxvalue-SUM($F675:AD675),IF(A16taxremlife="N/A","n/a",A16taxvalue/A16taxremlife))</f>
        <v>n/a</v>
      </c>
      <c r="AF675" s="167" t="str">
        <f>IF(AF$3&gt;A16taxremlife,A16taxvalue-SUM($F675:AE675),IF(A16taxremlife="N/A","n/a",A16taxvalue/A16taxremlife))</f>
        <v>n/a</v>
      </c>
      <c r="AG675" s="167" t="str">
        <f>IF(AG$3&gt;A16taxremlife,A16taxvalue-SUM($F675:AF675),IF(A16taxremlife="N/A","n/a",A16taxvalue/A16taxremlife))</f>
        <v>n/a</v>
      </c>
      <c r="AH675" s="167" t="str">
        <f>IF(AH$3&gt;A16taxremlife,A16taxvalue-SUM($F675:AG675),IF(A16taxremlife="N/A","n/a",A16taxvalue/A16taxremlife))</f>
        <v>n/a</v>
      </c>
      <c r="AI675" s="167" t="str">
        <f>IF(AI$3&gt;A16taxremlife,A16taxvalue-SUM($F675:AH675),IF(A16taxremlife="N/A","n/a",A16taxvalue/A16taxremlife))</f>
        <v>n/a</v>
      </c>
      <c r="AJ675" s="167" t="str">
        <f>IF(AJ$3&gt;A16taxremlife,A16taxvalue-SUM($F675:AI675),IF(A16taxremlife="N/A","n/a",A16taxvalue/A16taxremlife))</f>
        <v>n/a</v>
      </c>
      <c r="AK675" s="167" t="str">
        <f>IF(AK$3&gt;A16taxremlife,A16taxvalue-SUM($F675:AJ675),IF(A16taxremlife="N/A","n/a",A16taxvalue/A16taxremlife))</f>
        <v>n/a</v>
      </c>
      <c r="AL675" s="167" t="str">
        <f>IF(AL$3&gt;A16taxremlife,A16taxvalue-SUM($F675:AK675),IF(A16taxremlife="N/A","n/a",A16taxvalue/A16taxremlife))</f>
        <v>n/a</v>
      </c>
      <c r="AM675" s="167" t="str">
        <f>IF(AM$3&gt;A16taxremlife,A16taxvalue-SUM($F675:AL675),IF(A16taxremlife="N/A","n/a",A16taxvalue/A16taxremlife))</f>
        <v>n/a</v>
      </c>
      <c r="AN675" s="167" t="str">
        <f>IF(AN$3&gt;A16taxremlife,A16taxvalue-SUM($F675:AM675),IF(A16taxremlife="N/A","n/a",A16taxvalue/A16taxremlife))</f>
        <v>n/a</v>
      </c>
      <c r="AO675" s="167" t="str">
        <f>IF(AO$3&gt;A16taxremlife,A16taxvalue-SUM($F675:AN675),IF(A16taxremlife="N/A","n/a",A16taxvalue/A16taxremlife))</f>
        <v>n/a</v>
      </c>
      <c r="AP675" s="167" t="str">
        <f>IF(AP$3&gt;A16taxremlife,A16taxvalue-SUM($F675:AO675),IF(A16taxremlife="N/A","n/a",A16taxvalue/A16taxremlife))</f>
        <v>n/a</v>
      </c>
      <c r="AQ675" s="167" t="str">
        <f>IF(AQ$3&gt;A16taxremlife,A16taxvalue-SUM($F675:AP675),IF(A16taxremlife="N/A","n/a",A16taxvalue/A16taxremlife))</f>
        <v>n/a</v>
      </c>
      <c r="AR675" s="167" t="str">
        <f>IF(AR$3&gt;A16taxremlife,A16taxvalue-SUM($F675:AQ675),IF(A16taxremlife="N/A","n/a",A16taxvalue/A16taxremlife))</f>
        <v>n/a</v>
      </c>
      <c r="AS675" s="167" t="str">
        <f>IF(AS$3&gt;A16taxremlife,A16taxvalue-SUM($F675:AR675),IF(A16taxremlife="N/A","n/a",A16taxvalue/A16taxremlife))</f>
        <v>n/a</v>
      </c>
      <c r="AT675" s="167" t="str">
        <f>IF(AT$3&gt;A16taxremlife,A16taxvalue-SUM($F675:AS675),IF(A16taxremlife="N/A","n/a",A16taxvalue/A16taxremlife))</f>
        <v>n/a</v>
      </c>
      <c r="AU675" s="167" t="str">
        <f>IF(AU$3&gt;A16taxremlife,A16taxvalue-SUM($F675:AT675),IF(A16taxremlife="N/A","n/a",A16taxvalue/A16taxremlife))</f>
        <v>n/a</v>
      </c>
      <c r="AV675" s="167" t="str">
        <f>IF(AV$3&gt;A16taxremlife,A16taxvalue-SUM($F675:AU675),IF(A16taxremlife="N/A","n/a",A16taxvalue/A16taxremlife))</f>
        <v>n/a</v>
      </c>
      <c r="AW675" s="167" t="str">
        <f>IF(AW$3&gt;A16taxremlife,A16taxvalue-SUM($F675:AV675),IF(A16taxremlife="N/A","n/a",A16taxvalue/A16taxremlife))</f>
        <v>n/a</v>
      </c>
      <c r="AX675" s="167" t="str">
        <f>IF(AX$3&gt;A16taxremlife,A16taxvalue-SUM($F675:AW675),IF(A16taxremlife="N/A","n/a",A16taxvalue/A16taxremlife))</f>
        <v>n/a</v>
      </c>
      <c r="AY675" s="167" t="str">
        <f>IF(AY$3&gt;A16taxremlife,A16taxvalue-SUM($F675:AX675),IF(A16taxremlife="N/A","n/a",A16taxvalue/A16taxremlife))</f>
        <v>n/a</v>
      </c>
      <c r="AZ675" s="167" t="str">
        <f>IF(AZ$3&gt;A16taxremlife,A16taxvalue-SUM($F675:AY675),IF(A16taxremlife="N/A","n/a",A16taxvalue/A16taxremlife))</f>
        <v>n/a</v>
      </c>
      <c r="BA675" s="167" t="str">
        <f>IF(BA$3&gt;A16taxremlife,A16taxvalue-SUM($F675:AZ675),IF(A16taxremlife="N/A","n/a",A16taxvalue/A16taxremlife))</f>
        <v>n/a</v>
      </c>
      <c r="BB675" s="167" t="str">
        <f>IF(BB$3&gt;A16taxremlife,A16taxvalue-SUM($F675:BA675),IF(A16taxremlife="N/A","n/a",A16taxvalue/A16taxremlife))</f>
        <v>n/a</v>
      </c>
      <c r="BC675" s="167" t="str">
        <f>IF(BC$3&gt;A16taxremlife,A16taxvalue-SUM($F675:BB675),IF(A16taxremlife="N/A","n/a",A16taxvalue/A16taxremlife))</f>
        <v>n/a</v>
      </c>
      <c r="BD675" s="167" t="str">
        <f>IF(BD$3&gt;A16taxremlife,A16taxvalue-SUM($F675:BC675),IF(A16taxremlife="N/A","n/a",A16taxvalue/A16taxremlife))</f>
        <v>n/a</v>
      </c>
      <c r="BE675" s="167" t="str">
        <f>IF(BE$3&gt;A16taxremlife,A16taxvalue-SUM($F675:BD675),IF(A16taxremlife="N/A","n/a",A16taxvalue/A16taxremlife))</f>
        <v>n/a</v>
      </c>
      <c r="BF675" s="167" t="str">
        <f>IF(BF$3&gt;A16taxremlife,A16taxvalue-SUM($F675:BE675),IF(A16taxremlife="N/A","n/a",A16taxvalue/A16taxremlife))</f>
        <v>n/a</v>
      </c>
      <c r="BG675" s="167" t="str">
        <f>IF(BG$3&gt;A16taxremlife,A16taxvalue-SUM($F675:BF675),IF(A16taxremlife="N/A","n/a",A16taxvalue/A16taxremlife))</f>
        <v>n/a</v>
      </c>
      <c r="BH675" s="167" t="str">
        <f>IF(BH$3&gt;A16taxremlife,A16taxvalue-SUM($F675:BG675),IF(A16taxremlife="N/A","n/a",A16taxvalue/A16taxremlife))</f>
        <v>n/a</v>
      </c>
      <c r="BI675" s="167" t="str">
        <f>IF(BI$3&gt;A16taxremlife,A16taxvalue-SUM($F675:BH675),IF(A16taxremlife="N/A","n/a",A16taxvalue/A16taxremlife))</f>
        <v>n/a</v>
      </c>
      <c r="BJ675" s="20"/>
      <c r="BK675" s="20"/>
      <c r="BL675"/>
      <c r="BM675"/>
      <c r="BN675"/>
      <c r="BO675"/>
      <c r="BP675"/>
      <c r="BQ675"/>
      <c r="BR675"/>
      <c r="BS675"/>
      <c r="BT675"/>
      <c r="BU675"/>
      <c r="BV675"/>
      <c r="BW675"/>
      <c r="BX675"/>
      <c r="BY675"/>
      <c r="BZ675"/>
      <c r="CA675"/>
      <c r="CB675"/>
      <c r="CC675"/>
      <c r="CD675"/>
      <c r="CE675"/>
      <c r="CF675"/>
      <c r="CG675"/>
      <c r="CH675"/>
      <c r="CI675"/>
      <c r="CJ675"/>
      <c r="CK675"/>
      <c r="CL675"/>
      <c r="CM675"/>
      <c r="CN675"/>
      <c r="CO675"/>
      <c r="CP675"/>
      <c r="CQ675"/>
      <c r="CR675"/>
      <c r="CS675"/>
      <c r="CT675"/>
      <c r="CU675"/>
      <c r="CV675"/>
      <c r="CW675"/>
      <c r="CX675"/>
      <c r="CY675"/>
      <c r="CZ675"/>
      <c r="DA675"/>
      <c r="DB675"/>
      <c r="DC675"/>
      <c r="DD675"/>
      <c r="DE675"/>
      <c r="DF675"/>
      <c r="DG675"/>
      <c r="DH675"/>
      <c r="DI675"/>
      <c r="DJ675"/>
      <c r="DK675"/>
      <c r="DL675"/>
      <c r="DM675"/>
      <c r="DN675"/>
      <c r="DO675"/>
      <c r="DP675"/>
      <c r="DQ675"/>
      <c r="DR675"/>
      <c r="DS675"/>
      <c r="DT675"/>
      <c r="DU675"/>
      <c r="DV675"/>
      <c r="DW675"/>
      <c r="DX675"/>
      <c r="DY675"/>
      <c r="DZ675"/>
      <c r="EA675"/>
      <c r="EB675"/>
      <c r="EC675"/>
      <c r="ED675"/>
      <c r="EE675"/>
      <c r="EF675"/>
      <c r="EG675"/>
      <c r="EH675"/>
      <c r="EI675"/>
      <c r="EJ675"/>
      <c r="EK675"/>
      <c r="EL675"/>
      <c r="EM675"/>
      <c r="EN675"/>
      <c r="EO675"/>
      <c r="EP675"/>
      <c r="EQ675"/>
      <c r="ER675"/>
      <c r="ES675"/>
      <c r="ET675"/>
      <c r="EU675"/>
      <c r="EV675"/>
      <c r="EW675"/>
      <c r="EX675"/>
      <c r="EY675"/>
      <c r="EZ675"/>
      <c r="FA675"/>
      <c r="FB675"/>
      <c r="FC675"/>
      <c r="FD675"/>
      <c r="FE675"/>
      <c r="FF675"/>
      <c r="FG675"/>
      <c r="FH675"/>
      <c r="FI675"/>
      <c r="FJ675"/>
      <c r="FK675"/>
      <c r="FL675"/>
      <c r="FM675"/>
      <c r="FN675"/>
      <c r="FO675"/>
      <c r="FP675"/>
      <c r="FQ675"/>
      <c r="FR675"/>
      <c r="FS675"/>
      <c r="FT675"/>
      <c r="FU675"/>
      <c r="FV675"/>
      <c r="FW675"/>
      <c r="FX675"/>
      <c r="FY675"/>
      <c r="FZ675"/>
      <c r="GA675"/>
      <c r="GB675"/>
      <c r="GC675"/>
      <c r="GD675"/>
      <c r="GE675"/>
      <c r="GF675"/>
      <c r="GG675"/>
      <c r="GH675"/>
      <c r="GI675"/>
      <c r="GJ675"/>
      <c r="GK675"/>
      <c r="GL675"/>
      <c r="GM675"/>
      <c r="GN675"/>
      <c r="GO675"/>
      <c r="GP675"/>
      <c r="GQ675"/>
      <c r="GR675"/>
      <c r="GS675"/>
      <c r="GT675"/>
      <c r="GU675"/>
      <c r="GV675"/>
      <c r="GW675"/>
      <c r="GX675"/>
      <c r="GY675"/>
      <c r="GZ675"/>
      <c r="HA675"/>
      <c r="HB675"/>
      <c r="HC675"/>
      <c r="HD675"/>
      <c r="HE675"/>
      <c r="HF675"/>
      <c r="HG675"/>
      <c r="HH675"/>
      <c r="HI675"/>
      <c r="HJ675"/>
      <c r="HK675"/>
      <c r="HL675"/>
      <c r="HM675"/>
      <c r="HN675"/>
      <c r="HO675"/>
      <c r="HP675"/>
      <c r="HQ675"/>
      <c r="HR675"/>
      <c r="HS675"/>
      <c r="HT675"/>
      <c r="HU675"/>
      <c r="HV675"/>
      <c r="HW675"/>
      <c r="HX675"/>
      <c r="HY675"/>
      <c r="HZ675"/>
      <c r="IA675"/>
      <c r="IB675"/>
      <c r="IC675"/>
      <c r="ID675"/>
      <c r="IE675"/>
      <c r="IF675"/>
      <c r="IG675"/>
      <c r="IH675"/>
      <c r="II675"/>
      <c r="IJ675"/>
      <c r="IK675"/>
      <c r="IL675"/>
      <c r="IM675"/>
      <c r="IN675"/>
      <c r="IO675"/>
      <c r="IP675"/>
      <c r="IQ675"/>
      <c r="IR675"/>
      <c r="IS675"/>
      <c r="IT675"/>
      <c r="IU675"/>
      <c r="IV675"/>
    </row>
    <row r="676" spans="1:256" s="5" customFormat="1" hidden="1" outlineLevel="2">
      <c r="A676" s="20"/>
      <c r="B676" s="20"/>
      <c r="C676" s="38"/>
      <c r="D676" s="641" t="s">
        <v>71</v>
      </c>
      <c r="E676" s="287">
        <v>0</v>
      </c>
      <c r="F676" s="40"/>
      <c r="G676" s="168"/>
      <c r="H676" s="168"/>
      <c r="I676" s="168"/>
      <c r="J676" s="168"/>
      <c r="K676" s="168"/>
      <c r="L676" s="168"/>
      <c r="M676" s="168"/>
      <c r="N676" s="168"/>
      <c r="O676" s="168"/>
      <c r="P676" s="168"/>
      <c r="Q676" s="168"/>
      <c r="R676" s="168"/>
      <c r="S676" s="168"/>
      <c r="T676" s="168"/>
      <c r="U676" s="168"/>
      <c r="V676" s="168"/>
      <c r="W676" s="168"/>
      <c r="X676" s="168"/>
      <c r="Y676" s="168"/>
      <c r="Z676" s="168"/>
      <c r="AA676" s="168"/>
      <c r="AB676" s="168"/>
      <c r="AC676" s="168"/>
      <c r="AD676" s="168"/>
      <c r="AE676" s="168"/>
      <c r="AF676" s="168"/>
      <c r="AG676" s="168"/>
      <c r="AH676" s="168"/>
      <c r="AI676" s="168"/>
      <c r="AJ676" s="168"/>
      <c r="AK676" s="168"/>
      <c r="AL676" s="168"/>
      <c r="AM676" s="168"/>
      <c r="AN676" s="168"/>
      <c r="AO676" s="168"/>
      <c r="AP676" s="168"/>
      <c r="AQ676" s="168"/>
      <c r="AR676" s="168"/>
      <c r="AS676" s="168"/>
      <c r="AT676" s="168"/>
      <c r="AU676" s="168"/>
      <c r="AV676" s="168"/>
      <c r="AW676" s="168"/>
      <c r="AX676" s="168"/>
      <c r="AY676" s="168"/>
      <c r="AZ676" s="168"/>
      <c r="BA676" s="168"/>
      <c r="BB676" s="168"/>
      <c r="BC676" s="168"/>
      <c r="BD676" s="168"/>
      <c r="BE676" s="168"/>
      <c r="BF676" s="168"/>
      <c r="BG676" s="168"/>
      <c r="BH676" s="168"/>
      <c r="BI676" s="168"/>
      <c r="BJ676" s="20"/>
      <c r="BK676" s="20"/>
      <c r="BL676"/>
      <c r="BM676"/>
      <c r="BN676"/>
      <c r="BO676"/>
      <c r="BP676"/>
      <c r="BQ676"/>
      <c r="BR676"/>
      <c r="BS676"/>
      <c r="BT676"/>
      <c r="BU676"/>
      <c r="BV676"/>
      <c r="BW676"/>
      <c r="BX676"/>
      <c r="BY676"/>
      <c r="BZ676"/>
      <c r="CA676"/>
      <c r="CB676"/>
      <c r="CC676"/>
      <c r="CD676"/>
      <c r="CE676"/>
      <c r="CF676"/>
      <c r="CG676"/>
      <c r="CH676"/>
      <c r="CI676"/>
      <c r="CJ676"/>
      <c r="CK676"/>
      <c r="CL676"/>
      <c r="CM676"/>
      <c r="CN676"/>
      <c r="CO676"/>
      <c r="CP676"/>
      <c r="CQ676"/>
      <c r="CR676"/>
      <c r="CS676"/>
      <c r="CT676"/>
      <c r="CU676"/>
      <c r="CV676"/>
      <c r="CW676"/>
      <c r="CX676"/>
      <c r="CY676"/>
      <c r="CZ676"/>
      <c r="DA676"/>
      <c r="DB676"/>
      <c r="DC676"/>
      <c r="DD676"/>
      <c r="DE676"/>
      <c r="DF676"/>
      <c r="DG676"/>
      <c r="DH676"/>
      <c r="DI676"/>
      <c r="DJ676"/>
      <c r="DK676"/>
      <c r="DL676"/>
      <c r="DM676"/>
      <c r="DN676"/>
      <c r="DO676"/>
      <c r="DP676"/>
      <c r="DQ676"/>
      <c r="DR676"/>
      <c r="DS676"/>
      <c r="DT676"/>
      <c r="DU676"/>
      <c r="DV676"/>
      <c r="DW676"/>
      <c r="DX676"/>
      <c r="DY676"/>
      <c r="DZ676"/>
      <c r="EA676"/>
      <c r="EB676"/>
      <c r="EC676"/>
      <c r="ED676"/>
      <c r="EE676"/>
      <c r="EF676"/>
      <c r="EG676"/>
      <c r="EH676"/>
      <c r="EI676"/>
      <c r="EJ676"/>
      <c r="EK676"/>
      <c r="EL676"/>
      <c r="EM676"/>
      <c r="EN676"/>
      <c r="EO676"/>
      <c r="EP676"/>
      <c r="EQ676"/>
      <c r="ER676"/>
      <c r="ES676"/>
      <c r="ET676"/>
      <c r="EU676"/>
      <c r="EV676"/>
      <c r="EW676"/>
      <c r="EX676"/>
      <c r="EY676"/>
      <c r="EZ676"/>
      <c r="FA676"/>
      <c r="FB676"/>
      <c r="FC676"/>
      <c r="FD676"/>
      <c r="FE676"/>
      <c r="FF676"/>
      <c r="FG676"/>
      <c r="FH676"/>
      <c r="FI676"/>
      <c r="FJ676"/>
      <c r="FK676"/>
      <c r="FL676"/>
      <c r="FM676"/>
      <c r="FN676"/>
      <c r="FO676"/>
      <c r="FP676"/>
      <c r="FQ676"/>
      <c r="FR676"/>
      <c r="FS676"/>
      <c r="FT676"/>
      <c r="FU676"/>
      <c r="FV676"/>
      <c r="FW676"/>
      <c r="FX676"/>
      <c r="FY676"/>
      <c r="FZ676"/>
      <c r="GA676"/>
      <c r="GB676"/>
      <c r="GC676"/>
      <c r="GD676"/>
      <c r="GE676"/>
      <c r="GF676"/>
      <c r="GG676"/>
      <c r="GH676"/>
      <c r="GI676"/>
      <c r="GJ676"/>
      <c r="GK676"/>
      <c r="GL676"/>
      <c r="GM676"/>
      <c r="GN676"/>
      <c r="GO676"/>
      <c r="GP676"/>
      <c r="GQ676"/>
      <c r="GR676"/>
      <c r="GS676"/>
      <c r="GT676"/>
      <c r="GU676"/>
      <c r="GV676"/>
      <c r="GW676"/>
      <c r="GX676"/>
      <c r="GY676"/>
      <c r="GZ676"/>
      <c r="HA676"/>
      <c r="HB676"/>
      <c r="HC676"/>
      <c r="HD676"/>
      <c r="HE676"/>
      <c r="HF676"/>
      <c r="HG676"/>
      <c r="HH676"/>
      <c r="HI676"/>
      <c r="HJ676"/>
      <c r="HK676"/>
      <c r="HL676"/>
      <c r="HM676"/>
      <c r="HN676"/>
      <c r="HO676"/>
      <c r="HP676"/>
      <c r="HQ676"/>
      <c r="HR676"/>
      <c r="HS676"/>
      <c r="HT676"/>
      <c r="HU676"/>
      <c r="HV676"/>
      <c r="HW676"/>
      <c r="HX676"/>
      <c r="HY676"/>
      <c r="HZ676"/>
      <c r="IA676"/>
      <c r="IB676"/>
      <c r="IC676"/>
      <c r="ID676"/>
      <c r="IE676"/>
      <c r="IF676"/>
      <c r="IG676"/>
      <c r="IH676"/>
      <c r="II676"/>
      <c r="IJ676"/>
      <c r="IK676"/>
      <c r="IL676"/>
      <c r="IM676"/>
      <c r="IN676"/>
      <c r="IO676"/>
      <c r="IP676"/>
      <c r="IQ676"/>
      <c r="IR676"/>
      <c r="IS676"/>
      <c r="IT676"/>
      <c r="IU676"/>
      <c r="IV676"/>
    </row>
    <row r="677" spans="1:256" s="5" customFormat="1" hidden="1" outlineLevel="2">
      <c r="A677" s="20"/>
      <c r="B677" s="20"/>
      <c r="C677" s="38"/>
      <c r="D677" s="641"/>
      <c r="E677" s="287">
        <v>1</v>
      </c>
      <c r="F677" s="40"/>
      <c r="G677" s="312"/>
      <c r="H677" s="168" t="str">
        <f>IF(A16taxstdlife="n/a","n/a",IF(H$3&gt;(A16taxstdlife+$E677),((Input!$G$158+Input!$G$124)*$G$7)-SUM($G677:G677),((Input!$G$158+Input!$G$124)*$G$7)/A16taxstdlife))</f>
        <v>n/a</v>
      </c>
      <c r="I677" s="168" t="str">
        <f>IF(A16taxstdlife="n/a","n/a",IF(I$3&gt;(A16taxstdlife+$E677),((Input!$G$158+Input!$G$124)*$G$7)-SUM($G677:H677),((Input!$G$158+Input!$G$124)*$G$7)/A16taxstdlife))</f>
        <v>n/a</v>
      </c>
      <c r="J677" s="168" t="str">
        <f>IF(A16taxstdlife="n/a","n/a",IF(J$3&gt;(A16taxstdlife+$E677),((Input!$G$158+Input!$G$124)*$G$7)-SUM($G677:I677),((Input!$G$158+Input!$G$124)*$G$7)/A16taxstdlife))</f>
        <v>n/a</v>
      </c>
      <c r="K677" s="168" t="str">
        <f>IF(A16taxstdlife="n/a","n/a",IF(K$3&gt;(A16taxstdlife+$E677),((Input!$G$158+Input!$G$124)*$G$7)-SUM($G677:J677),((Input!$G$158+Input!$G$124)*$G$7)/A16taxstdlife))</f>
        <v>n/a</v>
      </c>
      <c r="L677" s="168" t="str">
        <f>IF(A16taxstdlife="n/a","n/a",IF(L$3&gt;(A16taxstdlife+$E677),((Input!$G$158+Input!$G$124)*$G$7)-SUM($G677:K677),((Input!$G$158+Input!$G$124)*$G$7)/A16taxstdlife))</f>
        <v>n/a</v>
      </c>
      <c r="M677" s="168" t="str">
        <f>IF(A16taxstdlife="n/a","n/a",IF(M$3&gt;(A16taxstdlife+$E677),((Input!$G$158+Input!$G$124)*$G$7)-SUM($G677:L677),((Input!$G$158+Input!$G$124)*$G$7)/A16taxstdlife))</f>
        <v>n/a</v>
      </c>
      <c r="N677" s="168" t="str">
        <f>IF(A16taxstdlife="n/a","n/a",IF(N$3&gt;(A16taxstdlife+$E677),((Input!$G$158+Input!$G$124)*$G$7)-SUM($G677:M677),((Input!$G$158+Input!$G$124)*$G$7)/A16taxstdlife))</f>
        <v>n/a</v>
      </c>
      <c r="O677" s="168" t="str">
        <f>IF(A16taxstdlife="n/a","n/a",IF(O$3&gt;(A16taxstdlife+$E677),((Input!$G$158+Input!$G$124)*$G$7)-SUM($G677:N677),((Input!$G$158+Input!$G$124)*$G$7)/A16taxstdlife))</f>
        <v>n/a</v>
      </c>
      <c r="P677" s="168" t="str">
        <f>IF(A16taxstdlife="n/a","n/a",IF(P$3&gt;(A16taxstdlife+$E677),((Input!$G$158+Input!$G$124)*$G$7)-SUM($G677:O677),((Input!$G$158+Input!$G$124)*$G$7)/A16taxstdlife))</f>
        <v>n/a</v>
      </c>
      <c r="Q677" s="168" t="str">
        <f>IF(A16taxstdlife="n/a","n/a",IF(Q$3&gt;(A16taxstdlife+$E677),((Input!$G$158+Input!$G$124)*$G$7)-SUM($G677:P677),((Input!$G$158+Input!$G$124)*$G$7)/A16taxstdlife))</f>
        <v>n/a</v>
      </c>
      <c r="R677" s="168" t="str">
        <f>IF(A16taxstdlife="n/a","n/a",IF(R$3&gt;(A16taxstdlife+$E677),((Input!$G$158+Input!$G$124)*$G$7)-SUM($G677:Q677),((Input!$G$158+Input!$G$124)*$G$7)/A16taxstdlife))</f>
        <v>n/a</v>
      </c>
      <c r="S677" s="168" t="str">
        <f>IF(A16taxstdlife="n/a","n/a",IF(S$3&gt;(A16taxstdlife+$E677),((Input!$G$158+Input!$G$124)*$G$7)-SUM($G677:R677),((Input!$G$158+Input!$G$124)*$G$7)/A16taxstdlife))</f>
        <v>n/a</v>
      </c>
      <c r="T677" s="168" t="str">
        <f>IF(A16taxstdlife="n/a","n/a",IF(T$3&gt;(A16taxstdlife+$E677),((Input!$G$158+Input!$G$124)*$G$7)-SUM($G677:S677),((Input!$G$158+Input!$G$124)*$G$7)/A16taxstdlife))</f>
        <v>n/a</v>
      </c>
      <c r="U677" s="168" t="str">
        <f>IF(A16taxstdlife="n/a","n/a",IF(U$3&gt;(A16taxstdlife+$E677),((Input!$G$158+Input!$G$124)*$G$7)-SUM($G677:T677),((Input!$G$158+Input!$G$124)*$G$7)/A16taxstdlife))</f>
        <v>n/a</v>
      </c>
      <c r="V677" s="168" t="str">
        <f>IF(A16taxstdlife="n/a","n/a",IF(V$3&gt;(A16taxstdlife+$E677),((Input!$G$158+Input!$G$124)*$G$7)-SUM($G677:U677),((Input!$G$158+Input!$G$124)*$G$7)/A16taxstdlife))</f>
        <v>n/a</v>
      </c>
      <c r="W677" s="168" t="str">
        <f>IF(A16taxstdlife="n/a","n/a",IF(W$3&gt;(A16taxstdlife+$E677),((Input!$G$158+Input!$G$124)*$G$7)-SUM($G677:V677),((Input!$G$158+Input!$G$124)*$G$7)/A16taxstdlife))</f>
        <v>n/a</v>
      </c>
      <c r="X677" s="168" t="str">
        <f>IF(A16taxstdlife="n/a","n/a",IF(X$3&gt;(A16taxstdlife+$E677),((Input!$G$158+Input!$G$124)*$G$7)-SUM($G677:W677),((Input!$G$158+Input!$G$124)*$G$7)/A16taxstdlife))</f>
        <v>n/a</v>
      </c>
      <c r="Y677" s="168" t="str">
        <f>IF(A16taxstdlife="n/a","n/a",IF(Y$3&gt;(A16taxstdlife+$E677),((Input!$G$158+Input!$G$124)*$G$7)-SUM($G677:X677),((Input!$G$158+Input!$G$124)*$G$7)/A16taxstdlife))</f>
        <v>n/a</v>
      </c>
      <c r="Z677" s="168" t="str">
        <f>IF(A16taxstdlife="n/a","n/a",IF(Z$3&gt;(A16taxstdlife+$E677),((Input!$G$158+Input!$G$124)*$G$7)-SUM($G677:Y677),((Input!$G$158+Input!$G$124)*$G$7)/A16taxstdlife))</f>
        <v>n/a</v>
      </c>
      <c r="AA677" s="168" t="str">
        <f>IF(A16taxstdlife="n/a","n/a",IF(AA$3&gt;(A16taxstdlife+$E677),((Input!$G$158+Input!$G$124)*$G$7)-SUM($G677:Z677),((Input!$G$158+Input!$G$124)*$G$7)/A16taxstdlife))</f>
        <v>n/a</v>
      </c>
      <c r="AB677" s="168" t="str">
        <f>IF(A16taxstdlife="n/a","n/a",IF(AB$3&gt;(A16taxstdlife+$E677),((Input!$G$158+Input!$G$124)*$G$7)-SUM($G677:AA677),((Input!$G$158+Input!$G$124)*$G$7)/A16taxstdlife))</f>
        <v>n/a</v>
      </c>
      <c r="AC677" s="168" t="str">
        <f>IF(A16taxstdlife="n/a","n/a",IF(AC$3&gt;(A16taxstdlife+$E677),((Input!$G$158+Input!$G$124)*$G$7)-SUM($G677:AB677),((Input!$G$158+Input!$G$124)*$G$7)/A16taxstdlife))</f>
        <v>n/a</v>
      </c>
      <c r="AD677" s="168" t="str">
        <f>IF(A16taxstdlife="n/a","n/a",IF(AD$3&gt;(A16taxstdlife+$E677),((Input!$G$158+Input!$G$124)*$G$7)-SUM($G677:AC677),((Input!$G$158+Input!$G$124)*$G$7)/A16taxstdlife))</f>
        <v>n/a</v>
      </c>
      <c r="AE677" s="168" t="str">
        <f>IF(A16taxstdlife="n/a","n/a",IF(AE$3&gt;(A16taxstdlife+$E677),((Input!$G$158+Input!$G$124)*$G$7)-SUM($G677:AD677),((Input!$G$158+Input!$G$124)*$G$7)/A16taxstdlife))</f>
        <v>n/a</v>
      </c>
      <c r="AF677" s="168" t="str">
        <f>IF(A16taxstdlife="n/a","n/a",IF(AF$3&gt;(A16taxstdlife+$E677),((Input!$G$158+Input!$G$124)*$G$7)-SUM($G677:AE677),((Input!$G$158+Input!$G$124)*$G$7)/A16taxstdlife))</f>
        <v>n/a</v>
      </c>
      <c r="AG677" s="168" t="str">
        <f>IF(A16taxstdlife="n/a","n/a",IF(AG$3&gt;(A16taxstdlife+$E677),((Input!$G$158+Input!$G$124)*$G$7)-SUM($G677:AF677),((Input!$G$158+Input!$G$124)*$G$7)/A16taxstdlife))</f>
        <v>n/a</v>
      </c>
      <c r="AH677" s="168" t="str">
        <f>IF(A16taxstdlife="n/a","n/a",IF(AH$3&gt;(A16taxstdlife+$E677),((Input!$G$158+Input!$G$124)*$G$7)-SUM($G677:AG677),((Input!$G$158+Input!$G$124)*$G$7)/A16taxstdlife))</f>
        <v>n/a</v>
      </c>
      <c r="AI677" s="168" t="str">
        <f>IF(A16taxstdlife="n/a","n/a",IF(AI$3&gt;(A16taxstdlife+$E677),((Input!$G$158+Input!$G$124)*$G$7)-SUM($G677:AH677),((Input!$G$158+Input!$G$124)*$G$7)/A16taxstdlife))</f>
        <v>n/a</v>
      </c>
      <c r="AJ677" s="168" t="str">
        <f>IF(A16taxstdlife="n/a","n/a",IF(AJ$3&gt;(A16taxstdlife+$E677),((Input!$G$158+Input!$G$124)*$G$7)-SUM($G677:AI677),((Input!$G$158+Input!$G$124)*$G$7)/A16taxstdlife))</f>
        <v>n/a</v>
      </c>
      <c r="AK677" s="168" t="str">
        <f>IF(A16taxstdlife="n/a","n/a",IF(AK$3&gt;(A16taxstdlife+$E677),((Input!$G$158+Input!$G$124)*$G$7)-SUM($G677:AJ677),((Input!$G$158+Input!$G$124)*$G$7)/A16taxstdlife))</f>
        <v>n/a</v>
      </c>
      <c r="AL677" s="168" t="str">
        <f>IF(A16taxstdlife="n/a","n/a",IF(AL$3&gt;(A16taxstdlife+$E677),((Input!$G$158+Input!$G$124)*$G$7)-SUM($G677:AK677),((Input!$G$158+Input!$G$124)*$G$7)/A16taxstdlife))</f>
        <v>n/a</v>
      </c>
      <c r="AM677" s="168" t="str">
        <f>IF(A16taxstdlife="n/a","n/a",IF(AM$3&gt;(A16taxstdlife+$E677),((Input!$G$158+Input!$G$124)*$G$7)-SUM($G677:AL677),((Input!$G$158+Input!$G$124)*$G$7)/A16taxstdlife))</f>
        <v>n/a</v>
      </c>
      <c r="AN677" s="168" t="str">
        <f>IF(A16taxstdlife="n/a","n/a",IF(AN$3&gt;(A16taxstdlife+$E677),((Input!$G$158+Input!$G$124)*$G$7)-SUM($G677:AM677),((Input!$G$158+Input!$G$124)*$G$7)/A16taxstdlife))</f>
        <v>n/a</v>
      </c>
      <c r="AO677" s="168" t="str">
        <f>IF(A16taxstdlife="n/a","n/a",IF(AO$3&gt;(A16taxstdlife+$E677),((Input!$G$158+Input!$G$124)*$G$7)-SUM($G677:AN677),((Input!$G$158+Input!$G$124)*$G$7)/A16taxstdlife))</f>
        <v>n/a</v>
      </c>
      <c r="AP677" s="168" t="str">
        <f>IF(A16taxstdlife="n/a","n/a",IF(AP$3&gt;(A16taxstdlife+$E677),((Input!$G$158+Input!$G$124)*$G$7)-SUM($G677:AO677),((Input!$G$158+Input!$G$124)*$G$7)/A16taxstdlife))</f>
        <v>n/a</v>
      </c>
      <c r="AQ677" s="168" t="str">
        <f>IF(A16taxstdlife="n/a","n/a",IF(AQ$3&gt;(A16taxstdlife+$E677),((Input!$G$158+Input!$G$124)*$G$7)-SUM($G677:AP677),((Input!$G$158+Input!$G$124)*$G$7)/A16taxstdlife))</f>
        <v>n/a</v>
      </c>
      <c r="AR677" s="168" t="str">
        <f>IF(A16taxstdlife="n/a","n/a",IF(AR$3&gt;(A16taxstdlife+$E677),((Input!$G$158+Input!$G$124)*$G$7)-SUM($G677:AQ677),((Input!$G$158+Input!$G$124)*$G$7)/A16taxstdlife))</f>
        <v>n/a</v>
      </c>
      <c r="AS677" s="168" t="str">
        <f>IF(A16taxstdlife="n/a","n/a",IF(AS$3&gt;(A16taxstdlife+$E677),((Input!$G$158+Input!$G$124)*$G$7)-SUM($G677:AR677),((Input!$G$158+Input!$G$124)*$G$7)/A16taxstdlife))</f>
        <v>n/a</v>
      </c>
      <c r="AT677" s="168" t="str">
        <f>IF(A16taxstdlife="n/a","n/a",IF(AT$3&gt;(A16taxstdlife+$E677),((Input!$G$158+Input!$G$124)*$G$7)-SUM($G677:AS677),((Input!$G$158+Input!$G$124)*$G$7)/A16taxstdlife))</f>
        <v>n/a</v>
      </c>
      <c r="AU677" s="168" t="str">
        <f>IF(A16taxstdlife="n/a","n/a",IF(AU$3&gt;(A16taxstdlife+$E677),((Input!$G$158+Input!$G$124)*$G$7)-SUM($G677:AT677),((Input!$G$158+Input!$G$124)*$G$7)/A16taxstdlife))</f>
        <v>n/a</v>
      </c>
      <c r="AV677" s="168" t="str">
        <f>IF(A16taxstdlife="n/a","n/a",IF(AV$3&gt;(A16taxstdlife+$E677),((Input!$G$158+Input!$G$124)*$G$7)-SUM($G677:AU677),((Input!$G$158+Input!$G$124)*$G$7)/A16taxstdlife))</f>
        <v>n/a</v>
      </c>
      <c r="AW677" s="168" t="str">
        <f>IF(A16taxstdlife="n/a","n/a",IF(AW$3&gt;(A16taxstdlife+$E677),((Input!$G$158+Input!$G$124)*$G$7)-SUM($G677:AV677),((Input!$G$158+Input!$G$124)*$G$7)/A16taxstdlife))</f>
        <v>n/a</v>
      </c>
      <c r="AX677" s="168" t="str">
        <f>IF(A16taxstdlife="n/a","n/a",IF(AX$3&gt;(A16taxstdlife+$E677),((Input!$G$158+Input!$G$124)*$G$7)-SUM($G677:AW677),((Input!$G$158+Input!$G$124)*$G$7)/A16taxstdlife))</f>
        <v>n/a</v>
      </c>
      <c r="AY677" s="168" t="str">
        <f>IF(A16taxstdlife="n/a","n/a",IF(AY$3&gt;(A16taxstdlife+$E677),((Input!$G$158+Input!$G$124)*$G$7)-SUM($G677:AX677),((Input!$G$158+Input!$G$124)*$G$7)/A16taxstdlife))</f>
        <v>n/a</v>
      </c>
      <c r="AZ677" s="168" t="str">
        <f>IF(A16taxstdlife="n/a","n/a",IF(AZ$3&gt;(A16taxstdlife+$E677),((Input!$G$158+Input!$G$124)*$G$7)-SUM($G677:AY677),((Input!$G$158+Input!$G$124)*$G$7)/A16taxstdlife))</f>
        <v>n/a</v>
      </c>
      <c r="BA677" s="168" t="str">
        <f>IF(A16taxstdlife="n/a","n/a",IF(BA$3&gt;(A16taxstdlife+$E677),((Input!$G$158+Input!$G$124)*$G$7)-SUM($G677:AZ677),((Input!$G$158+Input!$G$124)*$G$7)/A16taxstdlife))</f>
        <v>n/a</v>
      </c>
      <c r="BB677" s="168" t="str">
        <f>IF(A16taxstdlife="n/a","n/a",IF(BB$3&gt;(A16taxstdlife+$E677),((Input!$G$158+Input!$G$124)*$G$7)-SUM($G677:BA677),((Input!$G$158+Input!$G$124)*$G$7)/A16taxstdlife))</f>
        <v>n/a</v>
      </c>
      <c r="BC677" s="168" t="str">
        <f>IF(A16taxstdlife="n/a","n/a",IF(BC$3&gt;(A16taxstdlife+$E677),((Input!$G$158+Input!$G$124)*$G$7)-SUM($G677:BB677),((Input!$G$158+Input!$G$124)*$G$7)/A16taxstdlife))</f>
        <v>n/a</v>
      </c>
      <c r="BD677" s="168" t="str">
        <f>IF(A16taxstdlife="n/a","n/a",IF(BD$3&gt;(A16taxstdlife+$E677),((Input!$G$158+Input!$G$124)*$G$7)-SUM($G677:BC677),((Input!$G$158+Input!$G$124)*$G$7)/A16taxstdlife))</f>
        <v>n/a</v>
      </c>
      <c r="BE677" s="168" t="str">
        <f>IF(A16taxstdlife="n/a","n/a",IF(BE$3&gt;(A16taxstdlife+$E677),((Input!$G$158+Input!$G$124)*$G$7)-SUM($G677:BD677),((Input!$G$158+Input!$G$124)*$G$7)/A16taxstdlife))</f>
        <v>n/a</v>
      </c>
      <c r="BF677" s="168" t="str">
        <f>IF(A16taxstdlife="n/a","n/a",IF(BF$3&gt;(A16taxstdlife+$E677),((Input!$G$158+Input!$G$124)*$G$7)-SUM($G677:BE677),((Input!$G$158+Input!$G$124)*$G$7)/A16taxstdlife))</f>
        <v>n/a</v>
      </c>
      <c r="BG677" s="168" t="str">
        <f>IF(A16taxstdlife="n/a","n/a",IF(BG$3&gt;(A16taxstdlife+$E677),((Input!$G$158+Input!$G$124)*$G$7)-SUM($G677:BF677),((Input!$G$158+Input!$G$124)*$G$7)/A16taxstdlife))</f>
        <v>n/a</v>
      </c>
      <c r="BH677" s="168" t="str">
        <f>IF(A16taxstdlife="n/a","n/a",IF(BH$3&gt;(A16taxstdlife+$E677),((Input!$G$158+Input!$G$124)*$G$7)-SUM($G677:BG677),((Input!$G$158+Input!$G$124)*$G$7)/A16taxstdlife))</f>
        <v>n/a</v>
      </c>
      <c r="BI677" s="168" t="str">
        <f>IF(A16taxstdlife="n/a","n/a",IF(BI$3&gt;(A16taxstdlife+$E677),((Input!$G$158+Input!$G$124)*$G$7)-SUM($G677:BH677),((Input!$G$158+Input!$G$124)*$G$7)/A16taxstdlife))</f>
        <v>n/a</v>
      </c>
      <c r="BJ677" s="20"/>
      <c r="BK677" s="20"/>
      <c r="BL677"/>
      <c r="BM677"/>
      <c r="BN677"/>
      <c r="BO677"/>
      <c r="BP677"/>
      <c r="BQ677"/>
      <c r="BR677"/>
      <c r="BS677"/>
      <c r="BT677"/>
      <c r="BU677"/>
      <c r="BV677"/>
      <c r="BW677"/>
      <c r="BX677"/>
      <c r="BY677"/>
      <c r="BZ677"/>
      <c r="CA677"/>
      <c r="CB677"/>
      <c r="CC677"/>
      <c r="CD677"/>
      <c r="CE677"/>
      <c r="CF677"/>
      <c r="CG677"/>
      <c r="CH677"/>
      <c r="CI677"/>
      <c r="CJ677"/>
      <c r="CK677"/>
      <c r="CL677"/>
      <c r="CM677"/>
      <c r="CN677"/>
      <c r="CO677"/>
      <c r="CP677"/>
      <c r="CQ677"/>
      <c r="CR677"/>
      <c r="CS677"/>
      <c r="CT677"/>
      <c r="CU677"/>
      <c r="CV677"/>
      <c r="CW677"/>
      <c r="CX677"/>
      <c r="CY677"/>
      <c r="CZ677"/>
      <c r="DA677"/>
      <c r="DB677"/>
      <c r="DC677"/>
      <c r="DD677"/>
      <c r="DE677"/>
      <c r="DF677"/>
      <c r="DG677"/>
      <c r="DH677"/>
      <c r="DI677"/>
      <c r="DJ677"/>
      <c r="DK677"/>
      <c r="DL677"/>
      <c r="DM677"/>
      <c r="DN677"/>
      <c r="DO677"/>
      <c r="DP677"/>
      <c r="DQ677"/>
      <c r="DR677"/>
      <c r="DS677"/>
      <c r="DT677"/>
      <c r="DU677"/>
      <c r="DV677"/>
      <c r="DW677"/>
      <c r="DX677"/>
      <c r="DY677"/>
      <c r="DZ677"/>
      <c r="EA677"/>
      <c r="EB677"/>
      <c r="EC677"/>
      <c r="ED677"/>
      <c r="EE677"/>
      <c r="EF677"/>
      <c r="EG677"/>
      <c r="EH677"/>
      <c r="EI677"/>
      <c r="EJ677"/>
      <c r="EK677"/>
      <c r="EL677"/>
      <c r="EM677"/>
      <c r="EN677"/>
      <c r="EO677"/>
      <c r="EP677"/>
      <c r="EQ677"/>
      <c r="ER677"/>
      <c r="ES677"/>
      <c r="ET677"/>
      <c r="EU677"/>
      <c r="EV677"/>
      <c r="EW677"/>
      <c r="EX677"/>
      <c r="EY677"/>
      <c r="EZ677"/>
      <c r="FA677"/>
      <c r="FB677"/>
      <c r="FC677"/>
      <c r="FD677"/>
      <c r="FE677"/>
      <c r="FF677"/>
      <c r="FG677"/>
      <c r="FH677"/>
      <c r="FI677"/>
      <c r="FJ677"/>
      <c r="FK677"/>
      <c r="FL677"/>
      <c r="FM677"/>
      <c r="FN677"/>
      <c r="FO677"/>
      <c r="FP677"/>
      <c r="FQ677"/>
      <c r="FR677"/>
      <c r="FS677"/>
      <c r="FT677"/>
      <c r="FU677"/>
      <c r="FV677"/>
      <c r="FW677"/>
      <c r="FX677"/>
      <c r="FY677"/>
      <c r="FZ677"/>
      <c r="GA677"/>
      <c r="GB677"/>
      <c r="GC677"/>
      <c r="GD677"/>
      <c r="GE677"/>
      <c r="GF677"/>
      <c r="GG677"/>
      <c r="GH677"/>
      <c r="GI677"/>
      <c r="GJ677"/>
      <c r="GK677"/>
      <c r="GL677"/>
      <c r="GM677"/>
      <c r="GN677"/>
      <c r="GO677"/>
      <c r="GP677"/>
      <c r="GQ677"/>
      <c r="GR677"/>
      <c r="GS677"/>
      <c r="GT677"/>
      <c r="GU677"/>
      <c r="GV677"/>
      <c r="GW677"/>
      <c r="GX677"/>
      <c r="GY677"/>
      <c r="GZ677"/>
      <c r="HA677"/>
      <c r="HB677"/>
      <c r="HC677"/>
      <c r="HD677"/>
      <c r="HE677"/>
      <c r="HF677"/>
      <c r="HG677"/>
      <c r="HH677"/>
      <c r="HI677"/>
      <c r="HJ677"/>
      <c r="HK677"/>
      <c r="HL677"/>
      <c r="HM677"/>
      <c r="HN677"/>
      <c r="HO677"/>
      <c r="HP677"/>
      <c r="HQ677"/>
      <c r="HR677"/>
      <c r="HS677"/>
      <c r="HT677"/>
      <c r="HU677"/>
      <c r="HV677"/>
      <c r="HW677"/>
      <c r="HX677"/>
      <c r="HY677"/>
      <c r="HZ677"/>
      <c r="IA677"/>
      <c r="IB677"/>
      <c r="IC677"/>
      <c r="ID677"/>
      <c r="IE677"/>
      <c r="IF677"/>
      <c r="IG677"/>
      <c r="IH677"/>
      <c r="II677"/>
      <c r="IJ677"/>
      <c r="IK677"/>
      <c r="IL677"/>
      <c r="IM677"/>
      <c r="IN677"/>
      <c r="IO677"/>
      <c r="IP677"/>
      <c r="IQ677"/>
      <c r="IR677"/>
      <c r="IS677"/>
      <c r="IT677"/>
      <c r="IU677"/>
      <c r="IV677"/>
    </row>
    <row r="678" spans="1:256" s="5" customFormat="1" hidden="1" outlineLevel="2">
      <c r="A678" s="20"/>
      <c r="B678" s="20"/>
      <c r="C678" s="38"/>
      <c r="D678" s="641"/>
      <c r="E678" s="287">
        <v>2</v>
      </c>
      <c r="F678" s="40"/>
      <c r="G678" s="313"/>
      <c r="H678" s="314"/>
      <c r="I678" s="168" t="str">
        <f>IF(A16taxstdlife="n/a","n/a",IF(I$3&gt;(A16taxstdlife+$E678),((Input!$H$158+Input!$H$124)*$H$7)-SUM($H678:H678),((Input!$H$158+Input!$H$124)*$H$7)/A16taxstdlife))</f>
        <v>n/a</v>
      </c>
      <c r="J678" s="168" t="str">
        <f>IF(A16taxstdlife="n/a","n/a",IF(J$3&gt;(A16taxstdlife+$E678),((Input!$H$158+Input!$H$124)*$H$7)-SUM($H678:I678),((Input!$H$158+Input!$H$124)*$H$7)/A16taxstdlife))</f>
        <v>n/a</v>
      </c>
      <c r="K678" s="168" t="str">
        <f>IF(A16taxstdlife="n/a","n/a",IF(K$3&gt;(A16taxstdlife+$E678),((Input!$H$158+Input!$H$124)*$H$7)-SUM($H678:J678),((Input!$H$158+Input!$H$124)*$H$7)/A16taxstdlife))</f>
        <v>n/a</v>
      </c>
      <c r="L678" s="168" t="str">
        <f>IF(A16taxstdlife="n/a","n/a",IF(L$3&gt;(A16taxstdlife+$E678),((Input!$H$158+Input!$H$124)*$H$7)-SUM($H678:K678),((Input!$H$158+Input!$H$124)*$H$7)/A16taxstdlife))</f>
        <v>n/a</v>
      </c>
      <c r="M678" s="168" t="str">
        <f>IF(A16taxstdlife="n/a","n/a",IF(M$3&gt;(A16taxstdlife+$E678),((Input!$H$158+Input!$H$124)*$H$7)-SUM($H678:L678),((Input!$H$158+Input!$H$124)*$H$7)/A16taxstdlife))</f>
        <v>n/a</v>
      </c>
      <c r="N678" s="168" t="str">
        <f>IF(A16taxstdlife="n/a","n/a",IF(N$3&gt;(A16taxstdlife+$E678),((Input!$H$158+Input!$H$124)*$H$7)-SUM($H678:M678),((Input!$H$158+Input!$H$124)*$H$7)/A16taxstdlife))</f>
        <v>n/a</v>
      </c>
      <c r="O678" s="168" t="str">
        <f>IF(A16taxstdlife="n/a","n/a",IF(O$3&gt;(A16taxstdlife+$E678),((Input!$H$158+Input!$H$124)*$H$7)-SUM($H678:N678),((Input!$H$158+Input!$H$124)*$H$7)/A16taxstdlife))</f>
        <v>n/a</v>
      </c>
      <c r="P678" s="168" t="str">
        <f>IF(A16taxstdlife="n/a","n/a",IF(P$3&gt;(A16taxstdlife+$E678),((Input!$H$158+Input!$H$124)*$H$7)-SUM($H678:O678),((Input!$H$158+Input!$H$124)*$H$7)/A16taxstdlife))</f>
        <v>n/a</v>
      </c>
      <c r="Q678" s="168" t="str">
        <f>IF(A16taxstdlife="n/a","n/a",IF(Q$3&gt;(A16taxstdlife+$E678),((Input!$H$158+Input!$H$124)*$H$7)-SUM($H678:P678),((Input!$H$158+Input!$H$124)*$H$7)/A16taxstdlife))</f>
        <v>n/a</v>
      </c>
      <c r="R678" s="168" t="str">
        <f>IF(A16taxstdlife="n/a","n/a",IF(R$3&gt;(A16taxstdlife+$E678),((Input!$H$158+Input!$H$124)*$H$7)-SUM($H678:Q678),((Input!$H$158+Input!$H$124)*$H$7)/A16taxstdlife))</f>
        <v>n/a</v>
      </c>
      <c r="S678" s="168" t="str">
        <f>IF(A16taxstdlife="n/a","n/a",IF(S$3&gt;(A16taxstdlife+$E678),((Input!$H$158+Input!$H$124)*$H$7)-SUM($H678:R678),((Input!$H$158+Input!$H$124)*$H$7)/A16taxstdlife))</f>
        <v>n/a</v>
      </c>
      <c r="T678" s="168" t="str">
        <f>IF(A16taxstdlife="n/a","n/a",IF(T$3&gt;(A16taxstdlife+$E678),((Input!$H$158+Input!$H$124)*$H$7)-SUM($H678:S678),((Input!$H$158+Input!$H$124)*$H$7)/A16taxstdlife))</f>
        <v>n/a</v>
      </c>
      <c r="U678" s="168" t="str">
        <f>IF(A16taxstdlife="n/a","n/a",IF(U$3&gt;(A16taxstdlife+$E678),((Input!$H$158+Input!$H$124)*$H$7)-SUM($H678:T678),((Input!$H$158+Input!$H$124)*$H$7)/A16taxstdlife))</f>
        <v>n/a</v>
      </c>
      <c r="V678" s="168" t="str">
        <f>IF(A16taxstdlife="n/a","n/a",IF(V$3&gt;(A16taxstdlife+$E678),((Input!$H$158+Input!$H$124)*$H$7)-SUM($H678:U678),((Input!$H$158+Input!$H$124)*$H$7)/A16taxstdlife))</f>
        <v>n/a</v>
      </c>
      <c r="W678" s="168" t="str">
        <f>IF(A16taxstdlife="n/a","n/a",IF(W$3&gt;(A16taxstdlife+$E678),((Input!$H$158+Input!$H$124)*$H$7)-SUM($H678:V678),((Input!$H$158+Input!$H$124)*$H$7)/A16taxstdlife))</f>
        <v>n/a</v>
      </c>
      <c r="X678" s="168" t="str">
        <f>IF(A16taxstdlife="n/a","n/a",IF(X$3&gt;(A16taxstdlife+$E678),((Input!$H$158+Input!$H$124)*$H$7)-SUM($H678:W678),((Input!$H$158+Input!$H$124)*$H$7)/A16taxstdlife))</f>
        <v>n/a</v>
      </c>
      <c r="Y678" s="168" t="str">
        <f>IF(A16taxstdlife="n/a","n/a",IF(Y$3&gt;(A16taxstdlife+$E678),((Input!$H$158+Input!$H$124)*$H$7)-SUM($H678:X678),((Input!$H$158+Input!$H$124)*$H$7)/A16taxstdlife))</f>
        <v>n/a</v>
      </c>
      <c r="Z678" s="168" t="str">
        <f>IF(A16taxstdlife="n/a","n/a",IF(Z$3&gt;(A16taxstdlife+$E678),((Input!$H$158+Input!$H$124)*$H$7)-SUM($H678:Y678),((Input!$H$158+Input!$H$124)*$H$7)/A16taxstdlife))</f>
        <v>n/a</v>
      </c>
      <c r="AA678" s="168" t="str">
        <f>IF(A16taxstdlife="n/a","n/a",IF(AA$3&gt;(A16taxstdlife+$E678),((Input!$H$158+Input!$H$124)*$H$7)-SUM($H678:Z678),((Input!$H$158+Input!$H$124)*$H$7)/A16taxstdlife))</f>
        <v>n/a</v>
      </c>
      <c r="AB678" s="168" t="str">
        <f>IF(A16taxstdlife="n/a","n/a",IF(AB$3&gt;(A16taxstdlife+$E678),((Input!$H$158+Input!$H$124)*$H$7)-SUM($H678:AA678),((Input!$H$158+Input!$H$124)*$H$7)/A16taxstdlife))</f>
        <v>n/a</v>
      </c>
      <c r="AC678" s="168" t="str">
        <f>IF(A16taxstdlife="n/a","n/a",IF(AC$3&gt;(A16taxstdlife+$E678),((Input!$H$158+Input!$H$124)*$H$7)-SUM($H678:AB678),((Input!$H$158+Input!$H$124)*$H$7)/A16taxstdlife))</f>
        <v>n/a</v>
      </c>
      <c r="AD678" s="168" t="str">
        <f>IF(A16taxstdlife="n/a","n/a",IF(AD$3&gt;(A16taxstdlife+$E678),((Input!$H$158+Input!$H$124)*$H$7)-SUM($H678:AC678),((Input!$H$158+Input!$H$124)*$H$7)/A16taxstdlife))</f>
        <v>n/a</v>
      </c>
      <c r="AE678" s="168" t="str">
        <f>IF(A16taxstdlife="n/a","n/a",IF(AE$3&gt;(A16taxstdlife+$E678),((Input!$H$158+Input!$H$124)*$H$7)-SUM($H678:AD678),((Input!$H$158+Input!$H$124)*$H$7)/A16taxstdlife))</f>
        <v>n/a</v>
      </c>
      <c r="AF678" s="168" t="str">
        <f>IF(A16taxstdlife="n/a","n/a",IF(AF$3&gt;(A16taxstdlife+$E678),((Input!$H$158+Input!$H$124)*$H$7)-SUM($H678:AE678),((Input!$H$158+Input!$H$124)*$H$7)/A16taxstdlife))</f>
        <v>n/a</v>
      </c>
      <c r="AG678" s="168" t="str">
        <f>IF(A16taxstdlife="n/a","n/a",IF(AG$3&gt;(A16taxstdlife+$E678),((Input!$H$158+Input!$H$124)*$H$7)-SUM($H678:AF678),((Input!$H$158+Input!$H$124)*$H$7)/A16taxstdlife))</f>
        <v>n/a</v>
      </c>
      <c r="AH678" s="168" t="str">
        <f>IF(A16taxstdlife="n/a","n/a",IF(AH$3&gt;(A16taxstdlife+$E678),((Input!$H$158+Input!$H$124)*$H$7)-SUM($H678:AG678),((Input!$H$158+Input!$H$124)*$H$7)/A16taxstdlife))</f>
        <v>n/a</v>
      </c>
      <c r="AI678" s="168" t="str">
        <f>IF(A16taxstdlife="n/a","n/a",IF(AI$3&gt;(A16taxstdlife+$E678),((Input!$H$158+Input!$H$124)*$H$7)-SUM($H678:AH678),((Input!$H$158+Input!$H$124)*$H$7)/A16taxstdlife))</f>
        <v>n/a</v>
      </c>
      <c r="AJ678" s="168" t="str">
        <f>IF(A16taxstdlife="n/a","n/a",IF(AJ$3&gt;(A16taxstdlife+$E678),((Input!$H$158+Input!$H$124)*$H$7)-SUM($H678:AI678),((Input!$H$158+Input!$H$124)*$H$7)/A16taxstdlife))</f>
        <v>n/a</v>
      </c>
      <c r="AK678" s="168" t="str">
        <f>IF(A16taxstdlife="n/a","n/a",IF(AK$3&gt;(A16taxstdlife+$E678),((Input!$H$158+Input!$H$124)*$H$7)-SUM($H678:AJ678),((Input!$H$158+Input!$H$124)*$H$7)/A16taxstdlife))</f>
        <v>n/a</v>
      </c>
      <c r="AL678" s="168" t="str">
        <f>IF(A16taxstdlife="n/a","n/a",IF(AL$3&gt;(A16taxstdlife+$E678),((Input!$H$158+Input!$H$124)*$H$7)-SUM($H678:AK678),((Input!$H$158+Input!$H$124)*$H$7)/A16taxstdlife))</f>
        <v>n/a</v>
      </c>
      <c r="AM678" s="168" t="str">
        <f>IF(A16taxstdlife="n/a","n/a",IF(AM$3&gt;(A16taxstdlife+$E678),((Input!$H$158+Input!$H$124)*$H$7)-SUM($H678:AL678),((Input!$H$158+Input!$H$124)*$H$7)/A16taxstdlife))</f>
        <v>n/a</v>
      </c>
      <c r="AN678" s="168" t="str">
        <f>IF(A16taxstdlife="n/a","n/a",IF(AN$3&gt;(A16taxstdlife+$E678),((Input!$H$158+Input!$H$124)*$H$7)-SUM($H678:AM678),((Input!$H$158+Input!$H$124)*$H$7)/A16taxstdlife))</f>
        <v>n/a</v>
      </c>
      <c r="AO678" s="168" t="str">
        <f>IF(A16taxstdlife="n/a","n/a",IF(AO$3&gt;(A16taxstdlife+$E678),((Input!$H$158+Input!$H$124)*$H$7)-SUM($H678:AN678),((Input!$H$158+Input!$H$124)*$H$7)/A16taxstdlife))</f>
        <v>n/a</v>
      </c>
      <c r="AP678" s="168" t="str">
        <f>IF(A16taxstdlife="n/a","n/a",IF(AP$3&gt;(A16taxstdlife+$E678),((Input!$H$158+Input!$H$124)*$H$7)-SUM($H678:AO678),((Input!$H$158+Input!$H$124)*$H$7)/A16taxstdlife))</f>
        <v>n/a</v>
      </c>
      <c r="AQ678" s="168" t="str">
        <f>IF(A16taxstdlife="n/a","n/a",IF(AQ$3&gt;(A16taxstdlife+$E678),((Input!$H$158+Input!$H$124)*$H$7)-SUM($H678:AP678),((Input!$H$158+Input!$H$124)*$H$7)/A16taxstdlife))</f>
        <v>n/a</v>
      </c>
      <c r="AR678" s="168" t="str">
        <f>IF(A16taxstdlife="n/a","n/a",IF(AR$3&gt;(A16taxstdlife+$E678),((Input!$H$158+Input!$H$124)*$H$7)-SUM($H678:AQ678),((Input!$H$158+Input!$H$124)*$H$7)/A16taxstdlife))</f>
        <v>n/a</v>
      </c>
      <c r="AS678" s="168" t="str">
        <f>IF(A16taxstdlife="n/a","n/a",IF(AS$3&gt;(A16taxstdlife+$E678),((Input!$H$158+Input!$H$124)*$H$7)-SUM($H678:AR678),((Input!$H$158+Input!$H$124)*$H$7)/A16taxstdlife))</f>
        <v>n/a</v>
      </c>
      <c r="AT678" s="168" t="str">
        <f>IF(A16taxstdlife="n/a","n/a",IF(AT$3&gt;(A16taxstdlife+$E678),((Input!$H$158+Input!$H$124)*$H$7)-SUM($H678:AS678),((Input!$H$158+Input!$H$124)*$H$7)/A16taxstdlife))</f>
        <v>n/a</v>
      </c>
      <c r="AU678" s="168" t="str">
        <f>IF(A16taxstdlife="n/a","n/a",IF(AU$3&gt;(A16taxstdlife+$E678),((Input!$H$158+Input!$H$124)*$H$7)-SUM($H678:AT678),((Input!$H$158+Input!$H$124)*$H$7)/A16taxstdlife))</f>
        <v>n/a</v>
      </c>
      <c r="AV678" s="168" t="str">
        <f>IF(A16taxstdlife="n/a","n/a",IF(AV$3&gt;(A16taxstdlife+$E678),((Input!$H$158+Input!$H$124)*$H$7)-SUM($H678:AU678),((Input!$H$158+Input!$H$124)*$H$7)/A16taxstdlife))</f>
        <v>n/a</v>
      </c>
      <c r="AW678" s="168" t="str">
        <f>IF(A16taxstdlife="n/a","n/a",IF(AW$3&gt;(A16taxstdlife+$E678),((Input!$H$158+Input!$H$124)*$H$7)-SUM($H678:AV678),((Input!$H$158+Input!$H$124)*$H$7)/A16taxstdlife))</f>
        <v>n/a</v>
      </c>
      <c r="AX678" s="168" t="str">
        <f>IF(A16taxstdlife="n/a","n/a",IF(AX$3&gt;(A16taxstdlife+$E678),((Input!$H$158+Input!$H$124)*$H$7)-SUM($H678:AW678),((Input!$H$158+Input!$H$124)*$H$7)/A16taxstdlife))</f>
        <v>n/a</v>
      </c>
      <c r="AY678" s="168" t="str">
        <f>IF(A16taxstdlife="n/a","n/a",IF(AY$3&gt;(A16taxstdlife+$E678),((Input!$H$158+Input!$H$124)*$H$7)-SUM($H678:AX678),((Input!$H$158+Input!$H$124)*$H$7)/A16taxstdlife))</f>
        <v>n/a</v>
      </c>
      <c r="AZ678" s="168" t="str">
        <f>IF(A16taxstdlife="n/a","n/a",IF(AZ$3&gt;(A16taxstdlife+$E678),((Input!$H$158+Input!$H$124)*$H$7)-SUM($H678:AY678),((Input!$H$158+Input!$H$124)*$H$7)/A16taxstdlife))</f>
        <v>n/a</v>
      </c>
      <c r="BA678" s="168" t="str">
        <f>IF(A16taxstdlife="n/a","n/a",IF(BA$3&gt;(A16taxstdlife+$E678),((Input!$H$158+Input!$H$124)*$H$7)-SUM($H678:AZ678),((Input!$H$158+Input!$H$124)*$H$7)/A16taxstdlife))</f>
        <v>n/a</v>
      </c>
      <c r="BB678" s="168" t="str">
        <f>IF(A16taxstdlife="n/a","n/a",IF(BB$3&gt;(A16taxstdlife+$E678),((Input!$H$158+Input!$H$124)*$H$7)-SUM($H678:BA678),((Input!$H$158+Input!$H$124)*$H$7)/A16taxstdlife))</f>
        <v>n/a</v>
      </c>
      <c r="BC678" s="168" t="str">
        <f>IF(A16taxstdlife="n/a","n/a",IF(BC$3&gt;(A16taxstdlife+$E678),((Input!$H$158+Input!$H$124)*$H$7)-SUM($H678:BB678),((Input!$H$158+Input!$H$124)*$H$7)/A16taxstdlife))</f>
        <v>n/a</v>
      </c>
      <c r="BD678" s="168" t="str">
        <f>IF(A16taxstdlife="n/a","n/a",IF(BD$3&gt;(A16taxstdlife+$E678),((Input!$H$158+Input!$H$124)*$H$7)-SUM($H678:BC678),((Input!$H$158+Input!$H$124)*$H$7)/A16taxstdlife))</f>
        <v>n/a</v>
      </c>
      <c r="BE678" s="168" t="str">
        <f>IF(A16taxstdlife="n/a","n/a",IF(BE$3&gt;(A16taxstdlife+$E678),((Input!$H$158+Input!$H$124)*$H$7)-SUM($H678:BD678),((Input!$H$158+Input!$H$124)*$H$7)/A16taxstdlife))</f>
        <v>n/a</v>
      </c>
      <c r="BF678" s="168" t="str">
        <f>IF(A16taxstdlife="n/a","n/a",IF(BF$3&gt;(A16taxstdlife+$E678),((Input!$H$158+Input!$H$124)*$H$7)-SUM($H678:BE678),((Input!$H$158+Input!$H$124)*$H$7)/A16taxstdlife))</f>
        <v>n/a</v>
      </c>
      <c r="BG678" s="168" t="str">
        <f>IF(A16taxstdlife="n/a","n/a",IF(BG$3&gt;(A16taxstdlife+$E678),((Input!$H$158+Input!$H$124)*$H$7)-SUM($H678:BF678),((Input!$H$158+Input!$H$124)*$H$7)/A16taxstdlife))</f>
        <v>n/a</v>
      </c>
      <c r="BH678" s="168" t="str">
        <f>IF(A16taxstdlife="n/a","n/a",IF(BH$3&gt;(A16taxstdlife+$E678),((Input!$H$158+Input!$H$124)*$H$7)-SUM($H678:BG678),((Input!$H$158+Input!$H$124)*$H$7)/A16taxstdlife))</f>
        <v>n/a</v>
      </c>
      <c r="BI678" s="168" t="str">
        <f>IF(A16taxstdlife="n/a","n/a",IF(BI$3&gt;(A16taxstdlife+$E678),((Input!$H$158+Input!$H$124)*$H$7)-SUM($H678:BH678),((Input!$H$158+Input!$H$124)*$H$7)/A16taxstdlife))</f>
        <v>n/a</v>
      </c>
      <c r="BJ678" s="20"/>
      <c r="BK678" s="20"/>
      <c r="BL678"/>
      <c r="BM678"/>
      <c r="BN678"/>
      <c r="BO678"/>
      <c r="BP678"/>
      <c r="BQ678"/>
      <c r="BR678"/>
      <c r="BS678"/>
      <c r="BT678"/>
      <c r="BU678"/>
      <c r="BV678"/>
      <c r="BW678"/>
      <c r="BX678"/>
      <c r="BY678"/>
      <c r="BZ678"/>
      <c r="CA678"/>
      <c r="CB678"/>
      <c r="CC678"/>
      <c r="CD678"/>
      <c r="CE678"/>
      <c r="CF678"/>
      <c r="CG678"/>
      <c r="CH678"/>
      <c r="CI678"/>
      <c r="CJ678"/>
      <c r="CK678"/>
      <c r="CL678"/>
      <c r="CM678"/>
      <c r="CN678"/>
      <c r="CO678"/>
      <c r="CP678"/>
      <c r="CQ678"/>
      <c r="CR678"/>
      <c r="CS678"/>
      <c r="CT678"/>
      <c r="CU678"/>
      <c r="CV678"/>
      <c r="CW678"/>
      <c r="CX678"/>
      <c r="CY678"/>
      <c r="CZ678"/>
      <c r="DA678"/>
      <c r="DB678"/>
      <c r="DC678"/>
      <c r="DD678"/>
      <c r="DE678"/>
      <c r="DF678"/>
      <c r="DG678"/>
      <c r="DH678"/>
      <c r="DI678"/>
      <c r="DJ678"/>
      <c r="DK678"/>
      <c r="DL678"/>
      <c r="DM678"/>
      <c r="DN678"/>
      <c r="DO678"/>
      <c r="DP678"/>
      <c r="DQ678"/>
      <c r="DR678"/>
      <c r="DS678"/>
      <c r="DT678"/>
      <c r="DU678"/>
      <c r="DV678"/>
      <c r="DW678"/>
      <c r="DX678"/>
      <c r="DY678"/>
      <c r="DZ678"/>
      <c r="EA678"/>
      <c r="EB678"/>
      <c r="EC678"/>
      <c r="ED678"/>
      <c r="EE678"/>
      <c r="EF678"/>
      <c r="EG678"/>
      <c r="EH678"/>
      <c r="EI678"/>
      <c r="EJ678"/>
      <c r="EK678"/>
      <c r="EL678"/>
      <c r="EM678"/>
      <c r="EN678"/>
      <c r="EO678"/>
      <c r="EP678"/>
      <c r="EQ678"/>
      <c r="ER678"/>
      <c r="ES678"/>
      <c r="ET678"/>
      <c r="EU678"/>
      <c r="EV678"/>
      <c r="EW678"/>
      <c r="EX678"/>
      <c r="EY678"/>
      <c r="EZ678"/>
      <c r="FA678"/>
      <c r="FB678"/>
      <c r="FC678"/>
      <c r="FD678"/>
      <c r="FE678"/>
      <c r="FF678"/>
      <c r="FG678"/>
      <c r="FH678"/>
      <c r="FI678"/>
      <c r="FJ678"/>
      <c r="FK678"/>
      <c r="FL678"/>
      <c r="FM678"/>
      <c r="FN678"/>
      <c r="FO678"/>
      <c r="FP678"/>
      <c r="FQ678"/>
      <c r="FR678"/>
      <c r="FS678"/>
      <c r="FT678"/>
      <c r="FU678"/>
      <c r="FV678"/>
      <c r="FW678"/>
      <c r="FX678"/>
      <c r="FY678"/>
      <c r="FZ678"/>
      <c r="GA678"/>
      <c r="GB678"/>
      <c r="GC678"/>
      <c r="GD678"/>
      <c r="GE678"/>
      <c r="GF678"/>
      <c r="GG678"/>
      <c r="GH678"/>
      <c r="GI678"/>
      <c r="GJ678"/>
      <c r="GK678"/>
      <c r="GL678"/>
      <c r="GM678"/>
      <c r="GN678"/>
      <c r="GO678"/>
      <c r="GP678"/>
      <c r="GQ678"/>
      <c r="GR678"/>
      <c r="GS678"/>
      <c r="GT678"/>
      <c r="GU678"/>
      <c r="GV678"/>
      <c r="GW678"/>
      <c r="GX678"/>
      <c r="GY678"/>
      <c r="GZ678"/>
      <c r="HA678"/>
      <c r="HB678"/>
      <c r="HC678"/>
      <c r="HD678"/>
      <c r="HE678"/>
      <c r="HF678"/>
      <c r="HG678"/>
      <c r="HH678"/>
      <c r="HI678"/>
      <c r="HJ678"/>
      <c r="HK678"/>
      <c r="HL678"/>
      <c r="HM678"/>
      <c r="HN678"/>
      <c r="HO678"/>
      <c r="HP678"/>
      <c r="HQ678"/>
      <c r="HR678"/>
      <c r="HS678"/>
      <c r="HT678"/>
      <c r="HU678"/>
      <c r="HV678"/>
      <c r="HW678"/>
      <c r="HX678"/>
      <c r="HY678"/>
      <c r="HZ678"/>
      <c r="IA678"/>
      <c r="IB678"/>
      <c r="IC678"/>
      <c r="ID678"/>
      <c r="IE678"/>
      <c r="IF678"/>
      <c r="IG678"/>
      <c r="IH678"/>
      <c r="II678"/>
      <c r="IJ678"/>
      <c r="IK678"/>
      <c r="IL678"/>
      <c r="IM678"/>
      <c r="IN678"/>
      <c r="IO678"/>
      <c r="IP678"/>
      <c r="IQ678"/>
      <c r="IR678"/>
      <c r="IS678"/>
      <c r="IT678"/>
      <c r="IU678"/>
      <c r="IV678"/>
    </row>
    <row r="679" spans="1:256" s="5" customFormat="1" hidden="1" outlineLevel="2">
      <c r="A679" s="20"/>
      <c r="B679" s="20"/>
      <c r="C679" s="38"/>
      <c r="D679" s="641"/>
      <c r="E679" s="287">
        <v>3</v>
      </c>
      <c r="F679" s="40"/>
      <c r="G679" s="313"/>
      <c r="H679" s="315"/>
      <c r="I679" s="314"/>
      <c r="J679" s="168" t="str">
        <f>IF(A16taxstdlife="n/a","n/a",IF(J$3&gt;(A16taxstdlife+$E679),((Input!$I$158+Input!$I$124)*$I$7)-SUM($I679:I679),((Input!$I$158+Input!$I$124)*$I$7)/A16taxstdlife))</f>
        <v>n/a</v>
      </c>
      <c r="K679" s="168" t="str">
        <f>IF(A16taxstdlife="n/a","n/a",IF(K$3&gt;(A16taxstdlife+$E679),((Input!$I$158+Input!$I$124)*$I$7)-SUM($I679:J679),((Input!$I$158+Input!$I$124)*$I$7)/A16taxstdlife))</f>
        <v>n/a</v>
      </c>
      <c r="L679" s="168" t="str">
        <f>IF(A16taxstdlife="n/a","n/a",IF(L$3&gt;(A16taxstdlife+$E679),((Input!$I$158+Input!$I$124)*$I$7)-SUM($I679:K679),((Input!$I$158+Input!$I$124)*$I$7)/A16taxstdlife))</f>
        <v>n/a</v>
      </c>
      <c r="M679" s="168" t="str">
        <f>IF(A16taxstdlife="n/a","n/a",IF(M$3&gt;(A16taxstdlife+$E679),((Input!$I$158+Input!$I$124)*$I$7)-SUM($I679:L679),((Input!$I$158+Input!$I$124)*$I$7)/A16taxstdlife))</f>
        <v>n/a</v>
      </c>
      <c r="N679" s="168" t="str">
        <f>IF(A16taxstdlife="n/a","n/a",IF(N$3&gt;(A16taxstdlife+$E679),((Input!$I$158+Input!$I$124)*$I$7)-SUM($I679:M679),((Input!$I$158+Input!$I$124)*$I$7)/A16taxstdlife))</f>
        <v>n/a</v>
      </c>
      <c r="O679" s="168" t="str">
        <f>IF(A16taxstdlife="n/a","n/a",IF(O$3&gt;(A16taxstdlife+$E679),((Input!$I$158+Input!$I$124)*$I$7)-SUM($I679:N679),((Input!$I$158+Input!$I$124)*$I$7)/A16taxstdlife))</f>
        <v>n/a</v>
      </c>
      <c r="P679" s="168" t="str">
        <f>IF(A16taxstdlife="n/a","n/a",IF(P$3&gt;(A16taxstdlife+$E679),((Input!$I$158+Input!$I$124)*$I$7)-SUM($I679:O679),((Input!$I$158+Input!$I$124)*$I$7)/A16taxstdlife))</f>
        <v>n/a</v>
      </c>
      <c r="Q679" s="168" t="str">
        <f>IF(A16taxstdlife="n/a","n/a",IF(Q$3&gt;(A16taxstdlife+$E679),((Input!$I$158+Input!$I$124)*$I$7)-SUM($I679:P679),((Input!$I$158+Input!$I$124)*$I$7)/A16taxstdlife))</f>
        <v>n/a</v>
      </c>
      <c r="R679" s="168" t="str">
        <f>IF(A16taxstdlife="n/a","n/a",IF(R$3&gt;(A16taxstdlife+$E679),((Input!$I$158+Input!$I$124)*$I$7)-SUM($I679:Q679),((Input!$I$158+Input!$I$124)*$I$7)/A16taxstdlife))</f>
        <v>n/a</v>
      </c>
      <c r="S679" s="168" t="str">
        <f>IF(A16taxstdlife="n/a","n/a",IF(S$3&gt;(A16taxstdlife+$E679),((Input!$I$158+Input!$I$124)*$I$7)-SUM($I679:R679),((Input!$I$158+Input!$I$124)*$I$7)/A16taxstdlife))</f>
        <v>n/a</v>
      </c>
      <c r="T679" s="168" t="str">
        <f>IF(A16taxstdlife="n/a","n/a",IF(T$3&gt;(A16taxstdlife+$E679),((Input!$I$158+Input!$I$124)*$I$7)-SUM($I679:S679),((Input!$I$158+Input!$I$124)*$I$7)/A16taxstdlife))</f>
        <v>n/a</v>
      </c>
      <c r="U679" s="168" t="str">
        <f>IF(A16taxstdlife="n/a","n/a",IF(U$3&gt;(A16taxstdlife+$E679),((Input!$I$158+Input!$I$124)*$I$7)-SUM($I679:T679),((Input!$I$158+Input!$I$124)*$I$7)/A16taxstdlife))</f>
        <v>n/a</v>
      </c>
      <c r="V679" s="168" t="str">
        <f>IF(A16taxstdlife="n/a","n/a",IF(V$3&gt;(A16taxstdlife+$E679),((Input!$I$158+Input!$I$124)*$I$7)-SUM($I679:U679),((Input!$I$158+Input!$I$124)*$I$7)/A16taxstdlife))</f>
        <v>n/a</v>
      </c>
      <c r="W679" s="168" t="str">
        <f>IF(A16taxstdlife="n/a","n/a",IF(W$3&gt;(A16taxstdlife+$E679),((Input!$I$158+Input!$I$124)*$I$7)-SUM($I679:V679),((Input!$I$158+Input!$I$124)*$I$7)/A16taxstdlife))</f>
        <v>n/a</v>
      </c>
      <c r="X679" s="168" t="str">
        <f>IF(A16taxstdlife="n/a","n/a",IF(X$3&gt;(A16taxstdlife+$E679),((Input!$I$158+Input!$I$124)*$I$7)-SUM($I679:W679),((Input!$I$158+Input!$I$124)*$I$7)/A16taxstdlife))</f>
        <v>n/a</v>
      </c>
      <c r="Y679" s="168" t="str">
        <f>IF(A16taxstdlife="n/a","n/a",IF(Y$3&gt;(A16taxstdlife+$E679),((Input!$I$158+Input!$I$124)*$I$7)-SUM($I679:X679),((Input!$I$158+Input!$I$124)*$I$7)/A16taxstdlife))</f>
        <v>n/a</v>
      </c>
      <c r="Z679" s="168" t="str">
        <f>IF(A16taxstdlife="n/a","n/a",IF(Z$3&gt;(A16taxstdlife+$E679),((Input!$I$158+Input!$I$124)*$I$7)-SUM($I679:Y679),((Input!$I$158+Input!$I$124)*$I$7)/A16taxstdlife))</f>
        <v>n/a</v>
      </c>
      <c r="AA679" s="168" t="str">
        <f>IF(A16taxstdlife="n/a","n/a",IF(AA$3&gt;(A16taxstdlife+$E679),((Input!$I$158+Input!$I$124)*$I$7)-SUM($I679:Z679),((Input!$I$158+Input!$I$124)*$I$7)/A16taxstdlife))</f>
        <v>n/a</v>
      </c>
      <c r="AB679" s="168" t="str">
        <f>IF(A16taxstdlife="n/a","n/a",IF(AB$3&gt;(A16taxstdlife+$E679),((Input!$I$158+Input!$I$124)*$I$7)-SUM($I679:AA679),((Input!$I$158+Input!$I$124)*$I$7)/A16taxstdlife))</f>
        <v>n/a</v>
      </c>
      <c r="AC679" s="168" t="str">
        <f>IF(A16taxstdlife="n/a","n/a",IF(AC$3&gt;(A16taxstdlife+$E679),((Input!$I$158+Input!$I$124)*$I$7)-SUM($I679:AB679),((Input!$I$158+Input!$I$124)*$I$7)/A16taxstdlife))</f>
        <v>n/a</v>
      </c>
      <c r="AD679" s="168" t="str">
        <f>IF(A16taxstdlife="n/a","n/a",IF(AD$3&gt;(A16taxstdlife+$E679),((Input!$I$158+Input!$I$124)*$I$7)-SUM($I679:AC679),((Input!$I$158+Input!$I$124)*$I$7)/A16taxstdlife))</f>
        <v>n/a</v>
      </c>
      <c r="AE679" s="168" t="str">
        <f>IF(A16taxstdlife="n/a","n/a",IF(AE$3&gt;(A16taxstdlife+$E679),((Input!$I$158+Input!$I$124)*$I$7)-SUM($I679:AD679),((Input!$I$158+Input!$I$124)*$I$7)/A16taxstdlife))</f>
        <v>n/a</v>
      </c>
      <c r="AF679" s="168" t="str">
        <f>IF(A16taxstdlife="n/a","n/a",IF(AF$3&gt;(A16taxstdlife+$E679),((Input!$I$158+Input!$I$124)*$I$7)-SUM($I679:AE679),((Input!$I$158+Input!$I$124)*$I$7)/A16taxstdlife))</f>
        <v>n/a</v>
      </c>
      <c r="AG679" s="168" t="str">
        <f>IF(A16taxstdlife="n/a","n/a",IF(AG$3&gt;(A16taxstdlife+$E679),((Input!$I$158+Input!$I$124)*$I$7)-SUM($I679:AF679),((Input!$I$158+Input!$I$124)*$I$7)/A16taxstdlife))</f>
        <v>n/a</v>
      </c>
      <c r="AH679" s="168" t="str">
        <f>IF(A16taxstdlife="n/a","n/a",IF(AH$3&gt;(A16taxstdlife+$E679),((Input!$I$158+Input!$I$124)*$I$7)-SUM($I679:AG679),((Input!$I$158+Input!$I$124)*$I$7)/A16taxstdlife))</f>
        <v>n/a</v>
      </c>
      <c r="AI679" s="168" t="str">
        <f>IF(A16taxstdlife="n/a","n/a",IF(AI$3&gt;(A16taxstdlife+$E679),((Input!$I$158+Input!$I$124)*$I$7)-SUM($I679:AH679),((Input!$I$158+Input!$I$124)*$I$7)/A16taxstdlife))</f>
        <v>n/a</v>
      </c>
      <c r="AJ679" s="168" t="str">
        <f>IF(A16taxstdlife="n/a","n/a",IF(AJ$3&gt;(A16taxstdlife+$E679),((Input!$I$158+Input!$I$124)*$I$7)-SUM($I679:AI679),((Input!$I$158+Input!$I$124)*$I$7)/A16taxstdlife))</f>
        <v>n/a</v>
      </c>
      <c r="AK679" s="168" t="str">
        <f>IF(A16taxstdlife="n/a","n/a",IF(AK$3&gt;(A16taxstdlife+$E679),((Input!$I$158+Input!$I$124)*$I$7)-SUM($I679:AJ679),((Input!$I$158+Input!$I$124)*$I$7)/A16taxstdlife))</f>
        <v>n/a</v>
      </c>
      <c r="AL679" s="168" t="str">
        <f>IF(A16taxstdlife="n/a","n/a",IF(AL$3&gt;(A16taxstdlife+$E679),((Input!$I$158+Input!$I$124)*$I$7)-SUM($I679:AK679),((Input!$I$158+Input!$I$124)*$I$7)/A16taxstdlife))</f>
        <v>n/a</v>
      </c>
      <c r="AM679" s="168" t="str">
        <f>IF(A16taxstdlife="n/a","n/a",IF(AM$3&gt;(A16taxstdlife+$E679),((Input!$I$158+Input!$I$124)*$I$7)-SUM($I679:AL679),((Input!$I$158+Input!$I$124)*$I$7)/A16taxstdlife))</f>
        <v>n/a</v>
      </c>
      <c r="AN679" s="168" t="str">
        <f>IF(A16taxstdlife="n/a","n/a",IF(AN$3&gt;(A16taxstdlife+$E679),((Input!$I$158+Input!$I$124)*$I$7)-SUM($I679:AM679),((Input!$I$158+Input!$I$124)*$I$7)/A16taxstdlife))</f>
        <v>n/a</v>
      </c>
      <c r="AO679" s="168" t="str">
        <f>IF(A16taxstdlife="n/a","n/a",IF(AO$3&gt;(A16taxstdlife+$E679),((Input!$I$158+Input!$I$124)*$I$7)-SUM($I679:AN679),((Input!$I$158+Input!$I$124)*$I$7)/A16taxstdlife))</f>
        <v>n/a</v>
      </c>
      <c r="AP679" s="168" t="str">
        <f>IF(A16taxstdlife="n/a","n/a",IF(AP$3&gt;(A16taxstdlife+$E679),((Input!$I$158+Input!$I$124)*$I$7)-SUM($I679:AO679),((Input!$I$158+Input!$I$124)*$I$7)/A16taxstdlife))</f>
        <v>n/a</v>
      </c>
      <c r="AQ679" s="168" t="str">
        <f>IF(A16taxstdlife="n/a","n/a",IF(AQ$3&gt;(A16taxstdlife+$E679),((Input!$I$158+Input!$I$124)*$I$7)-SUM($I679:AP679),((Input!$I$158+Input!$I$124)*$I$7)/A16taxstdlife))</f>
        <v>n/a</v>
      </c>
      <c r="AR679" s="168" t="str">
        <f>IF(A16taxstdlife="n/a","n/a",IF(AR$3&gt;(A16taxstdlife+$E679),((Input!$I$158+Input!$I$124)*$I$7)-SUM($I679:AQ679),((Input!$I$158+Input!$I$124)*$I$7)/A16taxstdlife))</f>
        <v>n/a</v>
      </c>
      <c r="AS679" s="168" t="str">
        <f>IF(A16taxstdlife="n/a","n/a",IF(AS$3&gt;(A16taxstdlife+$E679),((Input!$I$158+Input!$I$124)*$I$7)-SUM($I679:AR679),((Input!$I$158+Input!$I$124)*$I$7)/A16taxstdlife))</f>
        <v>n/a</v>
      </c>
      <c r="AT679" s="168" t="str">
        <f>IF(A16taxstdlife="n/a","n/a",IF(AT$3&gt;(A16taxstdlife+$E679),((Input!$I$158+Input!$I$124)*$I$7)-SUM($I679:AS679),((Input!$I$158+Input!$I$124)*$I$7)/A16taxstdlife))</f>
        <v>n/a</v>
      </c>
      <c r="AU679" s="168" t="str">
        <f>IF(A16taxstdlife="n/a","n/a",IF(AU$3&gt;(A16taxstdlife+$E679),((Input!$I$158+Input!$I$124)*$I$7)-SUM($I679:AT679),((Input!$I$158+Input!$I$124)*$I$7)/A16taxstdlife))</f>
        <v>n/a</v>
      </c>
      <c r="AV679" s="168" t="str">
        <f>IF(A16taxstdlife="n/a","n/a",IF(AV$3&gt;(A16taxstdlife+$E679),((Input!$I$158+Input!$I$124)*$I$7)-SUM($I679:AU679),((Input!$I$158+Input!$I$124)*$I$7)/A16taxstdlife))</f>
        <v>n/a</v>
      </c>
      <c r="AW679" s="168" t="str">
        <f>IF(A16taxstdlife="n/a","n/a",IF(AW$3&gt;(A16taxstdlife+$E679),((Input!$I$158+Input!$I$124)*$I$7)-SUM($I679:AV679),((Input!$I$158+Input!$I$124)*$I$7)/A16taxstdlife))</f>
        <v>n/a</v>
      </c>
      <c r="AX679" s="168" t="str">
        <f>IF(A16taxstdlife="n/a","n/a",IF(AX$3&gt;(A16taxstdlife+$E679),((Input!$I$158+Input!$I$124)*$I$7)-SUM($I679:AW679),((Input!$I$158+Input!$I$124)*$I$7)/A16taxstdlife))</f>
        <v>n/a</v>
      </c>
      <c r="AY679" s="168" t="str">
        <f>IF(A16taxstdlife="n/a","n/a",IF(AY$3&gt;(A16taxstdlife+$E679),((Input!$I$158+Input!$I$124)*$I$7)-SUM($I679:AX679),((Input!$I$158+Input!$I$124)*$I$7)/A16taxstdlife))</f>
        <v>n/a</v>
      </c>
      <c r="AZ679" s="168" t="str">
        <f>IF(A16taxstdlife="n/a","n/a",IF(AZ$3&gt;(A16taxstdlife+$E679),((Input!$I$158+Input!$I$124)*$I$7)-SUM($I679:AY679),((Input!$I$158+Input!$I$124)*$I$7)/A16taxstdlife))</f>
        <v>n/a</v>
      </c>
      <c r="BA679" s="168" t="str">
        <f>IF(A16taxstdlife="n/a","n/a",IF(BA$3&gt;(A16taxstdlife+$E679),((Input!$I$158+Input!$I$124)*$I$7)-SUM($I679:AZ679),((Input!$I$158+Input!$I$124)*$I$7)/A16taxstdlife))</f>
        <v>n/a</v>
      </c>
      <c r="BB679" s="168" t="str">
        <f>IF(A16taxstdlife="n/a","n/a",IF(BB$3&gt;(A16taxstdlife+$E679),((Input!$I$158+Input!$I$124)*$I$7)-SUM($I679:BA679),((Input!$I$158+Input!$I$124)*$I$7)/A16taxstdlife))</f>
        <v>n/a</v>
      </c>
      <c r="BC679" s="168" t="str">
        <f>IF(A16taxstdlife="n/a","n/a",IF(BC$3&gt;(A16taxstdlife+$E679),((Input!$I$158+Input!$I$124)*$I$7)-SUM($I679:BB679),((Input!$I$158+Input!$I$124)*$I$7)/A16taxstdlife))</f>
        <v>n/a</v>
      </c>
      <c r="BD679" s="168" t="str">
        <f>IF(A16taxstdlife="n/a","n/a",IF(BD$3&gt;(A16taxstdlife+$E679),((Input!$I$158+Input!$I$124)*$I$7)-SUM($I679:BC679),((Input!$I$158+Input!$I$124)*$I$7)/A16taxstdlife))</f>
        <v>n/a</v>
      </c>
      <c r="BE679" s="168" t="str">
        <f>IF(A16taxstdlife="n/a","n/a",IF(BE$3&gt;(A16taxstdlife+$E679),((Input!$I$158+Input!$I$124)*$I$7)-SUM($I679:BD679),((Input!$I$158+Input!$I$124)*$I$7)/A16taxstdlife))</f>
        <v>n/a</v>
      </c>
      <c r="BF679" s="168" t="str">
        <f>IF(A16taxstdlife="n/a","n/a",IF(BF$3&gt;(A16taxstdlife+$E679),((Input!$I$158+Input!$I$124)*$I$7)-SUM($I679:BE679),((Input!$I$158+Input!$I$124)*$I$7)/A16taxstdlife))</f>
        <v>n/a</v>
      </c>
      <c r="BG679" s="168" t="str">
        <f>IF(A16taxstdlife="n/a","n/a",IF(BG$3&gt;(A16taxstdlife+$E679),((Input!$I$158+Input!$I$124)*$I$7)-SUM($I679:BF679),((Input!$I$158+Input!$I$124)*$I$7)/A16taxstdlife))</f>
        <v>n/a</v>
      </c>
      <c r="BH679" s="168" t="str">
        <f>IF(A16taxstdlife="n/a","n/a",IF(BH$3&gt;(A16taxstdlife+$E679),((Input!$I$158+Input!$I$124)*$I$7)-SUM($I679:BG679),((Input!$I$158+Input!$I$124)*$I$7)/A16taxstdlife))</f>
        <v>n/a</v>
      </c>
      <c r="BI679" s="168" t="str">
        <f>IF(A16taxstdlife="n/a","n/a",IF(BI$3&gt;(A16taxstdlife+$E679),((Input!$I$158+Input!$I$124)*$I$7)-SUM($I679:BH679),((Input!$I$158+Input!$I$124)*$I$7)/A16taxstdlife))</f>
        <v>n/a</v>
      </c>
      <c r="BJ679" s="20"/>
      <c r="BK679" s="20"/>
      <c r="BL679"/>
      <c r="BM679"/>
      <c r="BN679"/>
      <c r="BO679"/>
      <c r="BP679"/>
      <c r="BQ679"/>
      <c r="BR679"/>
      <c r="BS679"/>
      <c r="BT679"/>
      <c r="BU679"/>
      <c r="BV679"/>
      <c r="BW679"/>
      <c r="BX679"/>
      <c r="BY679"/>
      <c r="BZ679"/>
      <c r="CA679"/>
      <c r="CB679"/>
      <c r="CC679"/>
      <c r="CD679"/>
      <c r="CE679"/>
      <c r="CF679"/>
      <c r="CG679"/>
      <c r="CH679"/>
      <c r="CI679"/>
      <c r="CJ679"/>
      <c r="CK679"/>
      <c r="CL679"/>
      <c r="CM679"/>
      <c r="CN679"/>
      <c r="CO679"/>
      <c r="CP679"/>
      <c r="CQ679"/>
      <c r="CR679"/>
      <c r="CS679"/>
      <c r="CT679"/>
      <c r="CU679"/>
      <c r="CV679"/>
      <c r="CW679"/>
      <c r="CX679"/>
      <c r="CY679"/>
      <c r="CZ679"/>
      <c r="DA679"/>
      <c r="DB679"/>
      <c r="DC679"/>
      <c r="DD679"/>
      <c r="DE679"/>
      <c r="DF679"/>
      <c r="DG679"/>
      <c r="DH679"/>
      <c r="DI679"/>
      <c r="DJ679"/>
      <c r="DK679"/>
      <c r="DL679"/>
      <c r="DM679"/>
      <c r="DN679"/>
      <c r="DO679"/>
      <c r="DP679"/>
      <c r="DQ679"/>
      <c r="DR679"/>
      <c r="DS679"/>
      <c r="DT679"/>
      <c r="DU679"/>
      <c r="DV679"/>
      <c r="DW679"/>
      <c r="DX679"/>
      <c r="DY679"/>
      <c r="DZ679"/>
      <c r="EA679"/>
      <c r="EB679"/>
      <c r="EC679"/>
      <c r="ED679"/>
      <c r="EE679"/>
      <c r="EF679"/>
      <c r="EG679"/>
      <c r="EH679"/>
      <c r="EI679"/>
      <c r="EJ679"/>
      <c r="EK679"/>
      <c r="EL679"/>
      <c r="EM679"/>
      <c r="EN679"/>
      <c r="EO679"/>
      <c r="EP679"/>
      <c r="EQ679"/>
      <c r="ER679"/>
      <c r="ES679"/>
      <c r="ET679"/>
      <c r="EU679"/>
      <c r="EV679"/>
      <c r="EW679"/>
      <c r="EX679"/>
      <c r="EY679"/>
      <c r="EZ679"/>
      <c r="FA679"/>
      <c r="FB679"/>
      <c r="FC679"/>
      <c r="FD679"/>
      <c r="FE679"/>
      <c r="FF679"/>
      <c r="FG679"/>
      <c r="FH679"/>
      <c r="FI679"/>
      <c r="FJ679"/>
      <c r="FK679"/>
      <c r="FL679"/>
      <c r="FM679"/>
      <c r="FN679"/>
      <c r="FO679"/>
      <c r="FP679"/>
      <c r="FQ679"/>
      <c r="FR679"/>
      <c r="FS679"/>
      <c r="FT679"/>
      <c r="FU679"/>
      <c r="FV679"/>
      <c r="FW679"/>
      <c r="FX679"/>
      <c r="FY679"/>
      <c r="FZ679"/>
      <c r="GA679"/>
      <c r="GB679"/>
      <c r="GC679"/>
      <c r="GD679"/>
      <c r="GE679"/>
      <c r="GF679"/>
      <c r="GG679"/>
      <c r="GH679"/>
      <c r="GI679"/>
      <c r="GJ679"/>
      <c r="GK679"/>
      <c r="GL679"/>
      <c r="GM679"/>
      <c r="GN679"/>
      <c r="GO679"/>
      <c r="GP679"/>
      <c r="GQ679"/>
      <c r="GR679"/>
      <c r="GS679"/>
      <c r="GT679"/>
      <c r="GU679"/>
      <c r="GV679"/>
      <c r="GW679"/>
      <c r="GX679"/>
      <c r="GY679"/>
      <c r="GZ679"/>
      <c r="HA679"/>
      <c r="HB679"/>
      <c r="HC679"/>
      <c r="HD679"/>
      <c r="HE679"/>
      <c r="HF679"/>
      <c r="HG679"/>
      <c r="HH679"/>
      <c r="HI679"/>
      <c r="HJ679"/>
      <c r="HK679"/>
      <c r="HL679"/>
      <c r="HM679"/>
      <c r="HN679"/>
      <c r="HO679"/>
      <c r="HP679"/>
      <c r="HQ679"/>
      <c r="HR679"/>
      <c r="HS679"/>
      <c r="HT679"/>
      <c r="HU679"/>
      <c r="HV679"/>
      <c r="HW679"/>
      <c r="HX679"/>
      <c r="HY679"/>
      <c r="HZ679"/>
      <c r="IA679"/>
      <c r="IB679"/>
      <c r="IC679"/>
      <c r="ID679"/>
      <c r="IE679"/>
      <c r="IF679"/>
      <c r="IG679"/>
      <c r="IH679"/>
      <c r="II679"/>
      <c r="IJ679"/>
      <c r="IK679"/>
      <c r="IL679"/>
      <c r="IM679"/>
      <c r="IN679"/>
      <c r="IO679"/>
      <c r="IP679"/>
      <c r="IQ679"/>
      <c r="IR679"/>
      <c r="IS679"/>
      <c r="IT679"/>
      <c r="IU679"/>
      <c r="IV679"/>
    </row>
    <row r="680" spans="1:256" s="5" customFormat="1" hidden="1" outlineLevel="2">
      <c r="A680" s="20"/>
      <c r="B680" s="20"/>
      <c r="C680" s="38"/>
      <c r="D680" s="641"/>
      <c r="E680" s="287">
        <v>4</v>
      </c>
      <c r="F680" s="40"/>
      <c r="G680" s="313"/>
      <c r="H680" s="315"/>
      <c r="I680" s="315"/>
      <c r="J680" s="314"/>
      <c r="K680" s="168" t="str">
        <f>IF(A16taxstdlife="n/a","n/a",IF(K$3&gt;(A16taxstdlife+$E680),((Input!$J$158+Input!$J$124)*$J$7)-SUM($J680:J680),((Input!$J$158+Input!$J$124)*$J$7)/A16taxstdlife))</f>
        <v>n/a</v>
      </c>
      <c r="L680" s="168" t="str">
        <f>IF(A16taxstdlife="n/a","n/a",IF(L$3&gt;(A16taxstdlife+$E680),((Input!$J$158+Input!$J$124)*$J$7)-SUM($J680:K680),((Input!$J$158+Input!$J$124)*$J$7)/A16taxstdlife))</f>
        <v>n/a</v>
      </c>
      <c r="M680" s="168" t="str">
        <f>IF(A16taxstdlife="n/a","n/a",IF(M$3&gt;(A16taxstdlife+$E680),((Input!$J$158+Input!$J$124)*$J$7)-SUM($J680:L680),((Input!$J$158+Input!$J$124)*$J$7)/A16taxstdlife))</f>
        <v>n/a</v>
      </c>
      <c r="N680" s="168" t="str">
        <f>IF(A16taxstdlife="n/a","n/a",IF(N$3&gt;(A16taxstdlife+$E680),((Input!$J$158+Input!$J$124)*$J$7)-SUM($J680:M680),((Input!$J$158+Input!$J$124)*$J$7)/A16taxstdlife))</f>
        <v>n/a</v>
      </c>
      <c r="O680" s="168" t="str">
        <f>IF(A16taxstdlife="n/a","n/a",IF(O$3&gt;(A16taxstdlife+$E680),((Input!$J$158+Input!$J$124)*$J$7)-SUM($J680:N680),((Input!$J$158+Input!$J$124)*$J$7)/A16taxstdlife))</f>
        <v>n/a</v>
      </c>
      <c r="P680" s="168" t="str">
        <f>IF(A16taxstdlife="n/a","n/a",IF(P$3&gt;(A16taxstdlife+$E680),((Input!$J$158+Input!$J$124)*$J$7)-SUM($J680:O680),((Input!$J$158+Input!$J$124)*$J$7)/A16taxstdlife))</f>
        <v>n/a</v>
      </c>
      <c r="Q680" s="168" t="str">
        <f>IF(A16taxstdlife="n/a","n/a",IF(Q$3&gt;(A16taxstdlife+$E680),((Input!$J$158+Input!$J$124)*$J$7)-SUM($J680:P680),((Input!$J$158+Input!$J$124)*$J$7)/A16taxstdlife))</f>
        <v>n/a</v>
      </c>
      <c r="R680" s="168" t="str">
        <f>IF(A16taxstdlife="n/a","n/a",IF(R$3&gt;(A16taxstdlife+$E680),((Input!$J$158+Input!$J$124)*$J$7)-SUM($J680:Q680),((Input!$J$158+Input!$J$124)*$J$7)/A16taxstdlife))</f>
        <v>n/a</v>
      </c>
      <c r="S680" s="168" t="str">
        <f>IF(A16taxstdlife="n/a","n/a",IF(S$3&gt;(A16taxstdlife+$E680),((Input!$J$158+Input!$J$124)*$J$7)-SUM($J680:R680),((Input!$J$158+Input!$J$124)*$J$7)/A16taxstdlife))</f>
        <v>n/a</v>
      </c>
      <c r="T680" s="168" t="str">
        <f>IF(A16taxstdlife="n/a","n/a",IF(T$3&gt;(A16taxstdlife+$E680),((Input!$J$158+Input!$J$124)*$J$7)-SUM($J680:S680),((Input!$J$158+Input!$J$124)*$J$7)/A16taxstdlife))</f>
        <v>n/a</v>
      </c>
      <c r="U680" s="168" t="str">
        <f>IF(A16taxstdlife="n/a","n/a",IF(U$3&gt;(A16taxstdlife+$E680),((Input!$J$158+Input!$J$124)*$J$7)-SUM($J680:T680),((Input!$J$158+Input!$J$124)*$J$7)/A16taxstdlife))</f>
        <v>n/a</v>
      </c>
      <c r="V680" s="168" t="str">
        <f>IF(A16taxstdlife="n/a","n/a",IF(V$3&gt;(A16taxstdlife+$E680),((Input!$J$158+Input!$J$124)*$J$7)-SUM($J680:U680),((Input!$J$158+Input!$J$124)*$J$7)/A16taxstdlife))</f>
        <v>n/a</v>
      </c>
      <c r="W680" s="168" t="str">
        <f>IF(A16taxstdlife="n/a","n/a",IF(W$3&gt;(A16taxstdlife+$E680),((Input!$J$158+Input!$J$124)*$J$7)-SUM($J680:V680),((Input!$J$158+Input!$J$124)*$J$7)/A16taxstdlife))</f>
        <v>n/a</v>
      </c>
      <c r="X680" s="168" t="str">
        <f>IF(A16taxstdlife="n/a","n/a",IF(X$3&gt;(A16taxstdlife+$E680),((Input!$J$158+Input!$J$124)*$J$7)-SUM($J680:W680),((Input!$J$158+Input!$J$124)*$J$7)/A16taxstdlife))</f>
        <v>n/a</v>
      </c>
      <c r="Y680" s="168" t="str">
        <f>IF(A16taxstdlife="n/a","n/a",IF(Y$3&gt;(A16taxstdlife+$E680),((Input!$J$158+Input!$J$124)*$J$7)-SUM($J680:X680),((Input!$J$158+Input!$J$124)*$J$7)/A16taxstdlife))</f>
        <v>n/a</v>
      </c>
      <c r="Z680" s="168" t="str">
        <f>IF(A16taxstdlife="n/a","n/a",IF(Z$3&gt;(A16taxstdlife+$E680),((Input!$J$158+Input!$J$124)*$J$7)-SUM($J680:Y680),((Input!$J$158+Input!$J$124)*$J$7)/A16taxstdlife))</f>
        <v>n/a</v>
      </c>
      <c r="AA680" s="168" t="str">
        <f>IF(A16taxstdlife="n/a","n/a",IF(AA$3&gt;(A16taxstdlife+$E680),((Input!$J$158+Input!$J$124)*$J$7)-SUM($J680:Z680),((Input!$J$158+Input!$J$124)*$J$7)/A16taxstdlife))</f>
        <v>n/a</v>
      </c>
      <c r="AB680" s="168" t="str">
        <f>IF(A16taxstdlife="n/a","n/a",IF(AB$3&gt;(A16taxstdlife+$E680),((Input!$J$158+Input!$J$124)*$J$7)-SUM($J680:AA680),((Input!$J$158+Input!$J$124)*$J$7)/A16taxstdlife))</f>
        <v>n/a</v>
      </c>
      <c r="AC680" s="168" t="str">
        <f>IF(A16taxstdlife="n/a","n/a",IF(AC$3&gt;(A16taxstdlife+$E680),((Input!$J$158+Input!$J$124)*$J$7)-SUM($J680:AB680),((Input!$J$158+Input!$J$124)*$J$7)/A16taxstdlife))</f>
        <v>n/a</v>
      </c>
      <c r="AD680" s="168" t="str">
        <f>IF(A16taxstdlife="n/a","n/a",IF(AD$3&gt;(A16taxstdlife+$E680),((Input!$J$158+Input!$J$124)*$J$7)-SUM($J680:AC680),((Input!$J$158+Input!$J$124)*$J$7)/A16taxstdlife))</f>
        <v>n/a</v>
      </c>
      <c r="AE680" s="168" t="str">
        <f>IF(A16taxstdlife="n/a","n/a",IF(AE$3&gt;(A16taxstdlife+$E680),((Input!$J$158+Input!$J$124)*$J$7)-SUM($J680:AD680),((Input!$J$158+Input!$J$124)*$J$7)/A16taxstdlife))</f>
        <v>n/a</v>
      </c>
      <c r="AF680" s="168" t="str">
        <f>IF(A16taxstdlife="n/a","n/a",IF(AF$3&gt;(A16taxstdlife+$E680),((Input!$J$158+Input!$J$124)*$J$7)-SUM($J680:AE680),((Input!$J$158+Input!$J$124)*$J$7)/A16taxstdlife))</f>
        <v>n/a</v>
      </c>
      <c r="AG680" s="168" t="str">
        <f>IF(A16taxstdlife="n/a","n/a",IF(AG$3&gt;(A16taxstdlife+$E680),((Input!$J$158+Input!$J$124)*$J$7)-SUM($J680:AF680),((Input!$J$158+Input!$J$124)*$J$7)/A16taxstdlife))</f>
        <v>n/a</v>
      </c>
      <c r="AH680" s="168" t="str">
        <f>IF(A16taxstdlife="n/a","n/a",IF(AH$3&gt;(A16taxstdlife+$E680),((Input!$J$158+Input!$J$124)*$J$7)-SUM($J680:AG680),((Input!$J$158+Input!$J$124)*$J$7)/A16taxstdlife))</f>
        <v>n/a</v>
      </c>
      <c r="AI680" s="168" t="str">
        <f>IF(A16taxstdlife="n/a","n/a",IF(AI$3&gt;(A16taxstdlife+$E680),((Input!$J$158+Input!$J$124)*$J$7)-SUM($J680:AH680),((Input!$J$158+Input!$J$124)*$J$7)/A16taxstdlife))</f>
        <v>n/a</v>
      </c>
      <c r="AJ680" s="168" t="str">
        <f>IF(A16taxstdlife="n/a","n/a",IF(AJ$3&gt;(A16taxstdlife+$E680),((Input!$J$158+Input!$J$124)*$J$7)-SUM($J680:AI680),((Input!$J$158+Input!$J$124)*$J$7)/A16taxstdlife))</f>
        <v>n/a</v>
      </c>
      <c r="AK680" s="168" t="str">
        <f>IF(A16taxstdlife="n/a","n/a",IF(AK$3&gt;(A16taxstdlife+$E680),((Input!$J$158+Input!$J$124)*$J$7)-SUM($J680:AJ680),((Input!$J$158+Input!$J$124)*$J$7)/A16taxstdlife))</f>
        <v>n/a</v>
      </c>
      <c r="AL680" s="168" t="str">
        <f>IF(A16taxstdlife="n/a","n/a",IF(AL$3&gt;(A16taxstdlife+$E680),((Input!$J$158+Input!$J$124)*$J$7)-SUM($J680:AK680),((Input!$J$158+Input!$J$124)*$J$7)/A16taxstdlife))</f>
        <v>n/a</v>
      </c>
      <c r="AM680" s="168" t="str">
        <f>IF(A16taxstdlife="n/a","n/a",IF(AM$3&gt;(A16taxstdlife+$E680),((Input!$J$158+Input!$J$124)*$J$7)-SUM($J680:AL680),((Input!$J$158+Input!$J$124)*$J$7)/A16taxstdlife))</f>
        <v>n/a</v>
      </c>
      <c r="AN680" s="168" t="str">
        <f>IF(A16taxstdlife="n/a","n/a",IF(AN$3&gt;(A16taxstdlife+$E680),((Input!$J$158+Input!$J$124)*$J$7)-SUM($J680:AM680),((Input!$J$158+Input!$J$124)*$J$7)/A16taxstdlife))</f>
        <v>n/a</v>
      </c>
      <c r="AO680" s="168" t="str">
        <f>IF(A16taxstdlife="n/a","n/a",IF(AO$3&gt;(A16taxstdlife+$E680),((Input!$J$158+Input!$J$124)*$J$7)-SUM($J680:AN680),((Input!$J$158+Input!$J$124)*$J$7)/A16taxstdlife))</f>
        <v>n/a</v>
      </c>
      <c r="AP680" s="168" t="str">
        <f>IF(A16taxstdlife="n/a","n/a",IF(AP$3&gt;(A16taxstdlife+$E680),((Input!$J$158+Input!$J$124)*$J$7)-SUM($J680:AO680),((Input!$J$158+Input!$J$124)*$J$7)/A16taxstdlife))</f>
        <v>n/a</v>
      </c>
      <c r="AQ680" s="168" t="str">
        <f>IF(A16taxstdlife="n/a","n/a",IF(AQ$3&gt;(A16taxstdlife+$E680),((Input!$J$158+Input!$J$124)*$J$7)-SUM($J680:AP680),((Input!$J$158+Input!$J$124)*$J$7)/A16taxstdlife))</f>
        <v>n/a</v>
      </c>
      <c r="AR680" s="168" t="str">
        <f>IF(A16taxstdlife="n/a","n/a",IF(AR$3&gt;(A16taxstdlife+$E680),((Input!$J$158+Input!$J$124)*$J$7)-SUM($J680:AQ680),((Input!$J$158+Input!$J$124)*$J$7)/A16taxstdlife))</f>
        <v>n/a</v>
      </c>
      <c r="AS680" s="168" t="str">
        <f>IF(A16taxstdlife="n/a","n/a",IF(AS$3&gt;(A16taxstdlife+$E680),((Input!$J$158+Input!$J$124)*$J$7)-SUM($J680:AR680),((Input!$J$158+Input!$J$124)*$J$7)/A16taxstdlife))</f>
        <v>n/a</v>
      </c>
      <c r="AT680" s="168" t="str">
        <f>IF(A16taxstdlife="n/a","n/a",IF(AT$3&gt;(A16taxstdlife+$E680),((Input!$J$158+Input!$J$124)*$J$7)-SUM($J680:AS680),((Input!$J$158+Input!$J$124)*$J$7)/A16taxstdlife))</f>
        <v>n/a</v>
      </c>
      <c r="AU680" s="168" t="str">
        <f>IF(A16taxstdlife="n/a","n/a",IF(AU$3&gt;(A16taxstdlife+$E680),((Input!$J$158+Input!$J$124)*$J$7)-SUM($J680:AT680),((Input!$J$158+Input!$J$124)*$J$7)/A16taxstdlife))</f>
        <v>n/a</v>
      </c>
      <c r="AV680" s="168" t="str">
        <f>IF(A16taxstdlife="n/a","n/a",IF(AV$3&gt;(A16taxstdlife+$E680),((Input!$J$158+Input!$J$124)*$J$7)-SUM($J680:AU680),((Input!$J$158+Input!$J$124)*$J$7)/A16taxstdlife))</f>
        <v>n/a</v>
      </c>
      <c r="AW680" s="168" t="str">
        <f>IF(A16taxstdlife="n/a","n/a",IF(AW$3&gt;(A16taxstdlife+$E680),((Input!$J$158+Input!$J$124)*$J$7)-SUM($J680:AV680),((Input!$J$158+Input!$J$124)*$J$7)/A16taxstdlife))</f>
        <v>n/a</v>
      </c>
      <c r="AX680" s="168" t="str">
        <f>IF(A16taxstdlife="n/a","n/a",IF(AX$3&gt;(A16taxstdlife+$E680),((Input!$J$158+Input!$J$124)*$J$7)-SUM($J680:AW680),((Input!$J$158+Input!$J$124)*$J$7)/A16taxstdlife))</f>
        <v>n/a</v>
      </c>
      <c r="AY680" s="168" t="str">
        <f>IF(A16taxstdlife="n/a","n/a",IF(AY$3&gt;(A16taxstdlife+$E680),((Input!$J$158+Input!$J$124)*$J$7)-SUM($J680:AX680),((Input!$J$158+Input!$J$124)*$J$7)/A16taxstdlife))</f>
        <v>n/a</v>
      </c>
      <c r="AZ680" s="168" t="str">
        <f>IF(A16taxstdlife="n/a","n/a",IF(AZ$3&gt;(A16taxstdlife+$E680),((Input!$J$158+Input!$J$124)*$J$7)-SUM($J680:AY680),((Input!$J$158+Input!$J$124)*$J$7)/A16taxstdlife))</f>
        <v>n/a</v>
      </c>
      <c r="BA680" s="168" t="str">
        <f>IF(A16taxstdlife="n/a","n/a",IF(BA$3&gt;(A16taxstdlife+$E680),((Input!$J$158+Input!$J$124)*$J$7)-SUM($J680:AZ680),((Input!$J$158+Input!$J$124)*$J$7)/A16taxstdlife))</f>
        <v>n/a</v>
      </c>
      <c r="BB680" s="168" t="str">
        <f>IF(A16taxstdlife="n/a","n/a",IF(BB$3&gt;(A16taxstdlife+$E680),((Input!$J$158+Input!$J$124)*$J$7)-SUM($J680:BA680),((Input!$J$158+Input!$J$124)*$J$7)/A16taxstdlife))</f>
        <v>n/a</v>
      </c>
      <c r="BC680" s="168" t="str">
        <f>IF(A16taxstdlife="n/a","n/a",IF(BC$3&gt;(A16taxstdlife+$E680),((Input!$J$158+Input!$J$124)*$J$7)-SUM($J680:BB680),((Input!$J$158+Input!$J$124)*$J$7)/A16taxstdlife))</f>
        <v>n/a</v>
      </c>
      <c r="BD680" s="168" t="str">
        <f>IF(A16taxstdlife="n/a","n/a",IF(BD$3&gt;(A16taxstdlife+$E680),((Input!$J$158+Input!$J$124)*$J$7)-SUM($J680:BC680),((Input!$J$158+Input!$J$124)*$J$7)/A16taxstdlife))</f>
        <v>n/a</v>
      </c>
      <c r="BE680" s="168" t="str">
        <f>IF(A16taxstdlife="n/a","n/a",IF(BE$3&gt;(A16taxstdlife+$E680),((Input!$J$158+Input!$J$124)*$J$7)-SUM($J680:BD680),((Input!$J$158+Input!$J$124)*$J$7)/A16taxstdlife))</f>
        <v>n/a</v>
      </c>
      <c r="BF680" s="168" t="str">
        <f>IF(A16taxstdlife="n/a","n/a",IF(BF$3&gt;(A16taxstdlife+$E680),((Input!$J$158+Input!$J$124)*$J$7)-SUM($J680:BE680),((Input!$J$158+Input!$J$124)*$J$7)/A16taxstdlife))</f>
        <v>n/a</v>
      </c>
      <c r="BG680" s="168" t="str">
        <f>IF(A16taxstdlife="n/a","n/a",IF(BG$3&gt;(A16taxstdlife+$E680),((Input!$J$158+Input!$J$124)*$J$7)-SUM($J680:BF680),((Input!$J$158+Input!$J$124)*$J$7)/A16taxstdlife))</f>
        <v>n/a</v>
      </c>
      <c r="BH680" s="168" t="str">
        <f>IF(A16taxstdlife="n/a","n/a",IF(BH$3&gt;(A16taxstdlife+$E680),((Input!$J$158+Input!$J$124)*$J$7)-SUM($J680:BG680),((Input!$J$158+Input!$J$124)*$J$7)/A16taxstdlife))</f>
        <v>n/a</v>
      </c>
      <c r="BI680" s="168" t="str">
        <f>IF(A16taxstdlife="n/a","n/a",IF(BI$3&gt;(A16taxstdlife+$E680),((Input!$J$158+Input!$J$124)*$J$7)-SUM($J680:BH680),((Input!$J$158+Input!$J$124)*$J$7)/A16taxstdlife))</f>
        <v>n/a</v>
      </c>
      <c r="BJ680" s="20"/>
      <c r="BK680" s="20"/>
      <c r="BL680"/>
      <c r="BM680"/>
      <c r="BN680"/>
      <c r="BO680"/>
      <c r="BP680"/>
      <c r="BQ680"/>
      <c r="BR680"/>
      <c r="BS680"/>
      <c r="BT680"/>
      <c r="BU680"/>
      <c r="BV680"/>
      <c r="BW680"/>
      <c r="BX680"/>
      <c r="BY680"/>
      <c r="BZ680"/>
      <c r="CA680"/>
      <c r="CB680"/>
      <c r="CC680"/>
      <c r="CD680"/>
      <c r="CE680"/>
      <c r="CF680"/>
      <c r="CG680"/>
      <c r="CH680"/>
      <c r="CI680"/>
      <c r="CJ680"/>
      <c r="CK680"/>
      <c r="CL680"/>
      <c r="CM680"/>
      <c r="CN680"/>
      <c r="CO680"/>
      <c r="CP680"/>
      <c r="CQ680"/>
      <c r="CR680"/>
      <c r="CS680"/>
      <c r="CT680"/>
      <c r="CU680"/>
      <c r="CV680"/>
      <c r="CW680"/>
      <c r="CX680"/>
      <c r="CY680"/>
      <c r="CZ680"/>
      <c r="DA680"/>
      <c r="DB680"/>
      <c r="DC680"/>
      <c r="DD680"/>
      <c r="DE680"/>
      <c r="DF680"/>
      <c r="DG680"/>
      <c r="DH680"/>
      <c r="DI680"/>
      <c r="DJ680"/>
      <c r="DK680"/>
      <c r="DL680"/>
      <c r="DM680"/>
      <c r="DN680"/>
      <c r="DO680"/>
      <c r="DP680"/>
      <c r="DQ680"/>
      <c r="DR680"/>
      <c r="DS680"/>
      <c r="DT680"/>
      <c r="DU680"/>
      <c r="DV680"/>
      <c r="DW680"/>
      <c r="DX680"/>
      <c r="DY680"/>
      <c r="DZ680"/>
      <c r="EA680"/>
      <c r="EB680"/>
      <c r="EC680"/>
      <c r="ED680"/>
      <c r="EE680"/>
      <c r="EF680"/>
      <c r="EG680"/>
      <c r="EH680"/>
      <c r="EI680"/>
      <c r="EJ680"/>
      <c r="EK680"/>
      <c r="EL680"/>
      <c r="EM680"/>
      <c r="EN680"/>
      <c r="EO680"/>
      <c r="EP680"/>
      <c r="EQ680"/>
      <c r="ER680"/>
      <c r="ES680"/>
      <c r="ET680"/>
      <c r="EU680"/>
      <c r="EV680"/>
      <c r="EW680"/>
      <c r="EX680"/>
      <c r="EY680"/>
      <c r="EZ680"/>
      <c r="FA680"/>
      <c r="FB680"/>
      <c r="FC680"/>
      <c r="FD680"/>
      <c r="FE680"/>
      <c r="FF680"/>
      <c r="FG680"/>
      <c r="FH680"/>
      <c r="FI680"/>
      <c r="FJ680"/>
      <c r="FK680"/>
      <c r="FL680"/>
      <c r="FM680"/>
      <c r="FN680"/>
      <c r="FO680"/>
      <c r="FP680"/>
      <c r="FQ680"/>
      <c r="FR680"/>
      <c r="FS680"/>
      <c r="FT680"/>
      <c r="FU680"/>
      <c r="FV680"/>
      <c r="FW680"/>
      <c r="FX680"/>
      <c r="FY680"/>
      <c r="FZ680"/>
      <c r="GA680"/>
      <c r="GB680"/>
      <c r="GC680"/>
      <c r="GD680"/>
      <c r="GE680"/>
      <c r="GF680"/>
      <c r="GG680"/>
      <c r="GH680"/>
      <c r="GI680"/>
      <c r="GJ680"/>
      <c r="GK680"/>
      <c r="GL680"/>
      <c r="GM680"/>
      <c r="GN680"/>
      <c r="GO680"/>
      <c r="GP680"/>
      <c r="GQ680"/>
      <c r="GR680"/>
      <c r="GS680"/>
      <c r="GT680"/>
      <c r="GU680"/>
      <c r="GV680"/>
      <c r="GW680"/>
      <c r="GX680"/>
      <c r="GY680"/>
      <c r="GZ680"/>
      <c r="HA680"/>
      <c r="HB680"/>
      <c r="HC680"/>
      <c r="HD680"/>
      <c r="HE680"/>
      <c r="HF680"/>
      <c r="HG680"/>
      <c r="HH680"/>
      <c r="HI680"/>
      <c r="HJ680"/>
      <c r="HK680"/>
      <c r="HL680"/>
      <c r="HM680"/>
      <c r="HN680"/>
      <c r="HO680"/>
      <c r="HP680"/>
      <c r="HQ680"/>
      <c r="HR680"/>
      <c r="HS680"/>
      <c r="HT680"/>
      <c r="HU680"/>
      <c r="HV680"/>
      <c r="HW680"/>
      <c r="HX680"/>
      <c r="HY680"/>
      <c r="HZ680"/>
      <c r="IA680"/>
      <c r="IB680"/>
      <c r="IC680"/>
      <c r="ID680"/>
      <c r="IE680"/>
      <c r="IF680"/>
      <c r="IG680"/>
      <c r="IH680"/>
      <c r="II680"/>
      <c r="IJ680"/>
      <c r="IK680"/>
      <c r="IL680"/>
      <c r="IM680"/>
      <c r="IN680"/>
      <c r="IO680"/>
      <c r="IP680"/>
      <c r="IQ680"/>
      <c r="IR680"/>
      <c r="IS680"/>
      <c r="IT680"/>
      <c r="IU680"/>
      <c r="IV680"/>
    </row>
    <row r="681" spans="1:256" s="5" customFormat="1" hidden="1" outlineLevel="2">
      <c r="A681" s="20"/>
      <c r="B681" s="20"/>
      <c r="C681" s="38"/>
      <c r="D681" s="641"/>
      <c r="E681" s="287">
        <v>5</v>
      </c>
      <c r="F681" s="40"/>
      <c r="G681" s="313"/>
      <c r="H681" s="315"/>
      <c r="I681" s="315"/>
      <c r="J681" s="315"/>
      <c r="K681" s="314"/>
      <c r="L681" s="168" t="str">
        <f>IF(A16taxstdlife="n/a","n/a",IF(L$3&gt;(A16taxstdlife+$E681),((Input!$K$158+Input!$K$124)*$K$7)-SUM($K681:K681),((Input!$K$158+Input!$K$124)*$K$7)/A16taxstdlife))</f>
        <v>n/a</v>
      </c>
      <c r="M681" s="168" t="str">
        <f>IF(A16taxstdlife="n/a","n/a",IF(M$3&gt;(A16taxstdlife+$E681),((Input!$K$158+Input!$K$124)*$K$7)-SUM($K681:L681),((Input!$K$158+Input!$K$124)*$K$7)/A16taxstdlife))</f>
        <v>n/a</v>
      </c>
      <c r="N681" s="168" t="str">
        <f>IF(A16taxstdlife="n/a","n/a",IF(N$3&gt;(A16taxstdlife+$E681),((Input!$K$158+Input!$K$124)*$K$7)-SUM($K681:M681),((Input!$K$158+Input!$K$124)*$K$7)/A16taxstdlife))</f>
        <v>n/a</v>
      </c>
      <c r="O681" s="168" t="str">
        <f>IF(A16taxstdlife="n/a","n/a",IF(O$3&gt;(A16taxstdlife+$E681),((Input!$K$158+Input!$K$124)*$K$7)-SUM($K681:N681),((Input!$K$158+Input!$K$124)*$K$7)/A16taxstdlife))</f>
        <v>n/a</v>
      </c>
      <c r="P681" s="168" t="str">
        <f>IF(A16taxstdlife="n/a","n/a",IF(P$3&gt;(A16taxstdlife+$E681),((Input!$K$158+Input!$K$124)*$K$7)-SUM($K681:O681),((Input!$K$158+Input!$K$124)*$K$7)/A16taxstdlife))</f>
        <v>n/a</v>
      </c>
      <c r="Q681" s="168" t="str">
        <f>IF(A16taxstdlife="n/a","n/a",IF(Q$3&gt;(A16taxstdlife+$E681),((Input!$K$158+Input!$K$124)*$K$7)-SUM($K681:P681),((Input!$K$158+Input!$K$124)*$K$7)/A16taxstdlife))</f>
        <v>n/a</v>
      </c>
      <c r="R681" s="168" t="str">
        <f>IF(A16taxstdlife="n/a","n/a",IF(R$3&gt;(A16taxstdlife+$E681),((Input!$K$158+Input!$K$124)*$K$7)-SUM($K681:Q681),((Input!$K$158+Input!$K$124)*$K$7)/A16taxstdlife))</f>
        <v>n/a</v>
      </c>
      <c r="S681" s="168" t="str">
        <f>IF(A16taxstdlife="n/a","n/a",IF(S$3&gt;(A16taxstdlife+$E681),((Input!$K$158+Input!$K$124)*$K$7)-SUM($K681:R681),((Input!$K$158+Input!$K$124)*$K$7)/A16taxstdlife))</f>
        <v>n/a</v>
      </c>
      <c r="T681" s="168" t="str">
        <f>IF(A16taxstdlife="n/a","n/a",IF(T$3&gt;(A16taxstdlife+$E681),((Input!$K$158+Input!$K$124)*$K$7)-SUM($K681:S681),((Input!$K$158+Input!$K$124)*$K$7)/A16taxstdlife))</f>
        <v>n/a</v>
      </c>
      <c r="U681" s="168" t="str">
        <f>IF(A16taxstdlife="n/a","n/a",IF(U$3&gt;(A16taxstdlife+$E681),((Input!$K$158+Input!$K$124)*$K$7)-SUM($K681:T681),((Input!$K$158+Input!$K$124)*$K$7)/A16taxstdlife))</f>
        <v>n/a</v>
      </c>
      <c r="V681" s="168" t="str">
        <f>IF(A16taxstdlife="n/a","n/a",IF(V$3&gt;(A16taxstdlife+$E681),((Input!$K$158+Input!$K$124)*$K$7)-SUM($K681:U681),((Input!$K$158+Input!$K$124)*$K$7)/A16taxstdlife))</f>
        <v>n/a</v>
      </c>
      <c r="W681" s="168" t="str">
        <f>IF(A16taxstdlife="n/a","n/a",IF(W$3&gt;(A16taxstdlife+$E681),((Input!$K$158+Input!$K$124)*$K$7)-SUM($K681:V681),((Input!$K$158+Input!$K$124)*$K$7)/A16taxstdlife))</f>
        <v>n/a</v>
      </c>
      <c r="X681" s="168" t="str">
        <f>IF(A16taxstdlife="n/a","n/a",IF(X$3&gt;(A16taxstdlife+$E681),((Input!$K$158+Input!$K$124)*$K$7)-SUM($K681:W681),((Input!$K$158+Input!$K$124)*$K$7)/A16taxstdlife))</f>
        <v>n/a</v>
      </c>
      <c r="Y681" s="168" t="str">
        <f>IF(A16taxstdlife="n/a","n/a",IF(Y$3&gt;(A16taxstdlife+$E681),((Input!$K$158+Input!$K$124)*$K$7)-SUM($K681:X681),((Input!$K$158+Input!$K$124)*$K$7)/A16taxstdlife))</f>
        <v>n/a</v>
      </c>
      <c r="Z681" s="168" t="str">
        <f>IF(A16taxstdlife="n/a","n/a",IF(Z$3&gt;(A16taxstdlife+$E681),((Input!$K$158+Input!$K$124)*$K$7)-SUM($K681:Y681),((Input!$K$158+Input!$K$124)*$K$7)/A16taxstdlife))</f>
        <v>n/a</v>
      </c>
      <c r="AA681" s="168" t="str">
        <f>IF(A16taxstdlife="n/a","n/a",IF(AA$3&gt;(A16taxstdlife+$E681),((Input!$K$158+Input!$K$124)*$K$7)-SUM($K681:Z681),((Input!$K$158+Input!$K$124)*$K$7)/A16taxstdlife))</f>
        <v>n/a</v>
      </c>
      <c r="AB681" s="168" t="str">
        <f>IF(A16taxstdlife="n/a","n/a",IF(AB$3&gt;(A16taxstdlife+$E681),((Input!$K$158+Input!$K$124)*$K$7)-SUM($K681:AA681),((Input!$K$158+Input!$K$124)*$K$7)/A16taxstdlife))</f>
        <v>n/a</v>
      </c>
      <c r="AC681" s="168" t="str">
        <f>IF(A16taxstdlife="n/a","n/a",IF(AC$3&gt;(A16taxstdlife+$E681),((Input!$K$158+Input!$K$124)*$K$7)-SUM($K681:AB681),((Input!$K$158+Input!$K$124)*$K$7)/A16taxstdlife))</f>
        <v>n/a</v>
      </c>
      <c r="AD681" s="168" t="str">
        <f>IF(A16taxstdlife="n/a","n/a",IF(AD$3&gt;(A16taxstdlife+$E681),((Input!$K$158+Input!$K$124)*$K$7)-SUM($K681:AC681),((Input!$K$158+Input!$K$124)*$K$7)/A16taxstdlife))</f>
        <v>n/a</v>
      </c>
      <c r="AE681" s="168" t="str">
        <f>IF(A16taxstdlife="n/a","n/a",IF(AE$3&gt;(A16taxstdlife+$E681),((Input!$K$158+Input!$K$124)*$K$7)-SUM($K681:AD681),((Input!$K$158+Input!$K$124)*$K$7)/A16taxstdlife))</f>
        <v>n/a</v>
      </c>
      <c r="AF681" s="168" t="str">
        <f>IF(A16taxstdlife="n/a","n/a",IF(AF$3&gt;(A16taxstdlife+$E681),((Input!$K$158+Input!$K$124)*$K$7)-SUM($K681:AE681),((Input!$K$158+Input!$K$124)*$K$7)/A16taxstdlife))</f>
        <v>n/a</v>
      </c>
      <c r="AG681" s="168" t="str">
        <f>IF(A16taxstdlife="n/a","n/a",IF(AG$3&gt;(A16taxstdlife+$E681),((Input!$K$158+Input!$K$124)*$K$7)-SUM($K681:AF681),((Input!$K$158+Input!$K$124)*$K$7)/A16taxstdlife))</f>
        <v>n/a</v>
      </c>
      <c r="AH681" s="168" t="str">
        <f>IF(A16taxstdlife="n/a","n/a",IF(AH$3&gt;(A16taxstdlife+$E681),((Input!$K$158+Input!$K$124)*$K$7)-SUM($K681:AG681),((Input!$K$158+Input!$K$124)*$K$7)/A16taxstdlife))</f>
        <v>n/a</v>
      </c>
      <c r="AI681" s="168" t="str">
        <f>IF(A16taxstdlife="n/a","n/a",IF(AI$3&gt;(A16taxstdlife+$E681),((Input!$K$158+Input!$K$124)*$K$7)-SUM($K681:AH681),((Input!$K$158+Input!$K$124)*$K$7)/A16taxstdlife))</f>
        <v>n/a</v>
      </c>
      <c r="AJ681" s="168" t="str">
        <f>IF(A16taxstdlife="n/a","n/a",IF(AJ$3&gt;(A16taxstdlife+$E681),((Input!$K$158+Input!$K$124)*$K$7)-SUM($K681:AI681),((Input!$K$158+Input!$K$124)*$K$7)/A16taxstdlife))</f>
        <v>n/a</v>
      </c>
      <c r="AK681" s="168" t="str">
        <f>IF(A16taxstdlife="n/a","n/a",IF(AK$3&gt;(A16taxstdlife+$E681),((Input!$K$158+Input!$K$124)*$K$7)-SUM($K681:AJ681),((Input!$K$158+Input!$K$124)*$K$7)/A16taxstdlife))</f>
        <v>n/a</v>
      </c>
      <c r="AL681" s="168" t="str">
        <f>IF(A16taxstdlife="n/a","n/a",IF(AL$3&gt;(A16taxstdlife+$E681),((Input!$K$158+Input!$K$124)*$K$7)-SUM($K681:AK681),((Input!$K$158+Input!$K$124)*$K$7)/A16taxstdlife))</f>
        <v>n/a</v>
      </c>
      <c r="AM681" s="168" t="str">
        <f>IF(A16taxstdlife="n/a","n/a",IF(AM$3&gt;(A16taxstdlife+$E681),((Input!$K$158+Input!$K$124)*$K$7)-SUM($K681:AL681),((Input!$K$158+Input!$K$124)*$K$7)/A16taxstdlife))</f>
        <v>n/a</v>
      </c>
      <c r="AN681" s="168" t="str">
        <f>IF(A16taxstdlife="n/a","n/a",IF(AN$3&gt;(A16taxstdlife+$E681),((Input!$K$158+Input!$K$124)*$K$7)-SUM($K681:AM681),((Input!$K$158+Input!$K$124)*$K$7)/A16taxstdlife))</f>
        <v>n/a</v>
      </c>
      <c r="AO681" s="168" t="str">
        <f>IF(A16taxstdlife="n/a","n/a",IF(AO$3&gt;(A16taxstdlife+$E681),((Input!$K$158+Input!$K$124)*$K$7)-SUM($K681:AN681),((Input!$K$158+Input!$K$124)*$K$7)/A16taxstdlife))</f>
        <v>n/a</v>
      </c>
      <c r="AP681" s="168" t="str">
        <f>IF(A16taxstdlife="n/a","n/a",IF(AP$3&gt;(A16taxstdlife+$E681),((Input!$K$158+Input!$K$124)*$K$7)-SUM($K681:AO681),((Input!$K$158+Input!$K$124)*$K$7)/A16taxstdlife))</f>
        <v>n/a</v>
      </c>
      <c r="AQ681" s="168" t="str">
        <f>IF(A16taxstdlife="n/a","n/a",IF(AQ$3&gt;(A16taxstdlife+$E681),((Input!$K$158+Input!$K$124)*$K$7)-SUM($K681:AP681),((Input!$K$158+Input!$K$124)*$K$7)/A16taxstdlife))</f>
        <v>n/a</v>
      </c>
      <c r="AR681" s="168" t="str">
        <f>IF(A16taxstdlife="n/a","n/a",IF(AR$3&gt;(A16taxstdlife+$E681),((Input!$K$158+Input!$K$124)*$K$7)-SUM($K681:AQ681),((Input!$K$158+Input!$K$124)*$K$7)/A16taxstdlife))</f>
        <v>n/a</v>
      </c>
      <c r="AS681" s="168" t="str">
        <f>IF(A16taxstdlife="n/a","n/a",IF(AS$3&gt;(A16taxstdlife+$E681),((Input!$K$158+Input!$K$124)*$K$7)-SUM($K681:AR681),((Input!$K$158+Input!$K$124)*$K$7)/A16taxstdlife))</f>
        <v>n/a</v>
      </c>
      <c r="AT681" s="168" t="str">
        <f>IF(A16taxstdlife="n/a","n/a",IF(AT$3&gt;(A16taxstdlife+$E681),((Input!$K$158+Input!$K$124)*$K$7)-SUM($K681:AS681),((Input!$K$158+Input!$K$124)*$K$7)/A16taxstdlife))</f>
        <v>n/a</v>
      </c>
      <c r="AU681" s="168" t="str">
        <f>IF(A16taxstdlife="n/a","n/a",IF(AU$3&gt;(A16taxstdlife+$E681),((Input!$K$158+Input!$K$124)*$K$7)-SUM($K681:AT681),((Input!$K$158+Input!$K$124)*$K$7)/A16taxstdlife))</f>
        <v>n/a</v>
      </c>
      <c r="AV681" s="168" t="str">
        <f>IF(A16taxstdlife="n/a","n/a",IF(AV$3&gt;(A16taxstdlife+$E681),((Input!$K$158+Input!$K$124)*$K$7)-SUM($K681:AU681),((Input!$K$158+Input!$K$124)*$K$7)/A16taxstdlife))</f>
        <v>n/a</v>
      </c>
      <c r="AW681" s="168" t="str">
        <f>IF(A16taxstdlife="n/a","n/a",IF(AW$3&gt;(A16taxstdlife+$E681),((Input!$K$158+Input!$K$124)*$K$7)-SUM($K681:AV681),((Input!$K$158+Input!$K$124)*$K$7)/A16taxstdlife))</f>
        <v>n/a</v>
      </c>
      <c r="AX681" s="168" t="str">
        <f>IF(A16taxstdlife="n/a","n/a",IF(AX$3&gt;(A16taxstdlife+$E681),((Input!$K$158+Input!$K$124)*$K$7)-SUM($K681:AW681),((Input!$K$158+Input!$K$124)*$K$7)/A16taxstdlife))</f>
        <v>n/a</v>
      </c>
      <c r="AY681" s="168" t="str">
        <f>IF(A16taxstdlife="n/a","n/a",IF(AY$3&gt;(A16taxstdlife+$E681),((Input!$K$158+Input!$K$124)*$K$7)-SUM($K681:AX681),((Input!$K$158+Input!$K$124)*$K$7)/A16taxstdlife))</f>
        <v>n/a</v>
      </c>
      <c r="AZ681" s="168" t="str">
        <f>IF(A16taxstdlife="n/a","n/a",IF(AZ$3&gt;(A16taxstdlife+$E681),((Input!$K$158+Input!$K$124)*$K$7)-SUM($K681:AY681),((Input!$K$158+Input!$K$124)*$K$7)/A16taxstdlife))</f>
        <v>n/a</v>
      </c>
      <c r="BA681" s="168" t="str">
        <f>IF(A16taxstdlife="n/a","n/a",IF(BA$3&gt;(A16taxstdlife+$E681),((Input!$K$158+Input!$K$124)*$K$7)-SUM($K681:AZ681),((Input!$K$158+Input!$K$124)*$K$7)/A16taxstdlife))</f>
        <v>n/a</v>
      </c>
      <c r="BB681" s="168" t="str">
        <f>IF(A16taxstdlife="n/a","n/a",IF(BB$3&gt;(A16taxstdlife+$E681),((Input!$K$158+Input!$K$124)*$K$7)-SUM($K681:BA681),((Input!$K$158+Input!$K$124)*$K$7)/A16taxstdlife))</f>
        <v>n/a</v>
      </c>
      <c r="BC681" s="168" t="str">
        <f>IF(A16taxstdlife="n/a","n/a",IF(BC$3&gt;(A16taxstdlife+$E681),((Input!$K$158+Input!$K$124)*$K$7)-SUM($K681:BB681),((Input!$K$158+Input!$K$124)*$K$7)/A16taxstdlife))</f>
        <v>n/a</v>
      </c>
      <c r="BD681" s="168" t="str">
        <f>IF(A16taxstdlife="n/a","n/a",IF(BD$3&gt;(A16taxstdlife+$E681),((Input!$K$158+Input!$K$124)*$K$7)-SUM($K681:BC681),((Input!$K$158+Input!$K$124)*$K$7)/A16taxstdlife))</f>
        <v>n/a</v>
      </c>
      <c r="BE681" s="168" t="str">
        <f>IF(A16taxstdlife="n/a","n/a",IF(BE$3&gt;(A16taxstdlife+$E681),((Input!$K$158+Input!$K$124)*$K$7)-SUM($K681:BD681),((Input!$K$158+Input!$K$124)*$K$7)/A16taxstdlife))</f>
        <v>n/a</v>
      </c>
      <c r="BF681" s="168" t="str">
        <f>IF(A16taxstdlife="n/a","n/a",IF(BF$3&gt;(A16taxstdlife+$E681),((Input!$K$158+Input!$K$124)*$K$7)-SUM($K681:BE681),((Input!$K$158+Input!$K$124)*$K$7)/A16taxstdlife))</f>
        <v>n/a</v>
      </c>
      <c r="BG681" s="168" t="str">
        <f>IF(A16taxstdlife="n/a","n/a",IF(BG$3&gt;(A16taxstdlife+$E681),((Input!$K$158+Input!$K$124)*$K$7)-SUM($K681:BF681),((Input!$K$158+Input!$K$124)*$K$7)/A16taxstdlife))</f>
        <v>n/a</v>
      </c>
      <c r="BH681" s="168" t="str">
        <f>IF(A16taxstdlife="n/a","n/a",IF(BH$3&gt;(A16taxstdlife+$E681),((Input!$K$158+Input!$K$124)*$K$7)-SUM($K681:BG681),((Input!$K$158+Input!$K$124)*$K$7)/A16taxstdlife))</f>
        <v>n/a</v>
      </c>
      <c r="BI681" s="168" t="str">
        <f>IF(A16taxstdlife="n/a","n/a",IF(BI$3&gt;(A16taxstdlife+$E681),((Input!$K$158+Input!$K$124)*$K$7)-SUM($K681:BH681),((Input!$K$158+Input!$K$124)*$K$7)/A16taxstdlife))</f>
        <v>n/a</v>
      </c>
      <c r="BJ681" s="20"/>
      <c r="BK681" s="20"/>
      <c r="BL681"/>
      <c r="BM681"/>
      <c r="BN681"/>
      <c r="BO681"/>
      <c r="BP681"/>
      <c r="BQ681"/>
      <c r="BR681"/>
      <c r="BS681"/>
      <c r="BT681"/>
      <c r="BU681"/>
      <c r="BV681"/>
      <c r="BW681"/>
      <c r="BX681"/>
      <c r="BY681"/>
      <c r="BZ681"/>
      <c r="CA681"/>
      <c r="CB681"/>
      <c r="CC681"/>
      <c r="CD681"/>
      <c r="CE681"/>
      <c r="CF681"/>
      <c r="CG681"/>
      <c r="CH681"/>
      <c r="CI681"/>
      <c r="CJ681"/>
      <c r="CK681"/>
      <c r="CL681"/>
      <c r="CM681"/>
      <c r="CN681"/>
      <c r="CO681"/>
      <c r="CP681"/>
      <c r="CQ681"/>
      <c r="CR681"/>
      <c r="CS681"/>
      <c r="CT681"/>
      <c r="CU681"/>
      <c r="CV681"/>
      <c r="CW681"/>
      <c r="CX681"/>
      <c r="CY681"/>
      <c r="CZ681"/>
      <c r="DA681"/>
      <c r="DB681"/>
      <c r="DC681"/>
      <c r="DD681"/>
      <c r="DE681"/>
      <c r="DF681"/>
      <c r="DG681"/>
      <c r="DH681"/>
      <c r="DI681"/>
      <c r="DJ681"/>
      <c r="DK681"/>
      <c r="DL681"/>
      <c r="DM681"/>
      <c r="DN681"/>
      <c r="DO681"/>
      <c r="DP681"/>
      <c r="DQ681"/>
      <c r="DR681"/>
      <c r="DS681"/>
      <c r="DT681"/>
      <c r="DU681"/>
      <c r="DV681"/>
      <c r="DW681"/>
      <c r="DX681"/>
      <c r="DY681"/>
      <c r="DZ681"/>
      <c r="EA681"/>
      <c r="EB681"/>
      <c r="EC681"/>
      <c r="ED681"/>
      <c r="EE681"/>
      <c r="EF681"/>
      <c r="EG681"/>
      <c r="EH681"/>
      <c r="EI681"/>
      <c r="EJ681"/>
      <c r="EK681"/>
      <c r="EL681"/>
      <c r="EM681"/>
      <c r="EN681"/>
      <c r="EO681"/>
      <c r="EP681"/>
      <c r="EQ681"/>
      <c r="ER681"/>
      <c r="ES681"/>
      <c r="ET681"/>
      <c r="EU681"/>
      <c r="EV681"/>
      <c r="EW681"/>
      <c r="EX681"/>
      <c r="EY681"/>
      <c r="EZ681"/>
      <c r="FA681"/>
      <c r="FB681"/>
      <c r="FC681"/>
      <c r="FD681"/>
      <c r="FE681"/>
      <c r="FF681"/>
      <c r="FG681"/>
      <c r="FH681"/>
      <c r="FI681"/>
      <c r="FJ681"/>
      <c r="FK681"/>
      <c r="FL681"/>
      <c r="FM681"/>
      <c r="FN681"/>
      <c r="FO681"/>
      <c r="FP681"/>
      <c r="FQ681"/>
      <c r="FR681"/>
      <c r="FS681"/>
      <c r="FT681"/>
      <c r="FU681"/>
      <c r="FV681"/>
      <c r="FW681"/>
      <c r="FX681"/>
      <c r="FY681"/>
      <c r="FZ681"/>
      <c r="GA681"/>
      <c r="GB681"/>
      <c r="GC681"/>
      <c r="GD681"/>
      <c r="GE681"/>
      <c r="GF681"/>
      <c r="GG681"/>
      <c r="GH681"/>
      <c r="GI681"/>
      <c r="GJ681"/>
      <c r="GK681"/>
      <c r="GL681"/>
      <c r="GM681"/>
      <c r="GN681"/>
      <c r="GO681"/>
      <c r="GP681"/>
      <c r="GQ681"/>
      <c r="GR681"/>
      <c r="GS681"/>
      <c r="GT681"/>
      <c r="GU681"/>
      <c r="GV681"/>
      <c r="GW681"/>
      <c r="GX681"/>
      <c r="GY681"/>
      <c r="GZ681"/>
      <c r="HA681"/>
      <c r="HB681"/>
      <c r="HC681"/>
      <c r="HD681"/>
      <c r="HE681"/>
      <c r="HF681"/>
      <c r="HG681"/>
      <c r="HH681"/>
      <c r="HI681"/>
      <c r="HJ681"/>
      <c r="HK681"/>
      <c r="HL681"/>
      <c r="HM681"/>
      <c r="HN681"/>
      <c r="HO681"/>
      <c r="HP681"/>
      <c r="HQ681"/>
      <c r="HR681"/>
      <c r="HS681"/>
      <c r="HT681"/>
      <c r="HU681"/>
      <c r="HV681"/>
      <c r="HW681"/>
      <c r="HX681"/>
      <c r="HY681"/>
      <c r="HZ681"/>
      <c r="IA681"/>
      <c r="IB681"/>
      <c r="IC681"/>
      <c r="ID681"/>
      <c r="IE681"/>
      <c r="IF681"/>
      <c r="IG681"/>
      <c r="IH681"/>
      <c r="II681"/>
      <c r="IJ681"/>
      <c r="IK681"/>
      <c r="IL681"/>
      <c r="IM681"/>
      <c r="IN681"/>
      <c r="IO681"/>
      <c r="IP681"/>
      <c r="IQ681"/>
      <c r="IR681"/>
      <c r="IS681"/>
      <c r="IT681"/>
      <c r="IU681"/>
      <c r="IV681"/>
    </row>
    <row r="682" spans="1:256" s="5" customFormat="1" hidden="1" outlineLevel="2">
      <c r="A682" s="20"/>
      <c r="B682" s="20"/>
      <c r="C682" s="38"/>
      <c r="D682" s="641"/>
      <c r="E682" s="287">
        <v>6</v>
      </c>
      <c r="F682" s="40"/>
      <c r="G682" s="313"/>
      <c r="H682" s="315"/>
      <c r="I682" s="315"/>
      <c r="J682" s="315"/>
      <c r="K682" s="315"/>
      <c r="L682" s="314"/>
      <c r="M682" s="168" t="str">
        <f>IF(A16taxstdlife="n/a","n/a",IF(M$3&gt;(A16taxstdlife+$E682),((Input!$L$158+Input!$L$124)*$L$7)-SUM($L682:L682),((Input!$L$158+Input!$L$124)*$L$7)/A16taxstdlife))</f>
        <v>n/a</v>
      </c>
      <c r="N682" s="168" t="str">
        <f>IF(A16taxstdlife="n/a","n/a",IF(N$3&gt;(A16taxstdlife+$E682),((Input!$L$158+Input!$L$124)*$L$7)-SUM($L682:M682),((Input!$L$158+Input!$L$124)*$L$7)/A16taxstdlife))</f>
        <v>n/a</v>
      </c>
      <c r="O682" s="168" t="str">
        <f>IF(A16taxstdlife="n/a","n/a",IF(O$3&gt;(A16taxstdlife+$E682),((Input!$L$158+Input!$L$124)*$L$7)-SUM($L682:N682),((Input!$L$158+Input!$L$124)*$L$7)/A16taxstdlife))</f>
        <v>n/a</v>
      </c>
      <c r="P682" s="168" t="str">
        <f>IF(A16taxstdlife="n/a","n/a",IF(P$3&gt;(A16taxstdlife+$E682),((Input!$L$158+Input!$L$124)*$L$7)-SUM($L682:O682),((Input!$L$158+Input!$L$124)*$L$7)/A16taxstdlife))</f>
        <v>n/a</v>
      </c>
      <c r="Q682" s="168" t="str">
        <f>IF(A16taxstdlife="n/a","n/a",IF(Q$3&gt;(A16taxstdlife+$E682),((Input!$L$158+Input!$L$124)*$L$7)-SUM($L682:P682),((Input!$L$158+Input!$L$124)*$L$7)/A16taxstdlife))</f>
        <v>n/a</v>
      </c>
      <c r="R682" s="168" t="str">
        <f>IF(A16taxstdlife="n/a","n/a",IF(R$3&gt;(A16taxstdlife+$E682),((Input!$L$158+Input!$L$124)*$L$7)-SUM($L682:Q682),((Input!$L$158+Input!$L$124)*$L$7)/A16taxstdlife))</f>
        <v>n/a</v>
      </c>
      <c r="S682" s="168" t="str">
        <f>IF(A16taxstdlife="n/a","n/a",IF(S$3&gt;(A16taxstdlife+$E682),((Input!$L$158+Input!$L$124)*$L$7)-SUM($L682:R682),((Input!$L$158+Input!$L$124)*$L$7)/A16taxstdlife))</f>
        <v>n/a</v>
      </c>
      <c r="T682" s="168" t="str">
        <f>IF(A16taxstdlife="n/a","n/a",IF(T$3&gt;(A16taxstdlife+$E682),((Input!$L$158+Input!$L$124)*$L$7)-SUM($L682:S682),((Input!$L$158+Input!$L$124)*$L$7)/A16taxstdlife))</f>
        <v>n/a</v>
      </c>
      <c r="U682" s="168" t="str">
        <f>IF(A16taxstdlife="n/a","n/a",IF(U$3&gt;(A16taxstdlife+$E682),((Input!$L$158+Input!$L$124)*$L$7)-SUM($L682:T682),((Input!$L$158+Input!$L$124)*$L$7)/A16taxstdlife))</f>
        <v>n/a</v>
      </c>
      <c r="V682" s="168" t="str">
        <f>IF(A16taxstdlife="n/a","n/a",IF(V$3&gt;(A16taxstdlife+$E682),((Input!$L$158+Input!$L$124)*$L$7)-SUM($L682:U682),((Input!$L$158+Input!$L$124)*$L$7)/A16taxstdlife))</f>
        <v>n/a</v>
      </c>
      <c r="W682" s="168" t="str">
        <f>IF(A16taxstdlife="n/a","n/a",IF(W$3&gt;(A16taxstdlife+$E682),((Input!$L$158+Input!$L$124)*$L$7)-SUM($L682:V682),((Input!$L$158+Input!$L$124)*$L$7)/A16taxstdlife))</f>
        <v>n/a</v>
      </c>
      <c r="X682" s="168" t="str">
        <f>IF(A16taxstdlife="n/a","n/a",IF(X$3&gt;(A16taxstdlife+$E682),((Input!$L$158+Input!$L$124)*$L$7)-SUM($L682:W682),((Input!$L$158+Input!$L$124)*$L$7)/A16taxstdlife))</f>
        <v>n/a</v>
      </c>
      <c r="Y682" s="168" t="str">
        <f>IF(A16taxstdlife="n/a","n/a",IF(Y$3&gt;(A16taxstdlife+$E682),((Input!$L$158+Input!$L$124)*$L$7)-SUM($L682:X682),((Input!$L$158+Input!$L$124)*$L$7)/A16taxstdlife))</f>
        <v>n/a</v>
      </c>
      <c r="Z682" s="168" t="str">
        <f>IF(A16taxstdlife="n/a","n/a",IF(Z$3&gt;(A16taxstdlife+$E682),((Input!$L$158+Input!$L$124)*$L$7)-SUM($L682:Y682),((Input!$L$158+Input!$L$124)*$L$7)/A16taxstdlife))</f>
        <v>n/a</v>
      </c>
      <c r="AA682" s="168" t="str">
        <f>IF(A16taxstdlife="n/a","n/a",IF(AA$3&gt;(A16taxstdlife+$E682),((Input!$L$158+Input!$L$124)*$L$7)-SUM($L682:Z682),((Input!$L$158+Input!$L$124)*$L$7)/A16taxstdlife))</f>
        <v>n/a</v>
      </c>
      <c r="AB682" s="168" t="str">
        <f>IF(A16taxstdlife="n/a","n/a",IF(AB$3&gt;(A16taxstdlife+$E682),((Input!$L$158+Input!$L$124)*$L$7)-SUM($L682:AA682),((Input!$L$158+Input!$L$124)*$L$7)/A16taxstdlife))</f>
        <v>n/a</v>
      </c>
      <c r="AC682" s="168" t="str">
        <f>IF(A16taxstdlife="n/a","n/a",IF(AC$3&gt;(A16taxstdlife+$E682),((Input!$L$158+Input!$L$124)*$L$7)-SUM($L682:AB682),((Input!$L$158+Input!$L$124)*$L$7)/A16taxstdlife))</f>
        <v>n/a</v>
      </c>
      <c r="AD682" s="168" t="str">
        <f>IF(A16taxstdlife="n/a","n/a",IF(AD$3&gt;(A16taxstdlife+$E682),((Input!$L$158+Input!$L$124)*$L$7)-SUM($L682:AC682),((Input!$L$158+Input!$L$124)*$L$7)/A16taxstdlife))</f>
        <v>n/a</v>
      </c>
      <c r="AE682" s="168" t="str">
        <f>IF(A16taxstdlife="n/a","n/a",IF(AE$3&gt;(A16taxstdlife+$E682),((Input!$L$158+Input!$L$124)*$L$7)-SUM($L682:AD682),((Input!$L$158+Input!$L$124)*$L$7)/A16taxstdlife))</f>
        <v>n/a</v>
      </c>
      <c r="AF682" s="168" t="str">
        <f>IF(A16taxstdlife="n/a","n/a",IF(AF$3&gt;(A16taxstdlife+$E682),((Input!$L$158+Input!$L$124)*$L$7)-SUM($L682:AE682),((Input!$L$158+Input!$L$124)*$L$7)/A16taxstdlife))</f>
        <v>n/a</v>
      </c>
      <c r="AG682" s="168" t="str">
        <f>IF(A16taxstdlife="n/a","n/a",IF(AG$3&gt;(A16taxstdlife+$E682),((Input!$L$158+Input!$L$124)*$L$7)-SUM($L682:AF682),((Input!$L$158+Input!$L$124)*$L$7)/A16taxstdlife))</f>
        <v>n/a</v>
      </c>
      <c r="AH682" s="168" t="str">
        <f>IF(A16taxstdlife="n/a","n/a",IF(AH$3&gt;(A16taxstdlife+$E682),((Input!$L$158+Input!$L$124)*$L$7)-SUM($L682:AG682),((Input!$L$158+Input!$L$124)*$L$7)/A16taxstdlife))</f>
        <v>n/a</v>
      </c>
      <c r="AI682" s="168" t="str">
        <f>IF(A16taxstdlife="n/a","n/a",IF(AI$3&gt;(A16taxstdlife+$E682),((Input!$L$158+Input!$L$124)*$L$7)-SUM($L682:AH682),((Input!$L$158+Input!$L$124)*$L$7)/A16taxstdlife))</f>
        <v>n/a</v>
      </c>
      <c r="AJ682" s="168" t="str">
        <f>IF(A16taxstdlife="n/a","n/a",IF(AJ$3&gt;(A16taxstdlife+$E682),((Input!$L$158+Input!$L$124)*$L$7)-SUM($L682:AI682),((Input!$L$158+Input!$L$124)*$L$7)/A16taxstdlife))</f>
        <v>n/a</v>
      </c>
      <c r="AK682" s="168" t="str">
        <f>IF(A16taxstdlife="n/a","n/a",IF(AK$3&gt;(A16taxstdlife+$E682),((Input!$L$158+Input!$L$124)*$L$7)-SUM($L682:AJ682),((Input!$L$158+Input!$L$124)*$L$7)/A16taxstdlife))</f>
        <v>n/a</v>
      </c>
      <c r="AL682" s="168" t="str">
        <f>IF(A16taxstdlife="n/a","n/a",IF(AL$3&gt;(A16taxstdlife+$E682),((Input!$L$158+Input!$L$124)*$L$7)-SUM($L682:AK682),((Input!$L$158+Input!$L$124)*$L$7)/A16taxstdlife))</f>
        <v>n/a</v>
      </c>
      <c r="AM682" s="168" t="str">
        <f>IF(A16taxstdlife="n/a","n/a",IF(AM$3&gt;(A16taxstdlife+$E682),((Input!$L$158+Input!$L$124)*$L$7)-SUM($L682:AL682),((Input!$L$158+Input!$L$124)*$L$7)/A16taxstdlife))</f>
        <v>n/a</v>
      </c>
      <c r="AN682" s="168" t="str">
        <f>IF(A16taxstdlife="n/a","n/a",IF(AN$3&gt;(A16taxstdlife+$E682),((Input!$L$158+Input!$L$124)*$L$7)-SUM($L682:AM682),((Input!$L$158+Input!$L$124)*$L$7)/A16taxstdlife))</f>
        <v>n/a</v>
      </c>
      <c r="AO682" s="168" t="str">
        <f>IF(A16taxstdlife="n/a","n/a",IF(AO$3&gt;(A16taxstdlife+$E682),((Input!$L$158+Input!$L$124)*$L$7)-SUM($L682:AN682),((Input!$L$158+Input!$L$124)*$L$7)/A16taxstdlife))</f>
        <v>n/a</v>
      </c>
      <c r="AP682" s="168" t="str">
        <f>IF(A16taxstdlife="n/a","n/a",IF(AP$3&gt;(A16taxstdlife+$E682),((Input!$L$158+Input!$L$124)*$L$7)-SUM($L682:AO682),((Input!$L$158+Input!$L$124)*$L$7)/A16taxstdlife))</f>
        <v>n/a</v>
      </c>
      <c r="AQ682" s="168" t="str">
        <f>IF(A16taxstdlife="n/a","n/a",IF(AQ$3&gt;(A16taxstdlife+$E682),((Input!$L$158+Input!$L$124)*$L$7)-SUM($L682:AP682),((Input!$L$158+Input!$L$124)*$L$7)/A16taxstdlife))</f>
        <v>n/a</v>
      </c>
      <c r="AR682" s="168" t="str">
        <f>IF(A16taxstdlife="n/a","n/a",IF(AR$3&gt;(A16taxstdlife+$E682),((Input!$L$158+Input!$L$124)*$L$7)-SUM($L682:AQ682),((Input!$L$158+Input!$L$124)*$L$7)/A16taxstdlife))</f>
        <v>n/a</v>
      </c>
      <c r="AS682" s="168" t="str">
        <f>IF(A16taxstdlife="n/a","n/a",IF(AS$3&gt;(A16taxstdlife+$E682),((Input!$L$158+Input!$L$124)*$L$7)-SUM($L682:AR682),((Input!$L$158+Input!$L$124)*$L$7)/A16taxstdlife))</f>
        <v>n/a</v>
      </c>
      <c r="AT682" s="168" t="str">
        <f>IF(A16taxstdlife="n/a","n/a",IF(AT$3&gt;(A16taxstdlife+$E682),((Input!$L$158+Input!$L$124)*$L$7)-SUM($L682:AS682),((Input!$L$158+Input!$L$124)*$L$7)/A16taxstdlife))</f>
        <v>n/a</v>
      </c>
      <c r="AU682" s="168" t="str">
        <f>IF(A16taxstdlife="n/a","n/a",IF(AU$3&gt;(A16taxstdlife+$E682),((Input!$L$158+Input!$L$124)*$L$7)-SUM($L682:AT682),((Input!$L$158+Input!$L$124)*$L$7)/A16taxstdlife))</f>
        <v>n/a</v>
      </c>
      <c r="AV682" s="168" t="str">
        <f>IF(A16taxstdlife="n/a","n/a",IF(AV$3&gt;(A16taxstdlife+$E682),((Input!$L$158+Input!$L$124)*$L$7)-SUM($L682:AU682),((Input!$L$158+Input!$L$124)*$L$7)/A16taxstdlife))</f>
        <v>n/a</v>
      </c>
      <c r="AW682" s="168" t="str">
        <f>IF(A16taxstdlife="n/a","n/a",IF(AW$3&gt;(A16taxstdlife+$E682),((Input!$L$158+Input!$L$124)*$L$7)-SUM($L682:AV682),((Input!$L$158+Input!$L$124)*$L$7)/A16taxstdlife))</f>
        <v>n/a</v>
      </c>
      <c r="AX682" s="168" t="str">
        <f>IF(A16taxstdlife="n/a","n/a",IF(AX$3&gt;(A16taxstdlife+$E682),((Input!$L$158+Input!$L$124)*$L$7)-SUM($L682:AW682),((Input!$L$158+Input!$L$124)*$L$7)/A16taxstdlife))</f>
        <v>n/a</v>
      </c>
      <c r="AY682" s="168" t="str">
        <f>IF(A16taxstdlife="n/a","n/a",IF(AY$3&gt;(A16taxstdlife+$E682),((Input!$L$158+Input!$L$124)*$L$7)-SUM($L682:AX682),((Input!$L$158+Input!$L$124)*$L$7)/A16taxstdlife))</f>
        <v>n/a</v>
      </c>
      <c r="AZ682" s="168" t="str">
        <f>IF(A16taxstdlife="n/a","n/a",IF(AZ$3&gt;(A16taxstdlife+$E682),((Input!$L$158+Input!$L$124)*$L$7)-SUM($L682:AY682),((Input!$L$158+Input!$L$124)*$L$7)/A16taxstdlife))</f>
        <v>n/a</v>
      </c>
      <c r="BA682" s="168" t="str">
        <f>IF(A16taxstdlife="n/a","n/a",IF(BA$3&gt;(A16taxstdlife+$E682),((Input!$L$158+Input!$L$124)*$L$7)-SUM($L682:AZ682),((Input!$L$158+Input!$L$124)*$L$7)/A16taxstdlife))</f>
        <v>n/a</v>
      </c>
      <c r="BB682" s="168" t="str">
        <f>IF(A16taxstdlife="n/a","n/a",IF(BB$3&gt;(A16taxstdlife+$E682),((Input!$L$158+Input!$L$124)*$L$7)-SUM($L682:BA682),((Input!$L$158+Input!$L$124)*$L$7)/A16taxstdlife))</f>
        <v>n/a</v>
      </c>
      <c r="BC682" s="168" t="str">
        <f>IF(A16taxstdlife="n/a","n/a",IF(BC$3&gt;(A16taxstdlife+$E682),((Input!$L$158+Input!$L$124)*$L$7)-SUM($L682:BB682),((Input!$L$158+Input!$L$124)*$L$7)/A16taxstdlife))</f>
        <v>n/a</v>
      </c>
      <c r="BD682" s="168" t="str">
        <f>IF(A16taxstdlife="n/a","n/a",IF(BD$3&gt;(A16taxstdlife+$E682),((Input!$L$158+Input!$L$124)*$L$7)-SUM($L682:BC682),((Input!$L$158+Input!$L$124)*$L$7)/A16taxstdlife))</f>
        <v>n/a</v>
      </c>
      <c r="BE682" s="168" t="str">
        <f>IF(A16taxstdlife="n/a","n/a",IF(BE$3&gt;(A16taxstdlife+$E682),((Input!$L$158+Input!$L$124)*$L$7)-SUM($L682:BD682),((Input!$L$158+Input!$L$124)*$L$7)/A16taxstdlife))</f>
        <v>n/a</v>
      </c>
      <c r="BF682" s="168" t="str">
        <f>IF(A16taxstdlife="n/a","n/a",IF(BF$3&gt;(A16taxstdlife+$E682),((Input!$L$158+Input!$L$124)*$L$7)-SUM($L682:BE682),((Input!$L$158+Input!$L$124)*$L$7)/A16taxstdlife))</f>
        <v>n/a</v>
      </c>
      <c r="BG682" s="168" t="str">
        <f>IF(A16taxstdlife="n/a","n/a",IF(BG$3&gt;(A16taxstdlife+$E682),((Input!$L$158+Input!$L$124)*$L$7)-SUM($L682:BF682),((Input!$L$158+Input!$L$124)*$L$7)/A16taxstdlife))</f>
        <v>n/a</v>
      </c>
      <c r="BH682" s="168" t="str">
        <f>IF(A16taxstdlife="n/a","n/a",IF(BH$3&gt;(A16taxstdlife+$E682),((Input!$L$158+Input!$L$124)*$L$7)-SUM($L682:BG682),((Input!$L$158+Input!$L$124)*$L$7)/A16taxstdlife))</f>
        <v>n/a</v>
      </c>
      <c r="BI682" s="168" t="str">
        <f>IF(A16taxstdlife="n/a","n/a",IF(BI$3&gt;(A16taxstdlife+$E682),((Input!$L$158+Input!$L$124)*$L$7)-SUM($L682:BH682),((Input!$L$158+Input!$L$124)*$L$7)/A16taxstdlife))</f>
        <v>n/a</v>
      </c>
      <c r="BJ682" s="20"/>
      <c r="BK682" s="20"/>
      <c r="BL682"/>
      <c r="BM682"/>
      <c r="BN682"/>
      <c r="BO682"/>
      <c r="BP682"/>
      <c r="BQ682"/>
      <c r="BR682"/>
      <c r="BS682"/>
      <c r="BT682"/>
      <c r="BU682"/>
      <c r="BV682"/>
      <c r="BW682"/>
      <c r="BX682"/>
      <c r="BY682"/>
      <c r="BZ682"/>
      <c r="CA682"/>
      <c r="CB682"/>
      <c r="CC682"/>
      <c r="CD682"/>
      <c r="CE682"/>
      <c r="CF682"/>
      <c r="CG682"/>
      <c r="CH682"/>
      <c r="CI682"/>
      <c r="CJ682"/>
      <c r="CK682"/>
      <c r="CL682"/>
      <c r="CM682"/>
      <c r="CN682"/>
      <c r="CO682"/>
      <c r="CP682"/>
      <c r="CQ682"/>
      <c r="CR682"/>
      <c r="CS682"/>
      <c r="CT682"/>
      <c r="CU682"/>
      <c r="CV682"/>
      <c r="CW682"/>
      <c r="CX682"/>
      <c r="CY682"/>
      <c r="CZ682"/>
      <c r="DA682"/>
      <c r="DB682"/>
      <c r="DC682"/>
      <c r="DD682"/>
      <c r="DE682"/>
      <c r="DF682"/>
      <c r="DG682"/>
      <c r="DH682"/>
      <c r="DI682"/>
      <c r="DJ682"/>
      <c r="DK682"/>
      <c r="DL682"/>
      <c r="DM682"/>
      <c r="DN682"/>
      <c r="DO682"/>
      <c r="DP682"/>
      <c r="DQ682"/>
      <c r="DR682"/>
      <c r="DS682"/>
      <c r="DT682"/>
      <c r="DU682"/>
      <c r="DV682"/>
      <c r="DW682"/>
      <c r="DX682"/>
      <c r="DY682"/>
      <c r="DZ682"/>
      <c r="EA682"/>
      <c r="EB682"/>
      <c r="EC682"/>
      <c r="ED682"/>
      <c r="EE682"/>
      <c r="EF682"/>
      <c r="EG682"/>
      <c r="EH682"/>
      <c r="EI682"/>
      <c r="EJ682"/>
      <c r="EK682"/>
      <c r="EL682"/>
      <c r="EM682"/>
      <c r="EN682"/>
      <c r="EO682"/>
      <c r="EP682"/>
      <c r="EQ682"/>
      <c r="ER682"/>
      <c r="ES682"/>
      <c r="ET682"/>
      <c r="EU682"/>
      <c r="EV682"/>
      <c r="EW682"/>
      <c r="EX682"/>
      <c r="EY682"/>
      <c r="EZ682"/>
      <c r="FA682"/>
      <c r="FB682"/>
      <c r="FC682"/>
      <c r="FD682"/>
      <c r="FE682"/>
      <c r="FF682"/>
      <c r="FG682"/>
      <c r="FH682"/>
      <c r="FI682"/>
      <c r="FJ682"/>
      <c r="FK682"/>
      <c r="FL682"/>
      <c r="FM682"/>
      <c r="FN682"/>
      <c r="FO682"/>
      <c r="FP682"/>
      <c r="FQ682"/>
      <c r="FR682"/>
      <c r="FS682"/>
      <c r="FT682"/>
      <c r="FU682"/>
      <c r="FV682"/>
      <c r="FW682"/>
      <c r="FX682"/>
      <c r="FY682"/>
      <c r="FZ682"/>
      <c r="GA682"/>
      <c r="GB682"/>
      <c r="GC682"/>
      <c r="GD682"/>
      <c r="GE682"/>
      <c r="GF682"/>
      <c r="GG682"/>
      <c r="GH682"/>
      <c r="GI682"/>
      <c r="GJ682"/>
      <c r="GK682"/>
      <c r="GL682"/>
      <c r="GM682"/>
      <c r="GN682"/>
      <c r="GO682"/>
      <c r="GP682"/>
      <c r="GQ682"/>
      <c r="GR682"/>
      <c r="GS682"/>
      <c r="GT682"/>
      <c r="GU682"/>
      <c r="GV682"/>
      <c r="GW682"/>
      <c r="GX682"/>
      <c r="GY682"/>
      <c r="GZ682"/>
      <c r="HA682"/>
      <c r="HB682"/>
      <c r="HC682"/>
      <c r="HD682"/>
      <c r="HE682"/>
      <c r="HF682"/>
      <c r="HG682"/>
      <c r="HH682"/>
      <c r="HI682"/>
      <c r="HJ682"/>
      <c r="HK682"/>
      <c r="HL682"/>
      <c r="HM682"/>
      <c r="HN682"/>
      <c r="HO682"/>
      <c r="HP682"/>
      <c r="HQ682"/>
      <c r="HR682"/>
      <c r="HS682"/>
      <c r="HT682"/>
      <c r="HU682"/>
      <c r="HV682"/>
      <c r="HW682"/>
      <c r="HX682"/>
      <c r="HY682"/>
      <c r="HZ682"/>
      <c r="IA682"/>
      <c r="IB682"/>
      <c r="IC682"/>
      <c r="ID682"/>
      <c r="IE682"/>
      <c r="IF682"/>
      <c r="IG682"/>
      <c r="IH682"/>
      <c r="II682"/>
      <c r="IJ682"/>
      <c r="IK682"/>
      <c r="IL682"/>
      <c r="IM682"/>
      <c r="IN682"/>
      <c r="IO682"/>
      <c r="IP682"/>
      <c r="IQ682"/>
      <c r="IR682"/>
      <c r="IS682"/>
      <c r="IT682"/>
      <c r="IU682"/>
      <c r="IV682"/>
    </row>
    <row r="683" spans="1:256" s="5" customFormat="1" hidden="1" outlineLevel="2">
      <c r="A683" s="20"/>
      <c r="B683" s="20"/>
      <c r="C683" s="38"/>
      <c r="D683" s="641"/>
      <c r="E683" s="287">
        <v>7</v>
      </c>
      <c r="F683" s="40"/>
      <c r="G683" s="313"/>
      <c r="H683" s="315"/>
      <c r="I683" s="315"/>
      <c r="J683" s="315"/>
      <c r="K683" s="315"/>
      <c r="L683" s="315"/>
      <c r="M683" s="314"/>
      <c r="N683" s="168" t="str">
        <f>IF(A16taxstdlife="n/a","n/a",IF(N$3&gt;(A16taxstdlife+$E683),((Input!$M$158+Input!$M$124)*$M$7)-SUM($M683:M683),((Input!$M$158+Input!$M$124)*$M$7)/A16taxstdlife))</f>
        <v>n/a</v>
      </c>
      <c r="O683" s="168" t="str">
        <f>IF(A16taxstdlife="n/a","n/a",IF(O$3&gt;(A16taxstdlife+$E683),((Input!$M$158+Input!$M$124)*$M$7)-SUM($M683:N683),((Input!$M$158+Input!$M$124)*$M$7)/A16taxstdlife))</f>
        <v>n/a</v>
      </c>
      <c r="P683" s="168" t="str">
        <f>IF(A16taxstdlife="n/a","n/a",IF(P$3&gt;(A16taxstdlife+$E683),((Input!$M$158+Input!$M$124)*$M$7)-SUM($M683:O683),((Input!$M$158+Input!$M$124)*$M$7)/A16taxstdlife))</f>
        <v>n/a</v>
      </c>
      <c r="Q683" s="168" t="str">
        <f>IF(A16taxstdlife="n/a","n/a",IF(Q$3&gt;(A16taxstdlife+$E683),((Input!$M$158+Input!$M$124)*$M$7)-SUM($M683:P683),((Input!$M$158+Input!$M$124)*$M$7)/A16taxstdlife))</f>
        <v>n/a</v>
      </c>
      <c r="R683" s="168" t="str">
        <f>IF(A16taxstdlife="n/a","n/a",IF(R$3&gt;(A16taxstdlife+$E683),((Input!$M$158+Input!$M$124)*$M$7)-SUM($M683:Q683),((Input!$M$158+Input!$M$124)*$M$7)/A16taxstdlife))</f>
        <v>n/a</v>
      </c>
      <c r="S683" s="168" t="str">
        <f>IF(A16taxstdlife="n/a","n/a",IF(S$3&gt;(A16taxstdlife+$E683),((Input!$M$158+Input!$M$124)*$M$7)-SUM($M683:R683),((Input!$M$158+Input!$M$124)*$M$7)/A16taxstdlife))</f>
        <v>n/a</v>
      </c>
      <c r="T683" s="168" t="str">
        <f>IF(A16taxstdlife="n/a","n/a",IF(T$3&gt;(A16taxstdlife+$E683),((Input!$M$158+Input!$M$124)*$M$7)-SUM($M683:S683),((Input!$M$158+Input!$M$124)*$M$7)/A16taxstdlife))</f>
        <v>n/a</v>
      </c>
      <c r="U683" s="168" t="str">
        <f>IF(A16taxstdlife="n/a","n/a",IF(U$3&gt;(A16taxstdlife+$E683),((Input!$M$158+Input!$M$124)*$M$7)-SUM($M683:T683),((Input!$M$158+Input!$M$124)*$M$7)/A16taxstdlife))</f>
        <v>n/a</v>
      </c>
      <c r="V683" s="168" t="str">
        <f>IF(A16taxstdlife="n/a","n/a",IF(V$3&gt;(A16taxstdlife+$E683),((Input!$M$158+Input!$M$124)*$M$7)-SUM($M683:U683),((Input!$M$158+Input!$M$124)*$M$7)/A16taxstdlife))</f>
        <v>n/a</v>
      </c>
      <c r="W683" s="168" t="str">
        <f>IF(A16taxstdlife="n/a","n/a",IF(W$3&gt;(A16taxstdlife+$E683),((Input!$M$158+Input!$M$124)*$M$7)-SUM($M683:V683),((Input!$M$158+Input!$M$124)*$M$7)/A16taxstdlife))</f>
        <v>n/a</v>
      </c>
      <c r="X683" s="168" t="str">
        <f>IF(A16taxstdlife="n/a","n/a",IF(X$3&gt;(A16taxstdlife+$E683),((Input!$M$158+Input!$M$124)*$M$7)-SUM($M683:W683),((Input!$M$158+Input!$M$124)*$M$7)/A16taxstdlife))</f>
        <v>n/a</v>
      </c>
      <c r="Y683" s="168" t="str">
        <f>IF(A16taxstdlife="n/a","n/a",IF(Y$3&gt;(A16taxstdlife+$E683),((Input!$M$158+Input!$M$124)*$M$7)-SUM($M683:X683),((Input!$M$158+Input!$M$124)*$M$7)/A16taxstdlife))</f>
        <v>n/a</v>
      </c>
      <c r="Z683" s="168" t="str">
        <f>IF(A16taxstdlife="n/a","n/a",IF(Z$3&gt;(A16taxstdlife+$E683),((Input!$M$158+Input!$M$124)*$M$7)-SUM($M683:Y683),((Input!$M$158+Input!$M$124)*$M$7)/A16taxstdlife))</f>
        <v>n/a</v>
      </c>
      <c r="AA683" s="168" t="str">
        <f>IF(A16taxstdlife="n/a","n/a",IF(AA$3&gt;(A16taxstdlife+$E683),((Input!$M$158+Input!$M$124)*$M$7)-SUM($M683:Z683),((Input!$M$158+Input!$M$124)*$M$7)/A16taxstdlife))</f>
        <v>n/a</v>
      </c>
      <c r="AB683" s="168" t="str">
        <f>IF(A16taxstdlife="n/a","n/a",IF(AB$3&gt;(A16taxstdlife+$E683),((Input!$M$158+Input!$M$124)*$M$7)-SUM($M683:AA683),((Input!$M$158+Input!$M$124)*$M$7)/A16taxstdlife))</f>
        <v>n/a</v>
      </c>
      <c r="AC683" s="168" t="str">
        <f>IF(A16taxstdlife="n/a","n/a",IF(AC$3&gt;(A16taxstdlife+$E683),((Input!$M$158+Input!$M$124)*$M$7)-SUM($M683:AB683),((Input!$M$158+Input!$M$124)*$M$7)/A16taxstdlife))</f>
        <v>n/a</v>
      </c>
      <c r="AD683" s="168" t="str">
        <f>IF(A16taxstdlife="n/a","n/a",IF(AD$3&gt;(A16taxstdlife+$E683),((Input!$M$158+Input!$M$124)*$M$7)-SUM($M683:AC683),((Input!$M$158+Input!$M$124)*$M$7)/A16taxstdlife))</f>
        <v>n/a</v>
      </c>
      <c r="AE683" s="168" t="str">
        <f>IF(A16taxstdlife="n/a","n/a",IF(AE$3&gt;(A16taxstdlife+$E683),((Input!$M$158+Input!$M$124)*$M$7)-SUM($M683:AD683),((Input!$M$158+Input!$M$124)*$M$7)/A16taxstdlife))</f>
        <v>n/a</v>
      </c>
      <c r="AF683" s="168" t="str">
        <f>IF(A16taxstdlife="n/a","n/a",IF(AF$3&gt;(A16taxstdlife+$E683),((Input!$M$158+Input!$M$124)*$M$7)-SUM($M683:AE683),((Input!$M$158+Input!$M$124)*$M$7)/A16taxstdlife))</f>
        <v>n/a</v>
      </c>
      <c r="AG683" s="168" t="str">
        <f>IF(A16taxstdlife="n/a","n/a",IF(AG$3&gt;(A16taxstdlife+$E683),((Input!$M$158+Input!$M$124)*$M$7)-SUM($M683:AF683),((Input!$M$158+Input!$M$124)*$M$7)/A16taxstdlife))</f>
        <v>n/a</v>
      </c>
      <c r="AH683" s="168" t="str">
        <f>IF(A16taxstdlife="n/a","n/a",IF(AH$3&gt;(A16taxstdlife+$E683),((Input!$M$158+Input!$M$124)*$M$7)-SUM($M683:AG683),((Input!$M$158+Input!$M$124)*$M$7)/A16taxstdlife))</f>
        <v>n/a</v>
      </c>
      <c r="AI683" s="168" t="str">
        <f>IF(A16taxstdlife="n/a","n/a",IF(AI$3&gt;(A16taxstdlife+$E683),((Input!$M$158+Input!$M$124)*$M$7)-SUM($M683:AH683),((Input!$M$158+Input!$M$124)*$M$7)/A16taxstdlife))</f>
        <v>n/a</v>
      </c>
      <c r="AJ683" s="168" t="str">
        <f>IF(A16taxstdlife="n/a","n/a",IF(AJ$3&gt;(A16taxstdlife+$E683),((Input!$M$158+Input!$M$124)*$M$7)-SUM($M683:AI683),((Input!$M$158+Input!$M$124)*$M$7)/A16taxstdlife))</f>
        <v>n/a</v>
      </c>
      <c r="AK683" s="168" t="str">
        <f>IF(A16taxstdlife="n/a","n/a",IF(AK$3&gt;(A16taxstdlife+$E683),((Input!$M$158+Input!$M$124)*$M$7)-SUM($M683:AJ683),((Input!$M$158+Input!$M$124)*$M$7)/A16taxstdlife))</f>
        <v>n/a</v>
      </c>
      <c r="AL683" s="168" t="str">
        <f>IF(A16taxstdlife="n/a","n/a",IF(AL$3&gt;(A16taxstdlife+$E683),((Input!$M$158+Input!$M$124)*$M$7)-SUM($M683:AK683),((Input!$M$158+Input!$M$124)*$M$7)/A16taxstdlife))</f>
        <v>n/a</v>
      </c>
      <c r="AM683" s="168" t="str">
        <f>IF(A16taxstdlife="n/a","n/a",IF(AM$3&gt;(A16taxstdlife+$E683),((Input!$M$158+Input!$M$124)*$M$7)-SUM($M683:AL683),((Input!$M$158+Input!$M$124)*$M$7)/A16taxstdlife))</f>
        <v>n/a</v>
      </c>
      <c r="AN683" s="168" t="str">
        <f>IF(A16taxstdlife="n/a","n/a",IF(AN$3&gt;(A16taxstdlife+$E683),((Input!$M$158+Input!$M$124)*$M$7)-SUM($M683:AM683),((Input!$M$158+Input!$M$124)*$M$7)/A16taxstdlife))</f>
        <v>n/a</v>
      </c>
      <c r="AO683" s="168" t="str">
        <f>IF(A16taxstdlife="n/a","n/a",IF(AO$3&gt;(A16taxstdlife+$E683),((Input!$M$158+Input!$M$124)*$M$7)-SUM($M683:AN683),((Input!$M$158+Input!$M$124)*$M$7)/A16taxstdlife))</f>
        <v>n/a</v>
      </c>
      <c r="AP683" s="168" t="str">
        <f>IF(A16taxstdlife="n/a","n/a",IF(AP$3&gt;(A16taxstdlife+$E683),((Input!$M$158+Input!$M$124)*$M$7)-SUM($M683:AO683),((Input!$M$158+Input!$M$124)*$M$7)/A16taxstdlife))</f>
        <v>n/a</v>
      </c>
      <c r="AQ683" s="168" t="str">
        <f>IF(A16taxstdlife="n/a","n/a",IF(AQ$3&gt;(A16taxstdlife+$E683),((Input!$M$158+Input!$M$124)*$M$7)-SUM($M683:AP683),((Input!$M$158+Input!$M$124)*$M$7)/A16taxstdlife))</f>
        <v>n/a</v>
      </c>
      <c r="AR683" s="168" t="str">
        <f>IF(A16taxstdlife="n/a","n/a",IF(AR$3&gt;(A16taxstdlife+$E683),((Input!$M$158+Input!$M$124)*$M$7)-SUM($M683:AQ683),((Input!$M$158+Input!$M$124)*$M$7)/A16taxstdlife))</f>
        <v>n/a</v>
      </c>
      <c r="AS683" s="168" t="str">
        <f>IF(A16taxstdlife="n/a","n/a",IF(AS$3&gt;(A16taxstdlife+$E683),((Input!$M$158+Input!$M$124)*$M$7)-SUM($M683:AR683),((Input!$M$158+Input!$M$124)*$M$7)/A16taxstdlife))</f>
        <v>n/a</v>
      </c>
      <c r="AT683" s="168" t="str">
        <f>IF(A16taxstdlife="n/a","n/a",IF(AT$3&gt;(A16taxstdlife+$E683),((Input!$M$158+Input!$M$124)*$M$7)-SUM($M683:AS683),((Input!$M$158+Input!$M$124)*$M$7)/A16taxstdlife))</f>
        <v>n/a</v>
      </c>
      <c r="AU683" s="168" t="str">
        <f>IF(A16taxstdlife="n/a","n/a",IF(AU$3&gt;(A16taxstdlife+$E683),((Input!$M$158+Input!$M$124)*$M$7)-SUM($M683:AT683),((Input!$M$158+Input!$M$124)*$M$7)/A16taxstdlife))</f>
        <v>n/a</v>
      </c>
      <c r="AV683" s="168" t="str">
        <f>IF(A16taxstdlife="n/a","n/a",IF(AV$3&gt;(A16taxstdlife+$E683),((Input!$M$158+Input!$M$124)*$M$7)-SUM($M683:AU683),((Input!$M$158+Input!$M$124)*$M$7)/A16taxstdlife))</f>
        <v>n/a</v>
      </c>
      <c r="AW683" s="168" t="str">
        <f>IF(A16taxstdlife="n/a","n/a",IF(AW$3&gt;(A16taxstdlife+$E683),((Input!$M$158+Input!$M$124)*$M$7)-SUM($M683:AV683),((Input!$M$158+Input!$M$124)*$M$7)/A16taxstdlife))</f>
        <v>n/a</v>
      </c>
      <c r="AX683" s="168" t="str">
        <f>IF(A16taxstdlife="n/a","n/a",IF(AX$3&gt;(A16taxstdlife+$E683),((Input!$M$158+Input!$M$124)*$M$7)-SUM($M683:AW683),((Input!$M$158+Input!$M$124)*$M$7)/A16taxstdlife))</f>
        <v>n/a</v>
      </c>
      <c r="AY683" s="168" t="str">
        <f>IF(A16taxstdlife="n/a","n/a",IF(AY$3&gt;(A16taxstdlife+$E683),((Input!$M$158+Input!$M$124)*$M$7)-SUM($M683:AX683),((Input!$M$158+Input!$M$124)*$M$7)/A16taxstdlife))</f>
        <v>n/a</v>
      </c>
      <c r="AZ683" s="168" t="str">
        <f>IF(A16taxstdlife="n/a","n/a",IF(AZ$3&gt;(A16taxstdlife+$E683),((Input!$M$158+Input!$M$124)*$M$7)-SUM($M683:AY683),((Input!$M$158+Input!$M$124)*$M$7)/A16taxstdlife))</f>
        <v>n/a</v>
      </c>
      <c r="BA683" s="168" t="str">
        <f>IF(A16taxstdlife="n/a","n/a",IF(BA$3&gt;(A16taxstdlife+$E683),((Input!$M$158+Input!$M$124)*$M$7)-SUM($M683:AZ683),((Input!$M$158+Input!$M$124)*$M$7)/A16taxstdlife))</f>
        <v>n/a</v>
      </c>
      <c r="BB683" s="168" t="str">
        <f>IF(A16taxstdlife="n/a","n/a",IF(BB$3&gt;(A16taxstdlife+$E683),((Input!$M$158+Input!$M$124)*$M$7)-SUM($M683:BA683),((Input!$M$158+Input!$M$124)*$M$7)/A16taxstdlife))</f>
        <v>n/a</v>
      </c>
      <c r="BC683" s="168" t="str">
        <f>IF(A16taxstdlife="n/a","n/a",IF(BC$3&gt;(A16taxstdlife+$E683),((Input!$M$158+Input!$M$124)*$M$7)-SUM($M683:BB683),((Input!$M$158+Input!$M$124)*$M$7)/A16taxstdlife))</f>
        <v>n/a</v>
      </c>
      <c r="BD683" s="168" t="str">
        <f>IF(A16taxstdlife="n/a","n/a",IF(BD$3&gt;(A16taxstdlife+$E683),((Input!$M$158+Input!$M$124)*$M$7)-SUM($M683:BC683),((Input!$M$158+Input!$M$124)*$M$7)/A16taxstdlife))</f>
        <v>n/a</v>
      </c>
      <c r="BE683" s="168" t="str">
        <f>IF(A16taxstdlife="n/a","n/a",IF(BE$3&gt;(A16taxstdlife+$E683),((Input!$M$158+Input!$M$124)*$M$7)-SUM($M683:BD683),((Input!$M$158+Input!$M$124)*$M$7)/A16taxstdlife))</f>
        <v>n/a</v>
      </c>
      <c r="BF683" s="168" t="str">
        <f>IF(A16taxstdlife="n/a","n/a",IF(BF$3&gt;(A16taxstdlife+$E683),((Input!$M$158+Input!$M$124)*$M$7)-SUM($M683:BE683),((Input!$M$158+Input!$M$124)*$M$7)/A16taxstdlife))</f>
        <v>n/a</v>
      </c>
      <c r="BG683" s="168" t="str">
        <f>IF(A16taxstdlife="n/a","n/a",IF(BG$3&gt;(A16taxstdlife+$E683),((Input!$M$158+Input!$M$124)*$M$7)-SUM($M683:BF683),((Input!$M$158+Input!$M$124)*$M$7)/A16taxstdlife))</f>
        <v>n/a</v>
      </c>
      <c r="BH683" s="168" t="str">
        <f>IF(A16taxstdlife="n/a","n/a",IF(BH$3&gt;(A16taxstdlife+$E683),((Input!$M$158+Input!$M$124)*$M$7)-SUM($M683:BG683),((Input!$M$158+Input!$M$124)*$M$7)/A16taxstdlife))</f>
        <v>n/a</v>
      </c>
      <c r="BI683" s="168" t="str">
        <f>IF(A16taxstdlife="n/a","n/a",IF(BI$3&gt;(A16taxstdlife+$E683),((Input!$M$158+Input!$M$124)*$M$7)-SUM($M683:BH683),((Input!$M$158+Input!$M$124)*$M$7)/A16taxstdlife))</f>
        <v>n/a</v>
      </c>
      <c r="BJ683" s="168"/>
      <c r="BK683" s="20"/>
      <c r="BL683"/>
      <c r="BM683"/>
      <c r="BN683"/>
      <c r="BO683"/>
      <c r="BP683"/>
      <c r="BQ683"/>
      <c r="BR683"/>
      <c r="BS683"/>
      <c r="BT683"/>
      <c r="BU683"/>
      <c r="BV683"/>
      <c r="BW683"/>
      <c r="BX683"/>
      <c r="BY683"/>
      <c r="BZ683"/>
      <c r="CA683"/>
      <c r="CB683"/>
      <c r="CC683"/>
      <c r="CD683"/>
      <c r="CE683"/>
      <c r="CF683"/>
      <c r="CG683"/>
      <c r="CH683"/>
      <c r="CI683"/>
      <c r="CJ683"/>
      <c r="CK683"/>
      <c r="CL683"/>
      <c r="CM683"/>
      <c r="CN683"/>
      <c r="CO683"/>
      <c r="CP683"/>
      <c r="CQ683"/>
      <c r="CR683"/>
      <c r="CS683"/>
      <c r="CT683"/>
      <c r="CU683"/>
      <c r="CV683"/>
      <c r="CW683"/>
      <c r="CX683"/>
      <c r="CY683"/>
      <c r="CZ683"/>
      <c r="DA683"/>
      <c r="DB683"/>
      <c r="DC683"/>
      <c r="DD683"/>
      <c r="DE683"/>
      <c r="DF683"/>
      <c r="DG683"/>
      <c r="DH683"/>
      <c r="DI683"/>
      <c r="DJ683"/>
      <c r="DK683"/>
      <c r="DL683"/>
      <c r="DM683"/>
      <c r="DN683"/>
      <c r="DO683"/>
      <c r="DP683"/>
      <c r="DQ683"/>
      <c r="DR683"/>
      <c r="DS683"/>
      <c r="DT683"/>
      <c r="DU683"/>
      <c r="DV683"/>
      <c r="DW683"/>
      <c r="DX683"/>
      <c r="DY683"/>
      <c r="DZ683"/>
      <c r="EA683"/>
      <c r="EB683"/>
      <c r="EC683"/>
      <c r="ED683"/>
      <c r="EE683"/>
      <c r="EF683"/>
      <c r="EG683"/>
      <c r="EH683"/>
      <c r="EI683"/>
      <c r="EJ683"/>
      <c r="EK683"/>
      <c r="EL683"/>
      <c r="EM683"/>
      <c r="EN683"/>
      <c r="EO683"/>
      <c r="EP683"/>
      <c r="EQ683"/>
      <c r="ER683"/>
      <c r="ES683"/>
      <c r="ET683"/>
      <c r="EU683"/>
      <c r="EV683"/>
      <c r="EW683"/>
      <c r="EX683"/>
      <c r="EY683"/>
      <c r="EZ683"/>
      <c r="FA683"/>
      <c r="FB683"/>
      <c r="FC683"/>
      <c r="FD683"/>
      <c r="FE683"/>
      <c r="FF683"/>
      <c r="FG683"/>
      <c r="FH683"/>
      <c r="FI683"/>
      <c r="FJ683"/>
      <c r="FK683"/>
      <c r="FL683"/>
      <c r="FM683"/>
      <c r="FN683"/>
      <c r="FO683"/>
      <c r="FP683"/>
      <c r="FQ683"/>
      <c r="FR683"/>
      <c r="FS683"/>
      <c r="FT683"/>
      <c r="FU683"/>
      <c r="FV683"/>
      <c r="FW683"/>
      <c r="FX683"/>
      <c r="FY683"/>
      <c r="FZ683"/>
      <c r="GA683"/>
      <c r="GB683"/>
      <c r="GC683"/>
      <c r="GD683"/>
      <c r="GE683"/>
      <c r="GF683"/>
      <c r="GG683"/>
      <c r="GH683"/>
      <c r="GI683"/>
      <c r="GJ683"/>
      <c r="GK683"/>
      <c r="GL683"/>
      <c r="GM683"/>
      <c r="GN683"/>
      <c r="GO683"/>
      <c r="GP683"/>
      <c r="GQ683"/>
      <c r="GR683"/>
      <c r="GS683"/>
      <c r="GT683"/>
      <c r="GU683"/>
      <c r="GV683"/>
      <c r="GW683"/>
      <c r="GX683"/>
      <c r="GY683"/>
      <c r="GZ683"/>
      <c r="HA683"/>
      <c r="HB683"/>
      <c r="HC683"/>
      <c r="HD683"/>
      <c r="HE683"/>
      <c r="HF683"/>
      <c r="HG683"/>
      <c r="HH683"/>
      <c r="HI683"/>
      <c r="HJ683"/>
      <c r="HK683"/>
      <c r="HL683"/>
      <c r="HM683"/>
      <c r="HN683"/>
      <c r="HO683"/>
      <c r="HP683"/>
      <c r="HQ683"/>
      <c r="HR683"/>
      <c r="HS683"/>
      <c r="HT683"/>
      <c r="HU683"/>
      <c r="HV683"/>
      <c r="HW683"/>
      <c r="HX683"/>
      <c r="HY683"/>
      <c r="HZ683"/>
      <c r="IA683"/>
      <c r="IB683"/>
      <c r="IC683"/>
      <c r="ID683"/>
      <c r="IE683"/>
      <c r="IF683"/>
      <c r="IG683"/>
      <c r="IH683"/>
      <c r="II683"/>
      <c r="IJ683"/>
      <c r="IK683"/>
      <c r="IL683"/>
      <c r="IM683"/>
      <c r="IN683"/>
      <c r="IO683"/>
      <c r="IP683"/>
      <c r="IQ683"/>
      <c r="IR683"/>
      <c r="IS683"/>
      <c r="IT683"/>
      <c r="IU683"/>
      <c r="IV683"/>
    </row>
    <row r="684" spans="1:256" s="5" customFormat="1" hidden="1" outlineLevel="2">
      <c r="A684" s="20"/>
      <c r="B684" s="20"/>
      <c r="C684" s="38"/>
      <c r="D684" s="641"/>
      <c r="E684" s="287">
        <v>8</v>
      </c>
      <c r="F684" s="40"/>
      <c r="G684" s="313"/>
      <c r="H684" s="315"/>
      <c r="I684" s="315"/>
      <c r="J684" s="315"/>
      <c r="K684" s="315"/>
      <c r="L684" s="315"/>
      <c r="M684" s="315"/>
      <c r="N684" s="314"/>
      <c r="O684" s="168" t="str">
        <f>IF(A16taxstdlife="n/a","n/a",IF(O$3&gt;(A16taxstdlife+$E684),((Input!$N$158+Input!$N$124)*$N$7)-SUM($N684:N684),((Input!$N$158+Input!$N$124)*$N$7)/A16taxstdlife))</f>
        <v>n/a</v>
      </c>
      <c r="P684" s="168" t="str">
        <f>IF(A16taxstdlife="n/a","n/a",IF(P$3&gt;(A16taxstdlife+$E684),((Input!$N$158+Input!$N$124)*$N$7)-SUM($N684:O684),((Input!$N$158+Input!$N$124)*$N$7)/A16taxstdlife))</f>
        <v>n/a</v>
      </c>
      <c r="Q684" s="168" t="str">
        <f>IF(A16taxstdlife="n/a","n/a",IF(Q$3&gt;(A16taxstdlife+$E684),((Input!$N$158+Input!$N$124)*$N$7)-SUM($N684:P684),((Input!$N$158+Input!$N$124)*$N$7)/A16taxstdlife))</f>
        <v>n/a</v>
      </c>
      <c r="R684" s="168" t="str">
        <f>IF(A16taxstdlife="n/a","n/a",IF(R$3&gt;(A16taxstdlife+$E684),((Input!$N$158+Input!$N$124)*$N$7)-SUM($N684:Q684),((Input!$N$158+Input!$N$124)*$N$7)/A16taxstdlife))</f>
        <v>n/a</v>
      </c>
      <c r="S684" s="168" t="str">
        <f>IF(A16taxstdlife="n/a","n/a",IF(S$3&gt;(A16taxstdlife+$E684),((Input!$N$158+Input!$N$124)*$N$7)-SUM($N684:R684),((Input!$N$158+Input!$N$124)*$N$7)/A16taxstdlife))</f>
        <v>n/a</v>
      </c>
      <c r="T684" s="168" t="str">
        <f>IF(A16taxstdlife="n/a","n/a",IF(T$3&gt;(A16taxstdlife+$E684),((Input!$N$158+Input!$N$124)*$N$7)-SUM($N684:S684),((Input!$N$158+Input!$N$124)*$N$7)/A16taxstdlife))</f>
        <v>n/a</v>
      </c>
      <c r="U684" s="168" t="str">
        <f>IF(A16taxstdlife="n/a","n/a",IF(U$3&gt;(A16taxstdlife+$E684),((Input!$N$158+Input!$N$124)*$N$7)-SUM($N684:T684),((Input!$N$158+Input!$N$124)*$N$7)/A16taxstdlife))</f>
        <v>n/a</v>
      </c>
      <c r="V684" s="168" t="str">
        <f>IF(A16taxstdlife="n/a","n/a",IF(V$3&gt;(A16taxstdlife+$E684),((Input!$N$158+Input!$N$124)*$N$7)-SUM($N684:U684),((Input!$N$158+Input!$N$124)*$N$7)/A16taxstdlife))</f>
        <v>n/a</v>
      </c>
      <c r="W684" s="168" t="str">
        <f>IF(A16taxstdlife="n/a","n/a",IF(W$3&gt;(A16taxstdlife+$E684),((Input!$N$158+Input!$N$124)*$N$7)-SUM($N684:V684),((Input!$N$158+Input!$N$124)*$N$7)/A16taxstdlife))</f>
        <v>n/a</v>
      </c>
      <c r="X684" s="168" t="str">
        <f>IF(A16taxstdlife="n/a","n/a",IF(X$3&gt;(A16taxstdlife+$E684),((Input!$N$158+Input!$N$124)*$N$7)-SUM($N684:W684),((Input!$N$158+Input!$N$124)*$N$7)/A16taxstdlife))</f>
        <v>n/a</v>
      </c>
      <c r="Y684" s="168" t="str">
        <f>IF(A16taxstdlife="n/a","n/a",IF(Y$3&gt;(A16taxstdlife+$E684),((Input!$N$158+Input!$N$124)*$N$7)-SUM($N684:X684),((Input!$N$158+Input!$N$124)*$N$7)/A16taxstdlife))</f>
        <v>n/a</v>
      </c>
      <c r="Z684" s="168" t="str">
        <f>IF(A16taxstdlife="n/a","n/a",IF(Z$3&gt;(A16taxstdlife+$E684),((Input!$N$158+Input!$N$124)*$N$7)-SUM($N684:Y684),((Input!$N$158+Input!$N$124)*$N$7)/A16taxstdlife))</f>
        <v>n/a</v>
      </c>
      <c r="AA684" s="168" t="str">
        <f>IF(A16taxstdlife="n/a","n/a",IF(AA$3&gt;(A16taxstdlife+$E684),((Input!$N$158+Input!$N$124)*$N$7)-SUM($N684:Z684),((Input!$N$158+Input!$N$124)*$N$7)/A16taxstdlife))</f>
        <v>n/a</v>
      </c>
      <c r="AB684" s="168" t="str">
        <f>IF(A16taxstdlife="n/a","n/a",IF(AB$3&gt;(A16taxstdlife+$E684),((Input!$N$158+Input!$N$124)*$N$7)-SUM($N684:AA684),((Input!$N$158+Input!$N$124)*$N$7)/A16taxstdlife))</f>
        <v>n/a</v>
      </c>
      <c r="AC684" s="168" t="str">
        <f>IF(A16taxstdlife="n/a","n/a",IF(AC$3&gt;(A16taxstdlife+$E684),((Input!$N$158+Input!$N$124)*$N$7)-SUM($N684:AB684),((Input!$N$158+Input!$N$124)*$N$7)/A16taxstdlife))</f>
        <v>n/a</v>
      </c>
      <c r="AD684" s="168" t="str">
        <f>IF(A16taxstdlife="n/a","n/a",IF(AD$3&gt;(A16taxstdlife+$E684),((Input!$N$158+Input!$N$124)*$N$7)-SUM($N684:AC684),((Input!$N$158+Input!$N$124)*$N$7)/A16taxstdlife))</f>
        <v>n/a</v>
      </c>
      <c r="AE684" s="168" t="str">
        <f>IF(A16taxstdlife="n/a","n/a",IF(AE$3&gt;(A16taxstdlife+$E684),((Input!$N$158+Input!$N$124)*$N$7)-SUM($N684:AD684),((Input!$N$158+Input!$N$124)*$N$7)/A16taxstdlife))</f>
        <v>n/a</v>
      </c>
      <c r="AF684" s="168" t="str">
        <f>IF(A16taxstdlife="n/a","n/a",IF(AF$3&gt;(A16taxstdlife+$E684),((Input!$N$158+Input!$N$124)*$N$7)-SUM($N684:AE684),((Input!$N$158+Input!$N$124)*$N$7)/A16taxstdlife))</f>
        <v>n/a</v>
      </c>
      <c r="AG684" s="168" t="str">
        <f>IF(A16taxstdlife="n/a","n/a",IF(AG$3&gt;(A16taxstdlife+$E684),((Input!$N$158+Input!$N$124)*$N$7)-SUM($N684:AF684),((Input!$N$158+Input!$N$124)*$N$7)/A16taxstdlife))</f>
        <v>n/a</v>
      </c>
      <c r="AH684" s="168" t="str">
        <f>IF(A16taxstdlife="n/a","n/a",IF(AH$3&gt;(A16taxstdlife+$E684),((Input!$N$158+Input!$N$124)*$N$7)-SUM($N684:AG684),((Input!$N$158+Input!$N$124)*$N$7)/A16taxstdlife))</f>
        <v>n/a</v>
      </c>
      <c r="AI684" s="168" t="str">
        <f>IF(A16taxstdlife="n/a","n/a",IF(AI$3&gt;(A16taxstdlife+$E684),((Input!$N$158+Input!$N$124)*$N$7)-SUM($N684:AH684),((Input!$N$158+Input!$N$124)*$N$7)/A16taxstdlife))</f>
        <v>n/a</v>
      </c>
      <c r="AJ684" s="168" t="str">
        <f>IF(A16taxstdlife="n/a","n/a",IF(AJ$3&gt;(A16taxstdlife+$E684),((Input!$N$158+Input!$N$124)*$N$7)-SUM($N684:AI684),((Input!$N$158+Input!$N$124)*$N$7)/A16taxstdlife))</f>
        <v>n/a</v>
      </c>
      <c r="AK684" s="168" t="str">
        <f>IF(A16taxstdlife="n/a","n/a",IF(AK$3&gt;(A16taxstdlife+$E684),((Input!$N$158+Input!$N$124)*$N$7)-SUM($N684:AJ684),((Input!$N$158+Input!$N$124)*$N$7)/A16taxstdlife))</f>
        <v>n/a</v>
      </c>
      <c r="AL684" s="168" t="str">
        <f>IF(A16taxstdlife="n/a","n/a",IF(AL$3&gt;(A16taxstdlife+$E684),((Input!$N$158+Input!$N$124)*$N$7)-SUM($N684:AK684),((Input!$N$158+Input!$N$124)*$N$7)/A16taxstdlife))</f>
        <v>n/a</v>
      </c>
      <c r="AM684" s="168" t="str">
        <f>IF(A16taxstdlife="n/a","n/a",IF(AM$3&gt;(A16taxstdlife+$E684),((Input!$N$158+Input!$N$124)*$N$7)-SUM($N684:AL684),((Input!$N$158+Input!$N$124)*$N$7)/A16taxstdlife))</f>
        <v>n/a</v>
      </c>
      <c r="AN684" s="168" t="str">
        <f>IF(A16taxstdlife="n/a","n/a",IF(AN$3&gt;(A16taxstdlife+$E684),((Input!$N$158+Input!$N$124)*$N$7)-SUM($N684:AM684),((Input!$N$158+Input!$N$124)*$N$7)/A16taxstdlife))</f>
        <v>n/a</v>
      </c>
      <c r="AO684" s="168" t="str">
        <f>IF(A16taxstdlife="n/a","n/a",IF(AO$3&gt;(A16taxstdlife+$E684),((Input!$N$158+Input!$N$124)*$N$7)-SUM($N684:AN684),((Input!$N$158+Input!$N$124)*$N$7)/A16taxstdlife))</f>
        <v>n/a</v>
      </c>
      <c r="AP684" s="168" t="str">
        <f>IF(A16taxstdlife="n/a","n/a",IF(AP$3&gt;(A16taxstdlife+$E684),((Input!$N$158+Input!$N$124)*$N$7)-SUM($N684:AO684),((Input!$N$158+Input!$N$124)*$N$7)/A16taxstdlife))</f>
        <v>n/a</v>
      </c>
      <c r="AQ684" s="168" t="str">
        <f>IF(A16taxstdlife="n/a","n/a",IF(AQ$3&gt;(A16taxstdlife+$E684),((Input!$N$158+Input!$N$124)*$N$7)-SUM($N684:AP684),((Input!$N$158+Input!$N$124)*$N$7)/A16taxstdlife))</f>
        <v>n/a</v>
      </c>
      <c r="AR684" s="168" t="str">
        <f>IF(A16taxstdlife="n/a","n/a",IF(AR$3&gt;(A16taxstdlife+$E684),((Input!$N$158+Input!$N$124)*$N$7)-SUM($N684:AQ684),((Input!$N$158+Input!$N$124)*$N$7)/A16taxstdlife))</f>
        <v>n/a</v>
      </c>
      <c r="AS684" s="168" t="str">
        <f>IF(A16taxstdlife="n/a","n/a",IF(AS$3&gt;(A16taxstdlife+$E684),((Input!$N$158+Input!$N$124)*$N$7)-SUM($N684:AR684),((Input!$N$158+Input!$N$124)*$N$7)/A16taxstdlife))</f>
        <v>n/a</v>
      </c>
      <c r="AT684" s="168" t="str">
        <f>IF(A16taxstdlife="n/a","n/a",IF(AT$3&gt;(A16taxstdlife+$E684),((Input!$N$158+Input!$N$124)*$N$7)-SUM($N684:AS684),((Input!$N$158+Input!$N$124)*$N$7)/A16taxstdlife))</f>
        <v>n/a</v>
      </c>
      <c r="AU684" s="168" t="str">
        <f>IF(A16taxstdlife="n/a","n/a",IF(AU$3&gt;(A16taxstdlife+$E684),((Input!$N$158+Input!$N$124)*$N$7)-SUM($N684:AT684),((Input!$N$158+Input!$N$124)*$N$7)/A16taxstdlife))</f>
        <v>n/a</v>
      </c>
      <c r="AV684" s="168" t="str">
        <f>IF(A16taxstdlife="n/a","n/a",IF(AV$3&gt;(A16taxstdlife+$E684),((Input!$N$158+Input!$N$124)*$N$7)-SUM($N684:AU684),((Input!$N$158+Input!$N$124)*$N$7)/A16taxstdlife))</f>
        <v>n/a</v>
      </c>
      <c r="AW684" s="168" t="str">
        <f>IF(A16taxstdlife="n/a","n/a",IF(AW$3&gt;(A16taxstdlife+$E684),((Input!$N$158+Input!$N$124)*$N$7)-SUM($N684:AV684),((Input!$N$158+Input!$N$124)*$N$7)/A16taxstdlife))</f>
        <v>n/a</v>
      </c>
      <c r="AX684" s="168" t="str">
        <f>IF(A16taxstdlife="n/a","n/a",IF(AX$3&gt;(A16taxstdlife+$E684),((Input!$N$158+Input!$N$124)*$N$7)-SUM($N684:AW684),((Input!$N$158+Input!$N$124)*$N$7)/A16taxstdlife))</f>
        <v>n/a</v>
      </c>
      <c r="AY684" s="168" t="str">
        <f>IF(A16taxstdlife="n/a","n/a",IF(AY$3&gt;(A16taxstdlife+$E684),((Input!$N$158+Input!$N$124)*$N$7)-SUM($N684:AX684),((Input!$N$158+Input!$N$124)*$N$7)/A16taxstdlife))</f>
        <v>n/a</v>
      </c>
      <c r="AZ684" s="168" t="str">
        <f>IF(A16taxstdlife="n/a","n/a",IF(AZ$3&gt;(A16taxstdlife+$E684),((Input!$N$158+Input!$N$124)*$N$7)-SUM($N684:AY684),((Input!$N$158+Input!$N$124)*$N$7)/A16taxstdlife))</f>
        <v>n/a</v>
      </c>
      <c r="BA684" s="168" t="str">
        <f>IF(A16taxstdlife="n/a","n/a",IF(BA$3&gt;(A16taxstdlife+$E684),((Input!$N$158+Input!$N$124)*$N$7)-SUM($N684:AZ684),((Input!$N$158+Input!$N$124)*$N$7)/A16taxstdlife))</f>
        <v>n/a</v>
      </c>
      <c r="BB684" s="168" t="str">
        <f>IF(A16taxstdlife="n/a","n/a",IF(BB$3&gt;(A16taxstdlife+$E684),((Input!$N$158+Input!$N$124)*$N$7)-SUM($N684:BA684),((Input!$N$158+Input!$N$124)*$N$7)/A16taxstdlife))</f>
        <v>n/a</v>
      </c>
      <c r="BC684" s="168" t="str">
        <f>IF(A16taxstdlife="n/a","n/a",IF(BC$3&gt;(A16taxstdlife+$E684),((Input!$N$158+Input!$N$124)*$N$7)-SUM($N684:BB684),((Input!$N$158+Input!$N$124)*$N$7)/A16taxstdlife))</f>
        <v>n/a</v>
      </c>
      <c r="BD684" s="168" t="str">
        <f>IF(A16taxstdlife="n/a","n/a",IF(BD$3&gt;(A16taxstdlife+$E684),((Input!$N$158+Input!$N$124)*$N$7)-SUM($N684:BC684),((Input!$N$158+Input!$N$124)*$N$7)/A16taxstdlife))</f>
        <v>n/a</v>
      </c>
      <c r="BE684" s="168" t="str">
        <f>IF(A16taxstdlife="n/a","n/a",IF(BE$3&gt;(A16taxstdlife+$E684),((Input!$N$158+Input!$N$124)*$N$7)-SUM($N684:BD684),((Input!$N$158+Input!$N$124)*$N$7)/A16taxstdlife))</f>
        <v>n/a</v>
      </c>
      <c r="BF684" s="168" t="str">
        <f>IF(A16taxstdlife="n/a","n/a",IF(BF$3&gt;(A16taxstdlife+$E684),((Input!$N$158+Input!$N$124)*$N$7)-SUM($N684:BE684),((Input!$N$158+Input!$N$124)*$N$7)/A16taxstdlife))</f>
        <v>n/a</v>
      </c>
      <c r="BG684" s="168" t="str">
        <f>IF(A16taxstdlife="n/a","n/a",IF(BG$3&gt;(A16taxstdlife+$E684),((Input!$N$158+Input!$N$124)*$N$7)-SUM($N684:BF684),((Input!$N$158+Input!$N$124)*$N$7)/A16taxstdlife))</f>
        <v>n/a</v>
      </c>
      <c r="BH684" s="168" t="str">
        <f>IF(A16taxstdlife="n/a","n/a",IF(BH$3&gt;(A16taxstdlife+$E684),((Input!$N$158+Input!$N$124)*$N$7)-SUM($N684:BG684),((Input!$N$158+Input!$N$124)*$N$7)/A16taxstdlife))</f>
        <v>n/a</v>
      </c>
      <c r="BI684" s="168" t="str">
        <f>IF(A16taxstdlife="n/a","n/a",IF(BI$3&gt;(A16taxstdlife+$E684),((Input!$N$158+Input!$N$124)*$N$7)-SUM($N684:BH684),((Input!$N$158+Input!$N$124)*$N$7)/A16taxstdlife))</f>
        <v>n/a</v>
      </c>
      <c r="BJ684" s="20"/>
      <c r="BK684" s="20"/>
      <c r="BL684"/>
      <c r="BM684"/>
      <c r="BN684"/>
      <c r="BO684"/>
      <c r="BP684"/>
      <c r="BQ684"/>
      <c r="BR684"/>
      <c r="BS684"/>
      <c r="BT684"/>
      <c r="BU684"/>
      <c r="BV684"/>
      <c r="BW684"/>
      <c r="BX684"/>
      <c r="BY684"/>
      <c r="BZ684"/>
      <c r="CA684"/>
      <c r="CB684"/>
      <c r="CC684"/>
      <c r="CD684"/>
      <c r="CE684"/>
      <c r="CF684"/>
      <c r="CG684"/>
      <c r="CH684"/>
      <c r="CI684"/>
      <c r="CJ684"/>
      <c r="CK684"/>
      <c r="CL684"/>
      <c r="CM684"/>
      <c r="CN684"/>
      <c r="CO684"/>
      <c r="CP684"/>
      <c r="CQ684"/>
      <c r="CR684"/>
      <c r="CS684"/>
      <c r="CT684"/>
      <c r="CU684"/>
      <c r="CV684"/>
      <c r="CW684"/>
      <c r="CX684"/>
      <c r="CY684"/>
      <c r="CZ684"/>
      <c r="DA684"/>
      <c r="DB684"/>
      <c r="DC684"/>
      <c r="DD684"/>
      <c r="DE684"/>
      <c r="DF684"/>
      <c r="DG684"/>
      <c r="DH684"/>
      <c r="DI684"/>
      <c r="DJ684"/>
      <c r="DK684"/>
      <c r="DL684"/>
      <c r="DM684"/>
      <c r="DN684"/>
      <c r="DO684"/>
      <c r="DP684"/>
      <c r="DQ684"/>
      <c r="DR684"/>
      <c r="DS684"/>
      <c r="DT684"/>
      <c r="DU684"/>
      <c r="DV684"/>
      <c r="DW684"/>
      <c r="DX684"/>
      <c r="DY684"/>
      <c r="DZ684"/>
      <c r="EA684"/>
      <c r="EB684"/>
      <c r="EC684"/>
      <c r="ED684"/>
      <c r="EE684"/>
      <c r="EF684"/>
      <c r="EG684"/>
      <c r="EH684"/>
      <c r="EI684"/>
      <c r="EJ684"/>
      <c r="EK684"/>
      <c r="EL684"/>
      <c r="EM684"/>
      <c r="EN684"/>
      <c r="EO684"/>
      <c r="EP684"/>
      <c r="EQ684"/>
      <c r="ER684"/>
      <c r="ES684"/>
      <c r="ET684"/>
      <c r="EU684"/>
      <c r="EV684"/>
      <c r="EW684"/>
      <c r="EX684"/>
      <c r="EY684"/>
      <c r="EZ684"/>
      <c r="FA684"/>
      <c r="FB684"/>
      <c r="FC684"/>
      <c r="FD684"/>
      <c r="FE684"/>
      <c r="FF684"/>
      <c r="FG684"/>
      <c r="FH684"/>
      <c r="FI684"/>
      <c r="FJ684"/>
      <c r="FK684"/>
      <c r="FL684"/>
      <c r="FM684"/>
      <c r="FN684"/>
      <c r="FO684"/>
      <c r="FP684"/>
      <c r="FQ684"/>
      <c r="FR684"/>
      <c r="FS684"/>
      <c r="FT684"/>
      <c r="FU684"/>
      <c r="FV684"/>
      <c r="FW684"/>
      <c r="FX684"/>
      <c r="FY684"/>
      <c r="FZ684"/>
      <c r="GA684"/>
      <c r="GB684"/>
      <c r="GC684"/>
      <c r="GD684"/>
      <c r="GE684"/>
      <c r="GF684"/>
      <c r="GG684"/>
      <c r="GH684"/>
      <c r="GI684"/>
      <c r="GJ684"/>
      <c r="GK684"/>
      <c r="GL684"/>
      <c r="GM684"/>
      <c r="GN684"/>
      <c r="GO684"/>
      <c r="GP684"/>
      <c r="GQ684"/>
      <c r="GR684"/>
      <c r="GS684"/>
      <c r="GT684"/>
      <c r="GU684"/>
      <c r="GV684"/>
      <c r="GW684"/>
      <c r="GX684"/>
      <c r="GY684"/>
      <c r="GZ684"/>
      <c r="HA684"/>
      <c r="HB684"/>
      <c r="HC684"/>
      <c r="HD684"/>
      <c r="HE684"/>
      <c r="HF684"/>
      <c r="HG684"/>
      <c r="HH684"/>
      <c r="HI684"/>
      <c r="HJ684"/>
      <c r="HK684"/>
      <c r="HL684"/>
      <c r="HM684"/>
      <c r="HN684"/>
      <c r="HO684"/>
      <c r="HP684"/>
      <c r="HQ684"/>
      <c r="HR684"/>
      <c r="HS684"/>
      <c r="HT684"/>
      <c r="HU684"/>
      <c r="HV684"/>
      <c r="HW684"/>
      <c r="HX684"/>
      <c r="HY684"/>
      <c r="HZ684"/>
      <c r="IA684"/>
      <c r="IB684"/>
      <c r="IC684"/>
      <c r="ID684"/>
      <c r="IE684"/>
      <c r="IF684"/>
      <c r="IG684"/>
      <c r="IH684"/>
      <c r="II684"/>
      <c r="IJ684"/>
      <c r="IK684"/>
      <c r="IL684"/>
      <c r="IM684"/>
      <c r="IN684"/>
      <c r="IO684"/>
      <c r="IP684"/>
      <c r="IQ684"/>
      <c r="IR684"/>
      <c r="IS684"/>
      <c r="IT684"/>
      <c r="IU684"/>
      <c r="IV684"/>
    </row>
    <row r="685" spans="1:256" s="5" customFormat="1" hidden="1" outlineLevel="2">
      <c r="A685" s="20"/>
      <c r="B685" s="20"/>
      <c r="C685" s="38"/>
      <c r="D685" s="641"/>
      <c r="E685" s="287">
        <v>9</v>
      </c>
      <c r="F685" s="40"/>
      <c r="G685" s="313"/>
      <c r="H685" s="315"/>
      <c r="I685" s="315"/>
      <c r="J685" s="315"/>
      <c r="K685" s="315"/>
      <c r="L685" s="315"/>
      <c r="M685" s="315"/>
      <c r="N685" s="315"/>
      <c r="O685" s="314"/>
      <c r="P685" s="168" t="str">
        <f>IF(A16taxstdlife="n/a","n/a",IF(P$3&gt;(A16taxstdlife+$E685),((Input!$O$158+Input!$O$124)*$O$7)-SUM($O685:O685),((Input!$O$158+Input!$O$124)*$O$7)/A16taxstdlife))</f>
        <v>n/a</v>
      </c>
      <c r="Q685" s="168" t="str">
        <f>IF(A16taxstdlife="n/a","n/a",IF(Q$3&gt;(A16taxstdlife+$E685),((Input!$O$158+Input!$O$124)*$O$7)-SUM($O685:P685),((Input!$O$158+Input!$O$124)*$O$7)/A16taxstdlife))</f>
        <v>n/a</v>
      </c>
      <c r="R685" s="168" t="str">
        <f>IF(A16taxstdlife="n/a","n/a",IF(R$3&gt;(A16taxstdlife+$E685),((Input!$O$158+Input!$O$124)*$O$7)-SUM($O685:Q685),((Input!$O$158+Input!$O$124)*$O$7)/A16taxstdlife))</f>
        <v>n/a</v>
      </c>
      <c r="S685" s="168" t="str">
        <f>IF(A16taxstdlife="n/a","n/a",IF(S$3&gt;(A16taxstdlife+$E685),((Input!$O$158+Input!$O$124)*$O$7)-SUM($O685:R685),((Input!$O$158+Input!$O$124)*$O$7)/A16taxstdlife))</f>
        <v>n/a</v>
      </c>
      <c r="T685" s="168" t="str">
        <f>IF(A16taxstdlife="n/a","n/a",IF(T$3&gt;(A16taxstdlife+$E685),((Input!$O$158+Input!$O$124)*$O$7)-SUM($O685:S685),((Input!$O$158+Input!$O$124)*$O$7)/A16taxstdlife))</f>
        <v>n/a</v>
      </c>
      <c r="U685" s="168" t="str">
        <f>IF(A16taxstdlife="n/a","n/a",IF(U$3&gt;(A16taxstdlife+$E685),((Input!$O$158+Input!$O$124)*$O$7)-SUM($O685:T685),((Input!$O$158+Input!$O$124)*$O$7)/A16taxstdlife))</f>
        <v>n/a</v>
      </c>
      <c r="V685" s="168" t="str">
        <f>IF(A16taxstdlife="n/a","n/a",IF(V$3&gt;(A16taxstdlife+$E685),((Input!$O$158+Input!$O$124)*$O$7)-SUM($O685:U685),((Input!$O$158+Input!$O$124)*$O$7)/A16taxstdlife))</f>
        <v>n/a</v>
      </c>
      <c r="W685" s="168" t="str">
        <f>IF(A16taxstdlife="n/a","n/a",IF(W$3&gt;(A16taxstdlife+$E685),((Input!$O$158+Input!$O$124)*$O$7)-SUM($O685:V685),((Input!$O$158+Input!$O$124)*$O$7)/A16taxstdlife))</f>
        <v>n/a</v>
      </c>
      <c r="X685" s="168" t="str">
        <f>IF(A16taxstdlife="n/a","n/a",IF(X$3&gt;(A16taxstdlife+$E685),((Input!$O$158+Input!$O$124)*$O$7)-SUM($O685:W685),((Input!$O$158+Input!$O$124)*$O$7)/A16taxstdlife))</f>
        <v>n/a</v>
      </c>
      <c r="Y685" s="168" t="str">
        <f>IF(A16taxstdlife="n/a","n/a",IF(Y$3&gt;(A16taxstdlife+$E685),((Input!$O$158+Input!$O$124)*$O$7)-SUM($O685:X685),((Input!$O$158+Input!$O$124)*$O$7)/A16taxstdlife))</f>
        <v>n/a</v>
      </c>
      <c r="Z685" s="168" t="str">
        <f>IF(A16taxstdlife="n/a","n/a",IF(Z$3&gt;(A16taxstdlife+$E685),((Input!$O$158+Input!$O$124)*$O$7)-SUM($O685:Y685),((Input!$O$158+Input!$O$124)*$O$7)/A16taxstdlife))</f>
        <v>n/a</v>
      </c>
      <c r="AA685" s="168" t="str">
        <f>IF(A16taxstdlife="n/a","n/a",IF(AA$3&gt;(A16taxstdlife+$E685),((Input!$O$158+Input!$O$124)*$O$7)-SUM($O685:Z685),((Input!$O$158+Input!$O$124)*$O$7)/A16taxstdlife))</f>
        <v>n/a</v>
      </c>
      <c r="AB685" s="168" t="str">
        <f>IF(A16taxstdlife="n/a","n/a",IF(AB$3&gt;(A16taxstdlife+$E685),((Input!$O$158+Input!$O$124)*$O$7)-SUM($O685:AA685),((Input!$O$158+Input!$O$124)*$O$7)/A16taxstdlife))</f>
        <v>n/a</v>
      </c>
      <c r="AC685" s="168" t="str">
        <f>IF(A16taxstdlife="n/a","n/a",IF(AC$3&gt;(A16taxstdlife+$E685),((Input!$O$158+Input!$O$124)*$O$7)-SUM($O685:AB685),((Input!$O$158+Input!$O$124)*$O$7)/A16taxstdlife))</f>
        <v>n/a</v>
      </c>
      <c r="AD685" s="168" t="str">
        <f>IF(A16taxstdlife="n/a","n/a",IF(AD$3&gt;(A16taxstdlife+$E685),((Input!$O$158+Input!$O$124)*$O$7)-SUM($O685:AC685),((Input!$O$158+Input!$O$124)*$O$7)/A16taxstdlife))</f>
        <v>n/a</v>
      </c>
      <c r="AE685" s="168" t="str">
        <f>IF(A16taxstdlife="n/a","n/a",IF(AE$3&gt;(A16taxstdlife+$E685),((Input!$O$158+Input!$O$124)*$O$7)-SUM($O685:AD685),((Input!$O$158+Input!$O$124)*$O$7)/A16taxstdlife))</f>
        <v>n/a</v>
      </c>
      <c r="AF685" s="168" t="str">
        <f>IF(A16taxstdlife="n/a","n/a",IF(AF$3&gt;(A16taxstdlife+$E685),((Input!$O$158+Input!$O$124)*$O$7)-SUM($O685:AE685),((Input!$O$158+Input!$O$124)*$O$7)/A16taxstdlife))</f>
        <v>n/a</v>
      </c>
      <c r="AG685" s="168" t="str">
        <f>IF(A16taxstdlife="n/a","n/a",IF(AG$3&gt;(A16taxstdlife+$E685),((Input!$O$158+Input!$O$124)*$O$7)-SUM($O685:AF685),((Input!$O$158+Input!$O$124)*$O$7)/A16taxstdlife))</f>
        <v>n/a</v>
      </c>
      <c r="AH685" s="168" t="str">
        <f>IF(A16taxstdlife="n/a","n/a",IF(AH$3&gt;(A16taxstdlife+$E685),((Input!$O$158+Input!$O$124)*$O$7)-SUM($O685:AG685),((Input!$O$158+Input!$O$124)*$O$7)/A16taxstdlife))</f>
        <v>n/a</v>
      </c>
      <c r="AI685" s="168" t="str">
        <f>IF(A16taxstdlife="n/a","n/a",IF(AI$3&gt;(A16taxstdlife+$E685),((Input!$O$158+Input!$O$124)*$O$7)-SUM($O685:AH685),((Input!$O$158+Input!$O$124)*$O$7)/A16taxstdlife))</f>
        <v>n/a</v>
      </c>
      <c r="AJ685" s="168" t="str">
        <f>IF(A16taxstdlife="n/a","n/a",IF(AJ$3&gt;(A16taxstdlife+$E685),((Input!$O$158+Input!$O$124)*$O$7)-SUM($O685:AI685),((Input!$O$158+Input!$O$124)*$O$7)/A16taxstdlife))</f>
        <v>n/a</v>
      </c>
      <c r="AK685" s="168" t="str">
        <f>IF(A16taxstdlife="n/a","n/a",IF(AK$3&gt;(A16taxstdlife+$E685),((Input!$O$158+Input!$O$124)*$O$7)-SUM($O685:AJ685),((Input!$O$158+Input!$O$124)*$O$7)/A16taxstdlife))</f>
        <v>n/a</v>
      </c>
      <c r="AL685" s="168" t="str">
        <f>IF(A16taxstdlife="n/a","n/a",IF(AL$3&gt;(A16taxstdlife+$E685),((Input!$O$158+Input!$O$124)*$O$7)-SUM($O685:AK685),((Input!$O$158+Input!$O$124)*$O$7)/A16taxstdlife))</f>
        <v>n/a</v>
      </c>
      <c r="AM685" s="168" t="str">
        <f>IF(A16taxstdlife="n/a","n/a",IF(AM$3&gt;(A16taxstdlife+$E685),((Input!$O$158+Input!$O$124)*$O$7)-SUM($O685:AL685),((Input!$O$158+Input!$O$124)*$O$7)/A16taxstdlife))</f>
        <v>n/a</v>
      </c>
      <c r="AN685" s="168" t="str">
        <f>IF(A16taxstdlife="n/a","n/a",IF(AN$3&gt;(A16taxstdlife+$E685),((Input!$O$158+Input!$O$124)*$O$7)-SUM($O685:AM685),((Input!$O$158+Input!$O$124)*$O$7)/A16taxstdlife))</f>
        <v>n/a</v>
      </c>
      <c r="AO685" s="168" t="str">
        <f>IF(A16taxstdlife="n/a","n/a",IF(AO$3&gt;(A16taxstdlife+$E685),((Input!$O$158+Input!$O$124)*$O$7)-SUM($O685:AN685),((Input!$O$158+Input!$O$124)*$O$7)/A16taxstdlife))</f>
        <v>n/a</v>
      </c>
      <c r="AP685" s="168" t="str">
        <f>IF(A16taxstdlife="n/a","n/a",IF(AP$3&gt;(A16taxstdlife+$E685),((Input!$O$158+Input!$O$124)*$O$7)-SUM($O685:AO685),((Input!$O$158+Input!$O$124)*$O$7)/A16taxstdlife))</f>
        <v>n/a</v>
      </c>
      <c r="AQ685" s="168" t="str">
        <f>IF(A16taxstdlife="n/a","n/a",IF(AQ$3&gt;(A16taxstdlife+$E685),((Input!$O$158+Input!$O$124)*$O$7)-SUM($O685:AP685),((Input!$O$158+Input!$O$124)*$O$7)/A16taxstdlife))</f>
        <v>n/a</v>
      </c>
      <c r="AR685" s="168" t="str">
        <f>IF(A16taxstdlife="n/a","n/a",IF(AR$3&gt;(A16taxstdlife+$E685),((Input!$O$158+Input!$O$124)*$O$7)-SUM($O685:AQ685),((Input!$O$158+Input!$O$124)*$O$7)/A16taxstdlife))</f>
        <v>n/a</v>
      </c>
      <c r="AS685" s="168" t="str">
        <f>IF(A16taxstdlife="n/a","n/a",IF(AS$3&gt;(A16taxstdlife+$E685),((Input!$O$158+Input!$O$124)*$O$7)-SUM($O685:AR685),((Input!$O$158+Input!$O$124)*$O$7)/A16taxstdlife))</f>
        <v>n/a</v>
      </c>
      <c r="AT685" s="168" t="str">
        <f>IF(A16taxstdlife="n/a","n/a",IF(AT$3&gt;(A16taxstdlife+$E685),((Input!$O$158+Input!$O$124)*$O$7)-SUM($O685:AS685),((Input!$O$158+Input!$O$124)*$O$7)/A16taxstdlife))</f>
        <v>n/a</v>
      </c>
      <c r="AU685" s="168" t="str">
        <f>IF(A16taxstdlife="n/a","n/a",IF(AU$3&gt;(A16taxstdlife+$E685),((Input!$O$158+Input!$O$124)*$O$7)-SUM($O685:AT685),((Input!$O$158+Input!$O$124)*$O$7)/A16taxstdlife))</f>
        <v>n/a</v>
      </c>
      <c r="AV685" s="168" t="str">
        <f>IF(A16taxstdlife="n/a","n/a",IF(AV$3&gt;(A16taxstdlife+$E685),((Input!$O$158+Input!$O$124)*$O$7)-SUM($O685:AU685),((Input!$O$158+Input!$O$124)*$O$7)/A16taxstdlife))</f>
        <v>n/a</v>
      </c>
      <c r="AW685" s="168" t="str">
        <f>IF(A16taxstdlife="n/a","n/a",IF(AW$3&gt;(A16taxstdlife+$E685),((Input!$O$158+Input!$O$124)*$O$7)-SUM($O685:AV685),((Input!$O$158+Input!$O$124)*$O$7)/A16taxstdlife))</f>
        <v>n/a</v>
      </c>
      <c r="AX685" s="168" t="str">
        <f>IF(A16taxstdlife="n/a","n/a",IF(AX$3&gt;(A16taxstdlife+$E685),((Input!$O$158+Input!$O$124)*$O$7)-SUM($O685:AW685),((Input!$O$158+Input!$O$124)*$O$7)/A16taxstdlife))</f>
        <v>n/a</v>
      </c>
      <c r="AY685" s="168" t="str">
        <f>IF(A16taxstdlife="n/a","n/a",IF(AY$3&gt;(A16taxstdlife+$E685),((Input!$O$158+Input!$O$124)*$O$7)-SUM($O685:AX685),((Input!$O$158+Input!$O$124)*$O$7)/A16taxstdlife))</f>
        <v>n/a</v>
      </c>
      <c r="AZ685" s="168" t="str">
        <f>IF(A16taxstdlife="n/a","n/a",IF(AZ$3&gt;(A16taxstdlife+$E685),((Input!$O$158+Input!$O$124)*$O$7)-SUM($O685:AY685),((Input!$O$158+Input!$O$124)*$O$7)/A16taxstdlife))</f>
        <v>n/a</v>
      </c>
      <c r="BA685" s="168" t="str">
        <f>IF(A16taxstdlife="n/a","n/a",IF(BA$3&gt;(A16taxstdlife+$E685),((Input!$O$158+Input!$O$124)*$O$7)-SUM($O685:AZ685),((Input!$O$158+Input!$O$124)*$O$7)/A16taxstdlife))</f>
        <v>n/a</v>
      </c>
      <c r="BB685" s="168" t="str">
        <f>IF(A16taxstdlife="n/a","n/a",IF(BB$3&gt;(A16taxstdlife+$E685),((Input!$O$158+Input!$O$124)*$O$7)-SUM($O685:BA685),((Input!$O$158+Input!$O$124)*$O$7)/A16taxstdlife))</f>
        <v>n/a</v>
      </c>
      <c r="BC685" s="168" t="str">
        <f>IF(A16taxstdlife="n/a","n/a",IF(BC$3&gt;(A16taxstdlife+$E685),((Input!$O$158+Input!$O$124)*$O$7)-SUM($O685:BB685),((Input!$O$158+Input!$O$124)*$O$7)/A16taxstdlife))</f>
        <v>n/a</v>
      </c>
      <c r="BD685" s="168" t="str">
        <f>IF(A16taxstdlife="n/a","n/a",IF(BD$3&gt;(A16taxstdlife+$E685),((Input!$O$158+Input!$O$124)*$O$7)-SUM($O685:BC685),((Input!$O$158+Input!$O$124)*$O$7)/A16taxstdlife))</f>
        <v>n/a</v>
      </c>
      <c r="BE685" s="168" t="str">
        <f>IF(A16taxstdlife="n/a","n/a",IF(BE$3&gt;(A16taxstdlife+$E685),((Input!$O$158+Input!$O$124)*$O$7)-SUM($O685:BD685),((Input!$O$158+Input!$O$124)*$O$7)/A16taxstdlife))</f>
        <v>n/a</v>
      </c>
      <c r="BF685" s="168" t="str">
        <f>IF(A16taxstdlife="n/a","n/a",IF(BF$3&gt;(A16taxstdlife+$E685),((Input!$O$158+Input!$O$124)*$O$7)-SUM($O685:BE685),((Input!$O$158+Input!$O$124)*$O$7)/A16taxstdlife))</f>
        <v>n/a</v>
      </c>
      <c r="BG685" s="168" t="str">
        <f>IF(A16taxstdlife="n/a","n/a",IF(BG$3&gt;(A16taxstdlife+$E685),((Input!$O$158+Input!$O$124)*$O$7)-SUM($O685:BF685),((Input!$O$158+Input!$O$124)*$O$7)/A16taxstdlife))</f>
        <v>n/a</v>
      </c>
      <c r="BH685" s="168" t="str">
        <f>IF(A16taxstdlife="n/a","n/a",IF(BH$3&gt;(A16taxstdlife+$E685),((Input!$O$158+Input!$O$124)*$O$7)-SUM($O685:BG685),((Input!$O$158+Input!$O$124)*$O$7)/A16taxstdlife))</f>
        <v>n/a</v>
      </c>
      <c r="BI685" s="168" t="str">
        <f>IF(A16taxstdlife="n/a","n/a",IF(BI$3&gt;(A16taxstdlife+$E685),((Input!$O$158+Input!$O$124)*$O$7)-SUM($O685:BH685),((Input!$O$158+Input!$O$124)*$O$7)/A16taxstdlife))</f>
        <v>n/a</v>
      </c>
      <c r="BJ685" s="20"/>
      <c r="BK685" s="20"/>
      <c r="BL685"/>
      <c r="BM685"/>
      <c r="BN685"/>
      <c r="BO685"/>
      <c r="BP685"/>
      <c r="BQ685"/>
      <c r="BR685"/>
      <c r="BS685"/>
      <c r="BT685"/>
      <c r="BU685"/>
      <c r="BV685"/>
      <c r="BW685"/>
      <c r="BX685"/>
      <c r="BY685"/>
      <c r="BZ685"/>
      <c r="CA685"/>
      <c r="CB685"/>
      <c r="CC685"/>
      <c r="CD685"/>
      <c r="CE685"/>
      <c r="CF685"/>
      <c r="CG685"/>
      <c r="CH685"/>
      <c r="CI685"/>
      <c r="CJ685"/>
      <c r="CK685"/>
      <c r="CL685"/>
      <c r="CM685"/>
      <c r="CN685"/>
      <c r="CO685"/>
      <c r="CP685"/>
      <c r="CQ685"/>
      <c r="CR685"/>
      <c r="CS685"/>
      <c r="CT685"/>
      <c r="CU685"/>
      <c r="CV685"/>
      <c r="CW685"/>
      <c r="CX685"/>
      <c r="CY685"/>
      <c r="CZ685"/>
      <c r="DA685"/>
      <c r="DB685"/>
      <c r="DC685"/>
      <c r="DD685"/>
      <c r="DE685"/>
      <c r="DF685"/>
      <c r="DG685"/>
      <c r="DH685"/>
      <c r="DI685"/>
      <c r="DJ685"/>
      <c r="DK685"/>
      <c r="DL685"/>
      <c r="DM685"/>
      <c r="DN685"/>
      <c r="DO685"/>
      <c r="DP685"/>
      <c r="DQ685"/>
      <c r="DR685"/>
      <c r="DS685"/>
      <c r="DT685"/>
      <c r="DU685"/>
      <c r="DV685"/>
      <c r="DW685"/>
      <c r="DX685"/>
      <c r="DY685"/>
      <c r="DZ685"/>
      <c r="EA685"/>
      <c r="EB685"/>
      <c r="EC685"/>
      <c r="ED685"/>
      <c r="EE685"/>
      <c r="EF685"/>
      <c r="EG685"/>
      <c r="EH685"/>
      <c r="EI685"/>
      <c r="EJ685"/>
      <c r="EK685"/>
      <c r="EL685"/>
      <c r="EM685"/>
      <c r="EN685"/>
      <c r="EO685"/>
      <c r="EP685"/>
      <c r="EQ685"/>
      <c r="ER685"/>
      <c r="ES685"/>
      <c r="ET685"/>
      <c r="EU685"/>
      <c r="EV685"/>
      <c r="EW685"/>
      <c r="EX685"/>
      <c r="EY685"/>
      <c r="EZ685"/>
      <c r="FA685"/>
      <c r="FB685"/>
      <c r="FC685"/>
      <c r="FD685"/>
      <c r="FE685"/>
      <c r="FF685"/>
      <c r="FG685"/>
      <c r="FH685"/>
      <c r="FI685"/>
      <c r="FJ685"/>
      <c r="FK685"/>
      <c r="FL685"/>
      <c r="FM685"/>
      <c r="FN685"/>
      <c r="FO685"/>
      <c r="FP685"/>
      <c r="FQ685"/>
      <c r="FR685"/>
      <c r="FS685"/>
      <c r="FT685"/>
      <c r="FU685"/>
      <c r="FV685"/>
      <c r="FW685"/>
      <c r="FX685"/>
      <c r="FY685"/>
      <c r="FZ685"/>
      <c r="GA685"/>
      <c r="GB685"/>
      <c r="GC685"/>
      <c r="GD685"/>
      <c r="GE685"/>
      <c r="GF685"/>
      <c r="GG685"/>
      <c r="GH685"/>
      <c r="GI685"/>
      <c r="GJ685"/>
      <c r="GK685"/>
      <c r="GL685"/>
      <c r="GM685"/>
      <c r="GN685"/>
      <c r="GO685"/>
      <c r="GP685"/>
      <c r="GQ685"/>
      <c r="GR685"/>
      <c r="GS685"/>
      <c r="GT685"/>
      <c r="GU685"/>
      <c r="GV685"/>
      <c r="GW685"/>
      <c r="GX685"/>
      <c r="GY685"/>
      <c r="GZ685"/>
      <c r="HA685"/>
      <c r="HB685"/>
      <c r="HC685"/>
      <c r="HD685"/>
      <c r="HE685"/>
      <c r="HF685"/>
      <c r="HG685"/>
      <c r="HH685"/>
      <c r="HI685"/>
      <c r="HJ685"/>
      <c r="HK685"/>
      <c r="HL685"/>
      <c r="HM685"/>
      <c r="HN685"/>
      <c r="HO685"/>
      <c r="HP685"/>
      <c r="HQ685"/>
      <c r="HR685"/>
      <c r="HS685"/>
      <c r="HT685"/>
      <c r="HU685"/>
      <c r="HV685"/>
      <c r="HW685"/>
      <c r="HX685"/>
      <c r="HY685"/>
      <c r="HZ685"/>
      <c r="IA685"/>
      <c r="IB685"/>
      <c r="IC685"/>
      <c r="ID685"/>
      <c r="IE685"/>
      <c r="IF685"/>
      <c r="IG685"/>
      <c r="IH685"/>
      <c r="II685"/>
      <c r="IJ685"/>
      <c r="IK685"/>
      <c r="IL685"/>
      <c r="IM685"/>
      <c r="IN685"/>
      <c r="IO685"/>
      <c r="IP685"/>
      <c r="IQ685"/>
      <c r="IR685"/>
      <c r="IS685"/>
      <c r="IT685"/>
      <c r="IU685"/>
      <c r="IV685"/>
    </row>
    <row r="686" spans="1:256" s="5" customFormat="1" hidden="1" outlineLevel="2">
      <c r="A686" s="20"/>
      <c r="B686" s="20"/>
      <c r="C686" s="38"/>
      <c r="D686" s="641"/>
      <c r="E686" s="288">
        <v>10</v>
      </c>
      <c r="F686" s="40"/>
      <c r="G686" s="313"/>
      <c r="H686" s="315"/>
      <c r="I686" s="315"/>
      <c r="J686" s="315"/>
      <c r="K686" s="315"/>
      <c r="L686" s="315"/>
      <c r="M686" s="315"/>
      <c r="N686" s="315"/>
      <c r="O686" s="315"/>
      <c r="P686" s="314"/>
      <c r="Q686" s="168" t="str">
        <f>IF(A16taxstdlife="n/a","n/a",IF(Q$3&gt;(A16taxstdlife+$E686),((Input!$P$158+Input!$P$124)*$P$7)-SUM($P686:P686),((Input!$P$158+Input!$P$124)*$P$7)/A16taxstdlife))</f>
        <v>n/a</v>
      </c>
      <c r="R686" s="168" t="str">
        <f>IF(A16taxstdlife="n/a","n/a",IF(R$3&gt;(A16taxstdlife+$E686),((Input!$P$158+Input!$P$124)*$P$7)-SUM($P686:Q686),((Input!$P$158+Input!$P$124)*$P$7)/A16taxstdlife))</f>
        <v>n/a</v>
      </c>
      <c r="S686" s="168" t="str">
        <f>IF(A16taxstdlife="n/a","n/a",IF(S$3&gt;(A16taxstdlife+$E686),((Input!$P$158+Input!$P$124)*$P$7)-SUM($P686:R686),((Input!$P$158+Input!$P$124)*$P$7)/A16taxstdlife))</f>
        <v>n/a</v>
      </c>
      <c r="T686" s="168" t="str">
        <f>IF(A16taxstdlife="n/a","n/a",IF(T$3&gt;(A16taxstdlife+$E686),((Input!$P$158+Input!$P$124)*$P$7)-SUM($P686:S686),((Input!$P$158+Input!$P$124)*$P$7)/A16taxstdlife))</f>
        <v>n/a</v>
      </c>
      <c r="U686" s="168" t="str">
        <f>IF(A16taxstdlife="n/a","n/a",IF(U$3&gt;(A16taxstdlife+$E686),((Input!$P$158+Input!$P$124)*$P$7)-SUM($P686:T686),((Input!$P$158+Input!$P$124)*$P$7)/A16taxstdlife))</f>
        <v>n/a</v>
      </c>
      <c r="V686" s="168" t="str">
        <f>IF(A16taxstdlife="n/a","n/a",IF(V$3&gt;(A16taxstdlife+$E686),((Input!$P$158+Input!$P$124)*$P$7)-SUM($P686:U686),((Input!$P$158+Input!$P$124)*$P$7)/A16taxstdlife))</f>
        <v>n/a</v>
      </c>
      <c r="W686" s="168" t="str">
        <f>IF(A16taxstdlife="n/a","n/a",IF(W$3&gt;(A16taxstdlife+$E686),((Input!$P$158+Input!$P$124)*$P$7)-SUM($P686:V686),((Input!$P$158+Input!$P$124)*$P$7)/A16taxstdlife))</f>
        <v>n/a</v>
      </c>
      <c r="X686" s="168" t="str">
        <f>IF(A16taxstdlife="n/a","n/a",IF(X$3&gt;(A16taxstdlife+$E686),((Input!$P$158+Input!$P$124)*$P$7)-SUM($P686:W686),((Input!$P$158+Input!$P$124)*$P$7)/A16taxstdlife))</f>
        <v>n/a</v>
      </c>
      <c r="Y686" s="168" t="str">
        <f>IF(A16taxstdlife="n/a","n/a",IF(Y$3&gt;(A16taxstdlife+$E686),((Input!$P$158+Input!$P$124)*$P$7)-SUM($P686:X686),((Input!$P$158+Input!$P$124)*$P$7)/A16taxstdlife))</f>
        <v>n/a</v>
      </c>
      <c r="Z686" s="168" t="str">
        <f>IF(A16taxstdlife="n/a","n/a",IF(Z$3&gt;(A16taxstdlife+$E686),((Input!$P$158+Input!$P$124)*$P$7)-SUM($P686:Y686),((Input!$P$158+Input!$P$124)*$P$7)/A16taxstdlife))</f>
        <v>n/a</v>
      </c>
      <c r="AA686" s="168" t="str">
        <f>IF(A16taxstdlife="n/a","n/a",IF(AA$3&gt;(A16taxstdlife+$E686),((Input!$P$158+Input!$P$124)*$P$7)-SUM($P686:Z686),((Input!$P$158+Input!$P$124)*$P$7)/A16taxstdlife))</f>
        <v>n/a</v>
      </c>
      <c r="AB686" s="168" t="str">
        <f>IF(A16taxstdlife="n/a","n/a",IF(AB$3&gt;(A16taxstdlife+$E686),((Input!$P$158+Input!$P$124)*$P$7)-SUM($P686:AA686),((Input!$P$158+Input!$P$124)*$P$7)/A16taxstdlife))</f>
        <v>n/a</v>
      </c>
      <c r="AC686" s="168" t="str">
        <f>IF(A16taxstdlife="n/a","n/a",IF(AC$3&gt;(A16taxstdlife+$E686),((Input!$P$158+Input!$P$124)*$P$7)-SUM($P686:AB686),((Input!$P$158+Input!$P$124)*$P$7)/A16taxstdlife))</f>
        <v>n/a</v>
      </c>
      <c r="AD686" s="168" t="str">
        <f>IF(A16taxstdlife="n/a","n/a",IF(AD$3&gt;(A16taxstdlife+$E686),((Input!$P$158+Input!$P$124)*$P$7)-SUM($P686:AC686),((Input!$P$158+Input!$P$124)*$P$7)/A16taxstdlife))</f>
        <v>n/a</v>
      </c>
      <c r="AE686" s="168" t="str">
        <f>IF(A16taxstdlife="n/a","n/a",IF(AE$3&gt;(A16taxstdlife+$E686),((Input!$P$158+Input!$P$124)*$P$7)-SUM($P686:AD686),((Input!$P$158+Input!$P$124)*$P$7)/A16taxstdlife))</f>
        <v>n/a</v>
      </c>
      <c r="AF686" s="168" t="str">
        <f>IF(A16taxstdlife="n/a","n/a",IF(AF$3&gt;(A16taxstdlife+$E686),((Input!$P$158+Input!$P$124)*$P$7)-SUM($P686:AE686),((Input!$P$158+Input!$P$124)*$P$7)/A16taxstdlife))</f>
        <v>n/a</v>
      </c>
      <c r="AG686" s="168" t="str">
        <f>IF(A16taxstdlife="n/a","n/a",IF(AG$3&gt;(A16taxstdlife+$E686),((Input!$P$158+Input!$P$124)*$P$7)-SUM($P686:AF686),((Input!$P$158+Input!$P$124)*$P$7)/A16taxstdlife))</f>
        <v>n/a</v>
      </c>
      <c r="AH686" s="168" t="str">
        <f>IF(A16taxstdlife="n/a","n/a",IF(AH$3&gt;(A16taxstdlife+$E686),((Input!$P$158+Input!$P$124)*$P$7)-SUM($P686:AG686),((Input!$P$158+Input!$P$124)*$P$7)/A16taxstdlife))</f>
        <v>n/a</v>
      </c>
      <c r="AI686" s="168" t="str">
        <f>IF(A16taxstdlife="n/a","n/a",IF(AI$3&gt;(A16taxstdlife+$E686),((Input!$P$158+Input!$P$124)*$P$7)-SUM($P686:AH686),((Input!$P$158+Input!$P$124)*$P$7)/A16taxstdlife))</f>
        <v>n/a</v>
      </c>
      <c r="AJ686" s="168" t="str">
        <f>IF(A16taxstdlife="n/a","n/a",IF(AJ$3&gt;(A16taxstdlife+$E686),((Input!$P$158+Input!$P$124)*$P$7)-SUM($P686:AI686),((Input!$P$158+Input!$P$124)*$P$7)/A16taxstdlife))</f>
        <v>n/a</v>
      </c>
      <c r="AK686" s="168" t="str">
        <f>IF(A16taxstdlife="n/a","n/a",IF(AK$3&gt;(A16taxstdlife+$E686),((Input!$P$158+Input!$P$124)*$P$7)-SUM($P686:AJ686),((Input!$P$158+Input!$P$124)*$P$7)/A16taxstdlife))</f>
        <v>n/a</v>
      </c>
      <c r="AL686" s="168" t="str">
        <f>IF(A16taxstdlife="n/a","n/a",IF(AL$3&gt;(A16taxstdlife+$E686),((Input!$P$158+Input!$P$124)*$P$7)-SUM($P686:AK686),((Input!$P$158+Input!$P$124)*$P$7)/A16taxstdlife))</f>
        <v>n/a</v>
      </c>
      <c r="AM686" s="168" t="str">
        <f>IF(A16taxstdlife="n/a","n/a",IF(AM$3&gt;(A16taxstdlife+$E686),((Input!$P$158+Input!$P$124)*$P$7)-SUM($P686:AL686),((Input!$P$158+Input!$P$124)*$P$7)/A16taxstdlife))</f>
        <v>n/a</v>
      </c>
      <c r="AN686" s="168" t="str">
        <f>IF(A16taxstdlife="n/a","n/a",IF(AN$3&gt;(A16taxstdlife+$E686),((Input!$P$158+Input!$P$124)*$P$7)-SUM($P686:AM686),((Input!$P$158+Input!$P$124)*$P$7)/A16taxstdlife))</f>
        <v>n/a</v>
      </c>
      <c r="AO686" s="168" t="str">
        <f>IF(A16taxstdlife="n/a","n/a",IF(AO$3&gt;(A16taxstdlife+$E686),((Input!$P$158+Input!$P$124)*$P$7)-SUM($P686:AN686),((Input!$P$158+Input!$P$124)*$P$7)/A16taxstdlife))</f>
        <v>n/a</v>
      </c>
      <c r="AP686" s="168" t="str">
        <f>IF(A16taxstdlife="n/a","n/a",IF(AP$3&gt;(A16taxstdlife+$E686),((Input!$P$158+Input!$P$124)*$P$7)-SUM($P686:AO686),((Input!$P$158+Input!$P$124)*$P$7)/A16taxstdlife))</f>
        <v>n/a</v>
      </c>
      <c r="AQ686" s="168" t="str">
        <f>IF(A16taxstdlife="n/a","n/a",IF(AQ$3&gt;(A16taxstdlife+$E686),((Input!$P$158+Input!$P$124)*$P$7)-SUM($P686:AP686),((Input!$P$158+Input!$P$124)*$P$7)/A16taxstdlife))</f>
        <v>n/a</v>
      </c>
      <c r="AR686" s="168" t="str">
        <f>IF(A16taxstdlife="n/a","n/a",IF(AR$3&gt;(A16taxstdlife+$E686),((Input!$P$158+Input!$P$124)*$P$7)-SUM($P686:AQ686),((Input!$P$158+Input!$P$124)*$P$7)/A16taxstdlife))</f>
        <v>n/a</v>
      </c>
      <c r="AS686" s="168" t="str">
        <f>IF(A16taxstdlife="n/a","n/a",IF(AS$3&gt;(A16taxstdlife+$E686),((Input!$P$158+Input!$P$124)*$P$7)-SUM($P686:AR686),((Input!$P$158+Input!$P$124)*$P$7)/A16taxstdlife))</f>
        <v>n/a</v>
      </c>
      <c r="AT686" s="168" t="str">
        <f>IF(A16taxstdlife="n/a","n/a",IF(AT$3&gt;(A16taxstdlife+$E686),((Input!$P$158+Input!$P$124)*$P$7)-SUM($P686:AS686),((Input!$P$158+Input!$P$124)*$P$7)/A16taxstdlife))</f>
        <v>n/a</v>
      </c>
      <c r="AU686" s="168" t="str">
        <f>IF(A16taxstdlife="n/a","n/a",IF(AU$3&gt;(A16taxstdlife+$E686),((Input!$P$158+Input!$P$124)*$P$7)-SUM($P686:AT686),((Input!$P$158+Input!$P$124)*$P$7)/A16taxstdlife))</f>
        <v>n/a</v>
      </c>
      <c r="AV686" s="168" t="str">
        <f>IF(A16taxstdlife="n/a","n/a",IF(AV$3&gt;(A16taxstdlife+$E686),((Input!$P$158+Input!$P$124)*$P$7)-SUM($P686:AU686),((Input!$P$158+Input!$P$124)*$P$7)/A16taxstdlife))</f>
        <v>n/a</v>
      </c>
      <c r="AW686" s="168" t="str">
        <f>IF(A16taxstdlife="n/a","n/a",IF(AW$3&gt;(A16taxstdlife+$E686),((Input!$P$158+Input!$P$124)*$P$7)-SUM($P686:AV686),((Input!$P$158+Input!$P$124)*$P$7)/A16taxstdlife))</f>
        <v>n/a</v>
      </c>
      <c r="AX686" s="168" t="str">
        <f>IF(A16taxstdlife="n/a","n/a",IF(AX$3&gt;(A16taxstdlife+$E686),((Input!$P$158+Input!$P$124)*$P$7)-SUM($P686:AW686),((Input!$P$158+Input!$P$124)*$P$7)/A16taxstdlife))</f>
        <v>n/a</v>
      </c>
      <c r="AY686" s="168" t="str">
        <f>IF(A16taxstdlife="n/a","n/a",IF(AY$3&gt;(A16taxstdlife+$E686),((Input!$P$158+Input!$P$124)*$P$7)-SUM($P686:AX686),((Input!$P$158+Input!$P$124)*$P$7)/A16taxstdlife))</f>
        <v>n/a</v>
      </c>
      <c r="AZ686" s="168" t="str">
        <f>IF(A16taxstdlife="n/a","n/a",IF(AZ$3&gt;(A16taxstdlife+$E686),((Input!$P$158+Input!$P$124)*$P$7)-SUM($P686:AY686),((Input!$P$158+Input!$P$124)*$P$7)/A16taxstdlife))</f>
        <v>n/a</v>
      </c>
      <c r="BA686" s="168" t="str">
        <f>IF(A16taxstdlife="n/a","n/a",IF(BA$3&gt;(A16taxstdlife+$E686),((Input!$P$158+Input!$P$124)*$P$7)-SUM($P686:AZ686),((Input!$P$158+Input!$P$124)*$P$7)/A16taxstdlife))</f>
        <v>n/a</v>
      </c>
      <c r="BB686" s="168" t="str">
        <f>IF(A16taxstdlife="n/a","n/a",IF(BB$3&gt;(A16taxstdlife+$E686),((Input!$P$158+Input!$P$124)*$P$7)-SUM($P686:BA686),((Input!$P$158+Input!$P$124)*$P$7)/A16taxstdlife))</f>
        <v>n/a</v>
      </c>
      <c r="BC686" s="168" t="str">
        <f>IF(A16taxstdlife="n/a","n/a",IF(BC$3&gt;(A16taxstdlife+$E686),((Input!$P$158+Input!$P$124)*$P$7)-SUM($P686:BB686),((Input!$P$158+Input!$P$124)*$P$7)/A16taxstdlife))</f>
        <v>n/a</v>
      </c>
      <c r="BD686" s="168" t="str">
        <f>IF(A16taxstdlife="n/a","n/a",IF(BD$3&gt;(A16taxstdlife+$E686),((Input!$P$158+Input!$P$124)*$P$7)-SUM($P686:BC686),((Input!$P$158+Input!$P$124)*$P$7)/A16taxstdlife))</f>
        <v>n/a</v>
      </c>
      <c r="BE686" s="168" t="str">
        <f>IF(A16taxstdlife="n/a","n/a",IF(BE$3&gt;(A16taxstdlife+$E686),((Input!$P$158+Input!$P$124)*$P$7)-SUM($P686:BD686),((Input!$P$158+Input!$P$124)*$P$7)/A16taxstdlife))</f>
        <v>n/a</v>
      </c>
      <c r="BF686" s="168" t="str">
        <f>IF(A16taxstdlife="n/a","n/a",IF(BF$3&gt;(A16taxstdlife+$E686),((Input!$P$158+Input!$P$124)*$P$7)-SUM($P686:BE686),((Input!$P$158+Input!$P$124)*$P$7)/A16taxstdlife))</f>
        <v>n/a</v>
      </c>
      <c r="BG686" s="168" t="str">
        <f>IF(A16taxstdlife="n/a","n/a",IF(BG$3&gt;(A16taxstdlife+$E686),((Input!$P$158+Input!$P$124)*$P$7)-SUM($P686:BF686),((Input!$P$158+Input!$P$124)*$P$7)/A16taxstdlife))</f>
        <v>n/a</v>
      </c>
      <c r="BH686" s="168" t="str">
        <f>IF(A16taxstdlife="n/a","n/a",IF(BH$3&gt;(A16taxstdlife+$E686),((Input!$P$158+Input!$P$124)*$P$7)-SUM($P686:BG686),((Input!$P$158+Input!$P$124)*$P$7)/A16taxstdlife))</f>
        <v>n/a</v>
      </c>
      <c r="BI686" s="168" t="str">
        <f>IF(A16taxstdlife="n/a","n/a",IF(BI$3&gt;(A16taxstdlife+$E686),((Input!$P$158+Input!$P$124)*$P$7)-SUM($P686:BH686),((Input!$P$158+Input!$P$124)*$P$7)/A16taxstdlife))</f>
        <v>n/a</v>
      </c>
      <c r="BJ686" s="20"/>
      <c r="BK686" s="20"/>
      <c r="BL686"/>
      <c r="BM686"/>
      <c r="BN686"/>
      <c r="BO686"/>
      <c r="BP686"/>
      <c r="BQ686"/>
      <c r="BR686"/>
      <c r="BS686"/>
      <c r="BT686"/>
      <c r="BU686"/>
      <c r="BV686"/>
      <c r="BW686"/>
      <c r="BX686"/>
      <c r="BY686"/>
      <c r="BZ686"/>
      <c r="CA686"/>
      <c r="CB686"/>
      <c r="CC686"/>
      <c r="CD686"/>
      <c r="CE686"/>
      <c r="CF686"/>
      <c r="CG686"/>
      <c r="CH686"/>
      <c r="CI686"/>
      <c r="CJ686"/>
      <c r="CK686"/>
      <c r="CL686"/>
      <c r="CM686"/>
      <c r="CN686"/>
      <c r="CO686"/>
      <c r="CP686"/>
      <c r="CQ686"/>
      <c r="CR686"/>
      <c r="CS686"/>
      <c r="CT686"/>
      <c r="CU686"/>
      <c r="CV686"/>
      <c r="CW686"/>
      <c r="CX686"/>
      <c r="CY686"/>
      <c r="CZ686"/>
      <c r="DA686"/>
      <c r="DB686"/>
      <c r="DC686"/>
      <c r="DD686"/>
      <c r="DE686"/>
      <c r="DF686"/>
      <c r="DG686"/>
      <c r="DH686"/>
      <c r="DI686"/>
      <c r="DJ686"/>
      <c r="DK686"/>
      <c r="DL686"/>
      <c r="DM686"/>
      <c r="DN686"/>
      <c r="DO686"/>
      <c r="DP686"/>
      <c r="DQ686"/>
      <c r="DR686"/>
      <c r="DS686"/>
      <c r="DT686"/>
      <c r="DU686"/>
      <c r="DV686"/>
      <c r="DW686"/>
      <c r="DX686"/>
      <c r="DY686"/>
      <c r="DZ686"/>
      <c r="EA686"/>
      <c r="EB686"/>
      <c r="EC686"/>
      <c r="ED686"/>
      <c r="EE686"/>
      <c r="EF686"/>
      <c r="EG686"/>
      <c r="EH686"/>
      <c r="EI686"/>
      <c r="EJ686"/>
      <c r="EK686"/>
      <c r="EL686"/>
      <c r="EM686"/>
      <c r="EN686"/>
      <c r="EO686"/>
      <c r="EP686"/>
      <c r="EQ686"/>
      <c r="ER686"/>
      <c r="ES686"/>
      <c r="ET686"/>
      <c r="EU686"/>
      <c r="EV686"/>
      <c r="EW686"/>
      <c r="EX686"/>
      <c r="EY686"/>
      <c r="EZ686"/>
      <c r="FA686"/>
      <c r="FB686"/>
      <c r="FC686"/>
      <c r="FD686"/>
      <c r="FE686"/>
      <c r="FF686"/>
      <c r="FG686"/>
      <c r="FH686"/>
      <c r="FI686"/>
      <c r="FJ686"/>
      <c r="FK686"/>
      <c r="FL686"/>
      <c r="FM686"/>
      <c r="FN686"/>
      <c r="FO686"/>
      <c r="FP686"/>
      <c r="FQ686"/>
      <c r="FR686"/>
      <c r="FS686"/>
      <c r="FT686"/>
      <c r="FU686"/>
      <c r="FV686"/>
      <c r="FW686"/>
      <c r="FX686"/>
      <c r="FY686"/>
      <c r="FZ686"/>
      <c r="GA686"/>
      <c r="GB686"/>
      <c r="GC686"/>
      <c r="GD686"/>
      <c r="GE686"/>
      <c r="GF686"/>
      <c r="GG686"/>
      <c r="GH686"/>
      <c r="GI686"/>
      <c r="GJ686"/>
      <c r="GK686"/>
      <c r="GL686"/>
      <c r="GM686"/>
      <c r="GN686"/>
      <c r="GO686"/>
      <c r="GP686"/>
      <c r="GQ686"/>
      <c r="GR686"/>
      <c r="GS686"/>
      <c r="GT686"/>
      <c r="GU686"/>
      <c r="GV686"/>
      <c r="GW686"/>
      <c r="GX686"/>
      <c r="GY686"/>
      <c r="GZ686"/>
      <c r="HA686"/>
      <c r="HB686"/>
      <c r="HC686"/>
      <c r="HD686"/>
      <c r="HE686"/>
      <c r="HF686"/>
      <c r="HG686"/>
      <c r="HH686"/>
      <c r="HI686"/>
      <c r="HJ686"/>
      <c r="HK686"/>
      <c r="HL686"/>
      <c r="HM686"/>
      <c r="HN686"/>
      <c r="HO686"/>
      <c r="HP686"/>
      <c r="HQ686"/>
      <c r="HR686"/>
      <c r="HS686"/>
      <c r="HT686"/>
      <c r="HU686"/>
      <c r="HV686"/>
      <c r="HW686"/>
      <c r="HX686"/>
      <c r="HY686"/>
      <c r="HZ686"/>
      <c r="IA686"/>
      <c r="IB686"/>
      <c r="IC686"/>
      <c r="ID686"/>
      <c r="IE686"/>
      <c r="IF686"/>
      <c r="IG686"/>
      <c r="IH686"/>
      <c r="II686"/>
      <c r="IJ686"/>
      <c r="IK686"/>
      <c r="IL686"/>
      <c r="IM686"/>
      <c r="IN686"/>
      <c r="IO686"/>
      <c r="IP686"/>
      <c r="IQ686"/>
      <c r="IR686"/>
      <c r="IS686"/>
      <c r="IT686"/>
      <c r="IU686"/>
      <c r="IV686"/>
    </row>
    <row r="687" spans="1:256" s="5" customFormat="1" hidden="1" outlineLevel="1">
      <c r="A687" s="20"/>
      <c r="B687" s="20"/>
      <c r="C687" s="38" t="str">
        <f>Asset16</f>
        <v>Land (non-system)</v>
      </c>
      <c r="D687" s="20"/>
      <c r="E687" s="20"/>
      <c r="F687" s="35"/>
      <c r="G687" s="163">
        <f t="shared" ref="G687:AL687" si="136">SUM(G675:G686)</f>
        <v>0</v>
      </c>
      <c r="H687" s="163">
        <f t="shared" si="136"/>
        <v>0</v>
      </c>
      <c r="I687" s="163">
        <f t="shared" si="136"/>
        <v>0</v>
      </c>
      <c r="J687" s="163">
        <f t="shared" si="136"/>
        <v>0</v>
      </c>
      <c r="K687" s="163">
        <f t="shared" si="136"/>
        <v>0</v>
      </c>
      <c r="L687" s="163">
        <f t="shared" si="136"/>
        <v>0</v>
      </c>
      <c r="M687" s="163">
        <f t="shared" si="136"/>
        <v>0</v>
      </c>
      <c r="N687" s="163">
        <f t="shared" si="136"/>
        <v>0</v>
      </c>
      <c r="O687" s="163">
        <f t="shared" si="136"/>
        <v>0</v>
      </c>
      <c r="P687" s="163">
        <f t="shared" si="136"/>
        <v>0</v>
      </c>
      <c r="Q687" s="163">
        <f t="shared" si="136"/>
        <v>0</v>
      </c>
      <c r="R687" s="163">
        <f t="shared" si="136"/>
        <v>0</v>
      </c>
      <c r="S687" s="163">
        <f t="shared" si="136"/>
        <v>0</v>
      </c>
      <c r="T687" s="163">
        <f t="shared" si="136"/>
        <v>0</v>
      </c>
      <c r="U687" s="163">
        <f t="shared" si="136"/>
        <v>0</v>
      </c>
      <c r="V687" s="163">
        <f t="shared" si="136"/>
        <v>0</v>
      </c>
      <c r="W687" s="163">
        <f t="shared" si="136"/>
        <v>0</v>
      </c>
      <c r="X687" s="163">
        <f t="shared" si="136"/>
        <v>0</v>
      </c>
      <c r="Y687" s="163">
        <f t="shared" si="136"/>
        <v>0</v>
      </c>
      <c r="Z687" s="163">
        <f t="shared" si="136"/>
        <v>0</v>
      </c>
      <c r="AA687" s="163">
        <f t="shared" si="136"/>
        <v>0</v>
      </c>
      <c r="AB687" s="163">
        <f t="shared" si="136"/>
        <v>0</v>
      </c>
      <c r="AC687" s="163">
        <f t="shared" si="136"/>
        <v>0</v>
      </c>
      <c r="AD687" s="163">
        <f t="shared" si="136"/>
        <v>0</v>
      </c>
      <c r="AE687" s="163">
        <f t="shared" si="136"/>
        <v>0</v>
      </c>
      <c r="AF687" s="163">
        <f t="shared" si="136"/>
        <v>0</v>
      </c>
      <c r="AG687" s="163">
        <f t="shared" si="136"/>
        <v>0</v>
      </c>
      <c r="AH687" s="163">
        <f t="shared" si="136"/>
        <v>0</v>
      </c>
      <c r="AI687" s="163">
        <f t="shared" si="136"/>
        <v>0</v>
      </c>
      <c r="AJ687" s="163">
        <f t="shared" si="136"/>
        <v>0</v>
      </c>
      <c r="AK687" s="163">
        <f t="shared" si="136"/>
        <v>0</v>
      </c>
      <c r="AL687" s="163">
        <f t="shared" si="136"/>
        <v>0</v>
      </c>
      <c r="AM687" s="163">
        <f t="shared" ref="AM687:BI687" si="137">SUM(AM675:AM686)</f>
        <v>0</v>
      </c>
      <c r="AN687" s="163">
        <f t="shared" si="137"/>
        <v>0</v>
      </c>
      <c r="AO687" s="163">
        <f t="shared" si="137"/>
        <v>0</v>
      </c>
      <c r="AP687" s="163">
        <f t="shared" si="137"/>
        <v>0</v>
      </c>
      <c r="AQ687" s="163">
        <f t="shared" si="137"/>
        <v>0</v>
      </c>
      <c r="AR687" s="163">
        <f t="shared" si="137"/>
        <v>0</v>
      </c>
      <c r="AS687" s="163">
        <f t="shared" si="137"/>
        <v>0</v>
      </c>
      <c r="AT687" s="163">
        <f t="shared" si="137"/>
        <v>0</v>
      </c>
      <c r="AU687" s="163">
        <f t="shared" si="137"/>
        <v>0</v>
      </c>
      <c r="AV687" s="163">
        <f t="shared" si="137"/>
        <v>0</v>
      </c>
      <c r="AW687" s="163">
        <f t="shared" si="137"/>
        <v>0</v>
      </c>
      <c r="AX687" s="163">
        <f t="shared" si="137"/>
        <v>0</v>
      </c>
      <c r="AY687" s="163">
        <f t="shared" si="137"/>
        <v>0</v>
      </c>
      <c r="AZ687" s="163">
        <f t="shared" si="137"/>
        <v>0</v>
      </c>
      <c r="BA687" s="163">
        <f t="shared" si="137"/>
        <v>0</v>
      </c>
      <c r="BB687" s="163">
        <f t="shared" si="137"/>
        <v>0</v>
      </c>
      <c r="BC687" s="163">
        <f t="shared" si="137"/>
        <v>0</v>
      </c>
      <c r="BD687" s="163">
        <f t="shared" si="137"/>
        <v>0</v>
      </c>
      <c r="BE687" s="163">
        <f t="shared" si="137"/>
        <v>0</v>
      </c>
      <c r="BF687" s="163">
        <f t="shared" si="137"/>
        <v>0</v>
      </c>
      <c r="BG687" s="163">
        <f t="shared" si="137"/>
        <v>0</v>
      </c>
      <c r="BH687" s="163">
        <f t="shared" si="137"/>
        <v>0</v>
      </c>
      <c r="BI687" s="163">
        <f t="shared" si="137"/>
        <v>0</v>
      </c>
      <c r="BJ687" s="20"/>
      <c r="BK687" s="20"/>
      <c r="BL687"/>
      <c r="BM687"/>
      <c r="BN687"/>
      <c r="BO687"/>
      <c r="BP687"/>
      <c r="BQ687"/>
      <c r="BR687"/>
      <c r="BS687"/>
      <c r="BT687"/>
      <c r="BU687"/>
      <c r="BV687"/>
      <c r="BW687"/>
      <c r="BX687"/>
      <c r="BY687"/>
      <c r="BZ687"/>
      <c r="CA687"/>
      <c r="CB687"/>
      <c r="CC687"/>
      <c r="CD687"/>
      <c r="CE687"/>
      <c r="CF687"/>
      <c r="CG687"/>
      <c r="CH687"/>
      <c r="CI687"/>
      <c r="CJ687"/>
      <c r="CK687"/>
      <c r="CL687"/>
      <c r="CM687"/>
      <c r="CN687"/>
      <c r="CO687"/>
      <c r="CP687"/>
      <c r="CQ687"/>
      <c r="CR687"/>
      <c r="CS687"/>
      <c r="CT687"/>
      <c r="CU687"/>
      <c r="CV687"/>
      <c r="CW687"/>
      <c r="CX687"/>
      <c r="CY687"/>
      <c r="CZ687"/>
      <c r="DA687"/>
      <c r="DB687"/>
      <c r="DC687"/>
      <c r="DD687"/>
      <c r="DE687"/>
      <c r="DF687"/>
      <c r="DG687"/>
      <c r="DH687"/>
      <c r="DI687"/>
      <c r="DJ687"/>
      <c r="DK687"/>
      <c r="DL687"/>
      <c r="DM687"/>
      <c r="DN687"/>
      <c r="DO687"/>
      <c r="DP687"/>
      <c r="DQ687"/>
      <c r="DR687"/>
      <c r="DS687"/>
      <c r="DT687"/>
      <c r="DU687"/>
      <c r="DV687"/>
      <c r="DW687"/>
      <c r="DX687"/>
      <c r="DY687"/>
      <c r="DZ687"/>
      <c r="EA687"/>
      <c r="EB687"/>
      <c r="EC687"/>
      <c r="ED687"/>
      <c r="EE687"/>
      <c r="EF687"/>
      <c r="EG687"/>
      <c r="EH687"/>
      <c r="EI687"/>
      <c r="EJ687"/>
      <c r="EK687"/>
      <c r="EL687"/>
      <c r="EM687"/>
      <c r="EN687"/>
      <c r="EO687"/>
      <c r="EP687"/>
      <c r="EQ687"/>
      <c r="ER687"/>
      <c r="ES687"/>
      <c r="ET687"/>
      <c r="EU687"/>
      <c r="EV687"/>
      <c r="EW687"/>
      <c r="EX687"/>
      <c r="EY687"/>
      <c r="EZ687"/>
      <c r="FA687"/>
      <c r="FB687"/>
      <c r="FC687"/>
      <c r="FD687"/>
      <c r="FE687"/>
      <c r="FF687"/>
      <c r="FG687"/>
      <c r="FH687"/>
      <c r="FI687"/>
      <c r="FJ687"/>
      <c r="FK687"/>
      <c r="FL687"/>
      <c r="FM687"/>
      <c r="FN687"/>
      <c r="FO687"/>
      <c r="FP687"/>
      <c r="FQ687"/>
      <c r="FR687"/>
      <c r="FS687"/>
      <c r="FT687"/>
      <c r="FU687"/>
      <c r="FV687"/>
      <c r="FW687"/>
      <c r="FX687"/>
      <c r="FY687"/>
      <c r="FZ687"/>
      <c r="GA687"/>
      <c r="GB687"/>
      <c r="GC687"/>
      <c r="GD687"/>
      <c r="GE687"/>
      <c r="GF687"/>
      <c r="GG687"/>
      <c r="GH687"/>
      <c r="GI687"/>
      <c r="GJ687"/>
      <c r="GK687"/>
      <c r="GL687"/>
      <c r="GM687"/>
      <c r="GN687"/>
      <c r="GO687"/>
      <c r="GP687"/>
      <c r="GQ687"/>
      <c r="GR687"/>
      <c r="GS687"/>
      <c r="GT687"/>
      <c r="GU687"/>
      <c r="GV687"/>
      <c r="GW687"/>
      <c r="GX687"/>
      <c r="GY687"/>
      <c r="GZ687"/>
      <c r="HA687"/>
      <c r="HB687"/>
      <c r="HC687"/>
      <c r="HD687"/>
      <c r="HE687"/>
      <c r="HF687"/>
      <c r="HG687"/>
      <c r="HH687"/>
      <c r="HI687"/>
      <c r="HJ687"/>
      <c r="HK687"/>
      <c r="HL687"/>
      <c r="HM687"/>
      <c r="HN687"/>
      <c r="HO687"/>
      <c r="HP687"/>
      <c r="HQ687"/>
      <c r="HR687"/>
      <c r="HS687"/>
      <c r="HT687"/>
      <c r="HU687"/>
      <c r="HV687"/>
      <c r="HW687"/>
      <c r="HX687"/>
      <c r="HY687"/>
      <c r="HZ687"/>
      <c r="IA687"/>
      <c r="IB687"/>
      <c r="IC687"/>
      <c r="ID687"/>
      <c r="IE687"/>
      <c r="IF687"/>
      <c r="IG687"/>
      <c r="IH687"/>
      <c r="II687"/>
      <c r="IJ687"/>
      <c r="IK687"/>
      <c r="IL687"/>
      <c r="IM687"/>
      <c r="IN687"/>
      <c r="IO687"/>
      <c r="IP687"/>
      <c r="IQ687"/>
      <c r="IR687"/>
      <c r="IS687"/>
      <c r="IT687"/>
      <c r="IU687"/>
      <c r="IV687"/>
    </row>
    <row r="688" spans="1:256" s="5" customFormat="1" hidden="1" outlineLevel="2">
      <c r="A688" s="20"/>
      <c r="B688" s="130" t="str">
        <f>C700</f>
        <v>Other non system assets</v>
      </c>
      <c r="C688" s="46"/>
      <c r="D688" s="47" t="s">
        <v>72</v>
      </c>
      <c r="E688" s="46"/>
      <c r="F688" s="48"/>
      <c r="G688" s="167">
        <f>IF(G$3&gt;A17taxremlife,A17taxvalue-SUM($F688:F688),IF(A17taxremlife="N/A","n/a",A17taxvalue/A17taxremlife))</f>
        <v>0.65604157731796919</v>
      </c>
      <c r="H688" s="167">
        <f>IF(H$3&gt;A17taxremlife,A17taxvalue-SUM($F688:G688),IF(A17taxremlife="N/A","n/a",A17taxvalue/A17taxremlife))</f>
        <v>0.65604157731796919</v>
      </c>
      <c r="I688" s="167">
        <f>IF(I$3&gt;A17taxremlife,A17taxvalue-SUM($F688:H688),IF(A17taxremlife="N/A","n/a",A17taxvalue/A17taxremlife))</f>
        <v>0.43712748005823587</v>
      </c>
      <c r="J688" s="167">
        <f>IF(J$3&gt;A17taxremlife,A17taxvalue-SUM($F688:I688),IF(A17taxremlife="N/A","n/a",A17taxvalue/A17taxremlife))</f>
        <v>0</v>
      </c>
      <c r="K688" s="167">
        <f>IF(K$3&gt;A17taxremlife,A17taxvalue-SUM($F688:J688),IF(A17taxremlife="N/A","n/a",A17taxvalue/A17taxremlife))</f>
        <v>0</v>
      </c>
      <c r="L688" s="167">
        <f>IF(L$3&gt;A17taxremlife,A17taxvalue-SUM($F688:K688),IF(A17taxremlife="N/A","n/a",A17taxvalue/A17taxremlife))</f>
        <v>0</v>
      </c>
      <c r="M688" s="167">
        <f>IF(M$3&gt;A17taxremlife,A17taxvalue-SUM($F688:L688),IF(A17taxremlife="N/A","n/a",A17taxvalue/A17taxremlife))</f>
        <v>0</v>
      </c>
      <c r="N688" s="167">
        <f>IF(N$3&gt;A17taxremlife,A17taxvalue-SUM($F688:M688),IF(A17taxremlife="N/A","n/a",A17taxvalue/A17taxremlife))</f>
        <v>0</v>
      </c>
      <c r="O688" s="167">
        <f>IF(O$3&gt;A17taxremlife,A17taxvalue-SUM($F688:N688),IF(A17taxremlife="N/A","n/a",A17taxvalue/A17taxremlife))</f>
        <v>0</v>
      </c>
      <c r="P688" s="167">
        <f>IF(P$3&gt;A17taxremlife,A17taxvalue-SUM($F688:O688),IF(A17taxremlife="N/A","n/a",A17taxvalue/A17taxremlife))</f>
        <v>0</v>
      </c>
      <c r="Q688" s="167">
        <f>IF(Q$3&gt;A17taxremlife,A17taxvalue-SUM($F688:P688),IF(A17taxremlife="N/A","n/a",A17taxvalue/A17taxremlife))</f>
        <v>0</v>
      </c>
      <c r="R688" s="167">
        <f>IF(R$3&gt;A17taxremlife,A17taxvalue-SUM($F688:Q688),IF(A17taxremlife="N/A","n/a",A17taxvalue/A17taxremlife))</f>
        <v>0</v>
      </c>
      <c r="S688" s="167">
        <f>IF(S$3&gt;A17taxremlife,A17taxvalue-SUM($F688:R688),IF(A17taxremlife="N/A","n/a",A17taxvalue/A17taxremlife))</f>
        <v>0</v>
      </c>
      <c r="T688" s="167">
        <f>IF(T$3&gt;A17taxremlife,A17taxvalue-SUM($F688:S688),IF(A17taxremlife="N/A","n/a",A17taxvalue/A17taxremlife))</f>
        <v>0</v>
      </c>
      <c r="U688" s="167">
        <f>IF(U$3&gt;A17taxremlife,A17taxvalue-SUM($F688:T688),IF(A17taxremlife="N/A","n/a",A17taxvalue/A17taxremlife))</f>
        <v>0</v>
      </c>
      <c r="V688" s="167">
        <f>IF(V$3&gt;A17taxremlife,A17taxvalue-SUM($F688:U688),IF(A17taxremlife="N/A","n/a",A17taxvalue/A17taxremlife))</f>
        <v>0</v>
      </c>
      <c r="W688" s="167">
        <f>IF(W$3&gt;A17taxremlife,A17taxvalue-SUM($F688:V688),IF(A17taxremlife="N/A","n/a",A17taxvalue/A17taxremlife))</f>
        <v>0</v>
      </c>
      <c r="X688" s="167">
        <f>IF(X$3&gt;A17taxremlife,A17taxvalue-SUM($F688:W688),IF(A17taxremlife="N/A","n/a",A17taxvalue/A17taxremlife))</f>
        <v>0</v>
      </c>
      <c r="Y688" s="167">
        <f>IF(Y$3&gt;A17taxremlife,A17taxvalue-SUM($F688:X688),IF(A17taxremlife="N/A","n/a",A17taxvalue/A17taxremlife))</f>
        <v>0</v>
      </c>
      <c r="Z688" s="167">
        <f>IF(Z$3&gt;A17taxremlife,A17taxvalue-SUM($F688:Y688),IF(A17taxremlife="N/A","n/a",A17taxvalue/A17taxremlife))</f>
        <v>0</v>
      </c>
      <c r="AA688" s="167">
        <f>IF(AA$3&gt;A17taxremlife,A17taxvalue-SUM($F688:Z688),IF(A17taxremlife="N/A","n/a",A17taxvalue/A17taxremlife))</f>
        <v>0</v>
      </c>
      <c r="AB688" s="167">
        <f>IF(AB$3&gt;A17taxremlife,A17taxvalue-SUM($F688:AA688),IF(A17taxremlife="N/A","n/a",A17taxvalue/A17taxremlife))</f>
        <v>0</v>
      </c>
      <c r="AC688" s="167">
        <f>IF(AC$3&gt;A17taxremlife,A17taxvalue-SUM($F688:AB688),IF(A17taxremlife="N/A","n/a",A17taxvalue/A17taxremlife))</f>
        <v>0</v>
      </c>
      <c r="AD688" s="167">
        <f>IF(AD$3&gt;A17taxremlife,A17taxvalue-SUM($F688:AC688),IF(A17taxremlife="N/A","n/a",A17taxvalue/A17taxremlife))</f>
        <v>0</v>
      </c>
      <c r="AE688" s="167">
        <f>IF(AE$3&gt;A17taxremlife,A17taxvalue-SUM($F688:AD688),IF(A17taxremlife="N/A","n/a",A17taxvalue/A17taxremlife))</f>
        <v>0</v>
      </c>
      <c r="AF688" s="167">
        <f>IF(AF$3&gt;A17taxremlife,A17taxvalue-SUM($F688:AE688),IF(A17taxremlife="N/A","n/a",A17taxvalue/A17taxremlife))</f>
        <v>0</v>
      </c>
      <c r="AG688" s="167">
        <f>IF(AG$3&gt;A17taxremlife,A17taxvalue-SUM($F688:AF688),IF(A17taxremlife="N/A","n/a",A17taxvalue/A17taxremlife))</f>
        <v>0</v>
      </c>
      <c r="AH688" s="167">
        <f>IF(AH$3&gt;A17taxremlife,A17taxvalue-SUM($F688:AG688),IF(A17taxremlife="N/A","n/a",A17taxvalue/A17taxremlife))</f>
        <v>0</v>
      </c>
      <c r="AI688" s="167">
        <f>IF(AI$3&gt;A17taxremlife,A17taxvalue-SUM($F688:AH688),IF(A17taxremlife="N/A","n/a",A17taxvalue/A17taxremlife))</f>
        <v>0</v>
      </c>
      <c r="AJ688" s="167">
        <f>IF(AJ$3&gt;A17taxremlife,A17taxvalue-SUM($F688:AI688),IF(A17taxremlife="N/A","n/a",A17taxvalue/A17taxremlife))</f>
        <v>0</v>
      </c>
      <c r="AK688" s="167">
        <f>IF(AK$3&gt;A17taxremlife,A17taxvalue-SUM($F688:AJ688),IF(A17taxremlife="N/A","n/a",A17taxvalue/A17taxremlife))</f>
        <v>0</v>
      </c>
      <c r="AL688" s="167">
        <f>IF(AL$3&gt;A17taxremlife,A17taxvalue-SUM($F688:AK688),IF(A17taxremlife="N/A","n/a",A17taxvalue/A17taxremlife))</f>
        <v>0</v>
      </c>
      <c r="AM688" s="167">
        <f>IF(AM$3&gt;A17taxremlife,A17taxvalue-SUM($F688:AL688),IF(A17taxremlife="N/A","n/a",A17taxvalue/A17taxremlife))</f>
        <v>0</v>
      </c>
      <c r="AN688" s="167">
        <f>IF(AN$3&gt;A17taxremlife,A17taxvalue-SUM($F688:AM688),IF(A17taxremlife="N/A","n/a",A17taxvalue/A17taxremlife))</f>
        <v>0</v>
      </c>
      <c r="AO688" s="167">
        <f>IF(AO$3&gt;A17taxremlife,A17taxvalue-SUM($F688:AN688),IF(A17taxremlife="N/A","n/a",A17taxvalue/A17taxremlife))</f>
        <v>0</v>
      </c>
      <c r="AP688" s="167">
        <f>IF(AP$3&gt;A17taxremlife,A17taxvalue-SUM($F688:AO688),IF(A17taxremlife="N/A","n/a",A17taxvalue/A17taxremlife))</f>
        <v>0</v>
      </c>
      <c r="AQ688" s="167">
        <f>IF(AQ$3&gt;A17taxremlife,A17taxvalue-SUM($F688:AP688),IF(A17taxremlife="N/A","n/a",A17taxvalue/A17taxremlife))</f>
        <v>0</v>
      </c>
      <c r="AR688" s="167">
        <f>IF(AR$3&gt;A17taxremlife,A17taxvalue-SUM($F688:AQ688),IF(A17taxremlife="N/A","n/a",A17taxvalue/A17taxremlife))</f>
        <v>0</v>
      </c>
      <c r="AS688" s="167">
        <f>IF(AS$3&gt;A17taxremlife,A17taxvalue-SUM($F688:AR688),IF(A17taxremlife="N/A","n/a",A17taxvalue/A17taxremlife))</f>
        <v>0</v>
      </c>
      <c r="AT688" s="167">
        <f>IF(AT$3&gt;A17taxremlife,A17taxvalue-SUM($F688:AS688),IF(A17taxremlife="N/A","n/a",A17taxvalue/A17taxremlife))</f>
        <v>0</v>
      </c>
      <c r="AU688" s="167">
        <f>IF(AU$3&gt;A17taxremlife,A17taxvalue-SUM($F688:AT688),IF(A17taxremlife="N/A","n/a",A17taxvalue/A17taxremlife))</f>
        <v>0</v>
      </c>
      <c r="AV688" s="167">
        <f>IF(AV$3&gt;A17taxremlife,A17taxvalue-SUM($F688:AU688),IF(A17taxremlife="N/A","n/a",A17taxvalue/A17taxremlife))</f>
        <v>0</v>
      </c>
      <c r="AW688" s="167">
        <f>IF(AW$3&gt;A17taxremlife,A17taxvalue-SUM($F688:AV688),IF(A17taxremlife="N/A","n/a",A17taxvalue/A17taxremlife))</f>
        <v>0</v>
      </c>
      <c r="AX688" s="167">
        <f>IF(AX$3&gt;A17taxremlife,A17taxvalue-SUM($F688:AW688),IF(A17taxremlife="N/A","n/a",A17taxvalue/A17taxremlife))</f>
        <v>0</v>
      </c>
      <c r="AY688" s="167">
        <f>IF(AY$3&gt;A17taxremlife,A17taxvalue-SUM($F688:AX688),IF(A17taxremlife="N/A","n/a",A17taxvalue/A17taxremlife))</f>
        <v>0</v>
      </c>
      <c r="AZ688" s="167">
        <f>IF(AZ$3&gt;A17taxremlife,A17taxvalue-SUM($F688:AY688),IF(A17taxremlife="N/A","n/a",A17taxvalue/A17taxremlife))</f>
        <v>0</v>
      </c>
      <c r="BA688" s="167">
        <f>IF(BA$3&gt;A17taxremlife,A17taxvalue-SUM($F688:AZ688),IF(A17taxremlife="N/A","n/a",A17taxvalue/A17taxremlife))</f>
        <v>0</v>
      </c>
      <c r="BB688" s="167">
        <f>IF(BB$3&gt;A17taxremlife,A17taxvalue-SUM($F688:BA688),IF(A17taxremlife="N/A","n/a",A17taxvalue/A17taxremlife))</f>
        <v>0</v>
      </c>
      <c r="BC688" s="167">
        <f>IF(BC$3&gt;A17taxremlife,A17taxvalue-SUM($F688:BB688),IF(A17taxremlife="N/A","n/a",A17taxvalue/A17taxremlife))</f>
        <v>0</v>
      </c>
      <c r="BD688" s="167">
        <f>IF(BD$3&gt;A17taxremlife,A17taxvalue-SUM($F688:BC688),IF(A17taxremlife="N/A","n/a",A17taxvalue/A17taxremlife))</f>
        <v>0</v>
      </c>
      <c r="BE688" s="167">
        <f>IF(BE$3&gt;A17taxremlife,A17taxvalue-SUM($F688:BD688),IF(A17taxremlife="N/A","n/a",A17taxvalue/A17taxremlife))</f>
        <v>0</v>
      </c>
      <c r="BF688" s="167">
        <f>IF(BF$3&gt;A17taxremlife,A17taxvalue-SUM($F688:BE688),IF(A17taxremlife="N/A","n/a",A17taxvalue/A17taxremlife))</f>
        <v>0</v>
      </c>
      <c r="BG688" s="167">
        <f>IF(BG$3&gt;A17taxremlife,A17taxvalue-SUM($F688:BF688),IF(A17taxremlife="N/A","n/a",A17taxvalue/A17taxremlife))</f>
        <v>0</v>
      </c>
      <c r="BH688" s="167">
        <f>IF(BH$3&gt;A17taxremlife,A17taxvalue-SUM($F688:BG688),IF(A17taxremlife="N/A","n/a",A17taxvalue/A17taxremlife))</f>
        <v>0</v>
      </c>
      <c r="BI688" s="167">
        <f>IF(BI$3&gt;A17taxremlife,A17taxvalue-SUM($F688:BH688),IF(A17taxremlife="N/A","n/a",A17taxvalue/A17taxremlife))</f>
        <v>0</v>
      </c>
      <c r="BJ688" s="20"/>
      <c r="BK688" s="20"/>
      <c r="BL688"/>
      <c r="BM688"/>
      <c r="BN688"/>
      <c r="BO688"/>
      <c r="BP688"/>
      <c r="BQ688"/>
      <c r="BR688"/>
      <c r="BS688"/>
      <c r="BT688"/>
      <c r="BU688"/>
      <c r="BV688"/>
      <c r="BW688"/>
      <c r="BX688"/>
      <c r="BY688"/>
      <c r="BZ688"/>
      <c r="CA688"/>
      <c r="CB688"/>
      <c r="CC688"/>
      <c r="CD688"/>
      <c r="CE688"/>
      <c r="CF688"/>
      <c r="CG688"/>
      <c r="CH688"/>
      <c r="CI688"/>
      <c r="CJ688"/>
      <c r="CK688"/>
      <c r="CL688"/>
      <c r="CM688"/>
      <c r="CN688"/>
      <c r="CO688"/>
      <c r="CP688"/>
      <c r="CQ688"/>
      <c r="CR688"/>
      <c r="CS688"/>
      <c r="CT688"/>
      <c r="CU688"/>
      <c r="CV688"/>
      <c r="CW688"/>
      <c r="CX688"/>
      <c r="CY688"/>
      <c r="CZ688"/>
      <c r="DA688"/>
      <c r="DB688"/>
      <c r="DC688"/>
      <c r="DD688"/>
      <c r="DE688"/>
      <c r="DF688"/>
      <c r="DG688"/>
      <c r="DH688"/>
      <c r="DI688"/>
      <c r="DJ688"/>
      <c r="DK688"/>
      <c r="DL688"/>
      <c r="DM688"/>
      <c r="DN688"/>
      <c r="DO688"/>
      <c r="DP688"/>
      <c r="DQ688"/>
      <c r="DR688"/>
      <c r="DS688"/>
      <c r="DT688"/>
      <c r="DU688"/>
      <c r="DV688"/>
      <c r="DW688"/>
      <c r="DX688"/>
      <c r="DY688"/>
      <c r="DZ688"/>
      <c r="EA688"/>
      <c r="EB688"/>
      <c r="EC688"/>
      <c r="ED688"/>
      <c r="EE688"/>
      <c r="EF688"/>
      <c r="EG688"/>
      <c r="EH688"/>
      <c r="EI688"/>
      <c r="EJ688"/>
      <c r="EK688"/>
      <c r="EL688"/>
      <c r="EM688"/>
      <c r="EN688"/>
      <c r="EO688"/>
      <c r="EP688"/>
      <c r="EQ688"/>
      <c r="ER688"/>
      <c r="ES688"/>
      <c r="ET688"/>
      <c r="EU688"/>
      <c r="EV688"/>
      <c r="EW688"/>
      <c r="EX688"/>
      <c r="EY688"/>
      <c r="EZ688"/>
      <c r="FA688"/>
      <c r="FB688"/>
      <c r="FC688"/>
      <c r="FD688"/>
      <c r="FE688"/>
      <c r="FF688"/>
      <c r="FG688"/>
      <c r="FH688"/>
      <c r="FI688"/>
      <c r="FJ688"/>
      <c r="FK688"/>
      <c r="FL688"/>
      <c r="FM688"/>
      <c r="FN688"/>
      <c r="FO688"/>
      <c r="FP688"/>
      <c r="FQ688"/>
      <c r="FR688"/>
      <c r="FS688"/>
      <c r="FT688"/>
      <c r="FU688"/>
      <c r="FV688"/>
      <c r="FW688"/>
      <c r="FX688"/>
      <c r="FY688"/>
      <c r="FZ688"/>
      <c r="GA688"/>
      <c r="GB688"/>
      <c r="GC688"/>
      <c r="GD688"/>
      <c r="GE688"/>
      <c r="GF688"/>
      <c r="GG688"/>
      <c r="GH688"/>
      <c r="GI688"/>
      <c r="GJ688"/>
      <c r="GK688"/>
      <c r="GL688"/>
      <c r="GM688"/>
      <c r="GN688"/>
      <c r="GO688"/>
      <c r="GP688"/>
      <c r="GQ688"/>
      <c r="GR688"/>
      <c r="GS688"/>
      <c r="GT688"/>
      <c r="GU688"/>
      <c r="GV688"/>
      <c r="GW688"/>
      <c r="GX688"/>
      <c r="GY688"/>
      <c r="GZ688"/>
      <c r="HA688"/>
      <c r="HB688"/>
      <c r="HC688"/>
      <c r="HD688"/>
      <c r="HE688"/>
      <c r="HF688"/>
      <c r="HG688"/>
      <c r="HH688"/>
      <c r="HI688"/>
      <c r="HJ688"/>
      <c r="HK688"/>
      <c r="HL688"/>
      <c r="HM688"/>
      <c r="HN688"/>
      <c r="HO688"/>
      <c r="HP688"/>
      <c r="HQ688"/>
      <c r="HR688"/>
      <c r="HS688"/>
      <c r="HT688"/>
      <c r="HU688"/>
      <c r="HV688"/>
      <c r="HW688"/>
      <c r="HX688"/>
      <c r="HY688"/>
      <c r="HZ688"/>
      <c r="IA688"/>
      <c r="IB688"/>
      <c r="IC688"/>
      <c r="ID688"/>
      <c r="IE688"/>
      <c r="IF688"/>
      <c r="IG688"/>
      <c r="IH688"/>
      <c r="II688"/>
      <c r="IJ688"/>
      <c r="IK688"/>
      <c r="IL688"/>
      <c r="IM688"/>
      <c r="IN688"/>
      <c r="IO688"/>
      <c r="IP688"/>
      <c r="IQ688"/>
      <c r="IR688"/>
      <c r="IS688"/>
      <c r="IT688"/>
      <c r="IU688"/>
      <c r="IV688"/>
    </row>
    <row r="689" spans="1:256" s="5" customFormat="1" hidden="1" outlineLevel="2">
      <c r="A689" s="20"/>
      <c r="B689" s="20"/>
      <c r="C689" s="38"/>
      <c r="D689" s="641" t="s">
        <v>71</v>
      </c>
      <c r="E689" s="287">
        <v>0</v>
      </c>
      <c r="F689" s="40"/>
      <c r="G689" s="168"/>
      <c r="H689" s="168"/>
      <c r="I689" s="168"/>
      <c r="J689" s="168"/>
      <c r="K689" s="168"/>
      <c r="L689" s="168"/>
      <c r="M689" s="168"/>
      <c r="N689" s="168"/>
      <c r="O689" s="168"/>
      <c r="P689" s="168"/>
      <c r="Q689" s="168"/>
      <c r="R689" s="168"/>
      <c r="S689" s="168"/>
      <c r="T689" s="168"/>
      <c r="U689" s="168"/>
      <c r="V689" s="168"/>
      <c r="W689" s="168"/>
      <c r="X689" s="168"/>
      <c r="Y689" s="168"/>
      <c r="Z689" s="168"/>
      <c r="AA689" s="168"/>
      <c r="AB689" s="168"/>
      <c r="AC689" s="168"/>
      <c r="AD689" s="168"/>
      <c r="AE689" s="168"/>
      <c r="AF689" s="168"/>
      <c r="AG689" s="168"/>
      <c r="AH689" s="168"/>
      <c r="AI689" s="168"/>
      <c r="AJ689" s="168"/>
      <c r="AK689" s="168"/>
      <c r="AL689" s="168"/>
      <c r="AM689" s="168"/>
      <c r="AN689" s="168"/>
      <c r="AO689" s="168"/>
      <c r="AP689" s="168"/>
      <c r="AQ689" s="168"/>
      <c r="AR689" s="168"/>
      <c r="AS689" s="168"/>
      <c r="AT689" s="168"/>
      <c r="AU689" s="168"/>
      <c r="AV689" s="168"/>
      <c r="AW689" s="168"/>
      <c r="AX689" s="168"/>
      <c r="AY689" s="168"/>
      <c r="AZ689" s="168"/>
      <c r="BA689" s="168"/>
      <c r="BB689" s="168"/>
      <c r="BC689" s="168"/>
      <c r="BD689" s="168"/>
      <c r="BE689" s="168"/>
      <c r="BF689" s="168"/>
      <c r="BG689" s="168"/>
      <c r="BH689" s="168"/>
      <c r="BI689" s="168"/>
      <c r="BJ689" s="20"/>
      <c r="BK689" s="20"/>
      <c r="BL689"/>
      <c r="BM689"/>
      <c r="BN689"/>
      <c r="BO689"/>
      <c r="BP689"/>
      <c r="BQ689"/>
      <c r="BR689"/>
      <c r="BS689"/>
      <c r="BT689"/>
      <c r="BU689"/>
      <c r="BV689"/>
      <c r="BW689"/>
      <c r="BX689"/>
      <c r="BY689"/>
      <c r="BZ689"/>
      <c r="CA689"/>
      <c r="CB689"/>
      <c r="CC689"/>
      <c r="CD689"/>
      <c r="CE689"/>
      <c r="CF689"/>
      <c r="CG689"/>
      <c r="CH689"/>
      <c r="CI689"/>
      <c r="CJ689"/>
      <c r="CK689"/>
      <c r="CL689"/>
      <c r="CM689"/>
      <c r="CN689"/>
      <c r="CO689"/>
      <c r="CP689"/>
      <c r="CQ689"/>
      <c r="CR689"/>
      <c r="CS689"/>
      <c r="CT689"/>
      <c r="CU689"/>
      <c r="CV689"/>
      <c r="CW689"/>
      <c r="CX689"/>
      <c r="CY689"/>
      <c r="CZ689"/>
      <c r="DA689"/>
      <c r="DB689"/>
      <c r="DC689"/>
      <c r="DD689"/>
      <c r="DE689"/>
      <c r="DF689"/>
      <c r="DG689"/>
      <c r="DH689"/>
      <c r="DI689"/>
      <c r="DJ689"/>
      <c r="DK689"/>
      <c r="DL689"/>
      <c r="DM689"/>
      <c r="DN689"/>
      <c r="DO689"/>
      <c r="DP689"/>
      <c r="DQ689"/>
      <c r="DR689"/>
      <c r="DS689"/>
      <c r="DT689"/>
      <c r="DU689"/>
      <c r="DV689"/>
      <c r="DW689"/>
      <c r="DX689"/>
      <c r="DY689"/>
      <c r="DZ689"/>
      <c r="EA689"/>
      <c r="EB689"/>
      <c r="EC689"/>
      <c r="ED689"/>
      <c r="EE689"/>
      <c r="EF689"/>
      <c r="EG689"/>
      <c r="EH689"/>
      <c r="EI689"/>
      <c r="EJ689"/>
      <c r="EK689"/>
      <c r="EL689"/>
      <c r="EM689"/>
      <c r="EN689"/>
      <c r="EO689"/>
      <c r="EP689"/>
      <c r="EQ689"/>
      <c r="ER689"/>
      <c r="ES689"/>
      <c r="ET689"/>
      <c r="EU689"/>
      <c r="EV689"/>
      <c r="EW689"/>
      <c r="EX689"/>
      <c r="EY689"/>
      <c r="EZ689"/>
      <c r="FA689"/>
      <c r="FB689"/>
      <c r="FC689"/>
      <c r="FD689"/>
      <c r="FE689"/>
      <c r="FF689"/>
      <c r="FG689"/>
      <c r="FH689"/>
      <c r="FI689"/>
      <c r="FJ689"/>
      <c r="FK689"/>
      <c r="FL689"/>
      <c r="FM689"/>
      <c r="FN689"/>
      <c r="FO689"/>
      <c r="FP689"/>
      <c r="FQ689"/>
      <c r="FR689"/>
      <c r="FS689"/>
      <c r="FT689"/>
      <c r="FU689"/>
      <c r="FV689"/>
      <c r="FW689"/>
      <c r="FX689"/>
      <c r="FY689"/>
      <c r="FZ689"/>
      <c r="GA689"/>
      <c r="GB689"/>
      <c r="GC689"/>
      <c r="GD689"/>
      <c r="GE689"/>
      <c r="GF689"/>
      <c r="GG689"/>
      <c r="GH689"/>
      <c r="GI689"/>
      <c r="GJ689"/>
      <c r="GK689"/>
      <c r="GL689"/>
      <c r="GM689"/>
      <c r="GN689"/>
      <c r="GO689"/>
      <c r="GP689"/>
      <c r="GQ689"/>
      <c r="GR689"/>
      <c r="GS689"/>
      <c r="GT689"/>
      <c r="GU689"/>
      <c r="GV689"/>
      <c r="GW689"/>
      <c r="GX689"/>
      <c r="GY689"/>
      <c r="GZ689"/>
      <c r="HA689"/>
      <c r="HB689"/>
      <c r="HC689"/>
      <c r="HD689"/>
      <c r="HE689"/>
      <c r="HF689"/>
      <c r="HG689"/>
      <c r="HH689"/>
      <c r="HI689"/>
      <c r="HJ689"/>
      <c r="HK689"/>
      <c r="HL689"/>
      <c r="HM689"/>
      <c r="HN689"/>
      <c r="HO689"/>
      <c r="HP689"/>
      <c r="HQ689"/>
      <c r="HR689"/>
      <c r="HS689"/>
      <c r="HT689"/>
      <c r="HU689"/>
      <c r="HV689"/>
      <c r="HW689"/>
      <c r="HX689"/>
      <c r="HY689"/>
      <c r="HZ689"/>
      <c r="IA689"/>
      <c r="IB689"/>
      <c r="IC689"/>
      <c r="ID689"/>
      <c r="IE689"/>
      <c r="IF689"/>
      <c r="IG689"/>
      <c r="IH689"/>
      <c r="II689"/>
      <c r="IJ689"/>
      <c r="IK689"/>
      <c r="IL689"/>
      <c r="IM689"/>
      <c r="IN689"/>
      <c r="IO689"/>
      <c r="IP689"/>
      <c r="IQ689"/>
      <c r="IR689"/>
      <c r="IS689"/>
      <c r="IT689"/>
      <c r="IU689"/>
      <c r="IV689"/>
    </row>
    <row r="690" spans="1:256" s="5" customFormat="1" hidden="1" outlineLevel="2">
      <c r="A690" s="20"/>
      <c r="B690" s="20"/>
      <c r="C690" s="38"/>
      <c r="D690" s="641"/>
      <c r="E690" s="287">
        <v>1</v>
      </c>
      <c r="F690" s="40"/>
      <c r="G690" s="312"/>
      <c r="H690" s="168">
        <f>IF(A17taxstdlife="n/a","n/a",IF(H$3&gt;(A17taxstdlife+$E690),((Input!$G$159+Input!$G$125)*$G$7)-SUM($G690:G690),((Input!$G$159+Input!$G$125)*$G$7)/A17taxstdlife))</f>
        <v>0</v>
      </c>
      <c r="I690" s="168">
        <f>IF(A17taxstdlife="n/a","n/a",IF(I$3&gt;(A17taxstdlife+$E690),((Input!$G$159+Input!$G$125)*$G$7)-SUM($G690:H690),((Input!$G$159+Input!$G$125)*$G$7)/A17taxstdlife))</f>
        <v>0</v>
      </c>
      <c r="J690" s="168">
        <f>IF(A17taxstdlife="n/a","n/a",IF(J$3&gt;(A17taxstdlife+$E690),((Input!$G$159+Input!$G$125)*$G$7)-SUM($G690:I690),((Input!$G$159+Input!$G$125)*$G$7)/A17taxstdlife))</f>
        <v>0</v>
      </c>
      <c r="K690" s="168">
        <f>IF(A17taxstdlife="n/a","n/a",IF(K$3&gt;(A17taxstdlife+$E690),((Input!$G$159+Input!$G$125)*$G$7)-SUM($G690:J690),((Input!$G$159+Input!$G$125)*$G$7)/A17taxstdlife))</f>
        <v>0</v>
      </c>
      <c r="L690" s="168">
        <f>IF(A17taxstdlife="n/a","n/a",IF(L$3&gt;(A17taxstdlife+$E690),((Input!$G$159+Input!$G$125)*$G$7)-SUM($G690:K690),((Input!$G$159+Input!$G$125)*$G$7)/A17taxstdlife))</f>
        <v>0</v>
      </c>
      <c r="M690" s="168">
        <f>IF(A17taxstdlife="n/a","n/a",IF(M$3&gt;(A17taxstdlife+$E690),((Input!$G$159+Input!$G$125)*$G$7)-SUM($G690:L690),((Input!$G$159+Input!$G$125)*$G$7)/A17taxstdlife))</f>
        <v>0</v>
      </c>
      <c r="N690" s="168">
        <f>IF(A17taxstdlife="n/a","n/a",IF(N$3&gt;(A17taxstdlife+$E690),((Input!$G$159+Input!$G$125)*$G$7)-SUM($G690:M690),((Input!$G$159+Input!$G$125)*$G$7)/A17taxstdlife))</f>
        <v>0</v>
      </c>
      <c r="O690" s="168">
        <f>IF(A17taxstdlife="n/a","n/a",IF(O$3&gt;(A17taxstdlife+$E690),((Input!$G$159+Input!$G$125)*$G$7)-SUM($G690:N690),((Input!$G$159+Input!$G$125)*$G$7)/A17taxstdlife))</f>
        <v>0</v>
      </c>
      <c r="P690" s="168">
        <f>IF(A17taxstdlife="n/a","n/a",IF(P$3&gt;(A17taxstdlife+$E690),((Input!$G$159+Input!$G$125)*$G$7)-SUM($G690:O690),((Input!$G$159+Input!$G$125)*$G$7)/A17taxstdlife))</f>
        <v>0</v>
      </c>
      <c r="Q690" s="168">
        <f>IF(A17taxstdlife="n/a","n/a",IF(Q$3&gt;(A17taxstdlife+$E690),((Input!$G$159+Input!$G$125)*$G$7)-SUM($G690:P690),((Input!$G$159+Input!$G$125)*$G$7)/A17taxstdlife))</f>
        <v>0</v>
      </c>
      <c r="R690" s="168">
        <f>IF(A17taxstdlife="n/a","n/a",IF(R$3&gt;(A17taxstdlife+$E690),((Input!$G$159+Input!$G$125)*$G$7)-SUM($G690:Q690),((Input!$G$159+Input!$G$125)*$G$7)/A17taxstdlife))</f>
        <v>0</v>
      </c>
      <c r="S690" s="168">
        <f>IF(A17taxstdlife="n/a","n/a",IF(S$3&gt;(A17taxstdlife+$E690),((Input!$G$159+Input!$G$125)*$G$7)-SUM($G690:R690),((Input!$G$159+Input!$G$125)*$G$7)/A17taxstdlife))</f>
        <v>0</v>
      </c>
      <c r="T690" s="168">
        <f>IF(A17taxstdlife="n/a","n/a",IF(T$3&gt;(A17taxstdlife+$E690),((Input!$G$159+Input!$G$125)*$G$7)-SUM($G690:S690),((Input!$G$159+Input!$G$125)*$G$7)/A17taxstdlife))</f>
        <v>0</v>
      </c>
      <c r="U690" s="168">
        <f>IF(A17taxstdlife="n/a","n/a",IF(U$3&gt;(A17taxstdlife+$E690),((Input!$G$159+Input!$G$125)*$G$7)-SUM($G690:T690),((Input!$G$159+Input!$G$125)*$G$7)/A17taxstdlife))</f>
        <v>0</v>
      </c>
      <c r="V690" s="168">
        <f>IF(A17taxstdlife="n/a","n/a",IF(V$3&gt;(A17taxstdlife+$E690),((Input!$G$159+Input!$G$125)*$G$7)-SUM($G690:U690),((Input!$G$159+Input!$G$125)*$G$7)/A17taxstdlife))</f>
        <v>0</v>
      </c>
      <c r="W690" s="168">
        <f>IF(A17taxstdlife="n/a","n/a",IF(W$3&gt;(A17taxstdlife+$E690),((Input!$G$159+Input!$G$125)*$G$7)-SUM($G690:V690),((Input!$G$159+Input!$G$125)*$G$7)/A17taxstdlife))</f>
        <v>0</v>
      </c>
      <c r="X690" s="168">
        <f>IF(A17taxstdlife="n/a","n/a",IF(X$3&gt;(A17taxstdlife+$E690),((Input!$G$159+Input!$G$125)*$G$7)-SUM($G690:W690),((Input!$G$159+Input!$G$125)*$G$7)/A17taxstdlife))</f>
        <v>0</v>
      </c>
      <c r="Y690" s="168">
        <f>IF(A17taxstdlife="n/a","n/a",IF(Y$3&gt;(A17taxstdlife+$E690),((Input!$G$159+Input!$G$125)*$G$7)-SUM($G690:X690),((Input!$G$159+Input!$G$125)*$G$7)/A17taxstdlife))</f>
        <v>0</v>
      </c>
      <c r="Z690" s="168">
        <f>IF(A17taxstdlife="n/a","n/a",IF(Z$3&gt;(A17taxstdlife+$E690),((Input!$G$159+Input!$G$125)*$G$7)-SUM($G690:Y690),((Input!$G$159+Input!$G$125)*$G$7)/A17taxstdlife))</f>
        <v>0</v>
      </c>
      <c r="AA690" s="168">
        <f>IF(A17taxstdlife="n/a","n/a",IF(AA$3&gt;(A17taxstdlife+$E690),((Input!$G$159+Input!$G$125)*$G$7)-SUM($G690:Z690),((Input!$G$159+Input!$G$125)*$G$7)/A17taxstdlife))</f>
        <v>0</v>
      </c>
      <c r="AB690" s="168">
        <f>IF(A17taxstdlife="n/a","n/a",IF(AB$3&gt;(A17taxstdlife+$E690),((Input!$G$159+Input!$G$125)*$G$7)-SUM($G690:AA690),((Input!$G$159+Input!$G$125)*$G$7)/A17taxstdlife))</f>
        <v>0</v>
      </c>
      <c r="AC690" s="168">
        <f>IF(A17taxstdlife="n/a","n/a",IF(AC$3&gt;(A17taxstdlife+$E690),((Input!$G$159+Input!$G$125)*$G$7)-SUM($G690:AB690),((Input!$G$159+Input!$G$125)*$G$7)/A17taxstdlife))</f>
        <v>0</v>
      </c>
      <c r="AD690" s="168">
        <f>IF(A17taxstdlife="n/a","n/a",IF(AD$3&gt;(A17taxstdlife+$E690),((Input!$G$159+Input!$G$125)*$G$7)-SUM($G690:AC690),((Input!$G$159+Input!$G$125)*$G$7)/A17taxstdlife))</f>
        <v>0</v>
      </c>
      <c r="AE690" s="168">
        <f>IF(A17taxstdlife="n/a","n/a",IF(AE$3&gt;(A17taxstdlife+$E690),((Input!$G$159+Input!$G$125)*$G$7)-SUM($G690:AD690),((Input!$G$159+Input!$G$125)*$G$7)/A17taxstdlife))</f>
        <v>0</v>
      </c>
      <c r="AF690" s="168">
        <f>IF(A17taxstdlife="n/a","n/a",IF(AF$3&gt;(A17taxstdlife+$E690),((Input!$G$159+Input!$G$125)*$G$7)-SUM($G690:AE690),((Input!$G$159+Input!$G$125)*$G$7)/A17taxstdlife))</f>
        <v>0</v>
      </c>
      <c r="AG690" s="168">
        <f>IF(A17taxstdlife="n/a","n/a",IF(AG$3&gt;(A17taxstdlife+$E690),((Input!$G$159+Input!$G$125)*$G$7)-SUM($G690:AF690),((Input!$G$159+Input!$G$125)*$G$7)/A17taxstdlife))</f>
        <v>0</v>
      </c>
      <c r="AH690" s="168">
        <f>IF(A17taxstdlife="n/a","n/a",IF(AH$3&gt;(A17taxstdlife+$E690),((Input!$G$159+Input!$G$125)*$G$7)-SUM($G690:AG690),((Input!$G$159+Input!$G$125)*$G$7)/A17taxstdlife))</f>
        <v>0</v>
      </c>
      <c r="AI690" s="168">
        <f>IF(A17taxstdlife="n/a","n/a",IF(AI$3&gt;(A17taxstdlife+$E690),((Input!$G$159+Input!$G$125)*$G$7)-SUM($G690:AH690),((Input!$G$159+Input!$G$125)*$G$7)/A17taxstdlife))</f>
        <v>0</v>
      </c>
      <c r="AJ690" s="168">
        <f>IF(A17taxstdlife="n/a","n/a",IF(AJ$3&gt;(A17taxstdlife+$E690),((Input!$G$159+Input!$G$125)*$G$7)-SUM($G690:AI690),((Input!$G$159+Input!$G$125)*$G$7)/A17taxstdlife))</f>
        <v>0</v>
      </c>
      <c r="AK690" s="168">
        <f>IF(A17taxstdlife="n/a","n/a",IF(AK$3&gt;(A17taxstdlife+$E690),((Input!$G$159+Input!$G$125)*$G$7)-SUM($G690:AJ690),((Input!$G$159+Input!$G$125)*$G$7)/A17taxstdlife))</f>
        <v>0</v>
      </c>
      <c r="AL690" s="168">
        <f>IF(A17taxstdlife="n/a","n/a",IF(AL$3&gt;(A17taxstdlife+$E690),((Input!$G$159+Input!$G$125)*$G$7)-SUM($G690:AK690),((Input!$G$159+Input!$G$125)*$G$7)/A17taxstdlife))</f>
        <v>0</v>
      </c>
      <c r="AM690" s="168">
        <f>IF(A17taxstdlife="n/a","n/a",IF(AM$3&gt;(A17taxstdlife+$E690),((Input!$G$159+Input!$G$125)*$G$7)-SUM($G690:AL690),((Input!$G$159+Input!$G$125)*$G$7)/A17taxstdlife))</f>
        <v>0</v>
      </c>
      <c r="AN690" s="168">
        <f>IF(A17taxstdlife="n/a","n/a",IF(AN$3&gt;(A17taxstdlife+$E690),((Input!$G$159+Input!$G$125)*$G$7)-SUM($G690:AM690),((Input!$G$159+Input!$G$125)*$G$7)/A17taxstdlife))</f>
        <v>0</v>
      </c>
      <c r="AO690" s="168">
        <f>IF(A17taxstdlife="n/a","n/a",IF(AO$3&gt;(A17taxstdlife+$E690),((Input!$G$159+Input!$G$125)*$G$7)-SUM($G690:AN690),((Input!$G$159+Input!$G$125)*$G$7)/A17taxstdlife))</f>
        <v>0</v>
      </c>
      <c r="AP690" s="168">
        <f>IF(A17taxstdlife="n/a","n/a",IF(AP$3&gt;(A17taxstdlife+$E690),((Input!$G$159+Input!$G$125)*$G$7)-SUM($G690:AO690),((Input!$G$159+Input!$G$125)*$G$7)/A17taxstdlife))</f>
        <v>0</v>
      </c>
      <c r="AQ690" s="168">
        <f>IF(A17taxstdlife="n/a","n/a",IF(AQ$3&gt;(A17taxstdlife+$E690),((Input!$G$159+Input!$G$125)*$G$7)-SUM($G690:AP690),((Input!$G$159+Input!$G$125)*$G$7)/A17taxstdlife))</f>
        <v>0</v>
      </c>
      <c r="AR690" s="168">
        <f>IF(A17taxstdlife="n/a","n/a",IF(AR$3&gt;(A17taxstdlife+$E690),((Input!$G$159+Input!$G$125)*$G$7)-SUM($G690:AQ690),((Input!$G$159+Input!$G$125)*$G$7)/A17taxstdlife))</f>
        <v>0</v>
      </c>
      <c r="AS690" s="168">
        <f>IF(A17taxstdlife="n/a","n/a",IF(AS$3&gt;(A17taxstdlife+$E690),((Input!$G$159+Input!$G$125)*$G$7)-SUM($G690:AR690),((Input!$G$159+Input!$G$125)*$G$7)/A17taxstdlife))</f>
        <v>0</v>
      </c>
      <c r="AT690" s="168">
        <f>IF(A17taxstdlife="n/a","n/a",IF(AT$3&gt;(A17taxstdlife+$E690),((Input!$G$159+Input!$G$125)*$G$7)-SUM($G690:AS690),((Input!$G$159+Input!$G$125)*$G$7)/A17taxstdlife))</f>
        <v>0</v>
      </c>
      <c r="AU690" s="168">
        <f>IF(A17taxstdlife="n/a","n/a",IF(AU$3&gt;(A17taxstdlife+$E690),((Input!$G$159+Input!$G$125)*$G$7)-SUM($G690:AT690),((Input!$G$159+Input!$G$125)*$G$7)/A17taxstdlife))</f>
        <v>0</v>
      </c>
      <c r="AV690" s="168">
        <f>IF(A17taxstdlife="n/a","n/a",IF(AV$3&gt;(A17taxstdlife+$E690),((Input!$G$159+Input!$G$125)*$G$7)-SUM($G690:AU690),((Input!$G$159+Input!$G$125)*$G$7)/A17taxstdlife))</f>
        <v>0</v>
      </c>
      <c r="AW690" s="168">
        <f>IF(A17taxstdlife="n/a","n/a",IF(AW$3&gt;(A17taxstdlife+$E690),((Input!$G$159+Input!$G$125)*$G$7)-SUM($G690:AV690),((Input!$G$159+Input!$G$125)*$G$7)/A17taxstdlife))</f>
        <v>0</v>
      </c>
      <c r="AX690" s="168">
        <f>IF(A17taxstdlife="n/a","n/a",IF(AX$3&gt;(A17taxstdlife+$E690),((Input!$G$159+Input!$G$125)*$G$7)-SUM($G690:AW690),((Input!$G$159+Input!$G$125)*$G$7)/A17taxstdlife))</f>
        <v>0</v>
      </c>
      <c r="AY690" s="168">
        <f>IF(A17taxstdlife="n/a","n/a",IF(AY$3&gt;(A17taxstdlife+$E690),((Input!$G$159+Input!$G$125)*$G$7)-SUM($G690:AX690),((Input!$G$159+Input!$G$125)*$G$7)/A17taxstdlife))</f>
        <v>0</v>
      </c>
      <c r="AZ690" s="168">
        <f>IF(A17taxstdlife="n/a","n/a",IF(AZ$3&gt;(A17taxstdlife+$E690),((Input!$G$159+Input!$G$125)*$G$7)-SUM($G690:AY690),((Input!$G$159+Input!$G$125)*$G$7)/A17taxstdlife))</f>
        <v>0</v>
      </c>
      <c r="BA690" s="168">
        <f>IF(A17taxstdlife="n/a","n/a",IF(BA$3&gt;(A17taxstdlife+$E690),((Input!$G$159+Input!$G$125)*$G$7)-SUM($G690:AZ690),((Input!$G$159+Input!$G$125)*$G$7)/A17taxstdlife))</f>
        <v>0</v>
      </c>
      <c r="BB690" s="168">
        <f>IF(A17taxstdlife="n/a","n/a",IF(BB$3&gt;(A17taxstdlife+$E690),((Input!$G$159+Input!$G$125)*$G$7)-SUM($G690:BA690),((Input!$G$159+Input!$G$125)*$G$7)/A17taxstdlife))</f>
        <v>0</v>
      </c>
      <c r="BC690" s="168">
        <f>IF(A17taxstdlife="n/a","n/a",IF(BC$3&gt;(A17taxstdlife+$E690),((Input!$G$159+Input!$G$125)*$G$7)-SUM($G690:BB690),((Input!$G$159+Input!$G$125)*$G$7)/A17taxstdlife))</f>
        <v>0</v>
      </c>
      <c r="BD690" s="168">
        <f>IF(A17taxstdlife="n/a","n/a",IF(BD$3&gt;(A17taxstdlife+$E690),((Input!$G$159+Input!$G$125)*$G$7)-SUM($G690:BC690),((Input!$G$159+Input!$G$125)*$G$7)/A17taxstdlife))</f>
        <v>0</v>
      </c>
      <c r="BE690" s="168">
        <f>IF(A17taxstdlife="n/a","n/a",IF(BE$3&gt;(A17taxstdlife+$E690),((Input!$G$159+Input!$G$125)*$G$7)-SUM($G690:BD690),((Input!$G$159+Input!$G$125)*$G$7)/A17taxstdlife))</f>
        <v>0</v>
      </c>
      <c r="BF690" s="168">
        <f>IF(A17taxstdlife="n/a","n/a",IF(BF$3&gt;(A17taxstdlife+$E690),((Input!$G$159+Input!$G$125)*$G$7)-SUM($G690:BE690),((Input!$G$159+Input!$G$125)*$G$7)/A17taxstdlife))</f>
        <v>0</v>
      </c>
      <c r="BG690" s="168">
        <f>IF(A17taxstdlife="n/a","n/a",IF(BG$3&gt;(A17taxstdlife+$E690),((Input!$G$159+Input!$G$125)*$G$7)-SUM($G690:BF690),((Input!$G$159+Input!$G$125)*$G$7)/A17taxstdlife))</f>
        <v>0</v>
      </c>
      <c r="BH690" s="168">
        <f>IF(A17taxstdlife="n/a","n/a",IF(BH$3&gt;(A17taxstdlife+$E690),((Input!$G$159+Input!$G$125)*$G$7)-SUM($G690:BG690),((Input!$G$159+Input!$G$125)*$G$7)/A17taxstdlife))</f>
        <v>0</v>
      </c>
      <c r="BI690" s="168">
        <f>IF(A17taxstdlife="n/a","n/a",IF(BI$3&gt;(A17taxstdlife+$E690),((Input!$G$159+Input!$G$125)*$G$7)-SUM($G690:BH690),((Input!$G$159+Input!$G$125)*$G$7)/A17taxstdlife))</f>
        <v>0</v>
      </c>
      <c r="BJ690" s="20"/>
      <c r="BK690" s="20"/>
      <c r="BL690"/>
      <c r="BM690"/>
      <c r="BN690"/>
      <c r="BO690"/>
      <c r="BP690"/>
      <c r="BQ690"/>
      <c r="BR690"/>
      <c r="BS690"/>
      <c r="BT690"/>
      <c r="BU690"/>
      <c r="BV690"/>
      <c r="BW690"/>
      <c r="BX690"/>
      <c r="BY690"/>
      <c r="BZ690"/>
      <c r="CA690"/>
      <c r="CB690"/>
      <c r="CC690"/>
      <c r="CD690"/>
      <c r="CE690"/>
      <c r="CF690"/>
      <c r="CG690"/>
      <c r="CH690"/>
      <c r="CI690"/>
      <c r="CJ690"/>
      <c r="CK690"/>
      <c r="CL690"/>
      <c r="CM690"/>
      <c r="CN690"/>
      <c r="CO690"/>
      <c r="CP690"/>
      <c r="CQ690"/>
      <c r="CR690"/>
      <c r="CS690"/>
      <c r="CT690"/>
      <c r="CU690"/>
      <c r="CV690"/>
      <c r="CW690"/>
      <c r="CX690"/>
      <c r="CY690"/>
      <c r="CZ690"/>
      <c r="DA690"/>
      <c r="DB690"/>
      <c r="DC690"/>
      <c r="DD690"/>
      <c r="DE690"/>
      <c r="DF690"/>
      <c r="DG690"/>
      <c r="DH690"/>
      <c r="DI690"/>
      <c r="DJ690"/>
      <c r="DK690"/>
      <c r="DL690"/>
      <c r="DM690"/>
      <c r="DN690"/>
      <c r="DO690"/>
      <c r="DP690"/>
      <c r="DQ690"/>
      <c r="DR690"/>
      <c r="DS690"/>
      <c r="DT690"/>
      <c r="DU690"/>
      <c r="DV690"/>
      <c r="DW690"/>
      <c r="DX690"/>
      <c r="DY690"/>
      <c r="DZ690"/>
      <c r="EA690"/>
      <c r="EB690"/>
      <c r="EC690"/>
      <c r="ED690"/>
      <c r="EE690"/>
      <c r="EF690"/>
      <c r="EG690"/>
      <c r="EH690"/>
      <c r="EI690"/>
      <c r="EJ690"/>
      <c r="EK690"/>
      <c r="EL690"/>
      <c r="EM690"/>
      <c r="EN690"/>
      <c r="EO690"/>
      <c r="EP690"/>
      <c r="EQ690"/>
      <c r="ER690"/>
      <c r="ES690"/>
      <c r="ET690"/>
      <c r="EU690"/>
      <c r="EV690"/>
      <c r="EW690"/>
      <c r="EX690"/>
      <c r="EY690"/>
      <c r="EZ690"/>
      <c r="FA690"/>
      <c r="FB690"/>
      <c r="FC690"/>
      <c r="FD690"/>
      <c r="FE690"/>
      <c r="FF690"/>
      <c r="FG690"/>
      <c r="FH690"/>
      <c r="FI690"/>
      <c r="FJ690"/>
      <c r="FK690"/>
      <c r="FL690"/>
      <c r="FM690"/>
      <c r="FN690"/>
      <c r="FO690"/>
      <c r="FP690"/>
      <c r="FQ690"/>
      <c r="FR690"/>
      <c r="FS690"/>
      <c r="FT690"/>
      <c r="FU690"/>
      <c r="FV690"/>
      <c r="FW690"/>
      <c r="FX690"/>
      <c r="FY690"/>
      <c r="FZ690"/>
      <c r="GA690"/>
      <c r="GB690"/>
      <c r="GC690"/>
      <c r="GD690"/>
      <c r="GE690"/>
      <c r="GF690"/>
      <c r="GG690"/>
      <c r="GH690"/>
      <c r="GI690"/>
      <c r="GJ690"/>
      <c r="GK690"/>
      <c r="GL690"/>
      <c r="GM690"/>
      <c r="GN690"/>
      <c r="GO690"/>
      <c r="GP690"/>
      <c r="GQ690"/>
      <c r="GR690"/>
      <c r="GS690"/>
      <c r="GT690"/>
      <c r="GU690"/>
      <c r="GV690"/>
      <c r="GW690"/>
      <c r="GX690"/>
      <c r="GY690"/>
      <c r="GZ690"/>
      <c r="HA690"/>
      <c r="HB690"/>
      <c r="HC690"/>
      <c r="HD690"/>
      <c r="HE690"/>
      <c r="HF690"/>
      <c r="HG690"/>
      <c r="HH690"/>
      <c r="HI690"/>
      <c r="HJ690"/>
      <c r="HK690"/>
      <c r="HL690"/>
      <c r="HM690"/>
      <c r="HN690"/>
      <c r="HO690"/>
      <c r="HP690"/>
      <c r="HQ690"/>
      <c r="HR690"/>
      <c r="HS690"/>
      <c r="HT690"/>
      <c r="HU690"/>
      <c r="HV690"/>
      <c r="HW690"/>
      <c r="HX690"/>
      <c r="HY690"/>
      <c r="HZ690"/>
      <c r="IA690"/>
      <c r="IB690"/>
      <c r="IC690"/>
      <c r="ID690"/>
      <c r="IE690"/>
      <c r="IF690"/>
      <c r="IG690"/>
      <c r="IH690"/>
      <c r="II690"/>
      <c r="IJ690"/>
      <c r="IK690"/>
      <c r="IL690"/>
      <c r="IM690"/>
      <c r="IN690"/>
      <c r="IO690"/>
      <c r="IP690"/>
      <c r="IQ690"/>
      <c r="IR690"/>
      <c r="IS690"/>
      <c r="IT690"/>
      <c r="IU690"/>
      <c r="IV690"/>
    </row>
    <row r="691" spans="1:256" s="5" customFormat="1" hidden="1" outlineLevel="2">
      <c r="A691" s="20"/>
      <c r="B691" s="20"/>
      <c r="C691" s="38"/>
      <c r="D691" s="641"/>
      <c r="E691" s="287">
        <v>2</v>
      </c>
      <c r="F691" s="40"/>
      <c r="G691" s="313"/>
      <c r="H691" s="314"/>
      <c r="I691" s="168">
        <f>IF(A17taxstdlife="n/a","n/a",IF(I$3&gt;(A17taxstdlife+$E691),((Input!$H$159+Input!$H$125)*$H$7)-SUM($H691:H691),((Input!$H$159+Input!$H$125)*$H$7)/A17taxstdlife))</f>
        <v>0</v>
      </c>
      <c r="J691" s="168">
        <f>IF(A17taxstdlife="n/a","n/a",IF(J$3&gt;(A17taxstdlife+$E691),((Input!$H$159+Input!$H$125)*$H$7)-SUM($H691:I691),((Input!$H$159+Input!$H$125)*$H$7)/A17taxstdlife))</f>
        <v>0</v>
      </c>
      <c r="K691" s="168">
        <f>IF(A17taxstdlife="n/a","n/a",IF(K$3&gt;(A17taxstdlife+$E691),((Input!$H$159+Input!$H$125)*$H$7)-SUM($H691:J691),((Input!$H$159+Input!$H$125)*$H$7)/A17taxstdlife))</f>
        <v>0</v>
      </c>
      <c r="L691" s="168">
        <f>IF(A17taxstdlife="n/a","n/a",IF(L$3&gt;(A17taxstdlife+$E691),((Input!$H$159+Input!$H$125)*$H$7)-SUM($H691:K691),((Input!$H$159+Input!$H$125)*$H$7)/A17taxstdlife))</f>
        <v>0</v>
      </c>
      <c r="M691" s="168">
        <f>IF(A17taxstdlife="n/a","n/a",IF(M$3&gt;(A17taxstdlife+$E691),((Input!$H$159+Input!$H$125)*$H$7)-SUM($H691:L691),((Input!$H$159+Input!$H$125)*$H$7)/A17taxstdlife))</f>
        <v>0</v>
      </c>
      <c r="N691" s="168">
        <f>IF(A17taxstdlife="n/a","n/a",IF(N$3&gt;(A17taxstdlife+$E691),((Input!$H$159+Input!$H$125)*$H$7)-SUM($H691:M691),((Input!$H$159+Input!$H$125)*$H$7)/A17taxstdlife))</f>
        <v>0</v>
      </c>
      <c r="O691" s="168">
        <f>IF(A17taxstdlife="n/a","n/a",IF(O$3&gt;(A17taxstdlife+$E691),((Input!$H$159+Input!$H$125)*$H$7)-SUM($H691:N691),((Input!$H$159+Input!$H$125)*$H$7)/A17taxstdlife))</f>
        <v>0</v>
      </c>
      <c r="P691" s="168">
        <f>IF(A17taxstdlife="n/a","n/a",IF(P$3&gt;(A17taxstdlife+$E691),((Input!$H$159+Input!$H$125)*$H$7)-SUM($H691:O691),((Input!$H$159+Input!$H$125)*$H$7)/A17taxstdlife))</f>
        <v>0</v>
      </c>
      <c r="Q691" s="168">
        <f>IF(A17taxstdlife="n/a","n/a",IF(Q$3&gt;(A17taxstdlife+$E691),((Input!$H$159+Input!$H$125)*$H$7)-SUM($H691:P691),((Input!$H$159+Input!$H$125)*$H$7)/A17taxstdlife))</f>
        <v>0</v>
      </c>
      <c r="R691" s="168">
        <f>IF(A17taxstdlife="n/a","n/a",IF(R$3&gt;(A17taxstdlife+$E691),((Input!$H$159+Input!$H$125)*$H$7)-SUM($H691:Q691),((Input!$H$159+Input!$H$125)*$H$7)/A17taxstdlife))</f>
        <v>0</v>
      </c>
      <c r="S691" s="168">
        <f>IF(A17taxstdlife="n/a","n/a",IF(S$3&gt;(A17taxstdlife+$E691),((Input!$H$159+Input!$H$125)*$H$7)-SUM($H691:R691),((Input!$H$159+Input!$H$125)*$H$7)/A17taxstdlife))</f>
        <v>0</v>
      </c>
      <c r="T691" s="168">
        <f>IF(A17taxstdlife="n/a","n/a",IF(T$3&gt;(A17taxstdlife+$E691),((Input!$H$159+Input!$H$125)*$H$7)-SUM($H691:S691),((Input!$H$159+Input!$H$125)*$H$7)/A17taxstdlife))</f>
        <v>0</v>
      </c>
      <c r="U691" s="168">
        <f>IF(A17taxstdlife="n/a","n/a",IF(U$3&gt;(A17taxstdlife+$E691),((Input!$H$159+Input!$H$125)*$H$7)-SUM($H691:T691),((Input!$H$159+Input!$H$125)*$H$7)/A17taxstdlife))</f>
        <v>0</v>
      </c>
      <c r="V691" s="168">
        <f>IF(A17taxstdlife="n/a","n/a",IF(V$3&gt;(A17taxstdlife+$E691),((Input!$H$159+Input!$H$125)*$H$7)-SUM($H691:U691),((Input!$H$159+Input!$H$125)*$H$7)/A17taxstdlife))</f>
        <v>0</v>
      </c>
      <c r="W691" s="168">
        <f>IF(A17taxstdlife="n/a","n/a",IF(W$3&gt;(A17taxstdlife+$E691),((Input!$H$159+Input!$H$125)*$H$7)-SUM($H691:V691),((Input!$H$159+Input!$H$125)*$H$7)/A17taxstdlife))</f>
        <v>0</v>
      </c>
      <c r="X691" s="168">
        <f>IF(A17taxstdlife="n/a","n/a",IF(X$3&gt;(A17taxstdlife+$E691),((Input!$H$159+Input!$H$125)*$H$7)-SUM($H691:W691),((Input!$H$159+Input!$H$125)*$H$7)/A17taxstdlife))</f>
        <v>0</v>
      </c>
      <c r="Y691" s="168">
        <f>IF(A17taxstdlife="n/a","n/a",IF(Y$3&gt;(A17taxstdlife+$E691),((Input!$H$159+Input!$H$125)*$H$7)-SUM($H691:X691),((Input!$H$159+Input!$H$125)*$H$7)/A17taxstdlife))</f>
        <v>0</v>
      </c>
      <c r="Z691" s="168">
        <f>IF(A17taxstdlife="n/a","n/a",IF(Z$3&gt;(A17taxstdlife+$E691),((Input!$H$159+Input!$H$125)*$H$7)-SUM($H691:Y691),((Input!$H$159+Input!$H$125)*$H$7)/A17taxstdlife))</f>
        <v>0</v>
      </c>
      <c r="AA691" s="168">
        <f>IF(A17taxstdlife="n/a","n/a",IF(AA$3&gt;(A17taxstdlife+$E691),((Input!$H$159+Input!$H$125)*$H$7)-SUM($H691:Z691),((Input!$H$159+Input!$H$125)*$H$7)/A17taxstdlife))</f>
        <v>0</v>
      </c>
      <c r="AB691" s="168">
        <f>IF(A17taxstdlife="n/a","n/a",IF(AB$3&gt;(A17taxstdlife+$E691),((Input!$H$159+Input!$H$125)*$H$7)-SUM($H691:AA691),((Input!$H$159+Input!$H$125)*$H$7)/A17taxstdlife))</f>
        <v>0</v>
      </c>
      <c r="AC691" s="168">
        <f>IF(A17taxstdlife="n/a","n/a",IF(AC$3&gt;(A17taxstdlife+$E691),((Input!$H$159+Input!$H$125)*$H$7)-SUM($H691:AB691),((Input!$H$159+Input!$H$125)*$H$7)/A17taxstdlife))</f>
        <v>0</v>
      </c>
      <c r="AD691" s="168">
        <f>IF(A17taxstdlife="n/a","n/a",IF(AD$3&gt;(A17taxstdlife+$E691),((Input!$H$159+Input!$H$125)*$H$7)-SUM($H691:AC691),((Input!$H$159+Input!$H$125)*$H$7)/A17taxstdlife))</f>
        <v>0</v>
      </c>
      <c r="AE691" s="168">
        <f>IF(A17taxstdlife="n/a","n/a",IF(AE$3&gt;(A17taxstdlife+$E691),((Input!$H$159+Input!$H$125)*$H$7)-SUM($H691:AD691),((Input!$H$159+Input!$H$125)*$H$7)/A17taxstdlife))</f>
        <v>0</v>
      </c>
      <c r="AF691" s="168">
        <f>IF(A17taxstdlife="n/a","n/a",IF(AF$3&gt;(A17taxstdlife+$E691),((Input!$H$159+Input!$H$125)*$H$7)-SUM($H691:AE691),((Input!$H$159+Input!$H$125)*$H$7)/A17taxstdlife))</f>
        <v>0</v>
      </c>
      <c r="AG691" s="168">
        <f>IF(A17taxstdlife="n/a","n/a",IF(AG$3&gt;(A17taxstdlife+$E691),((Input!$H$159+Input!$H$125)*$H$7)-SUM($H691:AF691),((Input!$H$159+Input!$H$125)*$H$7)/A17taxstdlife))</f>
        <v>0</v>
      </c>
      <c r="AH691" s="168">
        <f>IF(A17taxstdlife="n/a","n/a",IF(AH$3&gt;(A17taxstdlife+$E691),((Input!$H$159+Input!$H$125)*$H$7)-SUM($H691:AG691),((Input!$H$159+Input!$H$125)*$H$7)/A17taxstdlife))</f>
        <v>0</v>
      </c>
      <c r="AI691" s="168">
        <f>IF(A17taxstdlife="n/a","n/a",IF(AI$3&gt;(A17taxstdlife+$E691),((Input!$H$159+Input!$H$125)*$H$7)-SUM($H691:AH691),((Input!$H$159+Input!$H$125)*$H$7)/A17taxstdlife))</f>
        <v>0</v>
      </c>
      <c r="AJ691" s="168">
        <f>IF(A17taxstdlife="n/a","n/a",IF(AJ$3&gt;(A17taxstdlife+$E691),((Input!$H$159+Input!$H$125)*$H$7)-SUM($H691:AI691),((Input!$H$159+Input!$H$125)*$H$7)/A17taxstdlife))</f>
        <v>0</v>
      </c>
      <c r="AK691" s="168">
        <f>IF(A17taxstdlife="n/a","n/a",IF(AK$3&gt;(A17taxstdlife+$E691),((Input!$H$159+Input!$H$125)*$H$7)-SUM($H691:AJ691),((Input!$H$159+Input!$H$125)*$H$7)/A17taxstdlife))</f>
        <v>0</v>
      </c>
      <c r="AL691" s="168">
        <f>IF(A17taxstdlife="n/a","n/a",IF(AL$3&gt;(A17taxstdlife+$E691),((Input!$H$159+Input!$H$125)*$H$7)-SUM($H691:AK691),((Input!$H$159+Input!$H$125)*$H$7)/A17taxstdlife))</f>
        <v>0</v>
      </c>
      <c r="AM691" s="168">
        <f>IF(A17taxstdlife="n/a","n/a",IF(AM$3&gt;(A17taxstdlife+$E691),((Input!$H$159+Input!$H$125)*$H$7)-SUM($H691:AL691),((Input!$H$159+Input!$H$125)*$H$7)/A17taxstdlife))</f>
        <v>0</v>
      </c>
      <c r="AN691" s="168">
        <f>IF(A17taxstdlife="n/a","n/a",IF(AN$3&gt;(A17taxstdlife+$E691),((Input!$H$159+Input!$H$125)*$H$7)-SUM($H691:AM691),((Input!$H$159+Input!$H$125)*$H$7)/A17taxstdlife))</f>
        <v>0</v>
      </c>
      <c r="AO691" s="168">
        <f>IF(A17taxstdlife="n/a","n/a",IF(AO$3&gt;(A17taxstdlife+$E691),((Input!$H$159+Input!$H$125)*$H$7)-SUM($H691:AN691),((Input!$H$159+Input!$H$125)*$H$7)/A17taxstdlife))</f>
        <v>0</v>
      </c>
      <c r="AP691" s="168">
        <f>IF(A17taxstdlife="n/a","n/a",IF(AP$3&gt;(A17taxstdlife+$E691),((Input!$H$159+Input!$H$125)*$H$7)-SUM($H691:AO691),((Input!$H$159+Input!$H$125)*$H$7)/A17taxstdlife))</f>
        <v>0</v>
      </c>
      <c r="AQ691" s="168">
        <f>IF(A17taxstdlife="n/a","n/a",IF(AQ$3&gt;(A17taxstdlife+$E691),((Input!$H$159+Input!$H$125)*$H$7)-SUM($H691:AP691),((Input!$H$159+Input!$H$125)*$H$7)/A17taxstdlife))</f>
        <v>0</v>
      </c>
      <c r="AR691" s="168">
        <f>IF(A17taxstdlife="n/a","n/a",IF(AR$3&gt;(A17taxstdlife+$E691),((Input!$H$159+Input!$H$125)*$H$7)-SUM($H691:AQ691),((Input!$H$159+Input!$H$125)*$H$7)/A17taxstdlife))</f>
        <v>0</v>
      </c>
      <c r="AS691" s="168">
        <f>IF(A17taxstdlife="n/a","n/a",IF(AS$3&gt;(A17taxstdlife+$E691),((Input!$H$159+Input!$H$125)*$H$7)-SUM($H691:AR691),((Input!$H$159+Input!$H$125)*$H$7)/A17taxstdlife))</f>
        <v>0</v>
      </c>
      <c r="AT691" s="168">
        <f>IF(A17taxstdlife="n/a","n/a",IF(AT$3&gt;(A17taxstdlife+$E691),((Input!$H$159+Input!$H$125)*$H$7)-SUM($H691:AS691),((Input!$H$159+Input!$H$125)*$H$7)/A17taxstdlife))</f>
        <v>0</v>
      </c>
      <c r="AU691" s="168">
        <f>IF(A17taxstdlife="n/a","n/a",IF(AU$3&gt;(A17taxstdlife+$E691),((Input!$H$159+Input!$H$125)*$H$7)-SUM($H691:AT691),((Input!$H$159+Input!$H$125)*$H$7)/A17taxstdlife))</f>
        <v>0</v>
      </c>
      <c r="AV691" s="168">
        <f>IF(A17taxstdlife="n/a","n/a",IF(AV$3&gt;(A17taxstdlife+$E691),((Input!$H$159+Input!$H$125)*$H$7)-SUM($H691:AU691),((Input!$H$159+Input!$H$125)*$H$7)/A17taxstdlife))</f>
        <v>0</v>
      </c>
      <c r="AW691" s="168">
        <f>IF(A17taxstdlife="n/a","n/a",IF(AW$3&gt;(A17taxstdlife+$E691),((Input!$H$159+Input!$H$125)*$H$7)-SUM($H691:AV691),((Input!$H$159+Input!$H$125)*$H$7)/A17taxstdlife))</f>
        <v>0</v>
      </c>
      <c r="AX691" s="168">
        <f>IF(A17taxstdlife="n/a","n/a",IF(AX$3&gt;(A17taxstdlife+$E691),((Input!$H$159+Input!$H$125)*$H$7)-SUM($H691:AW691),((Input!$H$159+Input!$H$125)*$H$7)/A17taxstdlife))</f>
        <v>0</v>
      </c>
      <c r="AY691" s="168">
        <f>IF(A17taxstdlife="n/a","n/a",IF(AY$3&gt;(A17taxstdlife+$E691),((Input!$H$159+Input!$H$125)*$H$7)-SUM($H691:AX691),((Input!$H$159+Input!$H$125)*$H$7)/A17taxstdlife))</f>
        <v>0</v>
      </c>
      <c r="AZ691" s="168">
        <f>IF(A17taxstdlife="n/a","n/a",IF(AZ$3&gt;(A17taxstdlife+$E691),((Input!$H$159+Input!$H$125)*$H$7)-SUM($H691:AY691),((Input!$H$159+Input!$H$125)*$H$7)/A17taxstdlife))</f>
        <v>0</v>
      </c>
      <c r="BA691" s="168">
        <f>IF(A17taxstdlife="n/a","n/a",IF(BA$3&gt;(A17taxstdlife+$E691),((Input!$H$159+Input!$H$125)*$H$7)-SUM($H691:AZ691),((Input!$H$159+Input!$H$125)*$H$7)/A17taxstdlife))</f>
        <v>0</v>
      </c>
      <c r="BB691" s="168">
        <f>IF(A17taxstdlife="n/a","n/a",IF(BB$3&gt;(A17taxstdlife+$E691),((Input!$H$159+Input!$H$125)*$H$7)-SUM($H691:BA691),((Input!$H$159+Input!$H$125)*$H$7)/A17taxstdlife))</f>
        <v>0</v>
      </c>
      <c r="BC691" s="168">
        <f>IF(A17taxstdlife="n/a","n/a",IF(BC$3&gt;(A17taxstdlife+$E691),((Input!$H$159+Input!$H$125)*$H$7)-SUM($H691:BB691),((Input!$H$159+Input!$H$125)*$H$7)/A17taxstdlife))</f>
        <v>0</v>
      </c>
      <c r="BD691" s="168">
        <f>IF(A17taxstdlife="n/a","n/a",IF(BD$3&gt;(A17taxstdlife+$E691),((Input!$H$159+Input!$H$125)*$H$7)-SUM($H691:BC691),((Input!$H$159+Input!$H$125)*$H$7)/A17taxstdlife))</f>
        <v>0</v>
      </c>
      <c r="BE691" s="168">
        <f>IF(A17taxstdlife="n/a","n/a",IF(BE$3&gt;(A17taxstdlife+$E691),((Input!$H$159+Input!$H$125)*$H$7)-SUM($H691:BD691),((Input!$H$159+Input!$H$125)*$H$7)/A17taxstdlife))</f>
        <v>0</v>
      </c>
      <c r="BF691" s="168">
        <f>IF(A17taxstdlife="n/a","n/a",IF(BF$3&gt;(A17taxstdlife+$E691),((Input!$H$159+Input!$H$125)*$H$7)-SUM($H691:BE691),((Input!$H$159+Input!$H$125)*$H$7)/A17taxstdlife))</f>
        <v>0</v>
      </c>
      <c r="BG691" s="168">
        <f>IF(A17taxstdlife="n/a","n/a",IF(BG$3&gt;(A17taxstdlife+$E691),((Input!$H$159+Input!$H$125)*$H$7)-SUM($H691:BF691),((Input!$H$159+Input!$H$125)*$H$7)/A17taxstdlife))</f>
        <v>0</v>
      </c>
      <c r="BH691" s="168">
        <f>IF(A17taxstdlife="n/a","n/a",IF(BH$3&gt;(A17taxstdlife+$E691),((Input!$H$159+Input!$H$125)*$H$7)-SUM($H691:BG691),((Input!$H$159+Input!$H$125)*$H$7)/A17taxstdlife))</f>
        <v>0</v>
      </c>
      <c r="BI691" s="168">
        <f>IF(A17taxstdlife="n/a","n/a",IF(BI$3&gt;(A17taxstdlife+$E691),((Input!$H$159+Input!$H$125)*$H$7)-SUM($H691:BH691),((Input!$H$159+Input!$H$125)*$H$7)/A17taxstdlife))</f>
        <v>0</v>
      </c>
      <c r="BJ691" s="20"/>
      <c r="BK691" s="20"/>
      <c r="BL691"/>
      <c r="BM691"/>
      <c r="BN691"/>
      <c r="BO691"/>
      <c r="BP691"/>
      <c r="BQ691"/>
      <c r="BR691"/>
      <c r="BS691"/>
      <c r="BT691"/>
      <c r="BU691"/>
      <c r="BV691"/>
      <c r="BW691"/>
      <c r="BX691"/>
      <c r="BY691"/>
      <c r="BZ691"/>
      <c r="CA691"/>
      <c r="CB691"/>
      <c r="CC691"/>
      <c r="CD691"/>
      <c r="CE691"/>
      <c r="CF691"/>
      <c r="CG691"/>
      <c r="CH691"/>
      <c r="CI691"/>
      <c r="CJ691"/>
      <c r="CK691"/>
      <c r="CL691"/>
      <c r="CM691"/>
      <c r="CN691"/>
      <c r="CO691"/>
      <c r="CP691"/>
      <c r="CQ691"/>
      <c r="CR691"/>
      <c r="CS691"/>
      <c r="CT691"/>
      <c r="CU691"/>
      <c r="CV691"/>
      <c r="CW691"/>
      <c r="CX691"/>
      <c r="CY691"/>
      <c r="CZ691"/>
      <c r="DA691"/>
      <c r="DB691"/>
      <c r="DC691"/>
      <c r="DD691"/>
      <c r="DE691"/>
      <c r="DF691"/>
      <c r="DG691"/>
      <c r="DH691"/>
      <c r="DI691"/>
      <c r="DJ691"/>
      <c r="DK691"/>
      <c r="DL691"/>
      <c r="DM691"/>
      <c r="DN691"/>
      <c r="DO691"/>
      <c r="DP691"/>
      <c r="DQ691"/>
      <c r="DR691"/>
      <c r="DS691"/>
      <c r="DT691"/>
      <c r="DU691"/>
      <c r="DV691"/>
      <c r="DW691"/>
      <c r="DX691"/>
      <c r="DY691"/>
      <c r="DZ691"/>
      <c r="EA691"/>
      <c r="EB691"/>
      <c r="EC691"/>
      <c r="ED691"/>
      <c r="EE691"/>
      <c r="EF691"/>
      <c r="EG691"/>
      <c r="EH691"/>
      <c r="EI691"/>
      <c r="EJ691"/>
      <c r="EK691"/>
      <c r="EL691"/>
      <c r="EM691"/>
      <c r="EN691"/>
      <c r="EO691"/>
      <c r="EP691"/>
      <c r="EQ691"/>
      <c r="ER691"/>
      <c r="ES691"/>
      <c r="ET691"/>
      <c r="EU691"/>
      <c r="EV691"/>
      <c r="EW691"/>
      <c r="EX691"/>
      <c r="EY691"/>
      <c r="EZ691"/>
      <c r="FA691"/>
      <c r="FB691"/>
      <c r="FC691"/>
      <c r="FD691"/>
      <c r="FE691"/>
      <c r="FF691"/>
      <c r="FG691"/>
      <c r="FH691"/>
      <c r="FI691"/>
      <c r="FJ691"/>
      <c r="FK691"/>
      <c r="FL691"/>
      <c r="FM691"/>
      <c r="FN691"/>
      <c r="FO691"/>
      <c r="FP691"/>
      <c r="FQ691"/>
      <c r="FR691"/>
      <c r="FS691"/>
      <c r="FT691"/>
      <c r="FU691"/>
      <c r="FV691"/>
      <c r="FW691"/>
      <c r="FX691"/>
      <c r="FY691"/>
      <c r="FZ691"/>
      <c r="GA691"/>
      <c r="GB691"/>
      <c r="GC691"/>
      <c r="GD691"/>
      <c r="GE691"/>
      <c r="GF691"/>
      <c r="GG691"/>
      <c r="GH691"/>
      <c r="GI691"/>
      <c r="GJ691"/>
      <c r="GK691"/>
      <c r="GL691"/>
      <c r="GM691"/>
      <c r="GN691"/>
      <c r="GO691"/>
      <c r="GP691"/>
      <c r="GQ691"/>
      <c r="GR691"/>
      <c r="GS691"/>
      <c r="GT691"/>
      <c r="GU691"/>
      <c r="GV691"/>
      <c r="GW691"/>
      <c r="GX691"/>
      <c r="GY691"/>
      <c r="GZ691"/>
      <c r="HA691"/>
      <c r="HB691"/>
      <c r="HC691"/>
      <c r="HD691"/>
      <c r="HE691"/>
      <c r="HF691"/>
      <c r="HG691"/>
      <c r="HH691"/>
      <c r="HI691"/>
      <c r="HJ691"/>
      <c r="HK691"/>
      <c r="HL691"/>
      <c r="HM691"/>
      <c r="HN691"/>
      <c r="HO691"/>
      <c r="HP691"/>
      <c r="HQ691"/>
      <c r="HR691"/>
      <c r="HS691"/>
      <c r="HT691"/>
      <c r="HU691"/>
      <c r="HV691"/>
      <c r="HW691"/>
      <c r="HX691"/>
      <c r="HY691"/>
      <c r="HZ691"/>
      <c r="IA691"/>
      <c r="IB691"/>
      <c r="IC691"/>
      <c r="ID691"/>
      <c r="IE691"/>
      <c r="IF691"/>
      <c r="IG691"/>
      <c r="IH691"/>
      <c r="II691"/>
      <c r="IJ691"/>
      <c r="IK691"/>
      <c r="IL691"/>
      <c r="IM691"/>
      <c r="IN691"/>
      <c r="IO691"/>
      <c r="IP691"/>
      <c r="IQ691"/>
      <c r="IR691"/>
      <c r="IS691"/>
      <c r="IT691"/>
      <c r="IU691"/>
      <c r="IV691"/>
    </row>
    <row r="692" spans="1:256" s="5" customFormat="1" hidden="1" outlineLevel="2">
      <c r="A692" s="20"/>
      <c r="B692" s="20"/>
      <c r="C692" s="38"/>
      <c r="D692" s="641"/>
      <c r="E692" s="287">
        <v>3</v>
      </c>
      <c r="F692" s="40"/>
      <c r="G692" s="313"/>
      <c r="H692" s="315"/>
      <c r="I692" s="314"/>
      <c r="J692" s="168">
        <f>IF(A17taxstdlife="n/a","n/a",IF(J$3&gt;(A17taxstdlife+$E692),((Input!$I$159+Input!$I$125)*$I$7)-SUM($I692:I692),((Input!$I$159+Input!$I$125)*$I$7)/A17taxstdlife))</f>
        <v>0</v>
      </c>
      <c r="K692" s="168">
        <f>IF(A17taxstdlife="n/a","n/a",IF(K$3&gt;(A17taxstdlife+$E692),((Input!$I$159+Input!$I$125)*$I$7)-SUM($I692:J692),((Input!$I$159+Input!$I$125)*$I$7)/A17taxstdlife))</f>
        <v>0</v>
      </c>
      <c r="L692" s="168">
        <f>IF(A17taxstdlife="n/a","n/a",IF(L$3&gt;(A17taxstdlife+$E692),((Input!$I$159+Input!$I$125)*$I$7)-SUM($I692:K692),((Input!$I$159+Input!$I$125)*$I$7)/A17taxstdlife))</f>
        <v>0</v>
      </c>
      <c r="M692" s="168">
        <f>IF(A17taxstdlife="n/a","n/a",IF(M$3&gt;(A17taxstdlife+$E692),((Input!$I$159+Input!$I$125)*$I$7)-SUM($I692:L692),((Input!$I$159+Input!$I$125)*$I$7)/A17taxstdlife))</f>
        <v>0</v>
      </c>
      <c r="N692" s="168">
        <f>IF(A17taxstdlife="n/a","n/a",IF(N$3&gt;(A17taxstdlife+$E692),((Input!$I$159+Input!$I$125)*$I$7)-SUM($I692:M692),((Input!$I$159+Input!$I$125)*$I$7)/A17taxstdlife))</f>
        <v>0</v>
      </c>
      <c r="O692" s="168">
        <f>IF(A17taxstdlife="n/a","n/a",IF(O$3&gt;(A17taxstdlife+$E692),((Input!$I$159+Input!$I$125)*$I$7)-SUM($I692:N692),((Input!$I$159+Input!$I$125)*$I$7)/A17taxstdlife))</f>
        <v>0</v>
      </c>
      <c r="P692" s="168">
        <f>IF(A17taxstdlife="n/a","n/a",IF(P$3&gt;(A17taxstdlife+$E692),((Input!$I$159+Input!$I$125)*$I$7)-SUM($I692:O692),((Input!$I$159+Input!$I$125)*$I$7)/A17taxstdlife))</f>
        <v>0</v>
      </c>
      <c r="Q692" s="168">
        <f>IF(A17taxstdlife="n/a","n/a",IF(Q$3&gt;(A17taxstdlife+$E692),((Input!$I$159+Input!$I$125)*$I$7)-SUM($I692:P692),((Input!$I$159+Input!$I$125)*$I$7)/A17taxstdlife))</f>
        <v>0</v>
      </c>
      <c r="R692" s="168">
        <f>IF(A17taxstdlife="n/a","n/a",IF(R$3&gt;(A17taxstdlife+$E692),((Input!$I$159+Input!$I$125)*$I$7)-SUM($I692:Q692),((Input!$I$159+Input!$I$125)*$I$7)/A17taxstdlife))</f>
        <v>0</v>
      </c>
      <c r="S692" s="168">
        <f>IF(A17taxstdlife="n/a","n/a",IF(S$3&gt;(A17taxstdlife+$E692),((Input!$I$159+Input!$I$125)*$I$7)-SUM($I692:R692),((Input!$I$159+Input!$I$125)*$I$7)/A17taxstdlife))</f>
        <v>0</v>
      </c>
      <c r="T692" s="168">
        <f>IF(A17taxstdlife="n/a","n/a",IF(T$3&gt;(A17taxstdlife+$E692),((Input!$I$159+Input!$I$125)*$I$7)-SUM($I692:S692),((Input!$I$159+Input!$I$125)*$I$7)/A17taxstdlife))</f>
        <v>0</v>
      </c>
      <c r="U692" s="168">
        <f>IF(A17taxstdlife="n/a","n/a",IF(U$3&gt;(A17taxstdlife+$E692),((Input!$I$159+Input!$I$125)*$I$7)-SUM($I692:T692),((Input!$I$159+Input!$I$125)*$I$7)/A17taxstdlife))</f>
        <v>0</v>
      </c>
      <c r="V692" s="168">
        <f>IF(A17taxstdlife="n/a","n/a",IF(V$3&gt;(A17taxstdlife+$E692),((Input!$I$159+Input!$I$125)*$I$7)-SUM($I692:U692),((Input!$I$159+Input!$I$125)*$I$7)/A17taxstdlife))</f>
        <v>0</v>
      </c>
      <c r="W692" s="168">
        <f>IF(A17taxstdlife="n/a","n/a",IF(W$3&gt;(A17taxstdlife+$E692),((Input!$I$159+Input!$I$125)*$I$7)-SUM($I692:V692),((Input!$I$159+Input!$I$125)*$I$7)/A17taxstdlife))</f>
        <v>0</v>
      </c>
      <c r="X692" s="168">
        <f>IF(A17taxstdlife="n/a","n/a",IF(X$3&gt;(A17taxstdlife+$E692),((Input!$I$159+Input!$I$125)*$I$7)-SUM($I692:W692),((Input!$I$159+Input!$I$125)*$I$7)/A17taxstdlife))</f>
        <v>0</v>
      </c>
      <c r="Y692" s="168">
        <f>IF(A17taxstdlife="n/a","n/a",IF(Y$3&gt;(A17taxstdlife+$E692),((Input!$I$159+Input!$I$125)*$I$7)-SUM($I692:X692),((Input!$I$159+Input!$I$125)*$I$7)/A17taxstdlife))</f>
        <v>0</v>
      </c>
      <c r="Z692" s="168">
        <f>IF(A17taxstdlife="n/a","n/a",IF(Z$3&gt;(A17taxstdlife+$E692),((Input!$I$159+Input!$I$125)*$I$7)-SUM($I692:Y692),((Input!$I$159+Input!$I$125)*$I$7)/A17taxstdlife))</f>
        <v>0</v>
      </c>
      <c r="AA692" s="168">
        <f>IF(A17taxstdlife="n/a","n/a",IF(AA$3&gt;(A17taxstdlife+$E692),((Input!$I$159+Input!$I$125)*$I$7)-SUM($I692:Z692),((Input!$I$159+Input!$I$125)*$I$7)/A17taxstdlife))</f>
        <v>0</v>
      </c>
      <c r="AB692" s="168">
        <f>IF(A17taxstdlife="n/a","n/a",IF(AB$3&gt;(A17taxstdlife+$E692),((Input!$I$159+Input!$I$125)*$I$7)-SUM($I692:AA692),((Input!$I$159+Input!$I$125)*$I$7)/A17taxstdlife))</f>
        <v>0</v>
      </c>
      <c r="AC692" s="168">
        <f>IF(A17taxstdlife="n/a","n/a",IF(AC$3&gt;(A17taxstdlife+$E692),((Input!$I$159+Input!$I$125)*$I$7)-SUM($I692:AB692),((Input!$I$159+Input!$I$125)*$I$7)/A17taxstdlife))</f>
        <v>0</v>
      </c>
      <c r="AD692" s="168">
        <f>IF(A17taxstdlife="n/a","n/a",IF(AD$3&gt;(A17taxstdlife+$E692),((Input!$I$159+Input!$I$125)*$I$7)-SUM($I692:AC692),((Input!$I$159+Input!$I$125)*$I$7)/A17taxstdlife))</f>
        <v>0</v>
      </c>
      <c r="AE692" s="168">
        <f>IF(A17taxstdlife="n/a","n/a",IF(AE$3&gt;(A17taxstdlife+$E692),((Input!$I$159+Input!$I$125)*$I$7)-SUM($I692:AD692),((Input!$I$159+Input!$I$125)*$I$7)/A17taxstdlife))</f>
        <v>0</v>
      </c>
      <c r="AF692" s="168">
        <f>IF(A17taxstdlife="n/a","n/a",IF(AF$3&gt;(A17taxstdlife+$E692),((Input!$I$159+Input!$I$125)*$I$7)-SUM($I692:AE692),((Input!$I$159+Input!$I$125)*$I$7)/A17taxstdlife))</f>
        <v>0</v>
      </c>
      <c r="AG692" s="168">
        <f>IF(A17taxstdlife="n/a","n/a",IF(AG$3&gt;(A17taxstdlife+$E692),((Input!$I$159+Input!$I$125)*$I$7)-SUM($I692:AF692),((Input!$I$159+Input!$I$125)*$I$7)/A17taxstdlife))</f>
        <v>0</v>
      </c>
      <c r="AH692" s="168">
        <f>IF(A17taxstdlife="n/a","n/a",IF(AH$3&gt;(A17taxstdlife+$E692),((Input!$I$159+Input!$I$125)*$I$7)-SUM($I692:AG692),((Input!$I$159+Input!$I$125)*$I$7)/A17taxstdlife))</f>
        <v>0</v>
      </c>
      <c r="AI692" s="168">
        <f>IF(A17taxstdlife="n/a","n/a",IF(AI$3&gt;(A17taxstdlife+$E692),((Input!$I$159+Input!$I$125)*$I$7)-SUM($I692:AH692),((Input!$I$159+Input!$I$125)*$I$7)/A17taxstdlife))</f>
        <v>0</v>
      </c>
      <c r="AJ692" s="168">
        <f>IF(A17taxstdlife="n/a","n/a",IF(AJ$3&gt;(A17taxstdlife+$E692),((Input!$I$159+Input!$I$125)*$I$7)-SUM($I692:AI692),((Input!$I$159+Input!$I$125)*$I$7)/A17taxstdlife))</f>
        <v>0</v>
      </c>
      <c r="AK692" s="168">
        <f>IF(A17taxstdlife="n/a","n/a",IF(AK$3&gt;(A17taxstdlife+$E692),((Input!$I$159+Input!$I$125)*$I$7)-SUM($I692:AJ692),((Input!$I$159+Input!$I$125)*$I$7)/A17taxstdlife))</f>
        <v>0</v>
      </c>
      <c r="AL692" s="168">
        <f>IF(A17taxstdlife="n/a","n/a",IF(AL$3&gt;(A17taxstdlife+$E692),((Input!$I$159+Input!$I$125)*$I$7)-SUM($I692:AK692),((Input!$I$159+Input!$I$125)*$I$7)/A17taxstdlife))</f>
        <v>0</v>
      </c>
      <c r="AM692" s="168">
        <f>IF(A17taxstdlife="n/a","n/a",IF(AM$3&gt;(A17taxstdlife+$E692),((Input!$I$159+Input!$I$125)*$I$7)-SUM($I692:AL692),((Input!$I$159+Input!$I$125)*$I$7)/A17taxstdlife))</f>
        <v>0</v>
      </c>
      <c r="AN692" s="168">
        <f>IF(A17taxstdlife="n/a","n/a",IF(AN$3&gt;(A17taxstdlife+$E692),((Input!$I$159+Input!$I$125)*$I$7)-SUM($I692:AM692),((Input!$I$159+Input!$I$125)*$I$7)/A17taxstdlife))</f>
        <v>0</v>
      </c>
      <c r="AO692" s="168">
        <f>IF(A17taxstdlife="n/a","n/a",IF(AO$3&gt;(A17taxstdlife+$E692),((Input!$I$159+Input!$I$125)*$I$7)-SUM($I692:AN692),((Input!$I$159+Input!$I$125)*$I$7)/A17taxstdlife))</f>
        <v>0</v>
      </c>
      <c r="AP692" s="168">
        <f>IF(A17taxstdlife="n/a","n/a",IF(AP$3&gt;(A17taxstdlife+$E692),((Input!$I$159+Input!$I$125)*$I$7)-SUM($I692:AO692),((Input!$I$159+Input!$I$125)*$I$7)/A17taxstdlife))</f>
        <v>0</v>
      </c>
      <c r="AQ692" s="168">
        <f>IF(A17taxstdlife="n/a","n/a",IF(AQ$3&gt;(A17taxstdlife+$E692),((Input!$I$159+Input!$I$125)*$I$7)-SUM($I692:AP692),((Input!$I$159+Input!$I$125)*$I$7)/A17taxstdlife))</f>
        <v>0</v>
      </c>
      <c r="AR692" s="168">
        <f>IF(A17taxstdlife="n/a","n/a",IF(AR$3&gt;(A17taxstdlife+$E692),((Input!$I$159+Input!$I$125)*$I$7)-SUM($I692:AQ692),((Input!$I$159+Input!$I$125)*$I$7)/A17taxstdlife))</f>
        <v>0</v>
      </c>
      <c r="AS692" s="168">
        <f>IF(A17taxstdlife="n/a","n/a",IF(AS$3&gt;(A17taxstdlife+$E692),((Input!$I$159+Input!$I$125)*$I$7)-SUM($I692:AR692),((Input!$I$159+Input!$I$125)*$I$7)/A17taxstdlife))</f>
        <v>0</v>
      </c>
      <c r="AT692" s="168">
        <f>IF(A17taxstdlife="n/a","n/a",IF(AT$3&gt;(A17taxstdlife+$E692),((Input!$I$159+Input!$I$125)*$I$7)-SUM($I692:AS692),((Input!$I$159+Input!$I$125)*$I$7)/A17taxstdlife))</f>
        <v>0</v>
      </c>
      <c r="AU692" s="168">
        <f>IF(A17taxstdlife="n/a","n/a",IF(AU$3&gt;(A17taxstdlife+$E692),((Input!$I$159+Input!$I$125)*$I$7)-SUM($I692:AT692),((Input!$I$159+Input!$I$125)*$I$7)/A17taxstdlife))</f>
        <v>0</v>
      </c>
      <c r="AV692" s="168">
        <f>IF(A17taxstdlife="n/a","n/a",IF(AV$3&gt;(A17taxstdlife+$E692),((Input!$I$159+Input!$I$125)*$I$7)-SUM($I692:AU692),((Input!$I$159+Input!$I$125)*$I$7)/A17taxstdlife))</f>
        <v>0</v>
      </c>
      <c r="AW692" s="168">
        <f>IF(A17taxstdlife="n/a","n/a",IF(AW$3&gt;(A17taxstdlife+$E692),((Input!$I$159+Input!$I$125)*$I$7)-SUM($I692:AV692),((Input!$I$159+Input!$I$125)*$I$7)/A17taxstdlife))</f>
        <v>0</v>
      </c>
      <c r="AX692" s="168">
        <f>IF(A17taxstdlife="n/a","n/a",IF(AX$3&gt;(A17taxstdlife+$E692),((Input!$I$159+Input!$I$125)*$I$7)-SUM($I692:AW692),((Input!$I$159+Input!$I$125)*$I$7)/A17taxstdlife))</f>
        <v>0</v>
      </c>
      <c r="AY692" s="168">
        <f>IF(A17taxstdlife="n/a","n/a",IF(AY$3&gt;(A17taxstdlife+$E692),((Input!$I$159+Input!$I$125)*$I$7)-SUM($I692:AX692),((Input!$I$159+Input!$I$125)*$I$7)/A17taxstdlife))</f>
        <v>0</v>
      </c>
      <c r="AZ692" s="168">
        <f>IF(A17taxstdlife="n/a","n/a",IF(AZ$3&gt;(A17taxstdlife+$E692),((Input!$I$159+Input!$I$125)*$I$7)-SUM($I692:AY692),((Input!$I$159+Input!$I$125)*$I$7)/A17taxstdlife))</f>
        <v>0</v>
      </c>
      <c r="BA692" s="168">
        <f>IF(A17taxstdlife="n/a","n/a",IF(BA$3&gt;(A17taxstdlife+$E692),((Input!$I$159+Input!$I$125)*$I$7)-SUM($I692:AZ692),((Input!$I$159+Input!$I$125)*$I$7)/A17taxstdlife))</f>
        <v>0</v>
      </c>
      <c r="BB692" s="168">
        <f>IF(A17taxstdlife="n/a","n/a",IF(BB$3&gt;(A17taxstdlife+$E692),((Input!$I$159+Input!$I$125)*$I$7)-SUM($I692:BA692),((Input!$I$159+Input!$I$125)*$I$7)/A17taxstdlife))</f>
        <v>0</v>
      </c>
      <c r="BC692" s="168">
        <f>IF(A17taxstdlife="n/a","n/a",IF(BC$3&gt;(A17taxstdlife+$E692),((Input!$I$159+Input!$I$125)*$I$7)-SUM($I692:BB692),((Input!$I$159+Input!$I$125)*$I$7)/A17taxstdlife))</f>
        <v>0</v>
      </c>
      <c r="BD692" s="168">
        <f>IF(A17taxstdlife="n/a","n/a",IF(BD$3&gt;(A17taxstdlife+$E692),((Input!$I$159+Input!$I$125)*$I$7)-SUM($I692:BC692),((Input!$I$159+Input!$I$125)*$I$7)/A17taxstdlife))</f>
        <v>0</v>
      </c>
      <c r="BE692" s="168">
        <f>IF(A17taxstdlife="n/a","n/a",IF(BE$3&gt;(A17taxstdlife+$E692),((Input!$I$159+Input!$I$125)*$I$7)-SUM($I692:BD692),((Input!$I$159+Input!$I$125)*$I$7)/A17taxstdlife))</f>
        <v>0</v>
      </c>
      <c r="BF692" s="168">
        <f>IF(A17taxstdlife="n/a","n/a",IF(BF$3&gt;(A17taxstdlife+$E692),((Input!$I$159+Input!$I$125)*$I$7)-SUM($I692:BE692),((Input!$I$159+Input!$I$125)*$I$7)/A17taxstdlife))</f>
        <v>0</v>
      </c>
      <c r="BG692" s="168">
        <f>IF(A17taxstdlife="n/a","n/a",IF(BG$3&gt;(A17taxstdlife+$E692),((Input!$I$159+Input!$I$125)*$I$7)-SUM($I692:BF692),((Input!$I$159+Input!$I$125)*$I$7)/A17taxstdlife))</f>
        <v>0</v>
      </c>
      <c r="BH692" s="168">
        <f>IF(A17taxstdlife="n/a","n/a",IF(BH$3&gt;(A17taxstdlife+$E692),((Input!$I$159+Input!$I$125)*$I$7)-SUM($I692:BG692),((Input!$I$159+Input!$I$125)*$I$7)/A17taxstdlife))</f>
        <v>0</v>
      </c>
      <c r="BI692" s="168">
        <f>IF(A17taxstdlife="n/a","n/a",IF(BI$3&gt;(A17taxstdlife+$E692),((Input!$I$159+Input!$I$125)*$I$7)-SUM($I692:BH692),((Input!$I$159+Input!$I$125)*$I$7)/A17taxstdlife))</f>
        <v>0</v>
      </c>
      <c r="BJ692" s="20"/>
      <c r="BK692" s="20"/>
      <c r="BL692"/>
      <c r="BM692"/>
      <c r="BN692"/>
      <c r="BO692"/>
      <c r="BP692"/>
      <c r="BQ692"/>
      <c r="BR692"/>
      <c r="BS692"/>
      <c r="BT692"/>
      <c r="BU692"/>
      <c r="BV692"/>
      <c r="BW692"/>
      <c r="BX692"/>
      <c r="BY692"/>
      <c r="BZ692"/>
      <c r="CA692"/>
      <c r="CB692"/>
      <c r="CC692"/>
      <c r="CD692"/>
      <c r="CE692"/>
      <c r="CF692"/>
      <c r="CG692"/>
      <c r="CH692"/>
      <c r="CI692"/>
      <c r="CJ692"/>
      <c r="CK692"/>
      <c r="CL692"/>
      <c r="CM692"/>
      <c r="CN692"/>
      <c r="CO692"/>
      <c r="CP692"/>
      <c r="CQ692"/>
      <c r="CR692"/>
      <c r="CS692"/>
      <c r="CT692"/>
      <c r="CU692"/>
      <c r="CV692"/>
      <c r="CW692"/>
      <c r="CX692"/>
      <c r="CY692"/>
      <c r="CZ692"/>
      <c r="DA692"/>
      <c r="DB692"/>
      <c r="DC692"/>
      <c r="DD692"/>
      <c r="DE692"/>
      <c r="DF692"/>
      <c r="DG692"/>
      <c r="DH692"/>
      <c r="DI692"/>
      <c r="DJ692"/>
      <c r="DK692"/>
      <c r="DL692"/>
      <c r="DM692"/>
      <c r="DN692"/>
      <c r="DO692"/>
      <c r="DP692"/>
      <c r="DQ692"/>
      <c r="DR692"/>
      <c r="DS692"/>
      <c r="DT692"/>
      <c r="DU692"/>
      <c r="DV692"/>
      <c r="DW692"/>
      <c r="DX692"/>
      <c r="DY692"/>
      <c r="DZ692"/>
      <c r="EA692"/>
      <c r="EB692"/>
      <c r="EC692"/>
      <c r="ED692"/>
      <c r="EE692"/>
      <c r="EF692"/>
      <c r="EG692"/>
      <c r="EH692"/>
      <c r="EI692"/>
      <c r="EJ692"/>
      <c r="EK692"/>
      <c r="EL692"/>
      <c r="EM692"/>
      <c r="EN692"/>
      <c r="EO692"/>
      <c r="EP692"/>
      <c r="EQ692"/>
      <c r="ER692"/>
      <c r="ES692"/>
      <c r="ET692"/>
      <c r="EU692"/>
      <c r="EV692"/>
      <c r="EW692"/>
      <c r="EX692"/>
      <c r="EY692"/>
      <c r="EZ692"/>
      <c r="FA692"/>
      <c r="FB692"/>
      <c r="FC692"/>
      <c r="FD692"/>
      <c r="FE692"/>
      <c r="FF692"/>
      <c r="FG692"/>
      <c r="FH692"/>
      <c r="FI692"/>
      <c r="FJ692"/>
      <c r="FK692"/>
      <c r="FL692"/>
      <c r="FM692"/>
      <c r="FN692"/>
      <c r="FO692"/>
      <c r="FP692"/>
      <c r="FQ692"/>
      <c r="FR692"/>
      <c r="FS692"/>
      <c r="FT692"/>
      <c r="FU692"/>
      <c r="FV692"/>
      <c r="FW692"/>
      <c r="FX692"/>
      <c r="FY692"/>
      <c r="FZ692"/>
      <c r="GA692"/>
      <c r="GB692"/>
      <c r="GC692"/>
      <c r="GD692"/>
      <c r="GE692"/>
      <c r="GF692"/>
      <c r="GG692"/>
      <c r="GH692"/>
      <c r="GI692"/>
      <c r="GJ692"/>
      <c r="GK692"/>
      <c r="GL692"/>
      <c r="GM692"/>
      <c r="GN692"/>
      <c r="GO692"/>
      <c r="GP692"/>
      <c r="GQ692"/>
      <c r="GR692"/>
      <c r="GS692"/>
      <c r="GT692"/>
      <c r="GU692"/>
      <c r="GV692"/>
      <c r="GW692"/>
      <c r="GX692"/>
      <c r="GY692"/>
      <c r="GZ692"/>
      <c r="HA692"/>
      <c r="HB692"/>
      <c r="HC692"/>
      <c r="HD692"/>
      <c r="HE692"/>
      <c r="HF692"/>
      <c r="HG692"/>
      <c r="HH692"/>
      <c r="HI692"/>
      <c r="HJ692"/>
      <c r="HK692"/>
      <c r="HL692"/>
      <c r="HM692"/>
      <c r="HN692"/>
      <c r="HO692"/>
      <c r="HP692"/>
      <c r="HQ692"/>
      <c r="HR692"/>
      <c r="HS692"/>
      <c r="HT692"/>
      <c r="HU692"/>
      <c r="HV692"/>
      <c r="HW692"/>
      <c r="HX692"/>
      <c r="HY692"/>
      <c r="HZ692"/>
      <c r="IA692"/>
      <c r="IB692"/>
      <c r="IC692"/>
      <c r="ID692"/>
      <c r="IE692"/>
      <c r="IF692"/>
      <c r="IG692"/>
      <c r="IH692"/>
      <c r="II692"/>
      <c r="IJ692"/>
      <c r="IK692"/>
      <c r="IL692"/>
      <c r="IM692"/>
      <c r="IN692"/>
      <c r="IO692"/>
      <c r="IP692"/>
      <c r="IQ692"/>
      <c r="IR692"/>
      <c r="IS692"/>
      <c r="IT692"/>
      <c r="IU692"/>
      <c r="IV692"/>
    </row>
    <row r="693" spans="1:256" s="5" customFormat="1" hidden="1" outlineLevel="2">
      <c r="A693" s="20"/>
      <c r="B693" s="20"/>
      <c r="C693" s="38"/>
      <c r="D693" s="641"/>
      <c r="E693" s="287">
        <v>4</v>
      </c>
      <c r="F693" s="40"/>
      <c r="G693" s="313"/>
      <c r="H693" s="315"/>
      <c r="I693" s="315"/>
      <c r="J693" s="314"/>
      <c r="K693" s="168">
        <f>IF(A17taxstdlife="n/a","n/a",IF(K$3&gt;(A17taxstdlife+$E693),((Input!$J$159+Input!$J$125)*$J$7)-SUM($J693:J693),((Input!$J$159+Input!$J$125)*$J$7)/A17taxstdlife))</f>
        <v>0</v>
      </c>
      <c r="L693" s="168">
        <f>IF(A17taxstdlife="n/a","n/a",IF(L$3&gt;(A17taxstdlife+$E693),((Input!$J$159+Input!$J$125)*$J$7)-SUM($J693:K693),((Input!$J$159+Input!$J$125)*$J$7)/A17taxstdlife))</f>
        <v>0</v>
      </c>
      <c r="M693" s="168">
        <f>IF(A17taxstdlife="n/a","n/a",IF(M$3&gt;(A17taxstdlife+$E693),((Input!$J$159+Input!$J$125)*$J$7)-SUM($J693:L693),((Input!$J$159+Input!$J$125)*$J$7)/A17taxstdlife))</f>
        <v>0</v>
      </c>
      <c r="N693" s="168">
        <f>IF(A17taxstdlife="n/a","n/a",IF(N$3&gt;(A17taxstdlife+$E693),((Input!$J$159+Input!$J$125)*$J$7)-SUM($J693:M693),((Input!$J$159+Input!$J$125)*$J$7)/A17taxstdlife))</f>
        <v>0</v>
      </c>
      <c r="O693" s="168">
        <f>IF(A17taxstdlife="n/a","n/a",IF(O$3&gt;(A17taxstdlife+$E693),((Input!$J$159+Input!$J$125)*$J$7)-SUM($J693:N693),((Input!$J$159+Input!$J$125)*$J$7)/A17taxstdlife))</f>
        <v>0</v>
      </c>
      <c r="P693" s="168">
        <f>IF(A17taxstdlife="n/a","n/a",IF(P$3&gt;(A17taxstdlife+$E693),((Input!$J$159+Input!$J$125)*$J$7)-SUM($J693:O693),((Input!$J$159+Input!$J$125)*$J$7)/A17taxstdlife))</f>
        <v>0</v>
      </c>
      <c r="Q693" s="168">
        <f>IF(A17taxstdlife="n/a","n/a",IF(Q$3&gt;(A17taxstdlife+$E693),((Input!$J$159+Input!$J$125)*$J$7)-SUM($J693:P693),((Input!$J$159+Input!$J$125)*$J$7)/A17taxstdlife))</f>
        <v>0</v>
      </c>
      <c r="R693" s="168">
        <f>IF(A17taxstdlife="n/a","n/a",IF(R$3&gt;(A17taxstdlife+$E693),((Input!$J$159+Input!$J$125)*$J$7)-SUM($J693:Q693),((Input!$J$159+Input!$J$125)*$J$7)/A17taxstdlife))</f>
        <v>0</v>
      </c>
      <c r="S693" s="168">
        <f>IF(A17taxstdlife="n/a","n/a",IF(S$3&gt;(A17taxstdlife+$E693),((Input!$J$159+Input!$J$125)*$J$7)-SUM($J693:R693),((Input!$J$159+Input!$J$125)*$J$7)/A17taxstdlife))</f>
        <v>0</v>
      </c>
      <c r="T693" s="168">
        <f>IF(A17taxstdlife="n/a","n/a",IF(T$3&gt;(A17taxstdlife+$E693),((Input!$J$159+Input!$J$125)*$J$7)-SUM($J693:S693),((Input!$J$159+Input!$J$125)*$J$7)/A17taxstdlife))</f>
        <v>0</v>
      </c>
      <c r="U693" s="168">
        <f>IF(A17taxstdlife="n/a","n/a",IF(U$3&gt;(A17taxstdlife+$E693),((Input!$J$159+Input!$J$125)*$J$7)-SUM($J693:T693),((Input!$J$159+Input!$J$125)*$J$7)/A17taxstdlife))</f>
        <v>0</v>
      </c>
      <c r="V693" s="168">
        <f>IF(A17taxstdlife="n/a","n/a",IF(V$3&gt;(A17taxstdlife+$E693),((Input!$J$159+Input!$J$125)*$J$7)-SUM($J693:U693),((Input!$J$159+Input!$J$125)*$J$7)/A17taxstdlife))</f>
        <v>0</v>
      </c>
      <c r="W693" s="168">
        <f>IF(A17taxstdlife="n/a","n/a",IF(W$3&gt;(A17taxstdlife+$E693),((Input!$J$159+Input!$J$125)*$J$7)-SUM($J693:V693),((Input!$J$159+Input!$J$125)*$J$7)/A17taxstdlife))</f>
        <v>0</v>
      </c>
      <c r="X693" s="168">
        <f>IF(A17taxstdlife="n/a","n/a",IF(X$3&gt;(A17taxstdlife+$E693),((Input!$J$159+Input!$J$125)*$J$7)-SUM($J693:W693),((Input!$J$159+Input!$J$125)*$J$7)/A17taxstdlife))</f>
        <v>0</v>
      </c>
      <c r="Y693" s="168">
        <f>IF(A17taxstdlife="n/a","n/a",IF(Y$3&gt;(A17taxstdlife+$E693),((Input!$J$159+Input!$J$125)*$J$7)-SUM($J693:X693),((Input!$J$159+Input!$J$125)*$J$7)/A17taxstdlife))</f>
        <v>0</v>
      </c>
      <c r="Z693" s="168">
        <f>IF(A17taxstdlife="n/a","n/a",IF(Z$3&gt;(A17taxstdlife+$E693),((Input!$J$159+Input!$J$125)*$J$7)-SUM($J693:Y693),((Input!$J$159+Input!$J$125)*$J$7)/A17taxstdlife))</f>
        <v>0</v>
      </c>
      <c r="AA693" s="168">
        <f>IF(A17taxstdlife="n/a","n/a",IF(AA$3&gt;(A17taxstdlife+$E693),((Input!$J$159+Input!$J$125)*$J$7)-SUM($J693:Z693),((Input!$J$159+Input!$J$125)*$J$7)/A17taxstdlife))</f>
        <v>0</v>
      </c>
      <c r="AB693" s="168">
        <f>IF(A17taxstdlife="n/a","n/a",IF(AB$3&gt;(A17taxstdlife+$E693),((Input!$J$159+Input!$J$125)*$J$7)-SUM($J693:AA693),((Input!$J$159+Input!$J$125)*$J$7)/A17taxstdlife))</f>
        <v>0</v>
      </c>
      <c r="AC693" s="168">
        <f>IF(A17taxstdlife="n/a","n/a",IF(AC$3&gt;(A17taxstdlife+$E693),((Input!$J$159+Input!$J$125)*$J$7)-SUM($J693:AB693),((Input!$J$159+Input!$J$125)*$J$7)/A17taxstdlife))</f>
        <v>0</v>
      </c>
      <c r="AD693" s="168">
        <f>IF(A17taxstdlife="n/a","n/a",IF(AD$3&gt;(A17taxstdlife+$E693),((Input!$J$159+Input!$J$125)*$J$7)-SUM($J693:AC693),((Input!$J$159+Input!$J$125)*$J$7)/A17taxstdlife))</f>
        <v>0</v>
      </c>
      <c r="AE693" s="168">
        <f>IF(A17taxstdlife="n/a","n/a",IF(AE$3&gt;(A17taxstdlife+$E693),((Input!$J$159+Input!$J$125)*$J$7)-SUM($J693:AD693),((Input!$J$159+Input!$J$125)*$J$7)/A17taxstdlife))</f>
        <v>0</v>
      </c>
      <c r="AF693" s="168">
        <f>IF(A17taxstdlife="n/a","n/a",IF(AF$3&gt;(A17taxstdlife+$E693),((Input!$J$159+Input!$J$125)*$J$7)-SUM($J693:AE693),((Input!$J$159+Input!$J$125)*$J$7)/A17taxstdlife))</f>
        <v>0</v>
      </c>
      <c r="AG693" s="168">
        <f>IF(A17taxstdlife="n/a","n/a",IF(AG$3&gt;(A17taxstdlife+$E693),((Input!$J$159+Input!$J$125)*$J$7)-SUM($J693:AF693),((Input!$J$159+Input!$J$125)*$J$7)/A17taxstdlife))</f>
        <v>0</v>
      </c>
      <c r="AH693" s="168">
        <f>IF(A17taxstdlife="n/a","n/a",IF(AH$3&gt;(A17taxstdlife+$E693),((Input!$J$159+Input!$J$125)*$J$7)-SUM($J693:AG693),((Input!$J$159+Input!$J$125)*$J$7)/A17taxstdlife))</f>
        <v>0</v>
      </c>
      <c r="AI693" s="168">
        <f>IF(A17taxstdlife="n/a","n/a",IF(AI$3&gt;(A17taxstdlife+$E693),((Input!$J$159+Input!$J$125)*$J$7)-SUM($J693:AH693),((Input!$J$159+Input!$J$125)*$J$7)/A17taxstdlife))</f>
        <v>0</v>
      </c>
      <c r="AJ693" s="168">
        <f>IF(A17taxstdlife="n/a","n/a",IF(AJ$3&gt;(A17taxstdlife+$E693),((Input!$J$159+Input!$J$125)*$J$7)-SUM($J693:AI693),((Input!$J$159+Input!$J$125)*$J$7)/A17taxstdlife))</f>
        <v>0</v>
      </c>
      <c r="AK693" s="168">
        <f>IF(A17taxstdlife="n/a","n/a",IF(AK$3&gt;(A17taxstdlife+$E693),((Input!$J$159+Input!$J$125)*$J$7)-SUM($J693:AJ693),((Input!$J$159+Input!$J$125)*$J$7)/A17taxstdlife))</f>
        <v>0</v>
      </c>
      <c r="AL693" s="168">
        <f>IF(A17taxstdlife="n/a","n/a",IF(AL$3&gt;(A17taxstdlife+$E693),((Input!$J$159+Input!$J$125)*$J$7)-SUM($J693:AK693),((Input!$J$159+Input!$J$125)*$J$7)/A17taxstdlife))</f>
        <v>0</v>
      </c>
      <c r="AM693" s="168">
        <f>IF(A17taxstdlife="n/a","n/a",IF(AM$3&gt;(A17taxstdlife+$E693),((Input!$J$159+Input!$J$125)*$J$7)-SUM($J693:AL693),((Input!$J$159+Input!$J$125)*$J$7)/A17taxstdlife))</f>
        <v>0</v>
      </c>
      <c r="AN693" s="168">
        <f>IF(A17taxstdlife="n/a","n/a",IF(AN$3&gt;(A17taxstdlife+$E693),((Input!$J$159+Input!$J$125)*$J$7)-SUM($J693:AM693),((Input!$J$159+Input!$J$125)*$J$7)/A17taxstdlife))</f>
        <v>0</v>
      </c>
      <c r="AO693" s="168">
        <f>IF(A17taxstdlife="n/a","n/a",IF(AO$3&gt;(A17taxstdlife+$E693),((Input!$J$159+Input!$J$125)*$J$7)-SUM($J693:AN693),((Input!$J$159+Input!$J$125)*$J$7)/A17taxstdlife))</f>
        <v>0</v>
      </c>
      <c r="AP693" s="168">
        <f>IF(A17taxstdlife="n/a","n/a",IF(AP$3&gt;(A17taxstdlife+$E693),((Input!$J$159+Input!$J$125)*$J$7)-SUM($J693:AO693),((Input!$J$159+Input!$J$125)*$J$7)/A17taxstdlife))</f>
        <v>0</v>
      </c>
      <c r="AQ693" s="168">
        <f>IF(A17taxstdlife="n/a","n/a",IF(AQ$3&gt;(A17taxstdlife+$E693),((Input!$J$159+Input!$J$125)*$J$7)-SUM($J693:AP693),((Input!$J$159+Input!$J$125)*$J$7)/A17taxstdlife))</f>
        <v>0</v>
      </c>
      <c r="AR693" s="168">
        <f>IF(A17taxstdlife="n/a","n/a",IF(AR$3&gt;(A17taxstdlife+$E693),((Input!$J$159+Input!$J$125)*$J$7)-SUM($J693:AQ693),((Input!$J$159+Input!$J$125)*$J$7)/A17taxstdlife))</f>
        <v>0</v>
      </c>
      <c r="AS693" s="168">
        <f>IF(A17taxstdlife="n/a","n/a",IF(AS$3&gt;(A17taxstdlife+$E693),((Input!$J$159+Input!$J$125)*$J$7)-SUM($J693:AR693),((Input!$J$159+Input!$J$125)*$J$7)/A17taxstdlife))</f>
        <v>0</v>
      </c>
      <c r="AT693" s="168">
        <f>IF(A17taxstdlife="n/a","n/a",IF(AT$3&gt;(A17taxstdlife+$E693),((Input!$J$159+Input!$J$125)*$J$7)-SUM($J693:AS693),((Input!$J$159+Input!$J$125)*$J$7)/A17taxstdlife))</f>
        <v>0</v>
      </c>
      <c r="AU693" s="168">
        <f>IF(A17taxstdlife="n/a","n/a",IF(AU$3&gt;(A17taxstdlife+$E693),((Input!$J$159+Input!$J$125)*$J$7)-SUM($J693:AT693),((Input!$J$159+Input!$J$125)*$J$7)/A17taxstdlife))</f>
        <v>0</v>
      </c>
      <c r="AV693" s="168">
        <f>IF(A17taxstdlife="n/a","n/a",IF(AV$3&gt;(A17taxstdlife+$E693),((Input!$J$159+Input!$J$125)*$J$7)-SUM($J693:AU693),((Input!$J$159+Input!$J$125)*$J$7)/A17taxstdlife))</f>
        <v>0</v>
      </c>
      <c r="AW693" s="168">
        <f>IF(A17taxstdlife="n/a","n/a",IF(AW$3&gt;(A17taxstdlife+$E693),((Input!$J$159+Input!$J$125)*$J$7)-SUM($J693:AV693),((Input!$J$159+Input!$J$125)*$J$7)/A17taxstdlife))</f>
        <v>0</v>
      </c>
      <c r="AX693" s="168">
        <f>IF(A17taxstdlife="n/a","n/a",IF(AX$3&gt;(A17taxstdlife+$E693),((Input!$J$159+Input!$J$125)*$J$7)-SUM($J693:AW693),((Input!$J$159+Input!$J$125)*$J$7)/A17taxstdlife))</f>
        <v>0</v>
      </c>
      <c r="AY693" s="168">
        <f>IF(A17taxstdlife="n/a","n/a",IF(AY$3&gt;(A17taxstdlife+$E693),((Input!$J$159+Input!$J$125)*$J$7)-SUM($J693:AX693),((Input!$J$159+Input!$J$125)*$J$7)/A17taxstdlife))</f>
        <v>0</v>
      </c>
      <c r="AZ693" s="168">
        <f>IF(A17taxstdlife="n/a","n/a",IF(AZ$3&gt;(A17taxstdlife+$E693),((Input!$J$159+Input!$J$125)*$J$7)-SUM($J693:AY693),((Input!$J$159+Input!$J$125)*$J$7)/A17taxstdlife))</f>
        <v>0</v>
      </c>
      <c r="BA693" s="168">
        <f>IF(A17taxstdlife="n/a","n/a",IF(BA$3&gt;(A17taxstdlife+$E693),((Input!$J$159+Input!$J$125)*$J$7)-SUM($J693:AZ693),((Input!$J$159+Input!$J$125)*$J$7)/A17taxstdlife))</f>
        <v>0</v>
      </c>
      <c r="BB693" s="168">
        <f>IF(A17taxstdlife="n/a","n/a",IF(BB$3&gt;(A17taxstdlife+$E693),((Input!$J$159+Input!$J$125)*$J$7)-SUM($J693:BA693),((Input!$J$159+Input!$J$125)*$J$7)/A17taxstdlife))</f>
        <v>0</v>
      </c>
      <c r="BC693" s="168">
        <f>IF(A17taxstdlife="n/a","n/a",IF(BC$3&gt;(A17taxstdlife+$E693),((Input!$J$159+Input!$J$125)*$J$7)-SUM($J693:BB693),((Input!$J$159+Input!$J$125)*$J$7)/A17taxstdlife))</f>
        <v>0</v>
      </c>
      <c r="BD693" s="168">
        <f>IF(A17taxstdlife="n/a","n/a",IF(BD$3&gt;(A17taxstdlife+$E693),((Input!$J$159+Input!$J$125)*$J$7)-SUM($J693:BC693),((Input!$J$159+Input!$J$125)*$J$7)/A17taxstdlife))</f>
        <v>0</v>
      </c>
      <c r="BE693" s="168">
        <f>IF(A17taxstdlife="n/a","n/a",IF(BE$3&gt;(A17taxstdlife+$E693),((Input!$J$159+Input!$J$125)*$J$7)-SUM($J693:BD693),((Input!$J$159+Input!$J$125)*$J$7)/A17taxstdlife))</f>
        <v>0</v>
      </c>
      <c r="BF693" s="168">
        <f>IF(A17taxstdlife="n/a","n/a",IF(BF$3&gt;(A17taxstdlife+$E693),((Input!$J$159+Input!$J$125)*$J$7)-SUM($J693:BE693),((Input!$J$159+Input!$J$125)*$J$7)/A17taxstdlife))</f>
        <v>0</v>
      </c>
      <c r="BG693" s="168">
        <f>IF(A17taxstdlife="n/a","n/a",IF(BG$3&gt;(A17taxstdlife+$E693),((Input!$J$159+Input!$J$125)*$J$7)-SUM($J693:BF693),((Input!$J$159+Input!$J$125)*$J$7)/A17taxstdlife))</f>
        <v>0</v>
      </c>
      <c r="BH693" s="168">
        <f>IF(A17taxstdlife="n/a","n/a",IF(BH$3&gt;(A17taxstdlife+$E693),((Input!$J$159+Input!$J$125)*$J$7)-SUM($J693:BG693),((Input!$J$159+Input!$J$125)*$J$7)/A17taxstdlife))</f>
        <v>0</v>
      </c>
      <c r="BI693" s="168">
        <f>IF(A17taxstdlife="n/a","n/a",IF(BI$3&gt;(A17taxstdlife+$E693),((Input!$J$159+Input!$J$125)*$J$7)-SUM($J693:BH693),((Input!$J$159+Input!$J$125)*$J$7)/A17taxstdlife))</f>
        <v>0</v>
      </c>
      <c r="BJ693" s="20"/>
      <c r="BK693" s="20"/>
      <c r="BL693"/>
      <c r="BM693"/>
      <c r="BN693"/>
      <c r="BO693"/>
      <c r="BP693"/>
      <c r="BQ693"/>
      <c r="BR693"/>
      <c r="BS693"/>
      <c r="BT693"/>
      <c r="BU693"/>
      <c r="BV693"/>
      <c r="BW693"/>
      <c r="BX693"/>
      <c r="BY693"/>
      <c r="BZ693"/>
      <c r="CA693"/>
      <c r="CB693"/>
      <c r="CC693"/>
      <c r="CD693"/>
      <c r="CE693"/>
      <c r="CF693"/>
      <c r="CG693"/>
      <c r="CH693"/>
      <c r="CI693"/>
      <c r="CJ693"/>
      <c r="CK693"/>
      <c r="CL693"/>
      <c r="CM693"/>
      <c r="CN693"/>
      <c r="CO693"/>
      <c r="CP693"/>
      <c r="CQ693"/>
      <c r="CR693"/>
      <c r="CS693"/>
      <c r="CT693"/>
      <c r="CU693"/>
      <c r="CV693"/>
      <c r="CW693"/>
      <c r="CX693"/>
      <c r="CY693"/>
      <c r="CZ693"/>
      <c r="DA693"/>
      <c r="DB693"/>
      <c r="DC693"/>
      <c r="DD693"/>
      <c r="DE693"/>
      <c r="DF693"/>
      <c r="DG693"/>
      <c r="DH693"/>
      <c r="DI693"/>
      <c r="DJ693"/>
      <c r="DK693"/>
      <c r="DL693"/>
      <c r="DM693"/>
      <c r="DN693"/>
      <c r="DO693"/>
      <c r="DP693"/>
      <c r="DQ693"/>
      <c r="DR693"/>
      <c r="DS693"/>
      <c r="DT693"/>
      <c r="DU693"/>
      <c r="DV693"/>
      <c r="DW693"/>
      <c r="DX693"/>
      <c r="DY693"/>
      <c r="DZ693"/>
      <c r="EA693"/>
      <c r="EB693"/>
      <c r="EC693"/>
      <c r="ED693"/>
      <c r="EE693"/>
      <c r="EF693"/>
      <c r="EG693"/>
      <c r="EH693"/>
      <c r="EI693"/>
      <c r="EJ693"/>
      <c r="EK693"/>
      <c r="EL693"/>
      <c r="EM693"/>
      <c r="EN693"/>
      <c r="EO693"/>
      <c r="EP693"/>
      <c r="EQ693"/>
      <c r="ER693"/>
      <c r="ES693"/>
      <c r="ET693"/>
      <c r="EU693"/>
      <c r="EV693"/>
      <c r="EW693"/>
      <c r="EX693"/>
      <c r="EY693"/>
      <c r="EZ693"/>
      <c r="FA693"/>
      <c r="FB693"/>
      <c r="FC693"/>
      <c r="FD693"/>
      <c r="FE693"/>
      <c r="FF693"/>
      <c r="FG693"/>
      <c r="FH693"/>
      <c r="FI693"/>
      <c r="FJ693"/>
      <c r="FK693"/>
      <c r="FL693"/>
      <c r="FM693"/>
      <c r="FN693"/>
      <c r="FO693"/>
      <c r="FP693"/>
      <c r="FQ693"/>
      <c r="FR693"/>
      <c r="FS693"/>
      <c r="FT693"/>
      <c r="FU693"/>
      <c r="FV693"/>
      <c r="FW693"/>
      <c r="FX693"/>
      <c r="FY693"/>
      <c r="FZ693"/>
      <c r="GA693"/>
      <c r="GB693"/>
      <c r="GC693"/>
      <c r="GD693"/>
      <c r="GE693"/>
      <c r="GF693"/>
      <c r="GG693"/>
      <c r="GH693"/>
      <c r="GI693"/>
      <c r="GJ693"/>
      <c r="GK693"/>
      <c r="GL693"/>
      <c r="GM693"/>
      <c r="GN693"/>
      <c r="GO693"/>
      <c r="GP693"/>
      <c r="GQ693"/>
      <c r="GR693"/>
      <c r="GS693"/>
      <c r="GT693"/>
      <c r="GU693"/>
      <c r="GV693"/>
      <c r="GW693"/>
      <c r="GX693"/>
      <c r="GY693"/>
      <c r="GZ693"/>
      <c r="HA693"/>
      <c r="HB693"/>
      <c r="HC693"/>
      <c r="HD693"/>
      <c r="HE693"/>
      <c r="HF693"/>
      <c r="HG693"/>
      <c r="HH693"/>
      <c r="HI693"/>
      <c r="HJ693"/>
      <c r="HK693"/>
      <c r="HL693"/>
      <c r="HM693"/>
      <c r="HN693"/>
      <c r="HO693"/>
      <c r="HP693"/>
      <c r="HQ693"/>
      <c r="HR693"/>
      <c r="HS693"/>
      <c r="HT693"/>
      <c r="HU693"/>
      <c r="HV693"/>
      <c r="HW693"/>
      <c r="HX693"/>
      <c r="HY693"/>
      <c r="HZ693"/>
      <c r="IA693"/>
      <c r="IB693"/>
      <c r="IC693"/>
      <c r="ID693"/>
      <c r="IE693"/>
      <c r="IF693"/>
      <c r="IG693"/>
      <c r="IH693"/>
      <c r="II693"/>
      <c r="IJ693"/>
      <c r="IK693"/>
      <c r="IL693"/>
      <c r="IM693"/>
      <c r="IN693"/>
      <c r="IO693"/>
      <c r="IP693"/>
      <c r="IQ693"/>
      <c r="IR693"/>
      <c r="IS693"/>
      <c r="IT693"/>
      <c r="IU693"/>
      <c r="IV693"/>
    </row>
    <row r="694" spans="1:256" s="5" customFormat="1" hidden="1" outlineLevel="2">
      <c r="A694" s="20"/>
      <c r="B694" s="20"/>
      <c r="C694" s="38"/>
      <c r="D694" s="641"/>
      <c r="E694" s="287">
        <v>5</v>
      </c>
      <c r="F694" s="40"/>
      <c r="G694" s="313"/>
      <c r="H694" s="315"/>
      <c r="I694" s="315"/>
      <c r="J694" s="315"/>
      <c r="K694" s="314"/>
      <c r="L694" s="168">
        <f>IF(A17taxstdlife="n/a","n/a",IF(L$3&gt;(A17taxstdlife+$E694),((Input!$K$159+Input!$K$125)*$K$7)-SUM($K694:K694),((Input!$K$159+Input!$K$125)*$K$7)/A17taxstdlife))</f>
        <v>0</v>
      </c>
      <c r="M694" s="168">
        <f>IF(A17taxstdlife="n/a","n/a",IF(M$3&gt;(A17taxstdlife+$E694),((Input!$K$159+Input!$K$125)*$K$7)-SUM($K694:L694),((Input!$K$159+Input!$K$125)*$K$7)/A17taxstdlife))</f>
        <v>0</v>
      </c>
      <c r="N694" s="168">
        <f>IF(A17taxstdlife="n/a","n/a",IF(N$3&gt;(A17taxstdlife+$E694),((Input!$K$159+Input!$K$125)*$K$7)-SUM($K694:M694),((Input!$K$159+Input!$K$125)*$K$7)/A17taxstdlife))</f>
        <v>0</v>
      </c>
      <c r="O694" s="168">
        <f>IF(A17taxstdlife="n/a","n/a",IF(O$3&gt;(A17taxstdlife+$E694),((Input!$K$159+Input!$K$125)*$K$7)-SUM($K694:N694),((Input!$K$159+Input!$K$125)*$K$7)/A17taxstdlife))</f>
        <v>0</v>
      </c>
      <c r="P694" s="168">
        <f>IF(A17taxstdlife="n/a","n/a",IF(P$3&gt;(A17taxstdlife+$E694),((Input!$K$159+Input!$K$125)*$K$7)-SUM($K694:O694),((Input!$K$159+Input!$K$125)*$K$7)/A17taxstdlife))</f>
        <v>0</v>
      </c>
      <c r="Q694" s="168">
        <f>IF(A17taxstdlife="n/a","n/a",IF(Q$3&gt;(A17taxstdlife+$E694),((Input!$K$159+Input!$K$125)*$K$7)-SUM($K694:P694),((Input!$K$159+Input!$K$125)*$K$7)/A17taxstdlife))</f>
        <v>0</v>
      </c>
      <c r="R694" s="168">
        <f>IF(A17taxstdlife="n/a","n/a",IF(R$3&gt;(A17taxstdlife+$E694),((Input!$K$159+Input!$K$125)*$K$7)-SUM($K694:Q694),((Input!$K$159+Input!$K$125)*$K$7)/A17taxstdlife))</f>
        <v>0</v>
      </c>
      <c r="S694" s="168">
        <f>IF(A17taxstdlife="n/a","n/a",IF(S$3&gt;(A17taxstdlife+$E694),((Input!$K$159+Input!$K$125)*$K$7)-SUM($K694:R694),((Input!$K$159+Input!$K$125)*$K$7)/A17taxstdlife))</f>
        <v>0</v>
      </c>
      <c r="T694" s="168">
        <f>IF(A17taxstdlife="n/a","n/a",IF(T$3&gt;(A17taxstdlife+$E694),((Input!$K$159+Input!$K$125)*$K$7)-SUM($K694:S694),((Input!$K$159+Input!$K$125)*$K$7)/A17taxstdlife))</f>
        <v>0</v>
      </c>
      <c r="U694" s="168">
        <f>IF(A17taxstdlife="n/a","n/a",IF(U$3&gt;(A17taxstdlife+$E694),((Input!$K$159+Input!$K$125)*$K$7)-SUM($K694:T694),((Input!$K$159+Input!$K$125)*$K$7)/A17taxstdlife))</f>
        <v>0</v>
      </c>
      <c r="V694" s="168">
        <f>IF(A17taxstdlife="n/a","n/a",IF(V$3&gt;(A17taxstdlife+$E694),((Input!$K$159+Input!$K$125)*$K$7)-SUM($K694:U694),((Input!$K$159+Input!$K$125)*$K$7)/A17taxstdlife))</f>
        <v>0</v>
      </c>
      <c r="W694" s="168">
        <f>IF(A17taxstdlife="n/a","n/a",IF(W$3&gt;(A17taxstdlife+$E694),((Input!$K$159+Input!$K$125)*$K$7)-SUM($K694:V694),((Input!$K$159+Input!$K$125)*$K$7)/A17taxstdlife))</f>
        <v>0</v>
      </c>
      <c r="X694" s="168">
        <f>IF(A17taxstdlife="n/a","n/a",IF(X$3&gt;(A17taxstdlife+$E694),((Input!$K$159+Input!$K$125)*$K$7)-SUM($K694:W694),((Input!$K$159+Input!$K$125)*$K$7)/A17taxstdlife))</f>
        <v>0</v>
      </c>
      <c r="Y694" s="168">
        <f>IF(A17taxstdlife="n/a","n/a",IF(Y$3&gt;(A17taxstdlife+$E694),((Input!$K$159+Input!$K$125)*$K$7)-SUM($K694:X694),((Input!$K$159+Input!$K$125)*$K$7)/A17taxstdlife))</f>
        <v>0</v>
      </c>
      <c r="Z694" s="168">
        <f>IF(A17taxstdlife="n/a","n/a",IF(Z$3&gt;(A17taxstdlife+$E694),((Input!$K$159+Input!$K$125)*$K$7)-SUM($K694:Y694),((Input!$K$159+Input!$K$125)*$K$7)/A17taxstdlife))</f>
        <v>0</v>
      </c>
      <c r="AA694" s="168">
        <f>IF(A17taxstdlife="n/a","n/a",IF(AA$3&gt;(A17taxstdlife+$E694),((Input!$K$159+Input!$K$125)*$K$7)-SUM($K694:Z694),((Input!$K$159+Input!$K$125)*$K$7)/A17taxstdlife))</f>
        <v>0</v>
      </c>
      <c r="AB694" s="168">
        <f>IF(A17taxstdlife="n/a","n/a",IF(AB$3&gt;(A17taxstdlife+$E694),((Input!$K$159+Input!$K$125)*$K$7)-SUM($K694:AA694),((Input!$K$159+Input!$K$125)*$K$7)/A17taxstdlife))</f>
        <v>0</v>
      </c>
      <c r="AC694" s="168">
        <f>IF(A17taxstdlife="n/a","n/a",IF(AC$3&gt;(A17taxstdlife+$E694),((Input!$K$159+Input!$K$125)*$K$7)-SUM($K694:AB694),((Input!$K$159+Input!$K$125)*$K$7)/A17taxstdlife))</f>
        <v>0</v>
      </c>
      <c r="AD694" s="168">
        <f>IF(A17taxstdlife="n/a","n/a",IF(AD$3&gt;(A17taxstdlife+$E694),((Input!$K$159+Input!$K$125)*$K$7)-SUM($K694:AC694),((Input!$K$159+Input!$K$125)*$K$7)/A17taxstdlife))</f>
        <v>0</v>
      </c>
      <c r="AE694" s="168">
        <f>IF(A17taxstdlife="n/a","n/a",IF(AE$3&gt;(A17taxstdlife+$E694),((Input!$K$159+Input!$K$125)*$K$7)-SUM($K694:AD694),((Input!$K$159+Input!$K$125)*$K$7)/A17taxstdlife))</f>
        <v>0</v>
      </c>
      <c r="AF694" s="168">
        <f>IF(A17taxstdlife="n/a","n/a",IF(AF$3&gt;(A17taxstdlife+$E694),((Input!$K$159+Input!$K$125)*$K$7)-SUM($K694:AE694),((Input!$K$159+Input!$K$125)*$K$7)/A17taxstdlife))</f>
        <v>0</v>
      </c>
      <c r="AG694" s="168">
        <f>IF(A17taxstdlife="n/a","n/a",IF(AG$3&gt;(A17taxstdlife+$E694),((Input!$K$159+Input!$K$125)*$K$7)-SUM($K694:AF694),((Input!$K$159+Input!$K$125)*$K$7)/A17taxstdlife))</f>
        <v>0</v>
      </c>
      <c r="AH694" s="168">
        <f>IF(A17taxstdlife="n/a","n/a",IF(AH$3&gt;(A17taxstdlife+$E694),((Input!$K$159+Input!$K$125)*$K$7)-SUM($K694:AG694),((Input!$K$159+Input!$K$125)*$K$7)/A17taxstdlife))</f>
        <v>0</v>
      </c>
      <c r="AI694" s="168">
        <f>IF(A17taxstdlife="n/a","n/a",IF(AI$3&gt;(A17taxstdlife+$E694),((Input!$K$159+Input!$K$125)*$K$7)-SUM($K694:AH694),((Input!$K$159+Input!$K$125)*$K$7)/A17taxstdlife))</f>
        <v>0</v>
      </c>
      <c r="AJ694" s="168">
        <f>IF(A17taxstdlife="n/a","n/a",IF(AJ$3&gt;(A17taxstdlife+$E694),((Input!$K$159+Input!$K$125)*$K$7)-SUM($K694:AI694),((Input!$K$159+Input!$K$125)*$K$7)/A17taxstdlife))</f>
        <v>0</v>
      </c>
      <c r="AK694" s="168">
        <f>IF(A17taxstdlife="n/a","n/a",IF(AK$3&gt;(A17taxstdlife+$E694),((Input!$K$159+Input!$K$125)*$K$7)-SUM($K694:AJ694),((Input!$K$159+Input!$K$125)*$K$7)/A17taxstdlife))</f>
        <v>0</v>
      </c>
      <c r="AL694" s="168">
        <f>IF(A17taxstdlife="n/a","n/a",IF(AL$3&gt;(A17taxstdlife+$E694),((Input!$K$159+Input!$K$125)*$K$7)-SUM($K694:AK694),((Input!$K$159+Input!$K$125)*$K$7)/A17taxstdlife))</f>
        <v>0</v>
      </c>
      <c r="AM694" s="168">
        <f>IF(A17taxstdlife="n/a","n/a",IF(AM$3&gt;(A17taxstdlife+$E694),((Input!$K$159+Input!$K$125)*$K$7)-SUM($K694:AL694),((Input!$K$159+Input!$K$125)*$K$7)/A17taxstdlife))</f>
        <v>0</v>
      </c>
      <c r="AN694" s="168">
        <f>IF(A17taxstdlife="n/a","n/a",IF(AN$3&gt;(A17taxstdlife+$E694),((Input!$K$159+Input!$K$125)*$K$7)-SUM($K694:AM694),((Input!$K$159+Input!$K$125)*$K$7)/A17taxstdlife))</f>
        <v>0</v>
      </c>
      <c r="AO694" s="168">
        <f>IF(A17taxstdlife="n/a","n/a",IF(AO$3&gt;(A17taxstdlife+$E694),((Input!$K$159+Input!$K$125)*$K$7)-SUM($K694:AN694),((Input!$K$159+Input!$K$125)*$K$7)/A17taxstdlife))</f>
        <v>0</v>
      </c>
      <c r="AP694" s="168">
        <f>IF(A17taxstdlife="n/a","n/a",IF(AP$3&gt;(A17taxstdlife+$E694),((Input!$K$159+Input!$K$125)*$K$7)-SUM($K694:AO694),((Input!$K$159+Input!$K$125)*$K$7)/A17taxstdlife))</f>
        <v>0</v>
      </c>
      <c r="AQ694" s="168">
        <f>IF(A17taxstdlife="n/a","n/a",IF(AQ$3&gt;(A17taxstdlife+$E694),((Input!$K$159+Input!$K$125)*$K$7)-SUM($K694:AP694),((Input!$K$159+Input!$K$125)*$K$7)/A17taxstdlife))</f>
        <v>0</v>
      </c>
      <c r="AR694" s="168">
        <f>IF(A17taxstdlife="n/a","n/a",IF(AR$3&gt;(A17taxstdlife+$E694),((Input!$K$159+Input!$K$125)*$K$7)-SUM($K694:AQ694),((Input!$K$159+Input!$K$125)*$K$7)/A17taxstdlife))</f>
        <v>0</v>
      </c>
      <c r="AS694" s="168">
        <f>IF(A17taxstdlife="n/a","n/a",IF(AS$3&gt;(A17taxstdlife+$E694),((Input!$K$159+Input!$K$125)*$K$7)-SUM($K694:AR694),((Input!$K$159+Input!$K$125)*$K$7)/A17taxstdlife))</f>
        <v>0</v>
      </c>
      <c r="AT694" s="168">
        <f>IF(A17taxstdlife="n/a","n/a",IF(AT$3&gt;(A17taxstdlife+$E694),((Input!$K$159+Input!$K$125)*$K$7)-SUM($K694:AS694),((Input!$K$159+Input!$K$125)*$K$7)/A17taxstdlife))</f>
        <v>0</v>
      </c>
      <c r="AU694" s="168">
        <f>IF(A17taxstdlife="n/a","n/a",IF(AU$3&gt;(A17taxstdlife+$E694),((Input!$K$159+Input!$K$125)*$K$7)-SUM($K694:AT694),((Input!$K$159+Input!$K$125)*$K$7)/A17taxstdlife))</f>
        <v>0</v>
      </c>
      <c r="AV694" s="168">
        <f>IF(A17taxstdlife="n/a","n/a",IF(AV$3&gt;(A17taxstdlife+$E694),((Input!$K$159+Input!$K$125)*$K$7)-SUM($K694:AU694),((Input!$K$159+Input!$K$125)*$K$7)/A17taxstdlife))</f>
        <v>0</v>
      </c>
      <c r="AW694" s="168">
        <f>IF(A17taxstdlife="n/a","n/a",IF(AW$3&gt;(A17taxstdlife+$E694),((Input!$K$159+Input!$K$125)*$K$7)-SUM($K694:AV694),((Input!$K$159+Input!$K$125)*$K$7)/A17taxstdlife))</f>
        <v>0</v>
      </c>
      <c r="AX694" s="168">
        <f>IF(A17taxstdlife="n/a","n/a",IF(AX$3&gt;(A17taxstdlife+$E694),((Input!$K$159+Input!$K$125)*$K$7)-SUM($K694:AW694),((Input!$K$159+Input!$K$125)*$K$7)/A17taxstdlife))</f>
        <v>0</v>
      </c>
      <c r="AY694" s="168">
        <f>IF(A17taxstdlife="n/a","n/a",IF(AY$3&gt;(A17taxstdlife+$E694),((Input!$K$159+Input!$K$125)*$K$7)-SUM($K694:AX694),((Input!$K$159+Input!$K$125)*$K$7)/A17taxstdlife))</f>
        <v>0</v>
      </c>
      <c r="AZ694" s="168">
        <f>IF(A17taxstdlife="n/a","n/a",IF(AZ$3&gt;(A17taxstdlife+$E694),((Input!$K$159+Input!$K$125)*$K$7)-SUM($K694:AY694),((Input!$K$159+Input!$K$125)*$K$7)/A17taxstdlife))</f>
        <v>0</v>
      </c>
      <c r="BA694" s="168">
        <f>IF(A17taxstdlife="n/a","n/a",IF(BA$3&gt;(A17taxstdlife+$E694),((Input!$K$159+Input!$K$125)*$K$7)-SUM($K694:AZ694),((Input!$K$159+Input!$K$125)*$K$7)/A17taxstdlife))</f>
        <v>0</v>
      </c>
      <c r="BB694" s="168">
        <f>IF(A17taxstdlife="n/a","n/a",IF(BB$3&gt;(A17taxstdlife+$E694),((Input!$K$159+Input!$K$125)*$K$7)-SUM($K694:BA694),((Input!$K$159+Input!$K$125)*$K$7)/A17taxstdlife))</f>
        <v>0</v>
      </c>
      <c r="BC694" s="168">
        <f>IF(A17taxstdlife="n/a","n/a",IF(BC$3&gt;(A17taxstdlife+$E694),((Input!$K$159+Input!$K$125)*$K$7)-SUM($K694:BB694),((Input!$K$159+Input!$K$125)*$K$7)/A17taxstdlife))</f>
        <v>0</v>
      </c>
      <c r="BD694" s="168">
        <f>IF(A17taxstdlife="n/a","n/a",IF(BD$3&gt;(A17taxstdlife+$E694),((Input!$K$159+Input!$K$125)*$K$7)-SUM($K694:BC694),((Input!$K$159+Input!$K$125)*$K$7)/A17taxstdlife))</f>
        <v>0</v>
      </c>
      <c r="BE694" s="168">
        <f>IF(A17taxstdlife="n/a","n/a",IF(BE$3&gt;(A17taxstdlife+$E694),((Input!$K$159+Input!$K$125)*$K$7)-SUM($K694:BD694),((Input!$K$159+Input!$K$125)*$K$7)/A17taxstdlife))</f>
        <v>0</v>
      </c>
      <c r="BF694" s="168">
        <f>IF(A17taxstdlife="n/a","n/a",IF(BF$3&gt;(A17taxstdlife+$E694),((Input!$K$159+Input!$K$125)*$K$7)-SUM($K694:BE694),((Input!$K$159+Input!$K$125)*$K$7)/A17taxstdlife))</f>
        <v>0</v>
      </c>
      <c r="BG694" s="168">
        <f>IF(A17taxstdlife="n/a","n/a",IF(BG$3&gt;(A17taxstdlife+$E694),((Input!$K$159+Input!$K$125)*$K$7)-SUM($K694:BF694),((Input!$K$159+Input!$K$125)*$K$7)/A17taxstdlife))</f>
        <v>0</v>
      </c>
      <c r="BH694" s="168">
        <f>IF(A17taxstdlife="n/a","n/a",IF(BH$3&gt;(A17taxstdlife+$E694),((Input!$K$159+Input!$K$125)*$K$7)-SUM($K694:BG694),((Input!$K$159+Input!$K$125)*$K$7)/A17taxstdlife))</f>
        <v>0</v>
      </c>
      <c r="BI694" s="168">
        <f>IF(A17taxstdlife="n/a","n/a",IF(BI$3&gt;(A17taxstdlife+$E694),((Input!$K$159+Input!$K$125)*$K$7)-SUM($K694:BH694),((Input!$K$159+Input!$K$125)*$K$7)/A17taxstdlife))</f>
        <v>0</v>
      </c>
      <c r="BJ694" s="20"/>
      <c r="BK694" s="20"/>
      <c r="BL694"/>
      <c r="BM694"/>
      <c r="BN694"/>
      <c r="BO694"/>
      <c r="BP694"/>
      <c r="BQ694"/>
      <c r="BR694"/>
      <c r="BS694"/>
      <c r="BT694"/>
      <c r="BU694"/>
      <c r="BV694"/>
      <c r="BW694"/>
      <c r="BX694"/>
      <c r="BY694"/>
      <c r="BZ694"/>
      <c r="CA694"/>
      <c r="CB694"/>
      <c r="CC694"/>
      <c r="CD694"/>
      <c r="CE694"/>
      <c r="CF694"/>
      <c r="CG694"/>
      <c r="CH694"/>
      <c r="CI694"/>
      <c r="CJ694"/>
      <c r="CK694"/>
      <c r="CL694"/>
      <c r="CM694"/>
      <c r="CN694"/>
      <c r="CO694"/>
      <c r="CP694"/>
      <c r="CQ694"/>
      <c r="CR694"/>
      <c r="CS694"/>
      <c r="CT694"/>
      <c r="CU694"/>
      <c r="CV694"/>
      <c r="CW694"/>
      <c r="CX694"/>
      <c r="CY694"/>
      <c r="CZ694"/>
      <c r="DA694"/>
      <c r="DB694"/>
      <c r="DC694"/>
      <c r="DD694"/>
      <c r="DE694"/>
      <c r="DF694"/>
      <c r="DG694"/>
      <c r="DH694"/>
      <c r="DI694"/>
      <c r="DJ694"/>
      <c r="DK694"/>
      <c r="DL694"/>
      <c r="DM694"/>
      <c r="DN694"/>
      <c r="DO694"/>
      <c r="DP694"/>
      <c r="DQ694"/>
      <c r="DR694"/>
      <c r="DS694"/>
      <c r="DT694"/>
      <c r="DU694"/>
      <c r="DV694"/>
      <c r="DW694"/>
      <c r="DX694"/>
      <c r="DY694"/>
      <c r="DZ694"/>
      <c r="EA694"/>
      <c r="EB694"/>
      <c r="EC694"/>
      <c r="ED694"/>
      <c r="EE694"/>
      <c r="EF694"/>
      <c r="EG694"/>
      <c r="EH694"/>
      <c r="EI694"/>
      <c r="EJ694"/>
      <c r="EK694"/>
      <c r="EL694"/>
      <c r="EM694"/>
      <c r="EN694"/>
      <c r="EO694"/>
      <c r="EP694"/>
      <c r="EQ694"/>
      <c r="ER694"/>
      <c r="ES694"/>
      <c r="ET694"/>
      <c r="EU694"/>
      <c r="EV694"/>
      <c r="EW694"/>
      <c r="EX694"/>
      <c r="EY694"/>
      <c r="EZ694"/>
      <c r="FA694"/>
      <c r="FB694"/>
      <c r="FC694"/>
      <c r="FD694"/>
      <c r="FE694"/>
      <c r="FF694"/>
      <c r="FG694"/>
      <c r="FH694"/>
      <c r="FI694"/>
      <c r="FJ694"/>
      <c r="FK694"/>
      <c r="FL694"/>
      <c r="FM694"/>
      <c r="FN694"/>
      <c r="FO694"/>
      <c r="FP694"/>
      <c r="FQ694"/>
      <c r="FR694"/>
      <c r="FS694"/>
      <c r="FT694"/>
      <c r="FU694"/>
      <c r="FV694"/>
      <c r="FW694"/>
      <c r="FX694"/>
      <c r="FY694"/>
      <c r="FZ694"/>
      <c r="GA694"/>
      <c r="GB694"/>
      <c r="GC694"/>
      <c r="GD694"/>
      <c r="GE694"/>
      <c r="GF694"/>
      <c r="GG694"/>
      <c r="GH694"/>
      <c r="GI694"/>
      <c r="GJ694"/>
      <c r="GK694"/>
      <c r="GL694"/>
      <c r="GM694"/>
      <c r="GN694"/>
      <c r="GO694"/>
      <c r="GP694"/>
      <c r="GQ694"/>
      <c r="GR694"/>
      <c r="GS694"/>
      <c r="GT694"/>
      <c r="GU694"/>
      <c r="GV694"/>
      <c r="GW694"/>
      <c r="GX694"/>
      <c r="GY694"/>
      <c r="GZ694"/>
      <c r="HA694"/>
      <c r="HB694"/>
      <c r="HC694"/>
      <c r="HD694"/>
      <c r="HE694"/>
      <c r="HF694"/>
      <c r="HG694"/>
      <c r="HH694"/>
      <c r="HI694"/>
      <c r="HJ694"/>
      <c r="HK694"/>
      <c r="HL694"/>
      <c r="HM694"/>
      <c r="HN694"/>
      <c r="HO694"/>
      <c r="HP694"/>
      <c r="HQ694"/>
      <c r="HR694"/>
      <c r="HS694"/>
      <c r="HT694"/>
      <c r="HU694"/>
      <c r="HV694"/>
      <c r="HW694"/>
      <c r="HX694"/>
      <c r="HY694"/>
      <c r="HZ694"/>
      <c r="IA694"/>
      <c r="IB694"/>
      <c r="IC694"/>
      <c r="ID694"/>
      <c r="IE694"/>
      <c r="IF694"/>
      <c r="IG694"/>
      <c r="IH694"/>
      <c r="II694"/>
      <c r="IJ694"/>
      <c r="IK694"/>
      <c r="IL694"/>
      <c r="IM694"/>
      <c r="IN694"/>
      <c r="IO694"/>
      <c r="IP694"/>
      <c r="IQ694"/>
      <c r="IR694"/>
      <c r="IS694"/>
      <c r="IT694"/>
      <c r="IU694"/>
      <c r="IV694"/>
    </row>
    <row r="695" spans="1:256" s="5" customFormat="1" hidden="1" outlineLevel="2">
      <c r="A695" s="20"/>
      <c r="B695" s="20"/>
      <c r="C695" s="38"/>
      <c r="D695" s="641"/>
      <c r="E695" s="287">
        <v>6</v>
      </c>
      <c r="F695" s="40"/>
      <c r="G695" s="313"/>
      <c r="H695" s="315"/>
      <c r="I695" s="315"/>
      <c r="J695" s="315"/>
      <c r="K695" s="315"/>
      <c r="L695" s="314"/>
      <c r="M695" s="168">
        <f>IF(A17taxstdlife="n/a","n/a",IF(M$3&gt;(A17taxstdlife+$E695),((Input!$L$159+Input!$L$125)*$L$7)-SUM($L695:L695),((Input!$L$159+Input!$L$125)*$L$7)/A17taxstdlife))</f>
        <v>0</v>
      </c>
      <c r="N695" s="168">
        <f>IF(A17taxstdlife="n/a","n/a",IF(N$3&gt;(A17taxstdlife+$E695),((Input!$L$159+Input!$L$125)*$L$7)-SUM($L695:M695),((Input!$L$159+Input!$L$125)*$L$7)/A17taxstdlife))</f>
        <v>0</v>
      </c>
      <c r="O695" s="168">
        <f>IF(A17taxstdlife="n/a","n/a",IF(O$3&gt;(A17taxstdlife+$E695),((Input!$L$159+Input!$L$125)*$L$7)-SUM($L695:N695),((Input!$L$159+Input!$L$125)*$L$7)/A17taxstdlife))</f>
        <v>0</v>
      </c>
      <c r="P695" s="168">
        <f>IF(A17taxstdlife="n/a","n/a",IF(P$3&gt;(A17taxstdlife+$E695),((Input!$L$159+Input!$L$125)*$L$7)-SUM($L695:O695),((Input!$L$159+Input!$L$125)*$L$7)/A17taxstdlife))</f>
        <v>0</v>
      </c>
      <c r="Q695" s="168">
        <f>IF(A17taxstdlife="n/a","n/a",IF(Q$3&gt;(A17taxstdlife+$E695),((Input!$L$159+Input!$L$125)*$L$7)-SUM($L695:P695),((Input!$L$159+Input!$L$125)*$L$7)/A17taxstdlife))</f>
        <v>0</v>
      </c>
      <c r="R695" s="168">
        <f>IF(A17taxstdlife="n/a","n/a",IF(R$3&gt;(A17taxstdlife+$E695),((Input!$L$159+Input!$L$125)*$L$7)-SUM($L695:Q695),((Input!$L$159+Input!$L$125)*$L$7)/A17taxstdlife))</f>
        <v>0</v>
      </c>
      <c r="S695" s="168">
        <f>IF(A17taxstdlife="n/a","n/a",IF(S$3&gt;(A17taxstdlife+$E695),((Input!$L$159+Input!$L$125)*$L$7)-SUM($L695:R695),((Input!$L$159+Input!$L$125)*$L$7)/A17taxstdlife))</f>
        <v>0</v>
      </c>
      <c r="T695" s="168">
        <f>IF(A17taxstdlife="n/a","n/a",IF(T$3&gt;(A17taxstdlife+$E695),((Input!$L$159+Input!$L$125)*$L$7)-SUM($L695:S695),((Input!$L$159+Input!$L$125)*$L$7)/A17taxstdlife))</f>
        <v>0</v>
      </c>
      <c r="U695" s="168">
        <f>IF(A17taxstdlife="n/a","n/a",IF(U$3&gt;(A17taxstdlife+$E695),((Input!$L$159+Input!$L$125)*$L$7)-SUM($L695:T695),((Input!$L$159+Input!$L$125)*$L$7)/A17taxstdlife))</f>
        <v>0</v>
      </c>
      <c r="V695" s="168">
        <f>IF(A17taxstdlife="n/a","n/a",IF(V$3&gt;(A17taxstdlife+$E695),((Input!$L$159+Input!$L$125)*$L$7)-SUM($L695:U695),((Input!$L$159+Input!$L$125)*$L$7)/A17taxstdlife))</f>
        <v>0</v>
      </c>
      <c r="W695" s="168">
        <f>IF(A17taxstdlife="n/a","n/a",IF(W$3&gt;(A17taxstdlife+$E695),((Input!$L$159+Input!$L$125)*$L$7)-SUM($L695:V695),((Input!$L$159+Input!$L$125)*$L$7)/A17taxstdlife))</f>
        <v>0</v>
      </c>
      <c r="X695" s="168">
        <f>IF(A17taxstdlife="n/a","n/a",IF(X$3&gt;(A17taxstdlife+$E695),((Input!$L$159+Input!$L$125)*$L$7)-SUM($L695:W695),((Input!$L$159+Input!$L$125)*$L$7)/A17taxstdlife))</f>
        <v>0</v>
      </c>
      <c r="Y695" s="168">
        <f>IF(A17taxstdlife="n/a","n/a",IF(Y$3&gt;(A17taxstdlife+$E695),((Input!$L$159+Input!$L$125)*$L$7)-SUM($L695:X695),((Input!$L$159+Input!$L$125)*$L$7)/A17taxstdlife))</f>
        <v>0</v>
      </c>
      <c r="Z695" s="168">
        <f>IF(A17taxstdlife="n/a","n/a",IF(Z$3&gt;(A17taxstdlife+$E695),((Input!$L$159+Input!$L$125)*$L$7)-SUM($L695:Y695),((Input!$L$159+Input!$L$125)*$L$7)/A17taxstdlife))</f>
        <v>0</v>
      </c>
      <c r="AA695" s="168">
        <f>IF(A17taxstdlife="n/a","n/a",IF(AA$3&gt;(A17taxstdlife+$E695),((Input!$L$159+Input!$L$125)*$L$7)-SUM($L695:Z695),((Input!$L$159+Input!$L$125)*$L$7)/A17taxstdlife))</f>
        <v>0</v>
      </c>
      <c r="AB695" s="168">
        <f>IF(A17taxstdlife="n/a","n/a",IF(AB$3&gt;(A17taxstdlife+$E695),((Input!$L$159+Input!$L$125)*$L$7)-SUM($L695:AA695),((Input!$L$159+Input!$L$125)*$L$7)/A17taxstdlife))</f>
        <v>0</v>
      </c>
      <c r="AC695" s="168">
        <f>IF(A17taxstdlife="n/a","n/a",IF(AC$3&gt;(A17taxstdlife+$E695),((Input!$L$159+Input!$L$125)*$L$7)-SUM($L695:AB695),((Input!$L$159+Input!$L$125)*$L$7)/A17taxstdlife))</f>
        <v>0</v>
      </c>
      <c r="AD695" s="168">
        <f>IF(A17taxstdlife="n/a","n/a",IF(AD$3&gt;(A17taxstdlife+$E695),((Input!$L$159+Input!$L$125)*$L$7)-SUM($L695:AC695),((Input!$L$159+Input!$L$125)*$L$7)/A17taxstdlife))</f>
        <v>0</v>
      </c>
      <c r="AE695" s="168">
        <f>IF(A17taxstdlife="n/a","n/a",IF(AE$3&gt;(A17taxstdlife+$E695),((Input!$L$159+Input!$L$125)*$L$7)-SUM($L695:AD695),((Input!$L$159+Input!$L$125)*$L$7)/A17taxstdlife))</f>
        <v>0</v>
      </c>
      <c r="AF695" s="168">
        <f>IF(A17taxstdlife="n/a","n/a",IF(AF$3&gt;(A17taxstdlife+$E695),((Input!$L$159+Input!$L$125)*$L$7)-SUM($L695:AE695),((Input!$L$159+Input!$L$125)*$L$7)/A17taxstdlife))</f>
        <v>0</v>
      </c>
      <c r="AG695" s="168">
        <f>IF(A17taxstdlife="n/a","n/a",IF(AG$3&gt;(A17taxstdlife+$E695),((Input!$L$159+Input!$L$125)*$L$7)-SUM($L695:AF695),((Input!$L$159+Input!$L$125)*$L$7)/A17taxstdlife))</f>
        <v>0</v>
      </c>
      <c r="AH695" s="168">
        <f>IF(A17taxstdlife="n/a","n/a",IF(AH$3&gt;(A17taxstdlife+$E695),((Input!$L$159+Input!$L$125)*$L$7)-SUM($L695:AG695),((Input!$L$159+Input!$L$125)*$L$7)/A17taxstdlife))</f>
        <v>0</v>
      </c>
      <c r="AI695" s="168">
        <f>IF(A17taxstdlife="n/a","n/a",IF(AI$3&gt;(A17taxstdlife+$E695),((Input!$L$159+Input!$L$125)*$L$7)-SUM($L695:AH695),((Input!$L$159+Input!$L$125)*$L$7)/A17taxstdlife))</f>
        <v>0</v>
      </c>
      <c r="AJ695" s="168">
        <f>IF(A17taxstdlife="n/a","n/a",IF(AJ$3&gt;(A17taxstdlife+$E695),((Input!$L$159+Input!$L$125)*$L$7)-SUM($L695:AI695),((Input!$L$159+Input!$L$125)*$L$7)/A17taxstdlife))</f>
        <v>0</v>
      </c>
      <c r="AK695" s="168">
        <f>IF(A17taxstdlife="n/a","n/a",IF(AK$3&gt;(A17taxstdlife+$E695),((Input!$L$159+Input!$L$125)*$L$7)-SUM($L695:AJ695),((Input!$L$159+Input!$L$125)*$L$7)/A17taxstdlife))</f>
        <v>0</v>
      </c>
      <c r="AL695" s="168">
        <f>IF(A17taxstdlife="n/a","n/a",IF(AL$3&gt;(A17taxstdlife+$E695),((Input!$L$159+Input!$L$125)*$L$7)-SUM($L695:AK695),((Input!$L$159+Input!$L$125)*$L$7)/A17taxstdlife))</f>
        <v>0</v>
      </c>
      <c r="AM695" s="168">
        <f>IF(A17taxstdlife="n/a","n/a",IF(AM$3&gt;(A17taxstdlife+$E695),((Input!$L$159+Input!$L$125)*$L$7)-SUM($L695:AL695),((Input!$L$159+Input!$L$125)*$L$7)/A17taxstdlife))</f>
        <v>0</v>
      </c>
      <c r="AN695" s="168">
        <f>IF(A17taxstdlife="n/a","n/a",IF(AN$3&gt;(A17taxstdlife+$E695),((Input!$L$159+Input!$L$125)*$L$7)-SUM($L695:AM695),((Input!$L$159+Input!$L$125)*$L$7)/A17taxstdlife))</f>
        <v>0</v>
      </c>
      <c r="AO695" s="168">
        <f>IF(A17taxstdlife="n/a","n/a",IF(AO$3&gt;(A17taxstdlife+$E695),((Input!$L$159+Input!$L$125)*$L$7)-SUM($L695:AN695),((Input!$L$159+Input!$L$125)*$L$7)/A17taxstdlife))</f>
        <v>0</v>
      </c>
      <c r="AP695" s="168">
        <f>IF(A17taxstdlife="n/a","n/a",IF(AP$3&gt;(A17taxstdlife+$E695),((Input!$L$159+Input!$L$125)*$L$7)-SUM($L695:AO695),((Input!$L$159+Input!$L$125)*$L$7)/A17taxstdlife))</f>
        <v>0</v>
      </c>
      <c r="AQ695" s="168">
        <f>IF(A17taxstdlife="n/a","n/a",IF(AQ$3&gt;(A17taxstdlife+$E695),((Input!$L$159+Input!$L$125)*$L$7)-SUM($L695:AP695),((Input!$L$159+Input!$L$125)*$L$7)/A17taxstdlife))</f>
        <v>0</v>
      </c>
      <c r="AR695" s="168">
        <f>IF(A17taxstdlife="n/a","n/a",IF(AR$3&gt;(A17taxstdlife+$E695),((Input!$L$159+Input!$L$125)*$L$7)-SUM($L695:AQ695),((Input!$L$159+Input!$L$125)*$L$7)/A17taxstdlife))</f>
        <v>0</v>
      </c>
      <c r="AS695" s="168">
        <f>IF(A17taxstdlife="n/a","n/a",IF(AS$3&gt;(A17taxstdlife+$E695),((Input!$L$159+Input!$L$125)*$L$7)-SUM($L695:AR695),((Input!$L$159+Input!$L$125)*$L$7)/A17taxstdlife))</f>
        <v>0</v>
      </c>
      <c r="AT695" s="168">
        <f>IF(A17taxstdlife="n/a","n/a",IF(AT$3&gt;(A17taxstdlife+$E695),((Input!$L$159+Input!$L$125)*$L$7)-SUM($L695:AS695),((Input!$L$159+Input!$L$125)*$L$7)/A17taxstdlife))</f>
        <v>0</v>
      </c>
      <c r="AU695" s="168">
        <f>IF(A17taxstdlife="n/a","n/a",IF(AU$3&gt;(A17taxstdlife+$E695),((Input!$L$159+Input!$L$125)*$L$7)-SUM($L695:AT695),((Input!$L$159+Input!$L$125)*$L$7)/A17taxstdlife))</f>
        <v>0</v>
      </c>
      <c r="AV695" s="168">
        <f>IF(A17taxstdlife="n/a","n/a",IF(AV$3&gt;(A17taxstdlife+$E695),((Input!$L$159+Input!$L$125)*$L$7)-SUM($L695:AU695),((Input!$L$159+Input!$L$125)*$L$7)/A17taxstdlife))</f>
        <v>0</v>
      </c>
      <c r="AW695" s="168">
        <f>IF(A17taxstdlife="n/a","n/a",IF(AW$3&gt;(A17taxstdlife+$E695),((Input!$L$159+Input!$L$125)*$L$7)-SUM($L695:AV695),((Input!$L$159+Input!$L$125)*$L$7)/A17taxstdlife))</f>
        <v>0</v>
      </c>
      <c r="AX695" s="168">
        <f>IF(A17taxstdlife="n/a","n/a",IF(AX$3&gt;(A17taxstdlife+$E695),((Input!$L$159+Input!$L$125)*$L$7)-SUM($L695:AW695),((Input!$L$159+Input!$L$125)*$L$7)/A17taxstdlife))</f>
        <v>0</v>
      </c>
      <c r="AY695" s="168">
        <f>IF(A17taxstdlife="n/a","n/a",IF(AY$3&gt;(A17taxstdlife+$E695),((Input!$L$159+Input!$L$125)*$L$7)-SUM($L695:AX695),((Input!$L$159+Input!$L$125)*$L$7)/A17taxstdlife))</f>
        <v>0</v>
      </c>
      <c r="AZ695" s="168">
        <f>IF(A17taxstdlife="n/a","n/a",IF(AZ$3&gt;(A17taxstdlife+$E695),((Input!$L$159+Input!$L$125)*$L$7)-SUM($L695:AY695),((Input!$L$159+Input!$L$125)*$L$7)/A17taxstdlife))</f>
        <v>0</v>
      </c>
      <c r="BA695" s="168">
        <f>IF(A17taxstdlife="n/a","n/a",IF(BA$3&gt;(A17taxstdlife+$E695),((Input!$L$159+Input!$L$125)*$L$7)-SUM($L695:AZ695),((Input!$L$159+Input!$L$125)*$L$7)/A17taxstdlife))</f>
        <v>0</v>
      </c>
      <c r="BB695" s="168">
        <f>IF(A17taxstdlife="n/a","n/a",IF(BB$3&gt;(A17taxstdlife+$E695),((Input!$L$159+Input!$L$125)*$L$7)-SUM($L695:BA695),((Input!$L$159+Input!$L$125)*$L$7)/A17taxstdlife))</f>
        <v>0</v>
      </c>
      <c r="BC695" s="168">
        <f>IF(A17taxstdlife="n/a","n/a",IF(BC$3&gt;(A17taxstdlife+$E695),((Input!$L$159+Input!$L$125)*$L$7)-SUM($L695:BB695),((Input!$L$159+Input!$L$125)*$L$7)/A17taxstdlife))</f>
        <v>0</v>
      </c>
      <c r="BD695" s="168">
        <f>IF(A17taxstdlife="n/a","n/a",IF(BD$3&gt;(A17taxstdlife+$E695),((Input!$L$159+Input!$L$125)*$L$7)-SUM($L695:BC695),((Input!$L$159+Input!$L$125)*$L$7)/A17taxstdlife))</f>
        <v>0</v>
      </c>
      <c r="BE695" s="168">
        <f>IF(A17taxstdlife="n/a","n/a",IF(BE$3&gt;(A17taxstdlife+$E695),((Input!$L$159+Input!$L$125)*$L$7)-SUM($L695:BD695),((Input!$L$159+Input!$L$125)*$L$7)/A17taxstdlife))</f>
        <v>0</v>
      </c>
      <c r="BF695" s="168">
        <f>IF(A17taxstdlife="n/a","n/a",IF(BF$3&gt;(A17taxstdlife+$E695),((Input!$L$159+Input!$L$125)*$L$7)-SUM($L695:BE695),((Input!$L$159+Input!$L$125)*$L$7)/A17taxstdlife))</f>
        <v>0</v>
      </c>
      <c r="BG695" s="168">
        <f>IF(A17taxstdlife="n/a","n/a",IF(BG$3&gt;(A17taxstdlife+$E695),((Input!$L$159+Input!$L$125)*$L$7)-SUM($L695:BF695),((Input!$L$159+Input!$L$125)*$L$7)/A17taxstdlife))</f>
        <v>0</v>
      </c>
      <c r="BH695" s="168">
        <f>IF(A17taxstdlife="n/a","n/a",IF(BH$3&gt;(A17taxstdlife+$E695),((Input!$L$159+Input!$L$125)*$L$7)-SUM($L695:BG695),((Input!$L$159+Input!$L$125)*$L$7)/A17taxstdlife))</f>
        <v>0</v>
      </c>
      <c r="BI695" s="168">
        <f>IF(A17taxstdlife="n/a","n/a",IF(BI$3&gt;(A17taxstdlife+$E695),((Input!$L$159+Input!$L$125)*$L$7)-SUM($L695:BH695),((Input!$L$159+Input!$L$125)*$L$7)/A17taxstdlife))</f>
        <v>0</v>
      </c>
      <c r="BJ695" s="20"/>
      <c r="BK695" s="20"/>
      <c r="BL695"/>
      <c r="BM695"/>
      <c r="BN695"/>
      <c r="BO695"/>
      <c r="BP695"/>
      <c r="BQ695"/>
      <c r="BR695"/>
      <c r="BS695"/>
      <c r="BT695"/>
      <c r="BU695"/>
      <c r="BV695"/>
      <c r="BW695"/>
      <c r="BX695"/>
      <c r="BY695"/>
      <c r="BZ695"/>
      <c r="CA695"/>
      <c r="CB695"/>
      <c r="CC695"/>
      <c r="CD695"/>
      <c r="CE695"/>
      <c r="CF695"/>
      <c r="CG695"/>
      <c r="CH695"/>
      <c r="CI695"/>
      <c r="CJ695"/>
      <c r="CK695"/>
      <c r="CL695"/>
      <c r="CM695"/>
      <c r="CN695"/>
      <c r="CO695"/>
      <c r="CP695"/>
      <c r="CQ695"/>
      <c r="CR695"/>
      <c r="CS695"/>
      <c r="CT695"/>
      <c r="CU695"/>
      <c r="CV695"/>
      <c r="CW695"/>
      <c r="CX695"/>
      <c r="CY695"/>
      <c r="CZ695"/>
      <c r="DA695"/>
      <c r="DB695"/>
      <c r="DC695"/>
      <c r="DD695"/>
      <c r="DE695"/>
      <c r="DF695"/>
      <c r="DG695"/>
      <c r="DH695"/>
      <c r="DI695"/>
      <c r="DJ695"/>
      <c r="DK695"/>
      <c r="DL695"/>
      <c r="DM695"/>
      <c r="DN695"/>
      <c r="DO695"/>
      <c r="DP695"/>
      <c r="DQ695"/>
      <c r="DR695"/>
      <c r="DS695"/>
      <c r="DT695"/>
      <c r="DU695"/>
      <c r="DV695"/>
      <c r="DW695"/>
      <c r="DX695"/>
      <c r="DY695"/>
      <c r="DZ695"/>
      <c r="EA695"/>
      <c r="EB695"/>
      <c r="EC695"/>
      <c r="ED695"/>
      <c r="EE695"/>
      <c r="EF695"/>
      <c r="EG695"/>
      <c r="EH695"/>
      <c r="EI695"/>
      <c r="EJ695"/>
      <c r="EK695"/>
      <c r="EL695"/>
      <c r="EM695"/>
      <c r="EN695"/>
      <c r="EO695"/>
      <c r="EP695"/>
      <c r="EQ695"/>
      <c r="ER695"/>
      <c r="ES695"/>
      <c r="ET695"/>
      <c r="EU695"/>
      <c r="EV695"/>
      <c r="EW695"/>
      <c r="EX695"/>
      <c r="EY695"/>
      <c r="EZ695"/>
      <c r="FA695"/>
      <c r="FB695"/>
      <c r="FC695"/>
      <c r="FD695"/>
      <c r="FE695"/>
      <c r="FF695"/>
      <c r="FG695"/>
      <c r="FH695"/>
      <c r="FI695"/>
      <c r="FJ695"/>
      <c r="FK695"/>
      <c r="FL695"/>
      <c r="FM695"/>
      <c r="FN695"/>
      <c r="FO695"/>
      <c r="FP695"/>
      <c r="FQ695"/>
      <c r="FR695"/>
      <c r="FS695"/>
      <c r="FT695"/>
      <c r="FU695"/>
      <c r="FV695"/>
      <c r="FW695"/>
      <c r="FX695"/>
      <c r="FY695"/>
      <c r="FZ695"/>
      <c r="GA695"/>
      <c r="GB695"/>
      <c r="GC695"/>
      <c r="GD695"/>
      <c r="GE695"/>
      <c r="GF695"/>
      <c r="GG695"/>
      <c r="GH695"/>
      <c r="GI695"/>
      <c r="GJ695"/>
      <c r="GK695"/>
      <c r="GL695"/>
      <c r="GM695"/>
      <c r="GN695"/>
      <c r="GO695"/>
      <c r="GP695"/>
      <c r="GQ695"/>
      <c r="GR695"/>
      <c r="GS695"/>
      <c r="GT695"/>
      <c r="GU695"/>
      <c r="GV695"/>
      <c r="GW695"/>
      <c r="GX695"/>
      <c r="GY695"/>
      <c r="GZ695"/>
      <c r="HA695"/>
      <c r="HB695"/>
      <c r="HC695"/>
      <c r="HD695"/>
      <c r="HE695"/>
      <c r="HF695"/>
      <c r="HG695"/>
      <c r="HH695"/>
      <c r="HI695"/>
      <c r="HJ695"/>
      <c r="HK695"/>
      <c r="HL695"/>
      <c r="HM695"/>
      <c r="HN695"/>
      <c r="HO695"/>
      <c r="HP695"/>
      <c r="HQ695"/>
      <c r="HR695"/>
      <c r="HS695"/>
      <c r="HT695"/>
      <c r="HU695"/>
      <c r="HV695"/>
      <c r="HW695"/>
      <c r="HX695"/>
      <c r="HY695"/>
      <c r="HZ695"/>
      <c r="IA695"/>
      <c r="IB695"/>
      <c r="IC695"/>
      <c r="ID695"/>
      <c r="IE695"/>
      <c r="IF695"/>
      <c r="IG695"/>
      <c r="IH695"/>
      <c r="II695"/>
      <c r="IJ695"/>
      <c r="IK695"/>
      <c r="IL695"/>
      <c r="IM695"/>
      <c r="IN695"/>
      <c r="IO695"/>
      <c r="IP695"/>
      <c r="IQ695"/>
      <c r="IR695"/>
      <c r="IS695"/>
      <c r="IT695"/>
      <c r="IU695"/>
      <c r="IV695"/>
    </row>
    <row r="696" spans="1:256" s="5" customFormat="1" hidden="1" outlineLevel="2">
      <c r="A696" s="20"/>
      <c r="B696" s="20"/>
      <c r="C696" s="38"/>
      <c r="D696" s="641"/>
      <c r="E696" s="287">
        <v>7</v>
      </c>
      <c r="F696" s="40"/>
      <c r="G696" s="313"/>
      <c r="H696" s="315"/>
      <c r="I696" s="315"/>
      <c r="J696" s="315"/>
      <c r="K696" s="315"/>
      <c r="L696" s="315"/>
      <c r="M696" s="314"/>
      <c r="N696" s="168">
        <f>IF(A17taxstdlife="n/a","n/a",IF(N$3&gt;(A17taxstdlife+$E696),((Input!$M$159+Input!$M$125)*$M$7)-SUM($M696:M696),((Input!$M$159+Input!$M$125)*$M$7)/A17taxstdlife))</f>
        <v>0</v>
      </c>
      <c r="O696" s="168">
        <f>IF(A17taxstdlife="n/a","n/a",IF(O$3&gt;(A17taxstdlife+$E696),((Input!$M$159+Input!$M$125)*$M$7)-SUM($M696:N696),((Input!$M$159+Input!$M$125)*$M$7)/A17taxstdlife))</f>
        <v>0</v>
      </c>
      <c r="P696" s="168">
        <f>IF(A17taxstdlife="n/a","n/a",IF(P$3&gt;(A17taxstdlife+$E696),((Input!$M$159+Input!$M$125)*$M$7)-SUM($M696:O696),((Input!$M$159+Input!$M$125)*$M$7)/A17taxstdlife))</f>
        <v>0</v>
      </c>
      <c r="Q696" s="168">
        <f>IF(A17taxstdlife="n/a","n/a",IF(Q$3&gt;(A17taxstdlife+$E696),((Input!$M$159+Input!$M$125)*$M$7)-SUM($M696:P696),((Input!$M$159+Input!$M$125)*$M$7)/A17taxstdlife))</f>
        <v>0</v>
      </c>
      <c r="R696" s="168">
        <f>IF(A17taxstdlife="n/a","n/a",IF(R$3&gt;(A17taxstdlife+$E696),((Input!$M$159+Input!$M$125)*$M$7)-SUM($M696:Q696),((Input!$M$159+Input!$M$125)*$M$7)/A17taxstdlife))</f>
        <v>0</v>
      </c>
      <c r="S696" s="168">
        <f>IF(A17taxstdlife="n/a","n/a",IF(S$3&gt;(A17taxstdlife+$E696),((Input!$M$159+Input!$M$125)*$M$7)-SUM($M696:R696),((Input!$M$159+Input!$M$125)*$M$7)/A17taxstdlife))</f>
        <v>0</v>
      </c>
      <c r="T696" s="168">
        <f>IF(A17taxstdlife="n/a","n/a",IF(T$3&gt;(A17taxstdlife+$E696),((Input!$M$159+Input!$M$125)*$M$7)-SUM($M696:S696),((Input!$M$159+Input!$M$125)*$M$7)/A17taxstdlife))</f>
        <v>0</v>
      </c>
      <c r="U696" s="168">
        <f>IF(A17taxstdlife="n/a","n/a",IF(U$3&gt;(A17taxstdlife+$E696),((Input!$M$159+Input!$M$125)*$M$7)-SUM($M696:T696),((Input!$M$159+Input!$M$125)*$M$7)/A17taxstdlife))</f>
        <v>0</v>
      </c>
      <c r="V696" s="168">
        <f>IF(A17taxstdlife="n/a","n/a",IF(V$3&gt;(A17taxstdlife+$E696),((Input!$M$159+Input!$M$125)*$M$7)-SUM($M696:U696),((Input!$M$159+Input!$M$125)*$M$7)/A17taxstdlife))</f>
        <v>0</v>
      </c>
      <c r="W696" s="168">
        <f>IF(A17taxstdlife="n/a","n/a",IF(W$3&gt;(A17taxstdlife+$E696),((Input!$M$159+Input!$M$125)*$M$7)-SUM($M696:V696),((Input!$M$159+Input!$M$125)*$M$7)/A17taxstdlife))</f>
        <v>0</v>
      </c>
      <c r="X696" s="168">
        <f>IF(A17taxstdlife="n/a","n/a",IF(X$3&gt;(A17taxstdlife+$E696),((Input!$M$159+Input!$M$125)*$M$7)-SUM($M696:W696),((Input!$M$159+Input!$M$125)*$M$7)/A17taxstdlife))</f>
        <v>0</v>
      </c>
      <c r="Y696" s="168">
        <f>IF(A17taxstdlife="n/a","n/a",IF(Y$3&gt;(A17taxstdlife+$E696),((Input!$M$159+Input!$M$125)*$M$7)-SUM($M696:X696),((Input!$M$159+Input!$M$125)*$M$7)/A17taxstdlife))</f>
        <v>0</v>
      </c>
      <c r="Z696" s="168">
        <f>IF(A17taxstdlife="n/a","n/a",IF(Z$3&gt;(A17taxstdlife+$E696),((Input!$M$159+Input!$M$125)*$M$7)-SUM($M696:Y696),((Input!$M$159+Input!$M$125)*$M$7)/A17taxstdlife))</f>
        <v>0</v>
      </c>
      <c r="AA696" s="168">
        <f>IF(A17taxstdlife="n/a","n/a",IF(AA$3&gt;(A17taxstdlife+$E696),((Input!$M$159+Input!$M$125)*$M$7)-SUM($M696:Z696),((Input!$M$159+Input!$M$125)*$M$7)/A17taxstdlife))</f>
        <v>0</v>
      </c>
      <c r="AB696" s="168">
        <f>IF(A17taxstdlife="n/a","n/a",IF(AB$3&gt;(A17taxstdlife+$E696),((Input!$M$159+Input!$M$125)*$M$7)-SUM($M696:AA696),((Input!$M$159+Input!$M$125)*$M$7)/A17taxstdlife))</f>
        <v>0</v>
      </c>
      <c r="AC696" s="168">
        <f>IF(A17taxstdlife="n/a","n/a",IF(AC$3&gt;(A17taxstdlife+$E696),((Input!$M$159+Input!$M$125)*$M$7)-SUM($M696:AB696),((Input!$M$159+Input!$M$125)*$M$7)/A17taxstdlife))</f>
        <v>0</v>
      </c>
      <c r="AD696" s="168">
        <f>IF(A17taxstdlife="n/a","n/a",IF(AD$3&gt;(A17taxstdlife+$E696),((Input!$M$159+Input!$M$125)*$M$7)-SUM($M696:AC696),((Input!$M$159+Input!$M$125)*$M$7)/A17taxstdlife))</f>
        <v>0</v>
      </c>
      <c r="AE696" s="168">
        <f>IF(A17taxstdlife="n/a","n/a",IF(AE$3&gt;(A17taxstdlife+$E696),((Input!$M$159+Input!$M$125)*$M$7)-SUM($M696:AD696),((Input!$M$159+Input!$M$125)*$M$7)/A17taxstdlife))</f>
        <v>0</v>
      </c>
      <c r="AF696" s="168">
        <f>IF(A17taxstdlife="n/a","n/a",IF(AF$3&gt;(A17taxstdlife+$E696),((Input!$M$159+Input!$M$125)*$M$7)-SUM($M696:AE696),((Input!$M$159+Input!$M$125)*$M$7)/A17taxstdlife))</f>
        <v>0</v>
      </c>
      <c r="AG696" s="168">
        <f>IF(A17taxstdlife="n/a","n/a",IF(AG$3&gt;(A17taxstdlife+$E696),((Input!$M$159+Input!$M$125)*$M$7)-SUM($M696:AF696),((Input!$M$159+Input!$M$125)*$M$7)/A17taxstdlife))</f>
        <v>0</v>
      </c>
      <c r="AH696" s="168">
        <f>IF(A17taxstdlife="n/a","n/a",IF(AH$3&gt;(A17taxstdlife+$E696),((Input!$M$159+Input!$M$125)*$M$7)-SUM($M696:AG696),((Input!$M$159+Input!$M$125)*$M$7)/A17taxstdlife))</f>
        <v>0</v>
      </c>
      <c r="AI696" s="168">
        <f>IF(A17taxstdlife="n/a","n/a",IF(AI$3&gt;(A17taxstdlife+$E696),((Input!$M$159+Input!$M$125)*$M$7)-SUM($M696:AH696),((Input!$M$159+Input!$M$125)*$M$7)/A17taxstdlife))</f>
        <v>0</v>
      </c>
      <c r="AJ696" s="168">
        <f>IF(A17taxstdlife="n/a","n/a",IF(AJ$3&gt;(A17taxstdlife+$E696),((Input!$M$159+Input!$M$125)*$M$7)-SUM($M696:AI696),((Input!$M$159+Input!$M$125)*$M$7)/A17taxstdlife))</f>
        <v>0</v>
      </c>
      <c r="AK696" s="168">
        <f>IF(A17taxstdlife="n/a","n/a",IF(AK$3&gt;(A17taxstdlife+$E696),((Input!$M$159+Input!$M$125)*$M$7)-SUM($M696:AJ696),((Input!$M$159+Input!$M$125)*$M$7)/A17taxstdlife))</f>
        <v>0</v>
      </c>
      <c r="AL696" s="168">
        <f>IF(A17taxstdlife="n/a","n/a",IF(AL$3&gt;(A17taxstdlife+$E696),((Input!$M$159+Input!$M$125)*$M$7)-SUM($M696:AK696),((Input!$M$159+Input!$M$125)*$M$7)/A17taxstdlife))</f>
        <v>0</v>
      </c>
      <c r="AM696" s="168">
        <f>IF(A17taxstdlife="n/a","n/a",IF(AM$3&gt;(A17taxstdlife+$E696),((Input!$M$159+Input!$M$125)*$M$7)-SUM($M696:AL696),((Input!$M$159+Input!$M$125)*$M$7)/A17taxstdlife))</f>
        <v>0</v>
      </c>
      <c r="AN696" s="168">
        <f>IF(A17taxstdlife="n/a","n/a",IF(AN$3&gt;(A17taxstdlife+$E696),((Input!$M$159+Input!$M$125)*$M$7)-SUM($M696:AM696),((Input!$M$159+Input!$M$125)*$M$7)/A17taxstdlife))</f>
        <v>0</v>
      </c>
      <c r="AO696" s="168">
        <f>IF(A17taxstdlife="n/a","n/a",IF(AO$3&gt;(A17taxstdlife+$E696),((Input!$M$159+Input!$M$125)*$M$7)-SUM($M696:AN696),((Input!$M$159+Input!$M$125)*$M$7)/A17taxstdlife))</f>
        <v>0</v>
      </c>
      <c r="AP696" s="168">
        <f>IF(A17taxstdlife="n/a","n/a",IF(AP$3&gt;(A17taxstdlife+$E696),((Input!$M$159+Input!$M$125)*$M$7)-SUM($M696:AO696),((Input!$M$159+Input!$M$125)*$M$7)/A17taxstdlife))</f>
        <v>0</v>
      </c>
      <c r="AQ696" s="168">
        <f>IF(A17taxstdlife="n/a","n/a",IF(AQ$3&gt;(A17taxstdlife+$E696),((Input!$M$159+Input!$M$125)*$M$7)-SUM($M696:AP696),((Input!$M$159+Input!$M$125)*$M$7)/A17taxstdlife))</f>
        <v>0</v>
      </c>
      <c r="AR696" s="168">
        <f>IF(A17taxstdlife="n/a","n/a",IF(AR$3&gt;(A17taxstdlife+$E696),((Input!$M$159+Input!$M$125)*$M$7)-SUM($M696:AQ696),((Input!$M$159+Input!$M$125)*$M$7)/A17taxstdlife))</f>
        <v>0</v>
      </c>
      <c r="AS696" s="168">
        <f>IF(A17taxstdlife="n/a","n/a",IF(AS$3&gt;(A17taxstdlife+$E696),((Input!$M$159+Input!$M$125)*$M$7)-SUM($M696:AR696),((Input!$M$159+Input!$M$125)*$M$7)/A17taxstdlife))</f>
        <v>0</v>
      </c>
      <c r="AT696" s="168">
        <f>IF(A17taxstdlife="n/a","n/a",IF(AT$3&gt;(A17taxstdlife+$E696),((Input!$M$159+Input!$M$125)*$M$7)-SUM($M696:AS696),((Input!$M$159+Input!$M$125)*$M$7)/A17taxstdlife))</f>
        <v>0</v>
      </c>
      <c r="AU696" s="168">
        <f>IF(A17taxstdlife="n/a","n/a",IF(AU$3&gt;(A17taxstdlife+$E696),((Input!$M$159+Input!$M$125)*$M$7)-SUM($M696:AT696),((Input!$M$159+Input!$M$125)*$M$7)/A17taxstdlife))</f>
        <v>0</v>
      </c>
      <c r="AV696" s="168">
        <f>IF(A17taxstdlife="n/a","n/a",IF(AV$3&gt;(A17taxstdlife+$E696),((Input!$M$159+Input!$M$125)*$M$7)-SUM($M696:AU696),((Input!$M$159+Input!$M$125)*$M$7)/A17taxstdlife))</f>
        <v>0</v>
      </c>
      <c r="AW696" s="168">
        <f>IF(A17taxstdlife="n/a","n/a",IF(AW$3&gt;(A17taxstdlife+$E696),((Input!$M$159+Input!$M$125)*$M$7)-SUM($M696:AV696),((Input!$M$159+Input!$M$125)*$M$7)/A17taxstdlife))</f>
        <v>0</v>
      </c>
      <c r="AX696" s="168">
        <f>IF(A17taxstdlife="n/a","n/a",IF(AX$3&gt;(A17taxstdlife+$E696),((Input!$M$159+Input!$M$125)*$M$7)-SUM($M696:AW696),((Input!$M$159+Input!$M$125)*$M$7)/A17taxstdlife))</f>
        <v>0</v>
      </c>
      <c r="AY696" s="168">
        <f>IF(A17taxstdlife="n/a","n/a",IF(AY$3&gt;(A17taxstdlife+$E696),((Input!$M$159+Input!$M$125)*$M$7)-SUM($M696:AX696),((Input!$M$159+Input!$M$125)*$M$7)/A17taxstdlife))</f>
        <v>0</v>
      </c>
      <c r="AZ696" s="168">
        <f>IF(A17taxstdlife="n/a","n/a",IF(AZ$3&gt;(A17taxstdlife+$E696),((Input!$M$159+Input!$M$125)*$M$7)-SUM($M696:AY696),((Input!$M$159+Input!$M$125)*$M$7)/A17taxstdlife))</f>
        <v>0</v>
      </c>
      <c r="BA696" s="168">
        <f>IF(A17taxstdlife="n/a","n/a",IF(BA$3&gt;(A17taxstdlife+$E696),((Input!$M$159+Input!$M$125)*$M$7)-SUM($M696:AZ696),((Input!$M$159+Input!$M$125)*$M$7)/A17taxstdlife))</f>
        <v>0</v>
      </c>
      <c r="BB696" s="168">
        <f>IF(A17taxstdlife="n/a","n/a",IF(BB$3&gt;(A17taxstdlife+$E696),((Input!$M$159+Input!$M$125)*$M$7)-SUM($M696:BA696),((Input!$M$159+Input!$M$125)*$M$7)/A17taxstdlife))</f>
        <v>0</v>
      </c>
      <c r="BC696" s="168">
        <f>IF(A17taxstdlife="n/a","n/a",IF(BC$3&gt;(A17taxstdlife+$E696),((Input!$M$159+Input!$M$125)*$M$7)-SUM($M696:BB696),((Input!$M$159+Input!$M$125)*$M$7)/A17taxstdlife))</f>
        <v>0</v>
      </c>
      <c r="BD696" s="168">
        <f>IF(A17taxstdlife="n/a","n/a",IF(BD$3&gt;(A17taxstdlife+$E696),((Input!$M$159+Input!$M$125)*$M$7)-SUM($M696:BC696),((Input!$M$159+Input!$M$125)*$M$7)/A17taxstdlife))</f>
        <v>0</v>
      </c>
      <c r="BE696" s="168">
        <f>IF(A17taxstdlife="n/a","n/a",IF(BE$3&gt;(A17taxstdlife+$E696),((Input!$M$159+Input!$M$125)*$M$7)-SUM($M696:BD696),((Input!$M$159+Input!$M$125)*$M$7)/A17taxstdlife))</f>
        <v>0</v>
      </c>
      <c r="BF696" s="168">
        <f>IF(A17taxstdlife="n/a","n/a",IF(BF$3&gt;(A17taxstdlife+$E696),((Input!$M$159+Input!$M$125)*$M$7)-SUM($M696:BE696),((Input!$M$159+Input!$M$125)*$M$7)/A17taxstdlife))</f>
        <v>0</v>
      </c>
      <c r="BG696" s="168">
        <f>IF(A17taxstdlife="n/a","n/a",IF(BG$3&gt;(A17taxstdlife+$E696),((Input!$M$159+Input!$M$125)*$M$7)-SUM($M696:BF696),((Input!$M$159+Input!$M$125)*$M$7)/A17taxstdlife))</f>
        <v>0</v>
      </c>
      <c r="BH696" s="168">
        <f>IF(A17taxstdlife="n/a","n/a",IF(BH$3&gt;(A17taxstdlife+$E696),((Input!$M$159+Input!$M$125)*$M$7)-SUM($M696:BG696),((Input!$M$159+Input!$M$125)*$M$7)/A17taxstdlife))</f>
        <v>0</v>
      </c>
      <c r="BI696" s="168">
        <f>IF(A17taxstdlife="n/a","n/a",IF(BI$3&gt;(A17taxstdlife+$E696),((Input!$M$159+Input!$M$125)*$M$7)-SUM($M696:BH696),((Input!$M$159+Input!$M$125)*$M$7)/A17taxstdlife))</f>
        <v>0</v>
      </c>
      <c r="BJ696" s="20"/>
      <c r="BK696" s="20"/>
      <c r="BL696"/>
      <c r="BM696"/>
      <c r="BN696"/>
      <c r="BO696"/>
      <c r="BP696"/>
      <c r="BQ696"/>
      <c r="BR696"/>
      <c r="BS696"/>
      <c r="BT696"/>
      <c r="BU696"/>
      <c r="BV696"/>
      <c r="BW696"/>
      <c r="BX696"/>
      <c r="BY696"/>
      <c r="BZ696"/>
      <c r="CA696"/>
      <c r="CB696"/>
      <c r="CC696"/>
      <c r="CD696"/>
      <c r="CE696"/>
      <c r="CF696"/>
      <c r="CG696"/>
      <c r="CH696"/>
      <c r="CI696"/>
      <c r="CJ696"/>
      <c r="CK696"/>
      <c r="CL696"/>
      <c r="CM696"/>
      <c r="CN696"/>
      <c r="CO696"/>
      <c r="CP696"/>
      <c r="CQ696"/>
      <c r="CR696"/>
      <c r="CS696"/>
      <c r="CT696"/>
      <c r="CU696"/>
      <c r="CV696"/>
      <c r="CW696"/>
      <c r="CX696"/>
      <c r="CY696"/>
      <c r="CZ696"/>
      <c r="DA696"/>
      <c r="DB696"/>
      <c r="DC696"/>
      <c r="DD696"/>
      <c r="DE696"/>
      <c r="DF696"/>
      <c r="DG696"/>
      <c r="DH696"/>
      <c r="DI696"/>
      <c r="DJ696"/>
      <c r="DK696"/>
      <c r="DL696"/>
      <c r="DM696"/>
      <c r="DN696"/>
      <c r="DO696"/>
      <c r="DP696"/>
      <c r="DQ696"/>
      <c r="DR696"/>
      <c r="DS696"/>
      <c r="DT696"/>
      <c r="DU696"/>
      <c r="DV696"/>
      <c r="DW696"/>
      <c r="DX696"/>
      <c r="DY696"/>
      <c r="DZ696"/>
      <c r="EA696"/>
      <c r="EB696"/>
      <c r="EC696"/>
      <c r="ED696"/>
      <c r="EE696"/>
      <c r="EF696"/>
      <c r="EG696"/>
      <c r="EH696"/>
      <c r="EI696"/>
      <c r="EJ696"/>
      <c r="EK696"/>
      <c r="EL696"/>
      <c r="EM696"/>
      <c r="EN696"/>
      <c r="EO696"/>
      <c r="EP696"/>
      <c r="EQ696"/>
      <c r="ER696"/>
      <c r="ES696"/>
      <c r="ET696"/>
      <c r="EU696"/>
      <c r="EV696"/>
      <c r="EW696"/>
      <c r="EX696"/>
      <c r="EY696"/>
      <c r="EZ696"/>
      <c r="FA696"/>
      <c r="FB696"/>
      <c r="FC696"/>
      <c r="FD696"/>
      <c r="FE696"/>
      <c r="FF696"/>
      <c r="FG696"/>
      <c r="FH696"/>
      <c r="FI696"/>
      <c r="FJ696"/>
      <c r="FK696"/>
      <c r="FL696"/>
      <c r="FM696"/>
      <c r="FN696"/>
      <c r="FO696"/>
      <c r="FP696"/>
      <c r="FQ696"/>
      <c r="FR696"/>
      <c r="FS696"/>
      <c r="FT696"/>
      <c r="FU696"/>
      <c r="FV696"/>
      <c r="FW696"/>
      <c r="FX696"/>
      <c r="FY696"/>
      <c r="FZ696"/>
      <c r="GA696"/>
      <c r="GB696"/>
      <c r="GC696"/>
      <c r="GD696"/>
      <c r="GE696"/>
      <c r="GF696"/>
      <c r="GG696"/>
      <c r="GH696"/>
      <c r="GI696"/>
      <c r="GJ696"/>
      <c r="GK696"/>
      <c r="GL696"/>
      <c r="GM696"/>
      <c r="GN696"/>
      <c r="GO696"/>
      <c r="GP696"/>
      <c r="GQ696"/>
      <c r="GR696"/>
      <c r="GS696"/>
      <c r="GT696"/>
      <c r="GU696"/>
      <c r="GV696"/>
      <c r="GW696"/>
      <c r="GX696"/>
      <c r="GY696"/>
      <c r="GZ696"/>
      <c r="HA696"/>
      <c r="HB696"/>
      <c r="HC696"/>
      <c r="HD696"/>
      <c r="HE696"/>
      <c r="HF696"/>
      <c r="HG696"/>
      <c r="HH696"/>
      <c r="HI696"/>
      <c r="HJ696"/>
      <c r="HK696"/>
      <c r="HL696"/>
      <c r="HM696"/>
      <c r="HN696"/>
      <c r="HO696"/>
      <c r="HP696"/>
      <c r="HQ696"/>
      <c r="HR696"/>
      <c r="HS696"/>
      <c r="HT696"/>
      <c r="HU696"/>
      <c r="HV696"/>
      <c r="HW696"/>
      <c r="HX696"/>
      <c r="HY696"/>
      <c r="HZ696"/>
      <c r="IA696"/>
      <c r="IB696"/>
      <c r="IC696"/>
      <c r="ID696"/>
      <c r="IE696"/>
      <c r="IF696"/>
      <c r="IG696"/>
      <c r="IH696"/>
      <c r="II696"/>
      <c r="IJ696"/>
      <c r="IK696"/>
      <c r="IL696"/>
      <c r="IM696"/>
      <c r="IN696"/>
      <c r="IO696"/>
      <c r="IP696"/>
      <c r="IQ696"/>
      <c r="IR696"/>
      <c r="IS696"/>
      <c r="IT696"/>
      <c r="IU696"/>
      <c r="IV696"/>
    </row>
    <row r="697" spans="1:256" s="5" customFormat="1" hidden="1" outlineLevel="2">
      <c r="A697" s="20"/>
      <c r="B697" s="20"/>
      <c r="C697" s="38"/>
      <c r="D697" s="641"/>
      <c r="E697" s="287">
        <v>8</v>
      </c>
      <c r="F697" s="40"/>
      <c r="G697" s="313"/>
      <c r="H697" s="315"/>
      <c r="I697" s="315"/>
      <c r="J697" s="315"/>
      <c r="K697" s="315"/>
      <c r="L697" s="315"/>
      <c r="M697" s="315"/>
      <c r="N697" s="314"/>
      <c r="O697" s="168">
        <f>IF(A17taxstdlife="n/a","n/a",IF(O$3&gt;(A17taxstdlife+$E697),((Input!$N$159+Input!$N$125)*$N$7)-SUM($N697:N697),((Input!$N$159+Input!$N$125)*$N$7)/A17taxstdlife))</f>
        <v>0</v>
      </c>
      <c r="P697" s="168">
        <f>IF(A17taxstdlife="n/a","n/a",IF(P$3&gt;(A17taxstdlife+$E697),((Input!$N$159+Input!$N$125)*$N$7)-SUM($N697:O697),((Input!$N$159+Input!$N$125)*$N$7)/A17taxstdlife))</f>
        <v>0</v>
      </c>
      <c r="Q697" s="168">
        <f>IF(A17taxstdlife="n/a","n/a",IF(Q$3&gt;(A17taxstdlife+$E697),((Input!$N$159+Input!$N$125)*$N$7)-SUM($N697:P697),((Input!$N$159+Input!$N$125)*$N$7)/A17taxstdlife))</f>
        <v>0</v>
      </c>
      <c r="R697" s="168">
        <f>IF(A17taxstdlife="n/a","n/a",IF(R$3&gt;(A17taxstdlife+$E697),((Input!$N$159+Input!$N$125)*$N$7)-SUM($N697:Q697),((Input!$N$159+Input!$N$125)*$N$7)/A17taxstdlife))</f>
        <v>0</v>
      </c>
      <c r="S697" s="168">
        <f>IF(A17taxstdlife="n/a","n/a",IF(S$3&gt;(A17taxstdlife+$E697),((Input!$N$159+Input!$N$125)*$N$7)-SUM($N697:R697),((Input!$N$159+Input!$N$125)*$N$7)/A17taxstdlife))</f>
        <v>0</v>
      </c>
      <c r="T697" s="168">
        <f>IF(A17taxstdlife="n/a","n/a",IF(T$3&gt;(A17taxstdlife+$E697),((Input!$N$159+Input!$N$125)*$N$7)-SUM($N697:S697),((Input!$N$159+Input!$N$125)*$N$7)/A17taxstdlife))</f>
        <v>0</v>
      </c>
      <c r="U697" s="168">
        <f>IF(A17taxstdlife="n/a","n/a",IF(U$3&gt;(A17taxstdlife+$E697),((Input!$N$159+Input!$N$125)*$N$7)-SUM($N697:T697),((Input!$N$159+Input!$N$125)*$N$7)/A17taxstdlife))</f>
        <v>0</v>
      </c>
      <c r="V697" s="168">
        <f>IF(A17taxstdlife="n/a","n/a",IF(V$3&gt;(A17taxstdlife+$E697),((Input!$N$159+Input!$N$125)*$N$7)-SUM($N697:U697),((Input!$N$159+Input!$N$125)*$N$7)/A17taxstdlife))</f>
        <v>0</v>
      </c>
      <c r="W697" s="168">
        <f>IF(A17taxstdlife="n/a","n/a",IF(W$3&gt;(A17taxstdlife+$E697),((Input!$N$159+Input!$N$125)*$N$7)-SUM($N697:V697),((Input!$N$159+Input!$N$125)*$N$7)/A17taxstdlife))</f>
        <v>0</v>
      </c>
      <c r="X697" s="168">
        <f>IF(A17taxstdlife="n/a","n/a",IF(X$3&gt;(A17taxstdlife+$E697),((Input!$N$159+Input!$N$125)*$N$7)-SUM($N697:W697),((Input!$N$159+Input!$N$125)*$N$7)/A17taxstdlife))</f>
        <v>0</v>
      </c>
      <c r="Y697" s="168">
        <f>IF(A17taxstdlife="n/a","n/a",IF(Y$3&gt;(A17taxstdlife+$E697),((Input!$N$159+Input!$N$125)*$N$7)-SUM($N697:X697),((Input!$N$159+Input!$N$125)*$N$7)/A17taxstdlife))</f>
        <v>0</v>
      </c>
      <c r="Z697" s="168">
        <f>IF(A17taxstdlife="n/a","n/a",IF(Z$3&gt;(A17taxstdlife+$E697),((Input!$N$159+Input!$N$125)*$N$7)-SUM($N697:Y697),((Input!$N$159+Input!$N$125)*$N$7)/A17taxstdlife))</f>
        <v>0</v>
      </c>
      <c r="AA697" s="168">
        <f>IF(A17taxstdlife="n/a","n/a",IF(AA$3&gt;(A17taxstdlife+$E697),((Input!$N$159+Input!$N$125)*$N$7)-SUM($N697:Z697),((Input!$N$159+Input!$N$125)*$N$7)/A17taxstdlife))</f>
        <v>0</v>
      </c>
      <c r="AB697" s="168">
        <f>IF(A17taxstdlife="n/a","n/a",IF(AB$3&gt;(A17taxstdlife+$E697),((Input!$N$159+Input!$N$125)*$N$7)-SUM($N697:AA697),((Input!$N$159+Input!$N$125)*$N$7)/A17taxstdlife))</f>
        <v>0</v>
      </c>
      <c r="AC697" s="168">
        <f>IF(A17taxstdlife="n/a","n/a",IF(AC$3&gt;(A17taxstdlife+$E697),((Input!$N$159+Input!$N$125)*$N$7)-SUM($N697:AB697),((Input!$N$159+Input!$N$125)*$N$7)/A17taxstdlife))</f>
        <v>0</v>
      </c>
      <c r="AD697" s="168">
        <f>IF(A17taxstdlife="n/a","n/a",IF(AD$3&gt;(A17taxstdlife+$E697),((Input!$N$159+Input!$N$125)*$N$7)-SUM($N697:AC697),((Input!$N$159+Input!$N$125)*$N$7)/A17taxstdlife))</f>
        <v>0</v>
      </c>
      <c r="AE697" s="168">
        <f>IF(A17taxstdlife="n/a","n/a",IF(AE$3&gt;(A17taxstdlife+$E697),((Input!$N$159+Input!$N$125)*$N$7)-SUM($N697:AD697),((Input!$N$159+Input!$N$125)*$N$7)/A17taxstdlife))</f>
        <v>0</v>
      </c>
      <c r="AF697" s="168">
        <f>IF(A17taxstdlife="n/a","n/a",IF(AF$3&gt;(A17taxstdlife+$E697),((Input!$N$159+Input!$N$125)*$N$7)-SUM($N697:AE697),((Input!$N$159+Input!$N$125)*$N$7)/A17taxstdlife))</f>
        <v>0</v>
      </c>
      <c r="AG697" s="168">
        <f>IF(A17taxstdlife="n/a","n/a",IF(AG$3&gt;(A17taxstdlife+$E697),((Input!$N$159+Input!$N$125)*$N$7)-SUM($N697:AF697),((Input!$N$159+Input!$N$125)*$N$7)/A17taxstdlife))</f>
        <v>0</v>
      </c>
      <c r="AH697" s="168">
        <f>IF(A17taxstdlife="n/a","n/a",IF(AH$3&gt;(A17taxstdlife+$E697),((Input!$N$159+Input!$N$125)*$N$7)-SUM($N697:AG697),((Input!$N$159+Input!$N$125)*$N$7)/A17taxstdlife))</f>
        <v>0</v>
      </c>
      <c r="AI697" s="168">
        <f>IF(A17taxstdlife="n/a","n/a",IF(AI$3&gt;(A17taxstdlife+$E697),((Input!$N$159+Input!$N$125)*$N$7)-SUM($N697:AH697),((Input!$N$159+Input!$N$125)*$N$7)/A17taxstdlife))</f>
        <v>0</v>
      </c>
      <c r="AJ697" s="168">
        <f>IF(A17taxstdlife="n/a","n/a",IF(AJ$3&gt;(A17taxstdlife+$E697),((Input!$N$159+Input!$N$125)*$N$7)-SUM($N697:AI697),((Input!$N$159+Input!$N$125)*$N$7)/A17taxstdlife))</f>
        <v>0</v>
      </c>
      <c r="AK697" s="168">
        <f>IF(A17taxstdlife="n/a","n/a",IF(AK$3&gt;(A17taxstdlife+$E697),((Input!$N$159+Input!$N$125)*$N$7)-SUM($N697:AJ697),((Input!$N$159+Input!$N$125)*$N$7)/A17taxstdlife))</f>
        <v>0</v>
      </c>
      <c r="AL697" s="168">
        <f>IF(A17taxstdlife="n/a","n/a",IF(AL$3&gt;(A17taxstdlife+$E697),((Input!$N$159+Input!$N$125)*$N$7)-SUM($N697:AK697),((Input!$N$159+Input!$N$125)*$N$7)/A17taxstdlife))</f>
        <v>0</v>
      </c>
      <c r="AM697" s="168">
        <f>IF(A17taxstdlife="n/a","n/a",IF(AM$3&gt;(A17taxstdlife+$E697),((Input!$N$159+Input!$N$125)*$N$7)-SUM($N697:AL697),((Input!$N$159+Input!$N$125)*$N$7)/A17taxstdlife))</f>
        <v>0</v>
      </c>
      <c r="AN697" s="168">
        <f>IF(A17taxstdlife="n/a","n/a",IF(AN$3&gt;(A17taxstdlife+$E697),((Input!$N$159+Input!$N$125)*$N$7)-SUM($N697:AM697),((Input!$N$159+Input!$N$125)*$N$7)/A17taxstdlife))</f>
        <v>0</v>
      </c>
      <c r="AO697" s="168">
        <f>IF(A17taxstdlife="n/a","n/a",IF(AO$3&gt;(A17taxstdlife+$E697),((Input!$N$159+Input!$N$125)*$N$7)-SUM($N697:AN697),((Input!$N$159+Input!$N$125)*$N$7)/A17taxstdlife))</f>
        <v>0</v>
      </c>
      <c r="AP697" s="168">
        <f>IF(A17taxstdlife="n/a","n/a",IF(AP$3&gt;(A17taxstdlife+$E697),((Input!$N$159+Input!$N$125)*$N$7)-SUM($N697:AO697),((Input!$N$159+Input!$N$125)*$N$7)/A17taxstdlife))</f>
        <v>0</v>
      </c>
      <c r="AQ697" s="168">
        <f>IF(A17taxstdlife="n/a","n/a",IF(AQ$3&gt;(A17taxstdlife+$E697),((Input!$N$159+Input!$N$125)*$N$7)-SUM($N697:AP697),((Input!$N$159+Input!$N$125)*$N$7)/A17taxstdlife))</f>
        <v>0</v>
      </c>
      <c r="AR697" s="168">
        <f>IF(A17taxstdlife="n/a","n/a",IF(AR$3&gt;(A17taxstdlife+$E697),((Input!$N$159+Input!$N$125)*$N$7)-SUM($N697:AQ697),((Input!$N$159+Input!$N$125)*$N$7)/A17taxstdlife))</f>
        <v>0</v>
      </c>
      <c r="AS697" s="168">
        <f>IF(A17taxstdlife="n/a","n/a",IF(AS$3&gt;(A17taxstdlife+$E697),((Input!$N$159+Input!$N$125)*$N$7)-SUM($N697:AR697),((Input!$N$159+Input!$N$125)*$N$7)/A17taxstdlife))</f>
        <v>0</v>
      </c>
      <c r="AT697" s="168">
        <f>IF(A17taxstdlife="n/a","n/a",IF(AT$3&gt;(A17taxstdlife+$E697),((Input!$N$159+Input!$N$125)*$N$7)-SUM($N697:AS697),((Input!$N$159+Input!$N$125)*$N$7)/A17taxstdlife))</f>
        <v>0</v>
      </c>
      <c r="AU697" s="168">
        <f>IF(A17taxstdlife="n/a","n/a",IF(AU$3&gt;(A17taxstdlife+$E697),((Input!$N$159+Input!$N$125)*$N$7)-SUM($N697:AT697),((Input!$N$159+Input!$N$125)*$N$7)/A17taxstdlife))</f>
        <v>0</v>
      </c>
      <c r="AV697" s="168">
        <f>IF(A17taxstdlife="n/a","n/a",IF(AV$3&gt;(A17taxstdlife+$E697),((Input!$N$159+Input!$N$125)*$N$7)-SUM($N697:AU697),((Input!$N$159+Input!$N$125)*$N$7)/A17taxstdlife))</f>
        <v>0</v>
      </c>
      <c r="AW697" s="168">
        <f>IF(A17taxstdlife="n/a","n/a",IF(AW$3&gt;(A17taxstdlife+$E697),((Input!$N$159+Input!$N$125)*$N$7)-SUM($N697:AV697),((Input!$N$159+Input!$N$125)*$N$7)/A17taxstdlife))</f>
        <v>0</v>
      </c>
      <c r="AX697" s="168">
        <f>IF(A17taxstdlife="n/a","n/a",IF(AX$3&gt;(A17taxstdlife+$E697),((Input!$N$159+Input!$N$125)*$N$7)-SUM($N697:AW697),((Input!$N$159+Input!$N$125)*$N$7)/A17taxstdlife))</f>
        <v>0</v>
      </c>
      <c r="AY697" s="168">
        <f>IF(A17taxstdlife="n/a","n/a",IF(AY$3&gt;(A17taxstdlife+$E697),((Input!$N$159+Input!$N$125)*$N$7)-SUM($N697:AX697),((Input!$N$159+Input!$N$125)*$N$7)/A17taxstdlife))</f>
        <v>0</v>
      </c>
      <c r="AZ697" s="168">
        <f>IF(A17taxstdlife="n/a","n/a",IF(AZ$3&gt;(A17taxstdlife+$E697),((Input!$N$159+Input!$N$125)*$N$7)-SUM($N697:AY697),((Input!$N$159+Input!$N$125)*$N$7)/A17taxstdlife))</f>
        <v>0</v>
      </c>
      <c r="BA697" s="168">
        <f>IF(A17taxstdlife="n/a","n/a",IF(BA$3&gt;(A17taxstdlife+$E697),((Input!$N$159+Input!$N$125)*$N$7)-SUM($N697:AZ697),((Input!$N$159+Input!$N$125)*$N$7)/A17taxstdlife))</f>
        <v>0</v>
      </c>
      <c r="BB697" s="168">
        <f>IF(A17taxstdlife="n/a","n/a",IF(BB$3&gt;(A17taxstdlife+$E697),((Input!$N$159+Input!$N$125)*$N$7)-SUM($N697:BA697),((Input!$N$159+Input!$N$125)*$N$7)/A17taxstdlife))</f>
        <v>0</v>
      </c>
      <c r="BC697" s="168">
        <f>IF(A17taxstdlife="n/a","n/a",IF(BC$3&gt;(A17taxstdlife+$E697),((Input!$N$159+Input!$N$125)*$N$7)-SUM($N697:BB697),((Input!$N$159+Input!$N$125)*$N$7)/A17taxstdlife))</f>
        <v>0</v>
      </c>
      <c r="BD697" s="168">
        <f>IF(A17taxstdlife="n/a","n/a",IF(BD$3&gt;(A17taxstdlife+$E697),((Input!$N$159+Input!$N$125)*$N$7)-SUM($N697:BC697),((Input!$N$159+Input!$N$125)*$N$7)/A17taxstdlife))</f>
        <v>0</v>
      </c>
      <c r="BE697" s="168">
        <f>IF(A17taxstdlife="n/a","n/a",IF(BE$3&gt;(A17taxstdlife+$E697),((Input!$N$159+Input!$N$125)*$N$7)-SUM($N697:BD697),((Input!$N$159+Input!$N$125)*$N$7)/A17taxstdlife))</f>
        <v>0</v>
      </c>
      <c r="BF697" s="168">
        <f>IF(A17taxstdlife="n/a","n/a",IF(BF$3&gt;(A17taxstdlife+$E697),((Input!$N$159+Input!$N$125)*$N$7)-SUM($N697:BE697),((Input!$N$159+Input!$N$125)*$N$7)/A17taxstdlife))</f>
        <v>0</v>
      </c>
      <c r="BG697" s="168">
        <f>IF(A17taxstdlife="n/a","n/a",IF(BG$3&gt;(A17taxstdlife+$E697),((Input!$N$159+Input!$N$125)*$N$7)-SUM($N697:BF697),((Input!$N$159+Input!$N$125)*$N$7)/A17taxstdlife))</f>
        <v>0</v>
      </c>
      <c r="BH697" s="168">
        <f>IF(A17taxstdlife="n/a","n/a",IF(BH$3&gt;(A17taxstdlife+$E697),((Input!$N$159+Input!$N$125)*$N$7)-SUM($N697:BG697),((Input!$N$159+Input!$N$125)*$N$7)/A17taxstdlife))</f>
        <v>0</v>
      </c>
      <c r="BI697" s="168">
        <f>IF(A17taxstdlife="n/a","n/a",IF(BI$3&gt;(A17taxstdlife+$E697),((Input!$N$159+Input!$N$125)*$N$7)-SUM($N697:BH697),((Input!$N$159+Input!$N$125)*$N$7)/A17taxstdlife))</f>
        <v>0</v>
      </c>
      <c r="BJ697" s="20"/>
      <c r="BK697" s="20"/>
      <c r="BL697"/>
      <c r="BM697"/>
      <c r="BN697"/>
      <c r="BO697"/>
      <c r="BP697"/>
      <c r="BQ697"/>
      <c r="BR697"/>
      <c r="BS697"/>
      <c r="BT697"/>
      <c r="BU697"/>
      <c r="BV697"/>
      <c r="BW697"/>
      <c r="BX697"/>
      <c r="BY697"/>
      <c r="BZ697"/>
      <c r="CA697"/>
      <c r="CB697"/>
      <c r="CC697"/>
      <c r="CD697"/>
      <c r="CE697"/>
      <c r="CF697"/>
      <c r="CG697"/>
      <c r="CH697"/>
      <c r="CI697"/>
      <c r="CJ697"/>
      <c r="CK697"/>
      <c r="CL697"/>
      <c r="CM697"/>
      <c r="CN697"/>
      <c r="CO697"/>
      <c r="CP697"/>
      <c r="CQ697"/>
      <c r="CR697"/>
      <c r="CS697"/>
      <c r="CT697"/>
      <c r="CU697"/>
      <c r="CV697"/>
      <c r="CW697"/>
      <c r="CX697"/>
      <c r="CY697"/>
      <c r="CZ697"/>
      <c r="DA697"/>
      <c r="DB697"/>
      <c r="DC697"/>
      <c r="DD697"/>
      <c r="DE697"/>
      <c r="DF697"/>
      <c r="DG697"/>
      <c r="DH697"/>
      <c r="DI697"/>
      <c r="DJ697"/>
      <c r="DK697"/>
      <c r="DL697"/>
      <c r="DM697"/>
      <c r="DN697"/>
      <c r="DO697"/>
      <c r="DP697"/>
      <c r="DQ697"/>
      <c r="DR697"/>
      <c r="DS697"/>
      <c r="DT697"/>
      <c r="DU697"/>
      <c r="DV697"/>
      <c r="DW697"/>
      <c r="DX697"/>
      <c r="DY697"/>
      <c r="DZ697"/>
      <c r="EA697"/>
      <c r="EB697"/>
      <c r="EC697"/>
      <c r="ED697"/>
      <c r="EE697"/>
      <c r="EF697"/>
      <c r="EG697"/>
      <c r="EH697"/>
      <c r="EI697"/>
      <c r="EJ697"/>
      <c r="EK697"/>
      <c r="EL697"/>
      <c r="EM697"/>
      <c r="EN697"/>
      <c r="EO697"/>
      <c r="EP697"/>
      <c r="EQ697"/>
      <c r="ER697"/>
      <c r="ES697"/>
      <c r="ET697"/>
      <c r="EU697"/>
      <c r="EV697"/>
      <c r="EW697"/>
      <c r="EX697"/>
      <c r="EY697"/>
      <c r="EZ697"/>
      <c r="FA697"/>
      <c r="FB697"/>
      <c r="FC697"/>
      <c r="FD697"/>
      <c r="FE697"/>
      <c r="FF697"/>
      <c r="FG697"/>
      <c r="FH697"/>
      <c r="FI697"/>
      <c r="FJ697"/>
      <c r="FK697"/>
      <c r="FL697"/>
      <c r="FM697"/>
      <c r="FN697"/>
      <c r="FO697"/>
      <c r="FP697"/>
      <c r="FQ697"/>
      <c r="FR697"/>
      <c r="FS697"/>
      <c r="FT697"/>
      <c r="FU697"/>
      <c r="FV697"/>
      <c r="FW697"/>
      <c r="FX697"/>
      <c r="FY697"/>
      <c r="FZ697"/>
      <c r="GA697"/>
      <c r="GB697"/>
      <c r="GC697"/>
      <c r="GD697"/>
      <c r="GE697"/>
      <c r="GF697"/>
      <c r="GG697"/>
      <c r="GH697"/>
      <c r="GI697"/>
      <c r="GJ697"/>
      <c r="GK697"/>
      <c r="GL697"/>
      <c r="GM697"/>
      <c r="GN697"/>
      <c r="GO697"/>
      <c r="GP697"/>
      <c r="GQ697"/>
      <c r="GR697"/>
      <c r="GS697"/>
      <c r="GT697"/>
      <c r="GU697"/>
      <c r="GV697"/>
      <c r="GW697"/>
      <c r="GX697"/>
      <c r="GY697"/>
      <c r="GZ697"/>
      <c r="HA697"/>
      <c r="HB697"/>
      <c r="HC697"/>
      <c r="HD697"/>
      <c r="HE697"/>
      <c r="HF697"/>
      <c r="HG697"/>
      <c r="HH697"/>
      <c r="HI697"/>
      <c r="HJ697"/>
      <c r="HK697"/>
      <c r="HL697"/>
      <c r="HM697"/>
      <c r="HN697"/>
      <c r="HO697"/>
      <c r="HP697"/>
      <c r="HQ697"/>
      <c r="HR697"/>
      <c r="HS697"/>
      <c r="HT697"/>
      <c r="HU697"/>
      <c r="HV697"/>
      <c r="HW697"/>
      <c r="HX697"/>
      <c r="HY697"/>
      <c r="HZ697"/>
      <c r="IA697"/>
      <c r="IB697"/>
      <c r="IC697"/>
      <c r="ID697"/>
      <c r="IE697"/>
      <c r="IF697"/>
      <c r="IG697"/>
      <c r="IH697"/>
      <c r="II697"/>
      <c r="IJ697"/>
      <c r="IK697"/>
      <c r="IL697"/>
      <c r="IM697"/>
      <c r="IN697"/>
      <c r="IO697"/>
      <c r="IP697"/>
      <c r="IQ697"/>
      <c r="IR697"/>
      <c r="IS697"/>
      <c r="IT697"/>
      <c r="IU697"/>
      <c r="IV697"/>
    </row>
    <row r="698" spans="1:256" s="5" customFormat="1" hidden="1" outlineLevel="2">
      <c r="A698" s="20"/>
      <c r="B698" s="20"/>
      <c r="C698" s="38"/>
      <c r="D698" s="641"/>
      <c r="E698" s="287">
        <v>9</v>
      </c>
      <c r="F698" s="40"/>
      <c r="G698" s="313"/>
      <c r="H698" s="315"/>
      <c r="I698" s="315"/>
      <c r="J698" s="315"/>
      <c r="K698" s="315"/>
      <c r="L698" s="315"/>
      <c r="M698" s="315"/>
      <c r="N698" s="315"/>
      <c r="O698" s="314"/>
      <c r="P698" s="168">
        <f>IF(A17taxstdlife="n/a","n/a",IF(P$3&gt;(A17taxstdlife+$E698),((Input!$O$159+Input!$O$125)*$O$7)-SUM($O698:O698),((Input!$O$159+Input!$O$125)*$O$7)/A17taxstdlife))</f>
        <v>0</v>
      </c>
      <c r="Q698" s="168">
        <f>IF(A17taxstdlife="n/a","n/a",IF(Q$3&gt;(A17taxstdlife+$E698),((Input!$O$159+Input!$O$125)*$O$7)-SUM($O698:P698),((Input!$O$159+Input!$O$125)*$O$7)/A17taxstdlife))</f>
        <v>0</v>
      </c>
      <c r="R698" s="168">
        <f>IF(A17taxstdlife="n/a","n/a",IF(R$3&gt;(A17taxstdlife+$E698),((Input!$O$159+Input!$O$125)*$O$7)-SUM($O698:Q698),((Input!$O$159+Input!$O$125)*$O$7)/A17taxstdlife))</f>
        <v>0</v>
      </c>
      <c r="S698" s="168">
        <f>IF(A17taxstdlife="n/a","n/a",IF(S$3&gt;(A17taxstdlife+$E698),((Input!$O$159+Input!$O$125)*$O$7)-SUM($O698:R698),((Input!$O$159+Input!$O$125)*$O$7)/A17taxstdlife))</f>
        <v>0</v>
      </c>
      <c r="T698" s="168">
        <f>IF(A17taxstdlife="n/a","n/a",IF(T$3&gt;(A17taxstdlife+$E698),((Input!$O$159+Input!$O$125)*$O$7)-SUM($O698:S698),((Input!$O$159+Input!$O$125)*$O$7)/A17taxstdlife))</f>
        <v>0</v>
      </c>
      <c r="U698" s="168">
        <f>IF(A17taxstdlife="n/a","n/a",IF(U$3&gt;(A17taxstdlife+$E698),((Input!$O$159+Input!$O$125)*$O$7)-SUM($O698:T698),((Input!$O$159+Input!$O$125)*$O$7)/A17taxstdlife))</f>
        <v>0</v>
      </c>
      <c r="V698" s="168">
        <f>IF(A17taxstdlife="n/a","n/a",IF(V$3&gt;(A17taxstdlife+$E698),((Input!$O$159+Input!$O$125)*$O$7)-SUM($O698:U698),((Input!$O$159+Input!$O$125)*$O$7)/A17taxstdlife))</f>
        <v>0</v>
      </c>
      <c r="W698" s="168">
        <f>IF(A17taxstdlife="n/a","n/a",IF(W$3&gt;(A17taxstdlife+$E698),((Input!$O$159+Input!$O$125)*$O$7)-SUM($O698:V698),((Input!$O$159+Input!$O$125)*$O$7)/A17taxstdlife))</f>
        <v>0</v>
      </c>
      <c r="X698" s="168">
        <f>IF(A17taxstdlife="n/a","n/a",IF(X$3&gt;(A17taxstdlife+$E698),((Input!$O$159+Input!$O$125)*$O$7)-SUM($O698:W698),((Input!$O$159+Input!$O$125)*$O$7)/A17taxstdlife))</f>
        <v>0</v>
      </c>
      <c r="Y698" s="168">
        <f>IF(A17taxstdlife="n/a","n/a",IF(Y$3&gt;(A17taxstdlife+$E698),((Input!$O$159+Input!$O$125)*$O$7)-SUM($O698:X698),((Input!$O$159+Input!$O$125)*$O$7)/A17taxstdlife))</f>
        <v>0</v>
      </c>
      <c r="Z698" s="168">
        <f>IF(A17taxstdlife="n/a","n/a",IF(Z$3&gt;(A17taxstdlife+$E698),((Input!$O$159+Input!$O$125)*$O$7)-SUM($O698:Y698),((Input!$O$159+Input!$O$125)*$O$7)/A17taxstdlife))</f>
        <v>0</v>
      </c>
      <c r="AA698" s="168">
        <f>IF(A17taxstdlife="n/a","n/a",IF(AA$3&gt;(A17taxstdlife+$E698),((Input!$O$159+Input!$O$125)*$O$7)-SUM($O698:Z698),((Input!$O$159+Input!$O$125)*$O$7)/A17taxstdlife))</f>
        <v>0</v>
      </c>
      <c r="AB698" s="168">
        <f>IF(A17taxstdlife="n/a","n/a",IF(AB$3&gt;(A17taxstdlife+$E698),((Input!$O$159+Input!$O$125)*$O$7)-SUM($O698:AA698),((Input!$O$159+Input!$O$125)*$O$7)/A17taxstdlife))</f>
        <v>0</v>
      </c>
      <c r="AC698" s="168">
        <f>IF(A17taxstdlife="n/a","n/a",IF(AC$3&gt;(A17taxstdlife+$E698),((Input!$O$159+Input!$O$125)*$O$7)-SUM($O698:AB698),((Input!$O$159+Input!$O$125)*$O$7)/A17taxstdlife))</f>
        <v>0</v>
      </c>
      <c r="AD698" s="168">
        <f>IF(A17taxstdlife="n/a","n/a",IF(AD$3&gt;(A17taxstdlife+$E698),((Input!$O$159+Input!$O$125)*$O$7)-SUM($O698:AC698),((Input!$O$159+Input!$O$125)*$O$7)/A17taxstdlife))</f>
        <v>0</v>
      </c>
      <c r="AE698" s="168">
        <f>IF(A17taxstdlife="n/a","n/a",IF(AE$3&gt;(A17taxstdlife+$E698),((Input!$O$159+Input!$O$125)*$O$7)-SUM($O698:AD698),((Input!$O$159+Input!$O$125)*$O$7)/A17taxstdlife))</f>
        <v>0</v>
      </c>
      <c r="AF698" s="168">
        <f>IF(A17taxstdlife="n/a","n/a",IF(AF$3&gt;(A17taxstdlife+$E698),((Input!$O$159+Input!$O$125)*$O$7)-SUM($O698:AE698),((Input!$O$159+Input!$O$125)*$O$7)/A17taxstdlife))</f>
        <v>0</v>
      </c>
      <c r="AG698" s="168">
        <f>IF(A17taxstdlife="n/a","n/a",IF(AG$3&gt;(A17taxstdlife+$E698),((Input!$O$159+Input!$O$125)*$O$7)-SUM($O698:AF698),((Input!$O$159+Input!$O$125)*$O$7)/A17taxstdlife))</f>
        <v>0</v>
      </c>
      <c r="AH698" s="168">
        <f>IF(A17taxstdlife="n/a","n/a",IF(AH$3&gt;(A17taxstdlife+$E698),((Input!$O$159+Input!$O$125)*$O$7)-SUM($O698:AG698),((Input!$O$159+Input!$O$125)*$O$7)/A17taxstdlife))</f>
        <v>0</v>
      </c>
      <c r="AI698" s="168">
        <f>IF(A17taxstdlife="n/a","n/a",IF(AI$3&gt;(A17taxstdlife+$E698),((Input!$O$159+Input!$O$125)*$O$7)-SUM($O698:AH698),((Input!$O$159+Input!$O$125)*$O$7)/A17taxstdlife))</f>
        <v>0</v>
      </c>
      <c r="AJ698" s="168">
        <f>IF(A17taxstdlife="n/a","n/a",IF(AJ$3&gt;(A17taxstdlife+$E698),((Input!$O$159+Input!$O$125)*$O$7)-SUM($O698:AI698),((Input!$O$159+Input!$O$125)*$O$7)/A17taxstdlife))</f>
        <v>0</v>
      </c>
      <c r="AK698" s="168">
        <f>IF(A17taxstdlife="n/a","n/a",IF(AK$3&gt;(A17taxstdlife+$E698),((Input!$O$159+Input!$O$125)*$O$7)-SUM($O698:AJ698),((Input!$O$159+Input!$O$125)*$O$7)/A17taxstdlife))</f>
        <v>0</v>
      </c>
      <c r="AL698" s="168">
        <f>IF(A17taxstdlife="n/a","n/a",IF(AL$3&gt;(A17taxstdlife+$E698),((Input!$O$159+Input!$O$125)*$O$7)-SUM($O698:AK698),((Input!$O$159+Input!$O$125)*$O$7)/A17taxstdlife))</f>
        <v>0</v>
      </c>
      <c r="AM698" s="168">
        <f>IF(A17taxstdlife="n/a","n/a",IF(AM$3&gt;(A17taxstdlife+$E698),((Input!$O$159+Input!$O$125)*$O$7)-SUM($O698:AL698),((Input!$O$159+Input!$O$125)*$O$7)/A17taxstdlife))</f>
        <v>0</v>
      </c>
      <c r="AN698" s="168">
        <f>IF(A17taxstdlife="n/a","n/a",IF(AN$3&gt;(A17taxstdlife+$E698),((Input!$O$159+Input!$O$125)*$O$7)-SUM($O698:AM698),((Input!$O$159+Input!$O$125)*$O$7)/A17taxstdlife))</f>
        <v>0</v>
      </c>
      <c r="AO698" s="168">
        <f>IF(A17taxstdlife="n/a","n/a",IF(AO$3&gt;(A17taxstdlife+$E698),((Input!$O$159+Input!$O$125)*$O$7)-SUM($O698:AN698),((Input!$O$159+Input!$O$125)*$O$7)/A17taxstdlife))</f>
        <v>0</v>
      </c>
      <c r="AP698" s="168">
        <f>IF(A17taxstdlife="n/a","n/a",IF(AP$3&gt;(A17taxstdlife+$E698),((Input!$O$159+Input!$O$125)*$O$7)-SUM($O698:AO698),((Input!$O$159+Input!$O$125)*$O$7)/A17taxstdlife))</f>
        <v>0</v>
      </c>
      <c r="AQ698" s="168">
        <f>IF(A17taxstdlife="n/a","n/a",IF(AQ$3&gt;(A17taxstdlife+$E698),((Input!$O$159+Input!$O$125)*$O$7)-SUM($O698:AP698),((Input!$O$159+Input!$O$125)*$O$7)/A17taxstdlife))</f>
        <v>0</v>
      </c>
      <c r="AR698" s="168">
        <f>IF(A17taxstdlife="n/a","n/a",IF(AR$3&gt;(A17taxstdlife+$E698),((Input!$O$159+Input!$O$125)*$O$7)-SUM($O698:AQ698),((Input!$O$159+Input!$O$125)*$O$7)/A17taxstdlife))</f>
        <v>0</v>
      </c>
      <c r="AS698" s="168">
        <f>IF(A17taxstdlife="n/a","n/a",IF(AS$3&gt;(A17taxstdlife+$E698),((Input!$O$159+Input!$O$125)*$O$7)-SUM($O698:AR698),((Input!$O$159+Input!$O$125)*$O$7)/A17taxstdlife))</f>
        <v>0</v>
      </c>
      <c r="AT698" s="168">
        <f>IF(A17taxstdlife="n/a","n/a",IF(AT$3&gt;(A17taxstdlife+$E698),((Input!$O$159+Input!$O$125)*$O$7)-SUM($O698:AS698),((Input!$O$159+Input!$O$125)*$O$7)/A17taxstdlife))</f>
        <v>0</v>
      </c>
      <c r="AU698" s="168">
        <f>IF(A17taxstdlife="n/a","n/a",IF(AU$3&gt;(A17taxstdlife+$E698),((Input!$O$159+Input!$O$125)*$O$7)-SUM($O698:AT698),((Input!$O$159+Input!$O$125)*$O$7)/A17taxstdlife))</f>
        <v>0</v>
      </c>
      <c r="AV698" s="168">
        <f>IF(A17taxstdlife="n/a","n/a",IF(AV$3&gt;(A17taxstdlife+$E698),((Input!$O$159+Input!$O$125)*$O$7)-SUM($O698:AU698),((Input!$O$159+Input!$O$125)*$O$7)/A17taxstdlife))</f>
        <v>0</v>
      </c>
      <c r="AW698" s="168">
        <f>IF(A17taxstdlife="n/a","n/a",IF(AW$3&gt;(A17taxstdlife+$E698),((Input!$O$159+Input!$O$125)*$O$7)-SUM($O698:AV698),((Input!$O$159+Input!$O$125)*$O$7)/A17taxstdlife))</f>
        <v>0</v>
      </c>
      <c r="AX698" s="168">
        <f>IF(A17taxstdlife="n/a","n/a",IF(AX$3&gt;(A17taxstdlife+$E698),((Input!$O$159+Input!$O$125)*$O$7)-SUM($O698:AW698),((Input!$O$159+Input!$O$125)*$O$7)/A17taxstdlife))</f>
        <v>0</v>
      </c>
      <c r="AY698" s="168">
        <f>IF(A17taxstdlife="n/a","n/a",IF(AY$3&gt;(A17taxstdlife+$E698),((Input!$O$159+Input!$O$125)*$O$7)-SUM($O698:AX698),((Input!$O$159+Input!$O$125)*$O$7)/A17taxstdlife))</f>
        <v>0</v>
      </c>
      <c r="AZ698" s="168">
        <f>IF(A17taxstdlife="n/a","n/a",IF(AZ$3&gt;(A17taxstdlife+$E698),((Input!$O$159+Input!$O$125)*$O$7)-SUM($O698:AY698),((Input!$O$159+Input!$O$125)*$O$7)/A17taxstdlife))</f>
        <v>0</v>
      </c>
      <c r="BA698" s="168">
        <f>IF(A17taxstdlife="n/a","n/a",IF(BA$3&gt;(A17taxstdlife+$E698),((Input!$O$159+Input!$O$125)*$O$7)-SUM($O698:AZ698),((Input!$O$159+Input!$O$125)*$O$7)/A17taxstdlife))</f>
        <v>0</v>
      </c>
      <c r="BB698" s="168">
        <f>IF(A17taxstdlife="n/a","n/a",IF(BB$3&gt;(A17taxstdlife+$E698),((Input!$O$159+Input!$O$125)*$O$7)-SUM($O698:BA698),((Input!$O$159+Input!$O$125)*$O$7)/A17taxstdlife))</f>
        <v>0</v>
      </c>
      <c r="BC698" s="168">
        <f>IF(A17taxstdlife="n/a","n/a",IF(BC$3&gt;(A17taxstdlife+$E698),((Input!$O$159+Input!$O$125)*$O$7)-SUM($O698:BB698),((Input!$O$159+Input!$O$125)*$O$7)/A17taxstdlife))</f>
        <v>0</v>
      </c>
      <c r="BD698" s="168">
        <f>IF(A17taxstdlife="n/a","n/a",IF(BD$3&gt;(A17taxstdlife+$E698),((Input!$O$159+Input!$O$125)*$O$7)-SUM($O698:BC698),((Input!$O$159+Input!$O$125)*$O$7)/A17taxstdlife))</f>
        <v>0</v>
      </c>
      <c r="BE698" s="168">
        <f>IF(A17taxstdlife="n/a","n/a",IF(BE$3&gt;(A17taxstdlife+$E698),((Input!$O$159+Input!$O$125)*$O$7)-SUM($O698:BD698),((Input!$O$159+Input!$O$125)*$O$7)/A17taxstdlife))</f>
        <v>0</v>
      </c>
      <c r="BF698" s="168">
        <f>IF(A17taxstdlife="n/a","n/a",IF(BF$3&gt;(A17taxstdlife+$E698),((Input!$O$159+Input!$O$125)*$O$7)-SUM($O698:BE698),((Input!$O$159+Input!$O$125)*$O$7)/A17taxstdlife))</f>
        <v>0</v>
      </c>
      <c r="BG698" s="168">
        <f>IF(A17taxstdlife="n/a","n/a",IF(BG$3&gt;(A17taxstdlife+$E698),((Input!$O$159+Input!$O$125)*$O$7)-SUM($O698:BF698),((Input!$O$159+Input!$O$125)*$O$7)/A17taxstdlife))</f>
        <v>0</v>
      </c>
      <c r="BH698" s="168">
        <f>IF(A17taxstdlife="n/a","n/a",IF(BH$3&gt;(A17taxstdlife+$E698),((Input!$O$159+Input!$O$125)*$O$7)-SUM($O698:BG698),((Input!$O$159+Input!$O$125)*$O$7)/A17taxstdlife))</f>
        <v>0</v>
      </c>
      <c r="BI698" s="168">
        <f>IF(A17taxstdlife="n/a","n/a",IF(BI$3&gt;(A17taxstdlife+$E698),((Input!$O$159+Input!$O$125)*$O$7)-SUM($O698:BH698),((Input!$O$159+Input!$O$125)*$O$7)/A17taxstdlife))</f>
        <v>0</v>
      </c>
      <c r="BJ698" s="20"/>
      <c r="BK698" s="20"/>
      <c r="BL698"/>
      <c r="BM698"/>
      <c r="BN698"/>
      <c r="BO698"/>
      <c r="BP698"/>
      <c r="BQ698"/>
      <c r="BR698"/>
      <c r="BS698"/>
      <c r="BT698"/>
      <c r="BU698"/>
      <c r="BV698"/>
      <c r="BW698"/>
      <c r="BX698"/>
      <c r="BY698"/>
      <c r="BZ698"/>
      <c r="CA698"/>
      <c r="CB698"/>
      <c r="CC698"/>
      <c r="CD698"/>
      <c r="CE698"/>
      <c r="CF698"/>
      <c r="CG698"/>
      <c r="CH698"/>
      <c r="CI698"/>
      <c r="CJ698"/>
      <c r="CK698"/>
      <c r="CL698"/>
      <c r="CM698"/>
      <c r="CN698"/>
      <c r="CO698"/>
      <c r="CP698"/>
      <c r="CQ698"/>
      <c r="CR698"/>
      <c r="CS698"/>
      <c r="CT698"/>
      <c r="CU698"/>
      <c r="CV698"/>
      <c r="CW698"/>
      <c r="CX698"/>
      <c r="CY698"/>
      <c r="CZ698"/>
      <c r="DA698"/>
      <c r="DB698"/>
      <c r="DC698"/>
      <c r="DD698"/>
      <c r="DE698"/>
      <c r="DF698"/>
      <c r="DG698"/>
      <c r="DH698"/>
      <c r="DI698"/>
      <c r="DJ698"/>
      <c r="DK698"/>
      <c r="DL698"/>
      <c r="DM698"/>
      <c r="DN698"/>
      <c r="DO698"/>
      <c r="DP698"/>
      <c r="DQ698"/>
      <c r="DR698"/>
      <c r="DS698"/>
      <c r="DT698"/>
      <c r="DU698"/>
      <c r="DV698"/>
      <c r="DW698"/>
      <c r="DX698"/>
      <c r="DY698"/>
      <c r="DZ698"/>
      <c r="EA698"/>
      <c r="EB698"/>
      <c r="EC698"/>
      <c r="ED698"/>
      <c r="EE698"/>
      <c r="EF698"/>
      <c r="EG698"/>
      <c r="EH698"/>
      <c r="EI698"/>
      <c r="EJ698"/>
      <c r="EK698"/>
      <c r="EL698"/>
      <c r="EM698"/>
      <c r="EN698"/>
      <c r="EO698"/>
      <c r="EP698"/>
      <c r="EQ698"/>
      <c r="ER698"/>
      <c r="ES698"/>
      <c r="ET698"/>
      <c r="EU698"/>
      <c r="EV698"/>
      <c r="EW698"/>
      <c r="EX698"/>
      <c r="EY698"/>
      <c r="EZ698"/>
      <c r="FA698"/>
      <c r="FB698"/>
      <c r="FC698"/>
      <c r="FD698"/>
      <c r="FE698"/>
      <c r="FF698"/>
      <c r="FG698"/>
      <c r="FH698"/>
      <c r="FI698"/>
      <c r="FJ698"/>
      <c r="FK698"/>
      <c r="FL698"/>
      <c r="FM698"/>
      <c r="FN698"/>
      <c r="FO698"/>
      <c r="FP698"/>
      <c r="FQ698"/>
      <c r="FR698"/>
      <c r="FS698"/>
      <c r="FT698"/>
      <c r="FU698"/>
      <c r="FV698"/>
      <c r="FW698"/>
      <c r="FX698"/>
      <c r="FY698"/>
      <c r="FZ698"/>
      <c r="GA698"/>
      <c r="GB698"/>
      <c r="GC698"/>
      <c r="GD698"/>
      <c r="GE698"/>
      <c r="GF698"/>
      <c r="GG698"/>
      <c r="GH698"/>
      <c r="GI698"/>
      <c r="GJ698"/>
      <c r="GK698"/>
      <c r="GL698"/>
      <c r="GM698"/>
      <c r="GN698"/>
      <c r="GO698"/>
      <c r="GP698"/>
      <c r="GQ698"/>
      <c r="GR698"/>
      <c r="GS698"/>
      <c r="GT698"/>
      <c r="GU698"/>
      <c r="GV698"/>
      <c r="GW698"/>
      <c r="GX698"/>
      <c r="GY698"/>
      <c r="GZ698"/>
      <c r="HA698"/>
      <c r="HB698"/>
      <c r="HC698"/>
      <c r="HD698"/>
      <c r="HE698"/>
      <c r="HF698"/>
      <c r="HG698"/>
      <c r="HH698"/>
      <c r="HI698"/>
      <c r="HJ698"/>
      <c r="HK698"/>
      <c r="HL698"/>
      <c r="HM698"/>
      <c r="HN698"/>
      <c r="HO698"/>
      <c r="HP698"/>
      <c r="HQ698"/>
      <c r="HR698"/>
      <c r="HS698"/>
      <c r="HT698"/>
      <c r="HU698"/>
      <c r="HV698"/>
      <c r="HW698"/>
      <c r="HX698"/>
      <c r="HY698"/>
      <c r="HZ698"/>
      <c r="IA698"/>
      <c r="IB698"/>
      <c r="IC698"/>
      <c r="ID698"/>
      <c r="IE698"/>
      <c r="IF698"/>
      <c r="IG698"/>
      <c r="IH698"/>
      <c r="II698"/>
      <c r="IJ698"/>
      <c r="IK698"/>
      <c r="IL698"/>
      <c r="IM698"/>
      <c r="IN698"/>
      <c r="IO698"/>
      <c r="IP698"/>
      <c r="IQ698"/>
      <c r="IR698"/>
      <c r="IS698"/>
      <c r="IT698"/>
      <c r="IU698"/>
      <c r="IV698"/>
    </row>
    <row r="699" spans="1:256" s="5" customFormat="1" hidden="1" outlineLevel="2">
      <c r="A699" s="20"/>
      <c r="B699" s="20"/>
      <c r="C699" s="38"/>
      <c r="D699" s="641"/>
      <c r="E699" s="288">
        <v>10</v>
      </c>
      <c r="F699" s="40"/>
      <c r="G699" s="313"/>
      <c r="H699" s="315"/>
      <c r="I699" s="315"/>
      <c r="J699" s="315"/>
      <c r="K699" s="315"/>
      <c r="L699" s="315"/>
      <c r="M699" s="315"/>
      <c r="N699" s="315"/>
      <c r="O699" s="315"/>
      <c r="P699" s="314"/>
      <c r="Q699" s="168">
        <f>IF(A17taxstdlife="n/a","n/a",IF(Q$3&gt;(A17taxstdlife+$E699),((Input!$P$159+Input!$P$125)*$P$7)-SUM($P699:P699),((Input!$P$159+Input!$P$125)*$P$7)/A17taxstdlife))</f>
        <v>0</v>
      </c>
      <c r="R699" s="168">
        <f>IF(A17taxstdlife="n/a","n/a",IF(R$3&gt;(A17taxstdlife+$E699),((Input!$P$159+Input!$P$125)*$P$7)-SUM($P699:Q699),((Input!$P$159+Input!$P$125)*$P$7)/A17taxstdlife))</f>
        <v>0</v>
      </c>
      <c r="S699" s="168">
        <f>IF(A17taxstdlife="n/a","n/a",IF(S$3&gt;(A17taxstdlife+$E699),((Input!$P$159+Input!$P$125)*$P$7)-SUM($P699:R699),((Input!$P$159+Input!$P$125)*$P$7)/A17taxstdlife))</f>
        <v>0</v>
      </c>
      <c r="T699" s="168">
        <f>IF(A17taxstdlife="n/a","n/a",IF(T$3&gt;(A17taxstdlife+$E699),((Input!$P$159+Input!$P$125)*$P$7)-SUM($P699:S699),((Input!$P$159+Input!$P$125)*$P$7)/A17taxstdlife))</f>
        <v>0</v>
      </c>
      <c r="U699" s="168">
        <f>IF(A17taxstdlife="n/a","n/a",IF(U$3&gt;(A17taxstdlife+$E699),((Input!$P$159+Input!$P$125)*$P$7)-SUM($P699:T699),((Input!$P$159+Input!$P$125)*$P$7)/A17taxstdlife))</f>
        <v>0</v>
      </c>
      <c r="V699" s="168">
        <f>IF(A17taxstdlife="n/a","n/a",IF(V$3&gt;(A17taxstdlife+$E699),((Input!$P$159+Input!$P$125)*$P$7)-SUM($P699:U699),((Input!$P$159+Input!$P$125)*$P$7)/A17taxstdlife))</f>
        <v>0</v>
      </c>
      <c r="W699" s="168">
        <f>IF(A17taxstdlife="n/a","n/a",IF(W$3&gt;(A17taxstdlife+$E699),((Input!$P$159+Input!$P$125)*$P$7)-SUM($P699:V699),((Input!$P$159+Input!$P$125)*$P$7)/A17taxstdlife))</f>
        <v>0</v>
      </c>
      <c r="X699" s="168">
        <f>IF(A17taxstdlife="n/a","n/a",IF(X$3&gt;(A17taxstdlife+$E699),((Input!$P$159+Input!$P$125)*$P$7)-SUM($P699:W699),((Input!$P$159+Input!$P$125)*$P$7)/A17taxstdlife))</f>
        <v>0</v>
      </c>
      <c r="Y699" s="168">
        <f>IF(A17taxstdlife="n/a","n/a",IF(Y$3&gt;(A17taxstdlife+$E699),((Input!$P$159+Input!$P$125)*$P$7)-SUM($P699:X699),((Input!$P$159+Input!$P$125)*$P$7)/A17taxstdlife))</f>
        <v>0</v>
      </c>
      <c r="Z699" s="168">
        <f>IF(A17taxstdlife="n/a","n/a",IF(Z$3&gt;(A17taxstdlife+$E699),((Input!$P$159+Input!$P$125)*$P$7)-SUM($P699:Y699),((Input!$P$159+Input!$P$125)*$P$7)/A17taxstdlife))</f>
        <v>0</v>
      </c>
      <c r="AA699" s="168">
        <f>IF(A17taxstdlife="n/a","n/a",IF(AA$3&gt;(A17taxstdlife+$E699),((Input!$P$159+Input!$P$125)*$P$7)-SUM($P699:Z699),((Input!$P$159+Input!$P$125)*$P$7)/A17taxstdlife))</f>
        <v>0</v>
      </c>
      <c r="AB699" s="168">
        <f>IF(A17taxstdlife="n/a","n/a",IF(AB$3&gt;(A17taxstdlife+$E699),((Input!$P$159+Input!$P$125)*$P$7)-SUM($P699:AA699),((Input!$P$159+Input!$P$125)*$P$7)/A17taxstdlife))</f>
        <v>0</v>
      </c>
      <c r="AC699" s="168">
        <f>IF(A17taxstdlife="n/a","n/a",IF(AC$3&gt;(A17taxstdlife+$E699),((Input!$P$159+Input!$P$125)*$P$7)-SUM($P699:AB699),((Input!$P$159+Input!$P$125)*$P$7)/A17taxstdlife))</f>
        <v>0</v>
      </c>
      <c r="AD699" s="168">
        <f>IF(A17taxstdlife="n/a","n/a",IF(AD$3&gt;(A17taxstdlife+$E699),((Input!$P$159+Input!$P$125)*$P$7)-SUM($P699:AC699),((Input!$P$159+Input!$P$125)*$P$7)/A17taxstdlife))</f>
        <v>0</v>
      </c>
      <c r="AE699" s="168">
        <f>IF(A17taxstdlife="n/a","n/a",IF(AE$3&gt;(A17taxstdlife+$E699),((Input!$P$159+Input!$P$125)*$P$7)-SUM($P699:AD699),((Input!$P$159+Input!$P$125)*$P$7)/A17taxstdlife))</f>
        <v>0</v>
      </c>
      <c r="AF699" s="168">
        <f>IF(A17taxstdlife="n/a","n/a",IF(AF$3&gt;(A17taxstdlife+$E699),((Input!$P$159+Input!$P$125)*$P$7)-SUM($P699:AE699),((Input!$P$159+Input!$P$125)*$P$7)/A17taxstdlife))</f>
        <v>0</v>
      </c>
      <c r="AG699" s="168">
        <f>IF(A17taxstdlife="n/a","n/a",IF(AG$3&gt;(A17taxstdlife+$E699),((Input!$P$159+Input!$P$125)*$P$7)-SUM($P699:AF699),((Input!$P$159+Input!$P$125)*$P$7)/A17taxstdlife))</f>
        <v>0</v>
      </c>
      <c r="AH699" s="168">
        <f>IF(A17taxstdlife="n/a","n/a",IF(AH$3&gt;(A17taxstdlife+$E699),((Input!$P$159+Input!$P$125)*$P$7)-SUM($P699:AG699),((Input!$P$159+Input!$P$125)*$P$7)/A17taxstdlife))</f>
        <v>0</v>
      </c>
      <c r="AI699" s="168">
        <f>IF(A17taxstdlife="n/a","n/a",IF(AI$3&gt;(A17taxstdlife+$E699),((Input!$P$159+Input!$P$125)*$P$7)-SUM($P699:AH699),((Input!$P$159+Input!$P$125)*$P$7)/A17taxstdlife))</f>
        <v>0</v>
      </c>
      <c r="AJ699" s="168">
        <f>IF(A17taxstdlife="n/a","n/a",IF(AJ$3&gt;(A17taxstdlife+$E699),((Input!$P$159+Input!$P$125)*$P$7)-SUM($P699:AI699),((Input!$P$159+Input!$P$125)*$P$7)/A17taxstdlife))</f>
        <v>0</v>
      </c>
      <c r="AK699" s="168">
        <f>IF(A17taxstdlife="n/a","n/a",IF(AK$3&gt;(A17taxstdlife+$E699),((Input!$P$159+Input!$P$125)*$P$7)-SUM($P699:AJ699),((Input!$P$159+Input!$P$125)*$P$7)/A17taxstdlife))</f>
        <v>0</v>
      </c>
      <c r="AL699" s="168">
        <f>IF(A17taxstdlife="n/a","n/a",IF(AL$3&gt;(A17taxstdlife+$E699),((Input!$P$159+Input!$P$125)*$P$7)-SUM($P699:AK699),((Input!$P$159+Input!$P$125)*$P$7)/A17taxstdlife))</f>
        <v>0</v>
      </c>
      <c r="AM699" s="168">
        <f>IF(A17taxstdlife="n/a","n/a",IF(AM$3&gt;(A17taxstdlife+$E699),((Input!$P$159+Input!$P$125)*$P$7)-SUM($P699:AL699),((Input!$P$159+Input!$P$125)*$P$7)/A17taxstdlife))</f>
        <v>0</v>
      </c>
      <c r="AN699" s="168">
        <f>IF(A17taxstdlife="n/a","n/a",IF(AN$3&gt;(A17taxstdlife+$E699),((Input!$P$159+Input!$P$125)*$P$7)-SUM($P699:AM699),((Input!$P$159+Input!$P$125)*$P$7)/A17taxstdlife))</f>
        <v>0</v>
      </c>
      <c r="AO699" s="168">
        <f>IF(A17taxstdlife="n/a","n/a",IF(AO$3&gt;(A17taxstdlife+$E699),((Input!$P$159+Input!$P$125)*$P$7)-SUM($P699:AN699),((Input!$P$159+Input!$P$125)*$P$7)/A17taxstdlife))</f>
        <v>0</v>
      </c>
      <c r="AP699" s="168">
        <f>IF(A17taxstdlife="n/a","n/a",IF(AP$3&gt;(A17taxstdlife+$E699),((Input!$P$159+Input!$P$125)*$P$7)-SUM($P699:AO699),((Input!$P$159+Input!$P$125)*$P$7)/A17taxstdlife))</f>
        <v>0</v>
      </c>
      <c r="AQ699" s="168">
        <f>IF(A17taxstdlife="n/a","n/a",IF(AQ$3&gt;(A17taxstdlife+$E699),((Input!$P$159+Input!$P$125)*$P$7)-SUM($P699:AP699),((Input!$P$159+Input!$P$125)*$P$7)/A17taxstdlife))</f>
        <v>0</v>
      </c>
      <c r="AR699" s="168">
        <f>IF(A17taxstdlife="n/a","n/a",IF(AR$3&gt;(A17taxstdlife+$E699),((Input!$P$159+Input!$P$125)*$P$7)-SUM($P699:AQ699),((Input!$P$159+Input!$P$125)*$P$7)/A17taxstdlife))</f>
        <v>0</v>
      </c>
      <c r="AS699" s="168">
        <f>IF(A17taxstdlife="n/a","n/a",IF(AS$3&gt;(A17taxstdlife+$E699),((Input!$P$159+Input!$P$125)*$P$7)-SUM($P699:AR699),((Input!$P$159+Input!$P$125)*$P$7)/A17taxstdlife))</f>
        <v>0</v>
      </c>
      <c r="AT699" s="168">
        <f>IF(A17taxstdlife="n/a","n/a",IF(AT$3&gt;(A17taxstdlife+$E699),((Input!$P$159+Input!$P$125)*$P$7)-SUM($P699:AS699),((Input!$P$159+Input!$P$125)*$P$7)/A17taxstdlife))</f>
        <v>0</v>
      </c>
      <c r="AU699" s="168">
        <f>IF(A17taxstdlife="n/a","n/a",IF(AU$3&gt;(A17taxstdlife+$E699),((Input!$P$159+Input!$P$125)*$P$7)-SUM($P699:AT699),((Input!$P$159+Input!$P$125)*$P$7)/A17taxstdlife))</f>
        <v>0</v>
      </c>
      <c r="AV699" s="168">
        <f>IF(A17taxstdlife="n/a","n/a",IF(AV$3&gt;(A17taxstdlife+$E699),((Input!$P$159+Input!$P$125)*$P$7)-SUM($P699:AU699),((Input!$P$159+Input!$P$125)*$P$7)/A17taxstdlife))</f>
        <v>0</v>
      </c>
      <c r="AW699" s="168">
        <f>IF(A17taxstdlife="n/a","n/a",IF(AW$3&gt;(A17taxstdlife+$E699),((Input!$P$159+Input!$P$125)*$P$7)-SUM($P699:AV699),((Input!$P$159+Input!$P$125)*$P$7)/A17taxstdlife))</f>
        <v>0</v>
      </c>
      <c r="AX699" s="168">
        <f>IF(A17taxstdlife="n/a","n/a",IF(AX$3&gt;(A17taxstdlife+$E699),((Input!$P$159+Input!$P$125)*$P$7)-SUM($P699:AW699),((Input!$P$159+Input!$P$125)*$P$7)/A17taxstdlife))</f>
        <v>0</v>
      </c>
      <c r="AY699" s="168">
        <f>IF(A17taxstdlife="n/a","n/a",IF(AY$3&gt;(A17taxstdlife+$E699),((Input!$P$159+Input!$P$125)*$P$7)-SUM($P699:AX699),((Input!$P$159+Input!$P$125)*$P$7)/A17taxstdlife))</f>
        <v>0</v>
      </c>
      <c r="AZ699" s="168">
        <f>IF(A17taxstdlife="n/a","n/a",IF(AZ$3&gt;(A17taxstdlife+$E699),((Input!$P$159+Input!$P$125)*$P$7)-SUM($P699:AY699),((Input!$P$159+Input!$P$125)*$P$7)/A17taxstdlife))</f>
        <v>0</v>
      </c>
      <c r="BA699" s="168">
        <f>IF(A17taxstdlife="n/a","n/a",IF(BA$3&gt;(A17taxstdlife+$E699),((Input!$P$159+Input!$P$125)*$P$7)-SUM($P699:AZ699),((Input!$P$159+Input!$P$125)*$P$7)/A17taxstdlife))</f>
        <v>0</v>
      </c>
      <c r="BB699" s="168">
        <f>IF(A17taxstdlife="n/a","n/a",IF(BB$3&gt;(A17taxstdlife+$E699),((Input!$P$159+Input!$P$125)*$P$7)-SUM($P699:BA699),((Input!$P$159+Input!$P$125)*$P$7)/A17taxstdlife))</f>
        <v>0</v>
      </c>
      <c r="BC699" s="168">
        <f>IF(A17taxstdlife="n/a","n/a",IF(BC$3&gt;(A17taxstdlife+$E699),((Input!$P$159+Input!$P$125)*$P$7)-SUM($P699:BB699),((Input!$P$159+Input!$P$125)*$P$7)/A17taxstdlife))</f>
        <v>0</v>
      </c>
      <c r="BD699" s="168">
        <f>IF(A17taxstdlife="n/a","n/a",IF(BD$3&gt;(A17taxstdlife+$E699),((Input!$P$159+Input!$P$125)*$P$7)-SUM($P699:BC699),((Input!$P$159+Input!$P$125)*$P$7)/A17taxstdlife))</f>
        <v>0</v>
      </c>
      <c r="BE699" s="168">
        <f>IF(A17taxstdlife="n/a","n/a",IF(BE$3&gt;(A17taxstdlife+$E699),((Input!$P$159+Input!$P$125)*$P$7)-SUM($P699:BD699),((Input!$P$159+Input!$P$125)*$P$7)/A17taxstdlife))</f>
        <v>0</v>
      </c>
      <c r="BF699" s="168">
        <f>IF(A17taxstdlife="n/a","n/a",IF(BF$3&gt;(A17taxstdlife+$E699),((Input!$P$159+Input!$P$125)*$P$7)-SUM($P699:BE699),((Input!$P$159+Input!$P$125)*$P$7)/A17taxstdlife))</f>
        <v>0</v>
      </c>
      <c r="BG699" s="168">
        <f>IF(A17taxstdlife="n/a","n/a",IF(BG$3&gt;(A17taxstdlife+$E699),((Input!$P$159+Input!$P$125)*$P$7)-SUM($P699:BF699),((Input!$P$159+Input!$P$125)*$P$7)/A17taxstdlife))</f>
        <v>0</v>
      </c>
      <c r="BH699" s="168">
        <f>IF(A17taxstdlife="n/a","n/a",IF(BH$3&gt;(A17taxstdlife+$E699),((Input!$P$159+Input!$P$125)*$P$7)-SUM($P699:BG699),((Input!$P$159+Input!$P$125)*$P$7)/A17taxstdlife))</f>
        <v>0</v>
      </c>
      <c r="BI699" s="168">
        <f>IF(A17taxstdlife="n/a","n/a",IF(BI$3&gt;(A17taxstdlife+$E699),((Input!$P$159+Input!$P$125)*$P$7)-SUM($P699:BH699),((Input!$P$159+Input!$P$125)*$P$7)/A17taxstdlife))</f>
        <v>0</v>
      </c>
      <c r="BJ699" s="20"/>
      <c r="BK699" s="20"/>
      <c r="BL699"/>
      <c r="BM699"/>
      <c r="BN699"/>
      <c r="BO699"/>
      <c r="BP699"/>
      <c r="BQ699"/>
      <c r="BR699"/>
      <c r="BS699"/>
      <c r="BT699"/>
      <c r="BU699"/>
      <c r="BV699"/>
      <c r="BW699"/>
      <c r="BX699"/>
      <c r="BY699"/>
      <c r="BZ699"/>
      <c r="CA699"/>
      <c r="CB699"/>
      <c r="CC699"/>
      <c r="CD699"/>
      <c r="CE699"/>
      <c r="CF699"/>
      <c r="CG699"/>
      <c r="CH699"/>
      <c r="CI699"/>
      <c r="CJ699"/>
      <c r="CK699"/>
      <c r="CL699"/>
      <c r="CM699"/>
      <c r="CN699"/>
      <c r="CO699"/>
      <c r="CP699"/>
      <c r="CQ699"/>
      <c r="CR699"/>
      <c r="CS699"/>
      <c r="CT699"/>
      <c r="CU699"/>
      <c r="CV699"/>
      <c r="CW699"/>
      <c r="CX699"/>
      <c r="CY699"/>
      <c r="CZ699"/>
      <c r="DA699"/>
      <c r="DB699"/>
      <c r="DC699"/>
      <c r="DD699"/>
      <c r="DE699"/>
      <c r="DF699"/>
      <c r="DG699"/>
      <c r="DH699"/>
      <c r="DI699"/>
      <c r="DJ699"/>
      <c r="DK699"/>
      <c r="DL699"/>
      <c r="DM699"/>
      <c r="DN699"/>
      <c r="DO699"/>
      <c r="DP699"/>
      <c r="DQ699"/>
      <c r="DR699"/>
      <c r="DS699"/>
      <c r="DT699"/>
      <c r="DU699"/>
      <c r="DV699"/>
      <c r="DW699"/>
      <c r="DX699"/>
      <c r="DY699"/>
      <c r="DZ699"/>
      <c r="EA699"/>
      <c r="EB699"/>
      <c r="EC699"/>
      <c r="ED699"/>
      <c r="EE699"/>
      <c r="EF699"/>
      <c r="EG699"/>
      <c r="EH699"/>
      <c r="EI699"/>
      <c r="EJ699"/>
      <c r="EK699"/>
      <c r="EL699"/>
      <c r="EM699"/>
      <c r="EN699"/>
      <c r="EO699"/>
      <c r="EP699"/>
      <c r="EQ699"/>
      <c r="ER699"/>
      <c r="ES699"/>
      <c r="ET699"/>
      <c r="EU699"/>
      <c r="EV699"/>
      <c r="EW699"/>
      <c r="EX699"/>
      <c r="EY699"/>
      <c r="EZ699"/>
      <c r="FA699"/>
      <c r="FB699"/>
      <c r="FC699"/>
      <c r="FD699"/>
      <c r="FE699"/>
      <c r="FF699"/>
      <c r="FG699"/>
      <c r="FH699"/>
      <c r="FI699"/>
      <c r="FJ699"/>
      <c r="FK699"/>
      <c r="FL699"/>
      <c r="FM699"/>
      <c r="FN699"/>
      <c r="FO699"/>
      <c r="FP699"/>
      <c r="FQ699"/>
      <c r="FR699"/>
      <c r="FS699"/>
      <c r="FT699"/>
      <c r="FU699"/>
      <c r="FV699"/>
      <c r="FW699"/>
      <c r="FX699"/>
      <c r="FY699"/>
      <c r="FZ699"/>
      <c r="GA699"/>
      <c r="GB699"/>
      <c r="GC699"/>
      <c r="GD699"/>
      <c r="GE699"/>
      <c r="GF699"/>
      <c r="GG699"/>
      <c r="GH699"/>
      <c r="GI699"/>
      <c r="GJ699"/>
      <c r="GK699"/>
      <c r="GL699"/>
      <c r="GM699"/>
      <c r="GN699"/>
      <c r="GO699"/>
      <c r="GP699"/>
      <c r="GQ699"/>
      <c r="GR699"/>
      <c r="GS699"/>
      <c r="GT699"/>
      <c r="GU699"/>
      <c r="GV699"/>
      <c r="GW699"/>
      <c r="GX699"/>
      <c r="GY699"/>
      <c r="GZ699"/>
      <c r="HA699"/>
      <c r="HB699"/>
      <c r="HC699"/>
      <c r="HD699"/>
      <c r="HE699"/>
      <c r="HF699"/>
      <c r="HG699"/>
      <c r="HH699"/>
      <c r="HI699"/>
      <c r="HJ699"/>
      <c r="HK699"/>
      <c r="HL699"/>
      <c r="HM699"/>
      <c r="HN699"/>
      <c r="HO699"/>
      <c r="HP699"/>
      <c r="HQ699"/>
      <c r="HR699"/>
      <c r="HS699"/>
      <c r="HT699"/>
      <c r="HU699"/>
      <c r="HV699"/>
      <c r="HW699"/>
      <c r="HX699"/>
      <c r="HY699"/>
      <c r="HZ699"/>
      <c r="IA699"/>
      <c r="IB699"/>
      <c r="IC699"/>
      <c r="ID699"/>
      <c r="IE699"/>
      <c r="IF699"/>
      <c r="IG699"/>
      <c r="IH699"/>
      <c r="II699"/>
      <c r="IJ699"/>
      <c r="IK699"/>
      <c r="IL699"/>
      <c r="IM699"/>
      <c r="IN699"/>
      <c r="IO699"/>
      <c r="IP699"/>
      <c r="IQ699"/>
      <c r="IR699"/>
      <c r="IS699"/>
      <c r="IT699"/>
      <c r="IU699"/>
      <c r="IV699"/>
    </row>
    <row r="700" spans="1:256" s="5" customFormat="1" hidden="1" outlineLevel="1">
      <c r="A700" s="20"/>
      <c r="B700" s="20"/>
      <c r="C700" s="38" t="str">
        <f>Asset17</f>
        <v>Other non system assets</v>
      </c>
      <c r="D700" s="20"/>
      <c r="E700" s="20"/>
      <c r="F700" s="35"/>
      <c r="G700" s="163">
        <f t="shared" ref="G700:AL700" si="138">SUM(G688:G699)</f>
        <v>0.65604157731796919</v>
      </c>
      <c r="H700" s="163">
        <f t="shared" si="138"/>
        <v>0.65604157731796919</v>
      </c>
      <c r="I700" s="163">
        <f t="shared" si="138"/>
        <v>0.43712748005823587</v>
      </c>
      <c r="J700" s="163">
        <f t="shared" si="138"/>
        <v>0</v>
      </c>
      <c r="K700" s="163">
        <f t="shared" si="138"/>
        <v>0</v>
      </c>
      <c r="L700" s="163">
        <f t="shared" si="138"/>
        <v>0</v>
      </c>
      <c r="M700" s="163">
        <f t="shared" si="138"/>
        <v>0</v>
      </c>
      <c r="N700" s="163">
        <f t="shared" si="138"/>
        <v>0</v>
      </c>
      <c r="O700" s="163">
        <f t="shared" si="138"/>
        <v>0</v>
      </c>
      <c r="P700" s="163">
        <f t="shared" si="138"/>
        <v>0</v>
      </c>
      <c r="Q700" s="163">
        <f t="shared" si="138"/>
        <v>0</v>
      </c>
      <c r="R700" s="163">
        <f t="shared" si="138"/>
        <v>0</v>
      </c>
      <c r="S700" s="163">
        <f t="shared" si="138"/>
        <v>0</v>
      </c>
      <c r="T700" s="163">
        <f t="shared" si="138"/>
        <v>0</v>
      </c>
      <c r="U700" s="163">
        <f t="shared" si="138"/>
        <v>0</v>
      </c>
      <c r="V700" s="163">
        <f t="shared" si="138"/>
        <v>0</v>
      </c>
      <c r="W700" s="163">
        <f t="shared" si="138"/>
        <v>0</v>
      </c>
      <c r="X700" s="163">
        <f t="shared" si="138"/>
        <v>0</v>
      </c>
      <c r="Y700" s="163">
        <f t="shared" si="138"/>
        <v>0</v>
      </c>
      <c r="Z700" s="163">
        <f t="shared" si="138"/>
        <v>0</v>
      </c>
      <c r="AA700" s="163">
        <f t="shared" si="138"/>
        <v>0</v>
      </c>
      <c r="AB700" s="163">
        <f t="shared" si="138"/>
        <v>0</v>
      </c>
      <c r="AC700" s="163">
        <f t="shared" si="138"/>
        <v>0</v>
      </c>
      <c r="AD700" s="163">
        <f t="shared" si="138"/>
        <v>0</v>
      </c>
      <c r="AE700" s="163">
        <f t="shared" si="138"/>
        <v>0</v>
      </c>
      <c r="AF700" s="163">
        <f t="shared" si="138"/>
        <v>0</v>
      </c>
      <c r="AG700" s="163">
        <f t="shared" si="138"/>
        <v>0</v>
      </c>
      <c r="AH700" s="163">
        <f t="shared" si="138"/>
        <v>0</v>
      </c>
      <c r="AI700" s="163">
        <f t="shared" si="138"/>
        <v>0</v>
      </c>
      <c r="AJ700" s="163">
        <f t="shared" si="138"/>
        <v>0</v>
      </c>
      <c r="AK700" s="163">
        <f t="shared" si="138"/>
        <v>0</v>
      </c>
      <c r="AL700" s="163">
        <f t="shared" si="138"/>
        <v>0</v>
      </c>
      <c r="AM700" s="163">
        <f t="shared" ref="AM700:BI700" si="139">SUM(AM688:AM699)</f>
        <v>0</v>
      </c>
      <c r="AN700" s="163">
        <f t="shared" si="139"/>
        <v>0</v>
      </c>
      <c r="AO700" s="163">
        <f t="shared" si="139"/>
        <v>0</v>
      </c>
      <c r="AP700" s="163">
        <f t="shared" si="139"/>
        <v>0</v>
      </c>
      <c r="AQ700" s="163">
        <f t="shared" si="139"/>
        <v>0</v>
      </c>
      <c r="AR700" s="163">
        <f t="shared" si="139"/>
        <v>0</v>
      </c>
      <c r="AS700" s="163">
        <f t="shared" si="139"/>
        <v>0</v>
      </c>
      <c r="AT700" s="163">
        <f t="shared" si="139"/>
        <v>0</v>
      </c>
      <c r="AU700" s="163">
        <f t="shared" si="139"/>
        <v>0</v>
      </c>
      <c r="AV700" s="163">
        <f t="shared" si="139"/>
        <v>0</v>
      </c>
      <c r="AW700" s="163">
        <f t="shared" si="139"/>
        <v>0</v>
      </c>
      <c r="AX700" s="163">
        <f t="shared" si="139"/>
        <v>0</v>
      </c>
      <c r="AY700" s="163">
        <f t="shared" si="139"/>
        <v>0</v>
      </c>
      <c r="AZ700" s="163">
        <f t="shared" si="139"/>
        <v>0</v>
      </c>
      <c r="BA700" s="163">
        <f t="shared" si="139"/>
        <v>0</v>
      </c>
      <c r="BB700" s="163">
        <f t="shared" si="139"/>
        <v>0</v>
      </c>
      <c r="BC700" s="163">
        <f t="shared" si="139"/>
        <v>0</v>
      </c>
      <c r="BD700" s="163">
        <f t="shared" si="139"/>
        <v>0</v>
      </c>
      <c r="BE700" s="163">
        <f t="shared" si="139"/>
        <v>0</v>
      </c>
      <c r="BF700" s="163">
        <f t="shared" si="139"/>
        <v>0</v>
      </c>
      <c r="BG700" s="163">
        <f t="shared" si="139"/>
        <v>0</v>
      </c>
      <c r="BH700" s="163">
        <f t="shared" si="139"/>
        <v>0</v>
      </c>
      <c r="BI700" s="163">
        <f t="shared" si="139"/>
        <v>0</v>
      </c>
      <c r="BJ700" s="20"/>
      <c r="BK700" s="20"/>
      <c r="BL700"/>
      <c r="BM700"/>
      <c r="BN700"/>
      <c r="BO700"/>
      <c r="BP700"/>
      <c r="BQ700"/>
      <c r="BR700"/>
      <c r="BS700"/>
      <c r="BT700"/>
      <c r="BU700"/>
      <c r="BV700"/>
      <c r="BW700"/>
      <c r="BX700"/>
      <c r="BY700"/>
      <c r="BZ700"/>
      <c r="CA700"/>
      <c r="CB700"/>
      <c r="CC700"/>
      <c r="CD700"/>
      <c r="CE700"/>
      <c r="CF700"/>
      <c r="CG700"/>
      <c r="CH700"/>
      <c r="CI700"/>
      <c r="CJ700"/>
      <c r="CK700"/>
      <c r="CL700"/>
      <c r="CM700"/>
      <c r="CN700"/>
      <c r="CO700"/>
      <c r="CP700"/>
      <c r="CQ700"/>
      <c r="CR700"/>
      <c r="CS700"/>
      <c r="CT700"/>
      <c r="CU700"/>
      <c r="CV700"/>
      <c r="CW700"/>
      <c r="CX700"/>
      <c r="CY700"/>
      <c r="CZ700"/>
      <c r="DA700"/>
      <c r="DB700"/>
      <c r="DC700"/>
      <c r="DD700"/>
      <c r="DE700"/>
      <c r="DF700"/>
      <c r="DG700"/>
      <c r="DH700"/>
      <c r="DI700"/>
      <c r="DJ700"/>
      <c r="DK700"/>
      <c r="DL700"/>
      <c r="DM700"/>
      <c r="DN700"/>
      <c r="DO700"/>
      <c r="DP700"/>
      <c r="DQ700"/>
      <c r="DR700"/>
      <c r="DS700"/>
      <c r="DT700"/>
      <c r="DU700"/>
      <c r="DV700"/>
      <c r="DW700"/>
      <c r="DX700"/>
      <c r="DY700"/>
      <c r="DZ700"/>
      <c r="EA700"/>
      <c r="EB700"/>
      <c r="EC700"/>
      <c r="ED700"/>
      <c r="EE700"/>
      <c r="EF700"/>
      <c r="EG700"/>
      <c r="EH700"/>
      <c r="EI700"/>
      <c r="EJ700"/>
      <c r="EK700"/>
      <c r="EL700"/>
      <c r="EM700"/>
      <c r="EN700"/>
      <c r="EO700"/>
      <c r="EP700"/>
      <c r="EQ700"/>
      <c r="ER700"/>
      <c r="ES700"/>
      <c r="ET700"/>
      <c r="EU700"/>
      <c r="EV700"/>
      <c r="EW700"/>
      <c r="EX700"/>
      <c r="EY700"/>
      <c r="EZ700"/>
      <c r="FA700"/>
      <c r="FB700"/>
      <c r="FC700"/>
      <c r="FD700"/>
      <c r="FE700"/>
      <c r="FF700"/>
      <c r="FG700"/>
      <c r="FH700"/>
      <c r="FI700"/>
      <c r="FJ700"/>
      <c r="FK700"/>
      <c r="FL700"/>
      <c r="FM700"/>
      <c r="FN700"/>
      <c r="FO700"/>
      <c r="FP700"/>
      <c r="FQ700"/>
      <c r="FR700"/>
      <c r="FS700"/>
      <c r="FT700"/>
      <c r="FU700"/>
      <c r="FV700"/>
      <c r="FW700"/>
      <c r="FX700"/>
      <c r="FY700"/>
      <c r="FZ700"/>
      <c r="GA700"/>
      <c r="GB700"/>
      <c r="GC700"/>
      <c r="GD700"/>
      <c r="GE700"/>
      <c r="GF700"/>
      <c r="GG700"/>
      <c r="GH700"/>
      <c r="GI700"/>
      <c r="GJ700"/>
      <c r="GK700"/>
      <c r="GL700"/>
      <c r="GM700"/>
      <c r="GN700"/>
      <c r="GO700"/>
      <c r="GP700"/>
      <c r="GQ700"/>
      <c r="GR700"/>
      <c r="GS700"/>
      <c r="GT700"/>
      <c r="GU700"/>
      <c r="GV700"/>
      <c r="GW700"/>
      <c r="GX700"/>
      <c r="GY700"/>
      <c r="GZ700"/>
      <c r="HA700"/>
      <c r="HB700"/>
      <c r="HC700"/>
      <c r="HD700"/>
      <c r="HE700"/>
      <c r="HF700"/>
      <c r="HG700"/>
      <c r="HH700"/>
      <c r="HI700"/>
      <c r="HJ700"/>
      <c r="HK700"/>
      <c r="HL700"/>
      <c r="HM700"/>
      <c r="HN700"/>
      <c r="HO700"/>
      <c r="HP700"/>
      <c r="HQ700"/>
      <c r="HR700"/>
      <c r="HS700"/>
      <c r="HT700"/>
      <c r="HU700"/>
      <c r="HV700"/>
      <c r="HW700"/>
      <c r="HX700"/>
      <c r="HY700"/>
      <c r="HZ700"/>
      <c r="IA700"/>
      <c r="IB700"/>
      <c r="IC700"/>
      <c r="ID700"/>
      <c r="IE700"/>
      <c r="IF700"/>
      <c r="IG700"/>
      <c r="IH700"/>
      <c r="II700"/>
      <c r="IJ700"/>
      <c r="IK700"/>
      <c r="IL700"/>
      <c r="IM700"/>
      <c r="IN700"/>
      <c r="IO700"/>
      <c r="IP700"/>
      <c r="IQ700"/>
      <c r="IR700"/>
      <c r="IS700"/>
      <c r="IT700"/>
      <c r="IU700"/>
      <c r="IV700"/>
    </row>
    <row r="701" spans="1:256" s="5" customFormat="1" hidden="1" outlineLevel="2">
      <c r="A701" s="20"/>
      <c r="B701" s="130" t="str">
        <f>C713</f>
        <v>IT systems</v>
      </c>
      <c r="C701" s="46"/>
      <c r="D701" s="47" t="s">
        <v>72</v>
      </c>
      <c r="E701" s="46"/>
      <c r="F701" s="48"/>
      <c r="G701" s="167">
        <f>IF(G$3&gt;A18taxremlife,A18taxvalue-SUM($F701:F701),IF(A18taxremlife="N/A","n/a",A18taxvalue/A18taxremlife))</f>
        <v>27.230287632351139</v>
      </c>
      <c r="H701" s="167">
        <f>IF(H$3&gt;A18taxremlife,A18taxvalue-SUM($F701:G701),IF(A18taxremlife="N/A","n/a",A18taxvalue/A18taxremlife))</f>
        <v>27.230287632351139</v>
      </c>
      <c r="I701" s="167">
        <f>IF(I$3&gt;A18taxremlife,A18taxvalue-SUM($F701:H701),IF(A18taxremlife="N/A","n/a",A18taxvalue/A18taxremlife))</f>
        <v>15.029422125062631</v>
      </c>
      <c r="J701" s="167">
        <f>IF(J$3&gt;A18taxremlife,A18taxvalue-SUM($F701:I701),IF(A18taxremlife="N/A","n/a",A18taxvalue/A18taxremlife))</f>
        <v>0</v>
      </c>
      <c r="K701" s="167">
        <f>IF(K$3&gt;A18taxremlife,A18taxvalue-SUM($F701:J701),IF(A18taxremlife="N/A","n/a",A18taxvalue/A18taxremlife))</f>
        <v>0</v>
      </c>
      <c r="L701" s="167">
        <f>IF(L$3&gt;A18taxremlife,A18taxvalue-SUM($F701:K701),IF(A18taxremlife="N/A","n/a",A18taxvalue/A18taxremlife))</f>
        <v>0</v>
      </c>
      <c r="M701" s="167">
        <f>IF(M$3&gt;A18taxremlife,A18taxvalue-SUM($F701:L701),IF(A18taxremlife="N/A","n/a",A18taxvalue/A18taxremlife))</f>
        <v>0</v>
      </c>
      <c r="N701" s="167">
        <f>IF(N$3&gt;A18taxremlife,A18taxvalue-SUM($F701:M701),IF(A18taxremlife="N/A","n/a",A18taxvalue/A18taxremlife))</f>
        <v>0</v>
      </c>
      <c r="O701" s="167">
        <f>IF(O$3&gt;A18taxremlife,A18taxvalue-SUM($F701:N701),IF(A18taxremlife="N/A","n/a",A18taxvalue/A18taxremlife))</f>
        <v>0</v>
      </c>
      <c r="P701" s="167">
        <f>IF(P$3&gt;A18taxremlife,A18taxvalue-SUM($F701:O701),IF(A18taxremlife="N/A","n/a",A18taxvalue/A18taxremlife))</f>
        <v>0</v>
      </c>
      <c r="Q701" s="167">
        <f>IF(Q$3&gt;A18taxremlife,A18taxvalue-SUM($F701:P701),IF(A18taxremlife="N/A","n/a",A18taxvalue/A18taxremlife))</f>
        <v>0</v>
      </c>
      <c r="R701" s="167">
        <f>IF(R$3&gt;A18taxremlife,A18taxvalue-SUM($F701:Q701),IF(A18taxremlife="N/A","n/a",A18taxvalue/A18taxremlife))</f>
        <v>0</v>
      </c>
      <c r="S701" s="167">
        <f>IF(S$3&gt;A18taxremlife,A18taxvalue-SUM($F701:R701),IF(A18taxremlife="N/A","n/a",A18taxvalue/A18taxremlife))</f>
        <v>0</v>
      </c>
      <c r="T701" s="167">
        <f>IF(T$3&gt;A18taxremlife,A18taxvalue-SUM($F701:S701),IF(A18taxremlife="N/A","n/a",A18taxvalue/A18taxremlife))</f>
        <v>0</v>
      </c>
      <c r="U701" s="167">
        <f>IF(U$3&gt;A18taxremlife,A18taxvalue-SUM($F701:T701),IF(A18taxremlife="N/A","n/a",A18taxvalue/A18taxremlife))</f>
        <v>0</v>
      </c>
      <c r="V701" s="167">
        <f>IF(V$3&gt;A18taxremlife,A18taxvalue-SUM($F701:U701),IF(A18taxremlife="N/A","n/a",A18taxvalue/A18taxremlife))</f>
        <v>0</v>
      </c>
      <c r="W701" s="167">
        <f>IF(W$3&gt;A18taxremlife,A18taxvalue-SUM($F701:V701),IF(A18taxremlife="N/A","n/a",A18taxvalue/A18taxremlife))</f>
        <v>0</v>
      </c>
      <c r="X701" s="167">
        <f>IF(X$3&gt;A18taxremlife,A18taxvalue-SUM($F701:W701),IF(A18taxremlife="N/A","n/a",A18taxvalue/A18taxremlife))</f>
        <v>0</v>
      </c>
      <c r="Y701" s="167">
        <f>IF(Y$3&gt;A18taxremlife,A18taxvalue-SUM($F701:X701),IF(A18taxremlife="N/A","n/a",A18taxvalue/A18taxremlife))</f>
        <v>0</v>
      </c>
      <c r="Z701" s="167">
        <f>IF(Z$3&gt;A18taxremlife,A18taxvalue-SUM($F701:Y701),IF(A18taxremlife="N/A","n/a",A18taxvalue/A18taxremlife))</f>
        <v>0</v>
      </c>
      <c r="AA701" s="167">
        <f>IF(AA$3&gt;A18taxremlife,A18taxvalue-SUM($F701:Z701),IF(A18taxremlife="N/A","n/a",A18taxvalue/A18taxremlife))</f>
        <v>0</v>
      </c>
      <c r="AB701" s="167">
        <f>IF(AB$3&gt;A18taxremlife,A18taxvalue-SUM($F701:AA701),IF(A18taxremlife="N/A","n/a",A18taxvalue/A18taxremlife))</f>
        <v>0</v>
      </c>
      <c r="AC701" s="167">
        <f>IF(AC$3&gt;A18taxremlife,A18taxvalue-SUM($F701:AB701),IF(A18taxremlife="N/A","n/a",A18taxvalue/A18taxremlife))</f>
        <v>0</v>
      </c>
      <c r="AD701" s="167">
        <f>IF(AD$3&gt;A18taxremlife,A18taxvalue-SUM($F701:AC701),IF(A18taxremlife="N/A","n/a",A18taxvalue/A18taxremlife))</f>
        <v>0</v>
      </c>
      <c r="AE701" s="167">
        <f>IF(AE$3&gt;A18taxremlife,A18taxvalue-SUM($F701:AD701),IF(A18taxremlife="N/A","n/a",A18taxvalue/A18taxremlife))</f>
        <v>0</v>
      </c>
      <c r="AF701" s="167">
        <f>IF(AF$3&gt;A18taxremlife,A18taxvalue-SUM($F701:AE701),IF(A18taxremlife="N/A","n/a",A18taxvalue/A18taxremlife))</f>
        <v>0</v>
      </c>
      <c r="AG701" s="167">
        <f>IF(AG$3&gt;A18taxremlife,A18taxvalue-SUM($F701:AF701),IF(A18taxremlife="N/A","n/a",A18taxvalue/A18taxremlife))</f>
        <v>0</v>
      </c>
      <c r="AH701" s="167">
        <f>IF(AH$3&gt;A18taxremlife,A18taxvalue-SUM($F701:AG701),IF(A18taxremlife="N/A","n/a",A18taxvalue/A18taxremlife))</f>
        <v>0</v>
      </c>
      <c r="AI701" s="167">
        <f>IF(AI$3&gt;A18taxremlife,A18taxvalue-SUM($F701:AH701),IF(A18taxremlife="N/A","n/a",A18taxvalue/A18taxremlife))</f>
        <v>0</v>
      </c>
      <c r="AJ701" s="167">
        <f>IF(AJ$3&gt;A18taxremlife,A18taxvalue-SUM($F701:AI701),IF(A18taxremlife="N/A","n/a",A18taxvalue/A18taxremlife))</f>
        <v>0</v>
      </c>
      <c r="AK701" s="167">
        <f>IF(AK$3&gt;A18taxremlife,A18taxvalue-SUM($F701:AJ701),IF(A18taxremlife="N/A","n/a",A18taxvalue/A18taxremlife))</f>
        <v>0</v>
      </c>
      <c r="AL701" s="167">
        <f>IF(AL$3&gt;A18taxremlife,A18taxvalue-SUM($F701:AK701),IF(A18taxremlife="N/A","n/a",A18taxvalue/A18taxremlife))</f>
        <v>0</v>
      </c>
      <c r="AM701" s="167">
        <f>IF(AM$3&gt;A18taxremlife,A18taxvalue-SUM($F701:AL701),IF(A18taxremlife="N/A","n/a",A18taxvalue/A18taxremlife))</f>
        <v>0</v>
      </c>
      <c r="AN701" s="167">
        <f>IF(AN$3&gt;A18taxremlife,A18taxvalue-SUM($F701:AM701),IF(A18taxremlife="N/A","n/a",A18taxvalue/A18taxremlife))</f>
        <v>0</v>
      </c>
      <c r="AO701" s="167">
        <f>IF(AO$3&gt;A18taxremlife,A18taxvalue-SUM($F701:AN701),IF(A18taxremlife="N/A","n/a",A18taxvalue/A18taxremlife))</f>
        <v>0</v>
      </c>
      <c r="AP701" s="167">
        <f>IF(AP$3&gt;A18taxremlife,A18taxvalue-SUM($F701:AO701),IF(A18taxremlife="N/A","n/a",A18taxvalue/A18taxremlife))</f>
        <v>0</v>
      </c>
      <c r="AQ701" s="167">
        <f>IF(AQ$3&gt;A18taxremlife,A18taxvalue-SUM($F701:AP701),IF(A18taxremlife="N/A","n/a",A18taxvalue/A18taxremlife))</f>
        <v>0</v>
      </c>
      <c r="AR701" s="167">
        <f>IF(AR$3&gt;A18taxremlife,A18taxvalue-SUM($F701:AQ701),IF(A18taxremlife="N/A","n/a",A18taxvalue/A18taxremlife))</f>
        <v>0</v>
      </c>
      <c r="AS701" s="167">
        <f>IF(AS$3&gt;A18taxremlife,A18taxvalue-SUM($F701:AR701),IF(A18taxremlife="N/A","n/a",A18taxvalue/A18taxremlife))</f>
        <v>0</v>
      </c>
      <c r="AT701" s="167">
        <f>IF(AT$3&gt;A18taxremlife,A18taxvalue-SUM($F701:AS701),IF(A18taxremlife="N/A","n/a",A18taxvalue/A18taxremlife))</f>
        <v>0</v>
      </c>
      <c r="AU701" s="167">
        <f>IF(AU$3&gt;A18taxremlife,A18taxvalue-SUM($F701:AT701),IF(A18taxremlife="N/A","n/a",A18taxvalue/A18taxremlife))</f>
        <v>0</v>
      </c>
      <c r="AV701" s="167">
        <f>IF(AV$3&gt;A18taxremlife,A18taxvalue-SUM($F701:AU701),IF(A18taxremlife="N/A","n/a",A18taxvalue/A18taxremlife))</f>
        <v>0</v>
      </c>
      <c r="AW701" s="167">
        <f>IF(AW$3&gt;A18taxremlife,A18taxvalue-SUM($F701:AV701),IF(A18taxremlife="N/A","n/a",A18taxvalue/A18taxremlife))</f>
        <v>0</v>
      </c>
      <c r="AX701" s="167">
        <f>IF(AX$3&gt;A18taxremlife,A18taxvalue-SUM($F701:AW701),IF(A18taxremlife="N/A","n/a",A18taxvalue/A18taxremlife))</f>
        <v>0</v>
      </c>
      <c r="AY701" s="167">
        <f>IF(AY$3&gt;A18taxremlife,A18taxvalue-SUM($F701:AX701),IF(A18taxremlife="N/A","n/a",A18taxvalue/A18taxremlife))</f>
        <v>0</v>
      </c>
      <c r="AZ701" s="167">
        <f>IF(AZ$3&gt;A18taxremlife,A18taxvalue-SUM($F701:AY701),IF(A18taxremlife="N/A","n/a",A18taxvalue/A18taxremlife))</f>
        <v>0</v>
      </c>
      <c r="BA701" s="167">
        <f>IF(BA$3&gt;A18taxremlife,A18taxvalue-SUM($F701:AZ701),IF(A18taxremlife="N/A","n/a",A18taxvalue/A18taxremlife))</f>
        <v>0</v>
      </c>
      <c r="BB701" s="167">
        <f>IF(BB$3&gt;A18taxremlife,A18taxvalue-SUM($F701:BA701),IF(A18taxremlife="N/A","n/a",A18taxvalue/A18taxremlife))</f>
        <v>0</v>
      </c>
      <c r="BC701" s="167">
        <f>IF(BC$3&gt;A18taxremlife,A18taxvalue-SUM($F701:BB701),IF(A18taxremlife="N/A","n/a",A18taxvalue/A18taxremlife))</f>
        <v>0</v>
      </c>
      <c r="BD701" s="167">
        <f>IF(BD$3&gt;A18taxremlife,A18taxvalue-SUM($F701:BC701),IF(A18taxremlife="N/A","n/a",A18taxvalue/A18taxremlife))</f>
        <v>0</v>
      </c>
      <c r="BE701" s="167">
        <f>IF(BE$3&gt;A18taxremlife,A18taxvalue-SUM($F701:BD701),IF(A18taxremlife="N/A","n/a",A18taxvalue/A18taxremlife))</f>
        <v>0</v>
      </c>
      <c r="BF701" s="167">
        <f>IF(BF$3&gt;A18taxremlife,A18taxvalue-SUM($F701:BE701),IF(A18taxremlife="N/A","n/a",A18taxvalue/A18taxremlife))</f>
        <v>0</v>
      </c>
      <c r="BG701" s="167">
        <f>IF(BG$3&gt;A18taxremlife,A18taxvalue-SUM($F701:BF701),IF(A18taxremlife="N/A","n/a",A18taxvalue/A18taxremlife))</f>
        <v>0</v>
      </c>
      <c r="BH701" s="167">
        <f>IF(BH$3&gt;A18taxremlife,A18taxvalue-SUM($F701:BG701),IF(A18taxremlife="N/A","n/a",A18taxvalue/A18taxremlife))</f>
        <v>0</v>
      </c>
      <c r="BI701" s="167">
        <f>IF(BI$3&gt;A18taxremlife,A18taxvalue-SUM($F701:BH701),IF(A18taxremlife="N/A","n/a",A18taxvalue/A18taxremlife))</f>
        <v>0</v>
      </c>
      <c r="BJ701" s="20"/>
      <c r="BK701" s="20"/>
      <c r="BL701"/>
      <c r="BM701"/>
      <c r="BN701"/>
      <c r="BO701"/>
      <c r="BP701"/>
      <c r="BQ701"/>
      <c r="BR701"/>
      <c r="BS701"/>
      <c r="BT701"/>
      <c r="BU701"/>
      <c r="BV701"/>
      <c r="BW701"/>
      <c r="BX701"/>
      <c r="BY701"/>
      <c r="BZ701"/>
      <c r="CA701"/>
      <c r="CB701"/>
      <c r="CC701"/>
      <c r="CD701"/>
      <c r="CE701"/>
      <c r="CF701"/>
      <c r="CG701"/>
      <c r="CH701"/>
      <c r="CI701"/>
      <c r="CJ701"/>
      <c r="CK701"/>
      <c r="CL701"/>
      <c r="CM701"/>
      <c r="CN701"/>
      <c r="CO701"/>
      <c r="CP701"/>
      <c r="CQ701"/>
      <c r="CR701"/>
      <c r="CS701"/>
      <c r="CT701"/>
      <c r="CU701"/>
      <c r="CV701"/>
      <c r="CW701"/>
      <c r="CX701"/>
      <c r="CY701"/>
      <c r="CZ701"/>
      <c r="DA701"/>
      <c r="DB701"/>
      <c r="DC701"/>
      <c r="DD701"/>
      <c r="DE701"/>
      <c r="DF701"/>
      <c r="DG701"/>
      <c r="DH701"/>
      <c r="DI701"/>
      <c r="DJ701"/>
      <c r="DK701"/>
      <c r="DL701"/>
      <c r="DM701"/>
      <c r="DN701"/>
      <c r="DO701"/>
      <c r="DP701"/>
      <c r="DQ701"/>
      <c r="DR701"/>
      <c r="DS701"/>
      <c r="DT701"/>
      <c r="DU701"/>
      <c r="DV701"/>
      <c r="DW701"/>
      <c r="DX701"/>
      <c r="DY701"/>
      <c r="DZ701"/>
      <c r="EA701"/>
      <c r="EB701"/>
      <c r="EC701"/>
      <c r="ED701"/>
      <c r="EE701"/>
      <c r="EF701"/>
      <c r="EG701"/>
      <c r="EH701"/>
      <c r="EI701"/>
      <c r="EJ701"/>
      <c r="EK701"/>
      <c r="EL701"/>
      <c r="EM701"/>
      <c r="EN701"/>
      <c r="EO701"/>
      <c r="EP701"/>
      <c r="EQ701"/>
      <c r="ER701"/>
      <c r="ES701"/>
      <c r="ET701"/>
      <c r="EU701"/>
      <c r="EV701"/>
      <c r="EW701"/>
      <c r="EX701"/>
      <c r="EY701"/>
      <c r="EZ701"/>
      <c r="FA701"/>
      <c r="FB701"/>
      <c r="FC701"/>
      <c r="FD701"/>
      <c r="FE701"/>
      <c r="FF701"/>
      <c r="FG701"/>
      <c r="FH701"/>
      <c r="FI701"/>
      <c r="FJ701"/>
      <c r="FK701"/>
      <c r="FL701"/>
      <c r="FM701"/>
      <c r="FN701"/>
      <c r="FO701"/>
      <c r="FP701"/>
      <c r="FQ701"/>
      <c r="FR701"/>
      <c r="FS701"/>
      <c r="FT701"/>
      <c r="FU701"/>
      <c r="FV701"/>
      <c r="FW701"/>
      <c r="FX701"/>
      <c r="FY701"/>
      <c r="FZ701"/>
      <c r="GA701"/>
      <c r="GB701"/>
      <c r="GC701"/>
      <c r="GD701"/>
      <c r="GE701"/>
      <c r="GF701"/>
      <c r="GG701"/>
      <c r="GH701"/>
      <c r="GI701"/>
      <c r="GJ701"/>
      <c r="GK701"/>
      <c r="GL701"/>
      <c r="GM701"/>
      <c r="GN701"/>
      <c r="GO701"/>
      <c r="GP701"/>
      <c r="GQ701"/>
      <c r="GR701"/>
      <c r="GS701"/>
      <c r="GT701"/>
      <c r="GU701"/>
      <c r="GV701"/>
      <c r="GW701"/>
      <c r="GX701"/>
      <c r="GY701"/>
      <c r="GZ701"/>
      <c r="HA701"/>
      <c r="HB701"/>
      <c r="HC701"/>
      <c r="HD701"/>
      <c r="HE701"/>
      <c r="HF701"/>
      <c r="HG701"/>
      <c r="HH701"/>
      <c r="HI701"/>
      <c r="HJ701"/>
      <c r="HK701"/>
      <c r="HL701"/>
      <c r="HM701"/>
      <c r="HN701"/>
      <c r="HO701"/>
      <c r="HP701"/>
      <c r="HQ701"/>
      <c r="HR701"/>
      <c r="HS701"/>
      <c r="HT701"/>
      <c r="HU701"/>
      <c r="HV701"/>
      <c r="HW701"/>
      <c r="HX701"/>
      <c r="HY701"/>
      <c r="HZ701"/>
      <c r="IA701"/>
      <c r="IB701"/>
      <c r="IC701"/>
      <c r="ID701"/>
      <c r="IE701"/>
      <c r="IF701"/>
      <c r="IG701"/>
      <c r="IH701"/>
      <c r="II701"/>
      <c r="IJ701"/>
      <c r="IK701"/>
      <c r="IL701"/>
      <c r="IM701"/>
      <c r="IN701"/>
      <c r="IO701"/>
      <c r="IP701"/>
      <c r="IQ701"/>
      <c r="IR701"/>
      <c r="IS701"/>
      <c r="IT701"/>
      <c r="IU701"/>
      <c r="IV701"/>
    </row>
    <row r="702" spans="1:256" s="5" customFormat="1" hidden="1" outlineLevel="2">
      <c r="A702" s="20"/>
      <c r="B702" s="20"/>
      <c r="C702" s="38"/>
      <c r="D702" s="641" t="s">
        <v>71</v>
      </c>
      <c r="E702" s="287">
        <v>0</v>
      </c>
      <c r="F702" s="40"/>
      <c r="G702" s="168"/>
      <c r="H702" s="168"/>
      <c r="I702" s="168"/>
      <c r="J702" s="168"/>
      <c r="K702" s="168"/>
      <c r="L702" s="168"/>
      <c r="M702" s="168"/>
      <c r="N702" s="168"/>
      <c r="O702" s="168"/>
      <c r="P702" s="168"/>
      <c r="Q702" s="168"/>
      <c r="R702" s="168"/>
      <c r="S702" s="168"/>
      <c r="T702" s="168"/>
      <c r="U702" s="168"/>
      <c r="V702" s="168"/>
      <c r="W702" s="168"/>
      <c r="X702" s="168"/>
      <c r="Y702" s="168"/>
      <c r="Z702" s="168"/>
      <c r="AA702" s="168"/>
      <c r="AB702" s="168"/>
      <c r="AC702" s="168"/>
      <c r="AD702" s="168"/>
      <c r="AE702" s="168"/>
      <c r="AF702" s="168"/>
      <c r="AG702" s="168"/>
      <c r="AH702" s="168"/>
      <c r="AI702" s="168"/>
      <c r="AJ702" s="168"/>
      <c r="AK702" s="168"/>
      <c r="AL702" s="168"/>
      <c r="AM702" s="168"/>
      <c r="AN702" s="168"/>
      <c r="AO702" s="168"/>
      <c r="AP702" s="168"/>
      <c r="AQ702" s="168"/>
      <c r="AR702" s="168"/>
      <c r="AS702" s="168"/>
      <c r="AT702" s="168"/>
      <c r="AU702" s="168"/>
      <c r="AV702" s="168"/>
      <c r="AW702" s="168"/>
      <c r="AX702" s="168"/>
      <c r="AY702" s="168"/>
      <c r="AZ702" s="168"/>
      <c r="BA702" s="168"/>
      <c r="BB702" s="168"/>
      <c r="BC702" s="168"/>
      <c r="BD702" s="168"/>
      <c r="BE702" s="168"/>
      <c r="BF702" s="168"/>
      <c r="BG702" s="168"/>
      <c r="BH702" s="168"/>
      <c r="BI702" s="168"/>
      <c r="BJ702" s="20"/>
      <c r="BK702" s="20"/>
      <c r="BL702"/>
      <c r="BM702"/>
      <c r="BN702"/>
      <c r="BO702"/>
      <c r="BP702"/>
      <c r="BQ702"/>
      <c r="BR702"/>
      <c r="BS702"/>
      <c r="BT702"/>
      <c r="BU702"/>
      <c r="BV702"/>
      <c r="BW702"/>
      <c r="BX702"/>
      <c r="BY702"/>
      <c r="BZ702"/>
      <c r="CA702"/>
      <c r="CB702"/>
      <c r="CC702"/>
      <c r="CD702"/>
      <c r="CE702"/>
      <c r="CF702"/>
      <c r="CG702"/>
      <c r="CH702"/>
      <c r="CI702"/>
      <c r="CJ702"/>
      <c r="CK702"/>
      <c r="CL702"/>
      <c r="CM702"/>
      <c r="CN702"/>
      <c r="CO702"/>
      <c r="CP702"/>
      <c r="CQ702"/>
      <c r="CR702"/>
      <c r="CS702"/>
      <c r="CT702"/>
      <c r="CU702"/>
      <c r="CV702"/>
      <c r="CW702"/>
      <c r="CX702"/>
      <c r="CY702"/>
      <c r="CZ702"/>
      <c r="DA702"/>
      <c r="DB702"/>
      <c r="DC702"/>
      <c r="DD702"/>
      <c r="DE702"/>
      <c r="DF702"/>
      <c r="DG702"/>
      <c r="DH702"/>
      <c r="DI702"/>
      <c r="DJ702"/>
      <c r="DK702"/>
      <c r="DL702"/>
      <c r="DM702"/>
      <c r="DN702"/>
      <c r="DO702"/>
      <c r="DP702"/>
      <c r="DQ702"/>
      <c r="DR702"/>
      <c r="DS702"/>
      <c r="DT702"/>
      <c r="DU702"/>
      <c r="DV702"/>
      <c r="DW702"/>
      <c r="DX702"/>
      <c r="DY702"/>
      <c r="DZ702"/>
      <c r="EA702"/>
      <c r="EB702"/>
      <c r="EC702"/>
      <c r="ED702"/>
      <c r="EE702"/>
      <c r="EF702"/>
      <c r="EG702"/>
      <c r="EH702"/>
      <c r="EI702"/>
      <c r="EJ702"/>
      <c r="EK702"/>
      <c r="EL702"/>
      <c r="EM702"/>
      <c r="EN702"/>
      <c r="EO702"/>
      <c r="EP702"/>
      <c r="EQ702"/>
      <c r="ER702"/>
      <c r="ES702"/>
      <c r="ET702"/>
      <c r="EU702"/>
      <c r="EV702"/>
      <c r="EW702"/>
      <c r="EX702"/>
      <c r="EY702"/>
      <c r="EZ702"/>
      <c r="FA702"/>
      <c r="FB702"/>
      <c r="FC702"/>
      <c r="FD702"/>
      <c r="FE702"/>
      <c r="FF702"/>
      <c r="FG702"/>
      <c r="FH702"/>
      <c r="FI702"/>
      <c r="FJ702"/>
      <c r="FK702"/>
      <c r="FL702"/>
      <c r="FM702"/>
      <c r="FN702"/>
      <c r="FO702"/>
      <c r="FP702"/>
      <c r="FQ702"/>
      <c r="FR702"/>
      <c r="FS702"/>
      <c r="FT702"/>
      <c r="FU702"/>
      <c r="FV702"/>
      <c r="FW702"/>
      <c r="FX702"/>
      <c r="FY702"/>
      <c r="FZ702"/>
      <c r="GA702"/>
      <c r="GB702"/>
      <c r="GC702"/>
      <c r="GD702"/>
      <c r="GE702"/>
      <c r="GF702"/>
      <c r="GG702"/>
      <c r="GH702"/>
      <c r="GI702"/>
      <c r="GJ702"/>
      <c r="GK702"/>
      <c r="GL702"/>
      <c r="GM702"/>
      <c r="GN702"/>
      <c r="GO702"/>
      <c r="GP702"/>
      <c r="GQ702"/>
      <c r="GR702"/>
      <c r="GS702"/>
      <c r="GT702"/>
      <c r="GU702"/>
      <c r="GV702"/>
      <c r="GW702"/>
      <c r="GX702"/>
      <c r="GY702"/>
      <c r="GZ702"/>
      <c r="HA702"/>
      <c r="HB702"/>
      <c r="HC702"/>
      <c r="HD702"/>
      <c r="HE702"/>
      <c r="HF702"/>
      <c r="HG702"/>
      <c r="HH702"/>
      <c r="HI702"/>
      <c r="HJ702"/>
      <c r="HK702"/>
      <c r="HL702"/>
      <c r="HM702"/>
      <c r="HN702"/>
      <c r="HO702"/>
      <c r="HP702"/>
      <c r="HQ702"/>
      <c r="HR702"/>
      <c r="HS702"/>
      <c r="HT702"/>
      <c r="HU702"/>
      <c r="HV702"/>
      <c r="HW702"/>
      <c r="HX702"/>
      <c r="HY702"/>
      <c r="HZ702"/>
      <c r="IA702"/>
      <c r="IB702"/>
      <c r="IC702"/>
      <c r="ID702"/>
      <c r="IE702"/>
      <c r="IF702"/>
      <c r="IG702"/>
      <c r="IH702"/>
      <c r="II702"/>
      <c r="IJ702"/>
      <c r="IK702"/>
      <c r="IL702"/>
      <c r="IM702"/>
      <c r="IN702"/>
      <c r="IO702"/>
      <c r="IP702"/>
      <c r="IQ702"/>
      <c r="IR702"/>
      <c r="IS702"/>
      <c r="IT702"/>
      <c r="IU702"/>
      <c r="IV702"/>
    </row>
    <row r="703" spans="1:256" s="5" customFormat="1" hidden="1" outlineLevel="2">
      <c r="A703" s="20"/>
      <c r="B703" s="20"/>
      <c r="C703" s="38"/>
      <c r="D703" s="641"/>
      <c r="E703" s="287">
        <v>1</v>
      </c>
      <c r="F703" s="40"/>
      <c r="G703" s="312"/>
      <c r="H703" s="168">
        <f>IF(A18taxstdlife="n/a","n/a",IF(H$3&gt;(A18taxstdlife+$E703),((Input!$G$160+Input!$G$126)*$G$7)-SUM($G703:G703),((Input!$G$160+Input!$G$126)*$G$7)/A18taxstdlife))</f>
        <v>4.434782798084643</v>
      </c>
      <c r="I703" s="168">
        <f>IF(A18taxstdlife="n/a","n/a",IF(I$3&gt;(A18taxstdlife+$E703),((Input!$G$160+Input!$G$126)*$G$7)-SUM($G703:H703),((Input!$G$160+Input!$G$126)*$G$7)/A18taxstdlife))</f>
        <v>4.434782798084643</v>
      </c>
      <c r="J703" s="168">
        <f>IF(A18taxstdlife="n/a","n/a",IF(J$3&gt;(A18taxstdlife+$E703),((Input!$G$160+Input!$G$126)*$G$7)-SUM($G703:I703),((Input!$G$160+Input!$G$126)*$G$7)/A18taxstdlife))</f>
        <v>4.434782798084643</v>
      </c>
      <c r="K703" s="168">
        <f>IF(A18taxstdlife="n/a","n/a",IF(K$3&gt;(A18taxstdlife+$E703),((Input!$G$160+Input!$G$126)*$G$7)-SUM($G703:J703),((Input!$G$160+Input!$G$126)*$G$7)/A18taxstdlife))</f>
        <v>4.434782798084643</v>
      </c>
      <c r="L703" s="168">
        <f>IF(A18taxstdlife="n/a","n/a",IF(L$3&gt;(A18taxstdlife+$E703),((Input!$G$160+Input!$G$126)*$G$7)-SUM($G703:K703),((Input!$G$160+Input!$G$126)*$G$7)/A18taxstdlife))</f>
        <v>0</v>
      </c>
      <c r="M703" s="168">
        <f>IF(A18taxstdlife="n/a","n/a",IF(M$3&gt;(A18taxstdlife+$E703),((Input!$G$160+Input!$G$126)*$G$7)-SUM($G703:L703),((Input!$G$160+Input!$G$126)*$G$7)/A18taxstdlife))</f>
        <v>0</v>
      </c>
      <c r="N703" s="168">
        <f>IF(A18taxstdlife="n/a","n/a",IF(N$3&gt;(A18taxstdlife+$E703),((Input!$G$160+Input!$G$126)*$G$7)-SUM($G703:M703),((Input!$G$160+Input!$G$126)*$G$7)/A18taxstdlife))</f>
        <v>0</v>
      </c>
      <c r="O703" s="168">
        <f>IF(A18taxstdlife="n/a","n/a",IF(O$3&gt;(A18taxstdlife+$E703),((Input!$G$160+Input!$G$126)*$G$7)-SUM($G703:N703),((Input!$G$160+Input!$G$126)*$G$7)/A18taxstdlife))</f>
        <v>0</v>
      </c>
      <c r="P703" s="168">
        <f>IF(A18taxstdlife="n/a","n/a",IF(P$3&gt;(A18taxstdlife+$E703),((Input!$G$160+Input!$G$126)*$G$7)-SUM($G703:O703),((Input!$G$160+Input!$G$126)*$G$7)/A18taxstdlife))</f>
        <v>0</v>
      </c>
      <c r="Q703" s="168">
        <f>IF(A18taxstdlife="n/a","n/a",IF(Q$3&gt;(A18taxstdlife+$E703),((Input!$G$160+Input!$G$126)*$G$7)-SUM($G703:P703),((Input!$G$160+Input!$G$126)*$G$7)/A18taxstdlife))</f>
        <v>0</v>
      </c>
      <c r="R703" s="168">
        <f>IF(A18taxstdlife="n/a","n/a",IF(R$3&gt;(A18taxstdlife+$E703),((Input!$G$160+Input!$G$126)*$G$7)-SUM($G703:Q703),((Input!$G$160+Input!$G$126)*$G$7)/A18taxstdlife))</f>
        <v>0</v>
      </c>
      <c r="S703" s="168">
        <f>IF(A18taxstdlife="n/a","n/a",IF(S$3&gt;(A18taxstdlife+$E703),((Input!$G$160+Input!$G$126)*$G$7)-SUM($G703:R703),((Input!$G$160+Input!$G$126)*$G$7)/A18taxstdlife))</f>
        <v>0</v>
      </c>
      <c r="T703" s="168">
        <f>IF(A18taxstdlife="n/a","n/a",IF(T$3&gt;(A18taxstdlife+$E703),((Input!$G$160+Input!$G$126)*$G$7)-SUM($G703:S703),((Input!$G$160+Input!$G$126)*$G$7)/A18taxstdlife))</f>
        <v>0</v>
      </c>
      <c r="U703" s="168">
        <f>IF(A18taxstdlife="n/a","n/a",IF(U$3&gt;(A18taxstdlife+$E703),((Input!$G$160+Input!$G$126)*$G$7)-SUM($G703:T703),((Input!$G$160+Input!$G$126)*$G$7)/A18taxstdlife))</f>
        <v>0</v>
      </c>
      <c r="V703" s="168">
        <f>IF(A18taxstdlife="n/a","n/a",IF(V$3&gt;(A18taxstdlife+$E703),((Input!$G$160+Input!$G$126)*$G$7)-SUM($G703:U703),((Input!$G$160+Input!$G$126)*$G$7)/A18taxstdlife))</f>
        <v>0</v>
      </c>
      <c r="W703" s="168">
        <f>IF(A18taxstdlife="n/a","n/a",IF(W$3&gt;(A18taxstdlife+$E703),((Input!$G$160+Input!$G$126)*$G$7)-SUM($G703:V703),((Input!$G$160+Input!$G$126)*$G$7)/A18taxstdlife))</f>
        <v>0</v>
      </c>
      <c r="X703" s="168">
        <f>IF(A18taxstdlife="n/a","n/a",IF(X$3&gt;(A18taxstdlife+$E703),((Input!$G$160+Input!$G$126)*$G$7)-SUM($G703:W703),((Input!$G$160+Input!$G$126)*$G$7)/A18taxstdlife))</f>
        <v>0</v>
      </c>
      <c r="Y703" s="168">
        <f>IF(A18taxstdlife="n/a","n/a",IF(Y$3&gt;(A18taxstdlife+$E703),((Input!$G$160+Input!$G$126)*$G$7)-SUM($G703:X703),((Input!$G$160+Input!$G$126)*$G$7)/A18taxstdlife))</f>
        <v>0</v>
      </c>
      <c r="Z703" s="168">
        <f>IF(A18taxstdlife="n/a","n/a",IF(Z$3&gt;(A18taxstdlife+$E703),((Input!$G$160+Input!$G$126)*$G$7)-SUM($G703:Y703),((Input!$G$160+Input!$G$126)*$G$7)/A18taxstdlife))</f>
        <v>0</v>
      </c>
      <c r="AA703" s="168">
        <f>IF(A18taxstdlife="n/a","n/a",IF(AA$3&gt;(A18taxstdlife+$E703),((Input!$G$160+Input!$G$126)*$G$7)-SUM($G703:Z703),((Input!$G$160+Input!$G$126)*$G$7)/A18taxstdlife))</f>
        <v>0</v>
      </c>
      <c r="AB703" s="168">
        <f>IF(A18taxstdlife="n/a","n/a",IF(AB$3&gt;(A18taxstdlife+$E703),((Input!$G$160+Input!$G$126)*$G$7)-SUM($G703:AA703),((Input!$G$160+Input!$G$126)*$G$7)/A18taxstdlife))</f>
        <v>0</v>
      </c>
      <c r="AC703" s="168">
        <f>IF(A18taxstdlife="n/a","n/a",IF(AC$3&gt;(A18taxstdlife+$E703),((Input!$G$160+Input!$G$126)*$G$7)-SUM($G703:AB703),((Input!$G$160+Input!$G$126)*$G$7)/A18taxstdlife))</f>
        <v>0</v>
      </c>
      <c r="AD703" s="168">
        <f>IF(A18taxstdlife="n/a","n/a",IF(AD$3&gt;(A18taxstdlife+$E703),((Input!$G$160+Input!$G$126)*$G$7)-SUM($G703:AC703),((Input!$G$160+Input!$G$126)*$G$7)/A18taxstdlife))</f>
        <v>0</v>
      </c>
      <c r="AE703" s="168">
        <f>IF(A18taxstdlife="n/a","n/a",IF(AE$3&gt;(A18taxstdlife+$E703),((Input!$G$160+Input!$G$126)*$G$7)-SUM($G703:AD703),((Input!$G$160+Input!$G$126)*$G$7)/A18taxstdlife))</f>
        <v>0</v>
      </c>
      <c r="AF703" s="168">
        <f>IF(A18taxstdlife="n/a","n/a",IF(AF$3&gt;(A18taxstdlife+$E703),((Input!$G$160+Input!$G$126)*$G$7)-SUM($G703:AE703),((Input!$G$160+Input!$G$126)*$G$7)/A18taxstdlife))</f>
        <v>0</v>
      </c>
      <c r="AG703" s="168">
        <f>IF(A18taxstdlife="n/a","n/a",IF(AG$3&gt;(A18taxstdlife+$E703),((Input!$G$160+Input!$G$126)*$G$7)-SUM($G703:AF703),((Input!$G$160+Input!$G$126)*$G$7)/A18taxstdlife))</f>
        <v>0</v>
      </c>
      <c r="AH703" s="168">
        <f>IF(A18taxstdlife="n/a","n/a",IF(AH$3&gt;(A18taxstdlife+$E703),((Input!$G$160+Input!$G$126)*$G$7)-SUM($G703:AG703),((Input!$G$160+Input!$G$126)*$G$7)/A18taxstdlife))</f>
        <v>0</v>
      </c>
      <c r="AI703" s="168">
        <f>IF(A18taxstdlife="n/a","n/a",IF(AI$3&gt;(A18taxstdlife+$E703),((Input!$G$160+Input!$G$126)*$G$7)-SUM($G703:AH703),((Input!$G$160+Input!$G$126)*$G$7)/A18taxstdlife))</f>
        <v>0</v>
      </c>
      <c r="AJ703" s="168">
        <f>IF(A18taxstdlife="n/a","n/a",IF(AJ$3&gt;(A18taxstdlife+$E703),((Input!$G$160+Input!$G$126)*$G$7)-SUM($G703:AI703),((Input!$G$160+Input!$G$126)*$G$7)/A18taxstdlife))</f>
        <v>0</v>
      </c>
      <c r="AK703" s="168">
        <f>IF(A18taxstdlife="n/a","n/a",IF(AK$3&gt;(A18taxstdlife+$E703),((Input!$G$160+Input!$G$126)*$G$7)-SUM($G703:AJ703),((Input!$G$160+Input!$G$126)*$G$7)/A18taxstdlife))</f>
        <v>0</v>
      </c>
      <c r="AL703" s="168">
        <f>IF(A18taxstdlife="n/a","n/a",IF(AL$3&gt;(A18taxstdlife+$E703),((Input!$G$160+Input!$G$126)*$G$7)-SUM($G703:AK703),((Input!$G$160+Input!$G$126)*$G$7)/A18taxstdlife))</f>
        <v>0</v>
      </c>
      <c r="AM703" s="168">
        <f>IF(A18taxstdlife="n/a","n/a",IF(AM$3&gt;(A18taxstdlife+$E703),((Input!$G$160+Input!$G$126)*$G$7)-SUM($G703:AL703),((Input!$G$160+Input!$G$126)*$G$7)/A18taxstdlife))</f>
        <v>0</v>
      </c>
      <c r="AN703" s="168">
        <f>IF(A18taxstdlife="n/a","n/a",IF(AN$3&gt;(A18taxstdlife+$E703),((Input!$G$160+Input!$G$126)*$G$7)-SUM($G703:AM703),((Input!$G$160+Input!$G$126)*$G$7)/A18taxstdlife))</f>
        <v>0</v>
      </c>
      <c r="AO703" s="168">
        <f>IF(A18taxstdlife="n/a","n/a",IF(AO$3&gt;(A18taxstdlife+$E703),((Input!$G$160+Input!$G$126)*$G$7)-SUM($G703:AN703),((Input!$G$160+Input!$G$126)*$G$7)/A18taxstdlife))</f>
        <v>0</v>
      </c>
      <c r="AP703" s="168">
        <f>IF(A18taxstdlife="n/a","n/a",IF(AP$3&gt;(A18taxstdlife+$E703),((Input!$G$160+Input!$G$126)*$G$7)-SUM($G703:AO703),((Input!$G$160+Input!$G$126)*$G$7)/A18taxstdlife))</f>
        <v>0</v>
      </c>
      <c r="AQ703" s="168">
        <f>IF(A18taxstdlife="n/a","n/a",IF(AQ$3&gt;(A18taxstdlife+$E703),((Input!$G$160+Input!$G$126)*$G$7)-SUM($G703:AP703),((Input!$G$160+Input!$G$126)*$G$7)/A18taxstdlife))</f>
        <v>0</v>
      </c>
      <c r="AR703" s="168">
        <f>IF(A18taxstdlife="n/a","n/a",IF(AR$3&gt;(A18taxstdlife+$E703),((Input!$G$160+Input!$G$126)*$G$7)-SUM($G703:AQ703),((Input!$G$160+Input!$G$126)*$G$7)/A18taxstdlife))</f>
        <v>0</v>
      </c>
      <c r="AS703" s="168">
        <f>IF(A18taxstdlife="n/a","n/a",IF(AS$3&gt;(A18taxstdlife+$E703),((Input!$G$160+Input!$G$126)*$G$7)-SUM($G703:AR703),((Input!$G$160+Input!$G$126)*$G$7)/A18taxstdlife))</f>
        <v>0</v>
      </c>
      <c r="AT703" s="168">
        <f>IF(A18taxstdlife="n/a","n/a",IF(AT$3&gt;(A18taxstdlife+$E703),((Input!$G$160+Input!$G$126)*$G$7)-SUM($G703:AS703),((Input!$G$160+Input!$G$126)*$G$7)/A18taxstdlife))</f>
        <v>0</v>
      </c>
      <c r="AU703" s="168">
        <f>IF(A18taxstdlife="n/a","n/a",IF(AU$3&gt;(A18taxstdlife+$E703),((Input!$G$160+Input!$G$126)*$G$7)-SUM($G703:AT703),((Input!$G$160+Input!$G$126)*$G$7)/A18taxstdlife))</f>
        <v>0</v>
      </c>
      <c r="AV703" s="168">
        <f>IF(A18taxstdlife="n/a","n/a",IF(AV$3&gt;(A18taxstdlife+$E703),((Input!$G$160+Input!$G$126)*$G$7)-SUM($G703:AU703),((Input!$G$160+Input!$G$126)*$G$7)/A18taxstdlife))</f>
        <v>0</v>
      </c>
      <c r="AW703" s="168">
        <f>IF(A18taxstdlife="n/a","n/a",IF(AW$3&gt;(A18taxstdlife+$E703),((Input!$G$160+Input!$G$126)*$G$7)-SUM($G703:AV703),((Input!$G$160+Input!$G$126)*$G$7)/A18taxstdlife))</f>
        <v>0</v>
      </c>
      <c r="AX703" s="168">
        <f>IF(A18taxstdlife="n/a","n/a",IF(AX$3&gt;(A18taxstdlife+$E703),((Input!$G$160+Input!$G$126)*$G$7)-SUM($G703:AW703),((Input!$G$160+Input!$G$126)*$G$7)/A18taxstdlife))</f>
        <v>0</v>
      </c>
      <c r="AY703" s="168">
        <f>IF(A18taxstdlife="n/a","n/a",IF(AY$3&gt;(A18taxstdlife+$E703),((Input!$G$160+Input!$G$126)*$G$7)-SUM($G703:AX703),((Input!$G$160+Input!$G$126)*$G$7)/A18taxstdlife))</f>
        <v>0</v>
      </c>
      <c r="AZ703" s="168">
        <f>IF(A18taxstdlife="n/a","n/a",IF(AZ$3&gt;(A18taxstdlife+$E703),((Input!$G$160+Input!$G$126)*$G$7)-SUM($G703:AY703),((Input!$G$160+Input!$G$126)*$G$7)/A18taxstdlife))</f>
        <v>0</v>
      </c>
      <c r="BA703" s="168">
        <f>IF(A18taxstdlife="n/a","n/a",IF(BA$3&gt;(A18taxstdlife+$E703),((Input!$G$160+Input!$G$126)*$G$7)-SUM($G703:AZ703),((Input!$G$160+Input!$G$126)*$G$7)/A18taxstdlife))</f>
        <v>0</v>
      </c>
      <c r="BB703" s="168">
        <f>IF(A18taxstdlife="n/a","n/a",IF(BB$3&gt;(A18taxstdlife+$E703),((Input!$G$160+Input!$G$126)*$G$7)-SUM($G703:BA703),((Input!$G$160+Input!$G$126)*$G$7)/A18taxstdlife))</f>
        <v>0</v>
      </c>
      <c r="BC703" s="168">
        <f>IF(A18taxstdlife="n/a","n/a",IF(BC$3&gt;(A18taxstdlife+$E703),((Input!$G$160+Input!$G$126)*$G$7)-SUM($G703:BB703),((Input!$G$160+Input!$G$126)*$G$7)/A18taxstdlife))</f>
        <v>0</v>
      </c>
      <c r="BD703" s="168">
        <f>IF(A18taxstdlife="n/a","n/a",IF(BD$3&gt;(A18taxstdlife+$E703),((Input!$G$160+Input!$G$126)*$G$7)-SUM($G703:BC703),((Input!$G$160+Input!$G$126)*$G$7)/A18taxstdlife))</f>
        <v>0</v>
      </c>
      <c r="BE703" s="168">
        <f>IF(A18taxstdlife="n/a","n/a",IF(BE$3&gt;(A18taxstdlife+$E703),((Input!$G$160+Input!$G$126)*$G$7)-SUM($G703:BD703),((Input!$G$160+Input!$G$126)*$G$7)/A18taxstdlife))</f>
        <v>0</v>
      </c>
      <c r="BF703" s="168">
        <f>IF(A18taxstdlife="n/a","n/a",IF(BF$3&gt;(A18taxstdlife+$E703),((Input!$G$160+Input!$G$126)*$G$7)-SUM($G703:BE703),((Input!$G$160+Input!$G$126)*$G$7)/A18taxstdlife))</f>
        <v>0</v>
      </c>
      <c r="BG703" s="168">
        <f>IF(A18taxstdlife="n/a","n/a",IF(BG$3&gt;(A18taxstdlife+$E703),((Input!$G$160+Input!$G$126)*$G$7)-SUM($G703:BF703),((Input!$G$160+Input!$G$126)*$G$7)/A18taxstdlife))</f>
        <v>0</v>
      </c>
      <c r="BH703" s="168">
        <f>IF(A18taxstdlife="n/a","n/a",IF(BH$3&gt;(A18taxstdlife+$E703),((Input!$G$160+Input!$G$126)*$G$7)-SUM($G703:BG703),((Input!$G$160+Input!$G$126)*$G$7)/A18taxstdlife))</f>
        <v>0</v>
      </c>
      <c r="BI703" s="168">
        <f>IF(A18taxstdlife="n/a","n/a",IF(BI$3&gt;(A18taxstdlife+$E703),((Input!$G$160+Input!$G$126)*$G$7)-SUM($G703:BH703),((Input!$G$160+Input!$G$126)*$G$7)/A18taxstdlife))</f>
        <v>0</v>
      </c>
      <c r="BJ703" s="20"/>
      <c r="BK703" s="20"/>
      <c r="BL703"/>
      <c r="BM703"/>
      <c r="BN703"/>
      <c r="BO703"/>
      <c r="BP703"/>
      <c r="BQ703"/>
      <c r="BR703"/>
      <c r="BS703"/>
      <c r="BT703"/>
      <c r="BU703"/>
      <c r="BV703"/>
      <c r="BW703"/>
      <c r="BX703"/>
      <c r="BY703"/>
      <c r="BZ703"/>
      <c r="CA703"/>
      <c r="CB703"/>
      <c r="CC703"/>
      <c r="CD703"/>
      <c r="CE703"/>
      <c r="CF703"/>
      <c r="CG703"/>
      <c r="CH703"/>
      <c r="CI703"/>
      <c r="CJ703"/>
      <c r="CK703"/>
      <c r="CL703"/>
      <c r="CM703"/>
      <c r="CN703"/>
      <c r="CO703"/>
      <c r="CP703"/>
      <c r="CQ703"/>
      <c r="CR703"/>
      <c r="CS703"/>
      <c r="CT703"/>
      <c r="CU703"/>
      <c r="CV703"/>
      <c r="CW703"/>
      <c r="CX703"/>
      <c r="CY703"/>
      <c r="CZ703"/>
      <c r="DA703"/>
      <c r="DB703"/>
      <c r="DC703"/>
      <c r="DD703"/>
      <c r="DE703"/>
      <c r="DF703"/>
      <c r="DG703"/>
      <c r="DH703"/>
      <c r="DI703"/>
      <c r="DJ703"/>
      <c r="DK703"/>
      <c r="DL703"/>
      <c r="DM703"/>
      <c r="DN703"/>
      <c r="DO703"/>
      <c r="DP703"/>
      <c r="DQ703"/>
      <c r="DR703"/>
      <c r="DS703"/>
      <c r="DT703"/>
      <c r="DU703"/>
      <c r="DV703"/>
      <c r="DW703"/>
      <c r="DX703"/>
      <c r="DY703"/>
      <c r="DZ703"/>
      <c r="EA703"/>
      <c r="EB703"/>
      <c r="EC703"/>
      <c r="ED703"/>
      <c r="EE703"/>
      <c r="EF703"/>
      <c r="EG703"/>
      <c r="EH703"/>
      <c r="EI703"/>
      <c r="EJ703"/>
      <c r="EK703"/>
      <c r="EL703"/>
      <c r="EM703"/>
      <c r="EN703"/>
      <c r="EO703"/>
      <c r="EP703"/>
      <c r="EQ703"/>
      <c r="ER703"/>
      <c r="ES703"/>
      <c r="ET703"/>
      <c r="EU703"/>
      <c r="EV703"/>
      <c r="EW703"/>
      <c r="EX703"/>
      <c r="EY703"/>
      <c r="EZ703"/>
      <c r="FA703"/>
      <c r="FB703"/>
      <c r="FC703"/>
      <c r="FD703"/>
      <c r="FE703"/>
      <c r="FF703"/>
      <c r="FG703"/>
      <c r="FH703"/>
      <c r="FI703"/>
      <c r="FJ703"/>
      <c r="FK703"/>
      <c r="FL703"/>
      <c r="FM703"/>
      <c r="FN703"/>
      <c r="FO703"/>
      <c r="FP703"/>
      <c r="FQ703"/>
      <c r="FR703"/>
      <c r="FS703"/>
      <c r="FT703"/>
      <c r="FU703"/>
      <c r="FV703"/>
      <c r="FW703"/>
      <c r="FX703"/>
      <c r="FY703"/>
      <c r="FZ703"/>
      <c r="GA703"/>
      <c r="GB703"/>
      <c r="GC703"/>
      <c r="GD703"/>
      <c r="GE703"/>
      <c r="GF703"/>
      <c r="GG703"/>
      <c r="GH703"/>
      <c r="GI703"/>
      <c r="GJ703"/>
      <c r="GK703"/>
      <c r="GL703"/>
      <c r="GM703"/>
      <c r="GN703"/>
      <c r="GO703"/>
      <c r="GP703"/>
      <c r="GQ703"/>
      <c r="GR703"/>
      <c r="GS703"/>
      <c r="GT703"/>
      <c r="GU703"/>
      <c r="GV703"/>
      <c r="GW703"/>
      <c r="GX703"/>
      <c r="GY703"/>
      <c r="GZ703"/>
      <c r="HA703"/>
      <c r="HB703"/>
      <c r="HC703"/>
      <c r="HD703"/>
      <c r="HE703"/>
      <c r="HF703"/>
      <c r="HG703"/>
      <c r="HH703"/>
      <c r="HI703"/>
      <c r="HJ703"/>
      <c r="HK703"/>
      <c r="HL703"/>
      <c r="HM703"/>
      <c r="HN703"/>
      <c r="HO703"/>
      <c r="HP703"/>
      <c r="HQ703"/>
      <c r="HR703"/>
      <c r="HS703"/>
      <c r="HT703"/>
      <c r="HU703"/>
      <c r="HV703"/>
      <c r="HW703"/>
      <c r="HX703"/>
      <c r="HY703"/>
      <c r="HZ703"/>
      <c r="IA703"/>
      <c r="IB703"/>
      <c r="IC703"/>
      <c r="ID703"/>
      <c r="IE703"/>
      <c r="IF703"/>
      <c r="IG703"/>
      <c r="IH703"/>
      <c r="II703"/>
      <c r="IJ703"/>
      <c r="IK703"/>
      <c r="IL703"/>
      <c r="IM703"/>
      <c r="IN703"/>
      <c r="IO703"/>
      <c r="IP703"/>
      <c r="IQ703"/>
      <c r="IR703"/>
      <c r="IS703"/>
      <c r="IT703"/>
      <c r="IU703"/>
      <c r="IV703"/>
    </row>
    <row r="704" spans="1:256" s="5" customFormat="1" hidden="1" outlineLevel="2">
      <c r="A704" s="20"/>
      <c r="B704" s="20"/>
      <c r="C704" s="38"/>
      <c r="D704" s="641"/>
      <c r="E704" s="287">
        <v>2</v>
      </c>
      <c r="F704" s="40"/>
      <c r="G704" s="313"/>
      <c r="H704" s="314"/>
      <c r="I704" s="168">
        <f>IF(A18taxstdlife="n/a","n/a",IF(I$3&gt;(A18taxstdlife+$E704),((Input!$H$160+Input!$H$126)*$H$7)-SUM($H704:H704),((Input!$H$160+Input!$H$126)*$H$7)/A18taxstdlife))</f>
        <v>4.3527716933904239</v>
      </c>
      <c r="J704" s="168">
        <f>IF(A18taxstdlife="n/a","n/a",IF(J$3&gt;(A18taxstdlife+$E704),((Input!$H$160+Input!$H$126)*$H$7)-SUM($H704:I704),((Input!$H$160+Input!$H$126)*$H$7)/A18taxstdlife))</f>
        <v>4.3527716933904239</v>
      </c>
      <c r="K704" s="168">
        <f>IF(A18taxstdlife="n/a","n/a",IF(K$3&gt;(A18taxstdlife+$E704),((Input!$H$160+Input!$H$126)*$H$7)-SUM($H704:J704),((Input!$H$160+Input!$H$126)*$H$7)/A18taxstdlife))</f>
        <v>4.3527716933904239</v>
      </c>
      <c r="L704" s="168">
        <f>IF(A18taxstdlife="n/a","n/a",IF(L$3&gt;(A18taxstdlife+$E704),((Input!$H$160+Input!$H$126)*$H$7)-SUM($H704:K704),((Input!$H$160+Input!$H$126)*$H$7)/A18taxstdlife))</f>
        <v>4.3527716933904239</v>
      </c>
      <c r="M704" s="168">
        <f>IF(A18taxstdlife="n/a","n/a",IF(M$3&gt;(A18taxstdlife+$E704),((Input!$H$160+Input!$H$126)*$H$7)-SUM($H704:L704),((Input!$H$160+Input!$H$126)*$H$7)/A18taxstdlife))</f>
        <v>0</v>
      </c>
      <c r="N704" s="168">
        <f>IF(A18taxstdlife="n/a","n/a",IF(N$3&gt;(A18taxstdlife+$E704),((Input!$H$160+Input!$H$126)*$H$7)-SUM($H704:M704),((Input!$H$160+Input!$H$126)*$H$7)/A18taxstdlife))</f>
        <v>0</v>
      </c>
      <c r="O704" s="168">
        <f>IF(A18taxstdlife="n/a","n/a",IF(O$3&gt;(A18taxstdlife+$E704),((Input!$H$160+Input!$H$126)*$H$7)-SUM($H704:N704),((Input!$H$160+Input!$H$126)*$H$7)/A18taxstdlife))</f>
        <v>0</v>
      </c>
      <c r="P704" s="168">
        <f>IF(A18taxstdlife="n/a","n/a",IF(P$3&gt;(A18taxstdlife+$E704),((Input!$H$160+Input!$H$126)*$H$7)-SUM($H704:O704),((Input!$H$160+Input!$H$126)*$H$7)/A18taxstdlife))</f>
        <v>0</v>
      </c>
      <c r="Q704" s="168">
        <f>IF(A18taxstdlife="n/a","n/a",IF(Q$3&gt;(A18taxstdlife+$E704),((Input!$H$160+Input!$H$126)*$H$7)-SUM($H704:P704),((Input!$H$160+Input!$H$126)*$H$7)/A18taxstdlife))</f>
        <v>0</v>
      </c>
      <c r="R704" s="168">
        <f>IF(A18taxstdlife="n/a","n/a",IF(R$3&gt;(A18taxstdlife+$E704),((Input!$H$160+Input!$H$126)*$H$7)-SUM($H704:Q704),((Input!$H$160+Input!$H$126)*$H$7)/A18taxstdlife))</f>
        <v>0</v>
      </c>
      <c r="S704" s="168">
        <f>IF(A18taxstdlife="n/a","n/a",IF(S$3&gt;(A18taxstdlife+$E704),((Input!$H$160+Input!$H$126)*$H$7)-SUM($H704:R704),((Input!$H$160+Input!$H$126)*$H$7)/A18taxstdlife))</f>
        <v>0</v>
      </c>
      <c r="T704" s="168">
        <f>IF(A18taxstdlife="n/a","n/a",IF(T$3&gt;(A18taxstdlife+$E704),((Input!$H$160+Input!$H$126)*$H$7)-SUM($H704:S704),((Input!$H$160+Input!$H$126)*$H$7)/A18taxstdlife))</f>
        <v>0</v>
      </c>
      <c r="U704" s="168">
        <f>IF(A18taxstdlife="n/a","n/a",IF(U$3&gt;(A18taxstdlife+$E704),((Input!$H$160+Input!$H$126)*$H$7)-SUM($H704:T704),((Input!$H$160+Input!$H$126)*$H$7)/A18taxstdlife))</f>
        <v>0</v>
      </c>
      <c r="V704" s="168">
        <f>IF(A18taxstdlife="n/a","n/a",IF(V$3&gt;(A18taxstdlife+$E704),((Input!$H$160+Input!$H$126)*$H$7)-SUM($H704:U704),((Input!$H$160+Input!$H$126)*$H$7)/A18taxstdlife))</f>
        <v>0</v>
      </c>
      <c r="W704" s="168">
        <f>IF(A18taxstdlife="n/a","n/a",IF(W$3&gt;(A18taxstdlife+$E704),((Input!$H$160+Input!$H$126)*$H$7)-SUM($H704:V704),((Input!$H$160+Input!$H$126)*$H$7)/A18taxstdlife))</f>
        <v>0</v>
      </c>
      <c r="X704" s="168">
        <f>IF(A18taxstdlife="n/a","n/a",IF(X$3&gt;(A18taxstdlife+$E704),((Input!$H$160+Input!$H$126)*$H$7)-SUM($H704:W704),((Input!$H$160+Input!$H$126)*$H$7)/A18taxstdlife))</f>
        <v>0</v>
      </c>
      <c r="Y704" s="168">
        <f>IF(A18taxstdlife="n/a","n/a",IF(Y$3&gt;(A18taxstdlife+$E704),((Input!$H$160+Input!$H$126)*$H$7)-SUM($H704:X704),((Input!$H$160+Input!$H$126)*$H$7)/A18taxstdlife))</f>
        <v>0</v>
      </c>
      <c r="Z704" s="168">
        <f>IF(A18taxstdlife="n/a","n/a",IF(Z$3&gt;(A18taxstdlife+$E704),((Input!$H$160+Input!$H$126)*$H$7)-SUM($H704:Y704),((Input!$H$160+Input!$H$126)*$H$7)/A18taxstdlife))</f>
        <v>0</v>
      </c>
      <c r="AA704" s="168">
        <f>IF(A18taxstdlife="n/a","n/a",IF(AA$3&gt;(A18taxstdlife+$E704),((Input!$H$160+Input!$H$126)*$H$7)-SUM($H704:Z704),((Input!$H$160+Input!$H$126)*$H$7)/A18taxstdlife))</f>
        <v>0</v>
      </c>
      <c r="AB704" s="168">
        <f>IF(A18taxstdlife="n/a","n/a",IF(AB$3&gt;(A18taxstdlife+$E704),((Input!$H$160+Input!$H$126)*$H$7)-SUM($H704:AA704),((Input!$H$160+Input!$H$126)*$H$7)/A18taxstdlife))</f>
        <v>0</v>
      </c>
      <c r="AC704" s="168">
        <f>IF(A18taxstdlife="n/a","n/a",IF(AC$3&gt;(A18taxstdlife+$E704),((Input!$H$160+Input!$H$126)*$H$7)-SUM($H704:AB704),((Input!$H$160+Input!$H$126)*$H$7)/A18taxstdlife))</f>
        <v>0</v>
      </c>
      <c r="AD704" s="168">
        <f>IF(A18taxstdlife="n/a","n/a",IF(AD$3&gt;(A18taxstdlife+$E704),((Input!$H$160+Input!$H$126)*$H$7)-SUM($H704:AC704),((Input!$H$160+Input!$H$126)*$H$7)/A18taxstdlife))</f>
        <v>0</v>
      </c>
      <c r="AE704" s="168">
        <f>IF(A18taxstdlife="n/a","n/a",IF(AE$3&gt;(A18taxstdlife+$E704),((Input!$H$160+Input!$H$126)*$H$7)-SUM($H704:AD704),((Input!$H$160+Input!$H$126)*$H$7)/A18taxstdlife))</f>
        <v>0</v>
      </c>
      <c r="AF704" s="168">
        <f>IF(A18taxstdlife="n/a","n/a",IF(AF$3&gt;(A18taxstdlife+$E704),((Input!$H$160+Input!$H$126)*$H$7)-SUM($H704:AE704),((Input!$H$160+Input!$H$126)*$H$7)/A18taxstdlife))</f>
        <v>0</v>
      </c>
      <c r="AG704" s="168">
        <f>IF(A18taxstdlife="n/a","n/a",IF(AG$3&gt;(A18taxstdlife+$E704),((Input!$H$160+Input!$H$126)*$H$7)-SUM($H704:AF704),((Input!$H$160+Input!$H$126)*$H$7)/A18taxstdlife))</f>
        <v>0</v>
      </c>
      <c r="AH704" s="168">
        <f>IF(A18taxstdlife="n/a","n/a",IF(AH$3&gt;(A18taxstdlife+$E704),((Input!$H$160+Input!$H$126)*$H$7)-SUM($H704:AG704),((Input!$H$160+Input!$H$126)*$H$7)/A18taxstdlife))</f>
        <v>0</v>
      </c>
      <c r="AI704" s="168">
        <f>IF(A18taxstdlife="n/a","n/a",IF(AI$3&gt;(A18taxstdlife+$E704),((Input!$H$160+Input!$H$126)*$H$7)-SUM($H704:AH704),((Input!$H$160+Input!$H$126)*$H$7)/A18taxstdlife))</f>
        <v>0</v>
      </c>
      <c r="AJ704" s="168">
        <f>IF(A18taxstdlife="n/a","n/a",IF(AJ$3&gt;(A18taxstdlife+$E704),((Input!$H$160+Input!$H$126)*$H$7)-SUM($H704:AI704),((Input!$H$160+Input!$H$126)*$H$7)/A18taxstdlife))</f>
        <v>0</v>
      </c>
      <c r="AK704" s="168">
        <f>IF(A18taxstdlife="n/a","n/a",IF(AK$3&gt;(A18taxstdlife+$E704),((Input!$H$160+Input!$H$126)*$H$7)-SUM($H704:AJ704),((Input!$H$160+Input!$H$126)*$H$7)/A18taxstdlife))</f>
        <v>0</v>
      </c>
      <c r="AL704" s="168">
        <f>IF(A18taxstdlife="n/a","n/a",IF(AL$3&gt;(A18taxstdlife+$E704),((Input!$H$160+Input!$H$126)*$H$7)-SUM($H704:AK704),((Input!$H$160+Input!$H$126)*$H$7)/A18taxstdlife))</f>
        <v>0</v>
      </c>
      <c r="AM704" s="168">
        <f>IF(A18taxstdlife="n/a","n/a",IF(AM$3&gt;(A18taxstdlife+$E704),((Input!$H$160+Input!$H$126)*$H$7)-SUM($H704:AL704),((Input!$H$160+Input!$H$126)*$H$7)/A18taxstdlife))</f>
        <v>0</v>
      </c>
      <c r="AN704" s="168">
        <f>IF(A18taxstdlife="n/a","n/a",IF(AN$3&gt;(A18taxstdlife+$E704),((Input!$H$160+Input!$H$126)*$H$7)-SUM($H704:AM704),((Input!$H$160+Input!$H$126)*$H$7)/A18taxstdlife))</f>
        <v>0</v>
      </c>
      <c r="AO704" s="168">
        <f>IF(A18taxstdlife="n/a","n/a",IF(AO$3&gt;(A18taxstdlife+$E704),((Input!$H$160+Input!$H$126)*$H$7)-SUM($H704:AN704),((Input!$H$160+Input!$H$126)*$H$7)/A18taxstdlife))</f>
        <v>0</v>
      </c>
      <c r="AP704" s="168">
        <f>IF(A18taxstdlife="n/a","n/a",IF(AP$3&gt;(A18taxstdlife+$E704),((Input!$H$160+Input!$H$126)*$H$7)-SUM($H704:AO704),((Input!$H$160+Input!$H$126)*$H$7)/A18taxstdlife))</f>
        <v>0</v>
      </c>
      <c r="AQ704" s="168">
        <f>IF(A18taxstdlife="n/a","n/a",IF(AQ$3&gt;(A18taxstdlife+$E704),((Input!$H$160+Input!$H$126)*$H$7)-SUM($H704:AP704),((Input!$H$160+Input!$H$126)*$H$7)/A18taxstdlife))</f>
        <v>0</v>
      </c>
      <c r="AR704" s="168">
        <f>IF(A18taxstdlife="n/a","n/a",IF(AR$3&gt;(A18taxstdlife+$E704),((Input!$H$160+Input!$H$126)*$H$7)-SUM($H704:AQ704),((Input!$H$160+Input!$H$126)*$H$7)/A18taxstdlife))</f>
        <v>0</v>
      </c>
      <c r="AS704" s="168">
        <f>IF(A18taxstdlife="n/a","n/a",IF(AS$3&gt;(A18taxstdlife+$E704),((Input!$H$160+Input!$H$126)*$H$7)-SUM($H704:AR704),((Input!$H$160+Input!$H$126)*$H$7)/A18taxstdlife))</f>
        <v>0</v>
      </c>
      <c r="AT704" s="168">
        <f>IF(A18taxstdlife="n/a","n/a",IF(AT$3&gt;(A18taxstdlife+$E704),((Input!$H$160+Input!$H$126)*$H$7)-SUM($H704:AS704),((Input!$H$160+Input!$H$126)*$H$7)/A18taxstdlife))</f>
        <v>0</v>
      </c>
      <c r="AU704" s="168">
        <f>IF(A18taxstdlife="n/a","n/a",IF(AU$3&gt;(A18taxstdlife+$E704),((Input!$H$160+Input!$H$126)*$H$7)-SUM($H704:AT704),((Input!$H$160+Input!$H$126)*$H$7)/A18taxstdlife))</f>
        <v>0</v>
      </c>
      <c r="AV704" s="168">
        <f>IF(A18taxstdlife="n/a","n/a",IF(AV$3&gt;(A18taxstdlife+$E704),((Input!$H$160+Input!$H$126)*$H$7)-SUM($H704:AU704),((Input!$H$160+Input!$H$126)*$H$7)/A18taxstdlife))</f>
        <v>0</v>
      </c>
      <c r="AW704" s="168">
        <f>IF(A18taxstdlife="n/a","n/a",IF(AW$3&gt;(A18taxstdlife+$E704),((Input!$H$160+Input!$H$126)*$H$7)-SUM($H704:AV704),((Input!$H$160+Input!$H$126)*$H$7)/A18taxstdlife))</f>
        <v>0</v>
      </c>
      <c r="AX704" s="168">
        <f>IF(A18taxstdlife="n/a","n/a",IF(AX$3&gt;(A18taxstdlife+$E704),((Input!$H$160+Input!$H$126)*$H$7)-SUM($H704:AW704),((Input!$H$160+Input!$H$126)*$H$7)/A18taxstdlife))</f>
        <v>0</v>
      </c>
      <c r="AY704" s="168">
        <f>IF(A18taxstdlife="n/a","n/a",IF(AY$3&gt;(A18taxstdlife+$E704),((Input!$H$160+Input!$H$126)*$H$7)-SUM($H704:AX704),((Input!$H$160+Input!$H$126)*$H$7)/A18taxstdlife))</f>
        <v>0</v>
      </c>
      <c r="AZ704" s="168">
        <f>IF(A18taxstdlife="n/a","n/a",IF(AZ$3&gt;(A18taxstdlife+$E704),((Input!$H$160+Input!$H$126)*$H$7)-SUM($H704:AY704),((Input!$H$160+Input!$H$126)*$H$7)/A18taxstdlife))</f>
        <v>0</v>
      </c>
      <c r="BA704" s="168">
        <f>IF(A18taxstdlife="n/a","n/a",IF(BA$3&gt;(A18taxstdlife+$E704),((Input!$H$160+Input!$H$126)*$H$7)-SUM($H704:AZ704),((Input!$H$160+Input!$H$126)*$H$7)/A18taxstdlife))</f>
        <v>0</v>
      </c>
      <c r="BB704" s="168">
        <f>IF(A18taxstdlife="n/a","n/a",IF(BB$3&gt;(A18taxstdlife+$E704),((Input!$H$160+Input!$H$126)*$H$7)-SUM($H704:BA704),((Input!$H$160+Input!$H$126)*$H$7)/A18taxstdlife))</f>
        <v>0</v>
      </c>
      <c r="BC704" s="168">
        <f>IF(A18taxstdlife="n/a","n/a",IF(BC$3&gt;(A18taxstdlife+$E704),((Input!$H$160+Input!$H$126)*$H$7)-SUM($H704:BB704),((Input!$H$160+Input!$H$126)*$H$7)/A18taxstdlife))</f>
        <v>0</v>
      </c>
      <c r="BD704" s="168">
        <f>IF(A18taxstdlife="n/a","n/a",IF(BD$3&gt;(A18taxstdlife+$E704),((Input!$H$160+Input!$H$126)*$H$7)-SUM($H704:BC704),((Input!$H$160+Input!$H$126)*$H$7)/A18taxstdlife))</f>
        <v>0</v>
      </c>
      <c r="BE704" s="168">
        <f>IF(A18taxstdlife="n/a","n/a",IF(BE$3&gt;(A18taxstdlife+$E704),((Input!$H$160+Input!$H$126)*$H$7)-SUM($H704:BD704),((Input!$H$160+Input!$H$126)*$H$7)/A18taxstdlife))</f>
        <v>0</v>
      </c>
      <c r="BF704" s="168">
        <f>IF(A18taxstdlife="n/a","n/a",IF(BF$3&gt;(A18taxstdlife+$E704),((Input!$H$160+Input!$H$126)*$H$7)-SUM($H704:BE704),((Input!$H$160+Input!$H$126)*$H$7)/A18taxstdlife))</f>
        <v>0</v>
      </c>
      <c r="BG704" s="168">
        <f>IF(A18taxstdlife="n/a","n/a",IF(BG$3&gt;(A18taxstdlife+$E704),((Input!$H$160+Input!$H$126)*$H$7)-SUM($H704:BF704),((Input!$H$160+Input!$H$126)*$H$7)/A18taxstdlife))</f>
        <v>0</v>
      </c>
      <c r="BH704" s="168">
        <f>IF(A18taxstdlife="n/a","n/a",IF(BH$3&gt;(A18taxstdlife+$E704),((Input!$H$160+Input!$H$126)*$H$7)-SUM($H704:BG704),((Input!$H$160+Input!$H$126)*$H$7)/A18taxstdlife))</f>
        <v>0</v>
      </c>
      <c r="BI704" s="168">
        <f>IF(A18taxstdlife="n/a","n/a",IF(BI$3&gt;(A18taxstdlife+$E704),((Input!$H$160+Input!$H$126)*$H$7)-SUM($H704:BH704),((Input!$H$160+Input!$H$126)*$H$7)/A18taxstdlife))</f>
        <v>0</v>
      </c>
      <c r="BJ704" s="20"/>
      <c r="BK704" s="20"/>
      <c r="BL704"/>
      <c r="BM704"/>
      <c r="BN704"/>
      <c r="BO704"/>
      <c r="BP704"/>
      <c r="BQ704"/>
      <c r="BR704"/>
      <c r="BS704"/>
      <c r="BT704"/>
      <c r="BU704"/>
      <c r="BV704"/>
      <c r="BW704"/>
      <c r="BX704"/>
      <c r="BY704"/>
      <c r="BZ704"/>
      <c r="CA704"/>
      <c r="CB704"/>
      <c r="CC704"/>
      <c r="CD704"/>
      <c r="CE704"/>
      <c r="CF704"/>
      <c r="CG704"/>
      <c r="CH704"/>
      <c r="CI704"/>
      <c r="CJ704"/>
      <c r="CK704"/>
      <c r="CL704"/>
      <c r="CM704"/>
      <c r="CN704"/>
      <c r="CO704"/>
      <c r="CP704"/>
      <c r="CQ704"/>
      <c r="CR704"/>
      <c r="CS704"/>
      <c r="CT704"/>
      <c r="CU704"/>
      <c r="CV704"/>
      <c r="CW704"/>
      <c r="CX704"/>
      <c r="CY704"/>
      <c r="CZ704"/>
      <c r="DA704"/>
      <c r="DB704"/>
      <c r="DC704"/>
      <c r="DD704"/>
      <c r="DE704"/>
      <c r="DF704"/>
      <c r="DG704"/>
      <c r="DH704"/>
      <c r="DI704"/>
      <c r="DJ704"/>
      <c r="DK704"/>
      <c r="DL704"/>
      <c r="DM704"/>
      <c r="DN704"/>
      <c r="DO704"/>
      <c r="DP704"/>
      <c r="DQ704"/>
      <c r="DR704"/>
      <c r="DS704"/>
      <c r="DT704"/>
      <c r="DU704"/>
      <c r="DV704"/>
      <c r="DW704"/>
      <c r="DX704"/>
      <c r="DY704"/>
      <c r="DZ704"/>
      <c r="EA704"/>
      <c r="EB704"/>
      <c r="EC704"/>
      <c r="ED704"/>
      <c r="EE704"/>
      <c r="EF704"/>
      <c r="EG704"/>
      <c r="EH704"/>
      <c r="EI704"/>
      <c r="EJ704"/>
      <c r="EK704"/>
      <c r="EL704"/>
      <c r="EM704"/>
      <c r="EN704"/>
      <c r="EO704"/>
      <c r="EP704"/>
      <c r="EQ704"/>
      <c r="ER704"/>
      <c r="ES704"/>
      <c r="ET704"/>
      <c r="EU704"/>
      <c r="EV704"/>
      <c r="EW704"/>
      <c r="EX704"/>
      <c r="EY704"/>
      <c r="EZ704"/>
      <c r="FA704"/>
      <c r="FB704"/>
      <c r="FC704"/>
      <c r="FD704"/>
      <c r="FE704"/>
      <c r="FF704"/>
      <c r="FG704"/>
      <c r="FH704"/>
      <c r="FI704"/>
      <c r="FJ704"/>
      <c r="FK704"/>
      <c r="FL704"/>
      <c r="FM704"/>
      <c r="FN704"/>
      <c r="FO704"/>
      <c r="FP704"/>
      <c r="FQ704"/>
      <c r="FR704"/>
      <c r="FS704"/>
      <c r="FT704"/>
      <c r="FU704"/>
      <c r="FV704"/>
      <c r="FW704"/>
      <c r="FX704"/>
      <c r="FY704"/>
      <c r="FZ704"/>
      <c r="GA704"/>
      <c r="GB704"/>
      <c r="GC704"/>
      <c r="GD704"/>
      <c r="GE704"/>
      <c r="GF704"/>
      <c r="GG704"/>
      <c r="GH704"/>
      <c r="GI704"/>
      <c r="GJ704"/>
      <c r="GK704"/>
      <c r="GL704"/>
      <c r="GM704"/>
      <c r="GN704"/>
      <c r="GO704"/>
      <c r="GP704"/>
      <c r="GQ704"/>
      <c r="GR704"/>
      <c r="GS704"/>
      <c r="GT704"/>
      <c r="GU704"/>
      <c r="GV704"/>
      <c r="GW704"/>
      <c r="GX704"/>
      <c r="GY704"/>
      <c r="GZ704"/>
      <c r="HA704"/>
      <c r="HB704"/>
      <c r="HC704"/>
      <c r="HD704"/>
      <c r="HE704"/>
      <c r="HF704"/>
      <c r="HG704"/>
      <c r="HH704"/>
      <c r="HI704"/>
      <c r="HJ704"/>
      <c r="HK704"/>
      <c r="HL704"/>
      <c r="HM704"/>
      <c r="HN704"/>
      <c r="HO704"/>
      <c r="HP704"/>
      <c r="HQ704"/>
      <c r="HR704"/>
      <c r="HS704"/>
      <c r="HT704"/>
      <c r="HU704"/>
      <c r="HV704"/>
      <c r="HW704"/>
      <c r="HX704"/>
      <c r="HY704"/>
      <c r="HZ704"/>
      <c r="IA704"/>
      <c r="IB704"/>
      <c r="IC704"/>
      <c r="ID704"/>
      <c r="IE704"/>
      <c r="IF704"/>
      <c r="IG704"/>
      <c r="IH704"/>
      <c r="II704"/>
      <c r="IJ704"/>
      <c r="IK704"/>
      <c r="IL704"/>
      <c r="IM704"/>
      <c r="IN704"/>
      <c r="IO704"/>
      <c r="IP704"/>
      <c r="IQ704"/>
      <c r="IR704"/>
      <c r="IS704"/>
      <c r="IT704"/>
      <c r="IU704"/>
      <c r="IV704"/>
    </row>
    <row r="705" spans="1:256" s="5" customFormat="1" hidden="1" outlineLevel="2">
      <c r="A705" s="20"/>
      <c r="B705" s="20"/>
      <c r="C705" s="38"/>
      <c r="D705" s="641"/>
      <c r="E705" s="287">
        <v>3</v>
      </c>
      <c r="F705" s="40"/>
      <c r="G705" s="313"/>
      <c r="H705" s="315"/>
      <c r="I705" s="314"/>
      <c r="J705" s="168">
        <f>IF(A18taxstdlife="n/a","n/a",IF(J$3&gt;(A18taxstdlife+$E705),((Input!$I$160+Input!$I$126)*$I$7)-SUM($I705:I705),((Input!$I$160+Input!$I$126)*$I$7)/A18taxstdlife))</f>
        <v>5.7589254858321377</v>
      </c>
      <c r="K705" s="168">
        <f>IF(A18taxstdlife="n/a","n/a",IF(K$3&gt;(A18taxstdlife+$E705),((Input!$I$160+Input!$I$126)*$I$7)-SUM($I705:J705),((Input!$I$160+Input!$I$126)*$I$7)/A18taxstdlife))</f>
        <v>5.7589254858321377</v>
      </c>
      <c r="L705" s="168">
        <f>IF(A18taxstdlife="n/a","n/a",IF(L$3&gt;(A18taxstdlife+$E705),((Input!$I$160+Input!$I$126)*$I$7)-SUM($I705:K705),((Input!$I$160+Input!$I$126)*$I$7)/A18taxstdlife))</f>
        <v>5.7589254858321377</v>
      </c>
      <c r="M705" s="168">
        <f>IF(A18taxstdlife="n/a","n/a",IF(M$3&gt;(A18taxstdlife+$E705),((Input!$I$160+Input!$I$126)*$I$7)-SUM($I705:L705),((Input!$I$160+Input!$I$126)*$I$7)/A18taxstdlife))</f>
        <v>5.7589254858321377</v>
      </c>
      <c r="N705" s="168">
        <f>IF(A18taxstdlife="n/a","n/a",IF(N$3&gt;(A18taxstdlife+$E705),((Input!$I$160+Input!$I$126)*$I$7)-SUM($I705:M705),((Input!$I$160+Input!$I$126)*$I$7)/A18taxstdlife))</f>
        <v>0</v>
      </c>
      <c r="O705" s="168">
        <f>IF(A18taxstdlife="n/a","n/a",IF(O$3&gt;(A18taxstdlife+$E705),((Input!$I$160+Input!$I$126)*$I$7)-SUM($I705:N705),((Input!$I$160+Input!$I$126)*$I$7)/A18taxstdlife))</f>
        <v>0</v>
      </c>
      <c r="P705" s="168">
        <f>IF(A18taxstdlife="n/a","n/a",IF(P$3&gt;(A18taxstdlife+$E705),((Input!$I$160+Input!$I$126)*$I$7)-SUM($I705:O705),((Input!$I$160+Input!$I$126)*$I$7)/A18taxstdlife))</f>
        <v>0</v>
      </c>
      <c r="Q705" s="168">
        <f>IF(A18taxstdlife="n/a","n/a",IF(Q$3&gt;(A18taxstdlife+$E705),((Input!$I$160+Input!$I$126)*$I$7)-SUM($I705:P705),((Input!$I$160+Input!$I$126)*$I$7)/A18taxstdlife))</f>
        <v>0</v>
      </c>
      <c r="R705" s="168">
        <f>IF(A18taxstdlife="n/a","n/a",IF(R$3&gt;(A18taxstdlife+$E705),((Input!$I$160+Input!$I$126)*$I$7)-SUM($I705:Q705),((Input!$I$160+Input!$I$126)*$I$7)/A18taxstdlife))</f>
        <v>0</v>
      </c>
      <c r="S705" s="168">
        <f>IF(A18taxstdlife="n/a","n/a",IF(S$3&gt;(A18taxstdlife+$E705),((Input!$I$160+Input!$I$126)*$I$7)-SUM($I705:R705),((Input!$I$160+Input!$I$126)*$I$7)/A18taxstdlife))</f>
        <v>0</v>
      </c>
      <c r="T705" s="168">
        <f>IF(A18taxstdlife="n/a","n/a",IF(T$3&gt;(A18taxstdlife+$E705),((Input!$I$160+Input!$I$126)*$I$7)-SUM($I705:S705),((Input!$I$160+Input!$I$126)*$I$7)/A18taxstdlife))</f>
        <v>0</v>
      </c>
      <c r="U705" s="168">
        <f>IF(A18taxstdlife="n/a","n/a",IF(U$3&gt;(A18taxstdlife+$E705),((Input!$I$160+Input!$I$126)*$I$7)-SUM($I705:T705),((Input!$I$160+Input!$I$126)*$I$7)/A18taxstdlife))</f>
        <v>0</v>
      </c>
      <c r="V705" s="168">
        <f>IF(A18taxstdlife="n/a","n/a",IF(V$3&gt;(A18taxstdlife+$E705),((Input!$I$160+Input!$I$126)*$I$7)-SUM($I705:U705),((Input!$I$160+Input!$I$126)*$I$7)/A18taxstdlife))</f>
        <v>0</v>
      </c>
      <c r="W705" s="168">
        <f>IF(A18taxstdlife="n/a","n/a",IF(W$3&gt;(A18taxstdlife+$E705),((Input!$I$160+Input!$I$126)*$I$7)-SUM($I705:V705),((Input!$I$160+Input!$I$126)*$I$7)/A18taxstdlife))</f>
        <v>0</v>
      </c>
      <c r="X705" s="168">
        <f>IF(A18taxstdlife="n/a","n/a",IF(X$3&gt;(A18taxstdlife+$E705),((Input!$I$160+Input!$I$126)*$I$7)-SUM($I705:W705),((Input!$I$160+Input!$I$126)*$I$7)/A18taxstdlife))</f>
        <v>0</v>
      </c>
      <c r="Y705" s="168">
        <f>IF(A18taxstdlife="n/a","n/a",IF(Y$3&gt;(A18taxstdlife+$E705),((Input!$I$160+Input!$I$126)*$I$7)-SUM($I705:X705),((Input!$I$160+Input!$I$126)*$I$7)/A18taxstdlife))</f>
        <v>0</v>
      </c>
      <c r="Z705" s="168">
        <f>IF(A18taxstdlife="n/a","n/a",IF(Z$3&gt;(A18taxstdlife+$E705),((Input!$I$160+Input!$I$126)*$I$7)-SUM($I705:Y705),((Input!$I$160+Input!$I$126)*$I$7)/A18taxstdlife))</f>
        <v>0</v>
      </c>
      <c r="AA705" s="168">
        <f>IF(A18taxstdlife="n/a","n/a",IF(AA$3&gt;(A18taxstdlife+$E705),((Input!$I$160+Input!$I$126)*$I$7)-SUM($I705:Z705),((Input!$I$160+Input!$I$126)*$I$7)/A18taxstdlife))</f>
        <v>0</v>
      </c>
      <c r="AB705" s="168">
        <f>IF(A18taxstdlife="n/a","n/a",IF(AB$3&gt;(A18taxstdlife+$E705),((Input!$I$160+Input!$I$126)*$I$7)-SUM($I705:AA705),((Input!$I$160+Input!$I$126)*$I$7)/A18taxstdlife))</f>
        <v>0</v>
      </c>
      <c r="AC705" s="168">
        <f>IF(A18taxstdlife="n/a","n/a",IF(AC$3&gt;(A18taxstdlife+$E705),((Input!$I$160+Input!$I$126)*$I$7)-SUM($I705:AB705),((Input!$I$160+Input!$I$126)*$I$7)/A18taxstdlife))</f>
        <v>0</v>
      </c>
      <c r="AD705" s="168">
        <f>IF(A18taxstdlife="n/a","n/a",IF(AD$3&gt;(A18taxstdlife+$E705),((Input!$I$160+Input!$I$126)*$I$7)-SUM($I705:AC705),((Input!$I$160+Input!$I$126)*$I$7)/A18taxstdlife))</f>
        <v>0</v>
      </c>
      <c r="AE705" s="168">
        <f>IF(A18taxstdlife="n/a","n/a",IF(AE$3&gt;(A18taxstdlife+$E705),((Input!$I$160+Input!$I$126)*$I$7)-SUM($I705:AD705),((Input!$I$160+Input!$I$126)*$I$7)/A18taxstdlife))</f>
        <v>0</v>
      </c>
      <c r="AF705" s="168">
        <f>IF(A18taxstdlife="n/a","n/a",IF(AF$3&gt;(A18taxstdlife+$E705),((Input!$I$160+Input!$I$126)*$I$7)-SUM($I705:AE705),((Input!$I$160+Input!$I$126)*$I$7)/A18taxstdlife))</f>
        <v>0</v>
      </c>
      <c r="AG705" s="168">
        <f>IF(A18taxstdlife="n/a","n/a",IF(AG$3&gt;(A18taxstdlife+$E705),((Input!$I$160+Input!$I$126)*$I$7)-SUM($I705:AF705),((Input!$I$160+Input!$I$126)*$I$7)/A18taxstdlife))</f>
        <v>0</v>
      </c>
      <c r="AH705" s="168">
        <f>IF(A18taxstdlife="n/a","n/a",IF(AH$3&gt;(A18taxstdlife+$E705),((Input!$I$160+Input!$I$126)*$I$7)-SUM($I705:AG705),((Input!$I$160+Input!$I$126)*$I$7)/A18taxstdlife))</f>
        <v>0</v>
      </c>
      <c r="AI705" s="168">
        <f>IF(A18taxstdlife="n/a","n/a",IF(AI$3&gt;(A18taxstdlife+$E705),((Input!$I$160+Input!$I$126)*$I$7)-SUM($I705:AH705),((Input!$I$160+Input!$I$126)*$I$7)/A18taxstdlife))</f>
        <v>0</v>
      </c>
      <c r="AJ705" s="168">
        <f>IF(A18taxstdlife="n/a","n/a",IF(AJ$3&gt;(A18taxstdlife+$E705),((Input!$I$160+Input!$I$126)*$I$7)-SUM($I705:AI705),((Input!$I$160+Input!$I$126)*$I$7)/A18taxstdlife))</f>
        <v>0</v>
      </c>
      <c r="AK705" s="168">
        <f>IF(A18taxstdlife="n/a","n/a",IF(AK$3&gt;(A18taxstdlife+$E705),((Input!$I$160+Input!$I$126)*$I$7)-SUM($I705:AJ705),((Input!$I$160+Input!$I$126)*$I$7)/A18taxstdlife))</f>
        <v>0</v>
      </c>
      <c r="AL705" s="168">
        <f>IF(A18taxstdlife="n/a","n/a",IF(AL$3&gt;(A18taxstdlife+$E705),((Input!$I$160+Input!$I$126)*$I$7)-SUM($I705:AK705),((Input!$I$160+Input!$I$126)*$I$7)/A18taxstdlife))</f>
        <v>0</v>
      </c>
      <c r="AM705" s="168">
        <f>IF(A18taxstdlife="n/a","n/a",IF(AM$3&gt;(A18taxstdlife+$E705),((Input!$I$160+Input!$I$126)*$I$7)-SUM($I705:AL705),((Input!$I$160+Input!$I$126)*$I$7)/A18taxstdlife))</f>
        <v>0</v>
      </c>
      <c r="AN705" s="168">
        <f>IF(A18taxstdlife="n/a","n/a",IF(AN$3&gt;(A18taxstdlife+$E705),((Input!$I$160+Input!$I$126)*$I$7)-SUM($I705:AM705),((Input!$I$160+Input!$I$126)*$I$7)/A18taxstdlife))</f>
        <v>0</v>
      </c>
      <c r="AO705" s="168">
        <f>IF(A18taxstdlife="n/a","n/a",IF(AO$3&gt;(A18taxstdlife+$E705),((Input!$I$160+Input!$I$126)*$I$7)-SUM($I705:AN705),((Input!$I$160+Input!$I$126)*$I$7)/A18taxstdlife))</f>
        <v>0</v>
      </c>
      <c r="AP705" s="168">
        <f>IF(A18taxstdlife="n/a","n/a",IF(AP$3&gt;(A18taxstdlife+$E705),((Input!$I$160+Input!$I$126)*$I$7)-SUM($I705:AO705),((Input!$I$160+Input!$I$126)*$I$7)/A18taxstdlife))</f>
        <v>0</v>
      </c>
      <c r="AQ705" s="168">
        <f>IF(A18taxstdlife="n/a","n/a",IF(AQ$3&gt;(A18taxstdlife+$E705),((Input!$I$160+Input!$I$126)*$I$7)-SUM($I705:AP705),((Input!$I$160+Input!$I$126)*$I$7)/A18taxstdlife))</f>
        <v>0</v>
      </c>
      <c r="AR705" s="168">
        <f>IF(A18taxstdlife="n/a","n/a",IF(AR$3&gt;(A18taxstdlife+$E705),((Input!$I$160+Input!$I$126)*$I$7)-SUM($I705:AQ705),((Input!$I$160+Input!$I$126)*$I$7)/A18taxstdlife))</f>
        <v>0</v>
      </c>
      <c r="AS705" s="168">
        <f>IF(A18taxstdlife="n/a","n/a",IF(AS$3&gt;(A18taxstdlife+$E705),((Input!$I$160+Input!$I$126)*$I$7)-SUM($I705:AR705),((Input!$I$160+Input!$I$126)*$I$7)/A18taxstdlife))</f>
        <v>0</v>
      </c>
      <c r="AT705" s="168">
        <f>IF(A18taxstdlife="n/a","n/a",IF(AT$3&gt;(A18taxstdlife+$E705),((Input!$I$160+Input!$I$126)*$I$7)-SUM($I705:AS705),((Input!$I$160+Input!$I$126)*$I$7)/A18taxstdlife))</f>
        <v>0</v>
      </c>
      <c r="AU705" s="168">
        <f>IF(A18taxstdlife="n/a","n/a",IF(AU$3&gt;(A18taxstdlife+$E705),((Input!$I$160+Input!$I$126)*$I$7)-SUM($I705:AT705),((Input!$I$160+Input!$I$126)*$I$7)/A18taxstdlife))</f>
        <v>0</v>
      </c>
      <c r="AV705" s="168">
        <f>IF(A18taxstdlife="n/a","n/a",IF(AV$3&gt;(A18taxstdlife+$E705),((Input!$I$160+Input!$I$126)*$I$7)-SUM($I705:AU705),((Input!$I$160+Input!$I$126)*$I$7)/A18taxstdlife))</f>
        <v>0</v>
      </c>
      <c r="AW705" s="168">
        <f>IF(A18taxstdlife="n/a","n/a",IF(AW$3&gt;(A18taxstdlife+$E705),((Input!$I$160+Input!$I$126)*$I$7)-SUM($I705:AV705),((Input!$I$160+Input!$I$126)*$I$7)/A18taxstdlife))</f>
        <v>0</v>
      </c>
      <c r="AX705" s="168">
        <f>IF(A18taxstdlife="n/a","n/a",IF(AX$3&gt;(A18taxstdlife+$E705),((Input!$I$160+Input!$I$126)*$I$7)-SUM($I705:AW705),((Input!$I$160+Input!$I$126)*$I$7)/A18taxstdlife))</f>
        <v>0</v>
      </c>
      <c r="AY705" s="168">
        <f>IF(A18taxstdlife="n/a","n/a",IF(AY$3&gt;(A18taxstdlife+$E705),((Input!$I$160+Input!$I$126)*$I$7)-SUM($I705:AX705),((Input!$I$160+Input!$I$126)*$I$7)/A18taxstdlife))</f>
        <v>0</v>
      </c>
      <c r="AZ705" s="168">
        <f>IF(A18taxstdlife="n/a","n/a",IF(AZ$3&gt;(A18taxstdlife+$E705),((Input!$I$160+Input!$I$126)*$I$7)-SUM($I705:AY705),((Input!$I$160+Input!$I$126)*$I$7)/A18taxstdlife))</f>
        <v>0</v>
      </c>
      <c r="BA705" s="168">
        <f>IF(A18taxstdlife="n/a","n/a",IF(BA$3&gt;(A18taxstdlife+$E705),((Input!$I$160+Input!$I$126)*$I$7)-SUM($I705:AZ705),((Input!$I$160+Input!$I$126)*$I$7)/A18taxstdlife))</f>
        <v>0</v>
      </c>
      <c r="BB705" s="168">
        <f>IF(A18taxstdlife="n/a","n/a",IF(BB$3&gt;(A18taxstdlife+$E705),((Input!$I$160+Input!$I$126)*$I$7)-SUM($I705:BA705),((Input!$I$160+Input!$I$126)*$I$7)/A18taxstdlife))</f>
        <v>0</v>
      </c>
      <c r="BC705" s="168">
        <f>IF(A18taxstdlife="n/a","n/a",IF(BC$3&gt;(A18taxstdlife+$E705),((Input!$I$160+Input!$I$126)*$I$7)-SUM($I705:BB705),((Input!$I$160+Input!$I$126)*$I$7)/A18taxstdlife))</f>
        <v>0</v>
      </c>
      <c r="BD705" s="168">
        <f>IF(A18taxstdlife="n/a","n/a",IF(BD$3&gt;(A18taxstdlife+$E705),((Input!$I$160+Input!$I$126)*$I$7)-SUM($I705:BC705),((Input!$I$160+Input!$I$126)*$I$7)/A18taxstdlife))</f>
        <v>0</v>
      </c>
      <c r="BE705" s="168">
        <f>IF(A18taxstdlife="n/a","n/a",IF(BE$3&gt;(A18taxstdlife+$E705),((Input!$I$160+Input!$I$126)*$I$7)-SUM($I705:BD705),((Input!$I$160+Input!$I$126)*$I$7)/A18taxstdlife))</f>
        <v>0</v>
      </c>
      <c r="BF705" s="168">
        <f>IF(A18taxstdlife="n/a","n/a",IF(BF$3&gt;(A18taxstdlife+$E705),((Input!$I$160+Input!$I$126)*$I$7)-SUM($I705:BE705),((Input!$I$160+Input!$I$126)*$I$7)/A18taxstdlife))</f>
        <v>0</v>
      </c>
      <c r="BG705" s="168">
        <f>IF(A18taxstdlife="n/a","n/a",IF(BG$3&gt;(A18taxstdlife+$E705),((Input!$I$160+Input!$I$126)*$I$7)-SUM($I705:BF705),((Input!$I$160+Input!$I$126)*$I$7)/A18taxstdlife))</f>
        <v>0</v>
      </c>
      <c r="BH705" s="168">
        <f>IF(A18taxstdlife="n/a","n/a",IF(BH$3&gt;(A18taxstdlife+$E705),((Input!$I$160+Input!$I$126)*$I$7)-SUM($I705:BG705),((Input!$I$160+Input!$I$126)*$I$7)/A18taxstdlife))</f>
        <v>0</v>
      </c>
      <c r="BI705" s="168">
        <f>IF(A18taxstdlife="n/a","n/a",IF(BI$3&gt;(A18taxstdlife+$E705),((Input!$I$160+Input!$I$126)*$I$7)-SUM($I705:BH705),((Input!$I$160+Input!$I$126)*$I$7)/A18taxstdlife))</f>
        <v>0</v>
      </c>
      <c r="BJ705" s="20"/>
      <c r="BK705" s="20"/>
      <c r="BL705"/>
      <c r="BM705"/>
      <c r="BN705"/>
      <c r="BO705"/>
      <c r="BP705"/>
      <c r="BQ705"/>
      <c r="BR705"/>
      <c r="BS705"/>
      <c r="BT705"/>
      <c r="BU705"/>
      <c r="BV705"/>
      <c r="BW705"/>
      <c r="BX705"/>
      <c r="BY705"/>
      <c r="BZ705"/>
      <c r="CA705"/>
      <c r="CB705"/>
      <c r="CC705"/>
      <c r="CD705"/>
      <c r="CE705"/>
      <c r="CF705"/>
      <c r="CG705"/>
      <c r="CH705"/>
      <c r="CI705"/>
      <c r="CJ705"/>
      <c r="CK705"/>
      <c r="CL705"/>
      <c r="CM705"/>
      <c r="CN705"/>
      <c r="CO705"/>
      <c r="CP705"/>
      <c r="CQ705"/>
      <c r="CR705"/>
      <c r="CS705"/>
      <c r="CT705"/>
      <c r="CU705"/>
      <c r="CV705"/>
      <c r="CW705"/>
      <c r="CX705"/>
      <c r="CY705"/>
      <c r="CZ705"/>
      <c r="DA705"/>
      <c r="DB705"/>
      <c r="DC705"/>
      <c r="DD705"/>
      <c r="DE705"/>
      <c r="DF705"/>
      <c r="DG705"/>
      <c r="DH705"/>
      <c r="DI705"/>
      <c r="DJ705"/>
      <c r="DK705"/>
      <c r="DL705"/>
      <c r="DM705"/>
      <c r="DN705"/>
      <c r="DO705"/>
      <c r="DP705"/>
      <c r="DQ705"/>
      <c r="DR705"/>
      <c r="DS705"/>
      <c r="DT705"/>
      <c r="DU705"/>
      <c r="DV705"/>
      <c r="DW705"/>
      <c r="DX705"/>
      <c r="DY705"/>
      <c r="DZ705"/>
      <c r="EA705"/>
      <c r="EB705"/>
      <c r="EC705"/>
      <c r="ED705"/>
      <c r="EE705"/>
      <c r="EF705"/>
      <c r="EG705"/>
      <c r="EH705"/>
      <c r="EI705"/>
      <c r="EJ705"/>
      <c r="EK705"/>
      <c r="EL705"/>
      <c r="EM705"/>
      <c r="EN705"/>
      <c r="EO705"/>
      <c r="EP705"/>
      <c r="EQ705"/>
      <c r="ER705"/>
      <c r="ES705"/>
      <c r="ET705"/>
      <c r="EU705"/>
      <c r="EV705"/>
      <c r="EW705"/>
      <c r="EX705"/>
      <c r="EY705"/>
      <c r="EZ705"/>
      <c r="FA705"/>
      <c r="FB705"/>
      <c r="FC705"/>
      <c r="FD705"/>
      <c r="FE705"/>
      <c r="FF705"/>
      <c r="FG705"/>
      <c r="FH705"/>
      <c r="FI705"/>
      <c r="FJ705"/>
      <c r="FK705"/>
      <c r="FL705"/>
      <c r="FM705"/>
      <c r="FN705"/>
      <c r="FO705"/>
      <c r="FP705"/>
      <c r="FQ705"/>
      <c r="FR705"/>
      <c r="FS705"/>
      <c r="FT705"/>
      <c r="FU705"/>
      <c r="FV705"/>
      <c r="FW705"/>
      <c r="FX705"/>
      <c r="FY705"/>
      <c r="FZ705"/>
      <c r="GA705"/>
      <c r="GB705"/>
      <c r="GC705"/>
      <c r="GD705"/>
      <c r="GE705"/>
      <c r="GF705"/>
      <c r="GG705"/>
      <c r="GH705"/>
      <c r="GI705"/>
      <c r="GJ705"/>
      <c r="GK705"/>
      <c r="GL705"/>
      <c r="GM705"/>
      <c r="GN705"/>
      <c r="GO705"/>
      <c r="GP705"/>
      <c r="GQ705"/>
      <c r="GR705"/>
      <c r="GS705"/>
      <c r="GT705"/>
      <c r="GU705"/>
      <c r="GV705"/>
      <c r="GW705"/>
      <c r="GX705"/>
      <c r="GY705"/>
      <c r="GZ705"/>
      <c r="HA705"/>
      <c r="HB705"/>
      <c r="HC705"/>
      <c r="HD705"/>
      <c r="HE705"/>
      <c r="HF705"/>
      <c r="HG705"/>
      <c r="HH705"/>
      <c r="HI705"/>
      <c r="HJ705"/>
      <c r="HK705"/>
      <c r="HL705"/>
      <c r="HM705"/>
      <c r="HN705"/>
      <c r="HO705"/>
      <c r="HP705"/>
      <c r="HQ705"/>
      <c r="HR705"/>
      <c r="HS705"/>
      <c r="HT705"/>
      <c r="HU705"/>
      <c r="HV705"/>
      <c r="HW705"/>
      <c r="HX705"/>
      <c r="HY705"/>
      <c r="HZ705"/>
      <c r="IA705"/>
      <c r="IB705"/>
      <c r="IC705"/>
      <c r="ID705"/>
      <c r="IE705"/>
      <c r="IF705"/>
      <c r="IG705"/>
      <c r="IH705"/>
      <c r="II705"/>
      <c r="IJ705"/>
      <c r="IK705"/>
      <c r="IL705"/>
      <c r="IM705"/>
      <c r="IN705"/>
      <c r="IO705"/>
      <c r="IP705"/>
      <c r="IQ705"/>
      <c r="IR705"/>
      <c r="IS705"/>
      <c r="IT705"/>
      <c r="IU705"/>
      <c r="IV705"/>
    </row>
    <row r="706" spans="1:256" s="5" customFormat="1" hidden="1" outlineLevel="2">
      <c r="A706" s="20"/>
      <c r="B706" s="20"/>
      <c r="C706" s="38"/>
      <c r="D706" s="641"/>
      <c r="E706" s="287">
        <v>4</v>
      </c>
      <c r="F706" s="40"/>
      <c r="G706" s="313"/>
      <c r="H706" s="315"/>
      <c r="I706" s="315"/>
      <c r="J706" s="314"/>
      <c r="K706" s="168">
        <f>IF(A18taxstdlife="n/a","n/a",IF(K$3&gt;(A18taxstdlife+$E706),((Input!$J$160+Input!$J$126)*$J$7)-SUM($J706:J706),((Input!$J$160+Input!$J$126)*$J$7)/A18taxstdlife))</f>
        <v>6.3955158265477969</v>
      </c>
      <c r="L706" s="168">
        <f>IF(A18taxstdlife="n/a","n/a",IF(L$3&gt;(A18taxstdlife+$E706),((Input!$J$160+Input!$J$126)*$J$7)-SUM($J706:K706),((Input!$J$160+Input!$J$126)*$J$7)/A18taxstdlife))</f>
        <v>6.3955158265477969</v>
      </c>
      <c r="M706" s="168">
        <f>IF(A18taxstdlife="n/a","n/a",IF(M$3&gt;(A18taxstdlife+$E706),((Input!$J$160+Input!$J$126)*$J$7)-SUM($J706:L706),((Input!$J$160+Input!$J$126)*$J$7)/A18taxstdlife))</f>
        <v>6.3955158265477969</v>
      </c>
      <c r="N706" s="168">
        <f>IF(A18taxstdlife="n/a","n/a",IF(N$3&gt;(A18taxstdlife+$E706),((Input!$J$160+Input!$J$126)*$J$7)-SUM($J706:M706),((Input!$J$160+Input!$J$126)*$J$7)/A18taxstdlife))</f>
        <v>6.3955158265477969</v>
      </c>
      <c r="O706" s="168">
        <f>IF(A18taxstdlife="n/a","n/a",IF(O$3&gt;(A18taxstdlife+$E706),((Input!$J$160+Input!$J$126)*$J$7)-SUM($J706:N706),((Input!$J$160+Input!$J$126)*$J$7)/A18taxstdlife))</f>
        <v>0</v>
      </c>
      <c r="P706" s="168">
        <f>IF(A18taxstdlife="n/a","n/a",IF(P$3&gt;(A18taxstdlife+$E706),((Input!$J$160+Input!$J$126)*$J$7)-SUM($J706:O706),((Input!$J$160+Input!$J$126)*$J$7)/A18taxstdlife))</f>
        <v>0</v>
      </c>
      <c r="Q706" s="168">
        <f>IF(A18taxstdlife="n/a","n/a",IF(Q$3&gt;(A18taxstdlife+$E706),((Input!$J$160+Input!$J$126)*$J$7)-SUM($J706:P706),((Input!$J$160+Input!$J$126)*$J$7)/A18taxstdlife))</f>
        <v>0</v>
      </c>
      <c r="R706" s="168">
        <f>IF(A18taxstdlife="n/a","n/a",IF(R$3&gt;(A18taxstdlife+$E706),((Input!$J$160+Input!$J$126)*$J$7)-SUM($J706:Q706),((Input!$J$160+Input!$J$126)*$J$7)/A18taxstdlife))</f>
        <v>0</v>
      </c>
      <c r="S706" s="168">
        <f>IF(A18taxstdlife="n/a","n/a",IF(S$3&gt;(A18taxstdlife+$E706),((Input!$J$160+Input!$J$126)*$J$7)-SUM($J706:R706),((Input!$J$160+Input!$J$126)*$J$7)/A18taxstdlife))</f>
        <v>0</v>
      </c>
      <c r="T706" s="168">
        <f>IF(A18taxstdlife="n/a","n/a",IF(T$3&gt;(A18taxstdlife+$E706),((Input!$J$160+Input!$J$126)*$J$7)-SUM($J706:S706),((Input!$J$160+Input!$J$126)*$J$7)/A18taxstdlife))</f>
        <v>0</v>
      </c>
      <c r="U706" s="168">
        <f>IF(A18taxstdlife="n/a","n/a",IF(U$3&gt;(A18taxstdlife+$E706),((Input!$J$160+Input!$J$126)*$J$7)-SUM($J706:T706),((Input!$J$160+Input!$J$126)*$J$7)/A18taxstdlife))</f>
        <v>0</v>
      </c>
      <c r="V706" s="168">
        <f>IF(A18taxstdlife="n/a","n/a",IF(V$3&gt;(A18taxstdlife+$E706),((Input!$J$160+Input!$J$126)*$J$7)-SUM($J706:U706),((Input!$J$160+Input!$J$126)*$J$7)/A18taxstdlife))</f>
        <v>0</v>
      </c>
      <c r="W706" s="168">
        <f>IF(A18taxstdlife="n/a","n/a",IF(W$3&gt;(A18taxstdlife+$E706),((Input!$J$160+Input!$J$126)*$J$7)-SUM($J706:V706),((Input!$J$160+Input!$J$126)*$J$7)/A18taxstdlife))</f>
        <v>0</v>
      </c>
      <c r="X706" s="168">
        <f>IF(A18taxstdlife="n/a","n/a",IF(X$3&gt;(A18taxstdlife+$E706),((Input!$J$160+Input!$J$126)*$J$7)-SUM($J706:W706),((Input!$J$160+Input!$J$126)*$J$7)/A18taxstdlife))</f>
        <v>0</v>
      </c>
      <c r="Y706" s="168">
        <f>IF(A18taxstdlife="n/a","n/a",IF(Y$3&gt;(A18taxstdlife+$E706),((Input!$J$160+Input!$J$126)*$J$7)-SUM($J706:X706),((Input!$J$160+Input!$J$126)*$J$7)/A18taxstdlife))</f>
        <v>0</v>
      </c>
      <c r="Z706" s="168">
        <f>IF(A18taxstdlife="n/a","n/a",IF(Z$3&gt;(A18taxstdlife+$E706),((Input!$J$160+Input!$J$126)*$J$7)-SUM($J706:Y706),((Input!$J$160+Input!$J$126)*$J$7)/A18taxstdlife))</f>
        <v>0</v>
      </c>
      <c r="AA706" s="168">
        <f>IF(A18taxstdlife="n/a","n/a",IF(AA$3&gt;(A18taxstdlife+$E706),((Input!$J$160+Input!$J$126)*$J$7)-SUM($J706:Z706),((Input!$J$160+Input!$J$126)*$J$7)/A18taxstdlife))</f>
        <v>0</v>
      </c>
      <c r="AB706" s="168">
        <f>IF(A18taxstdlife="n/a","n/a",IF(AB$3&gt;(A18taxstdlife+$E706),((Input!$J$160+Input!$J$126)*$J$7)-SUM($J706:AA706),((Input!$J$160+Input!$J$126)*$J$7)/A18taxstdlife))</f>
        <v>0</v>
      </c>
      <c r="AC706" s="168">
        <f>IF(A18taxstdlife="n/a","n/a",IF(AC$3&gt;(A18taxstdlife+$E706),((Input!$J$160+Input!$J$126)*$J$7)-SUM($J706:AB706),((Input!$J$160+Input!$J$126)*$J$7)/A18taxstdlife))</f>
        <v>0</v>
      </c>
      <c r="AD706" s="168">
        <f>IF(A18taxstdlife="n/a","n/a",IF(AD$3&gt;(A18taxstdlife+$E706),((Input!$J$160+Input!$J$126)*$J$7)-SUM($J706:AC706),((Input!$J$160+Input!$J$126)*$J$7)/A18taxstdlife))</f>
        <v>0</v>
      </c>
      <c r="AE706" s="168">
        <f>IF(A18taxstdlife="n/a","n/a",IF(AE$3&gt;(A18taxstdlife+$E706),((Input!$J$160+Input!$J$126)*$J$7)-SUM($J706:AD706),((Input!$J$160+Input!$J$126)*$J$7)/A18taxstdlife))</f>
        <v>0</v>
      </c>
      <c r="AF706" s="168">
        <f>IF(A18taxstdlife="n/a","n/a",IF(AF$3&gt;(A18taxstdlife+$E706),((Input!$J$160+Input!$J$126)*$J$7)-SUM($J706:AE706),((Input!$J$160+Input!$J$126)*$J$7)/A18taxstdlife))</f>
        <v>0</v>
      </c>
      <c r="AG706" s="168">
        <f>IF(A18taxstdlife="n/a","n/a",IF(AG$3&gt;(A18taxstdlife+$E706),((Input!$J$160+Input!$J$126)*$J$7)-SUM($J706:AF706),((Input!$J$160+Input!$J$126)*$J$7)/A18taxstdlife))</f>
        <v>0</v>
      </c>
      <c r="AH706" s="168">
        <f>IF(A18taxstdlife="n/a","n/a",IF(AH$3&gt;(A18taxstdlife+$E706),((Input!$J$160+Input!$J$126)*$J$7)-SUM($J706:AG706),((Input!$J$160+Input!$J$126)*$J$7)/A18taxstdlife))</f>
        <v>0</v>
      </c>
      <c r="AI706" s="168">
        <f>IF(A18taxstdlife="n/a","n/a",IF(AI$3&gt;(A18taxstdlife+$E706),((Input!$J$160+Input!$J$126)*$J$7)-SUM($J706:AH706),((Input!$J$160+Input!$J$126)*$J$7)/A18taxstdlife))</f>
        <v>0</v>
      </c>
      <c r="AJ706" s="168">
        <f>IF(A18taxstdlife="n/a","n/a",IF(AJ$3&gt;(A18taxstdlife+$E706),((Input!$J$160+Input!$J$126)*$J$7)-SUM($J706:AI706),((Input!$J$160+Input!$J$126)*$J$7)/A18taxstdlife))</f>
        <v>0</v>
      </c>
      <c r="AK706" s="168">
        <f>IF(A18taxstdlife="n/a","n/a",IF(AK$3&gt;(A18taxstdlife+$E706),((Input!$J$160+Input!$J$126)*$J$7)-SUM($J706:AJ706),((Input!$J$160+Input!$J$126)*$J$7)/A18taxstdlife))</f>
        <v>0</v>
      </c>
      <c r="AL706" s="168">
        <f>IF(A18taxstdlife="n/a","n/a",IF(AL$3&gt;(A18taxstdlife+$E706),((Input!$J$160+Input!$J$126)*$J$7)-SUM($J706:AK706),((Input!$J$160+Input!$J$126)*$J$7)/A18taxstdlife))</f>
        <v>0</v>
      </c>
      <c r="AM706" s="168">
        <f>IF(A18taxstdlife="n/a","n/a",IF(AM$3&gt;(A18taxstdlife+$E706),((Input!$J$160+Input!$J$126)*$J$7)-SUM($J706:AL706),((Input!$J$160+Input!$J$126)*$J$7)/A18taxstdlife))</f>
        <v>0</v>
      </c>
      <c r="AN706" s="168">
        <f>IF(A18taxstdlife="n/a","n/a",IF(AN$3&gt;(A18taxstdlife+$E706),((Input!$J$160+Input!$J$126)*$J$7)-SUM($J706:AM706),((Input!$J$160+Input!$J$126)*$J$7)/A18taxstdlife))</f>
        <v>0</v>
      </c>
      <c r="AO706" s="168">
        <f>IF(A18taxstdlife="n/a","n/a",IF(AO$3&gt;(A18taxstdlife+$E706),((Input!$J$160+Input!$J$126)*$J$7)-SUM($J706:AN706),((Input!$J$160+Input!$J$126)*$J$7)/A18taxstdlife))</f>
        <v>0</v>
      </c>
      <c r="AP706" s="168">
        <f>IF(A18taxstdlife="n/a","n/a",IF(AP$3&gt;(A18taxstdlife+$E706),((Input!$J$160+Input!$J$126)*$J$7)-SUM($J706:AO706),((Input!$J$160+Input!$J$126)*$J$7)/A18taxstdlife))</f>
        <v>0</v>
      </c>
      <c r="AQ706" s="168">
        <f>IF(A18taxstdlife="n/a","n/a",IF(AQ$3&gt;(A18taxstdlife+$E706),((Input!$J$160+Input!$J$126)*$J$7)-SUM($J706:AP706),((Input!$J$160+Input!$J$126)*$J$7)/A18taxstdlife))</f>
        <v>0</v>
      </c>
      <c r="AR706" s="168">
        <f>IF(A18taxstdlife="n/a","n/a",IF(AR$3&gt;(A18taxstdlife+$E706),((Input!$J$160+Input!$J$126)*$J$7)-SUM($J706:AQ706),((Input!$J$160+Input!$J$126)*$J$7)/A18taxstdlife))</f>
        <v>0</v>
      </c>
      <c r="AS706" s="168">
        <f>IF(A18taxstdlife="n/a","n/a",IF(AS$3&gt;(A18taxstdlife+$E706),((Input!$J$160+Input!$J$126)*$J$7)-SUM($J706:AR706),((Input!$J$160+Input!$J$126)*$J$7)/A18taxstdlife))</f>
        <v>0</v>
      </c>
      <c r="AT706" s="168">
        <f>IF(A18taxstdlife="n/a","n/a",IF(AT$3&gt;(A18taxstdlife+$E706),((Input!$J$160+Input!$J$126)*$J$7)-SUM($J706:AS706),((Input!$J$160+Input!$J$126)*$J$7)/A18taxstdlife))</f>
        <v>0</v>
      </c>
      <c r="AU706" s="168">
        <f>IF(A18taxstdlife="n/a","n/a",IF(AU$3&gt;(A18taxstdlife+$E706),((Input!$J$160+Input!$J$126)*$J$7)-SUM($J706:AT706),((Input!$J$160+Input!$J$126)*$J$7)/A18taxstdlife))</f>
        <v>0</v>
      </c>
      <c r="AV706" s="168">
        <f>IF(A18taxstdlife="n/a","n/a",IF(AV$3&gt;(A18taxstdlife+$E706),((Input!$J$160+Input!$J$126)*$J$7)-SUM($J706:AU706),((Input!$J$160+Input!$J$126)*$J$7)/A18taxstdlife))</f>
        <v>0</v>
      </c>
      <c r="AW706" s="168">
        <f>IF(A18taxstdlife="n/a","n/a",IF(AW$3&gt;(A18taxstdlife+$E706),((Input!$J$160+Input!$J$126)*$J$7)-SUM($J706:AV706),((Input!$J$160+Input!$J$126)*$J$7)/A18taxstdlife))</f>
        <v>0</v>
      </c>
      <c r="AX706" s="168">
        <f>IF(A18taxstdlife="n/a","n/a",IF(AX$3&gt;(A18taxstdlife+$E706),((Input!$J$160+Input!$J$126)*$J$7)-SUM($J706:AW706),((Input!$J$160+Input!$J$126)*$J$7)/A18taxstdlife))</f>
        <v>0</v>
      </c>
      <c r="AY706" s="168">
        <f>IF(A18taxstdlife="n/a","n/a",IF(AY$3&gt;(A18taxstdlife+$E706),((Input!$J$160+Input!$J$126)*$J$7)-SUM($J706:AX706),((Input!$J$160+Input!$J$126)*$J$7)/A18taxstdlife))</f>
        <v>0</v>
      </c>
      <c r="AZ706" s="168">
        <f>IF(A18taxstdlife="n/a","n/a",IF(AZ$3&gt;(A18taxstdlife+$E706),((Input!$J$160+Input!$J$126)*$J$7)-SUM($J706:AY706),((Input!$J$160+Input!$J$126)*$J$7)/A18taxstdlife))</f>
        <v>0</v>
      </c>
      <c r="BA706" s="168">
        <f>IF(A18taxstdlife="n/a","n/a",IF(BA$3&gt;(A18taxstdlife+$E706),((Input!$J$160+Input!$J$126)*$J$7)-SUM($J706:AZ706),((Input!$J$160+Input!$J$126)*$J$7)/A18taxstdlife))</f>
        <v>0</v>
      </c>
      <c r="BB706" s="168">
        <f>IF(A18taxstdlife="n/a","n/a",IF(BB$3&gt;(A18taxstdlife+$E706),((Input!$J$160+Input!$J$126)*$J$7)-SUM($J706:BA706),((Input!$J$160+Input!$J$126)*$J$7)/A18taxstdlife))</f>
        <v>0</v>
      </c>
      <c r="BC706" s="168">
        <f>IF(A18taxstdlife="n/a","n/a",IF(BC$3&gt;(A18taxstdlife+$E706),((Input!$J$160+Input!$J$126)*$J$7)-SUM($J706:BB706),((Input!$J$160+Input!$J$126)*$J$7)/A18taxstdlife))</f>
        <v>0</v>
      </c>
      <c r="BD706" s="168">
        <f>IF(A18taxstdlife="n/a","n/a",IF(BD$3&gt;(A18taxstdlife+$E706),((Input!$J$160+Input!$J$126)*$J$7)-SUM($J706:BC706),((Input!$J$160+Input!$J$126)*$J$7)/A18taxstdlife))</f>
        <v>0</v>
      </c>
      <c r="BE706" s="168">
        <f>IF(A18taxstdlife="n/a","n/a",IF(BE$3&gt;(A18taxstdlife+$E706),((Input!$J$160+Input!$J$126)*$J$7)-SUM($J706:BD706),((Input!$J$160+Input!$J$126)*$J$7)/A18taxstdlife))</f>
        <v>0</v>
      </c>
      <c r="BF706" s="168">
        <f>IF(A18taxstdlife="n/a","n/a",IF(BF$3&gt;(A18taxstdlife+$E706),((Input!$J$160+Input!$J$126)*$J$7)-SUM($J706:BE706),((Input!$J$160+Input!$J$126)*$J$7)/A18taxstdlife))</f>
        <v>0</v>
      </c>
      <c r="BG706" s="168">
        <f>IF(A18taxstdlife="n/a","n/a",IF(BG$3&gt;(A18taxstdlife+$E706),((Input!$J$160+Input!$J$126)*$J$7)-SUM($J706:BF706),((Input!$J$160+Input!$J$126)*$J$7)/A18taxstdlife))</f>
        <v>0</v>
      </c>
      <c r="BH706" s="168">
        <f>IF(A18taxstdlife="n/a","n/a",IF(BH$3&gt;(A18taxstdlife+$E706),((Input!$J$160+Input!$J$126)*$J$7)-SUM($J706:BG706),((Input!$J$160+Input!$J$126)*$J$7)/A18taxstdlife))</f>
        <v>0</v>
      </c>
      <c r="BI706" s="168">
        <f>IF(A18taxstdlife="n/a","n/a",IF(BI$3&gt;(A18taxstdlife+$E706),((Input!$J$160+Input!$J$126)*$J$7)-SUM($J706:BH706),((Input!$J$160+Input!$J$126)*$J$7)/A18taxstdlife))</f>
        <v>0</v>
      </c>
      <c r="BJ706" s="20"/>
      <c r="BK706" s="20"/>
      <c r="BL706"/>
      <c r="BM706"/>
      <c r="BN706"/>
      <c r="BO706"/>
      <c r="BP706"/>
      <c r="BQ706"/>
      <c r="BR706"/>
      <c r="BS706"/>
      <c r="BT706"/>
      <c r="BU706"/>
      <c r="BV706"/>
      <c r="BW706"/>
      <c r="BX706"/>
      <c r="BY706"/>
      <c r="BZ706"/>
      <c r="CA706"/>
      <c r="CB706"/>
      <c r="CC706"/>
      <c r="CD706"/>
      <c r="CE706"/>
      <c r="CF706"/>
      <c r="CG706"/>
      <c r="CH706"/>
      <c r="CI706"/>
      <c r="CJ706"/>
      <c r="CK706"/>
      <c r="CL706"/>
      <c r="CM706"/>
      <c r="CN706"/>
      <c r="CO706"/>
      <c r="CP706"/>
      <c r="CQ706"/>
      <c r="CR706"/>
      <c r="CS706"/>
      <c r="CT706"/>
      <c r="CU706"/>
      <c r="CV706"/>
      <c r="CW706"/>
      <c r="CX706"/>
      <c r="CY706"/>
      <c r="CZ706"/>
      <c r="DA706"/>
      <c r="DB706"/>
      <c r="DC706"/>
      <c r="DD706"/>
      <c r="DE706"/>
      <c r="DF706"/>
      <c r="DG706"/>
      <c r="DH706"/>
      <c r="DI706"/>
      <c r="DJ706"/>
      <c r="DK706"/>
      <c r="DL706"/>
      <c r="DM706"/>
      <c r="DN706"/>
      <c r="DO706"/>
      <c r="DP706"/>
      <c r="DQ706"/>
      <c r="DR706"/>
      <c r="DS706"/>
      <c r="DT706"/>
      <c r="DU706"/>
      <c r="DV706"/>
      <c r="DW706"/>
      <c r="DX706"/>
      <c r="DY706"/>
      <c r="DZ706"/>
      <c r="EA706"/>
      <c r="EB706"/>
      <c r="EC706"/>
      <c r="ED706"/>
      <c r="EE706"/>
      <c r="EF706"/>
      <c r="EG706"/>
      <c r="EH706"/>
      <c r="EI706"/>
      <c r="EJ706"/>
      <c r="EK706"/>
      <c r="EL706"/>
      <c r="EM706"/>
      <c r="EN706"/>
      <c r="EO706"/>
      <c r="EP706"/>
      <c r="EQ706"/>
      <c r="ER706"/>
      <c r="ES706"/>
      <c r="ET706"/>
      <c r="EU706"/>
      <c r="EV706"/>
      <c r="EW706"/>
      <c r="EX706"/>
      <c r="EY706"/>
      <c r="EZ706"/>
      <c r="FA706"/>
      <c r="FB706"/>
      <c r="FC706"/>
      <c r="FD706"/>
      <c r="FE706"/>
      <c r="FF706"/>
      <c r="FG706"/>
      <c r="FH706"/>
      <c r="FI706"/>
      <c r="FJ706"/>
      <c r="FK706"/>
      <c r="FL706"/>
      <c r="FM706"/>
      <c r="FN706"/>
      <c r="FO706"/>
      <c r="FP706"/>
      <c r="FQ706"/>
      <c r="FR706"/>
      <c r="FS706"/>
      <c r="FT706"/>
      <c r="FU706"/>
      <c r="FV706"/>
      <c r="FW706"/>
      <c r="FX706"/>
      <c r="FY706"/>
      <c r="FZ706"/>
      <c r="GA706"/>
      <c r="GB706"/>
      <c r="GC706"/>
      <c r="GD706"/>
      <c r="GE706"/>
      <c r="GF706"/>
      <c r="GG706"/>
      <c r="GH706"/>
      <c r="GI706"/>
      <c r="GJ706"/>
      <c r="GK706"/>
      <c r="GL706"/>
      <c r="GM706"/>
      <c r="GN706"/>
      <c r="GO706"/>
      <c r="GP706"/>
      <c r="GQ706"/>
      <c r="GR706"/>
      <c r="GS706"/>
      <c r="GT706"/>
      <c r="GU706"/>
      <c r="GV706"/>
      <c r="GW706"/>
      <c r="GX706"/>
      <c r="GY706"/>
      <c r="GZ706"/>
      <c r="HA706"/>
      <c r="HB706"/>
      <c r="HC706"/>
      <c r="HD706"/>
      <c r="HE706"/>
      <c r="HF706"/>
      <c r="HG706"/>
      <c r="HH706"/>
      <c r="HI706"/>
      <c r="HJ706"/>
      <c r="HK706"/>
      <c r="HL706"/>
      <c r="HM706"/>
      <c r="HN706"/>
      <c r="HO706"/>
      <c r="HP706"/>
      <c r="HQ706"/>
      <c r="HR706"/>
      <c r="HS706"/>
      <c r="HT706"/>
      <c r="HU706"/>
      <c r="HV706"/>
      <c r="HW706"/>
      <c r="HX706"/>
      <c r="HY706"/>
      <c r="HZ706"/>
      <c r="IA706"/>
      <c r="IB706"/>
      <c r="IC706"/>
      <c r="ID706"/>
      <c r="IE706"/>
      <c r="IF706"/>
      <c r="IG706"/>
      <c r="IH706"/>
      <c r="II706"/>
      <c r="IJ706"/>
      <c r="IK706"/>
      <c r="IL706"/>
      <c r="IM706"/>
      <c r="IN706"/>
      <c r="IO706"/>
      <c r="IP706"/>
      <c r="IQ706"/>
      <c r="IR706"/>
      <c r="IS706"/>
      <c r="IT706"/>
      <c r="IU706"/>
      <c r="IV706"/>
    </row>
    <row r="707" spans="1:256" s="5" customFormat="1" hidden="1" outlineLevel="2">
      <c r="A707" s="20"/>
      <c r="B707" s="20"/>
      <c r="C707" s="38"/>
      <c r="D707" s="641"/>
      <c r="E707" s="287">
        <v>5</v>
      </c>
      <c r="F707" s="40"/>
      <c r="G707" s="313"/>
      <c r="H707" s="315"/>
      <c r="I707" s="315"/>
      <c r="J707" s="315"/>
      <c r="K707" s="314"/>
      <c r="L707" s="168">
        <f>IF(A18taxstdlife="n/a","n/a",IF(L$3&gt;(A18taxstdlife+$E707),((Input!$K$160+Input!$K$126)*$K$7)-SUM($K707:K707),((Input!$K$160+Input!$K$126)*$K$7)/A18taxstdlife))</f>
        <v>5.3018093143224627</v>
      </c>
      <c r="M707" s="168">
        <f>IF(A18taxstdlife="n/a","n/a",IF(M$3&gt;(A18taxstdlife+$E707),((Input!$K$160+Input!$K$126)*$K$7)-SUM($K707:L707),((Input!$K$160+Input!$K$126)*$K$7)/A18taxstdlife))</f>
        <v>5.3018093143224627</v>
      </c>
      <c r="N707" s="168">
        <f>IF(A18taxstdlife="n/a","n/a",IF(N$3&gt;(A18taxstdlife+$E707),((Input!$K$160+Input!$K$126)*$K$7)-SUM($K707:M707),((Input!$K$160+Input!$K$126)*$K$7)/A18taxstdlife))</f>
        <v>5.3018093143224627</v>
      </c>
      <c r="O707" s="168">
        <f>IF(A18taxstdlife="n/a","n/a",IF(O$3&gt;(A18taxstdlife+$E707),((Input!$K$160+Input!$K$126)*$K$7)-SUM($K707:N707),((Input!$K$160+Input!$K$126)*$K$7)/A18taxstdlife))</f>
        <v>5.3018093143224627</v>
      </c>
      <c r="P707" s="168">
        <f>IF(A18taxstdlife="n/a","n/a",IF(P$3&gt;(A18taxstdlife+$E707),((Input!$K$160+Input!$K$126)*$K$7)-SUM($K707:O707),((Input!$K$160+Input!$K$126)*$K$7)/A18taxstdlife))</f>
        <v>0</v>
      </c>
      <c r="Q707" s="168">
        <f>IF(A18taxstdlife="n/a","n/a",IF(Q$3&gt;(A18taxstdlife+$E707),((Input!$K$160+Input!$K$126)*$K$7)-SUM($K707:P707),((Input!$K$160+Input!$K$126)*$K$7)/A18taxstdlife))</f>
        <v>0</v>
      </c>
      <c r="R707" s="168">
        <f>IF(A18taxstdlife="n/a","n/a",IF(R$3&gt;(A18taxstdlife+$E707),((Input!$K$160+Input!$K$126)*$K$7)-SUM($K707:Q707),((Input!$K$160+Input!$K$126)*$K$7)/A18taxstdlife))</f>
        <v>0</v>
      </c>
      <c r="S707" s="168">
        <f>IF(A18taxstdlife="n/a","n/a",IF(S$3&gt;(A18taxstdlife+$E707),((Input!$K$160+Input!$K$126)*$K$7)-SUM($K707:R707),((Input!$K$160+Input!$K$126)*$K$7)/A18taxstdlife))</f>
        <v>0</v>
      </c>
      <c r="T707" s="168">
        <f>IF(A18taxstdlife="n/a","n/a",IF(T$3&gt;(A18taxstdlife+$E707),((Input!$K$160+Input!$K$126)*$K$7)-SUM($K707:S707),((Input!$K$160+Input!$K$126)*$K$7)/A18taxstdlife))</f>
        <v>0</v>
      </c>
      <c r="U707" s="168">
        <f>IF(A18taxstdlife="n/a","n/a",IF(U$3&gt;(A18taxstdlife+$E707),((Input!$K$160+Input!$K$126)*$K$7)-SUM($K707:T707),((Input!$K$160+Input!$K$126)*$K$7)/A18taxstdlife))</f>
        <v>0</v>
      </c>
      <c r="V707" s="168">
        <f>IF(A18taxstdlife="n/a","n/a",IF(V$3&gt;(A18taxstdlife+$E707),((Input!$K$160+Input!$K$126)*$K$7)-SUM($K707:U707),((Input!$K$160+Input!$K$126)*$K$7)/A18taxstdlife))</f>
        <v>0</v>
      </c>
      <c r="W707" s="168">
        <f>IF(A18taxstdlife="n/a","n/a",IF(W$3&gt;(A18taxstdlife+$E707),((Input!$K$160+Input!$K$126)*$K$7)-SUM($K707:V707),((Input!$K$160+Input!$K$126)*$K$7)/A18taxstdlife))</f>
        <v>0</v>
      </c>
      <c r="X707" s="168">
        <f>IF(A18taxstdlife="n/a","n/a",IF(X$3&gt;(A18taxstdlife+$E707),((Input!$K$160+Input!$K$126)*$K$7)-SUM($K707:W707),((Input!$K$160+Input!$K$126)*$K$7)/A18taxstdlife))</f>
        <v>0</v>
      </c>
      <c r="Y707" s="168">
        <f>IF(A18taxstdlife="n/a","n/a",IF(Y$3&gt;(A18taxstdlife+$E707),((Input!$K$160+Input!$K$126)*$K$7)-SUM($K707:X707),((Input!$K$160+Input!$K$126)*$K$7)/A18taxstdlife))</f>
        <v>0</v>
      </c>
      <c r="Z707" s="168">
        <f>IF(A18taxstdlife="n/a","n/a",IF(Z$3&gt;(A18taxstdlife+$E707),((Input!$K$160+Input!$K$126)*$K$7)-SUM($K707:Y707),((Input!$K$160+Input!$K$126)*$K$7)/A18taxstdlife))</f>
        <v>0</v>
      </c>
      <c r="AA707" s="168">
        <f>IF(A18taxstdlife="n/a","n/a",IF(AA$3&gt;(A18taxstdlife+$E707),((Input!$K$160+Input!$K$126)*$K$7)-SUM($K707:Z707),((Input!$K$160+Input!$K$126)*$K$7)/A18taxstdlife))</f>
        <v>0</v>
      </c>
      <c r="AB707" s="168">
        <f>IF(A18taxstdlife="n/a","n/a",IF(AB$3&gt;(A18taxstdlife+$E707),((Input!$K$160+Input!$K$126)*$K$7)-SUM($K707:AA707),((Input!$K$160+Input!$K$126)*$K$7)/A18taxstdlife))</f>
        <v>0</v>
      </c>
      <c r="AC707" s="168">
        <f>IF(A18taxstdlife="n/a","n/a",IF(AC$3&gt;(A18taxstdlife+$E707),((Input!$K$160+Input!$K$126)*$K$7)-SUM($K707:AB707),((Input!$K$160+Input!$K$126)*$K$7)/A18taxstdlife))</f>
        <v>0</v>
      </c>
      <c r="AD707" s="168">
        <f>IF(A18taxstdlife="n/a","n/a",IF(AD$3&gt;(A18taxstdlife+$E707),((Input!$K$160+Input!$K$126)*$K$7)-SUM($K707:AC707),((Input!$K$160+Input!$K$126)*$K$7)/A18taxstdlife))</f>
        <v>0</v>
      </c>
      <c r="AE707" s="168">
        <f>IF(A18taxstdlife="n/a","n/a",IF(AE$3&gt;(A18taxstdlife+$E707),((Input!$K$160+Input!$K$126)*$K$7)-SUM($K707:AD707),((Input!$K$160+Input!$K$126)*$K$7)/A18taxstdlife))</f>
        <v>0</v>
      </c>
      <c r="AF707" s="168">
        <f>IF(A18taxstdlife="n/a","n/a",IF(AF$3&gt;(A18taxstdlife+$E707),((Input!$K$160+Input!$K$126)*$K$7)-SUM($K707:AE707),((Input!$K$160+Input!$K$126)*$K$7)/A18taxstdlife))</f>
        <v>0</v>
      </c>
      <c r="AG707" s="168">
        <f>IF(A18taxstdlife="n/a","n/a",IF(AG$3&gt;(A18taxstdlife+$E707),((Input!$K$160+Input!$K$126)*$K$7)-SUM($K707:AF707),((Input!$K$160+Input!$K$126)*$K$7)/A18taxstdlife))</f>
        <v>0</v>
      </c>
      <c r="AH707" s="168">
        <f>IF(A18taxstdlife="n/a","n/a",IF(AH$3&gt;(A18taxstdlife+$E707),((Input!$K$160+Input!$K$126)*$K$7)-SUM($K707:AG707),((Input!$K$160+Input!$K$126)*$K$7)/A18taxstdlife))</f>
        <v>0</v>
      </c>
      <c r="AI707" s="168">
        <f>IF(A18taxstdlife="n/a","n/a",IF(AI$3&gt;(A18taxstdlife+$E707),((Input!$K$160+Input!$K$126)*$K$7)-SUM($K707:AH707),((Input!$K$160+Input!$K$126)*$K$7)/A18taxstdlife))</f>
        <v>0</v>
      </c>
      <c r="AJ707" s="168">
        <f>IF(A18taxstdlife="n/a","n/a",IF(AJ$3&gt;(A18taxstdlife+$E707),((Input!$K$160+Input!$K$126)*$K$7)-SUM($K707:AI707),((Input!$K$160+Input!$K$126)*$K$7)/A18taxstdlife))</f>
        <v>0</v>
      </c>
      <c r="AK707" s="168">
        <f>IF(A18taxstdlife="n/a","n/a",IF(AK$3&gt;(A18taxstdlife+$E707),((Input!$K$160+Input!$K$126)*$K$7)-SUM($K707:AJ707),((Input!$K$160+Input!$K$126)*$K$7)/A18taxstdlife))</f>
        <v>0</v>
      </c>
      <c r="AL707" s="168">
        <f>IF(A18taxstdlife="n/a","n/a",IF(AL$3&gt;(A18taxstdlife+$E707),((Input!$K$160+Input!$K$126)*$K$7)-SUM($K707:AK707),((Input!$K$160+Input!$K$126)*$K$7)/A18taxstdlife))</f>
        <v>0</v>
      </c>
      <c r="AM707" s="168">
        <f>IF(A18taxstdlife="n/a","n/a",IF(AM$3&gt;(A18taxstdlife+$E707),((Input!$K$160+Input!$K$126)*$K$7)-SUM($K707:AL707),((Input!$K$160+Input!$K$126)*$K$7)/A18taxstdlife))</f>
        <v>0</v>
      </c>
      <c r="AN707" s="168">
        <f>IF(A18taxstdlife="n/a","n/a",IF(AN$3&gt;(A18taxstdlife+$E707),((Input!$K$160+Input!$K$126)*$K$7)-SUM($K707:AM707),((Input!$K$160+Input!$K$126)*$K$7)/A18taxstdlife))</f>
        <v>0</v>
      </c>
      <c r="AO707" s="168">
        <f>IF(A18taxstdlife="n/a","n/a",IF(AO$3&gt;(A18taxstdlife+$E707),((Input!$K$160+Input!$K$126)*$K$7)-SUM($K707:AN707),((Input!$K$160+Input!$K$126)*$K$7)/A18taxstdlife))</f>
        <v>0</v>
      </c>
      <c r="AP707" s="168">
        <f>IF(A18taxstdlife="n/a","n/a",IF(AP$3&gt;(A18taxstdlife+$E707),((Input!$K$160+Input!$K$126)*$K$7)-SUM($K707:AO707),((Input!$K$160+Input!$K$126)*$K$7)/A18taxstdlife))</f>
        <v>0</v>
      </c>
      <c r="AQ707" s="168">
        <f>IF(A18taxstdlife="n/a","n/a",IF(AQ$3&gt;(A18taxstdlife+$E707),((Input!$K$160+Input!$K$126)*$K$7)-SUM($K707:AP707),((Input!$K$160+Input!$K$126)*$K$7)/A18taxstdlife))</f>
        <v>0</v>
      </c>
      <c r="AR707" s="168">
        <f>IF(A18taxstdlife="n/a","n/a",IF(AR$3&gt;(A18taxstdlife+$E707),((Input!$K$160+Input!$K$126)*$K$7)-SUM($K707:AQ707),((Input!$K$160+Input!$K$126)*$K$7)/A18taxstdlife))</f>
        <v>0</v>
      </c>
      <c r="AS707" s="168">
        <f>IF(A18taxstdlife="n/a","n/a",IF(AS$3&gt;(A18taxstdlife+$E707),((Input!$K$160+Input!$K$126)*$K$7)-SUM($K707:AR707),((Input!$K$160+Input!$K$126)*$K$7)/A18taxstdlife))</f>
        <v>0</v>
      </c>
      <c r="AT707" s="168">
        <f>IF(A18taxstdlife="n/a","n/a",IF(AT$3&gt;(A18taxstdlife+$E707),((Input!$K$160+Input!$K$126)*$K$7)-SUM($K707:AS707),((Input!$K$160+Input!$K$126)*$K$7)/A18taxstdlife))</f>
        <v>0</v>
      </c>
      <c r="AU707" s="168">
        <f>IF(A18taxstdlife="n/a","n/a",IF(AU$3&gt;(A18taxstdlife+$E707),((Input!$K$160+Input!$K$126)*$K$7)-SUM($K707:AT707),((Input!$K$160+Input!$K$126)*$K$7)/A18taxstdlife))</f>
        <v>0</v>
      </c>
      <c r="AV707" s="168">
        <f>IF(A18taxstdlife="n/a","n/a",IF(AV$3&gt;(A18taxstdlife+$E707),((Input!$K$160+Input!$K$126)*$K$7)-SUM($K707:AU707),((Input!$K$160+Input!$K$126)*$K$7)/A18taxstdlife))</f>
        <v>0</v>
      </c>
      <c r="AW707" s="168">
        <f>IF(A18taxstdlife="n/a","n/a",IF(AW$3&gt;(A18taxstdlife+$E707),((Input!$K$160+Input!$K$126)*$K$7)-SUM($K707:AV707),((Input!$K$160+Input!$K$126)*$K$7)/A18taxstdlife))</f>
        <v>0</v>
      </c>
      <c r="AX707" s="168">
        <f>IF(A18taxstdlife="n/a","n/a",IF(AX$3&gt;(A18taxstdlife+$E707),((Input!$K$160+Input!$K$126)*$K$7)-SUM($K707:AW707),((Input!$K$160+Input!$K$126)*$K$7)/A18taxstdlife))</f>
        <v>0</v>
      </c>
      <c r="AY707" s="168">
        <f>IF(A18taxstdlife="n/a","n/a",IF(AY$3&gt;(A18taxstdlife+$E707),((Input!$K$160+Input!$K$126)*$K$7)-SUM($K707:AX707),((Input!$K$160+Input!$K$126)*$K$7)/A18taxstdlife))</f>
        <v>0</v>
      </c>
      <c r="AZ707" s="168">
        <f>IF(A18taxstdlife="n/a","n/a",IF(AZ$3&gt;(A18taxstdlife+$E707),((Input!$K$160+Input!$K$126)*$K$7)-SUM($K707:AY707),((Input!$K$160+Input!$K$126)*$K$7)/A18taxstdlife))</f>
        <v>0</v>
      </c>
      <c r="BA707" s="168">
        <f>IF(A18taxstdlife="n/a","n/a",IF(BA$3&gt;(A18taxstdlife+$E707),((Input!$K$160+Input!$K$126)*$K$7)-SUM($K707:AZ707),((Input!$K$160+Input!$K$126)*$K$7)/A18taxstdlife))</f>
        <v>0</v>
      </c>
      <c r="BB707" s="168">
        <f>IF(A18taxstdlife="n/a","n/a",IF(BB$3&gt;(A18taxstdlife+$E707),((Input!$K$160+Input!$K$126)*$K$7)-SUM($K707:BA707),((Input!$K$160+Input!$K$126)*$K$7)/A18taxstdlife))</f>
        <v>0</v>
      </c>
      <c r="BC707" s="168">
        <f>IF(A18taxstdlife="n/a","n/a",IF(BC$3&gt;(A18taxstdlife+$E707),((Input!$K$160+Input!$K$126)*$K$7)-SUM($K707:BB707),((Input!$K$160+Input!$K$126)*$K$7)/A18taxstdlife))</f>
        <v>0</v>
      </c>
      <c r="BD707" s="168">
        <f>IF(A18taxstdlife="n/a","n/a",IF(BD$3&gt;(A18taxstdlife+$E707),((Input!$K$160+Input!$K$126)*$K$7)-SUM($K707:BC707),((Input!$K$160+Input!$K$126)*$K$7)/A18taxstdlife))</f>
        <v>0</v>
      </c>
      <c r="BE707" s="168">
        <f>IF(A18taxstdlife="n/a","n/a",IF(BE$3&gt;(A18taxstdlife+$E707),((Input!$K$160+Input!$K$126)*$K$7)-SUM($K707:BD707),((Input!$K$160+Input!$K$126)*$K$7)/A18taxstdlife))</f>
        <v>0</v>
      </c>
      <c r="BF707" s="168">
        <f>IF(A18taxstdlife="n/a","n/a",IF(BF$3&gt;(A18taxstdlife+$E707),((Input!$K$160+Input!$K$126)*$K$7)-SUM($K707:BE707),((Input!$K$160+Input!$K$126)*$K$7)/A18taxstdlife))</f>
        <v>0</v>
      </c>
      <c r="BG707" s="168">
        <f>IF(A18taxstdlife="n/a","n/a",IF(BG$3&gt;(A18taxstdlife+$E707),((Input!$K$160+Input!$K$126)*$K$7)-SUM($K707:BF707),((Input!$K$160+Input!$K$126)*$K$7)/A18taxstdlife))</f>
        <v>0</v>
      </c>
      <c r="BH707" s="168">
        <f>IF(A18taxstdlife="n/a","n/a",IF(BH$3&gt;(A18taxstdlife+$E707),((Input!$K$160+Input!$K$126)*$K$7)-SUM($K707:BG707),((Input!$K$160+Input!$K$126)*$K$7)/A18taxstdlife))</f>
        <v>0</v>
      </c>
      <c r="BI707" s="168">
        <f>IF(A18taxstdlife="n/a","n/a",IF(BI$3&gt;(A18taxstdlife+$E707),((Input!$K$160+Input!$K$126)*$K$7)-SUM($K707:BH707),((Input!$K$160+Input!$K$126)*$K$7)/A18taxstdlife))</f>
        <v>0</v>
      </c>
      <c r="BJ707" s="20"/>
      <c r="BK707" s="20"/>
      <c r="BL707"/>
      <c r="BM707"/>
      <c r="BN707"/>
      <c r="BO707"/>
      <c r="BP707"/>
      <c r="BQ707"/>
      <c r="BR707"/>
      <c r="BS707"/>
      <c r="BT707"/>
      <c r="BU707"/>
      <c r="BV707"/>
      <c r="BW707"/>
      <c r="BX707"/>
      <c r="BY707"/>
      <c r="BZ707"/>
      <c r="CA707"/>
      <c r="CB707"/>
      <c r="CC707"/>
      <c r="CD707"/>
      <c r="CE707"/>
      <c r="CF707"/>
      <c r="CG707"/>
      <c r="CH707"/>
      <c r="CI707"/>
      <c r="CJ707"/>
      <c r="CK707"/>
      <c r="CL707"/>
      <c r="CM707"/>
      <c r="CN707"/>
      <c r="CO707"/>
      <c r="CP707"/>
      <c r="CQ707"/>
      <c r="CR707"/>
      <c r="CS707"/>
      <c r="CT707"/>
      <c r="CU707"/>
      <c r="CV707"/>
      <c r="CW707"/>
      <c r="CX707"/>
      <c r="CY707"/>
      <c r="CZ707"/>
      <c r="DA707"/>
      <c r="DB707"/>
      <c r="DC707"/>
      <c r="DD707"/>
      <c r="DE707"/>
      <c r="DF707"/>
      <c r="DG707"/>
      <c r="DH707"/>
      <c r="DI707"/>
      <c r="DJ707"/>
      <c r="DK707"/>
      <c r="DL707"/>
      <c r="DM707"/>
      <c r="DN707"/>
      <c r="DO707"/>
      <c r="DP707"/>
      <c r="DQ707"/>
      <c r="DR707"/>
      <c r="DS707"/>
      <c r="DT707"/>
      <c r="DU707"/>
      <c r="DV707"/>
      <c r="DW707"/>
      <c r="DX707"/>
      <c r="DY707"/>
      <c r="DZ707"/>
      <c r="EA707"/>
      <c r="EB707"/>
      <c r="EC707"/>
      <c r="ED707"/>
      <c r="EE707"/>
      <c r="EF707"/>
      <c r="EG707"/>
      <c r="EH707"/>
      <c r="EI707"/>
      <c r="EJ707"/>
      <c r="EK707"/>
      <c r="EL707"/>
      <c r="EM707"/>
      <c r="EN707"/>
      <c r="EO707"/>
      <c r="EP707"/>
      <c r="EQ707"/>
      <c r="ER707"/>
      <c r="ES707"/>
      <c r="ET707"/>
      <c r="EU707"/>
      <c r="EV707"/>
      <c r="EW707"/>
      <c r="EX707"/>
      <c r="EY707"/>
      <c r="EZ707"/>
      <c r="FA707"/>
      <c r="FB707"/>
      <c r="FC707"/>
      <c r="FD707"/>
      <c r="FE707"/>
      <c r="FF707"/>
      <c r="FG707"/>
      <c r="FH707"/>
      <c r="FI707"/>
      <c r="FJ707"/>
      <c r="FK707"/>
      <c r="FL707"/>
      <c r="FM707"/>
      <c r="FN707"/>
      <c r="FO707"/>
      <c r="FP707"/>
      <c r="FQ707"/>
      <c r="FR707"/>
      <c r="FS707"/>
      <c r="FT707"/>
      <c r="FU707"/>
      <c r="FV707"/>
      <c r="FW707"/>
      <c r="FX707"/>
      <c r="FY707"/>
      <c r="FZ707"/>
      <c r="GA707"/>
      <c r="GB707"/>
      <c r="GC707"/>
      <c r="GD707"/>
      <c r="GE707"/>
      <c r="GF707"/>
      <c r="GG707"/>
      <c r="GH707"/>
      <c r="GI707"/>
      <c r="GJ707"/>
      <c r="GK707"/>
      <c r="GL707"/>
      <c r="GM707"/>
      <c r="GN707"/>
      <c r="GO707"/>
      <c r="GP707"/>
      <c r="GQ707"/>
      <c r="GR707"/>
      <c r="GS707"/>
      <c r="GT707"/>
      <c r="GU707"/>
      <c r="GV707"/>
      <c r="GW707"/>
      <c r="GX707"/>
      <c r="GY707"/>
      <c r="GZ707"/>
      <c r="HA707"/>
      <c r="HB707"/>
      <c r="HC707"/>
      <c r="HD707"/>
      <c r="HE707"/>
      <c r="HF707"/>
      <c r="HG707"/>
      <c r="HH707"/>
      <c r="HI707"/>
      <c r="HJ707"/>
      <c r="HK707"/>
      <c r="HL707"/>
      <c r="HM707"/>
      <c r="HN707"/>
      <c r="HO707"/>
      <c r="HP707"/>
      <c r="HQ707"/>
      <c r="HR707"/>
      <c r="HS707"/>
      <c r="HT707"/>
      <c r="HU707"/>
      <c r="HV707"/>
      <c r="HW707"/>
      <c r="HX707"/>
      <c r="HY707"/>
      <c r="HZ707"/>
      <c r="IA707"/>
      <c r="IB707"/>
      <c r="IC707"/>
      <c r="ID707"/>
      <c r="IE707"/>
      <c r="IF707"/>
      <c r="IG707"/>
      <c r="IH707"/>
      <c r="II707"/>
      <c r="IJ707"/>
      <c r="IK707"/>
      <c r="IL707"/>
      <c r="IM707"/>
      <c r="IN707"/>
      <c r="IO707"/>
      <c r="IP707"/>
      <c r="IQ707"/>
      <c r="IR707"/>
      <c r="IS707"/>
      <c r="IT707"/>
      <c r="IU707"/>
      <c r="IV707"/>
    </row>
    <row r="708" spans="1:256" s="5" customFormat="1" hidden="1" outlineLevel="2">
      <c r="A708" s="20"/>
      <c r="B708" s="20"/>
      <c r="C708" s="38"/>
      <c r="D708" s="641"/>
      <c r="E708" s="287">
        <v>6</v>
      </c>
      <c r="F708" s="40"/>
      <c r="G708" s="313"/>
      <c r="H708" s="315"/>
      <c r="I708" s="315"/>
      <c r="J708" s="315"/>
      <c r="K708" s="315"/>
      <c r="L708" s="314"/>
      <c r="M708" s="168">
        <f>IF(A18taxstdlife="n/a","n/a",IF(M$3&gt;(A18taxstdlife+$E708),((Input!$L$160+Input!$L$126)*$L$7)-SUM($L708:L708),((Input!$L$160+Input!$L$126)*$L$7)/A18taxstdlife))</f>
        <v>0</v>
      </c>
      <c r="N708" s="168">
        <f>IF(A18taxstdlife="n/a","n/a",IF(N$3&gt;(A18taxstdlife+$E708),((Input!$L$160+Input!$L$126)*$L$7)-SUM($L708:M708),((Input!$L$160+Input!$L$126)*$L$7)/A18taxstdlife))</f>
        <v>0</v>
      </c>
      <c r="O708" s="168">
        <f>IF(A18taxstdlife="n/a","n/a",IF(O$3&gt;(A18taxstdlife+$E708),((Input!$L$160+Input!$L$126)*$L$7)-SUM($L708:N708),((Input!$L$160+Input!$L$126)*$L$7)/A18taxstdlife))</f>
        <v>0</v>
      </c>
      <c r="P708" s="168">
        <f>IF(A18taxstdlife="n/a","n/a",IF(P$3&gt;(A18taxstdlife+$E708),((Input!$L$160+Input!$L$126)*$L$7)-SUM($L708:O708),((Input!$L$160+Input!$L$126)*$L$7)/A18taxstdlife))</f>
        <v>0</v>
      </c>
      <c r="Q708" s="168">
        <f>IF(A18taxstdlife="n/a","n/a",IF(Q$3&gt;(A18taxstdlife+$E708),((Input!$L$160+Input!$L$126)*$L$7)-SUM($L708:P708),((Input!$L$160+Input!$L$126)*$L$7)/A18taxstdlife))</f>
        <v>0</v>
      </c>
      <c r="R708" s="168">
        <f>IF(A18taxstdlife="n/a","n/a",IF(R$3&gt;(A18taxstdlife+$E708),((Input!$L$160+Input!$L$126)*$L$7)-SUM($L708:Q708),((Input!$L$160+Input!$L$126)*$L$7)/A18taxstdlife))</f>
        <v>0</v>
      </c>
      <c r="S708" s="168">
        <f>IF(A18taxstdlife="n/a","n/a",IF(S$3&gt;(A18taxstdlife+$E708),((Input!$L$160+Input!$L$126)*$L$7)-SUM($L708:R708),((Input!$L$160+Input!$L$126)*$L$7)/A18taxstdlife))</f>
        <v>0</v>
      </c>
      <c r="T708" s="168">
        <f>IF(A18taxstdlife="n/a","n/a",IF(T$3&gt;(A18taxstdlife+$E708),((Input!$L$160+Input!$L$126)*$L$7)-SUM($L708:S708),((Input!$L$160+Input!$L$126)*$L$7)/A18taxstdlife))</f>
        <v>0</v>
      </c>
      <c r="U708" s="168">
        <f>IF(A18taxstdlife="n/a","n/a",IF(U$3&gt;(A18taxstdlife+$E708),((Input!$L$160+Input!$L$126)*$L$7)-SUM($L708:T708),((Input!$L$160+Input!$L$126)*$L$7)/A18taxstdlife))</f>
        <v>0</v>
      </c>
      <c r="V708" s="168">
        <f>IF(A18taxstdlife="n/a","n/a",IF(V$3&gt;(A18taxstdlife+$E708),((Input!$L$160+Input!$L$126)*$L$7)-SUM($L708:U708),((Input!$L$160+Input!$L$126)*$L$7)/A18taxstdlife))</f>
        <v>0</v>
      </c>
      <c r="W708" s="168">
        <f>IF(A18taxstdlife="n/a","n/a",IF(W$3&gt;(A18taxstdlife+$E708),((Input!$L$160+Input!$L$126)*$L$7)-SUM($L708:V708),((Input!$L$160+Input!$L$126)*$L$7)/A18taxstdlife))</f>
        <v>0</v>
      </c>
      <c r="X708" s="168">
        <f>IF(A18taxstdlife="n/a","n/a",IF(X$3&gt;(A18taxstdlife+$E708),((Input!$L$160+Input!$L$126)*$L$7)-SUM($L708:W708),((Input!$L$160+Input!$L$126)*$L$7)/A18taxstdlife))</f>
        <v>0</v>
      </c>
      <c r="Y708" s="168">
        <f>IF(A18taxstdlife="n/a","n/a",IF(Y$3&gt;(A18taxstdlife+$E708),((Input!$L$160+Input!$L$126)*$L$7)-SUM($L708:X708),((Input!$L$160+Input!$L$126)*$L$7)/A18taxstdlife))</f>
        <v>0</v>
      </c>
      <c r="Z708" s="168">
        <f>IF(A18taxstdlife="n/a","n/a",IF(Z$3&gt;(A18taxstdlife+$E708),((Input!$L$160+Input!$L$126)*$L$7)-SUM($L708:Y708),((Input!$L$160+Input!$L$126)*$L$7)/A18taxstdlife))</f>
        <v>0</v>
      </c>
      <c r="AA708" s="168">
        <f>IF(A18taxstdlife="n/a","n/a",IF(AA$3&gt;(A18taxstdlife+$E708),((Input!$L$160+Input!$L$126)*$L$7)-SUM($L708:Z708),((Input!$L$160+Input!$L$126)*$L$7)/A18taxstdlife))</f>
        <v>0</v>
      </c>
      <c r="AB708" s="168">
        <f>IF(A18taxstdlife="n/a","n/a",IF(AB$3&gt;(A18taxstdlife+$E708),((Input!$L$160+Input!$L$126)*$L$7)-SUM($L708:AA708),((Input!$L$160+Input!$L$126)*$L$7)/A18taxstdlife))</f>
        <v>0</v>
      </c>
      <c r="AC708" s="168">
        <f>IF(A18taxstdlife="n/a","n/a",IF(AC$3&gt;(A18taxstdlife+$E708),((Input!$L$160+Input!$L$126)*$L$7)-SUM($L708:AB708),((Input!$L$160+Input!$L$126)*$L$7)/A18taxstdlife))</f>
        <v>0</v>
      </c>
      <c r="AD708" s="168">
        <f>IF(A18taxstdlife="n/a","n/a",IF(AD$3&gt;(A18taxstdlife+$E708),((Input!$L$160+Input!$L$126)*$L$7)-SUM($L708:AC708),((Input!$L$160+Input!$L$126)*$L$7)/A18taxstdlife))</f>
        <v>0</v>
      </c>
      <c r="AE708" s="168">
        <f>IF(A18taxstdlife="n/a","n/a",IF(AE$3&gt;(A18taxstdlife+$E708),((Input!$L$160+Input!$L$126)*$L$7)-SUM($L708:AD708),((Input!$L$160+Input!$L$126)*$L$7)/A18taxstdlife))</f>
        <v>0</v>
      </c>
      <c r="AF708" s="168">
        <f>IF(A18taxstdlife="n/a","n/a",IF(AF$3&gt;(A18taxstdlife+$E708),((Input!$L$160+Input!$L$126)*$L$7)-SUM($L708:AE708),((Input!$L$160+Input!$L$126)*$L$7)/A18taxstdlife))</f>
        <v>0</v>
      </c>
      <c r="AG708" s="168">
        <f>IF(A18taxstdlife="n/a","n/a",IF(AG$3&gt;(A18taxstdlife+$E708),((Input!$L$160+Input!$L$126)*$L$7)-SUM($L708:AF708),((Input!$L$160+Input!$L$126)*$L$7)/A18taxstdlife))</f>
        <v>0</v>
      </c>
      <c r="AH708" s="168">
        <f>IF(A18taxstdlife="n/a","n/a",IF(AH$3&gt;(A18taxstdlife+$E708),((Input!$L$160+Input!$L$126)*$L$7)-SUM($L708:AG708),((Input!$L$160+Input!$L$126)*$L$7)/A18taxstdlife))</f>
        <v>0</v>
      </c>
      <c r="AI708" s="168">
        <f>IF(A18taxstdlife="n/a","n/a",IF(AI$3&gt;(A18taxstdlife+$E708),((Input!$L$160+Input!$L$126)*$L$7)-SUM($L708:AH708),((Input!$L$160+Input!$L$126)*$L$7)/A18taxstdlife))</f>
        <v>0</v>
      </c>
      <c r="AJ708" s="168">
        <f>IF(A18taxstdlife="n/a","n/a",IF(AJ$3&gt;(A18taxstdlife+$E708),((Input!$L$160+Input!$L$126)*$L$7)-SUM($L708:AI708),((Input!$L$160+Input!$L$126)*$L$7)/A18taxstdlife))</f>
        <v>0</v>
      </c>
      <c r="AK708" s="168">
        <f>IF(A18taxstdlife="n/a","n/a",IF(AK$3&gt;(A18taxstdlife+$E708),((Input!$L$160+Input!$L$126)*$L$7)-SUM($L708:AJ708),((Input!$L$160+Input!$L$126)*$L$7)/A18taxstdlife))</f>
        <v>0</v>
      </c>
      <c r="AL708" s="168">
        <f>IF(A18taxstdlife="n/a","n/a",IF(AL$3&gt;(A18taxstdlife+$E708),((Input!$L$160+Input!$L$126)*$L$7)-SUM($L708:AK708),((Input!$L$160+Input!$L$126)*$L$7)/A18taxstdlife))</f>
        <v>0</v>
      </c>
      <c r="AM708" s="168">
        <f>IF(A18taxstdlife="n/a","n/a",IF(AM$3&gt;(A18taxstdlife+$E708),((Input!$L$160+Input!$L$126)*$L$7)-SUM($L708:AL708),((Input!$L$160+Input!$L$126)*$L$7)/A18taxstdlife))</f>
        <v>0</v>
      </c>
      <c r="AN708" s="168">
        <f>IF(A18taxstdlife="n/a","n/a",IF(AN$3&gt;(A18taxstdlife+$E708),((Input!$L$160+Input!$L$126)*$L$7)-SUM($L708:AM708),((Input!$L$160+Input!$L$126)*$L$7)/A18taxstdlife))</f>
        <v>0</v>
      </c>
      <c r="AO708" s="168">
        <f>IF(A18taxstdlife="n/a","n/a",IF(AO$3&gt;(A18taxstdlife+$E708),((Input!$L$160+Input!$L$126)*$L$7)-SUM($L708:AN708),((Input!$L$160+Input!$L$126)*$L$7)/A18taxstdlife))</f>
        <v>0</v>
      </c>
      <c r="AP708" s="168">
        <f>IF(A18taxstdlife="n/a","n/a",IF(AP$3&gt;(A18taxstdlife+$E708),((Input!$L$160+Input!$L$126)*$L$7)-SUM($L708:AO708),((Input!$L$160+Input!$L$126)*$L$7)/A18taxstdlife))</f>
        <v>0</v>
      </c>
      <c r="AQ708" s="168">
        <f>IF(A18taxstdlife="n/a","n/a",IF(AQ$3&gt;(A18taxstdlife+$E708),((Input!$L$160+Input!$L$126)*$L$7)-SUM($L708:AP708),((Input!$L$160+Input!$L$126)*$L$7)/A18taxstdlife))</f>
        <v>0</v>
      </c>
      <c r="AR708" s="168">
        <f>IF(A18taxstdlife="n/a","n/a",IF(AR$3&gt;(A18taxstdlife+$E708),((Input!$L$160+Input!$L$126)*$L$7)-SUM($L708:AQ708),((Input!$L$160+Input!$L$126)*$L$7)/A18taxstdlife))</f>
        <v>0</v>
      </c>
      <c r="AS708" s="168">
        <f>IF(A18taxstdlife="n/a","n/a",IF(AS$3&gt;(A18taxstdlife+$E708),((Input!$L$160+Input!$L$126)*$L$7)-SUM($L708:AR708),((Input!$L$160+Input!$L$126)*$L$7)/A18taxstdlife))</f>
        <v>0</v>
      </c>
      <c r="AT708" s="168">
        <f>IF(A18taxstdlife="n/a","n/a",IF(AT$3&gt;(A18taxstdlife+$E708),((Input!$L$160+Input!$L$126)*$L$7)-SUM($L708:AS708),((Input!$L$160+Input!$L$126)*$L$7)/A18taxstdlife))</f>
        <v>0</v>
      </c>
      <c r="AU708" s="168">
        <f>IF(A18taxstdlife="n/a","n/a",IF(AU$3&gt;(A18taxstdlife+$E708),((Input!$L$160+Input!$L$126)*$L$7)-SUM($L708:AT708),((Input!$L$160+Input!$L$126)*$L$7)/A18taxstdlife))</f>
        <v>0</v>
      </c>
      <c r="AV708" s="168">
        <f>IF(A18taxstdlife="n/a","n/a",IF(AV$3&gt;(A18taxstdlife+$E708),((Input!$L$160+Input!$L$126)*$L$7)-SUM($L708:AU708),((Input!$L$160+Input!$L$126)*$L$7)/A18taxstdlife))</f>
        <v>0</v>
      </c>
      <c r="AW708" s="168">
        <f>IF(A18taxstdlife="n/a","n/a",IF(AW$3&gt;(A18taxstdlife+$E708),((Input!$L$160+Input!$L$126)*$L$7)-SUM($L708:AV708),((Input!$L$160+Input!$L$126)*$L$7)/A18taxstdlife))</f>
        <v>0</v>
      </c>
      <c r="AX708" s="168">
        <f>IF(A18taxstdlife="n/a","n/a",IF(AX$3&gt;(A18taxstdlife+$E708),((Input!$L$160+Input!$L$126)*$L$7)-SUM($L708:AW708),((Input!$L$160+Input!$L$126)*$L$7)/A18taxstdlife))</f>
        <v>0</v>
      </c>
      <c r="AY708" s="168">
        <f>IF(A18taxstdlife="n/a","n/a",IF(AY$3&gt;(A18taxstdlife+$E708),((Input!$L$160+Input!$L$126)*$L$7)-SUM($L708:AX708),((Input!$L$160+Input!$L$126)*$L$7)/A18taxstdlife))</f>
        <v>0</v>
      </c>
      <c r="AZ708" s="168">
        <f>IF(A18taxstdlife="n/a","n/a",IF(AZ$3&gt;(A18taxstdlife+$E708),((Input!$L$160+Input!$L$126)*$L$7)-SUM($L708:AY708),((Input!$L$160+Input!$L$126)*$L$7)/A18taxstdlife))</f>
        <v>0</v>
      </c>
      <c r="BA708" s="168">
        <f>IF(A18taxstdlife="n/a","n/a",IF(BA$3&gt;(A18taxstdlife+$E708),((Input!$L$160+Input!$L$126)*$L$7)-SUM($L708:AZ708),((Input!$L$160+Input!$L$126)*$L$7)/A18taxstdlife))</f>
        <v>0</v>
      </c>
      <c r="BB708" s="168">
        <f>IF(A18taxstdlife="n/a","n/a",IF(BB$3&gt;(A18taxstdlife+$E708),((Input!$L$160+Input!$L$126)*$L$7)-SUM($L708:BA708),((Input!$L$160+Input!$L$126)*$L$7)/A18taxstdlife))</f>
        <v>0</v>
      </c>
      <c r="BC708" s="168">
        <f>IF(A18taxstdlife="n/a","n/a",IF(BC$3&gt;(A18taxstdlife+$E708),((Input!$L$160+Input!$L$126)*$L$7)-SUM($L708:BB708),((Input!$L$160+Input!$L$126)*$L$7)/A18taxstdlife))</f>
        <v>0</v>
      </c>
      <c r="BD708" s="168">
        <f>IF(A18taxstdlife="n/a","n/a",IF(BD$3&gt;(A18taxstdlife+$E708),((Input!$L$160+Input!$L$126)*$L$7)-SUM($L708:BC708),((Input!$L$160+Input!$L$126)*$L$7)/A18taxstdlife))</f>
        <v>0</v>
      </c>
      <c r="BE708" s="168">
        <f>IF(A18taxstdlife="n/a","n/a",IF(BE$3&gt;(A18taxstdlife+$E708),((Input!$L$160+Input!$L$126)*$L$7)-SUM($L708:BD708),((Input!$L$160+Input!$L$126)*$L$7)/A18taxstdlife))</f>
        <v>0</v>
      </c>
      <c r="BF708" s="168">
        <f>IF(A18taxstdlife="n/a","n/a",IF(BF$3&gt;(A18taxstdlife+$E708),((Input!$L$160+Input!$L$126)*$L$7)-SUM($L708:BE708),((Input!$L$160+Input!$L$126)*$L$7)/A18taxstdlife))</f>
        <v>0</v>
      </c>
      <c r="BG708" s="168">
        <f>IF(A18taxstdlife="n/a","n/a",IF(BG$3&gt;(A18taxstdlife+$E708),((Input!$L$160+Input!$L$126)*$L$7)-SUM($L708:BF708),((Input!$L$160+Input!$L$126)*$L$7)/A18taxstdlife))</f>
        <v>0</v>
      </c>
      <c r="BH708" s="168">
        <f>IF(A18taxstdlife="n/a","n/a",IF(BH$3&gt;(A18taxstdlife+$E708),((Input!$L$160+Input!$L$126)*$L$7)-SUM($L708:BG708),((Input!$L$160+Input!$L$126)*$L$7)/A18taxstdlife))</f>
        <v>0</v>
      </c>
      <c r="BI708" s="168">
        <f>IF(A18taxstdlife="n/a","n/a",IF(BI$3&gt;(A18taxstdlife+$E708),((Input!$L$160+Input!$L$126)*$L$7)-SUM($L708:BH708),((Input!$L$160+Input!$L$126)*$L$7)/A18taxstdlife))</f>
        <v>0</v>
      </c>
      <c r="BJ708" s="20"/>
      <c r="BK708" s="20"/>
      <c r="BL708"/>
      <c r="BM708"/>
      <c r="BN708"/>
      <c r="BO708"/>
      <c r="BP708"/>
      <c r="BQ708"/>
      <c r="BR708"/>
      <c r="BS708"/>
      <c r="BT708"/>
      <c r="BU708"/>
      <c r="BV708"/>
      <c r="BW708"/>
      <c r="BX708"/>
      <c r="BY708"/>
      <c r="BZ708"/>
      <c r="CA708"/>
      <c r="CB708"/>
      <c r="CC708"/>
      <c r="CD708"/>
      <c r="CE708"/>
      <c r="CF708"/>
      <c r="CG708"/>
      <c r="CH708"/>
      <c r="CI708"/>
      <c r="CJ708"/>
      <c r="CK708"/>
      <c r="CL708"/>
      <c r="CM708"/>
      <c r="CN708"/>
      <c r="CO708"/>
      <c r="CP708"/>
      <c r="CQ708"/>
      <c r="CR708"/>
      <c r="CS708"/>
      <c r="CT708"/>
      <c r="CU708"/>
      <c r="CV708"/>
      <c r="CW708"/>
      <c r="CX708"/>
      <c r="CY708"/>
      <c r="CZ708"/>
      <c r="DA708"/>
      <c r="DB708"/>
      <c r="DC708"/>
      <c r="DD708"/>
      <c r="DE708"/>
      <c r="DF708"/>
      <c r="DG708"/>
      <c r="DH708"/>
      <c r="DI708"/>
      <c r="DJ708"/>
      <c r="DK708"/>
      <c r="DL708"/>
      <c r="DM708"/>
      <c r="DN708"/>
      <c r="DO708"/>
      <c r="DP708"/>
      <c r="DQ708"/>
      <c r="DR708"/>
      <c r="DS708"/>
      <c r="DT708"/>
      <c r="DU708"/>
      <c r="DV708"/>
      <c r="DW708"/>
      <c r="DX708"/>
      <c r="DY708"/>
      <c r="DZ708"/>
      <c r="EA708"/>
      <c r="EB708"/>
      <c r="EC708"/>
      <c r="ED708"/>
      <c r="EE708"/>
      <c r="EF708"/>
      <c r="EG708"/>
      <c r="EH708"/>
      <c r="EI708"/>
      <c r="EJ708"/>
      <c r="EK708"/>
      <c r="EL708"/>
      <c r="EM708"/>
      <c r="EN708"/>
      <c r="EO708"/>
      <c r="EP708"/>
      <c r="EQ708"/>
      <c r="ER708"/>
      <c r="ES708"/>
      <c r="ET708"/>
      <c r="EU708"/>
      <c r="EV708"/>
      <c r="EW708"/>
      <c r="EX708"/>
      <c r="EY708"/>
      <c r="EZ708"/>
      <c r="FA708"/>
      <c r="FB708"/>
      <c r="FC708"/>
      <c r="FD708"/>
      <c r="FE708"/>
      <c r="FF708"/>
      <c r="FG708"/>
      <c r="FH708"/>
      <c r="FI708"/>
      <c r="FJ708"/>
      <c r="FK708"/>
      <c r="FL708"/>
      <c r="FM708"/>
      <c r="FN708"/>
      <c r="FO708"/>
      <c r="FP708"/>
      <c r="FQ708"/>
      <c r="FR708"/>
      <c r="FS708"/>
      <c r="FT708"/>
      <c r="FU708"/>
      <c r="FV708"/>
      <c r="FW708"/>
      <c r="FX708"/>
      <c r="FY708"/>
      <c r="FZ708"/>
      <c r="GA708"/>
      <c r="GB708"/>
      <c r="GC708"/>
      <c r="GD708"/>
      <c r="GE708"/>
      <c r="GF708"/>
      <c r="GG708"/>
      <c r="GH708"/>
      <c r="GI708"/>
      <c r="GJ708"/>
      <c r="GK708"/>
      <c r="GL708"/>
      <c r="GM708"/>
      <c r="GN708"/>
      <c r="GO708"/>
      <c r="GP708"/>
      <c r="GQ708"/>
      <c r="GR708"/>
      <c r="GS708"/>
      <c r="GT708"/>
      <c r="GU708"/>
      <c r="GV708"/>
      <c r="GW708"/>
      <c r="GX708"/>
      <c r="GY708"/>
      <c r="GZ708"/>
      <c r="HA708"/>
      <c r="HB708"/>
      <c r="HC708"/>
      <c r="HD708"/>
      <c r="HE708"/>
      <c r="HF708"/>
      <c r="HG708"/>
      <c r="HH708"/>
      <c r="HI708"/>
      <c r="HJ708"/>
      <c r="HK708"/>
      <c r="HL708"/>
      <c r="HM708"/>
      <c r="HN708"/>
      <c r="HO708"/>
      <c r="HP708"/>
      <c r="HQ708"/>
      <c r="HR708"/>
      <c r="HS708"/>
      <c r="HT708"/>
      <c r="HU708"/>
      <c r="HV708"/>
      <c r="HW708"/>
      <c r="HX708"/>
      <c r="HY708"/>
      <c r="HZ708"/>
      <c r="IA708"/>
      <c r="IB708"/>
      <c r="IC708"/>
      <c r="ID708"/>
      <c r="IE708"/>
      <c r="IF708"/>
      <c r="IG708"/>
      <c r="IH708"/>
      <c r="II708"/>
      <c r="IJ708"/>
      <c r="IK708"/>
      <c r="IL708"/>
      <c r="IM708"/>
      <c r="IN708"/>
      <c r="IO708"/>
      <c r="IP708"/>
      <c r="IQ708"/>
      <c r="IR708"/>
      <c r="IS708"/>
      <c r="IT708"/>
      <c r="IU708"/>
      <c r="IV708"/>
    </row>
    <row r="709" spans="1:256" s="5" customFormat="1" hidden="1" outlineLevel="2">
      <c r="A709" s="20"/>
      <c r="B709" s="20"/>
      <c r="C709" s="38"/>
      <c r="D709" s="641"/>
      <c r="E709" s="287">
        <v>7</v>
      </c>
      <c r="F709" s="40"/>
      <c r="G709" s="313"/>
      <c r="H709" s="315"/>
      <c r="I709" s="315"/>
      <c r="J709" s="315"/>
      <c r="K709" s="315"/>
      <c r="L709" s="315"/>
      <c r="M709" s="314"/>
      <c r="N709" s="168">
        <f>IF(A18taxstdlife="n/a","n/a",IF(N$3&gt;(A18taxstdlife+$E709),((Input!$M$160+Input!$M$126)*$M$7)-SUM($M709:M709),((Input!$M$160+Input!$M$126)*$M$7)/A18taxstdlife))</f>
        <v>0</v>
      </c>
      <c r="O709" s="168">
        <f>IF(A18taxstdlife="n/a","n/a",IF(O$3&gt;(A18taxstdlife+$E709),((Input!$M$160+Input!$M$126)*$M$7)-SUM($M709:N709),((Input!$M$160+Input!$M$126)*$M$7)/A18taxstdlife))</f>
        <v>0</v>
      </c>
      <c r="P709" s="168">
        <f>IF(A18taxstdlife="n/a","n/a",IF(P$3&gt;(A18taxstdlife+$E709),((Input!$M$160+Input!$M$126)*$M$7)-SUM($M709:O709),((Input!$M$160+Input!$M$126)*$M$7)/A18taxstdlife))</f>
        <v>0</v>
      </c>
      <c r="Q709" s="168">
        <f>IF(A18taxstdlife="n/a","n/a",IF(Q$3&gt;(A18taxstdlife+$E709),((Input!$M$160+Input!$M$126)*$M$7)-SUM($M709:P709),((Input!$M$160+Input!$M$126)*$M$7)/A18taxstdlife))</f>
        <v>0</v>
      </c>
      <c r="R709" s="168">
        <f>IF(A18taxstdlife="n/a","n/a",IF(R$3&gt;(A18taxstdlife+$E709),((Input!$M$160+Input!$M$126)*$M$7)-SUM($M709:Q709),((Input!$M$160+Input!$M$126)*$M$7)/A18taxstdlife))</f>
        <v>0</v>
      </c>
      <c r="S709" s="168">
        <f>IF(A18taxstdlife="n/a","n/a",IF(S$3&gt;(A18taxstdlife+$E709),((Input!$M$160+Input!$M$126)*$M$7)-SUM($M709:R709),((Input!$M$160+Input!$M$126)*$M$7)/A18taxstdlife))</f>
        <v>0</v>
      </c>
      <c r="T709" s="168">
        <f>IF(A18taxstdlife="n/a","n/a",IF(T$3&gt;(A18taxstdlife+$E709),((Input!$M$160+Input!$M$126)*$M$7)-SUM($M709:S709),((Input!$M$160+Input!$M$126)*$M$7)/A18taxstdlife))</f>
        <v>0</v>
      </c>
      <c r="U709" s="168">
        <f>IF(A18taxstdlife="n/a","n/a",IF(U$3&gt;(A18taxstdlife+$E709),((Input!$M$160+Input!$M$126)*$M$7)-SUM($M709:T709),((Input!$M$160+Input!$M$126)*$M$7)/A18taxstdlife))</f>
        <v>0</v>
      </c>
      <c r="V709" s="168">
        <f>IF(A18taxstdlife="n/a","n/a",IF(V$3&gt;(A18taxstdlife+$E709),((Input!$M$160+Input!$M$126)*$M$7)-SUM($M709:U709),((Input!$M$160+Input!$M$126)*$M$7)/A18taxstdlife))</f>
        <v>0</v>
      </c>
      <c r="W709" s="168">
        <f>IF(A18taxstdlife="n/a","n/a",IF(W$3&gt;(A18taxstdlife+$E709),((Input!$M$160+Input!$M$126)*$M$7)-SUM($M709:V709),((Input!$M$160+Input!$M$126)*$M$7)/A18taxstdlife))</f>
        <v>0</v>
      </c>
      <c r="X709" s="168">
        <f>IF(A18taxstdlife="n/a","n/a",IF(X$3&gt;(A18taxstdlife+$E709),((Input!$M$160+Input!$M$126)*$M$7)-SUM($M709:W709),((Input!$M$160+Input!$M$126)*$M$7)/A18taxstdlife))</f>
        <v>0</v>
      </c>
      <c r="Y709" s="168">
        <f>IF(A18taxstdlife="n/a","n/a",IF(Y$3&gt;(A18taxstdlife+$E709),((Input!$M$160+Input!$M$126)*$M$7)-SUM($M709:X709),((Input!$M$160+Input!$M$126)*$M$7)/A18taxstdlife))</f>
        <v>0</v>
      </c>
      <c r="Z709" s="168">
        <f>IF(A18taxstdlife="n/a","n/a",IF(Z$3&gt;(A18taxstdlife+$E709),((Input!$M$160+Input!$M$126)*$M$7)-SUM($M709:Y709),((Input!$M$160+Input!$M$126)*$M$7)/A18taxstdlife))</f>
        <v>0</v>
      </c>
      <c r="AA709" s="168">
        <f>IF(A18taxstdlife="n/a","n/a",IF(AA$3&gt;(A18taxstdlife+$E709),((Input!$M$160+Input!$M$126)*$M$7)-SUM($M709:Z709),((Input!$M$160+Input!$M$126)*$M$7)/A18taxstdlife))</f>
        <v>0</v>
      </c>
      <c r="AB709" s="168">
        <f>IF(A18taxstdlife="n/a","n/a",IF(AB$3&gt;(A18taxstdlife+$E709),((Input!$M$160+Input!$M$126)*$M$7)-SUM($M709:AA709),((Input!$M$160+Input!$M$126)*$M$7)/A18taxstdlife))</f>
        <v>0</v>
      </c>
      <c r="AC709" s="168">
        <f>IF(A18taxstdlife="n/a","n/a",IF(AC$3&gt;(A18taxstdlife+$E709),((Input!$M$160+Input!$M$126)*$M$7)-SUM($M709:AB709),((Input!$M$160+Input!$M$126)*$M$7)/A18taxstdlife))</f>
        <v>0</v>
      </c>
      <c r="AD709" s="168">
        <f>IF(A18taxstdlife="n/a","n/a",IF(AD$3&gt;(A18taxstdlife+$E709),((Input!$M$160+Input!$M$126)*$M$7)-SUM($M709:AC709),((Input!$M$160+Input!$M$126)*$M$7)/A18taxstdlife))</f>
        <v>0</v>
      </c>
      <c r="AE709" s="168">
        <f>IF(A18taxstdlife="n/a","n/a",IF(AE$3&gt;(A18taxstdlife+$E709),((Input!$M$160+Input!$M$126)*$M$7)-SUM($M709:AD709),((Input!$M$160+Input!$M$126)*$M$7)/A18taxstdlife))</f>
        <v>0</v>
      </c>
      <c r="AF709" s="168">
        <f>IF(A18taxstdlife="n/a","n/a",IF(AF$3&gt;(A18taxstdlife+$E709),((Input!$M$160+Input!$M$126)*$M$7)-SUM($M709:AE709),((Input!$M$160+Input!$M$126)*$M$7)/A18taxstdlife))</f>
        <v>0</v>
      </c>
      <c r="AG709" s="168">
        <f>IF(A18taxstdlife="n/a","n/a",IF(AG$3&gt;(A18taxstdlife+$E709),((Input!$M$160+Input!$M$126)*$M$7)-SUM($M709:AF709),((Input!$M$160+Input!$M$126)*$M$7)/A18taxstdlife))</f>
        <v>0</v>
      </c>
      <c r="AH709" s="168">
        <f>IF(A18taxstdlife="n/a","n/a",IF(AH$3&gt;(A18taxstdlife+$E709),((Input!$M$160+Input!$M$126)*$M$7)-SUM($M709:AG709),((Input!$M$160+Input!$M$126)*$M$7)/A18taxstdlife))</f>
        <v>0</v>
      </c>
      <c r="AI709" s="168">
        <f>IF(A18taxstdlife="n/a","n/a",IF(AI$3&gt;(A18taxstdlife+$E709),((Input!$M$160+Input!$M$126)*$M$7)-SUM($M709:AH709),((Input!$M$160+Input!$M$126)*$M$7)/A18taxstdlife))</f>
        <v>0</v>
      </c>
      <c r="AJ709" s="168">
        <f>IF(A18taxstdlife="n/a","n/a",IF(AJ$3&gt;(A18taxstdlife+$E709),((Input!$M$160+Input!$M$126)*$M$7)-SUM($M709:AI709),((Input!$M$160+Input!$M$126)*$M$7)/A18taxstdlife))</f>
        <v>0</v>
      </c>
      <c r="AK709" s="168">
        <f>IF(A18taxstdlife="n/a","n/a",IF(AK$3&gt;(A18taxstdlife+$E709),((Input!$M$160+Input!$M$126)*$M$7)-SUM($M709:AJ709),((Input!$M$160+Input!$M$126)*$M$7)/A18taxstdlife))</f>
        <v>0</v>
      </c>
      <c r="AL709" s="168">
        <f>IF(A18taxstdlife="n/a","n/a",IF(AL$3&gt;(A18taxstdlife+$E709),((Input!$M$160+Input!$M$126)*$M$7)-SUM($M709:AK709),((Input!$M$160+Input!$M$126)*$M$7)/A18taxstdlife))</f>
        <v>0</v>
      </c>
      <c r="AM709" s="168">
        <f>IF(A18taxstdlife="n/a","n/a",IF(AM$3&gt;(A18taxstdlife+$E709),((Input!$M$160+Input!$M$126)*$M$7)-SUM($M709:AL709),((Input!$M$160+Input!$M$126)*$M$7)/A18taxstdlife))</f>
        <v>0</v>
      </c>
      <c r="AN709" s="168">
        <f>IF(A18taxstdlife="n/a","n/a",IF(AN$3&gt;(A18taxstdlife+$E709),((Input!$M$160+Input!$M$126)*$M$7)-SUM($M709:AM709),((Input!$M$160+Input!$M$126)*$M$7)/A18taxstdlife))</f>
        <v>0</v>
      </c>
      <c r="AO709" s="168">
        <f>IF(A18taxstdlife="n/a","n/a",IF(AO$3&gt;(A18taxstdlife+$E709),((Input!$M$160+Input!$M$126)*$M$7)-SUM($M709:AN709),((Input!$M$160+Input!$M$126)*$M$7)/A18taxstdlife))</f>
        <v>0</v>
      </c>
      <c r="AP709" s="168">
        <f>IF(A18taxstdlife="n/a","n/a",IF(AP$3&gt;(A18taxstdlife+$E709),((Input!$M$160+Input!$M$126)*$M$7)-SUM($M709:AO709),((Input!$M$160+Input!$M$126)*$M$7)/A18taxstdlife))</f>
        <v>0</v>
      </c>
      <c r="AQ709" s="168">
        <f>IF(A18taxstdlife="n/a","n/a",IF(AQ$3&gt;(A18taxstdlife+$E709),((Input!$M$160+Input!$M$126)*$M$7)-SUM($M709:AP709),((Input!$M$160+Input!$M$126)*$M$7)/A18taxstdlife))</f>
        <v>0</v>
      </c>
      <c r="AR709" s="168">
        <f>IF(A18taxstdlife="n/a","n/a",IF(AR$3&gt;(A18taxstdlife+$E709),((Input!$M$160+Input!$M$126)*$M$7)-SUM($M709:AQ709),((Input!$M$160+Input!$M$126)*$M$7)/A18taxstdlife))</f>
        <v>0</v>
      </c>
      <c r="AS709" s="168">
        <f>IF(A18taxstdlife="n/a","n/a",IF(AS$3&gt;(A18taxstdlife+$E709),((Input!$M$160+Input!$M$126)*$M$7)-SUM($M709:AR709),((Input!$M$160+Input!$M$126)*$M$7)/A18taxstdlife))</f>
        <v>0</v>
      </c>
      <c r="AT709" s="168">
        <f>IF(A18taxstdlife="n/a","n/a",IF(AT$3&gt;(A18taxstdlife+$E709),((Input!$M$160+Input!$M$126)*$M$7)-SUM($M709:AS709),((Input!$M$160+Input!$M$126)*$M$7)/A18taxstdlife))</f>
        <v>0</v>
      </c>
      <c r="AU709" s="168">
        <f>IF(A18taxstdlife="n/a","n/a",IF(AU$3&gt;(A18taxstdlife+$E709),((Input!$M$160+Input!$M$126)*$M$7)-SUM($M709:AT709),((Input!$M$160+Input!$M$126)*$M$7)/A18taxstdlife))</f>
        <v>0</v>
      </c>
      <c r="AV709" s="168">
        <f>IF(A18taxstdlife="n/a","n/a",IF(AV$3&gt;(A18taxstdlife+$E709),((Input!$M$160+Input!$M$126)*$M$7)-SUM($M709:AU709),((Input!$M$160+Input!$M$126)*$M$7)/A18taxstdlife))</f>
        <v>0</v>
      </c>
      <c r="AW709" s="168">
        <f>IF(A18taxstdlife="n/a","n/a",IF(AW$3&gt;(A18taxstdlife+$E709),((Input!$M$160+Input!$M$126)*$M$7)-SUM($M709:AV709),((Input!$M$160+Input!$M$126)*$M$7)/A18taxstdlife))</f>
        <v>0</v>
      </c>
      <c r="AX709" s="168">
        <f>IF(A18taxstdlife="n/a","n/a",IF(AX$3&gt;(A18taxstdlife+$E709),((Input!$M$160+Input!$M$126)*$M$7)-SUM($M709:AW709),((Input!$M$160+Input!$M$126)*$M$7)/A18taxstdlife))</f>
        <v>0</v>
      </c>
      <c r="AY709" s="168">
        <f>IF(A18taxstdlife="n/a","n/a",IF(AY$3&gt;(A18taxstdlife+$E709),((Input!$M$160+Input!$M$126)*$M$7)-SUM($M709:AX709),((Input!$M$160+Input!$M$126)*$M$7)/A18taxstdlife))</f>
        <v>0</v>
      </c>
      <c r="AZ709" s="168">
        <f>IF(A18taxstdlife="n/a","n/a",IF(AZ$3&gt;(A18taxstdlife+$E709),((Input!$M$160+Input!$M$126)*$M$7)-SUM($M709:AY709),((Input!$M$160+Input!$M$126)*$M$7)/A18taxstdlife))</f>
        <v>0</v>
      </c>
      <c r="BA709" s="168">
        <f>IF(A18taxstdlife="n/a","n/a",IF(BA$3&gt;(A18taxstdlife+$E709),((Input!$M$160+Input!$M$126)*$M$7)-SUM($M709:AZ709),((Input!$M$160+Input!$M$126)*$M$7)/A18taxstdlife))</f>
        <v>0</v>
      </c>
      <c r="BB709" s="168">
        <f>IF(A18taxstdlife="n/a","n/a",IF(BB$3&gt;(A18taxstdlife+$E709),((Input!$M$160+Input!$M$126)*$M$7)-SUM($M709:BA709),((Input!$M$160+Input!$M$126)*$M$7)/A18taxstdlife))</f>
        <v>0</v>
      </c>
      <c r="BC709" s="168">
        <f>IF(A18taxstdlife="n/a","n/a",IF(BC$3&gt;(A18taxstdlife+$E709),((Input!$M$160+Input!$M$126)*$M$7)-SUM($M709:BB709),((Input!$M$160+Input!$M$126)*$M$7)/A18taxstdlife))</f>
        <v>0</v>
      </c>
      <c r="BD709" s="168">
        <f>IF(A18taxstdlife="n/a","n/a",IF(BD$3&gt;(A18taxstdlife+$E709),((Input!$M$160+Input!$M$126)*$M$7)-SUM($M709:BC709),((Input!$M$160+Input!$M$126)*$M$7)/A18taxstdlife))</f>
        <v>0</v>
      </c>
      <c r="BE709" s="168">
        <f>IF(A18taxstdlife="n/a","n/a",IF(BE$3&gt;(A18taxstdlife+$E709),((Input!$M$160+Input!$M$126)*$M$7)-SUM($M709:BD709),((Input!$M$160+Input!$M$126)*$M$7)/A18taxstdlife))</f>
        <v>0</v>
      </c>
      <c r="BF709" s="168">
        <f>IF(A18taxstdlife="n/a","n/a",IF(BF$3&gt;(A18taxstdlife+$E709),((Input!$M$160+Input!$M$126)*$M$7)-SUM($M709:BE709),((Input!$M$160+Input!$M$126)*$M$7)/A18taxstdlife))</f>
        <v>0</v>
      </c>
      <c r="BG709" s="168">
        <f>IF(A18taxstdlife="n/a","n/a",IF(BG$3&gt;(A18taxstdlife+$E709),((Input!$M$160+Input!$M$126)*$M$7)-SUM($M709:BF709),((Input!$M$160+Input!$M$126)*$M$7)/A18taxstdlife))</f>
        <v>0</v>
      </c>
      <c r="BH709" s="168">
        <f>IF(A18taxstdlife="n/a","n/a",IF(BH$3&gt;(A18taxstdlife+$E709),((Input!$M$160+Input!$M$126)*$M$7)-SUM($M709:BG709),((Input!$M$160+Input!$M$126)*$M$7)/A18taxstdlife))</f>
        <v>0</v>
      </c>
      <c r="BI709" s="168">
        <f>IF(A18taxstdlife="n/a","n/a",IF(BI$3&gt;(A18taxstdlife+$E709),((Input!$M$160+Input!$M$126)*$M$7)-SUM($M709:BH709),((Input!$M$160+Input!$M$126)*$M$7)/A18taxstdlife))</f>
        <v>0</v>
      </c>
      <c r="BJ709" s="20"/>
      <c r="BK709" s="20"/>
      <c r="BL709"/>
      <c r="BM709"/>
      <c r="BN709"/>
      <c r="BO709"/>
      <c r="BP709"/>
      <c r="BQ709"/>
      <c r="BR709"/>
      <c r="BS709"/>
      <c r="BT709"/>
      <c r="BU709"/>
      <c r="BV709"/>
      <c r="BW709"/>
      <c r="BX709"/>
      <c r="BY709"/>
      <c r="BZ709"/>
      <c r="CA709"/>
      <c r="CB709"/>
      <c r="CC709"/>
      <c r="CD709"/>
      <c r="CE709"/>
      <c r="CF709"/>
      <c r="CG709"/>
      <c r="CH709"/>
      <c r="CI709"/>
      <c r="CJ709"/>
      <c r="CK709"/>
      <c r="CL709"/>
      <c r="CM709"/>
      <c r="CN709"/>
      <c r="CO709"/>
      <c r="CP709"/>
      <c r="CQ709"/>
      <c r="CR709"/>
      <c r="CS709"/>
      <c r="CT709"/>
      <c r="CU709"/>
      <c r="CV709"/>
      <c r="CW709"/>
      <c r="CX709"/>
      <c r="CY709"/>
      <c r="CZ709"/>
      <c r="DA709"/>
      <c r="DB709"/>
      <c r="DC709"/>
      <c r="DD709"/>
      <c r="DE709"/>
      <c r="DF709"/>
      <c r="DG709"/>
      <c r="DH709"/>
      <c r="DI709"/>
      <c r="DJ709"/>
      <c r="DK709"/>
      <c r="DL709"/>
      <c r="DM709"/>
      <c r="DN709"/>
      <c r="DO709"/>
      <c r="DP709"/>
      <c r="DQ709"/>
      <c r="DR709"/>
      <c r="DS709"/>
      <c r="DT709"/>
      <c r="DU709"/>
      <c r="DV709"/>
      <c r="DW709"/>
      <c r="DX709"/>
      <c r="DY709"/>
      <c r="DZ709"/>
      <c r="EA709"/>
      <c r="EB709"/>
      <c r="EC709"/>
      <c r="ED709"/>
      <c r="EE709"/>
      <c r="EF709"/>
      <c r="EG709"/>
      <c r="EH709"/>
      <c r="EI709"/>
      <c r="EJ709"/>
      <c r="EK709"/>
      <c r="EL709"/>
      <c r="EM709"/>
      <c r="EN709"/>
      <c r="EO709"/>
      <c r="EP709"/>
      <c r="EQ709"/>
      <c r="ER709"/>
      <c r="ES709"/>
      <c r="ET709"/>
      <c r="EU709"/>
      <c r="EV709"/>
      <c r="EW709"/>
      <c r="EX709"/>
      <c r="EY709"/>
      <c r="EZ709"/>
      <c r="FA709"/>
      <c r="FB709"/>
      <c r="FC709"/>
      <c r="FD709"/>
      <c r="FE709"/>
      <c r="FF709"/>
      <c r="FG709"/>
      <c r="FH709"/>
      <c r="FI709"/>
      <c r="FJ709"/>
      <c r="FK709"/>
      <c r="FL709"/>
      <c r="FM709"/>
      <c r="FN709"/>
      <c r="FO709"/>
      <c r="FP709"/>
      <c r="FQ709"/>
      <c r="FR709"/>
      <c r="FS709"/>
      <c r="FT709"/>
      <c r="FU709"/>
      <c r="FV709"/>
      <c r="FW709"/>
      <c r="FX709"/>
      <c r="FY709"/>
      <c r="FZ709"/>
      <c r="GA709"/>
      <c r="GB709"/>
      <c r="GC709"/>
      <c r="GD709"/>
      <c r="GE709"/>
      <c r="GF709"/>
      <c r="GG709"/>
      <c r="GH709"/>
      <c r="GI709"/>
      <c r="GJ709"/>
      <c r="GK709"/>
      <c r="GL709"/>
      <c r="GM709"/>
      <c r="GN709"/>
      <c r="GO709"/>
      <c r="GP709"/>
      <c r="GQ709"/>
      <c r="GR709"/>
      <c r="GS709"/>
      <c r="GT709"/>
      <c r="GU709"/>
      <c r="GV709"/>
      <c r="GW709"/>
      <c r="GX709"/>
      <c r="GY709"/>
      <c r="GZ709"/>
      <c r="HA709"/>
      <c r="HB709"/>
      <c r="HC709"/>
      <c r="HD709"/>
      <c r="HE709"/>
      <c r="HF709"/>
      <c r="HG709"/>
      <c r="HH709"/>
      <c r="HI709"/>
      <c r="HJ709"/>
      <c r="HK709"/>
      <c r="HL709"/>
      <c r="HM709"/>
      <c r="HN709"/>
      <c r="HO709"/>
      <c r="HP709"/>
      <c r="HQ709"/>
      <c r="HR709"/>
      <c r="HS709"/>
      <c r="HT709"/>
      <c r="HU709"/>
      <c r="HV709"/>
      <c r="HW709"/>
      <c r="HX709"/>
      <c r="HY709"/>
      <c r="HZ709"/>
      <c r="IA709"/>
      <c r="IB709"/>
      <c r="IC709"/>
      <c r="ID709"/>
      <c r="IE709"/>
      <c r="IF709"/>
      <c r="IG709"/>
      <c r="IH709"/>
      <c r="II709"/>
      <c r="IJ709"/>
      <c r="IK709"/>
      <c r="IL709"/>
      <c r="IM709"/>
      <c r="IN709"/>
      <c r="IO709"/>
      <c r="IP709"/>
      <c r="IQ709"/>
      <c r="IR709"/>
      <c r="IS709"/>
      <c r="IT709"/>
      <c r="IU709"/>
      <c r="IV709"/>
    </row>
    <row r="710" spans="1:256" s="5" customFormat="1" hidden="1" outlineLevel="2">
      <c r="A710" s="20"/>
      <c r="B710" s="20"/>
      <c r="C710" s="38"/>
      <c r="D710" s="641"/>
      <c r="E710" s="287">
        <v>8</v>
      </c>
      <c r="F710" s="40"/>
      <c r="G710" s="313"/>
      <c r="H710" s="315"/>
      <c r="I710" s="315"/>
      <c r="J710" s="315"/>
      <c r="K710" s="315"/>
      <c r="L710" s="315"/>
      <c r="M710" s="315"/>
      <c r="N710" s="314"/>
      <c r="O710" s="168">
        <f>IF(A18taxstdlife="n/a","n/a",IF(O$3&gt;(A18taxstdlife+$E710),((Input!$N$160+Input!$N$126)*$N$7)-SUM($N710:N710),((Input!$N$160+Input!$N$126)*$N$7)/A18taxstdlife))</f>
        <v>0</v>
      </c>
      <c r="P710" s="168">
        <f>IF(A18taxstdlife="n/a","n/a",IF(P$3&gt;(A18taxstdlife+$E710),((Input!$N$160+Input!$N$126)*$N$7)-SUM($N710:O710),((Input!$N$160+Input!$N$126)*$N$7)/A18taxstdlife))</f>
        <v>0</v>
      </c>
      <c r="Q710" s="168">
        <f>IF(A18taxstdlife="n/a","n/a",IF(Q$3&gt;(A18taxstdlife+$E710),((Input!$N$160+Input!$N$126)*$N$7)-SUM($N710:P710),((Input!$N$160+Input!$N$126)*$N$7)/A18taxstdlife))</f>
        <v>0</v>
      </c>
      <c r="R710" s="168">
        <f>IF(A18taxstdlife="n/a","n/a",IF(R$3&gt;(A18taxstdlife+$E710),((Input!$N$160+Input!$N$126)*$N$7)-SUM($N710:Q710),((Input!$N$160+Input!$N$126)*$N$7)/A18taxstdlife))</f>
        <v>0</v>
      </c>
      <c r="S710" s="168">
        <f>IF(A18taxstdlife="n/a","n/a",IF(S$3&gt;(A18taxstdlife+$E710),((Input!$N$160+Input!$N$126)*$N$7)-SUM($N710:R710),((Input!$N$160+Input!$N$126)*$N$7)/A18taxstdlife))</f>
        <v>0</v>
      </c>
      <c r="T710" s="168">
        <f>IF(A18taxstdlife="n/a","n/a",IF(T$3&gt;(A18taxstdlife+$E710),((Input!$N$160+Input!$N$126)*$N$7)-SUM($N710:S710),((Input!$N$160+Input!$N$126)*$N$7)/A18taxstdlife))</f>
        <v>0</v>
      </c>
      <c r="U710" s="168">
        <f>IF(A18taxstdlife="n/a","n/a",IF(U$3&gt;(A18taxstdlife+$E710),((Input!$N$160+Input!$N$126)*$N$7)-SUM($N710:T710),((Input!$N$160+Input!$N$126)*$N$7)/A18taxstdlife))</f>
        <v>0</v>
      </c>
      <c r="V710" s="168">
        <f>IF(A18taxstdlife="n/a","n/a",IF(V$3&gt;(A18taxstdlife+$E710),((Input!$N$160+Input!$N$126)*$N$7)-SUM($N710:U710),((Input!$N$160+Input!$N$126)*$N$7)/A18taxstdlife))</f>
        <v>0</v>
      </c>
      <c r="W710" s="168">
        <f>IF(A18taxstdlife="n/a","n/a",IF(W$3&gt;(A18taxstdlife+$E710),((Input!$N$160+Input!$N$126)*$N$7)-SUM($N710:V710),((Input!$N$160+Input!$N$126)*$N$7)/A18taxstdlife))</f>
        <v>0</v>
      </c>
      <c r="X710" s="168">
        <f>IF(A18taxstdlife="n/a","n/a",IF(X$3&gt;(A18taxstdlife+$E710),((Input!$N$160+Input!$N$126)*$N$7)-SUM($N710:W710),((Input!$N$160+Input!$N$126)*$N$7)/A18taxstdlife))</f>
        <v>0</v>
      </c>
      <c r="Y710" s="168">
        <f>IF(A18taxstdlife="n/a","n/a",IF(Y$3&gt;(A18taxstdlife+$E710),((Input!$N$160+Input!$N$126)*$N$7)-SUM($N710:X710),((Input!$N$160+Input!$N$126)*$N$7)/A18taxstdlife))</f>
        <v>0</v>
      </c>
      <c r="Z710" s="168">
        <f>IF(A18taxstdlife="n/a","n/a",IF(Z$3&gt;(A18taxstdlife+$E710),((Input!$N$160+Input!$N$126)*$N$7)-SUM($N710:Y710),((Input!$N$160+Input!$N$126)*$N$7)/A18taxstdlife))</f>
        <v>0</v>
      </c>
      <c r="AA710" s="168">
        <f>IF(A18taxstdlife="n/a","n/a",IF(AA$3&gt;(A18taxstdlife+$E710),((Input!$N$160+Input!$N$126)*$N$7)-SUM($N710:Z710),((Input!$N$160+Input!$N$126)*$N$7)/A18taxstdlife))</f>
        <v>0</v>
      </c>
      <c r="AB710" s="168">
        <f>IF(A18taxstdlife="n/a","n/a",IF(AB$3&gt;(A18taxstdlife+$E710),((Input!$N$160+Input!$N$126)*$N$7)-SUM($N710:AA710),((Input!$N$160+Input!$N$126)*$N$7)/A18taxstdlife))</f>
        <v>0</v>
      </c>
      <c r="AC710" s="168">
        <f>IF(A18taxstdlife="n/a","n/a",IF(AC$3&gt;(A18taxstdlife+$E710),((Input!$N$160+Input!$N$126)*$N$7)-SUM($N710:AB710),((Input!$N$160+Input!$N$126)*$N$7)/A18taxstdlife))</f>
        <v>0</v>
      </c>
      <c r="AD710" s="168">
        <f>IF(A18taxstdlife="n/a","n/a",IF(AD$3&gt;(A18taxstdlife+$E710),((Input!$N$160+Input!$N$126)*$N$7)-SUM($N710:AC710),((Input!$N$160+Input!$N$126)*$N$7)/A18taxstdlife))</f>
        <v>0</v>
      </c>
      <c r="AE710" s="168">
        <f>IF(A18taxstdlife="n/a","n/a",IF(AE$3&gt;(A18taxstdlife+$E710),((Input!$N$160+Input!$N$126)*$N$7)-SUM($N710:AD710),((Input!$N$160+Input!$N$126)*$N$7)/A18taxstdlife))</f>
        <v>0</v>
      </c>
      <c r="AF710" s="168">
        <f>IF(A18taxstdlife="n/a","n/a",IF(AF$3&gt;(A18taxstdlife+$E710),((Input!$N$160+Input!$N$126)*$N$7)-SUM($N710:AE710),((Input!$N$160+Input!$N$126)*$N$7)/A18taxstdlife))</f>
        <v>0</v>
      </c>
      <c r="AG710" s="168">
        <f>IF(A18taxstdlife="n/a","n/a",IF(AG$3&gt;(A18taxstdlife+$E710),((Input!$N$160+Input!$N$126)*$N$7)-SUM($N710:AF710),((Input!$N$160+Input!$N$126)*$N$7)/A18taxstdlife))</f>
        <v>0</v>
      </c>
      <c r="AH710" s="168">
        <f>IF(A18taxstdlife="n/a","n/a",IF(AH$3&gt;(A18taxstdlife+$E710),((Input!$N$160+Input!$N$126)*$N$7)-SUM($N710:AG710),((Input!$N$160+Input!$N$126)*$N$7)/A18taxstdlife))</f>
        <v>0</v>
      </c>
      <c r="AI710" s="168">
        <f>IF(A18taxstdlife="n/a","n/a",IF(AI$3&gt;(A18taxstdlife+$E710),((Input!$N$160+Input!$N$126)*$N$7)-SUM($N710:AH710),((Input!$N$160+Input!$N$126)*$N$7)/A18taxstdlife))</f>
        <v>0</v>
      </c>
      <c r="AJ710" s="168">
        <f>IF(A18taxstdlife="n/a","n/a",IF(AJ$3&gt;(A18taxstdlife+$E710),((Input!$N$160+Input!$N$126)*$N$7)-SUM($N710:AI710),((Input!$N$160+Input!$N$126)*$N$7)/A18taxstdlife))</f>
        <v>0</v>
      </c>
      <c r="AK710" s="168">
        <f>IF(A18taxstdlife="n/a","n/a",IF(AK$3&gt;(A18taxstdlife+$E710),((Input!$N$160+Input!$N$126)*$N$7)-SUM($N710:AJ710),((Input!$N$160+Input!$N$126)*$N$7)/A18taxstdlife))</f>
        <v>0</v>
      </c>
      <c r="AL710" s="168">
        <f>IF(A18taxstdlife="n/a","n/a",IF(AL$3&gt;(A18taxstdlife+$E710),((Input!$N$160+Input!$N$126)*$N$7)-SUM($N710:AK710),((Input!$N$160+Input!$N$126)*$N$7)/A18taxstdlife))</f>
        <v>0</v>
      </c>
      <c r="AM710" s="168">
        <f>IF(A18taxstdlife="n/a","n/a",IF(AM$3&gt;(A18taxstdlife+$E710),((Input!$N$160+Input!$N$126)*$N$7)-SUM($N710:AL710),((Input!$N$160+Input!$N$126)*$N$7)/A18taxstdlife))</f>
        <v>0</v>
      </c>
      <c r="AN710" s="168">
        <f>IF(A18taxstdlife="n/a","n/a",IF(AN$3&gt;(A18taxstdlife+$E710),((Input!$N$160+Input!$N$126)*$N$7)-SUM($N710:AM710),((Input!$N$160+Input!$N$126)*$N$7)/A18taxstdlife))</f>
        <v>0</v>
      </c>
      <c r="AO710" s="168">
        <f>IF(A18taxstdlife="n/a","n/a",IF(AO$3&gt;(A18taxstdlife+$E710),((Input!$N$160+Input!$N$126)*$N$7)-SUM($N710:AN710),((Input!$N$160+Input!$N$126)*$N$7)/A18taxstdlife))</f>
        <v>0</v>
      </c>
      <c r="AP710" s="168">
        <f>IF(A18taxstdlife="n/a","n/a",IF(AP$3&gt;(A18taxstdlife+$E710),((Input!$N$160+Input!$N$126)*$N$7)-SUM($N710:AO710),((Input!$N$160+Input!$N$126)*$N$7)/A18taxstdlife))</f>
        <v>0</v>
      </c>
      <c r="AQ710" s="168">
        <f>IF(A18taxstdlife="n/a","n/a",IF(AQ$3&gt;(A18taxstdlife+$E710),((Input!$N$160+Input!$N$126)*$N$7)-SUM($N710:AP710),((Input!$N$160+Input!$N$126)*$N$7)/A18taxstdlife))</f>
        <v>0</v>
      </c>
      <c r="AR710" s="168">
        <f>IF(A18taxstdlife="n/a","n/a",IF(AR$3&gt;(A18taxstdlife+$E710),((Input!$N$160+Input!$N$126)*$N$7)-SUM($N710:AQ710),((Input!$N$160+Input!$N$126)*$N$7)/A18taxstdlife))</f>
        <v>0</v>
      </c>
      <c r="AS710" s="168">
        <f>IF(A18taxstdlife="n/a","n/a",IF(AS$3&gt;(A18taxstdlife+$E710),((Input!$N$160+Input!$N$126)*$N$7)-SUM($N710:AR710),((Input!$N$160+Input!$N$126)*$N$7)/A18taxstdlife))</f>
        <v>0</v>
      </c>
      <c r="AT710" s="168">
        <f>IF(A18taxstdlife="n/a","n/a",IF(AT$3&gt;(A18taxstdlife+$E710),((Input!$N$160+Input!$N$126)*$N$7)-SUM($N710:AS710),((Input!$N$160+Input!$N$126)*$N$7)/A18taxstdlife))</f>
        <v>0</v>
      </c>
      <c r="AU710" s="168">
        <f>IF(A18taxstdlife="n/a","n/a",IF(AU$3&gt;(A18taxstdlife+$E710),((Input!$N$160+Input!$N$126)*$N$7)-SUM($N710:AT710),((Input!$N$160+Input!$N$126)*$N$7)/A18taxstdlife))</f>
        <v>0</v>
      </c>
      <c r="AV710" s="168">
        <f>IF(A18taxstdlife="n/a","n/a",IF(AV$3&gt;(A18taxstdlife+$E710),((Input!$N$160+Input!$N$126)*$N$7)-SUM($N710:AU710),((Input!$N$160+Input!$N$126)*$N$7)/A18taxstdlife))</f>
        <v>0</v>
      </c>
      <c r="AW710" s="168">
        <f>IF(A18taxstdlife="n/a","n/a",IF(AW$3&gt;(A18taxstdlife+$E710),((Input!$N$160+Input!$N$126)*$N$7)-SUM($N710:AV710),((Input!$N$160+Input!$N$126)*$N$7)/A18taxstdlife))</f>
        <v>0</v>
      </c>
      <c r="AX710" s="168">
        <f>IF(A18taxstdlife="n/a","n/a",IF(AX$3&gt;(A18taxstdlife+$E710),((Input!$N$160+Input!$N$126)*$N$7)-SUM($N710:AW710),((Input!$N$160+Input!$N$126)*$N$7)/A18taxstdlife))</f>
        <v>0</v>
      </c>
      <c r="AY710" s="168">
        <f>IF(A18taxstdlife="n/a","n/a",IF(AY$3&gt;(A18taxstdlife+$E710),((Input!$N$160+Input!$N$126)*$N$7)-SUM($N710:AX710),((Input!$N$160+Input!$N$126)*$N$7)/A18taxstdlife))</f>
        <v>0</v>
      </c>
      <c r="AZ710" s="168">
        <f>IF(A18taxstdlife="n/a","n/a",IF(AZ$3&gt;(A18taxstdlife+$E710),((Input!$N$160+Input!$N$126)*$N$7)-SUM($N710:AY710),((Input!$N$160+Input!$N$126)*$N$7)/A18taxstdlife))</f>
        <v>0</v>
      </c>
      <c r="BA710" s="168">
        <f>IF(A18taxstdlife="n/a","n/a",IF(BA$3&gt;(A18taxstdlife+$E710),((Input!$N$160+Input!$N$126)*$N$7)-SUM($N710:AZ710),((Input!$N$160+Input!$N$126)*$N$7)/A18taxstdlife))</f>
        <v>0</v>
      </c>
      <c r="BB710" s="168">
        <f>IF(A18taxstdlife="n/a","n/a",IF(BB$3&gt;(A18taxstdlife+$E710),((Input!$N$160+Input!$N$126)*$N$7)-SUM($N710:BA710),((Input!$N$160+Input!$N$126)*$N$7)/A18taxstdlife))</f>
        <v>0</v>
      </c>
      <c r="BC710" s="168">
        <f>IF(A18taxstdlife="n/a","n/a",IF(BC$3&gt;(A18taxstdlife+$E710),((Input!$N$160+Input!$N$126)*$N$7)-SUM($N710:BB710),((Input!$N$160+Input!$N$126)*$N$7)/A18taxstdlife))</f>
        <v>0</v>
      </c>
      <c r="BD710" s="168">
        <f>IF(A18taxstdlife="n/a","n/a",IF(BD$3&gt;(A18taxstdlife+$E710),((Input!$N$160+Input!$N$126)*$N$7)-SUM($N710:BC710),((Input!$N$160+Input!$N$126)*$N$7)/A18taxstdlife))</f>
        <v>0</v>
      </c>
      <c r="BE710" s="168">
        <f>IF(A18taxstdlife="n/a","n/a",IF(BE$3&gt;(A18taxstdlife+$E710),((Input!$N$160+Input!$N$126)*$N$7)-SUM($N710:BD710),((Input!$N$160+Input!$N$126)*$N$7)/A18taxstdlife))</f>
        <v>0</v>
      </c>
      <c r="BF710" s="168">
        <f>IF(A18taxstdlife="n/a","n/a",IF(BF$3&gt;(A18taxstdlife+$E710),((Input!$N$160+Input!$N$126)*$N$7)-SUM($N710:BE710),((Input!$N$160+Input!$N$126)*$N$7)/A18taxstdlife))</f>
        <v>0</v>
      </c>
      <c r="BG710" s="168">
        <f>IF(A18taxstdlife="n/a","n/a",IF(BG$3&gt;(A18taxstdlife+$E710),((Input!$N$160+Input!$N$126)*$N$7)-SUM($N710:BF710),((Input!$N$160+Input!$N$126)*$N$7)/A18taxstdlife))</f>
        <v>0</v>
      </c>
      <c r="BH710" s="168">
        <f>IF(A18taxstdlife="n/a","n/a",IF(BH$3&gt;(A18taxstdlife+$E710),((Input!$N$160+Input!$N$126)*$N$7)-SUM($N710:BG710),((Input!$N$160+Input!$N$126)*$N$7)/A18taxstdlife))</f>
        <v>0</v>
      </c>
      <c r="BI710" s="168">
        <f>IF(A18taxstdlife="n/a","n/a",IF(BI$3&gt;(A18taxstdlife+$E710),((Input!$N$160+Input!$N$126)*$N$7)-SUM($N710:BH710),((Input!$N$160+Input!$N$126)*$N$7)/A18taxstdlife))</f>
        <v>0</v>
      </c>
      <c r="BJ710" s="20"/>
      <c r="BK710" s="20"/>
      <c r="BL710"/>
      <c r="BM710"/>
      <c r="BN710"/>
      <c r="BO710"/>
      <c r="BP710"/>
      <c r="BQ710"/>
      <c r="BR710"/>
      <c r="BS710"/>
      <c r="BT710"/>
      <c r="BU710"/>
      <c r="BV710"/>
      <c r="BW710"/>
      <c r="BX710"/>
      <c r="BY710"/>
      <c r="BZ710"/>
      <c r="CA710"/>
      <c r="CB710"/>
      <c r="CC710"/>
      <c r="CD710"/>
      <c r="CE710"/>
      <c r="CF710"/>
      <c r="CG710"/>
      <c r="CH710"/>
      <c r="CI710"/>
      <c r="CJ710"/>
      <c r="CK710"/>
      <c r="CL710"/>
      <c r="CM710"/>
      <c r="CN710"/>
      <c r="CO710"/>
      <c r="CP710"/>
      <c r="CQ710"/>
      <c r="CR710"/>
      <c r="CS710"/>
      <c r="CT710"/>
      <c r="CU710"/>
      <c r="CV710"/>
      <c r="CW710"/>
      <c r="CX710"/>
      <c r="CY710"/>
      <c r="CZ710"/>
      <c r="DA710"/>
      <c r="DB710"/>
      <c r="DC710"/>
      <c r="DD710"/>
      <c r="DE710"/>
      <c r="DF710"/>
      <c r="DG710"/>
      <c r="DH710"/>
      <c r="DI710"/>
      <c r="DJ710"/>
      <c r="DK710"/>
      <c r="DL710"/>
      <c r="DM710"/>
      <c r="DN710"/>
      <c r="DO710"/>
      <c r="DP710"/>
      <c r="DQ710"/>
      <c r="DR710"/>
      <c r="DS710"/>
      <c r="DT710"/>
      <c r="DU710"/>
      <c r="DV710"/>
      <c r="DW710"/>
      <c r="DX710"/>
      <c r="DY710"/>
      <c r="DZ710"/>
      <c r="EA710"/>
      <c r="EB710"/>
      <c r="EC710"/>
      <c r="ED710"/>
      <c r="EE710"/>
      <c r="EF710"/>
      <c r="EG710"/>
      <c r="EH710"/>
      <c r="EI710"/>
      <c r="EJ710"/>
      <c r="EK710"/>
      <c r="EL710"/>
      <c r="EM710"/>
      <c r="EN710"/>
      <c r="EO710"/>
      <c r="EP710"/>
      <c r="EQ710"/>
      <c r="ER710"/>
      <c r="ES710"/>
      <c r="ET710"/>
      <c r="EU710"/>
      <c r="EV710"/>
      <c r="EW710"/>
      <c r="EX710"/>
      <c r="EY710"/>
      <c r="EZ710"/>
      <c r="FA710"/>
      <c r="FB710"/>
      <c r="FC710"/>
      <c r="FD710"/>
      <c r="FE710"/>
      <c r="FF710"/>
      <c r="FG710"/>
      <c r="FH710"/>
      <c r="FI710"/>
      <c r="FJ710"/>
      <c r="FK710"/>
      <c r="FL710"/>
      <c r="FM710"/>
      <c r="FN710"/>
      <c r="FO710"/>
      <c r="FP710"/>
      <c r="FQ710"/>
      <c r="FR710"/>
      <c r="FS710"/>
      <c r="FT710"/>
      <c r="FU710"/>
      <c r="FV710"/>
      <c r="FW710"/>
      <c r="FX710"/>
      <c r="FY710"/>
      <c r="FZ710"/>
      <c r="GA710"/>
      <c r="GB710"/>
      <c r="GC710"/>
      <c r="GD710"/>
      <c r="GE710"/>
      <c r="GF710"/>
      <c r="GG710"/>
      <c r="GH710"/>
      <c r="GI710"/>
      <c r="GJ710"/>
      <c r="GK710"/>
      <c r="GL710"/>
      <c r="GM710"/>
      <c r="GN710"/>
      <c r="GO710"/>
      <c r="GP710"/>
      <c r="GQ710"/>
      <c r="GR710"/>
      <c r="GS710"/>
      <c r="GT710"/>
      <c r="GU710"/>
      <c r="GV710"/>
      <c r="GW710"/>
      <c r="GX710"/>
      <c r="GY710"/>
      <c r="GZ710"/>
      <c r="HA710"/>
      <c r="HB710"/>
      <c r="HC710"/>
      <c r="HD710"/>
      <c r="HE710"/>
      <c r="HF710"/>
      <c r="HG710"/>
      <c r="HH710"/>
      <c r="HI710"/>
      <c r="HJ710"/>
      <c r="HK710"/>
      <c r="HL710"/>
      <c r="HM710"/>
      <c r="HN710"/>
      <c r="HO710"/>
      <c r="HP710"/>
      <c r="HQ710"/>
      <c r="HR710"/>
      <c r="HS710"/>
      <c r="HT710"/>
      <c r="HU710"/>
      <c r="HV710"/>
      <c r="HW710"/>
      <c r="HX710"/>
      <c r="HY710"/>
      <c r="HZ710"/>
      <c r="IA710"/>
      <c r="IB710"/>
      <c r="IC710"/>
      <c r="ID710"/>
      <c r="IE710"/>
      <c r="IF710"/>
      <c r="IG710"/>
      <c r="IH710"/>
      <c r="II710"/>
      <c r="IJ710"/>
      <c r="IK710"/>
      <c r="IL710"/>
      <c r="IM710"/>
      <c r="IN710"/>
      <c r="IO710"/>
      <c r="IP710"/>
      <c r="IQ710"/>
      <c r="IR710"/>
      <c r="IS710"/>
      <c r="IT710"/>
      <c r="IU710"/>
      <c r="IV710"/>
    </row>
    <row r="711" spans="1:256" s="5" customFormat="1" hidden="1" outlineLevel="2">
      <c r="A711" s="20"/>
      <c r="B711" s="20"/>
      <c r="C711" s="38"/>
      <c r="D711" s="641"/>
      <c r="E711" s="287">
        <v>9</v>
      </c>
      <c r="F711" s="40"/>
      <c r="G711" s="313"/>
      <c r="H711" s="315"/>
      <c r="I711" s="315"/>
      <c r="J711" s="315"/>
      <c r="K711" s="315"/>
      <c r="L711" s="315"/>
      <c r="M711" s="315"/>
      <c r="N711" s="315"/>
      <c r="O711" s="314"/>
      <c r="P711" s="168">
        <f>IF(A18taxstdlife="n/a","n/a",IF(P$3&gt;(A18taxstdlife+$E711),((Input!$O$160+Input!$O$126)*$O$7)-SUM($O711:O711),((Input!$O$160+Input!$O$126)*$O$7)/A18taxstdlife))</f>
        <v>0</v>
      </c>
      <c r="Q711" s="168">
        <f>IF(A18taxstdlife="n/a","n/a",IF(Q$3&gt;(A18taxstdlife+$E711),((Input!$O$160+Input!$O$126)*$O$7)-SUM($O711:P711),((Input!$O$160+Input!$O$126)*$O$7)/A18taxstdlife))</f>
        <v>0</v>
      </c>
      <c r="R711" s="168">
        <f>IF(A18taxstdlife="n/a","n/a",IF(R$3&gt;(A18taxstdlife+$E711),((Input!$O$160+Input!$O$126)*$O$7)-SUM($O711:Q711),((Input!$O$160+Input!$O$126)*$O$7)/A18taxstdlife))</f>
        <v>0</v>
      </c>
      <c r="S711" s="168">
        <f>IF(A18taxstdlife="n/a","n/a",IF(S$3&gt;(A18taxstdlife+$E711),((Input!$O$160+Input!$O$126)*$O$7)-SUM($O711:R711),((Input!$O$160+Input!$O$126)*$O$7)/A18taxstdlife))</f>
        <v>0</v>
      </c>
      <c r="T711" s="168">
        <f>IF(A18taxstdlife="n/a","n/a",IF(T$3&gt;(A18taxstdlife+$E711),((Input!$O$160+Input!$O$126)*$O$7)-SUM($O711:S711),((Input!$O$160+Input!$O$126)*$O$7)/A18taxstdlife))</f>
        <v>0</v>
      </c>
      <c r="U711" s="168">
        <f>IF(A18taxstdlife="n/a","n/a",IF(U$3&gt;(A18taxstdlife+$E711),((Input!$O$160+Input!$O$126)*$O$7)-SUM($O711:T711),((Input!$O$160+Input!$O$126)*$O$7)/A18taxstdlife))</f>
        <v>0</v>
      </c>
      <c r="V711" s="168">
        <f>IF(A18taxstdlife="n/a","n/a",IF(V$3&gt;(A18taxstdlife+$E711),((Input!$O$160+Input!$O$126)*$O$7)-SUM($O711:U711),((Input!$O$160+Input!$O$126)*$O$7)/A18taxstdlife))</f>
        <v>0</v>
      </c>
      <c r="W711" s="168">
        <f>IF(A18taxstdlife="n/a","n/a",IF(W$3&gt;(A18taxstdlife+$E711),((Input!$O$160+Input!$O$126)*$O$7)-SUM($O711:V711),((Input!$O$160+Input!$O$126)*$O$7)/A18taxstdlife))</f>
        <v>0</v>
      </c>
      <c r="X711" s="168">
        <f>IF(A18taxstdlife="n/a","n/a",IF(X$3&gt;(A18taxstdlife+$E711),((Input!$O$160+Input!$O$126)*$O$7)-SUM($O711:W711),((Input!$O$160+Input!$O$126)*$O$7)/A18taxstdlife))</f>
        <v>0</v>
      </c>
      <c r="Y711" s="168">
        <f>IF(A18taxstdlife="n/a","n/a",IF(Y$3&gt;(A18taxstdlife+$E711),((Input!$O$160+Input!$O$126)*$O$7)-SUM($O711:X711),((Input!$O$160+Input!$O$126)*$O$7)/A18taxstdlife))</f>
        <v>0</v>
      </c>
      <c r="Z711" s="168">
        <f>IF(A18taxstdlife="n/a","n/a",IF(Z$3&gt;(A18taxstdlife+$E711),((Input!$O$160+Input!$O$126)*$O$7)-SUM($O711:Y711),((Input!$O$160+Input!$O$126)*$O$7)/A18taxstdlife))</f>
        <v>0</v>
      </c>
      <c r="AA711" s="168">
        <f>IF(A18taxstdlife="n/a","n/a",IF(AA$3&gt;(A18taxstdlife+$E711),((Input!$O$160+Input!$O$126)*$O$7)-SUM($O711:Z711),((Input!$O$160+Input!$O$126)*$O$7)/A18taxstdlife))</f>
        <v>0</v>
      </c>
      <c r="AB711" s="168">
        <f>IF(A18taxstdlife="n/a","n/a",IF(AB$3&gt;(A18taxstdlife+$E711),((Input!$O$160+Input!$O$126)*$O$7)-SUM($O711:AA711),((Input!$O$160+Input!$O$126)*$O$7)/A18taxstdlife))</f>
        <v>0</v>
      </c>
      <c r="AC711" s="168">
        <f>IF(A18taxstdlife="n/a","n/a",IF(AC$3&gt;(A18taxstdlife+$E711),((Input!$O$160+Input!$O$126)*$O$7)-SUM($O711:AB711),((Input!$O$160+Input!$O$126)*$O$7)/A18taxstdlife))</f>
        <v>0</v>
      </c>
      <c r="AD711" s="168">
        <f>IF(A18taxstdlife="n/a","n/a",IF(AD$3&gt;(A18taxstdlife+$E711),((Input!$O$160+Input!$O$126)*$O$7)-SUM($O711:AC711),((Input!$O$160+Input!$O$126)*$O$7)/A18taxstdlife))</f>
        <v>0</v>
      </c>
      <c r="AE711" s="168">
        <f>IF(A18taxstdlife="n/a","n/a",IF(AE$3&gt;(A18taxstdlife+$E711),((Input!$O$160+Input!$O$126)*$O$7)-SUM($O711:AD711),((Input!$O$160+Input!$O$126)*$O$7)/A18taxstdlife))</f>
        <v>0</v>
      </c>
      <c r="AF711" s="168">
        <f>IF(A18taxstdlife="n/a","n/a",IF(AF$3&gt;(A18taxstdlife+$E711),((Input!$O$160+Input!$O$126)*$O$7)-SUM($O711:AE711),((Input!$O$160+Input!$O$126)*$O$7)/A18taxstdlife))</f>
        <v>0</v>
      </c>
      <c r="AG711" s="168">
        <f>IF(A18taxstdlife="n/a","n/a",IF(AG$3&gt;(A18taxstdlife+$E711),((Input!$O$160+Input!$O$126)*$O$7)-SUM($O711:AF711),((Input!$O$160+Input!$O$126)*$O$7)/A18taxstdlife))</f>
        <v>0</v>
      </c>
      <c r="AH711" s="168">
        <f>IF(A18taxstdlife="n/a","n/a",IF(AH$3&gt;(A18taxstdlife+$E711),((Input!$O$160+Input!$O$126)*$O$7)-SUM($O711:AG711),((Input!$O$160+Input!$O$126)*$O$7)/A18taxstdlife))</f>
        <v>0</v>
      </c>
      <c r="AI711" s="168">
        <f>IF(A18taxstdlife="n/a","n/a",IF(AI$3&gt;(A18taxstdlife+$E711),((Input!$O$160+Input!$O$126)*$O$7)-SUM($O711:AH711),((Input!$O$160+Input!$O$126)*$O$7)/A18taxstdlife))</f>
        <v>0</v>
      </c>
      <c r="AJ711" s="168">
        <f>IF(A18taxstdlife="n/a","n/a",IF(AJ$3&gt;(A18taxstdlife+$E711),((Input!$O$160+Input!$O$126)*$O$7)-SUM($O711:AI711),((Input!$O$160+Input!$O$126)*$O$7)/A18taxstdlife))</f>
        <v>0</v>
      </c>
      <c r="AK711" s="168">
        <f>IF(A18taxstdlife="n/a","n/a",IF(AK$3&gt;(A18taxstdlife+$E711),((Input!$O$160+Input!$O$126)*$O$7)-SUM($O711:AJ711),((Input!$O$160+Input!$O$126)*$O$7)/A18taxstdlife))</f>
        <v>0</v>
      </c>
      <c r="AL711" s="168">
        <f>IF(A18taxstdlife="n/a","n/a",IF(AL$3&gt;(A18taxstdlife+$E711),((Input!$O$160+Input!$O$126)*$O$7)-SUM($O711:AK711),((Input!$O$160+Input!$O$126)*$O$7)/A18taxstdlife))</f>
        <v>0</v>
      </c>
      <c r="AM711" s="168">
        <f>IF(A18taxstdlife="n/a","n/a",IF(AM$3&gt;(A18taxstdlife+$E711),((Input!$O$160+Input!$O$126)*$O$7)-SUM($O711:AL711),((Input!$O$160+Input!$O$126)*$O$7)/A18taxstdlife))</f>
        <v>0</v>
      </c>
      <c r="AN711" s="168">
        <f>IF(A18taxstdlife="n/a","n/a",IF(AN$3&gt;(A18taxstdlife+$E711),((Input!$O$160+Input!$O$126)*$O$7)-SUM($O711:AM711),((Input!$O$160+Input!$O$126)*$O$7)/A18taxstdlife))</f>
        <v>0</v>
      </c>
      <c r="AO711" s="168">
        <f>IF(A18taxstdlife="n/a","n/a",IF(AO$3&gt;(A18taxstdlife+$E711),((Input!$O$160+Input!$O$126)*$O$7)-SUM($O711:AN711),((Input!$O$160+Input!$O$126)*$O$7)/A18taxstdlife))</f>
        <v>0</v>
      </c>
      <c r="AP711" s="168">
        <f>IF(A18taxstdlife="n/a","n/a",IF(AP$3&gt;(A18taxstdlife+$E711),((Input!$O$160+Input!$O$126)*$O$7)-SUM($O711:AO711),((Input!$O$160+Input!$O$126)*$O$7)/A18taxstdlife))</f>
        <v>0</v>
      </c>
      <c r="AQ711" s="168">
        <f>IF(A18taxstdlife="n/a","n/a",IF(AQ$3&gt;(A18taxstdlife+$E711),((Input!$O$160+Input!$O$126)*$O$7)-SUM($O711:AP711),((Input!$O$160+Input!$O$126)*$O$7)/A18taxstdlife))</f>
        <v>0</v>
      </c>
      <c r="AR711" s="168">
        <f>IF(A18taxstdlife="n/a","n/a",IF(AR$3&gt;(A18taxstdlife+$E711),((Input!$O$160+Input!$O$126)*$O$7)-SUM($O711:AQ711),((Input!$O$160+Input!$O$126)*$O$7)/A18taxstdlife))</f>
        <v>0</v>
      </c>
      <c r="AS711" s="168">
        <f>IF(A18taxstdlife="n/a","n/a",IF(AS$3&gt;(A18taxstdlife+$E711),((Input!$O$160+Input!$O$126)*$O$7)-SUM($O711:AR711),((Input!$O$160+Input!$O$126)*$O$7)/A18taxstdlife))</f>
        <v>0</v>
      </c>
      <c r="AT711" s="168">
        <f>IF(A18taxstdlife="n/a","n/a",IF(AT$3&gt;(A18taxstdlife+$E711),((Input!$O$160+Input!$O$126)*$O$7)-SUM($O711:AS711),((Input!$O$160+Input!$O$126)*$O$7)/A18taxstdlife))</f>
        <v>0</v>
      </c>
      <c r="AU711" s="168">
        <f>IF(A18taxstdlife="n/a","n/a",IF(AU$3&gt;(A18taxstdlife+$E711),((Input!$O$160+Input!$O$126)*$O$7)-SUM($O711:AT711),((Input!$O$160+Input!$O$126)*$O$7)/A18taxstdlife))</f>
        <v>0</v>
      </c>
      <c r="AV711" s="168">
        <f>IF(A18taxstdlife="n/a","n/a",IF(AV$3&gt;(A18taxstdlife+$E711),((Input!$O$160+Input!$O$126)*$O$7)-SUM($O711:AU711),((Input!$O$160+Input!$O$126)*$O$7)/A18taxstdlife))</f>
        <v>0</v>
      </c>
      <c r="AW711" s="168">
        <f>IF(A18taxstdlife="n/a","n/a",IF(AW$3&gt;(A18taxstdlife+$E711),((Input!$O$160+Input!$O$126)*$O$7)-SUM($O711:AV711),((Input!$O$160+Input!$O$126)*$O$7)/A18taxstdlife))</f>
        <v>0</v>
      </c>
      <c r="AX711" s="168">
        <f>IF(A18taxstdlife="n/a","n/a",IF(AX$3&gt;(A18taxstdlife+$E711),((Input!$O$160+Input!$O$126)*$O$7)-SUM($O711:AW711),((Input!$O$160+Input!$O$126)*$O$7)/A18taxstdlife))</f>
        <v>0</v>
      </c>
      <c r="AY711" s="168">
        <f>IF(A18taxstdlife="n/a","n/a",IF(AY$3&gt;(A18taxstdlife+$E711),((Input!$O$160+Input!$O$126)*$O$7)-SUM($O711:AX711),((Input!$O$160+Input!$O$126)*$O$7)/A18taxstdlife))</f>
        <v>0</v>
      </c>
      <c r="AZ711" s="168">
        <f>IF(A18taxstdlife="n/a","n/a",IF(AZ$3&gt;(A18taxstdlife+$E711),((Input!$O$160+Input!$O$126)*$O$7)-SUM($O711:AY711),((Input!$O$160+Input!$O$126)*$O$7)/A18taxstdlife))</f>
        <v>0</v>
      </c>
      <c r="BA711" s="168">
        <f>IF(A18taxstdlife="n/a","n/a",IF(BA$3&gt;(A18taxstdlife+$E711),((Input!$O$160+Input!$O$126)*$O$7)-SUM($O711:AZ711),((Input!$O$160+Input!$O$126)*$O$7)/A18taxstdlife))</f>
        <v>0</v>
      </c>
      <c r="BB711" s="168">
        <f>IF(A18taxstdlife="n/a","n/a",IF(BB$3&gt;(A18taxstdlife+$E711),((Input!$O$160+Input!$O$126)*$O$7)-SUM($O711:BA711),((Input!$O$160+Input!$O$126)*$O$7)/A18taxstdlife))</f>
        <v>0</v>
      </c>
      <c r="BC711" s="168">
        <f>IF(A18taxstdlife="n/a","n/a",IF(BC$3&gt;(A18taxstdlife+$E711),((Input!$O$160+Input!$O$126)*$O$7)-SUM($O711:BB711),((Input!$O$160+Input!$O$126)*$O$7)/A18taxstdlife))</f>
        <v>0</v>
      </c>
      <c r="BD711" s="168">
        <f>IF(A18taxstdlife="n/a","n/a",IF(BD$3&gt;(A18taxstdlife+$E711),((Input!$O$160+Input!$O$126)*$O$7)-SUM($O711:BC711),((Input!$O$160+Input!$O$126)*$O$7)/A18taxstdlife))</f>
        <v>0</v>
      </c>
      <c r="BE711" s="168">
        <f>IF(A18taxstdlife="n/a","n/a",IF(BE$3&gt;(A18taxstdlife+$E711),((Input!$O$160+Input!$O$126)*$O$7)-SUM($O711:BD711),((Input!$O$160+Input!$O$126)*$O$7)/A18taxstdlife))</f>
        <v>0</v>
      </c>
      <c r="BF711" s="168">
        <f>IF(A18taxstdlife="n/a","n/a",IF(BF$3&gt;(A18taxstdlife+$E711),((Input!$O$160+Input!$O$126)*$O$7)-SUM($O711:BE711),((Input!$O$160+Input!$O$126)*$O$7)/A18taxstdlife))</f>
        <v>0</v>
      </c>
      <c r="BG711" s="168">
        <f>IF(A18taxstdlife="n/a","n/a",IF(BG$3&gt;(A18taxstdlife+$E711),((Input!$O$160+Input!$O$126)*$O$7)-SUM($O711:BF711),((Input!$O$160+Input!$O$126)*$O$7)/A18taxstdlife))</f>
        <v>0</v>
      </c>
      <c r="BH711" s="168">
        <f>IF(A18taxstdlife="n/a","n/a",IF(BH$3&gt;(A18taxstdlife+$E711),((Input!$O$160+Input!$O$126)*$O$7)-SUM($O711:BG711),((Input!$O$160+Input!$O$126)*$O$7)/A18taxstdlife))</f>
        <v>0</v>
      </c>
      <c r="BI711" s="168">
        <f>IF(A18taxstdlife="n/a","n/a",IF(BI$3&gt;(A18taxstdlife+$E711),((Input!$O$160+Input!$O$126)*$O$7)-SUM($O711:BH711),((Input!$O$160+Input!$O$126)*$O$7)/A18taxstdlife))</f>
        <v>0</v>
      </c>
      <c r="BJ711" s="20"/>
      <c r="BK711" s="20"/>
      <c r="BL711"/>
      <c r="BM711"/>
      <c r="BN711"/>
      <c r="BO711"/>
      <c r="BP711"/>
      <c r="BQ711"/>
      <c r="BR711"/>
      <c r="BS711"/>
      <c r="BT711"/>
      <c r="BU711"/>
      <c r="BV711"/>
      <c r="BW711"/>
      <c r="BX711"/>
      <c r="BY711"/>
      <c r="BZ711"/>
      <c r="CA711"/>
      <c r="CB711"/>
      <c r="CC711"/>
      <c r="CD711"/>
      <c r="CE711"/>
      <c r="CF711"/>
      <c r="CG711"/>
      <c r="CH711"/>
      <c r="CI711"/>
      <c r="CJ711"/>
      <c r="CK711"/>
      <c r="CL711"/>
      <c r="CM711"/>
      <c r="CN711"/>
      <c r="CO711"/>
      <c r="CP711"/>
      <c r="CQ711"/>
      <c r="CR711"/>
      <c r="CS711"/>
      <c r="CT711"/>
      <c r="CU711"/>
      <c r="CV711"/>
      <c r="CW711"/>
      <c r="CX711"/>
      <c r="CY711"/>
      <c r="CZ711"/>
      <c r="DA711"/>
      <c r="DB711"/>
      <c r="DC711"/>
      <c r="DD711"/>
      <c r="DE711"/>
      <c r="DF711"/>
      <c r="DG711"/>
      <c r="DH711"/>
      <c r="DI711"/>
      <c r="DJ711"/>
      <c r="DK711"/>
      <c r="DL711"/>
      <c r="DM711"/>
      <c r="DN711"/>
      <c r="DO711"/>
      <c r="DP711"/>
      <c r="DQ711"/>
      <c r="DR711"/>
      <c r="DS711"/>
      <c r="DT711"/>
      <c r="DU711"/>
      <c r="DV711"/>
      <c r="DW711"/>
      <c r="DX711"/>
      <c r="DY711"/>
      <c r="DZ711"/>
      <c r="EA711"/>
      <c r="EB711"/>
      <c r="EC711"/>
      <c r="ED711"/>
      <c r="EE711"/>
      <c r="EF711"/>
      <c r="EG711"/>
      <c r="EH711"/>
      <c r="EI711"/>
      <c r="EJ711"/>
      <c r="EK711"/>
      <c r="EL711"/>
      <c r="EM711"/>
      <c r="EN711"/>
      <c r="EO711"/>
      <c r="EP711"/>
      <c r="EQ711"/>
      <c r="ER711"/>
      <c r="ES711"/>
      <c r="ET711"/>
      <c r="EU711"/>
      <c r="EV711"/>
      <c r="EW711"/>
      <c r="EX711"/>
      <c r="EY711"/>
      <c r="EZ711"/>
      <c r="FA711"/>
      <c r="FB711"/>
      <c r="FC711"/>
      <c r="FD711"/>
      <c r="FE711"/>
      <c r="FF711"/>
      <c r="FG711"/>
      <c r="FH711"/>
      <c r="FI711"/>
      <c r="FJ711"/>
      <c r="FK711"/>
      <c r="FL711"/>
      <c r="FM711"/>
      <c r="FN711"/>
      <c r="FO711"/>
      <c r="FP711"/>
      <c r="FQ711"/>
      <c r="FR711"/>
      <c r="FS711"/>
      <c r="FT711"/>
      <c r="FU711"/>
      <c r="FV711"/>
      <c r="FW711"/>
      <c r="FX711"/>
      <c r="FY711"/>
      <c r="FZ711"/>
      <c r="GA711"/>
      <c r="GB711"/>
      <c r="GC711"/>
      <c r="GD711"/>
      <c r="GE711"/>
      <c r="GF711"/>
      <c r="GG711"/>
      <c r="GH711"/>
      <c r="GI711"/>
      <c r="GJ711"/>
      <c r="GK711"/>
      <c r="GL711"/>
      <c r="GM711"/>
      <c r="GN711"/>
      <c r="GO711"/>
      <c r="GP711"/>
      <c r="GQ711"/>
      <c r="GR711"/>
      <c r="GS711"/>
      <c r="GT711"/>
      <c r="GU711"/>
      <c r="GV711"/>
      <c r="GW711"/>
      <c r="GX711"/>
      <c r="GY711"/>
      <c r="GZ711"/>
      <c r="HA711"/>
      <c r="HB711"/>
      <c r="HC711"/>
      <c r="HD711"/>
      <c r="HE711"/>
      <c r="HF711"/>
      <c r="HG711"/>
      <c r="HH711"/>
      <c r="HI711"/>
      <c r="HJ711"/>
      <c r="HK711"/>
      <c r="HL711"/>
      <c r="HM711"/>
      <c r="HN711"/>
      <c r="HO711"/>
      <c r="HP711"/>
      <c r="HQ711"/>
      <c r="HR711"/>
      <c r="HS711"/>
      <c r="HT711"/>
      <c r="HU711"/>
      <c r="HV711"/>
      <c r="HW711"/>
      <c r="HX711"/>
      <c r="HY711"/>
      <c r="HZ711"/>
      <c r="IA711"/>
      <c r="IB711"/>
      <c r="IC711"/>
      <c r="ID711"/>
      <c r="IE711"/>
      <c r="IF711"/>
      <c r="IG711"/>
      <c r="IH711"/>
      <c r="II711"/>
      <c r="IJ711"/>
      <c r="IK711"/>
      <c r="IL711"/>
      <c r="IM711"/>
      <c r="IN711"/>
      <c r="IO711"/>
      <c r="IP711"/>
      <c r="IQ711"/>
      <c r="IR711"/>
      <c r="IS711"/>
      <c r="IT711"/>
      <c r="IU711"/>
      <c r="IV711"/>
    </row>
    <row r="712" spans="1:256" s="5" customFormat="1" hidden="1" outlineLevel="2">
      <c r="A712" s="20"/>
      <c r="B712" s="20"/>
      <c r="C712" s="38"/>
      <c r="D712" s="641"/>
      <c r="E712" s="288">
        <v>10</v>
      </c>
      <c r="F712" s="40"/>
      <c r="G712" s="313"/>
      <c r="H712" s="315"/>
      <c r="I712" s="315"/>
      <c r="J712" s="315"/>
      <c r="K712" s="315"/>
      <c r="L712" s="315"/>
      <c r="M712" s="315"/>
      <c r="N712" s="315"/>
      <c r="O712" s="315"/>
      <c r="P712" s="314"/>
      <c r="Q712" s="168">
        <f>IF(A18taxstdlife="n/a","n/a",IF(Q$3&gt;(A18taxstdlife+$E712),((Input!$P$160+Input!$P$126)*$P$7)-SUM($P712:P712),((Input!$P$160+Input!$P$126)*$P$7)/A18taxstdlife))</f>
        <v>0</v>
      </c>
      <c r="R712" s="168">
        <f>IF(A18taxstdlife="n/a","n/a",IF(R$3&gt;(A18taxstdlife+$E712),((Input!$P$160+Input!$P$126)*$P$7)-SUM($P712:Q712),((Input!$P$160+Input!$P$126)*$P$7)/A18taxstdlife))</f>
        <v>0</v>
      </c>
      <c r="S712" s="168">
        <f>IF(A18taxstdlife="n/a","n/a",IF(S$3&gt;(A18taxstdlife+$E712),((Input!$P$160+Input!$P$126)*$P$7)-SUM($P712:R712),((Input!$P$160+Input!$P$126)*$P$7)/A18taxstdlife))</f>
        <v>0</v>
      </c>
      <c r="T712" s="168">
        <f>IF(A18taxstdlife="n/a","n/a",IF(T$3&gt;(A18taxstdlife+$E712),((Input!$P$160+Input!$P$126)*$P$7)-SUM($P712:S712),((Input!$P$160+Input!$P$126)*$P$7)/A18taxstdlife))</f>
        <v>0</v>
      </c>
      <c r="U712" s="168">
        <f>IF(A18taxstdlife="n/a","n/a",IF(U$3&gt;(A18taxstdlife+$E712),((Input!$P$160+Input!$P$126)*$P$7)-SUM($P712:T712),((Input!$P$160+Input!$P$126)*$P$7)/A18taxstdlife))</f>
        <v>0</v>
      </c>
      <c r="V712" s="168">
        <f>IF(A18taxstdlife="n/a","n/a",IF(V$3&gt;(A18taxstdlife+$E712),((Input!$P$160+Input!$P$126)*$P$7)-SUM($P712:U712),((Input!$P$160+Input!$P$126)*$P$7)/A18taxstdlife))</f>
        <v>0</v>
      </c>
      <c r="W712" s="168">
        <f>IF(A18taxstdlife="n/a","n/a",IF(W$3&gt;(A18taxstdlife+$E712),((Input!$P$160+Input!$P$126)*$P$7)-SUM($P712:V712),((Input!$P$160+Input!$P$126)*$P$7)/A18taxstdlife))</f>
        <v>0</v>
      </c>
      <c r="X712" s="168">
        <f>IF(A18taxstdlife="n/a","n/a",IF(X$3&gt;(A18taxstdlife+$E712),((Input!$P$160+Input!$P$126)*$P$7)-SUM($P712:W712),((Input!$P$160+Input!$P$126)*$P$7)/A18taxstdlife))</f>
        <v>0</v>
      </c>
      <c r="Y712" s="168">
        <f>IF(A18taxstdlife="n/a","n/a",IF(Y$3&gt;(A18taxstdlife+$E712),((Input!$P$160+Input!$P$126)*$P$7)-SUM($P712:X712),((Input!$P$160+Input!$P$126)*$P$7)/A18taxstdlife))</f>
        <v>0</v>
      </c>
      <c r="Z712" s="168">
        <f>IF(A18taxstdlife="n/a","n/a",IF(Z$3&gt;(A18taxstdlife+$E712),((Input!$P$160+Input!$P$126)*$P$7)-SUM($P712:Y712),((Input!$P$160+Input!$P$126)*$P$7)/A18taxstdlife))</f>
        <v>0</v>
      </c>
      <c r="AA712" s="168">
        <f>IF(A18taxstdlife="n/a","n/a",IF(AA$3&gt;(A18taxstdlife+$E712),((Input!$P$160+Input!$P$126)*$P$7)-SUM($P712:Z712),((Input!$P$160+Input!$P$126)*$P$7)/A18taxstdlife))</f>
        <v>0</v>
      </c>
      <c r="AB712" s="168">
        <f>IF(A18taxstdlife="n/a","n/a",IF(AB$3&gt;(A18taxstdlife+$E712),((Input!$P$160+Input!$P$126)*$P$7)-SUM($P712:AA712),((Input!$P$160+Input!$P$126)*$P$7)/A18taxstdlife))</f>
        <v>0</v>
      </c>
      <c r="AC712" s="168">
        <f>IF(A18taxstdlife="n/a","n/a",IF(AC$3&gt;(A18taxstdlife+$E712),((Input!$P$160+Input!$P$126)*$P$7)-SUM($P712:AB712),((Input!$P$160+Input!$P$126)*$P$7)/A18taxstdlife))</f>
        <v>0</v>
      </c>
      <c r="AD712" s="168">
        <f>IF(A18taxstdlife="n/a","n/a",IF(AD$3&gt;(A18taxstdlife+$E712),((Input!$P$160+Input!$P$126)*$P$7)-SUM($P712:AC712),((Input!$P$160+Input!$P$126)*$P$7)/A18taxstdlife))</f>
        <v>0</v>
      </c>
      <c r="AE712" s="168">
        <f>IF(A18taxstdlife="n/a","n/a",IF(AE$3&gt;(A18taxstdlife+$E712),((Input!$P$160+Input!$P$126)*$P$7)-SUM($P712:AD712),((Input!$P$160+Input!$P$126)*$P$7)/A18taxstdlife))</f>
        <v>0</v>
      </c>
      <c r="AF712" s="168">
        <f>IF(A18taxstdlife="n/a","n/a",IF(AF$3&gt;(A18taxstdlife+$E712),((Input!$P$160+Input!$P$126)*$P$7)-SUM($P712:AE712),((Input!$P$160+Input!$P$126)*$P$7)/A18taxstdlife))</f>
        <v>0</v>
      </c>
      <c r="AG712" s="168">
        <f>IF(A18taxstdlife="n/a","n/a",IF(AG$3&gt;(A18taxstdlife+$E712),((Input!$P$160+Input!$P$126)*$P$7)-SUM($P712:AF712),((Input!$P$160+Input!$P$126)*$P$7)/A18taxstdlife))</f>
        <v>0</v>
      </c>
      <c r="AH712" s="168">
        <f>IF(A18taxstdlife="n/a","n/a",IF(AH$3&gt;(A18taxstdlife+$E712),((Input!$P$160+Input!$P$126)*$P$7)-SUM($P712:AG712),((Input!$P$160+Input!$P$126)*$P$7)/A18taxstdlife))</f>
        <v>0</v>
      </c>
      <c r="AI712" s="168">
        <f>IF(A18taxstdlife="n/a","n/a",IF(AI$3&gt;(A18taxstdlife+$E712),((Input!$P$160+Input!$P$126)*$P$7)-SUM($P712:AH712),((Input!$P$160+Input!$P$126)*$P$7)/A18taxstdlife))</f>
        <v>0</v>
      </c>
      <c r="AJ712" s="168">
        <f>IF(A18taxstdlife="n/a","n/a",IF(AJ$3&gt;(A18taxstdlife+$E712),((Input!$P$160+Input!$P$126)*$P$7)-SUM($P712:AI712),((Input!$P$160+Input!$P$126)*$P$7)/A18taxstdlife))</f>
        <v>0</v>
      </c>
      <c r="AK712" s="168">
        <f>IF(A18taxstdlife="n/a","n/a",IF(AK$3&gt;(A18taxstdlife+$E712),((Input!$P$160+Input!$P$126)*$P$7)-SUM($P712:AJ712),((Input!$P$160+Input!$P$126)*$P$7)/A18taxstdlife))</f>
        <v>0</v>
      </c>
      <c r="AL712" s="168">
        <f>IF(A18taxstdlife="n/a","n/a",IF(AL$3&gt;(A18taxstdlife+$E712),((Input!$P$160+Input!$P$126)*$P$7)-SUM($P712:AK712),((Input!$P$160+Input!$P$126)*$P$7)/A18taxstdlife))</f>
        <v>0</v>
      </c>
      <c r="AM712" s="168">
        <f>IF(A18taxstdlife="n/a","n/a",IF(AM$3&gt;(A18taxstdlife+$E712),((Input!$P$160+Input!$P$126)*$P$7)-SUM($P712:AL712),((Input!$P$160+Input!$P$126)*$P$7)/A18taxstdlife))</f>
        <v>0</v>
      </c>
      <c r="AN712" s="168">
        <f>IF(A18taxstdlife="n/a","n/a",IF(AN$3&gt;(A18taxstdlife+$E712),((Input!$P$160+Input!$P$126)*$P$7)-SUM($P712:AM712),((Input!$P$160+Input!$P$126)*$P$7)/A18taxstdlife))</f>
        <v>0</v>
      </c>
      <c r="AO712" s="168">
        <f>IF(A18taxstdlife="n/a","n/a",IF(AO$3&gt;(A18taxstdlife+$E712),((Input!$P$160+Input!$P$126)*$P$7)-SUM($P712:AN712),((Input!$P$160+Input!$P$126)*$P$7)/A18taxstdlife))</f>
        <v>0</v>
      </c>
      <c r="AP712" s="168">
        <f>IF(A18taxstdlife="n/a","n/a",IF(AP$3&gt;(A18taxstdlife+$E712),((Input!$P$160+Input!$P$126)*$P$7)-SUM($P712:AO712),((Input!$P$160+Input!$P$126)*$P$7)/A18taxstdlife))</f>
        <v>0</v>
      </c>
      <c r="AQ712" s="168">
        <f>IF(A18taxstdlife="n/a","n/a",IF(AQ$3&gt;(A18taxstdlife+$E712),((Input!$P$160+Input!$P$126)*$P$7)-SUM($P712:AP712),((Input!$P$160+Input!$P$126)*$P$7)/A18taxstdlife))</f>
        <v>0</v>
      </c>
      <c r="AR712" s="168">
        <f>IF(A18taxstdlife="n/a","n/a",IF(AR$3&gt;(A18taxstdlife+$E712),((Input!$P$160+Input!$P$126)*$P$7)-SUM($P712:AQ712),((Input!$P$160+Input!$P$126)*$P$7)/A18taxstdlife))</f>
        <v>0</v>
      </c>
      <c r="AS712" s="168">
        <f>IF(A18taxstdlife="n/a","n/a",IF(AS$3&gt;(A18taxstdlife+$E712),((Input!$P$160+Input!$P$126)*$P$7)-SUM($P712:AR712),((Input!$P$160+Input!$P$126)*$P$7)/A18taxstdlife))</f>
        <v>0</v>
      </c>
      <c r="AT712" s="168">
        <f>IF(A18taxstdlife="n/a","n/a",IF(AT$3&gt;(A18taxstdlife+$E712),((Input!$P$160+Input!$P$126)*$P$7)-SUM($P712:AS712),((Input!$P$160+Input!$P$126)*$P$7)/A18taxstdlife))</f>
        <v>0</v>
      </c>
      <c r="AU712" s="168">
        <f>IF(A18taxstdlife="n/a","n/a",IF(AU$3&gt;(A18taxstdlife+$E712),((Input!$P$160+Input!$P$126)*$P$7)-SUM($P712:AT712),((Input!$P$160+Input!$P$126)*$P$7)/A18taxstdlife))</f>
        <v>0</v>
      </c>
      <c r="AV712" s="168">
        <f>IF(A18taxstdlife="n/a","n/a",IF(AV$3&gt;(A18taxstdlife+$E712),((Input!$P$160+Input!$P$126)*$P$7)-SUM($P712:AU712),((Input!$P$160+Input!$P$126)*$P$7)/A18taxstdlife))</f>
        <v>0</v>
      </c>
      <c r="AW712" s="168">
        <f>IF(A18taxstdlife="n/a","n/a",IF(AW$3&gt;(A18taxstdlife+$E712),((Input!$P$160+Input!$P$126)*$P$7)-SUM($P712:AV712),((Input!$P$160+Input!$P$126)*$P$7)/A18taxstdlife))</f>
        <v>0</v>
      </c>
      <c r="AX712" s="168">
        <f>IF(A18taxstdlife="n/a","n/a",IF(AX$3&gt;(A18taxstdlife+$E712),((Input!$P$160+Input!$P$126)*$P$7)-SUM($P712:AW712),((Input!$P$160+Input!$P$126)*$P$7)/A18taxstdlife))</f>
        <v>0</v>
      </c>
      <c r="AY712" s="168">
        <f>IF(A18taxstdlife="n/a","n/a",IF(AY$3&gt;(A18taxstdlife+$E712),((Input!$P$160+Input!$P$126)*$P$7)-SUM($P712:AX712),((Input!$P$160+Input!$P$126)*$P$7)/A18taxstdlife))</f>
        <v>0</v>
      </c>
      <c r="AZ712" s="168">
        <f>IF(A18taxstdlife="n/a","n/a",IF(AZ$3&gt;(A18taxstdlife+$E712),((Input!$P$160+Input!$P$126)*$P$7)-SUM($P712:AY712),((Input!$P$160+Input!$P$126)*$P$7)/A18taxstdlife))</f>
        <v>0</v>
      </c>
      <c r="BA712" s="168">
        <f>IF(A18taxstdlife="n/a","n/a",IF(BA$3&gt;(A18taxstdlife+$E712),((Input!$P$160+Input!$P$126)*$P$7)-SUM($P712:AZ712),((Input!$P$160+Input!$P$126)*$P$7)/A18taxstdlife))</f>
        <v>0</v>
      </c>
      <c r="BB712" s="168">
        <f>IF(A18taxstdlife="n/a","n/a",IF(BB$3&gt;(A18taxstdlife+$E712),((Input!$P$160+Input!$P$126)*$P$7)-SUM($P712:BA712),((Input!$P$160+Input!$P$126)*$P$7)/A18taxstdlife))</f>
        <v>0</v>
      </c>
      <c r="BC712" s="168">
        <f>IF(A18taxstdlife="n/a","n/a",IF(BC$3&gt;(A18taxstdlife+$E712),((Input!$P$160+Input!$P$126)*$P$7)-SUM($P712:BB712),((Input!$P$160+Input!$P$126)*$P$7)/A18taxstdlife))</f>
        <v>0</v>
      </c>
      <c r="BD712" s="168">
        <f>IF(A18taxstdlife="n/a","n/a",IF(BD$3&gt;(A18taxstdlife+$E712),((Input!$P$160+Input!$P$126)*$P$7)-SUM($P712:BC712),((Input!$P$160+Input!$P$126)*$P$7)/A18taxstdlife))</f>
        <v>0</v>
      </c>
      <c r="BE712" s="168">
        <f>IF(A18taxstdlife="n/a","n/a",IF(BE$3&gt;(A18taxstdlife+$E712),((Input!$P$160+Input!$P$126)*$P$7)-SUM($P712:BD712),((Input!$P$160+Input!$P$126)*$P$7)/A18taxstdlife))</f>
        <v>0</v>
      </c>
      <c r="BF712" s="168">
        <f>IF(A18taxstdlife="n/a","n/a",IF(BF$3&gt;(A18taxstdlife+$E712),((Input!$P$160+Input!$P$126)*$P$7)-SUM($P712:BE712),((Input!$P$160+Input!$P$126)*$P$7)/A18taxstdlife))</f>
        <v>0</v>
      </c>
      <c r="BG712" s="168">
        <f>IF(A18taxstdlife="n/a","n/a",IF(BG$3&gt;(A18taxstdlife+$E712),((Input!$P$160+Input!$P$126)*$P$7)-SUM($P712:BF712),((Input!$P$160+Input!$P$126)*$P$7)/A18taxstdlife))</f>
        <v>0</v>
      </c>
      <c r="BH712" s="168">
        <f>IF(A18taxstdlife="n/a","n/a",IF(BH$3&gt;(A18taxstdlife+$E712),((Input!$P$160+Input!$P$126)*$P$7)-SUM($P712:BG712),((Input!$P$160+Input!$P$126)*$P$7)/A18taxstdlife))</f>
        <v>0</v>
      </c>
      <c r="BI712" s="168">
        <f>IF(A18taxstdlife="n/a","n/a",IF(BI$3&gt;(A18taxstdlife+$E712),((Input!$P$160+Input!$P$126)*$P$7)-SUM($P712:BH712),((Input!$P$160+Input!$P$126)*$P$7)/A18taxstdlife))</f>
        <v>0</v>
      </c>
      <c r="BJ712" s="20"/>
      <c r="BK712" s="20"/>
      <c r="BL712"/>
      <c r="BM712"/>
      <c r="BN712"/>
      <c r="BO712"/>
      <c r="BP712"/>
      <c r="BQ712"/>
      <c r="BR712"/>
      <c r="BS712"/>
      <c r="BT712"/>
      <c r="BU712"/>
      <c r="BV712"/>
      <c r="BW712"/>
      <c r="BX712"/>
      <c r="BY712"/>
      <c r="BZ712"/>
      <c r="CA712"/>
      <c r="CB712"/>
      <c r="CC712"/>
      <c r="CD712"/>
      <c r="CE712"/>
      <c r="CF712"/>
      <c r="CG712"/>
      <c r="CH712"/>
      <c r="CI712"/>
      <c r="CJ712"/>
      <c r="CK712"/>
      <c r="CL712"/>
      <c r="CM712"/>
      <c r="CN712"/>
      <c r="CO712"/>
      <c r="CP712"/>
      <c r="CQ712"/>
      <c r="CR712"/>
      <c r="CS712"/>
      <c r="CT712"/>
      <c r="CU712"/>
      <c r="CV712"/>
      <c r="CW712"/>
      <c r="CX712"/>
      <c r="CY712"/>
      <c r="CZ712"/>
      <c r="DA712"/>
      <c r="DB712"/>
      <c r="DC712"/>
      <c r="DD712"/>
      <c r="DE712"/>
      <c r="DF712"/>
      <c r="DG712"/>
      <c r="DH712"/>
      <c r="DI712"/>
      <c r="DJ712"/>
      <c r="DK712"/>
      <c r="DL712"/>
      <c r="DM712"/>
      <c r="DN712"/>
      <c r="DO712"/>
      <c r="DP712"/>
      <c r="DQ712"/>
      <c r="DR712"/>
      <c r="DS712"/>
      <c r="DT712"/>
      <c r="DU712"/>
      <c r="DV712"/>
      <c r="DW712"/>
      <c r="DX712"/>
      <c r="DY712"/>
      <c r="DZ712"/>
      <c r="EA712"/>
      <c r="EB712"/>
      <c r="EC712"/>
      <c r="ED712"/>
      <c r="EE712"/>
      <c r="EF712"/>
      <c r="EG712"/>
      <c r="EH712"/>
      <c r="EI712"/>
      <c r="EJ712"/>
      <c r="EK712"/>
      <c r="EL712"/>
      <c r="EM712"/>
      <c r="EN712"/>
      <c r="EO712"/>
      <c r="EP712"/>
      <c r="EQ712"/>
      <c r="ER712"/>
      <c r="ES712"/>
      <c r="ET712"/>
      <c r="EU712"/>
      <c r="EV712"/>
      <c r="EW712"/>
      <c r="EX712"/>
      <c r="EY712"/>
      <c r="EZ712"/>
      <c r="FA712"/>
      <c r="FB712"/>
      <c r="FC712"/>
      <c r="FD712"/>
      <c r="FE712"/>
      <c r="FF712"/>
      <c r="FG712"/>
      <c r="FH712"/>
      <c r="FI712"/>
      <c r="FJ712"/>
      <c r="FK712"/>
      <c r="FL712"/>
      <c r="FM712"/>
      <c r="FN712"/>
      <c r="FO712"/>
      <c r="FP712"/>
      <c r="FQ712"/>
      <c r="FR712"/>
      <c r="FS712"/>
      <c r="FT712"/>
      <c r="FU712"/>
      <c r="FV712"/>
      <c r="FW712"/>
      <c r="FX712"/>
      <c r="FY712"/>
      <c r="FZ712"/>
      <c r="GA712"/>
      <c r="GB712"/>
      <c r="GC712"/>
      <c r="GD712"/>
      <c r="GE712"/>
      <c r="GF712"/>
      <c r="GG712"/>
      <c r="GH712"/>
      <c r="GI712"/>
      <c r="GJ712"/>
      <c r="GK712"/>
      <c r="GL712"/>
      <c r="GM712"/>
      <c r="GN712"/>
      <c r="GO712"/>
      <c r="GP712"/>
      <c r="GQ712"/>
      <c r="GR712"/>
      <c r="GS712"/>
      <c r="GT712"/>
      <c r="GU712"/>
      <c r="GV712"/>
      <c r="GW712"/>
      <c r="GX712"/>
      <c r="GY712"/>
      <c r="GZ712"/>
      <c r="HA712"/>
      <c r="HB712"/>
      <c r="HC712"/>
      <c r="HD712"/>
      <c r="HE712"/>
      <c r="HF712"/>
      <c r="HG712"/>
      <c r="HH712"/>
      <c r="HI712"/>
      <c r="HJ712"/>
      <c r="HK712"/>
      <c r="HL712"/>
      <c r="HM712"/>
      <c r="HN712"/>
      <c r="HO712"/>
      <c r="HP712"/>
      <c r="HQ712"/>
      <c r="HR712"/>
      <c r="HS712"/>
      <c r="HT712"/>
      <c r="HU712"/>
      <c r="HV712"/>
      <c r="HW712"/>
      <c r="HX712"/>
      <c r="HY712"/>
      <c r="HZ712"/>
      <c r="IA712"/>
      <c r="IB712"/>
      <c r="IC712"/>
      <c r="ID712"/>
      <c r="IE712"/>
      <c r="IF712"/>
      <c r="IG712"/>
      <c r="IH712"/>
      <c r="II712"/>
      <c r="IJ712"/>
      <c r="IK712"/>
      <c r="IL712"/>
      <c r="IM712"/>
      <c r="IN712"/>
      <c r="IO712"/>
      <c r="IP712"/>
      <c r="IQ712"/>
      <c r="IR712"/>
      <c r="IS712"/>
      <c r="IT712"/>
      <c r="IU712"/>
      <c r="IV712"/>
    </row>
    <row r="713" spans="1:256" s="5" customFormat="1" hidden="1" outlineLevel="1">
      <c r="A713" s="20"/>
      <c r="B713" s="20"/>
      <c r="C713" s="38" t="str">
        <f>Asset18</f>
        <v>IT systems</v>
      </c>
      <c r="D713" s="20"/>
      <c r="E713" s="20"/>
      <c r="F713" s="35"/>
      <c r="G713" s="163">
        <f t="shared" ref="G713:AL713" si="140">SUM(G701:G712)</f>
        <v>27.230287632351139</v>
      </c>
      <c r="H713" s="163">
        <f t="shared" si="140"/>
        <v>31.665070430435783</v>
      </c>
      <c r="I713" s="163">
        <f t="shared" si="140"/>
        <v>23.816976616537698</v>
      </c>
      <c r="J713" s="163">
        <f t="shared" si="140"/>
        <v>14.546479977307204</v>
      </c>
      <c r="K713" s="163">
        <f t="shared" si="140"/>
        <v>20.941995803855001</v>
      </c>
      <c r="L713" s="163">
        <f t="shared" si="140"/>
        <v>21.809022320092822</v>
      </c>
      <c r="M713" s="163">
        <f t="shared" si="140"/>
        <v>17.456250626702396</v>
      </c>
      <c r="N713" s="163">
        <f t="shared" si="140"/>
        <v>11.697325140870259</v>
      </c>
      <c r="O713" s="163">
        <f t="shared" si="140"/>
        <v>5.3018093143224627</v>
      </c>
      <c r="P713" s="163">
        <f t="shared" si="140"/>
        <v>0</v>
      </c>
      <c r="Q713" s="163">
        <f t="shared" si="140"/>
        <v>0</v>
      </c>
      <c r="R713" s="163">
        <f t="shared" si="140"/>
        <v>0</v>
      </c>
      <c r="S713" s="163">
        <f t="shared" si="140"/>
        <v>0</v>
      </c>
      <c r="T713" s="163">
        <f t="shared" si="140"/>
        <v>0</v>
      </c>
      <c r="U713" s="163">
        <f t="shared" si="140"/>
        <v>0</v>
      </c>
      <c r="V713" s="163">
        <f t="shared" si="140"/>
        <v>0</v>
      </c>
      <c r="W713" s="163">
        <f t="shared" si="140"/>
        <v>0</v>
      </c>
      <c r="X713" s="163">
        <f t="shared" si="140"/>
        <v>0</v>
      </c>
      <c r="Y713" s="163">
        <f t="shared" si="140"/>
        <v>0</v>
      </c>
      <c r="Z713" s="163">
        <f t="shared" si="140"/>
        <v>0</v>
      </c>
      <c r="AA713" s="163">
        <f t="shared" si="140"/>
        <v>0</v>
      </c>
      <c r="AB713" s="163">
        <f t="shared" si="140"/>
        <v>0</v>
      </c>
      <c r="AC713" s="163">
        <f t="shared" si="140"/>
        <v>0</v>
      </c>
      <c r="AD713" s="163">
        <f t="shared" si="140"/>
        <v>0</v>
      </c>
      <c r="AE713" s="163">
        <f t="shared" si="140"/>
        <v>0</v>
      </c>
      <c r="AF713" s="163">
        <f t="shared" si="140"/>
        <v>0</v>
      </c>
      <c r="AG713" s="163">
        <f t="shared" si="140"/>
        <v>0</v>
      </c>
      <c r="AH713" s="163">
        <f t="shared" si="140"/>
        <v>0</v>
      </c>
      <c r="AI713" s="163">
        <f t="shared" si="140"/>
        <v>0</v>
      </c>
      <c r="AJ713" s="163">
        <f t="shared" si="140"/>
        <v>0</v>
      </c>
      <c r="AK713" s="163">
        <f t="shared" si="140"/>
        <v>0</v>
      </c>
      <c r="AL713" s="163">
        <f t="shared" si="140"/>
        <v>0</v>
      </c>
      <c r="AM713" s="163">
        <f t="shared" ref="AM713:BI713" si="141">SUM(AM701:AM712)</f>
        <v>0</v>
      </c>
      <c r="AN713" s="163">
        <f t="shared" si="141"/>
        <v>0</v>
      </c>
      <c r="AO713" s="163">
        <f t="shared" si="141"/>
        <v>0</v>
      </c>
      <c r="AP713" s="163">
        <f t="shared" si="141"/>
        <v>0</v>
      </c>
      <c r="AQ713" s="163">
        <f t="shared" si="141"/>
        <v>0</v>
      </c>
      <c r="AR713" s="163">
        <f t="shared" si="141"/>
        <v>0</v>
      </c>
      <c r="AS713" s="163">
        <f t="shared" si="141"/>
        <v>0</v>
      </c>
      <c r="AT713" s="163">
        <f t="shared" si="141"/>
        <v>0</v>
      </c>
      <c r="AU713" s="163">
        <f t="shared" si="141"/>
        <v>0</v>
      </c>
      <c r="AV713" s="163">
        <f t="shared" si="141"/>
        <v>0</v>
      </c>
      <c r="AW713" s="163">
        <f t="shared" si="141"/>
        <v>0</v>
      </c>
      <c r="AX713" s="163">
        <f t="shared" si="141"/>
        <v>0</v>
      </c>
      <c r="AY713" s="163">
        <f t="shared" si="141"/>
        <v>0</v>
      </c>
      <c r="AZ713" s="163">
        <f t="shared" si="141"/>
        <v>0</v>
      </c>
      <c r="BA713" s="163">
        <f t="shared" si="141"/>
        <v>0</v>
      </c>
      <c r="BB713" s="163">
        <f t="shared" si="141"/>
        <v>0</v>
      </c>
      <c r="BC713" s="163">
        <f t="shared" si="141"/>
        <v>0</v>
      </c>
      <c r="BD713" s="163">
        <f t="shared" si="141"/>
        <v>0</v>
      </c>
      <c r="BE713" s="163">
        <f t="shared" si="141"/>
        <v>0</v>
      </c>
      <c r="BF713" s="163">
        <f t="shared" si="141"/>
        <v>0</v>
      </c>
      <c r="BG713" s="163">
        <f t="shared" si="141"/>
        <v>0</v>
      </c>
      <c r="BH713" s="163">
        <f t="shared" si="141"/>
        <v>0</v>
      </c>
      <c r="BI713" s="163">
        <f t="shared" si="141"/>
        <v>0</v>
      </c>
      <c r="BJ713" s="20"/>
      <c r="BK713" s="20"/>
      <c r="BL713"/>
      <c r="BM713"/>
      <c r="BN713"/>
      <c r="BO713"/>
      <c r="BP713"/>
      <c r="BQ713"/>
      <c r="BR713"/>
      <c r="BS713"/>
      <c r="BT713"/>
      <c r="BU713"/>
      <c r="BV713"/>
      <c r="BW713"/>
      <c r="BX713"/>
      <c r="BY713"/>
      <c r="BZ713"/>
      <c r="CA713"/>
      <c r="CB713"/>
      <c r="CC713"/>
      <c r="CD713"/>
      <c r="CE713"/>
      <c r="CF713"/>
      <c r="CG713"/>
      <c r="CH713"/>
      <c r="CI713"/>
      <c r="CJ713"/>
      <c r="CK713"/>
      <c r="CL713"/>
      <c r="CM713"/>
      <c r="CN713"/>
      <c r="CO713"/>
      <c r="CP713"/>
      <c r="CQ713"/>
      <c r="CR713"/>
      <c r="CS713"/>
      <c r="CT713"/>
      <c r="CU713"/>
      <c r="CV713"/>
      <c r="CW713"/>
      <c r="CX713"/>
      <c r="CY713"/>
      <c r="CZ713"/>
      <c r="DA713"/>
      <c r="DB713"/>
      <c r="DC713"/>
      <c r="DD713"/>
      <c r="DE713"/>
      <c r="DF713"/>
      <c r="DG713"/>
      <c r="DH713"/>
      <c r="DI713"/>
      <c r="DJ713"/>
      <c r="DK713"/>
      <c r="DL713"/>
      <c r="DM713"/>
      <c r="DN713"/>
      <c r="DO713"/>
      <c r="DP713"/>
      <c r="DQ713"/>
      <c r="DR713"/>
      <c r="DS713"/>
      <c r="DT713"/>
      <c r="DU713"/>
      <c r="DV713"/>
      <c r="DW713"/>
      <c r="DX713"/>
      <c r="DY713"/>
      <c r="DZ713"/>
      <c r="EA713"/>
      <c r="EB713"/>
      <c r="EC713"/>
      <c r="ED713"/>
      <c r="EE713"/>
      <c r="EF713"/>
      <c r="EG713"/>
      <c r="EH713"/>
      <c r="EI713"/>
      <c r="EJ713"/>
      <c r="EK713"/>
      <c r="EL713"/>
      <c r="EM713"/>
      <c r="EN713"/>
      <c r="EO713"/>
      <c r="EP713"/>
      <c r="EQ713"/>
      <c r="ER713"/>
      <c r="ES713"/>
      <c r="ET713"/>
      <c r="EU713"/>
      <c r="EV713"/>
      <c r="EW713"/>
      <c r="EX713"/>
      <c r="EY713"/>
      <c r="EZ713"/>
      <c r="FA713"/>
      <c r="FB713"/>
      <c r="FC713"/>
      <c r="FD713"/>
      <c r="FE713"/>
      <c r="FF713"/>
      <c r="FG713"/>
      <c r="FH713"/>
      <c r="FI713"/>
      <c r="FJ713"/>
      <c r="FK713"/>
      <c r="FL713"/>
      <c r="FM713"/>
      <c r="FN713"/>
      <c r="FO713"/>
      <c r="FP713"/>
      <c r="FQ713"/>
      <c r="FR713"/>
      <c r="FS713"/>
      <c r="FT713"/>
      <c r="FU713"/>
      <c r="FV713"/>
      <c r="FW713"/>
      <c r="FX713"/>
      <c r="FY713"/>
      <c r="FZ713"/>
      <c r="GA713"/>
      <c r="GB713"/>
      <c r="GC713"/>
      <c r="GD713"/>
      <c r="GE713"/>
      <c r="GF713"/>
      <c r="GG713"/>
      <c r="GH713"/>
      <c r="GI713"/>
      <c r="GJ713"/>
      <c r="GK713"/>
      <c r="GL713"/>
      <c r="GM713"/>
      <c r="GN713"/>
      <c r="GO713"/>
      <c r="GP713"/>
      <c r="GQ713"/>
      <c r="GR713"/>
      <c r="GS713"/>
      <c r="GT713"/>
      <c r="GU713"/>
      <c r="GV713"/>
      <c r="GW713"/>
      <c r="GX713"/>
      <c r="GY713"/>
      <c r="GZ713"/>
      <c r="HA713"/>
      <c r="HB713"/>
      <c r="HC713"/>
      <c r="HD713"/>
      <c r="HE713"/>
      <c r="HF713"/>
      <c r="HG713"/>
      <c r="HH713"/>
      <c r="HI713"/>
      <c r="HJ713"/>
      <c r="HK713"/>
      <c r="HL713"/>
      <c r="HM713"/>
      <c r="HN713"/>
      <c r="HO713"/>
      <c r="HP713"/>
      <c r="HQ713"/>
      <c r="HR713"/>
      <c r="HS713"/>
      <c r="HT713"/>
      <c r="HU713"/>
      <c r="HV713"/>
      <c r="HW713"/>
      <c r="HX713"/>
      <c r="HY713"/>
      <c r="HZ713"/>
      <c r="IA713"/>
      <c r="IB713"/>
      <c r="IC713"/>
      <c r="ID713"/>
      <c r="IE713"/>
      <c r="IF713"/>
      <c r="IG713"/>
      <c r="IH713"/>
      <c r="II713"/>
      <c r="IJ713"/>
      <c r="IK713"/>
      <c r="IL713"/>
      <c r="IM713"/>
      <c r="IN713"/>
      <c r="IO713"/>
      <c r="IP713"/>
      <c r="IQ713"/>
      <c r="IR713"/>
      <c r="IS713"/>
      <c r="IT713"/>
      <c r="IU713"/>
      <c r="IV713"/>
    </row>
    <row r="714" spans="1:256" s="5" customFormat="1" hidden="1" outlineLevel="2">
      <c r="A714" s="20"/>
      <c r="B714" s="130" t="str">
        <f>C726</f>
        <v>Motor vehicles</v>
      </c>
      <c r="C714" s="46"/>
      <c r="D714" s="47" t="s">
        <v>72</v>
      </c>
      <c r="E714" s="46"/>
      <c r="F714" s="48"/>
      <c r="G714" s="167">
        <f>IF(G$3&gt;A19taxremlife,A19taxvalue-SUM($F714:F714),IF(A19taxremlife="N/A","n/a",A19taxvalue/A19taxremlife))</f>
        <v>9.8003930500467948</v>
      </c>
      <c r="H714" s="167">
        <f>IF(H$3&gt;A19taxremlife,A19taxvalue-SUM($F714:G714),IF(A19taxremlife="N/A","n/a",A19taxvalue/A19taxremlife))</f>
        <v>9.8003930500467948</v>
      </c>
      <c r="I714" s="167">
        <f>IF(I$3&gt;A19taxremlife,A19taxvalue-SUM($F714:H714),IF(A19taxremlife="N/A","n/a",A19taxvalue/A19taxremlife))</f>
        <v>9.8003930500467948</v>
      </c>
      <c r="J714" s="167">
        <f>IF(J$3&gt;A19taxremlife,A19taxvalue-SUM($F714:I714),IF(A19taxremlife="N/A","n/a",A19taxvalue/A19taxremlife))</f>
        <v>9.8003930500467948</v>
      </c>
      <c r="K714" s="167">
        <f>IF(K$3&gt;A19taxremlife,A19taxvalue-SUM($F714:J714),IF(A19taxremlife="N/A","n/a",A19taxvalue/A19taxremlife))</f>
        <v>9.8003930500467948</v>
      </c>
      <c r="L714" s="167">
        <f>IF(L$3&gt;A19taxremlife,A19taxvalue-SUM($F714:K714),IF(A19taxremlife="N/A","n/a",A19taxvalue/A19taxremlife))</f>
        <v>9.8003930500467948</v>
      </c>
      <c r="M714" s="167">
        <f>IF(M$3&gt;A19taxremlife,A19taxvalue-SUM($F714:L714),IF(A19taxremlife="N/A","n/a",A19taxvalue/A19taxremlife))</f>
        <v>9.8003930500467948</v>
      </c>
      <c r="N714" s="167">
        <f>IF(N$3&gt;A19taxremlife,A19taxvalue-SUM($F714:M714),IF(A19taxremlife="N/A","n/a",A19taxvalue/A19taxremlife))</f>
        <v>9.8003930500467948</v>
      </c>
      <c r="O714" s="167">
        <f>IF(O$3&gt;A19taxremlife,A19taxvalue-SUM($F714:N714),IF(A19taxremlife="N/A","n/a",A19taxvalue/A19taxremlife))</f>
        <v>9.8003930500467948</v>
      </c>
      <c r="P714" s="167">
        <f>IF(P$3&gt;A19taxremlife,A19taxvalue-SUM($F714:O714),IF(A19taxremlife="N/A","n/a",A19taxvalue/A19taxremlife))</f>
        <v>9.8003930500467948</v>
      </c>
      <c r="Q714" s="167">
        <f>IF(Q$3&gt;A19taxremlife,A19taxvalue-SUM($F714:P714),IF(A19taxremlife="N/A","n/a",A19taxvalue/A19taxremlife))</f>
        <v>9.8003930500467948</v>
      </c>
      <c r="R714" s="167">
        <f>IF(R$3&gt;A19taxremlife,A19taxvalue-SUM($F714:Q714),IF(A19taxremlife="N/A","n/a",A19taxvalue/A19taxremlife))</f>
        <v>9.8003930500467948</v>
      </c>
      <c r="S714" s="167">
        <f>IF(S$3&gt;A19taxremlife,A19taxvalue-SUM($F714:R714),IF(A19taxremlife="N/A","n/a",A19taxvalue/A19taxremlife))</f>
        <v>5.2514256971640663</v>
      </c>
      <c r="T714" s="167">
        <f>IF(T$3&gt;A19taxremlife,A19taxvalue-SUM($F714:S714),IF(A19taxremlife="N/A","n/a",A19taxvalue/A19taxremlife))</f>
        <v>0</v>
      </c>
      <c r="U714" s="167">
        <f>IF(U$3&gt;A19taxremlife,A19taxvalue-SUM($F714:T714),IF(A19taxremlife="N/A","n/a",A19taxvalue/A19taxremlife))</f>
        <v>0</v>
      </c>
      <c r="V714" s="167">
        <f>IF(V$3&gt;A19taxremlife,A19taxvalue-SUM($F714:U714),IF(A19taxremlife="N/A","n/a",A19taxvalue/A19taxremlife))</f>
        <v>0</v>
      </c>
      <c r="W714" s="167">
        <f>IF(W$3&gt;A19taxremlife,A19taxvalue-SUM($F714:V714),IF(A19taxremlife="N/A","n/a",A19taxvalue/A19taxremlife))</f>
        <v>0</v>
      </c>
      <c r="X714" s="167">
        <f>IF(X$3&gt;A19taxremlife,A19taxvalue-SUM($F714:W714),IF(A19taxremlife="N/A","n/a",A19taxvalue/A19taxremlife))</f>
        <v>0</v>
      </c>
      <c r="Y714" s="167">
        <f>IF(Y$3&gt;A19taxremlife,A19taxvalue-SUM($F714:X714),IF(A19taxremlife="N/A","n/a",A19taxvalue/A19taxremlife))</f>
        <v>0</v>
      </c>
      <c r="Z714" s="167">
        <f>IF(Z$3&gt;A19taxremlife,A19taxvalue-SUM($F714:Y714),IF(A19taxremlife="N/A","n/a",A19taxvalue/A19taxremlife))</f>
        <v>0</v>
      </c>
      <c r="AA714" s="167">
        <f>IF(AA$3&gt;A19taxremlife,A19taxvalue-SUM($F714:Z714),IF(A19taxremlife="N/A","n/a",A19taxvalue/A19taxremlife))</f>
        <v>0</v>
      </c>
      <c r="AB714" s="167">
        <f>IF(AB$3&gt;A19taxremlife,A19taxvalue-SUM($F714:AA714),IF(A19taxremlife="N/A","n/a",A19taxvalue/A19taxremlife))</f>
        <v>0</v>
      </c>
      <c r="AC714" s="167">
        <f>IF(AC$3&gt;A19taxremlife,A19taxvalue-SUM($F714:AB714),IF(A19taxremlife="N/A","n/a",A19taxvalue/A19taxremlife))</f>
        <v>0</v>
      </c>
      <c r="AD714" s="167">
        <f>IF(AD$3&gt;A19taxremlife,A19taxvalue-SUM($F714:AC714),IF(A19taxremlife="N/A","n/a",A19taxvalue/A19taxremlife))</f>
        <v>0</v>
      </c>
      <c r="AE714" s="167">
        <f>IF(AE$3&gt;A19taxremlife,A19taxvalue-SUM($F714:AD714),IF(A19taxremlife="N/A","n/a",A19taxvalue/A19taxremlife))</f>
        <v>0</v>
      </c>
      <c r="AF714" s="167">
        <f>IF(AF$3&gt;A19taxremlife,A19taxvalue-SUM($F714:AE714),IF(A19taxremlife="N/A","n/a",A19taxvalue/A19taxremlife))</f>
        <v>0</v>
      </c>
      <c r="AG714" s="167">
        <f>IF(AG$3&gt;A19taxremlife,A19taxvalue-SUM($F714:AF714),IF(A19taxremlife="N/A","n/a",A19taxvalue/A19taxremlife))</f>
        <v>0</v>
      </c>
      <c r="AH714" s="167">
        <f>IF(AH$3&gt;A19taxremlife,A19taxvalue-SUM($F714:AG714),IF(A19taxremlife="N/A","n/a",A19taxvalue/A19taxremlife))</f>
        <v>0</v>
      </c>
      <c r="AI714" s="167">
        <f>IF(AI$3&gt;A19taxremlife,A19taxvalue-SUM($F714:AH714),IF(A19taxremlife="N/A","n/a",A19taxvalue/A19taxremlife))</f>
        <v>0</v>
      </c>
      <c r="AJ714" s="167">
        <f>IF(AJ$3&gt;A19taxremlife,A19taxvalue-SUM($F714:AI714),IF(A19taxremlife="N/A","n/a",A19taxvalue/A19taxremlife))</f>
        <v>0</v>
      </c>
      <c r="AK714" s="167">
        <f>IF(AK$3&gt;A19taxremlife,A19taxvalue-SUM($F714:AJ714),IF(A19taxremlife="N/A","n/a",A19taxvalue/A19taxremlife))</f>
        <v>0</v>
      </c>
      <c r="AL714" s="167">
        <f>IF(AL$3&gt;A19taxremlife,A19taxvalue-SUM($F714:AK714),IF(A19taxremlife="N/A","n/a",A19taxvalue/A19taxremlife))</f>
        <v>0</v>
      </c>
      <c r="AM714" s="167">
        <f>IF(AM$3&gt;A19taxremlife,A19taxvalue-SUM($F714:AL714),IF(A19taxremlife="N/A","n/a",A19taxvalue/A19taxremlife))</f>
        <v>0</v>
      </c>
      <c r="AN714" s="167">
        <f>IF(AN$3&gt;A19taxremlife,A19taxvalue-SUM($F714:AM714),IF(A19taxremlife="N/A","n/a",A19taxvalue/A19taxremlife))</f>
        <v>0</v>
      </c>
      <c r="AO714" s="167">
        <f>IF(AO$3&gt;A19taxremlife,A19taxvalue-SUM($F714:AN714),IF(A19taxremlife="N/A","n/a",A19taxvalue/A19taxremlife))</f>
        <v>0</v>
      </c>
      <c r="AP714" s="167">
        <f>IF(AP$3&gt;A19taxremlife,A19taxvalue-SUM($F714:AO714),IF(A19taxremlife="N/A","n/a",A19taxvalue/A19taxremlife))</f>
        <v>0</v>
      </c>
      <c r="AQ714" s="167">
        <f>IF(AQ$3&gt;A19taxremlife,A19taxvalue-SUM($F714:AP714),IF(A19taxremlife="N/A","n/a",A19taxvalue/A19taxremlife))</f>
        <v>0</v>
      </c>
      <c r="AR714" s="167">
        <f>IF(AR$3&gt;A19taxremlife,A19taxvalue-SUM($F714:AQ714),IF(A19taxremlife="N/A","n/a",A19taxvalue/A19taxremlife))</f>
        <v>0</v>
      </c>
      <c r="AS714" s="167">
        <f>IF(AS$3&gt;A19taxremlife,A19taxvalue-SUM($F714:AR714),IF(A19taxremlife="N/A","n/a",A19taxvalue/A19taxremlife))</f>
        <v>0</v>
      </c>
      <c r="AT714" s="167">
        <f>IF(AT$3&gt;A19taxremlife,A19taxvalue-SUM($F714:AS714),IF(A19taxremlife="N/A","n/a",A19taxvalue/A19taxremlife))</f>
        <v>0</v>
      </c>
      <c r="AU714" s="167">
        <f>IF(AU$3&gt;A19taxremlife,A19taxvalue-SUM($F714:AT714),IF(A19taxremlife="N/A","n/a",A19taxvalue/A19taxremlife))</f>
        <v>0</v>
      </c>
      <c r="AV714" s="167">
        <f>IF(AV$3&gt;A19taxremlife,A19taxvalue-SUM($F714:AU714),IF(A19taxremlife="N/A","n/a",A19taxvalue/A19taxremlife))</f>
        <v>0</v>
      </c>
      <c r="AW714" s="167">
        <f>IF(AW$3&gt;A19taxremlife,A19taxvalue-SUM($F714:AV714),IF(A19taxremlife="N/A","n/a",A19taxvalue/A19taxremlife))</f>
        <v>0</v>
      </c>
      <c r="AX714" s="167">
        <f>IF(AX$3&gt;A19taxremlife,A19taxvalue-SUM($F714:AW714),IF(A19taxremlife="N/A","n/a",A19taxvalue/A19taxremlife))</f>
        <v>0</v>
      </c>
      <c r="AY714" s="167">
        <f>IF(AY$3&gt;A19taxremlife,A19taxvalue-SUM($F714:AX714),IF(A19taxremlife="N/A","n/a",A19taxvalue/A19taxremlife))</f>
        <v>0</v>
      </c>
      <c r="AZ714" s="167">
        <f>IF(AZ$3&gt;A19taxremlife,A19taxvalue-SUM($F714:AY714),IF(A19taxremlife="N/A","n/a",A19taxvalue/A19taxremlife))</f>
        <v>0</v>
      </c>
      <c r="BA714" s="167">
        <f>IF(BA$3&gt;A19taxremlife,A19taxvalue-SUM($F714:AZ714),IF(A19taxremlife="N/A","n/a",A19taxvalue/A19taxremlife))</f>
        <v>0</v>
      </c>
      <c r="BB714" s="167">
        <f>IF(BB$3&gt;A19taxremlife,A19taxvalue-SUM($F714:BA714),IF(A19taxremlife="N/A","n/a",A19taxvalue/A19taxremlife))</f>
        <v>0</v>
      </c>
      <c r="BC714" s="167">
        <f>IF(BC$3&gt;A19taxremlife,A19taxvalue-SUM($F714:BB714),IF(A19taxremlife="N/A","n/a",A19taxvalue/A19taxremlife))</f>
        <v>0</v>
      </c>
      <c r="BD714" s="167">
        <f>IF(BD$3&gt;A19taxremlife,A19taxvalue-SUM($F714:BC714),IF(A19taxremlife="N/A","n/a",A19taxvalue/A19taxremlife))</f>
        <v>0</v>
      </c>
      <c r="BE714" s="167">
        <f>IF(BE$3&gt;A19taxremlife,A19taxvalue-SUM($F714:BD714),IF(A19taxremlife="N/A","n/a",A19taxvalue/A19taxremlife))</f>
        <v>0</v>
      </c>
      <c r="BF714" s="167">
        <f>IF(BF$3&gt;A19taxremlife,A19taxvalue-SUM($F714:BE714),IF(A19taxremlife="N/A","n/a",A19taxvalue/A19taxremlife))</f>
        <v>0</v>
      </c>
      <c r="BG714" s="167">
        <f>IF(BG$3&gt;A19taxremlife,A19taxvalue-SUM($F714:BF714),IF(A19taxremlife="N/A","n/a",A19taxvalue/A19taxremlife))</f>
        <v>0</v>
      </c>
      <c r="BH714" s="167">
        <f>IF(BH$3&gt;A19taxremlife,A19taxvalue-SUM($F714:BG714),IF(A19taxremlife="N/A","n/a",A19taxvalue/A19taxremlife))</f>
        <v>0</v>
      </c>
      <c r="BI714" s="167">
        <f>IF(BI$3&gt;A19taxremlife,A19taxvalue-SUM($F714:BH714),IF(A19taxremlife="N/A","n/a",A19taxvalue/A19taxremlife))</f>
        <v>0</v>
      </c>
      <c r="BJ714" s="20"/>
      <c r="BK714" s="20"/>
      <c r="BL714"/>
      <c r="BM714"/>
      <c r="BN714"/>
      <c r="BO714"/>
      <c r="BP714"/>
      <c r="BQ714"/>
      <c r="BR714"/>
      <c r="BS714"/>
      <c r="BT714"/>
      <c r="BU714"/>
      <c r="BV714"/>
      <c r="BW714"/>
      <c r="BX714"/>
      <c r="BY714"/>
      <c r="BZ714"/>
      <c r="CA714"/>
      <c r="CB714"/>
      <c r="CC714"/>
      <c r="CD714"/>
      <c r="CE714"/>
      <c r="CF714"/>
      <c r="CG714"/>
      <c r="CH714"/>
      <c r="CI714"/>
      <c r="CJ714"/>
      <c r="CK714"/>
      <c r="CL714"/>
      <c r="CM714"/>
      <c r="CN714"/>
      <c r="CO714"/>
      <c r="CP714"/>
      <c r="CQ714"/>
      <c r="CR714"/>
      <c r="CS714"/>
      <c r="CT714"/>
      <c r="CU714"/>
      <c r="CV714"/>
      <c r="CW714"/>
      <c r="CX714"/>
      <c r="CY714"/>
      <c r="CZ714"/>
      <c r="DA714"/>
      <c r="DB714"/>
      <c r="DC714"/>
      <c r="DD714"/>
      <c r="DE714"/>
      <c r="DF714"/>
      <c r="DG714"/>
      <c r="DH714"/>
      <c r="DI714"/>
      <c r="DJ714"/>
      <c r="DK714"/>
      <c r="DL714"/>
      <c r="DM714"/>
      <c r="DN714"/>
      <c r="DO714"/>
      <c r="DP714"/>
      <c r="DQ714"/>
      <c r="DR714"/>
      <c r="DS714"/>
      <c r="DT714"/>
      <c r="DU714"/>
      <c r="DV714"/>
      <c r="DW714"/>
      <c r="DX714"/>
      <c r="DY714"/>
      <c r="DZ714"/>
      <c r="EA714"/>
      <c r="EB714"/>
      <c r="EC714"/>
      <c r="ED714"/>
      <c r="EE714"/>
      <c r="EF714"/>
      <c r="EG714"/>
      <c r="EH714"/>
      <c r="EI714"/>
      <c r="EJ714"/>
      <c r="EK714"/>
      <c r="EL714"/>
      <c r="EM714"/>
      <c r="EN714"/>
      <c r="EO714"/>
      <c r="EP714"/>
      <c r="EQ714"/>
      <c r="ER714"/>
      <c r="ES714"/>
      <c r="ET714"/>
      <c r="EU714"/>
      <c r="EV714"/>
      <c r="EW714"/>
      <c r="EX714"/>
      <c r="EY714"/>
      <c r="EZ714"/>
      <c r="FA714"/>
      <c r="FB714"/>
      <c r="FC714"/>
      <c r="FD714"/>
      <c r="FE714"/>
      <c r="FF714"/>
      <c r="FG714"/>
      <c r="FH714"/>
      <c r="FI714"/>
      <c r="FJ714"/>
      <c r="FK714"/>
      <c r="FL714"/>
      <c r="FM714"/>
      <c r="FN714"/>
      <c r="FO714"/>
      <c r="FP714"/>
      <c r="FQ714"/>
      <c r="FR714"/>
      <c r="FS714"/>
      <c r="FT714"/>
      <c r="FU714"/>
      <c r="FV714"/>
      <c r="FW714"/>
      <c r="FX714"/>
      <c r="FY714"/>
      <c r="FZ714"/>
      <c r="GA714"/>
      <c r="GB714"/>
      <c r="GC714"/>
      <c r="GD714"/>
      <c r="GE714"/>
      <c r="GF714"/>
      <c r="GG714"/>
      <c r="GH714"/>
      <c r="GI714"/>
      <c r="GJ714"/>
      <c r="GK714"/>
      <c r="GL714"/>
      <c r="GM714"/>
      <c r="GN714"/>
      <c r="GO714"/>
      <c r="GP714"/>
      <c r="GQ714"/>
      <c r="GR714"/>
      <c r="GS714"/>
      <c r="GT714"/>
      <c r="GU714"/>
      <c r="GV714"/>
      <c r="GW714"/>
      <c r="GX714"/>
      <c r="GY714"/>
      <c r="GZ714"/>
      <c r="HA714"/>
      <c r="HB714"/>
      <c r="HC714"/>
      <c r="HD714"/>
      <c r="HE714"/>
      <c r="HF714"/>
      <c r="HG714"/>
      <c r="HH714"/>
      <c r="HI714"/>
      <c r="HJ714"/>
      <c r="HK714"/>
      <c r="HL714"/>
      <c r="HM714"/>
      <c r="HN714"/>
      <c r="HO714"/>
      <c r="HP714"/>
      <c r="HQ714"/>
      <c r="HR714"/>
      <c r="HS714"/>
      <c r="HT714"/>
      <c r="HU714"/>
      <c r="HV714"/>
      <c r="HW714"/>
      <c r="HX714"/>
      <c r="HY714"/>
      <c r="HZ714"/>
      <c r="IA714"/>
      <c r="IB714"/>
      <c r="IC714"/>
      <c r="ID714"/>
      <c r="IE714"/>
      <c r="IF714"/>
      <c r="IG714"/>
      <c r="IH714"/>
      <c r="II714"/>
      <c r="IJ714"/>
      <c r="IK714"/>
      <c r="IL714"/>
      <c r="IM714"/>
      <c r="IN714"/>
      <c r="IO714"/>
      <c r="IP714"/>
      <c r="IQ714"/>
      <c r="IR714"/>
      <c r="IS714"/>
      <c r="IT714"/>
      <c r="IU714"/>
      <c r="IV714"/>
    </row>
    <row r="715" spans="1:256" s="5" customFormat="1" hidden="1" outlineLevel="2">
      <c r="A715" s="20"/>
      <c r="B715" s="20"/>
      <c r="C715" s="38"/>
      <c r="D715" s="641" t="s">
        <v>71</v>
      </c>
      <c r="E715" s="287">
        <v>0</v>
      </c>
      <c r="F715" s="40"/>
      <c r="G715" s="168"/>
      <c r="H715" s="168"/>
      <c r="I715" s="168"/>
      <c r="J715" s="168"/>
      <c r="K715" s="168"/>
      <c r="L715" s="168"/>
      <c r="M715" s="168"/>
      <c r="N715" s="168"/>
      <c r="O715" s="168"/>
      <c r="P715" s="168"/>
      <c r="Q715" s="168"/>
      <c r="R715" s="168"/>
      <c r="S715" s="168"/>
      <c r="T715" s="168"/>
      <c r="U715" s="168"/>
      <c r="V715" s="168"/>
      <c r="W715" s="168"/>
      <c r="X715" s="168"/>
      <c r="Y715" s="168"/>
      <c r="Z715" s="168"/>
      <c r="AA715" s="168"/>
      <c r="AB715" s="168"/>
      <c r="AC715" s="168"/>
      <c r="AD715" s="168"/>
      <c r="AE715" s="168"/>
      <c r="AF715" s="168"/>
      <c r="AG715" s="168"/>
      <c r="AH715" s="168"/>
      <c r="AI715" s="168"/>
      <c r="AJ715" s="168"/>
      <c r="AK715" s="168"/>
      <c r="AL715" s="168"/>
      <c r="AM715" s="168"/>
      <c r="AN715" s="168"/>
      <c r="AO715" s="168"/>
      <c r="AP715" s="168"/>
      <c r="AQ715" s="168"/>
      <c r="AR715" s="168"/>
      <c r="AS715" s="168"/>
      <c r="AT715" s="168"/>
      <c r="AU715" s="168"/>
      <c r="AV715" s="168"/>
      <c r="AW715" s="168"/>
      <c r="AX715" s="168"/>
      <c r="AY715" s="168"/>
      <c r="AZ715" s="168"/>
      <c r="BA715" s="168"/>
      <c r="BB715" s="168"/>
      <c r="BC715" s="168"/>
      <c r="BD715" s="168"/>
      <c r="BE715" s="168"/>
      <c r="BF715" s="168"/>
      <c r="BG715" s="168"/>
      <c r="BH715" s="168"/>
      <c r="BI715" s="168"/>
      <c r="BJ715" s="20"/>
      <c r="BK715" s="20"/>
      <c r="BL715"/>
      <c r="BM715"/>
      <c r="BN715"/>
      <c r="BO715"/>
      <c r="BP715"/>
      <c r="BQ715"/>
      <c r="BR715"/>
      <c r="BS715"/>
      <c r="BT715"/>
      <c r="BU715"/>
      <c r="BV715"/>
      <c r="BW715"/>
      <c r="BX715"/>
      <c r="BY715"/>
      <c r="BZ715"/>
      <c r="CA715"/>
      <c r="CB715"/>
      <c r="CC715"/>
      <c r="CD715"/>
      <c r="CE715"/>
      <c r="CF715"/>
      <c r="CG715"/>
      <c r="CH715"/>
      <c r="CI715"/>
      <c r="CJ715"/>
      <c r="CK715"/>
      <c r="CL715"/>
      <c r="CM715"/>
      <c r="CN715"/>
      <c r="CO715"/>
      <c r="CP715"/>
      <c r="CQ715"/>
      <c r="CR715"/>
      <c r="CS715"/>
      <c r="CT715"/>
      <c r="CU715"/>
      <c r="CV715"/>
      <c r="CW715"/>
      <c r="CX715"/>
      <c r="CY715"/>
      <c r="CZ715"/>
      <c r="DA715"/>
      <c r="DB715"/>
      <c r="DC715"/>
      <c r="DD715"/>
      <c r="DE715"/>
      <c r="DF715"/>
      <c r="DG715"/>
      <c r="DH715"/>
      <c r="DI715"/>
      <c r="DJ715"/>
      <c r="DK715"/>
      <c r="DL715"/>
      <c r="DM715"/>
      <c r="DN715"/>
      <c r="DO715"/>
      <c r="DP715"/>
      <c r="DQ715"/>
      <c r="DR715"/>
      <c r="DS715"/>
      <c r="DT715"/>
      <c r="DU715"/>
      <c r="DV715"/>
      <c r="DW715"/>
      <c r="DX715"/>
      <c r="DY715"/>
      <c r="DZ715"/>
      <c r="EA715"/>
      <c r="EB715"/>
      <c r="EC715"/>
      <c r="ED715"/>
      <c r="EE715"/>
      <c r="EF715"/>
      <c r="EG715"/>
      <c r="EH715"/>
      <c r="EI715"/>
      <c r="EJ715"/>
      <c r="EK715"/>
      <c r="EL715"/>
      <c r="EM715"/>
      <c r="EN715"/>
      <c r="EO715"/>
      <c r="EP715"/>
      <c r="EQ715"/>
      <c r="ER715"/>
      <c r="ES715"/>
      <c r="ET715"/>
      <c r="EU715"/>
      <c r="EV715"/>
      <c r="EW715"/>
      <c r="EX715"/>
      <c r="EY715"/>
      <c r="EZ715"/>
      <c r="FA715"/>
      <c r="FB715"/>
      <c r="FC715"/>
      <c r="FD715"/>
      <c r="FE715"/>
      <c r="FF715"/>
      <c r="FG715"/>
      <c r="FH715"/>
      <c r="FI715"/>
      <c r="FJ715"/>
      <c r="FK715"/>
      <c r="FL715"/>
      <c r="FM715"/>
      <c r="FN715"/>
      <c r="FO715"/>
      <c r="FP715"/>
      <c r="FQ715"/>
      <c r="FR715"/>
      <c r="FS715"/>
      <c r="FT715"/>
      <c r="FU715"/>
      <c r="FV715"/>
      <c r="FW715"/>
      <c r="FX715"/>
      <c r="FY715"/>
      <c r="FZ715"/>
      <c r="GA715"/>
      <c r="GB715"/>
      <c r="GC715"/>
      <c r="GD715"/>
      <c r="GE715"/>
      <c r="GF715"/>
      <c r="GG715"/>
      <c r="GH715"/>
      <c r="GI715"/>
      <c r="GJ715"/>
      <c r="GK715"/>
      <c r="GL715"/>
      <c r="GM715"/>
      <c r="GN715"/>
      <c r="GO715"/>
      <c r="GP715"/>
      <c r="GQ715"/>
      <c r="GR715"/>
      <c r="GS715"/>
      <c r="GT715"/>
      <c r="GU715"/>
      <c r="GV715"/>
      <c r="GW715"/>
      <c r="GX715"/>
      <c r="GY715"/>
      <c r="GZ715"/>
      <c r="HA715"/>
      <c r="HB715"/>
      <c r="HC715"/>
      <c r="HD715"/>
      <c r="HE715"/>
      <c r="HF715"/>
      <c r="HG715"/>
      <c r="HH715"/>
      <c r="HI715"/>
      <c r="HJ715"/>
      <c r="HK715"/>
      <c r="HL715"/>
      <c r="HM715"/>
      <c r="HN715"/>
      <c r="HO715"/>
      <c r="HP715"/>
      <c r="HQ715"/>
      <c r="HR715"/>
      <c r="HS715"/>
      <c r="HT715"/>
      <c r="HU715"/>
      <c r="HV715"/>
      <c r="HW715"/>
      <c r="HX715"/>
      <c r="HY715"/>
      <c r="HZ715"/>
      <c r="IA715"/>
      <c r="IB715"/>
      <c r="IC715"/>
      <c r="ID715"/>
      <c r="IE715"/>
      <c r="IF715"/>
      <c r="IG715"/>
      <c r="IH715"/>
      <c r="II715"/>
      <c r="IJ715"/>
      <c r="IK715"/>
      <c r="IL715"/>
      <c r="IM715"/>
      <c r="IN715"/>
      <c r="IO715"/>
      <c r="IP715"/>
      <c r="IQ715"/>
      <c r="IR715"/>
      <c r="IS715"/>
      <c r="IT715"/>
      <c r="IU715"/>
      <c r="IV715"/>
    </row>
    <row r="716" spans="1:256" s="5" customFormat="1" hidden="1" outlineLevel="2">
      <c r="A716" s="20"/>
      <c r="B716" s="20"/>
      <c r="C716" s="38"/>
      <c r="D716" s="641"/>
      <c r="E716" s="287">
        <v>1</v>
      </c>
      <c r="F716" s="40"/>
      <c r="G716" s="312"/>
      <c r="H716" s="168">
        <f>IF(A19taxstdlife="n/a","n/a",IF(H$3&gt;(A19taxstdlife+$E716),((Input!$G$161+Input!$G$127)*$G$7)-SUM($G716:G716),((Input!$G$161+Input!$G$127)*$G$7)/A19taxstdlife))</f>
        <v>0.3751053794483209</v>
      </c>
      <c r="I716" s="168">
        <f>IF(A19taxstdlife="n/a","n/a",IF(I$3&gt;(A19taxstdlife+$E716),((Input!$G$161+Input!$G$127)*$G$7)-SUM($G716:H716),((Input!$G$161+Input!$G$127)*$G$7)/A19taxstdlife))</f>
        <v>0.3751053794483209</v>
      </c>
      <c r="J716" s="168">
        <f>IF(A19taxstdlife="n/a","n/a",IF(J$3&gt;(A19taxstdlife+$E716),((Input!$G$161+Input!$G$127)*$G$7)-SUM($G716:I716),((Input!$G$161+Input!$G$127)*$G$7)/A19taxstdlife))</f>
        <v>0.3751053794483209</v>
      </c>
      <c r="K716" s="168">
        <f>IF(A19taxstdlife="n/a","n/a",IF(K$3&gt;(A19taxstdlife+$E716),((Input!$G$161+Input!$G$127)*$G$7)-SUM($G716:J716),((Input!$G$161+Input!$G$127)*$G$7)/A19taxstdlife))</f>
        <v>0.3751053794483209</v>
      </c>
      <c r="L716" s="168">
        <f>IF(A19taxstdlife="n/a","n/a",IF(L$3&gt;(A19taxstdlife+$E716),((Input!$G$161+Input!$G$127)*$G$7)-SUM($G716:K716),((Input!$G$161+Input!$G$127)*$G$7)/A19taxstdlife))</f>
        <v>0.3751053794483209</v>
      </c>
      <c r="M716" s="168">
        <f>IF(A19taxstdlife="n/a","n/a",IF(M$3&gt;(A19taxstdlife+$E716),((Input!$G$161+Input!$G$127)*$G$7)-SUM($G716:L716),((Input!$G$161+Input!$G$127)*$G$7)/A19taxstdlife))</f>
        <v>0.3751053794483209</v>
      </c>
      <c r="N716" s="168">
        <f>IF(A19taxstdlife="n/a","n/a",IF(N$3&gt;(A19taxstdlife+$E716),((Input!$G$161+Input!$G$127)*$G$7)-SUM($G716:M716),((Input!$G$161+Input!$G$127)*$G$7)/A19taxstdlife))</f>
        <v>0.3751053794483209</v>
      </c>
      <c r="O716" s="168">
        <f>IF(A19taxstdlife="n/a","n/a",IF(O$3&gt;(A19taxstdlife+$E716),((Input!$G$161+Input!$G$127)*$G$7)-SUM($G716:N716),((Input!$G$161+Input!$G$127)*$G$7)/A19taxstdlife))</f>
        <v>0.3751053794483209</v>
      </c>
      <c r="P716" s="168">
        <f>IF(A19taxstdlife="n/a","n/a",IF(P$3&gt;(A19taxstdlife+$E716),((Input!$G$161+Input!$G$127)*$G$7)-SUM($G716:O716),((Input!$G$161+Input!$G$127)*$G$7)/A19taxstdlife))</f>
        <v>0.3751053794483209</v>
      </c>
      <c r="Q716" s="168">
        <f>IF(A19taxstdlife="n/a","n/a",IF(Q$3&gt;(A19taxstdlife+$E716),((Input!$G$161+Input!$G$127)*$G$7)-SUM($G716:P716),((Input!$G$161+Input!$G$127)*$G$7)/A19taxstdlife))</f>
        <v>0.3751053794483209</v>
      </c>
      <c r="R716" s="168">
        <f>IF(A19taxstdlife="n/a","n/a",IF(R$3&gt;(A19taxstdlife+$E716),((Input!$G$161+Input!$G$127)*$G$7)-SUM($G716:Q716),((Input!$G$161+Input!$G$127)*$G$7)/A19taxstdlife))</f>
        <v>0.3751053794483209</v>
      </c>
      <c r="S716" s="168">
        <f>IF(A19taxstdlife="n/a","n/a",IF(S$3&gt;(A19taxstdlife+$E716),((Input!$G$161+Input!$G$127)*$G$7)-SUM($G716:R716),((Input!$G$161+Input!$G$127)*$G$7)/A19taxstdlife))</f>
        <v>0.3751053794483209</v>
      </c>
      <c r="T716" s="168">
        <f>IF(A19taxstdlife="n/a","n/a",IF(T$3&gt;(A19taxstdlife+$E716),((Input!$G$161+Input!$G$127)*$G$7)-SUM($G716:S716),((Input!$G$161+Input!$G$127)*$G$7)/A19taxstdlife))</f>
        <v>0.3751053794483209</v>
      </c>
      <c r="U716" s="168">
        <f>IF(A19taxstdlife="n/a","n/a",IF(U$3&gt;(A19taxstdlife+$E716),((Input!$G$161+Input!$G$127)*$G$7)-SUM($G716:T716),((Input!$G$161+Input!$G$127)*$G$7)/A19taxstdlife))</f>
        <v>0.3751053794483209</v>
      </c>
      <c r="V716" s="168">
        <f>IF(A19taxstdlife="n/a","n/a",IF(V$3&gt;(A19taxstdlife+$E716),((Input!$G$161+Input!$G$127)*$G$7)-SUM($G716:U716),((Input!$G$161+Input!$G$127)*$G$7)/A19taxstdlife))</f>
        <v>0.3751053794483209</v>
      </c>
      <c r="W716" s="168">
        <f>IF(A19taxstdlife="n/a","n/a",IF(W$3&gt;(A19taxstdlife+$E716),((Input!$G$161+Input!$G$127)*$G$7)-SUM($G716:V716),((Input!$G$161+Input!$G$127)*$G$7)/A19taxstdlife))</f>
        <v>0.3751053794483209</v>
      </c>
      <c r="X716" s="168">
        <f>IF(A19taxstdlife="n/a","n/a",IF(X$3&gt;(A19taxstdlife+$E716),((Input!$G$161+Input!$G$127)*$G$7)-SUM($G716:W716),((Input!$G$161+Input!$G$127)*$G$7)/A19taxstdlife))</f>
        <v>0.3751053794483209</v>
      </c>
      <c r="Y716" s="168">
        <f>IF(A19taxstdlife="n/a","n/a",IF(Y$3&gt;(A19taxstdlife+$E716),((Input!$G$161+Input!$G$127)*$G$7)-SUM($G716:X716),((Input!$G$161+Input!$G$127)*$G$7)/A19taxstdlife))</f>
        <v>0.3751053794483209</v>
      </c>
      <c r="Z716" s="168">
        <f>IF(A19taxstdlife="n/a","n/a",IF(Z$3&gt;(A19taxstdlife+$E716),((Input!$G$161+Input!$G$127)*$G$7)-SUM($G716:Y716),((Input!$G$161+Input!$G$127)*$G$7)/A19taxstdlife))</f>
        <v>0.3751053794483209</v>
      </c>
      <c r="AA716" s="168">
        <f>IF(A19taxstdlife="n/a","n/a",IF(AA$3&gt;(A19taxstdlife+$E716),((Input!$G$161+Input!$G$127)*$G$7)-SUM($G716:Z716),((Input!$G$161+Input!$G$127)*$G$7)/A19taxstdlife))</f>
        <v>0.3751053794483209</v>
      </c>
      <c r="AB716" s="168">
        <f>IF(A19taxstdlife="n/a","n/a",IF(AB$3&gt;(A19taxstdlife+$E716),((Input!$G$161+Input!$G$127)*$G$7)-SUM($G716:AA716),((Input!$G$161+Input!$G$127)*$G$7)/A19taxstdlife))</f>
        <v>-1.7763568394002505E-15</v>
      </c>
      <c r="AC716" s="168">
        <f>IF(A19taxstdlife="n/a","n/a",IF(AC$3&gt;(A19taxstdlife+$E716),((Input!$G$161+Input!$G$127)*$G$7)-SUM($G716:AB716),((Input!$G$161+Input!$G$127)*$G$7)/A19taxstdlife))</f>
        <v>0</v>
      </c>
      <c r="AD716" s="168">
        <f>IF(A19taxstdlife="n/a","n/a",IF(AD$3&gt;(A19taxstdlife+$E716),((Input!$G$161+Input!$G$127)*$G$7)-SUM($G716:AC716),((Input!$G$161+Input!$G$127)*$G$7)/A19taxstdlife))</f>
        <v>0</v>
      </c>
      <c r="AE716" s="168">
        <f>IF(A19taxstdlife="n/a","n/a",IF(AE$3&gt;(A19taxstdlife+$E716),((Input!$G$161+Input!$G$127)*$G$7)-SUM($G716:AD716),((Input!$G$161+Input!$G$127)*$G$7)/A19taxstdlife))</f>
        <v>0</v>
      </c>
      <c r="AF716" s="168">
        <f>IF(A19taxstdlife="n/a","n/a",IF(AF$3&gt;(A19taxstdlife+$E716),((Input!$G$161+Input!$G$127)*$G$7)-SUM($G716:AE716),((Input!$G$161+Input!$G$127)*$G$7)/A19taxstdlife))</f>
        <v>0</v>
      </c>
      <c r="AG716" s="168">
        <f>IF(A19taxstdlife="n/a","n/a",IF(AG$3&gt;(A19taxstdlife+$E716),((Input!$G$161+Input!$G$127)*$G$7)-SUM($G716:AF716),((Input!$G$161+Input!$G$127)*$G$7)/A19taxstdlife))</f>
        <v>0</v>
      </c>
      <c r="AH716" s="168">
        <f>IF(A19taxstdlife="n/a","n/a",IF(AH$3&gt;(A19taxstdlife+$E716),((Input!$G$161+Input!$G$127)*$G$7)-SUM($G716:AG716),((Input!$G$161+Input!$G$127)*$G$7)/A19taxstdlife))</f>
        <v>0</v>
      </c>
      <c r="AI716" s="168">
        <f>IF(A19taxstdlife="n/a","n/a",IF(AI$3&gt;(A19taxstdlife+$E716),((Input!$G$161+Input!$G$127)*$G$7)-SUM($G716:AH716),((Input!$G$161+Input!$G$127)*$G$7)/A19taxstdlife))</f>
        <v>0</v>
      </c>
      <c r="AJ716" s="168">
        <f>IF(A19taxstdlife="n/a","n/a",IF(AJ$3&gt;(A19taxstdlife+$E716),((Input!$G$161+Input!$G$127)*$G$7)-SUM($G716:AI716),((Input!$G$161+Input!$G$127)*$G$7)/A19taxstdlife))</f>
        <v>0</v>
      </c>
      <c r="AK716" s="168">
        <f>IF(A19taxstdlife="n/a","n/a",IF(AK$3&gt;(A19taxstdlife+$E716),((Input!$G$161+Input!$G$127)*$G$7)-SUM($G716:AJ716),((Input!$G$161+Input!$G$127)*$G$7)/A19taxstdlife))</f>
        <v>0</v>
      </c>
      <c r="AL716" s="168">
        <f>IF(A19taxstdlife="n/a","n/a",IF(AL$3&gt;(A19taxstdlife+$E716),((Input!$G$161+Input!$G$127)*$G$7)-SUM($G716:AK716),((Input!$G$161+Input!$G$127)*$G$7)/A19taxstdlife))</f>
        <v>0</v>
      </c>
      <c r="AM716" s="168">
        <f>IF(A19taxstdlife="n/a","n/a",IF(AM$3&gt;(A19taxstdlife+$E716),((Input!$G$161+Input!$G$127)*$G$7)-SUM($G716:AL716),((Input!$G$161+Input!$G$127)*$G$7)/A19taxstdlife))</f>
        <v>0</v>
      </c>
      <c r="AN716" s="168">
        <f>IF(A19taxstdlife="n/a","n/a",IF(AN$3&gt;(A19taxstdlife+$E716),((Input!$G$161+Input!$G$127)*$G$7)-SUM($G716:AM716),((Input!$G$161+Input!$G$127)*$G$7)/A19taxstdlife))</f>
        <v>0</v>
      </c>
      <c r="AO716" s="168">
        <f>IF(A19taxstdlife="n/a","n/a",IF(AO$3&gt;(A19taxstdlife+$E716),((Input!$G$161+Input!$G$127)*$G$7)-SUM($G716:AN716),((Input!$G$161+Input!$G$127)*$G$7)/A19taxstdlife))</f>
        <v>0</v>
      </c>
      <c r="AP716" s="168">
        <f>IF(A19taxstdlife="n/a","n/a",IF(AP$3&gt;(A19taxstdlife+$E716),((Input!$G$161+Input!$G$127)*$G$7)-SUM($G716:AO716),((Input!$G$161+Input!$G$127)*$G$7)/A19taxstdlife))</f>
        <v>0</v>
      </c>
      <c r="AQ716" s="168">
        <f>IF(A19taxstdlife="n/a","n/a",IF(AQ$3&gt;(A19taxstdlife+$E716),((Input!$G$161+Input!$G$127)*$G$7)-SUM($G716:AP716),((Input!$G$161+Input!$G$127)*$G$7)/A19taxstdlife))</f>
        <v>0</v>
      </c>
      <c r="AR716" s="168">
        <f>IF(A19taxstdlife="n/a","n/a",IF(AR$3&gt;(A19taxstdlife+$E716),((Input!$G$161+Input!$G$127)*$G$7)-SUM($G716:AQ716),((Input!$G$161+Input!$G$127)*$G$7)/A19taxstdlife))</f>
        <v>0</v>
      </c>
      <c r="AS716" s="168">
        <f>IF(A19taxstdlife="n/a","n/a",IF(AS$3&gt;(A19taxstdlife+$E716),((Input!$G$161+Input!$G$127)*$G$7)-SUM($G716:AR716),((Input!$G$161+Input!$G$127)*$G$7)/A19taxstdlife))</f>
        <v>0</v>
      </c>
      <c r="AT716" s="168">
        <f>IF(A19taxstdlife="n/a","n/a",IF(AT$3&gt;(A19taxstdlife+$E716),((Input!$G$161+Input!$G$127)*$G$7)-SUM($G716:AS716),((Input!$G$161+Input!$G$127)*$G$7)/A19taxstdlife))</f>
        <v>0</v>
      </c>
      <c r="AU716" s="168">
        <f>IF(A19taxstdlife="n/a","n/a",IF(AU$3&gt;(A19taxstdlife+$E716),((Input!$G$161+Input!$G$127)*$G$7)-SUM($G716:AT716),((Input!$G$161+Input!$G$127)*$G$7)/A19taxstdlife))</f>
        <v>0</v>
      </c>
      <c r="AV716" s="168">
        <f>IF(A19taxstdlife="n/a","n/a",IF(AV$3&gt;(A19taxstdlife+$E716),((Input!$G$161+Input!$G$127)*$G$7)-SUM($G716:AU716),((Input!$G$161+Input!$G$127)*$G$7)/A19taxstdlife))</f>
        <v>0</v>
      </c>
      <c r="AW716" s="168">
        <f>IF(A19taxstdlife="n/a","n/a",IF(AW$3&gt;(A19taxstdlife+$E716),((Input!$G$161+Input!$G$127)*$G$7)-SUM($G716:AV716),((Input!$G$161+Input!$G$127)*$G$7)/A19taxstdlife))</f>
        <v>0</v>
      </c>
      <c r="AX716" s="168">
        <f>IF(A19taxstdlife="n/a","n/a",IF(AX$3&gt;(A19taxstdlife+$E716),((Input!$G$161+Input!$G$127)*$G$7)-SUM($G716:AW716),((Input!$G$161+Input!$G$127)*$G$7)/A19taxstdlife))</f>
        <v>0</v>
      </c>
      <c r="AY716" s="168">
        <f>IF(A19taxstdlife="n/a","n/a",IF(AY$3&gt;(A19taxstdlife+$E716),((Input!$G$161+Input!$G$127)*$G$7)-SUM($G716:AX716),((Input!$G$161+Input!$G$127)*$G$7)/A19taxstdlife))</f>
        <v>0</v>
      </c>
      <c r="AZ716" s="168">
        <f>IF(A19taxstdlife="n/a","n/a",IF(AZ$3&gt;(A19taxstdlife+$E716),((Input!$G$161+Input!$G$127)*$G$7)-SUM($G716:AY716),((Input!$G$161+Input!$G$127)*$G$7)/A19taxstdlife))</f>
        <v>0</v>
      </c>
      <c r="BA716" s="168">
        <f>IF(A19taxstdlife="n/a","n/a",IF(BA$3&gt;(A19taxstdlife+$E716),((Input!$G$161+Input!$G$127)*$G$7)-SUM($G716:AZ716),((Input!$G$161+Input!$G$127)*$G$7)/A19taxstdlife))</f>
        <v>0</v>
      </c>
      <c r="BB716" s="168">
        <f>IF(A19taxstdlife="n/a","n/a",IF(BB$3&gt;(A19taxstdlife+$E716),((Input!$G$161+Input!$G$127)*$G$7)-SUM($G716:BA716),((Input!$G$161+Input!$G$127)*$G$7)/A19taxstdlife))</f>
        <v>0</v>
      </c>
      <c r="BC716" s="168">
        <f>IF(A19taxstdlife="n/a","n/a",IF(BC$3&gt;(A19taxstdlife+$E716),((Input!$G$161+Input!$G$127)*$G$7)-SUM($G716:BB716),((Input!$G$161+Input!$G$127)*$G$7)/A19taxstdlife))</f>
        <v>0</v>
      </c>
      <c r="BD716" s="168">
        <f>IF(A19taxstdlife="n/a","n/a",IF(BD$3&gt;(A19taxstdlife+$E716),((Input!$G$161+Input!$G$127)*$G$7)-SUM($G716:BC716),((Input!$G$161+Input!$G$127)*$G$7)/A19taxstdlife))</f>
        <v>0</v>
      </c>
      <c r="BE716" s="168">
        <f>IF(A19taxstdlife="n/a","n/a",IF(BE$3&gt;(A19taxstdlife+$E716),((Input!$G$161+Input!$G$127)*$G$7)-SUM($G716:BD716),((Input!$G$161+Input!$G$127)*$G$7)/A19taxstdlife))</f>
        <v>0</v>
      </c>
      <c r="BF716" s="168">
        <f>IF(A19taxstdlife="n/a","n/a",IF(BF$3&gt;(A19taxstdlife+$E716),((Input!$G$161+Input!$G$127)*$G$7)-SUM($G716:BE716),((Input!$G$161+Input!$G$127)*$G$7)/A19taxstdlife))</f>
        <v>0</v>
      </c>
      <c r="BG716" s="168">
        <f>IF(A19taxstdlife="n/a","n/a",IF(BG$3&gt;(A19taxstdlife+$E716),((Input!$G$161+Input!$G$127)*$G$7)-SUM($G716:BF716),((Input!$G$161+Input!$G$127)*$G$7)/A19taxstdlife))</f>
        <v>0</v>
      </c>
      <c r="BH716" s="168">
        <f>IF(A19taxstdlife="n/a","n/a",IF(BH$3&gt;(A19taxstdlife+$E716),((Input!$G$161+Input!$G$127)*$G$7)-SUM($G716:BG716),((Input!$G$161+Input!$G$127)*$G$7)/A19taxstdlife))</f>
        <v>0</v>
      </c>
      <c r="BI716" s="168">
        <f>IF(A19taxstdlife="n/a","n/a",IF(BI$3&gt;(A19taxstdlife+$E716),((Input!$G$161+Input!$G$127)*$G$7)-SUM($G716:BH716),((Input!$G$161+Input!$G$127)*$G$7)/A19taxstdlife))</f>
        <v>0</v>
      </c>
      <c r="BJ716" s="20"/>
      <c r="BK716" s="20"/>
      <c r="BL716"/>
      <c r="BM716"/>
      <c r="BN716"/>
      <c r="BO716"/>
      <c r="BP716"/>
      <c r="BQ716"/>
      <c r="BR716"/>
      <c r="BS716"/>
      <c r="BT716"/>
      <c r="BU716"/>
      <c r="BV716"/>
      <c r="BW716"/>
      <c r="BX716"/>
      <c r="BY716"/>
      <c r="BZ716"/>
      <c r="CA716"/>
      <c r="CB716"/>
      <c r="CC716"/>
      <c r="CD716"/>
      <c r="CE716"/>
      <c r="CF716"/>
      <c r="CG716"/>
      <c r="CH716"/>
      <c r="CI716"/>
      <c r="CJ716"/>
      <c r="CK716"/>
      <c r="CL716"/>
      <c r="CM716"/>
      <c r="CN716"/>
      <c r="CO716"/>
      <c r="CP716"/>
      <c r="CQ716"/>
      <c r="CR716"/>
      <c r="CS716"/>
      <c r="CT716"/>
      <c r="CU716"/>
      <c r="CV716"/>
      <c r="CW716"/>
      <c r="CX716"/>
      <c r="CY716"/>
      <c r="CZ716"/>
      <c r="DA716"/>
      <c r="DB716"/>
      <c r="DC716"/>
      <c r="DD716"/>
      <c r="DE716"/>
      <c r="DF716"/>
      <c r="DG716"/>
      <c r="DH716"/>
      <c r="DI716"/>
      <c r="DJ716"/>
      <c r="DK716"/>
      <c r="DL716"/>
      <c r="DM716"/>
      <c r="DN716"/>
      <c r="DO716"/>
      <c r="DP716"/>
      <c r="DQ716"/>
      <c r="DR716"/>
      <c r="DS716"/>
      <c r="DT716"/>
      <c r="DU716"/>
      <c r="DV716"/>
      <c r="DW716"/>
      <c r="DX716"/>
      <c r="DY716"/>
      <c r="DZ716"/>
      <c r="EA716"/>
      <c r="EB716"/>
      <c r="EC716"/>
      <c r="ED716"/>
      <c r="EE716"/>
      <c r="EF716"/>
      <c r="EG716"/>
      <c r="EH716"/>
      <c r="EI716"/>
      <c r="EJ716"/>
      <c r="EK716"/>
      <c r="EL716"/>
      <c r="EM716"/>
      <c r="EN716"/>
      <c r="EO716"/>
      <c r="EP716"/>
      <c r="EQ716"/>
      <c r="ER716"/>
      <c r="ES716"/>
      <c r="ET716"/>
      <c r="EU716"/>
      <c r="EV716"/>
      <c r="EW716"/>
      <c r="EX716"/>
      <c r="EY716"/>
      <c r="EZ716"/>
      <c r="FA716"/>
      <c r="FB716"/>
      <c r="FC716"/>
      <c r="FD716"/>
      <c r="FE716"/>
      <c r="FF716"/>
      <c r="FG716"/>
      <c r="FH716"/>
      <c r="FI716"/>
      <c r="FJ716"/>
      <c r="FK716"/>
      <c r="FL716"/>
      <c r="FM716"/>
      <c r="FN716"/>
      <c r="FO716"/>
      <c r="FP716"/>
      <c r="FQ716"/>
      <c r="FR716"/>
      <c r="FS716"/>
      <c r="FT716"/>
      <c r="FU716"/>
      <c r="FV716"/>
      <c r="FW716"/>
      <c r="FX716"/>
      <c r="FY716"/>
      <c r="FZ716"/>
      <c r="GA716"/>
      <c r="GB716"/>
      <c r="GC716"/>
      <c r="GD716"/>
      <c r="GE716"/>
      <c r="GF716"/>
      <c r="GG716"/>
      <c r="GH716"/>
      <c r="GI716"/>
      <c r="GJ716"/>
      <c r="GK716"/>
      <c r="GL716"/>
      <c r="GM716"/>
      <c r="GN716"/>
      <c r="GO716"/>
      <c r="GP716"/>
      <c r="GQ716"/>
      <c r="GR716"/>
      <c r="GS716"/>
      <c r="GT716"/>
      <c r="GU716"/>
      <c r="GV716"/>
      <c r="GW716"/>
      <c r="GX716"/>
      <c r="GY716"/>
      <c r="GZ716"/>
      <c r="HA716"/>
      <c r="HB716"/>
      <c r="HC716"/>
      <c r="HD716"/>
      <c r="HE716"/>
      <c r="HF716"/>
      <c r="HG716"/>
      <c r="HH716"/>
      <c r="HI716"/>
      <c r="HJ716"/>
      <c r="HK716"/>
      <c r="HL716"/>
      <c r="HM716"/>
      <c r="HN716"/>
      <c r="HO716"/>
      <c r="HP716"/>
      <c r="HQ716"/>
      <c r="HR716"/>
      <c r="HS716"/>
      <c r="HT716"/>
      <c r="HU716"/>
      <c r="HV716"/>
      <c r="HW716"/>
      <c r="HX716"/>
      <c r="HY716"/>
      <c r="HZ716"/>
      <c r="IA716"/>
      <c r="IB716"/>
      <c r="IC716"/>
      <c r="ID716"/>
      <c r="IE716"/>
      <c r="IF716"/>
      <c r="IG716"/>
      <c r="IH716"/>
      <c r="II716"/>
      <c r="IJ716"/>
      <c r="IK716"/>
      <c r="IL716"/>
      <c r="IM716"/>
      <c r="IN716"/>
      <c r="IO716"/>
      <c r="IP716"/>
      <c r="IQ716"/>
      <c r="IR716"/>
      <c r="IS716"/>
      <c r="IT716"/>
      <c r="IU716"/>
      <c r="IV716"/>
    </row>
    <row r="717" spans="1:256" s="5" customFormat="1" hidden="1" outlineLevel="2">
      <c r="A717" s="20"/>
      <c r="B717" s="20"/>
      <c r="C717" s="38"/>
      <c r="D717" s="641"/>
      <c r="E717" s="287">
        <v>2</v>
      </c>
      <c r="F717" s="40"/>
      <c r="G717" s="313"/>
      <c r="H717" s="314"/>
      <c r="I717" s="168">
        <f>IF(A19taxstdlife="n/a","n/a",IF(I$3&gt;(A19taxstdlife+$E717),((Input!$H$161+Input!$H$127)*$H$7)-SUM($H717:H717),((Input!$H$161+Input!$H$127)*$H$7)/A19taxstdlife))</f>
        <v>0.27424731852927658</v>
      </c>
      <c r="J717" s="168">
        <f>IF(A19taxstdlife="n/a","n/a",IF(J$3&gt;(A19taxstdlife+$E717),((Input!$H$161+Input!$H$127)*$H$7)-SUM($H717:I717),((Input!$H$161+Input!$H$127)*$H$7)/A19taxstdlife))</f>
        <v>0.27424731852927658</v>
      </c>
      <c r="K717" s="168">
        <f>IF(A19taxstdlife="n/a","n/a",IF(K$3&gt;(A19taxstdlife+$E717),((Input!$H$161+Input!$H$127)*$H$7)-SUM($H717:J717),((Input!$H$161+Input!$H$127)*$H$7)/A19taxstdlife))</f>
        <v>0.27424731852927658</v>
      </c>
      <c r="L717" s="168">
        <f>IF(A19taxstdlife="n/a","n/a",IF(L$3&gt;(A19taxstdlife+$E717),((Input!$H$161+Input!$H$127)*$H$7)-SUM($H717:K717),((Input!$H$161+Input!$H$127)*$H$7)/A19taxstdlife))</f>
        <v>0.27424731852927658</v>
      </c>
      <c r="M717" s="168">
        <f>IF(A19taxstdlife="n/a","n/a",IF(M$3&gt;(A19taxstdlife+$E717),((Input!$H$161+Input!$H$127)*$H$7)-SUM($H717:L717),((Input!$H$161+Input!$H$127)*$H$7)/A19taxstdlife))</f>
        <v>0.27424731852927658</v>
      </c>
      <c r="N717" s="168">
        <f>IF(A19taxstdlife="n/a","n/a",IF(N$3&gt;(A19taxstdlife+$E717),((Input!$H$161+Input!$H$127)*$H$7)-SUM($H717:M717),((Input!$H$161+Input!$H$127)*$H$7)/A19taxstdlife))</f>
        <v>0.27424731852927658</v>
      </c>
      <c r="O717" s="168">
        <f>IF(A19taxstdlife="n/a","n/a",IF(O$3&gt;(A19taxstdlife+$E717),((Input!$H$161+Input!$H$127)*$H$7)-SUM($H717:N717),((Input!$H$161+Input!$H$127)*$H$7)/A19taxstdlife))</f>
        <v>0.27424731852927658</v>
      </c>
      <c r="P717" s="168">
        <f>IF(A19taxstdlife="n/a","n/a",IF(P$3&gt;(A19taxstdlife+$E717),((Input!$H$161+Input!$H$127)*$H$7)-SUM($H717:O717),((Input!$H$161+Input!$H$127)*$H$7)/A19taxstdlife))</f>
        <v>0.27424731852927658</v>
      </c>
      <c r="Q717" s="168">
        <f>IF(A19taxstdlife="n/a","n/a",IF(Q$3&gt;(A19taxstdlife+$E717),((Input!$H$161+Input!$H$127)*$H$7)-SUM($H717:P717),((Input!$H$161+Input!$H$127)*$H$7)/A19taxstdlife))</f>
        <v>0.27424731852927658</v>
      </c>
      <c r="R717" s="168">
        <f>IF(A19taxstdlife="n/a","n/a",IF(R$3&gt;(A19taxstdlife+$E717),((Input!$H$161+Input!$H$127)*$H$7)-SUM($H717:Q717),((Input!$H$161+Input!$H$127)*$H$7)/A19taxstdlife))</f>
        <v>0.27424731852927658</v>
      </c>
      <c r="S717" s="168">
        <f>IF(A19taxstdlife="n/a","n/a",IF(S$3&gt;(A19taxstdlife+$E717),((Input!$H$161+Input!$H$127)*$H$7)-SUM($H717:R717),((Input!$H$161+Input!$H$127)*$H$7)/A19taxstdlife))</f>
        <v>0.27424731852927658</v>
      </c>
      <c r="T717" s="168">
        <f>IF(A19taxstdlife="n/a","n/a",IF(T$3&gt;(A19taxstdlife+$E717),((Input!$H$161+Input!$H$127)*$H$7)-SUM($H717:S717),((Input!$H$161+Input!$H$127)*$H$7)/A19taxstdlife))</f>
        <v>0.27424731852927658</v>
      </c>
      <c r="U717" s="168">
        <f>IF(A19taxstdlife="n/a","n/a",IF(U$3&gt;(A19taxstdlife+$E717),((Input!$H$161+Input!$H$127)*$H$7)-SUM($H717:T717),((Input!$H$161+Input!$H$127)*$H$7)/A19taxstdlife))</f>
        <v>0.27424731852927658</v>
      </c>
      <c r="V717" s="168">
        <f>IF(A19taxstdlife="n/a","n/a",IF(V$3&gt;(A19taxstdlife+$E717),((Input!$H$161+Input!$H$127)*$H$7)-SUM($H717:U717),((Input!$H$161+Input!$H$127)*$H$7)/A19taxstdlife))</f>
        <v>0.27424731852927658</v>
      </c>
      <c r="W717" s="168">
        <f>IF(A19taxstdlife="n/a","n/a",IF(W$3&gt;(A19taxstdlife+$E717),((Input!$H$161+Input!$H$127)*$H$7)-SUM($H717:V717),((Input!$H$161+Input!$H$127)*$H$7)/A19taxstdlife))</f>
        <v>0.27424731852927658</v>
      </c>
      <c r="X717" s="168">
        <f>IF(A19taxstdlife="n/a","n/a",IF(X$3&gt;(A19taxstdlife+$E717),((Input!$H$161+Input!$H$127)*$H$7)-SUM($H717:W717),((Input!$H$161+Input!$H$127)*$H$7)/A19taxstdlife))</f>
        <v>0.27424731852927658</v>
      </c>
      <c r="Y717" s="168">
        <f>IF(A19taxstdlife="n/a","n/a",IF(Y$3&gt;(A19taxstdlife+$E717),((Input!$H$161+Input!$H$127)*$H$7)-SUM($H717:X717),((Input!$H$161+Input!$H$127)*$H$7)/A19taxstdlife))</f>
        <v>0.27424731852927658</v>
      </c>
      <c r="Z717" s="168">
        <f>IF(A19taxstdlife="n/a","n/a",IF(Z$3&gt;(A19taxstdlife+$E717),((Input!$H$161+Input!$H$127)*$H$7)-SUM($H717:Y717),((Input!$H$161+Input!$H$127)*$H$7)/A19taxstdlife))</f>
        <v>0.27424731852927658</v>
      </c>
      <c r="AA717" s="168">
        <f>IF(A19taxstdlife="n/a","n/a",IF(AA$3&gt;(A19taxstdlife+$E717),((Input!$H$161+Input!$H$127)*$H$7)-SUM($H717:Z717),((Input!$H$161+Input!$H$127)*$H$7)/A19taxstdlife))</f>
        <v>0.27424731852927658</v>
      </c>
      <c r="AB717" s="168">
        <f>IF(A19taxstdlife="n/a","n/a",IF(AB$3&gt;(A19taxstdlife+$E717),((Input!$H$161+Input!$H$127)*$H$7)-SUM($H717:AA717),((Input!$H$161+Input!$H$127)*$H$7)/A19taxstdlife))</f>
        <v>0.27424731852927658</v>
      </c>
      <c r="AC717" s="168">
        <f>IF(A19taxstdlife="n/a","n/a",IF(AC$3&gt;(A19taxstdlife+$E717),((Input!$H$161+Input!$H$127)*$H$7)-SUM($H717:AB717),((Input!$H$161+Input!$H$127)*$H$7)/A19taxstdlife))</f>
        <v>0</v>
      </c>
      <c r="AD717" s="168">
        <f>IF(A19taxstdlife="n/a","n/a",IF(AD$3&gt;(A19taxstdlife+$E717),((Input!$H$161+Input!$H$127)*$H$7)-SUM($H717:AC717),((Input!$H$161+Input!$H$127)*$H$7)/A19taxstdlife))</f>
        <v>0</v>
      </c>
      <c r="AE717" s="168">
        <f>IF(A19taxstdlife="n/a","n/a",IF(AE$3&gt;(A19taxstdlife+$E717),((Input!$H$161+Input!$H$127)*$H$7)-SUM($H717:AD717),((Input!$H$161+Input!$H$127)*$H$7)/A19taxstdlife))</f>
        <v>0</v>
      </c>
      <c r="AF717" s="168">
        <f>IF(A19taxstdlife="n/a","n/a",IF(AF$3&gt;(A19taxstdlife+$E717),((Input!$H$161+Input!$H$127)*$H$7)-SUM($H717:AE717),((Input!$H$161+Input!$H$127)*$H$7)/A19taxstdlife))</f>
        <v>0</v>
      </c>
      <c r="AG717" s="168">
        <f>IF(A19taxstdlife="n/a","n/a",IF(AG$3&gt;(A19taxstdlife+$E717),((Input!$H$161+Input!$H$127)*$H$7)-SUM($H717:AF717),((Input!$H$161+Input!$H$127)*$H$7)/A19taxstdlife))</f>
        <v>0</v>
      </c>
      <c r="AH717" s="168">
        <f>IF(A19taxstdlife="n/a","n/a",IF(AH$3&gt;(A19taxstdlife+$E717),((Input!$H$161+Input!$H$127)*$H$7)-SUM($H717:AG717),((Input!$H$161+Input!$H$127)*$H$7)/A19taxstdlife))</f>
        <v>0</v>
      </c>
      <c r="AI717" s="168">
        <f>IF(A19taxstdlife="n/a","n/a",IF(AI$3&gt;(A19taxstdlife+$E717),((Input!$H$161+Input!$H$127)*$H$7)-SUM($H717:AH717),((Input!$H$161+Input!$H$127)*$H$7)/A19taxstdlife))</f>
        <v>0</v>
      </c>
      <c r="AJ717" s="168">
        <f>IF(A19taxstdlife="n/a","n/a",IF(AJ$3&gt;(A19taxstdlife+$E717),((Input!$H$161+Input!$H$127)*$H$7)-SUM($H717:AI717),((Input!$H$161+Input!$H$127)*$H$7)/A19taxstdlife))</f>
        <v>0</v>
      </c>
      <c r="AK717" s="168">
        <f>IF(A19taxstdlife="n/a","n/a",IF(AK$3&gt;(A19taxstdlife+$E717),((Input!$H$161+Input!$H$127)*$H$7)-SUM($H717:AJ717),((Input!$H$161+Input!$H$127)*$H$7)/A19taxstdlife))</f>
        <v>0</v>
      </c>
      <c r="AL717" s="168">
        <f>IF(A19taxstdlife="n/a","n/a",IF(AL$3&gt;(A19taxstdlife+$E717),((Input!$H$161+Input!$H$127)*$H$7)-SUM($H717:AK717),((Input!$H$161+Input!$H$127)*$H$7)/A19taxstdlife))</f>
        <v>0</v>
      </c>
      <c r="AM717" s="168">
        <f>IF(A19taxstdlife="n/a","n/a",IF(AM$3&gt;(A19taxstdlife+$E717),((Input!$H$161+Input!$H$127)*$H$7)-SUM($H717:AL717),((Input!$H$161+Input!$H$127)*$H$7)/A19taxstdlife))</f>
        <v>0</v>
      </c>
      <c r="AN717" s="168">
        <f>IF(A19taxstdlife="n/a","n/a",IF(AN$3&gt;(A19taxstdlife+$E717),((Input!$H$161+Input!$H$127)*$H$7)-SUM($H717:AM717),((Input!$H$161+Input!$H$127)*$H$7)/A19taxstdlife))</f>
        <v>0</v>
      </c>
      <c r="AO717" s="168">
        <f>IF(A19taxstdlife="n/a","n/a",IF(AO$3&gt;(A19taxstdlife+$E717),((Input!$H$161+Input!$H$127)*$H$7)-SUM($H717:AN717),((Input!$H$161+Input!$H$127)*$H$7)/A19taxstdlife))</f>
        <v>0</v>
      </c>
      <c r="AP717" s="168">
        <f>IF(A19taxstdlife="n/a","n/a",IF(AP$3&gt;(A19taxstdlife+$E717),((Input!$H$161+Input!$H$127)*$H$7)-SUM($H717:AO717),((Input!$H$161+Input!$H$127)*$H$7)/A19taxstdlife))</f>
        <v>0</v>
      </c>
      <c r="AQ717" s="168">
        <f>IF(A19taxstdlife="n/a","n/a",IF(AQ$3&gt;(A19taxstdlife+$E717),((Input!$H$161+Input!$H$127)*$H$7)-SUM($H717:AP717),((Input!$H$161+Input!$H$127)*$H$7)/A19taxstdlife))</f>
        <v>0</v>
      </c>
      <c r="AR717" s="168">
        <f>IF(A19taxstdlife="n/a","n/a",IF(AR$3&gt;(A19taxstdlife+$E717),((Input!$H$161+Input!$H$127)*$H$7)-SUM($H717:AQ717),((Input!$H$161+Input!$H$127)*$H$7)/A19taxstdlife))</f>
        <v>0</v>
      </c>
      <c r="AS717" s="168">
        <f>IF(A19taxstdlife="n/a","n/a",IF(AS$3&gt;(A19taxstdlife+$E717),((Input!$H$161+Input!$H$127)*$H$7)-SUM($H717:AR717),((Input!$H$161+Input!$H$127)*$H$7)/A19taxstdlife))</f>
        <v>0</v>
      </c>
      <c r="AT717" s="168">
        <f>IF(A19taxstdlife="n/a","n/a",IF(AT$3&gt;(A19taxstdlife+$E717),((Input!$H$161+Input!$H$127)*$H$7)-SUM($H717:AS717),((Input!$H$161+Input!$H$127)*$H$7)/A19taxstdlife))</f>
        <v>0</v>
      </c>
      <c r="AU717" s="168">
        <f>IF(A19taxstdlife="n/a","n/a",IF(AU$3&gt;(A19taxstdlife+$E717),((Input!$H$161+Input!$H$127)*$H$7)-SUM($H717:AT717),((Input!$H$161+Input!$H$127)*$H$7)/A19taxstdlife))</f>
        <v>0</v>
      </c>
      <c r="AV717" s="168">
        <f>IF(A19taxstdlife="n/a","n/a",IF(AV$3&gt;(A19taxstdlife+$E717),((Input!$H$161+Input!$H$127)*$H$7)-SUM($H717:AU717),((Input!$H$161+Input!$H$127)*$H$7)/A19taxstdlife))</f>
        <v>0</v>
      </c>
      <c r="AW717" s="168">
        <f>IF(A19taxstdlife="n/a","n/a",IF(AW$3&gt;(A19taxstdlife+$E717),((Input!$H$161+Input!$H$127)*$H$7)-SUM($H717:AV717),((Input!$H$161+Input!$H$127)*$H$7)/A19taxstdlife))</f>
        <v>0</v>
      </c>
      <c r="AX717" s="168">
        <f>IF(A19taxstdlife="n/a","n/a",IF(AX$3&gt;(A19taxstdlife+$E717),((Input!$H$161+Input!$H$127)*$H$7)-SUM($H717:AW717),((Input!$H$161+Input!$H$127)*$H$7)/A19taxstdlife))</f>
        <v>0</v>
      </c>
      <c r="AY717" s="168">
        <f>IF(A19taxstdlife="n/a","n/a",IF(AY$3&gt;(A19taxstdlife+$E717),((Input!$H$161+Input!$H$127)*$H$7)-SUM($H717:AX717),((Input!$H$161+Input!$H$127)*$H$7)/A19taxstdlife))</f>
        <v>0</v>
      </c>
      <c r="AZ717" s="168">
        <f>IF(A19taxstdlife="n/a","n/a",IF(AZ$3&gt;(A19taxstdlife+$E717),((Input!$H$161+Input!$H$127)*$H$7)-SUM($H717:AY717),((Input!$H$161+Input!$H$127)*$H$7)/A19taxstdlife))</f>
        <v>0</v>
      </c>
      <c r="BA717" s="168">
        <f>IF(A19taxstdlife="n/a","n/a",IF(BA$3&gt;(A19taxstdlife+$E717),((Input!$H$161+Input!$H$127)*$H$7)-SUM($H717:AZ717),((Input!$H$161+Input!$H$127)*$H$7)/A19taxstdlife))</f>
        <v>0</v>
      </c>
      <c r="BB717" s="168">
        <f>IF(A19taxstdlife="n/a","n/a",IF(BB$3&gt;(A19taxstdlife+$E717),((Input!$H$161+Input!$H$127)*$H$7)-SUM($H717:BA717),((Input!$H$161+Input!$H$127)*$H$7)/A19taxstdlife))</f>
        <v>0</v>
      </c>
      <c r="BC717" s="168">
        <f>IF(A19taxstdlife="n/a","n/a",IF(BC$3&gt;(A19taxstdlife+$E717),((Input!$H$161+Input!$H$127)*$H$7)-SUM($H717:BB717),((Input!$H$161+Input!$H$127)*$H$7)/A19taxstdlife))</f>
        <v>0</v>
      </c>
      <c r="BD717" s="168">
        <f>IF(A19taxstdlife="n/a","n/a",IF(BD$3&gt;(A19taxstdlife+$E717),((Input!$H$161+Input!$H$127)*$H$7)-SUM($H717:BC717),((Input!$H$161+Input!$H$127)*$H$7)/A19taxstdlife))</f>
        <v>0</v>
      </c>
      <c r="BE717" s="168">
        <f>IF(A19taxstdlife="n/a","n/a",IF(BE$3&gt;(A19taxstdlife+$E717),((Input!$H$161+Input!$H$127)*$H$7)-SUM($H717:BD717),((Input!$H$161+Input!$H$127)*$H$7)/A19taxstdlife))</f>
        <v>0</v>
      </c>
      <c r="BF717" s="168">
        <f>IF(A19taxstdlife="n/a","n/a",IF(BF$3&gt;(A19taxstdlife+$E717),((Input!$H$161+Input!$H$127)*$H$7)-SUM($H717:BE717),((Input!$H$161+Input!$H$127)*$H$7)/A19taxstdlife))</f>
        <v>0</v>
      </c>
      <c r="BG717" s="168">
        <f>IF(A19taxstdlife="n/a","n/a",IF(BG$3&gt;(A19taxstdlife+$E717),((Input!$H$161+Input!$H$127)*$H$7)-SUM($H717:BF717),((Input!$H$161+Input!$H$127)*$H$7)/A19taxstdlife))</f>
        <v>0</v>
      </c>
      <c r="BH717" s="168">
        <f>IF(A19taxstdlife="n/a","n/a",IF(BH$3&gt;(A19taxstdlife+$E717),((Input!$H$161+Input!$H$127)*$H$7)-SUM($H717:BG717),((Input!$H$161+Input!$H$127)*$H$7)/A19taxstdlife))</f>
        <v>0</v>
      </c>
      <c r="BI717" s="168">
        <f>IF(A19taxstdlife="n/a","n/a",IF(BI$3&gt;(A19taxstdlife+$E717),((Input!$H$161+Input!$H$127)*$H$7)-SUM($H717:BH717),((Input!$H$161+Input!$H$127)*$H$7)/A19taxstdlife))</f>
        <v>0</v>
      </c>
      <c r="BJ717" s="20"/>
      <c r="BK717" s="20"/>
      <c r="BL717"/>
      <c r="BM717"/>
      <c r="BN717"/>
      <c r="BO717"/>
      <c r="BP717"/>
      <c r="BQ717"/>
      <c r="BR717"/>
      <c r="BS717"/>
      <c r="BT717"/>
      <c r="BU717"/>
      <c r="BV717"/>
      <c r="BW717"/>
      <c r="BX717"/>
      <c r="BY717"/>
      <c r="BZ717"/>
      <c r="CA717"/>
      <c r="CB717"/>
      <c r="CC717"/>
      <c r="CD717"/>
      <c r="CE717"/>
      <c r="CF717"/>
      <c r="CG717"/>
      <c r="CH717"/>
      <c r="CI717"/>
      <c r="CJ717"/>
      <c r="CK717"/>
      <c r="CL717"/>
      <c r="CM717"/>
      <c r="CN717"/>
      <c r="CO717"/>
      <c r="CP717"/>
      <c r="CQ717"/>
      <c r="CR717"/>
      <c r="CS717"/>
      <c r="CT717"/>
      <c r="CU717"/>
      <c r="CV717"/>
      <c r="CW717"/>
      <c r="CX717"/>
      <c r="CY717"/>
      <c r="CZ717"/>
      <c r="DA717"/>
      <c r="DB717"/>
      <c r="DC717"/>
      <c r="DD717"/>
      <c r="DE717"/>
      <c r="DF717"/>
      <c r="DG717"/>
      <c r="DH717"/>
      <c r="DI717"/>
      <c r="DJ717"/>
      <c r="DK717"/>
      <c r="DL717"/>
      <c r="DM717"/>
      <c r="DN717"/>
      <c r="DO717"/>
      <c r="DP717"/>
      <c r="DQ717"/>
      <c r="DR717"/>
      <c r="DS717"/>
      <c r="DT717"/>
      <c r="DU717"/>
      <c r="DV717"/>
      <c r="DW717"/>
      <c r="DX717"/>
      <c r="DY717"/>
      <c r="DZ717"/>
      <c r="EA717"/>
      <c r="EB717"/>
      <c r="EC717"/>
      <c r="ED717"/>
      <c r="EE717"/>
      <c r="EF717"/>
      <c r="EG717"/>
      <c r="EH717"/>
      <c r="EI717"/>
      <c r="EJ717"/>
      <c r="EK717"/>
      <c r="EL717"/>
      <c r="EM717"/>
      <c r="EN717"/>
      <c r="EO717"/>
      <c r="EP717"/>
      <c r="EQ717"/>
      <c r="ER717"/>
      <c r="ES717"/>
      <c r="ET717"/>
      <c r="EU717"/>
      <c r="EV717"/>
      <c r="EW717"/>
      <c r="EX717"/>
      <c r="EY717"/>
      <c r="EZ717"/>
      <c r="FA717"/>
      <c r="FB717"/>
      <c r="FC717"/>
      <c r="FD717"/>
      <c r="FE717"/>
      <c r="FF717"/>
      <c r="FG717"/>
      <c r="FH717"/>
      <c r="FI717"/>
      <c r="FJ717"/>
      <c r="FK717"/>
      <c r="FL717"/>
      <c r="FM717"/>
      <c r="FN717"/>
      <c r="FO717"/>
      <c r="FP717"/>
      <c r="FQ717"/>
      <c r="FR717"/>
      <c r="FS717"/>
      <c r="FT717"/>
      <c r="FU717"/>
      <c r="FV717"/>
      <c r="FW717"/>
      <c r="FX717"/>
      <c r="FY717"/>
      <c r="FZ717"/>
      <c r="GA717"/>
      <c r="GB717"/>
      <c r="GC717"/>
      <c r="GD717"/>
      <c r="GE717"/>
      <c r="GF717"/>
      <c r="GG717"/>
      <c r="GH717"/>
      <c r="GI717"/>
      <c r="GJ717"/>
      <c r="GK717"/>
      <c r="GL717"/>
      <c r="GM717"/>
      <c r="GN717"/>
      <c r="GO717"/>
      <c r="GP717"/>
      <c r="GQ717"/>
      <c r="GR717"/>
      <c r="GS717"/>
      <c r="GT717"/>
      <c r="GU717"/>
      <c r="GV717"/>
      <c r="GW717"/>
      <c r="GX717"/>
      <c r="GY717"/>
      <c r="GZ717"/>
      <c r="HA717"/>
      <c r="HB717"/>
      <c r="HC717"/>
      <c r="HD717"/>
      <c r="HE717"/>
      <c r="HF717"/>
      <c r="HG717"/>
      <c r="HH717"/>
      <c r="HI717"/>
      <c r="HJ717"/>
      <c r="HK717"/>
      <c r="HL717"/>
      <c r="HM717"/>
      <c r="HN717"/>
      <c r="HO717"/>
      <c r="HP717"/>
      <c r="HQ717"/>
      <c r="HR717"/>
      <c r="HS717"/>
      <c r="HT717"/>
      <c r="HU717"/>
      <c r="HV717"/>
      <c r="HW717"/>
      <c r="HX717"/>
      <c r="HY717"/>
      <c r="HZ717"/>
      <c r="IA717"/>
      <c r="IB717"/>
      <c r="IC717"/>
      <c r="ID717"/>
      <c r="IE717"/>
      <c r="IF717"/>
      <c r="IG717"/>
      <c r="IH717"/>
      <c r="II717"/>
      <c r="IJ717"/>
      <c r="IK717"/>
      <c r="IL717"/>
      <c r="IM717"/>
      <c r="IN717"/>
      <c r="IO717"/>
      <c r="IP717"/>
      <c r="IQ717"/>
      <c r="IR717"/>
      <c r="IS717"/>
      <c r="IT717"/>
      <c r="IU717"/>
      <c r="IV717"/>
    </row>
    <row r="718" spans="1:256" s="5" customFormat="1" hidden="1" outlineLevel="2">
      <c r="A718" s="20"/>
      <c r="B718" s="20"/>
      <c r="C718" s="38"/>
      <c r="D718" s="641"/>
      <c r="E718" s="287">
        <v>3</v>
      </c>
      <c r="F718" s="40"/>
      <c r="G718" s="313"/>
      <c r="H718" s="315"/>
      <c r="I718" s="314"/>
      <c r="J718" s="168">
        <f>IF(A19taxstdlife="n/a","n/a",IF(J$3&gt;(A19taxstdlife+$E718),((Input!$I$161+Input!$I$127)*$I$7)-SUM($I718:I718),((Input!$I$161+Input!$I$127)*$I$7)/A19taxstdlife))</f>
        <v>0.32028730633124713</v>
      </c>
      <c r="K718" s="168">
        <f>IF(A19taxstdlife="n/a","n/a",IF(K$3&gt;(A19taxstdlife+$E718),((Input!$I$161+Input!$I$127)*$I$7)-SUM($I718:J718),((Input!$I$161+Input!$I$127)*$I$7)/A19taxstdlife))</f>
        <v>0.32028730633124713</v>
      </c>
      <c r="L718" s="168">
        <f>IF(A19taxstdlife="n/a","n/a",IF(L$3&gt;(A19taxstdlife+$E718),((Input!$I$161+Input!$I$127)*$I$7)-SUM($I718:K718),((Input!$I$161+Input!$I$127)*$I$7)/A19taxstdlife))</f>
        <v>0.32028730633124713</v>
      </c>
      <c r="M718" s="168">
        <f>IF(A19taxstdlife="n/a","n/a",IF(M$3&gt;(A19taxstdlife+$E718),((Input!$I$161+Input!$I$127)*$I$7)-SUM($I718:L718),((Input!$I$161+Input!$I$127)*$I$7)/A19taxstdlife))</f>
        <v>0.32028730633124713</v>
      </c>
      <c r="N718" s="168">
        <f>IF(A19taxstdlife="n/a","n/a",IF(N$3&gt;(A19taxstdlife+$E718),((Input!$I$161+Input!$I$127)*$I$7)-SUM($I718:M718),((Input!$I$161+Input!$I$127)*$I$7)/A19taxstdlife))</f>
        <v>0.32028730633124713</v>
      </c>
      <c r="O718" s="168">
        <f>IF(A19taxstdlife="n/a","n/a",IF(O$3&gt;(A19taxstdlife+$E718),((Input!$I$161+Input!$I$127)*$I$7)-SUM($I718:N718),((Input!$I$161+Input!$I$127)*$I$7)/A19taxstdlife))</f>
        <v>0.32028730633124713</v>
      </c>
      <c r="P718" s="168">
        <f>IF(A19taxstdlife="n/a","n/a",IF(P$3&gt;(A19taxstdlife+$E718),((Input!$I$161+Input!$I$127)*$I$7)-SUM($I718:O718),((Input!$I$161+Input!$I$127)*$I$7)/A19taxstdlife))</f>
        <v>0.32028730633124713</v>
      </c>
      <c r="Q718" s="168">
        <f>IF(A19taxstdlife="n/a","n/a",IF(Q$3&gt;(A19taxstdlife+$E718),((Input!$I$161+Input!$I$127)*$I$7)-SUM($I718:P718),((Input!$I$161+Input!$I$127)*$I$7)/A19taxstdlife))</f>
        <v>0.32028730633124713</v>
      </c>
      <c r="R718" s="168">
        <f>IF(A19taxstdlife="n/a","n/a",IF(R$3&gt;(A19taxstdlife+$E718),((Input!$I$161+Input!$I$127)*$I$7)-SUM($I718:Q718),((Input!$I$161+Input!$I$127)*$I$7)/A19taxstdlife))</f>
        <v>0.32028730633124713</v>
      </c>
      <c r="S718" s="168">
        <f>IF(A19taxstdlife="n/a","n/a",IF(S$3&gt;(A19taxstdlife+$E718),((Input!$I$161+Input!$I$127)*$I$7)-SUM($I718:R718),((Input!$I$161+Input!$I$127)*$I$7)/A19taxstdlife))</f>
        <v>0.32028730633124713</v>
      </c>
      <c r="T718" s="168">
        <f>IF(A19taxstdlife="n/a","n/a",IF(T$3&gt;(A19taxstdlife+$E718),((Input!$I$161+Input!$I$127)*$I$7)-SUM($I718:S718),((Input!$I$161+Input!$I$127)*$I$7)/A19taxstdlife))</f>
        <v>0.32028730633124713</v>
      </c>
      <c r="U718" s="168">
        <f>IF(A19taxstdlife="n/a","n/a",IF(U$3&gt;(A19taxstdlife+$E718),((Input!$I$161+Input!$I$127)*$I$7)-SUM($I718:T718),((Input!$I$161+Input!$I$127)*$I$7)/A19taxstdlife))</f>
        <v>0.32028730633124713</v>
      </c>
      <c r="V718" s="168">
        <f>IF(A19taxstdlife="n/a","n/a",IF(V$3&gt;(A19taxstdlife+$E718),((Input!$I$161+Input!$I$127)*$I$7)-SUM($I718:U718),((Input!$I$161+Input!$I$127)*$I$7)/A19taxstdlife))</f>
        <v>0.32028730633124713</v>
      </c>
      <c r="W718" s="168">
        <f>IF(A19taxstdlife="n/a","n/a",IF(W$3&gt;(A19taxstdlife+$E718),((Input!$I$161+Input!$I$127)*$I$7)-SUM($I718:V718),((Input!$I$161+Input!$I$127)*$I$7)/A19taxstdlife))</f>
        <v>0.32028730633124713</v>
      </c>
      <c r="X718" s="168">
        <f>IF(A19taxstdlife="n/a","n/a",IF(X$3&gt;(A19taxstdlife+$E718),((Input!$I$161+Input!$I$127)*$I$7)-SUM($I718:W718),((Input!$I$161+Input!$I$127)*$I$7)/A19taxstdlife))</f>
        <v>0.32028730633124713</v>
      </c>
      <c r="Y718" s="168">
        <f>IF(A19taxstdlife="n/a","n/a",IF(Y$3&gt;(A19taxstdlife+$E718),((Input!$I$161+Input!$I$127)*$I$7)-SUM($I718:X718),((Input!$I$161+Input!$I$127)*$I$7)/A19taxstdlife))</f>
        <v>0.32028730633124713</v>
      </c>
      <c r="Z718" s="168">
        <f>IF(A19taxstdlife="n/a","n/a",IF(Z$3&gt;(A19taxstdlife+$E718),((Input!$I$161+Input!$I$127)*$I$7)-SUM($I718:Y718),((Input!$I$161+Input!$I$127)*$I$7)/A19taxstdlife))</f>
        <v>0.32028730633124713</v>
      </c>
      <c r="AA718" s="168">
        <f>IF(A19taxstdlife="n/a","n/a",IF(AA$3&gt;(A19taxstdlife+$E718),((Input!$I$161+Input!$I$127)*$I$7)-SUM($I718:Z718),((Input!$I$161+Input!$I$127)*$I$7)/A19taxstdlife))</f>
        <v>0.32028730633124713</v>
      </c>
      <c r="AB718" s="168">
        <f>IF(A19taxstdlife="n/a","n/a",IF(AB$3&gt;(A19taxstdlife+$E718),((Input!$I$161+Input!$I$127)*$I$7)-SUM($I718:AA718),((Input!$I$161+Input!$I$127)*$I$7)/A19taxstdlife))</f>
        <v>0.32028730633124713</v>
      </c>
      <c r="AC718" s="168">
        <f>IF(A19taxstdlife="n/a","n/a",IF(AC$3&gt;(A19taxstdlife+$E718),((Input!$I$161+Input!$I$127)*$I$7)-SUM($I718:AB718),((Input!$I$161+Input!$I$127)*$I$7)/A19taxstdlife))</f>
        <v>0.32028730633124713</v>
      </c>
      <c r="AD718" s="168">
        <f>IF(A19taxstdlife="n/a","n/a",IF(AD$3&gt;(A19taxstdlife+$E718),((Input!$I$161+Input!$I$127)*$I$7)-SUM($I718:AC718),((Input!$I$161+Input!$I$127)*$I$7)/A19taxstdlife))</f>
        <v>1.7763568394002505E-15</v>
      </c>
      <c r="AE718" s="168">
        <f>IF(A19taxstdlife="n/a","n/a",IF(AE$3&gt;(A19taxstdlife+$E718),((Input!$I$161+Input!$I$127)*$I$7)-SUM($I718:AD718),((Input!$I$161+Input!$I$127)*$I$7)/A19taxstdlife))</f>
        <v>0</v>
      </c>
      <c r="AF718" s="168">
        <f>IF(A19taxstdlife="n/a","n/a",IF(AF$3&gt;(A19taxstdlife+$E718),((Input!$I$161+Input!$I$127)*$I$7)-SUM($I718:AE718),((Input!$I$161+Input!$I$127)*$I$7)/A19taxstdlife))</f>
        <v>0</v>
      </c>
      <c r="AG718" s="168">
        <f>IF(A19taxstdlife="n/a","n/a",IF(AG$3&gt;(A19taxstdlife+$E718),((Input!$I$161+Input!$I$127)*$I$7)-SUM($I718:AF718),((Input!$I$161+Input!$I$127)*$I$7)/A19taxstdlife))</f>
        <v>0</v>
      </c>
      <c r="AH718" s="168">
        <f>IF(A19taxstdlife="n/a","n/a",IF(AH$3&gt;(A19taxstdlife+$E718),((Input!$I$161+Input!$I$127)*$I$7)-SUM($I718:AG718),((Input!$I$161+Input!$I$127)*$I$7)/A19taxstdlife))</f>
        <v>0</v>
      </c>
      <c r="AI718" s="168">
        <f>IF(A19taxstdlife="n/a","n/a",IF(AI$3&gt;(A19taxstdlife+$E718),((Input!$I$161+Input!$I$127)*$I$7)-SUM($I718:AH718),((Input!$I$161+Input!$I$127)*$I$7)/A19taxstdlife))</f>
        <v>0</v>
      </c>
      <c r="AJ718" s="168">
        <f>IF(A19taxstdlife="n/a","n/a",IF(AJ$3&gt;(A19taxstdlife+$E718),((Input!$I$161+Input!$I$127)*$I$7)-SUM($I718:AI718),((Input!$I$161+Input!$I$127)*$I$7)/A19taxstdlife))</f>
        <v>0</v>
      </c>
      <c r="AK718" s="168">
        <f>IF(A19taxstdlife="n/a","n/a",IF(AK$3&gt;(A19taxstdlife+$E718),((Input!$I$161+Input!$I$127)*$I$7)-SUM($I718:AJ718),((Input!$I$161+Input!$I$127)*$I$7)/A19taxstdlife))</f>
        <v>0</v>
      </c>
      <c r="AL718" s="168">
        <f>IF(A19taxstdlife="n/a","n/a",IF(AL$3&gt;(A19taxstdlife+$E718),((Input!$I$161+Input!$I$127)*$I$7)-SUM($I718:AK718),((Input!$I$161+Input!$I$127)*$I$7)/A19taxstdlife))</f>
        <v>0</v>
      </c>
      <c r="AM718" s="168">
        <f>IF(A19taxstdlife="n/a","n/a",IF(AM$3&gt;(A19taxstdlife+$E718),((Input!$I$161+Input!$I$127)*$I$7)-SUM($I718:AL718),((Input!$I$161+Input!$I$127)*$I$7)/A19taxstdlife))</f>
        <v>0</v>
      </c>
      <c r="AN718" s="168">
        <f>IF(A19taxstdlife="n/a","n/a",IF(AN$3&gt;(A19taxstdlife+$E718),((Input!$I$161+Input!$I$127)*$I$7)-SUM($I718:AM718),((Input!$I$161+Input!$I$127)*$I$7)/A19taxstdlife))</f>
        <v>0</v>
      </c>
      <c r="AO718" s="168">
        <f>IF(A19taxstdlife="n/a","n/a",IF(AO$3&gt;(A19taxstdlife+$E718),((Input!$I$161+Input!$I$127)*$I$7)-SUM($I718:AN718),((Input!$I$161+Input!$I$127)*$I$7)/A19taxstdlife))</f>
        <v>0</v>
      </c>
      <c r="AP718" s="168">
        <f>IF(A19taxstdlife="n/a","n/a",IF(AP$3&gt;(A19taxstdlife+$E718),((Input!$I$161+Input!$I$127)*$I$7)-SUM($I718:AO718),((Input!$I$161+Input!$I$127)*$I$7)/A19taxstdlife))</f>
        <v>0</v>
      </c>
      <c r="AQ718" s="168">
        <f>IF(A19taxstdlife="n/a","n/a",IF(AQ$3&gt;(A19taxstdlife+$E718),((Input!$I$161+Input!$I$127)*$I$7)-SUM($I718:AP718),((Input!$I$161+Input!$I$127)*$I$7)/A19taxstdlife))</f>
        <v>0</v>
      </c>
      <c r="AR718" s="168">
        <f>IF(A19taxstdlife="n/a","n/a",IF(AR$3&gt;(A19taxstdlife+$E718),((Input!$I$161+Input!$I$127)*$I$7)-SUM($I718:AQ718),((Input!$I$161+Input!$I$127)*$I$7)/A19taxstdlife))</f>
        <v>0</v>
      </c>
      <c r="AS718" s="168">
        <f>IF(A19taxstdlife="n/a","n/a",IF(AS$3&gt;(A19taxstdlife+$E718),((Input!$I$161+Input!$I$127)*$I$7)-SUM($I718:AR718),((Input!$I$161+Input!$I$127)*$I$7)/A19taxstdlife))</f>
        <v>0</v>
      </c>
      <c r="AT718" s="168">
        <f>IF(A19taxstdlife="n/a","n/a",IF(AT$3&gt;(A19taxstdlife+$E718),((Input!$I$161+Input!$I$127)*$I$7)-SUM($I718:AS718),((Input!$I$161+Input!$I$127)*$I$7)/A19taxstdlife))</f>
        <v>0</v>
      </c>
      <c r="AU718" s="168">
        <f>IF(A19taxstdlife="n/a","n/a",IF(AU$3&gt;(A19taxstdlife+$E718),((Input!$I$161+Input!$I$127)*$I$7)-SUM($I718:AT718),((Input!$I$161+Input!$I$127)*$I$7)/A19taxstdlife))</f>
        <v>0</v>
      </c>
      <c r="AV718" s="168">
        <f>IF(A19taxstdlife="n/a","n/a",IF(AV$3&gt;(A19taxstdlife+$E718),((Input!$I$161+Input!$I$127)*$I$7)-SUM($I718:AU718),((Input!$I$161+Input!$I$127)*$I$7)/A19taxstdlife))</f>
        <v>0</v>
      </c>
      <c r="AW718" s="168">
        <f>IF(A19taxstdlife="n/a","n/a",IF(AW$3&gt;(A19taxstdlife+$E718),((Input!$I$161+Input!$I$127)*$I$7)-SUM($I718:AV718),((Input!$I$161+Input!$I$127)*$I$7)/A19taxstdlife))</f>
        <v>0</v>
      </c>
      <c r="AX718" s="168">
        <f>IF(A19taxstdlife="n/a","n/a",IF(AX$3&gt;(A19taxstdlife+$E718),((Input!$I$161+Input!$I$127)*$I$7)-SUM($I718:AW718),((Input!$I$161+Input!$I$127)*$I$7)/A19taxstdlife))</f>
        <v>0</v>
      </c>
      <c r="AY718" s="168">
        <f>IF(A19taxstdlife="n/a","n/a",IF(AY$3&gt;(A19taxstdlife+$E718),((Input!$I$161+Input!$I$127)*$I$7)-SUM($I718:AX718),((Input!$I$161+Input!$I$127)*$I$7)/A19taxstdlife))</f>
        <v>0</v>
      </c>
      <c r="AZ718" s="168">
        <f>IF(A19taxstdlife="n/a","n/a",IF(AZ$3&gt;(A19taxstdlife+$E718),((Input!$I$161+Input!$I$127)*$I$7)-SUM($I718:AY718),((Input!$I$161+Input!$I$127)*$I$7)/A19taxstdlife))</f>
        <v>0</v>
      </c>
      <c r="BA718" s="168">
        <f>IF(A19taxstdlife="n/a","n/a",IF(BA$3&gt;(A19taxstdlife+$E718),((Input!$I$161+Input!$I$127)*$I$7)-SUM($I718:AZ718),((Input!$I$161+Input!$I$127)*$I$7)/A19taxstdlife))</f>
        <v>0</v>
      </c>
      <c r="BB718" s="168">
        <f>IF(A19taxstdlife="n/a","n/a",IF(BB$3&gt;(A19taxstdlife+$E718),((Input!$I$161+Input!$I$127)*$I$7)-SUM($I718:BA718),((Input!$I$161+Input!$I$127)*$I$7)/A19taxstdlife))</f>
        <v>0</v>
      </c>
      <c r="BC718" s="168">
        <f>IF(A19taxstdlife="n/a","n/a",IF(BC$3&gt;(A19taxstdlife+$E718),((Input!$I$161+Input!$I$127)*$I$7)-SUM($I718:BB718),((Input!$I$161+Input!$I$127)*$I$7)/A19taxstdlife))</f>
        <v>0</v>
      </c>
      <c r="BD718" s="168">
        <f>IF(A19taxstdlife="n/a","n/a",IF(BD$3&gt;(A19taxstdlife+$E718),((Input!$I$161+Input!$I$127)*$I$7)-SUM($I718:BC718),((Input!$I$161+Input!$I$127)*$I$7)/A19taxstdlife))</f>
        <v>0</v>
      </c>
      <c r="BE718" s="168">
        <f>IF(A19taxstdlife="n/a","n/a",IF(BE$3&gt;(A19taxstdlife+$E718),((Input!$I$161+Input!$I$127)*$I$7)-SUM($I718:BD718),((Input!$I$161+Input!$I$127)*$I$7)/A19taxstdlife))</f>
        <v>0</v>
      </c>
      <c r="BF718" s="168">
        <f>IF(A19taxstdlife="n/a","n/a",IF(BF$3&gt;(A19taxstdlife+$E718),((Input!$I$161+Input!$I$127)*$I$7)-SUM($I718:BE718),((Input!$I$161+Input!$I$127)*$I$7)/A19taxstdlife))</f>
        <v>0</v>
      </c>
      <c r="BG718" s="168">
        <f>IF(A19taxstdlife="n/a","n/a",IF(BG$3&gt;(A19taxstdlife+$E718),((Input!$I$161+Input!$I$127)*$I$7)-SUM($I718:BF718),((Input!$I$161+Input!$I$127)*$I$7)/A19taxstdlife))</f>
        <v>0</v>
      </c>
      <c r="BH718" s="168">
        <f>IF(A19taxstdlife="n/a","n/a",IF(BH$3&gt;(A19taxstdlife+$E718),((Input!$I$161+Input!$I$127)*$I$7)-SUM($I718:BG718),((Input!$I$161+Input!$I$127)*$I$7)/A19taxstdlife))</f>
        <v>0</v>
      </c>
      <c r="BI718" s="168">
        <f>IF(A19taxstdlife="n/a","n/a",IF(BI$3&gt;(A19taxstdlife+$E718),((Input!$I$161+Input!$I$127)*$I$7)-SUM($I718:BH718),((Input!$I$161+Input!$I$127)*$I$7)/A19taxstdlife))</f>
        <v>0</v>
      </c>
      <c r="BJ718" s="20"/>
      <c r="BK718" s="20"/>
      <c r="BL718"/>
      <c r="BM718"/>
      <c r="BN718"/>
      <c r="BO718"/>
      <c r="BP718"/>
      <c r="BQ718"/>
      <c r="BR718"/>
      <c r="BS718"/>
      <c r="BT718"/>
      <c r="BU718"/>
      <c r="BV718"/>
      <c r="BW718"/>
      <c r="BX718"/>
      <c r="BY718"/>
      <c r="BZ718"/>
      <c r="CA718"/>
      <c r="CB718"/>
      <c r="CC718"/>
      <c r="CD718"/>
      <c r="CE718"/>
      <c r="CF718"/>
      <c r="CG718"/>
      <c r="CH718"/>
      <c r="CI718"/>
      <c r="CJ718"/>
      <c r="CK718"/>
      <c r="CL718"/>
      <c r="CM718"/>
      <c r="CN718"/>
      <c r="CO718"/>
      <c r="CP718"/>
      <c r="CQ718"/>
      <c r="CR718"/>
      <c r="CS718"/>
      <c r="CT718"/>
      <c r="CU718"/>
      <c r="CV718"/>
      <c r="CW718"/>
      <c r="CX718"/>
      <c r="CY718"/>
      <c r="CZ718"/>
      <c r="DA718"/>
      <c r="DB718"/>
      <c r="DC718"/>
      <c r="DD718"/>
      <c r="DE718"/>
      <c r="DF718"/>
      <c r="DG718"/>
      <c r="DH718"/>
      <c r="DI718"/>
      <c r="DJ718"/>
      <c r="DK718"/>
      <c r="DL718"/>
      <c r="DM718"/>
      <c r="DN718"/>
      <c r="DO718"/>
      <c r="DP718"/>
      <c r="DQ718"/>
      <c r="DR718"/>
      <c r="DS718"/>
      <c r="DT718"/>
      <c r="DU718"/>
      <c r="DV718"/>
      <c r="DW718"/>
      <c r="DX718"/>
      <c r="DY718"/>
      <c r="DZ718"/>
      <c r="EA718"/>
      <c r="EB718"/>
      <c r="EC718"/>
      <c r="ED718"/>
      <c r="EE718"/>
      <c r="EF718"/>
      <c r="EG718"/>
      <c r="EH718"/>
      <c r="EI718"/>
      <c r="EJ718"/>
      <c r="EK718"/>
      <c r="EL718"/>
      <c r="EM718"/>
      <c r="EN718"/>
      <c r="EO718"/>
      <c r="EP718"/>
      <c r="EQ718"/>
      <c r="ER718"/>
      <c r="ES718"/>
      <c r="ET718"/>
      <c r="EU718"/>
      <c r="EV718"/>
      <c r="EW718"/>
      <c r="EX718"/>
      <c r="EY718"/>
      <c r="EZ718"/>
      <c r="FA718"/>
      <c r="FB718"/>
      <c r="FC718"/>
      <c r="FD718"/>
      <c r="FE718"/>
      <c r="FF718"/>
      <c r="FG718"/>
      <c r="FH718"/>
      <c r="FI718"/>
      <c r="FJ718"/>
      <c r="FK718"/>
      <c r="FL718"/>
      <c r="FM718"/>
      <c r="FN718"/>
      <c r="FO718"/>
      <c r="FP718"/>
      <c r="FQ718"/>
      <c r="FR718"/>
      <c r="FS718"/>
      <c r="FT718"/>
      <c r="FU718"/>
      <c r="FV718"/>
      <c r="FW718"/>
      <c r="FX718"/>
      <c r="FY718"/>
      <c r="FZ718"/>
      <c r="GA718"/>
      <c r="GB718"/>
      <c r="GC718"/>
      <c r="GD718"/>
      <c r="GE718"/>
      <c r="GF718"/>
      <c r="GG718"/>
      <c r="GH718"/>
      <c r="GI718"/>
      <c r="GJ718"/>
      <c r="GK718"/>
      <c r="GL718"/>
      <c r="GM718"/>
      <c r="GN718"/>
      <c r="GO718"/>
      <c r="GP718"/>
      <c r="GQ718"/>
      <c r="GR718"/>
      <c r="GS718"/>
      <c r="GT718"/>
      <c r="GU718"/>
      <c r="GV718"/>
      <c r="GW718"/>
      <c r="GX718"/>
      <c r="GY718"/>
      <c r="GZ718"/>
      <c r="HA718"/>
      <c r="HB718"/>
      <c r="HC718"/>
      <c r="HD718"/>
      <c r="HE718"/>
      <c r="HF718"/>
      <c r="HG718"/>
      <c r="HH718"/>
      <c r="HI718"/>
      <c r="HJ718"/>
      <c r="HK718"/>
      <c r="HL718"/>
      <c r="HM718"/>
      <c r="HN718"/>
      <c r="HO718"/>
      <c r="HP718"/>
      <c r="HQ718"/>
      <c r="HR718"/>
      <c r="HS718"/>
      <c r="HT718"/>
      <c r="HU718"/>
      <c r="HV718"/>
      <c r="HW718"/>
      <c r="HX718"/>
      <c r="HY718"/>
      <c r="HZ718"/>
      <c r="IA718"/>
      <c r="IB718"/>
      <c r="IC718"/>
      <c r="ID718"/>
      <c r="IE718"/>
      <c r="IF718"/>
      <c r="IG718"/>
      <c r="IH718"/>
      <c r="II718"/>
      <c r="IJ718"/>
      <c r="IK718"/>
      <c r="IL718"/>
      <c r="IM718"/>
      <c r="IN718"/>
      <c r="IO718"/>
      <c r="IP718"/>
      <c r="IQ718"/>
      <c r="IR718"/>
      <c r="IS718"/>
      <c r="IT718"/>
      <c r="IU718"/>
      <c r="IV718"/>
    </row>
    <row r="719" spans="1:256" s="5" customFormat="1" hidden="1" outlineLevel="2">
      <c r="A719" s="20"/>
      <c r="B719" s="20"/>
      <c r="C719" s="38"/>
      <c r="D719" s="641"/>
      <c r="E719" s="287">
        <v>4</v>
      </c>
      <c r="F719" s="40"/>
      <c r="G719" s="313"/>
      <c r="H719" s="315"/>
      <c r="I719" s="315"/>
      <c r="J719" s="314"/>
      <c r="K719" s="168">
        <f>IF(A19taxstdlife="n/a","n/a",IF(K$3&gt;(A19taxstdlife+$E719),((Input!$J$161+Input!$J$127)*$J$7)-SUM($J719:J719),((Input!$J$161+Input!$J$127)*$J$7)/A19taxstdlife))</f>
        <v>0.4004802268866226</v>
      </c>
      <c r="L719" s="168">
        <f>IF(A19taxstdlife="n/a","n/a",IF(L$3&gt;(A19taxstdlife+$E719),((Input!$J$161+Input!$J$127)*$J$7)-SUM($J719:K719),((Input!$J$161+Input!$J$127)*$J$7)/A19taxstdlife))</f>
        <v>0.4004802268866226</v>
      </c>
      <c r="M719" s="168">
        <f>IF(A19taxstdlife="n/a","n/a",IF(M$3&gt;(A19taxstdlife+$E719),((Input!$J$161+Input!$J$127)*$J$7)-SUM($J719:L719),((Input!$J$161+Input!$J$127)*$J$7)/A19taxstdlife))</f>
        <v>0.4004802268866226</v>
      </c>
      <c r="N719" s="168">
        <f>IF(A19taxstdlife="n/a","n/a",IF(N$3&gt;(A19taxstdlife+$E719),((Input!$J$161+Input!$J$127)*$J$7)-SUM($J719:M719),((Input!$J$161+Input!$J$127)*$J$7)/A19taxstdlife))</f>
        <v>0.4004802268866226</v>
      </c>
      <c r="O719" s="168">
        <f>IF(A19taxstdlife="n/a","n/a",IF(O$3&gt;(A19taxstdlife+$E719),((Input!$J$161+Input!$J$127)*$J$7)-SUM($J719:N719),((Input!$J$161+Input!$J$127)*$J$7)/A19taxstdlife))</f>
        <v>0.4004802268866226</v>
      </c>
      <c r="P719" s="168">
        <f>IF(A19taxstdlife="n/a","n/a",IF(P$3&gt;(A19taxstdlife+$E719),((Input!$J$161+Input!$J$127)*$J$7)-SUM($J719:O719),((Input!$J$161+Input!$J$127)*$J$7)/A19taxstdlife))</f>
        <v>0.4004802268866226</v>
      </c>
      <c r="Q719" s="168">
        <f>IF(A19taxstdlife="n/a","n/a",IF(Q$3&gt;(A19taxstdlife+$E719),((Input!$J$161+Input!$J$127)*$J$7)-SUM($J719:P719),((Input!$J$161+Input!$J$127)*$J$7)/A19taxstdlife))</f>
        <v>0.4004802268866226</v>
      </c>
      <c r="R719" s="168">
        <f>IF(A19taxstdlife="n/a","n/a",IF(R$3&gt;(A19taxstdlife+$E719),((Input!$J$161+Input!$J$127)*$J$7)-SUM($J719:Q719),((Input!$J$161+Input!$J$127)*$J$7)/A19taxstdlife))</f>
        <v>0.4004802268866226</v>
      </c>
      <c r="S719" s="168">
        <f>IF(A19taxstdlife="n/a","n/a",IF(S$3&gt;(A19taxstdlife+$E719),((Input!$J$161+Input!$J$127)*$J$7)-SUM($J719:R719),((Input!$J$161+Input!$J$127)*$J$7)/A19taxstdlife))</f>
        <v>0.4004802268866226</v>
      </c>
      <c r="T719" s="168">
        <f>IF(A19taxstdlife="n/a","n/a",IF(T$3&gt;(A19taxstdlife+$E719),((Input!$J$161+Input!$J$127)*$J$7)-SUM($J719:S719),((Input!$J$161+Input!$J$127)*$J$7)/A19taxstdlife))</f>
        <v>0.4004802268866226</v>
      </c>
      <c r="U719" s="168">
        <f>IF(A19taxstdlife="n/a","n/a",IF(U$3&gt;(A19taxstdlife+$E719),((Input!$J$161+Input!$J$127)*$J$7)-SUM($J719:T719),((Input!$J$161+Input!$J$127)*$J$7)/A19taxstdlife))</f>
        <v>0.4004802268866226</v>
      </c>
      <c r="V719" s="168">
        <f>IF(A19taxstdlife="n/a","n/a",IF(V$3&gt;(A19taxstdlife+$E719),((Input!$J$161+Input!$J$127)*$J$7)-SUM($J719:U719),((Input!$J$161+Input!$J$127)*$J$7)/A19taxstdlife))</f>
        <v>0.4004802268866226</v>
      </c>
      <c r="W719" s="168">
        <f>IF(A19taxstdlife="n/a","n/a",IF(W$3&gt;(A19taxstdlife+$E719),((Input!$J$161+Input!$J$127)*$J$7)-SUM($J719:V719),((Input!$J$161+Input!$J$127)*$J$7)/A19taxstdlife))</f>
        <v>0.4004802268866226</v>
      </c>
      <c r="X719" s="168">
        <f>IF(A19taxstdlife="n/a","n/a",IF(X$3&gt;(A19taxstdlife+$E719),((Input!$J$161+Input!$J$127)*$J$7)-SUM($J719:W719),((Input!$J$161+Input!$J$127)*$J$7)/A19taxstdlife))</f>
        <v>0.4004802268866226</v>
      </c>
      <c r="Y719" s="168">
        <f>IF(A19taxstdlife="n/a","n/a",IF(Y$3&gt;(A19taxstdlife+$E719),((Input!$J$161+Input!$J$127)*$J$7)-SUM($J719:X719),((Input!$J$161+Input!$J$127)*$J$7)/A19taxstdlife))</f>
        <v>0.4004802268866226</v>
      </c>
      <c r="Z719" s="168">
        <f>IF(A19taxstdlife="n/a","n/a",IF(Z$3&gt;(A19taxstdlife+$E719),((Input!$J$161+Input!$J$127)*$J$7)-SUM($J719:Y719),((Input!$J$161+Input!$J$127)*$J$7)/A19taxstdlife))</f>
        <v>0.4004802268866226</v>
      </c>
      <c r="AA719" s="168">
        <f>IF(A19taxstdlife="n/a","n/a",IF(AA$3&gt;(A19taxstdlife+$E719),((Input!$J$161+Input!$J$127)*$J$7)-SUM($J719:Z719),((Input!$J$161+Input!$J$127)*$J$7)/A19taxstdlife))</f>
        <v>0.4004802268866226</v>
      </c>
      <c r="AB719" s="168">
        <f>IF(A19taxstdlife="n/a","n/a",IF(AB$3&gt;(A19taxstdlife+$E719),((Input!$J$161+Input!$J$127)*$J$7)-SUM($J719:AA719),((Input!$J$161+Input!$J$127)*$J$7)/A19taxstdlife))</f>
        <v>0.4004802268866226</v>
      </c>
      <c r="AC719" s="168">
        <f>IF(A19taxstdlife="n/a","n/a",IF(AC$3&gt;(A19taxstdlife+$E719),((Input!$J$161+Input!$J$127)*$J$7)-SUM($J719:AB719),((Input!$J$161+Input!$J$127)*$J$7)/A19taxstdlife))</f>
        <v>0.4004802268866226</v>
      </c>
      <c r="AD719" s="168">
        <f>IF(A19taxstdlife="n/a","n/a",IF(AD$3&gt;(A19taxstdlife+$E719),((Input!$J$161+Input!$J$127)*$J$7)-SUM($J719:AC719),((Input!$J$161+Input!$J$127)*$J$7)/A19taxstdlife))</f>
        <v>0.4004802268866226</v>
      </c>
      <c r="AE719" s="168">
        <f>IF(A19taxstdlife="n/a","n/a",IF(AE$3&gt;(A19taxstdlife+$E719),((Input!$J$161+Input!$J$127)*$J$7)-SUM($J719:AD719),((Input!$J$161+Input!$J$127)*$J$7)/A19taxstdlife))</f>
        <v>1.7763568394002505E-15</v>
      </c>
      <c r="AF719" s="168">
        <f>IF(A19taxstdlife="n/a","n/a",IF(AF$3&gt;(A19taxstdlife+$E719),((Input!$J$161+Input!$J$127)*$J$7)-SUM($J719:AE719),((Input!$J$161+Input!$J$127)*$J$7)/A19taxstdlife))</f>
        <v>0</v>
      </c>
      <c r="AG719" s="168">
        <f>IF(A19taxstdlife="n/a","n/a",IF(AG$3&gt;(A19taxstdlife+$E719),((Input!$J$161+Input!$J$127)*$J$7)-SUM($J719:AF719),((Input!$J$161+Input!$J$127)*$J$7)/A19taxstdlife))</f>
        <v>0</v>
      </c>
      <c r="AH719" s="168">
        <f>IF(A19taxstdlife="n/a","n/a",IF(AH$3&gt;(A19taxstdlife+$E719),((Input!$J$161+Input!$J$127)*$J$7)-SUM($J719:AG719),((Input!$J$161+Input!$J$127)*$J$7)/A19taxstdlife))</f>
        <v>0</v>
      </c>
      <c r="AI719" s="168">
        <f>IF(A19taxstdlife="n/a","n/a",IF(AI$3&gt;(A19taxstdlife+$E719),((Input!$J$161+Input!$J$127)*$J$7)-SUM($J719:AH719),((Input!$J$161+Input!$J$127)*$J$7)/A19taxstdlife))</f>
        <v>0</v>
      </c>
      <c r="AJ719" s="168">
        <f>IF(A19taxstdlife="n/a","n/a",IF(AJ$3&gt;(A19taxstdlife+$E719),((Input!$J$161+Input!$J$127)*$J$7)-SUM($J719:AI719),((Input!$J$161+Input!$J$127)*$J$7)/A19taxstdlife))</f>
        <v>0</v>
      </c>
      <c r="AK719" s="168">
        <f>IF(A19taxstdlife="n/a","n/a",IF(AK$3&gt;(A19taxstdlife+$E719),((Input!$J$161+Input!$J$127)*$J$7)-SUM($J719:AJ719),((Input!$J$161+Input!$J$127)*$J$7)/A19taxstdlife))</f>
        <v>0</v>
      </c>
      <c r="AL719" s="168">
        <f>IF(A19taxstdlife="n/a","n/a",IF(AL$3&gt;(A19taxstdlife+$E719),((Input!$J$161+Input!$J$127)*$J$7)-SUM($J719:AK719),((Input!$J$161+Input!$J$127)*$J$7)/A19taxstdlife))</f>
        <v>0</v>
      </c>
      <c r="AM719" s="168">
        <f>IF(A19taxstdlife="n/a","n/a",IF(AM$3&gt;(A19taxstdlife+$E719),((Input!$J$161+Input!$J$127)*$J$7)-SUM($J719:AL719),((Input!$J$161+Input!$J$127)*$J$7)/A19taxstdlife))</f>
        <v>0</v>
      </c>
      <c r="AN719" s="168">
        <f>IF(A19taxstdlife="n/a","n/a",IF(AN$3&gt;(A19taxstdlife+$E719),((Input!$J$161+Input!$J$127)*$J$7)-SUM($J719:AM719),((Input!$J$161+Input!$J$127)*$J$7)/A19taxstdlife))</f>
        <v>0</v>
      </c>
      <c r="AO719" s="168">
        <f>IF(A19taxstdlife="n/a","n/a",IF(AO$3&gt;(A19taxstdlife+$E719),((Input!$J$161+Input!$J$127)*$J$7)-SUM($J719:AN719),((Input!$J$161+Input!$J$127)*$J$7)/A19taxstdlife))</f>
        <v>0</v>
      </c>
      <c r="AP719" s="168">
        <f>IF(A19taxstdlife="n/a","n/a",IF(AP$3&gt;(A19taxstdlife+$E719),((Input!$J$161+Input!$J$127)*$J$7)-SUM($J719:AO719),((Input!$J$161+Input!$J$127)*$J$7)/A19taxstdlife))</f>
        <v>0</v>
      </c>
      <c r="AQ719" s="168">
        <f>IF(A19taxstdlife="n/a","n/a",IF(AQ$3&gt;(A19taxstdlife+$E719),((Input!$J$161+Input!$J$127)*$J$7)-SUM($J719:AP719),((Input!$J$161+Input!$J$127)*$J$7)/A19taxstdlife))</f>
        <v>0</v>
      </c>
      <c r="AR719" s="168">
        <f>IF(A19taxstdlife="n/a","n/a",IF(AR$3&gt;(A19taxstdlife+$E719),((Input!$J$161+Input!$J$127)*$J$7)-SUM($J719:AQ719),((Input!$J$161+Input!$J$127)*$J$7)/A19taxstdlife))</f>
        <v>0</v>
      </c>
      <c r="AS719" s="168">
        <f>IF(A19taxstdlife="n/a","n/a",IF(AS$3&gt;(A19taxstdlife+$E719),((Input!$J$161+Input!$J$127)*$J$7)-SUM($J719:AR719),((Input!$J$161+Input!$J$127)*$J$7)/A19taxstdlife))</f>
        <v>0</v>
      </c>
      <c r="AT719" s="168">
        <f>IF(A19taxstdlife="n/a","n/a",IF(AT$3&gt;(A19taxstdlife+$E719),((Input!$J$161+Input!$J$127)*$J$7)-SUM($J719:AS719),((Input!$J$161+Input!$J$127)*$J$7)/A19taxstdlife))</f>
        <v>0</v>
      </c>
      <c r="AU719" s="168">
        <f>IF(A19taxstdlife="n/a","n/a",IF(AU$3&gt;(A19taxstdlife+$E719),((Input!$J$161+Input!$J$127)*$J$7)-SUM($J719:AT719),((Input!$J$161+Input!$J$127)*$J$7)/A19taxstdlife))</f>
        <v>0</v>
      </c>
      <c r="AV719" s="168">
        <f>IF(A19taxstdlife="n/a","n/a",IF(AV$3&gt;(A19taxstdlife+$E719),((Input!$J$161+Input!$J$127)*$J$7)-SUM($J719:AU719),((Input!$J$161+Input!$J$127)*$J$7)/A19taxstdlife))</f>
        <v>0</v>
      </c>
      <c r="AW719" s="168">
        <f>IF(A19taxstdlife="n/a","n/a",IF(AW$3&gt;(A19taxstdlife+$E719),((Input!$J$161+Input!$J$127)*$J$7)-SUM($J719:AV719),((Input!$J$161+Input!$J$127)*$J$7)/A19taxstdlife))</f>
        <v>0</v>
      </c>
      <c r="AX719" s="168">
        <f>IF(A19taxstdlife="n/a","n/a",IF(AX$3&gt;(A19taxstdlife+$E719),((Input!$J$161+Input!$J$127)*$J$7)-SUM($J719:AW719),((Input!$J$161+Input!$J$127)*$J$7)/A19taxstdlife))</f>
        <v>0</v>
      </c>
      <c r="AY719" s="168">
        <f>IF(A19taxstdlife="n/a","n/a",IF(AY$3&gt;(A19taxstdlife+$E719),((Input!$J$161+Input!$J$127)*$J$7)-SUM($J719:AX719),((Input!$J$161+Input!$J$127)*$J$7)/A19taxstdlife))</f>
        <v>0</v>
      </c>
      <c r="AZ719" s="168">
        <f>IF(A19taxstdlife="n/a","n/a",IF(AZ$3&gt;(A19taxstdlife+$E719),((Input!$J$161+Input!$J$127)*$J$7)-SUM($J719:AY719),((Input!$J$161+Input!$J$127)*$J$7)/A19taxstdlife))</f>
        <v>0</v>
      </c>
      <c r="BA719" s="168">
        <f>IF(A19taxstdlife="n/a","n/a",IF(BA$3&gt;(A19taxstdlife+$E719),((Input!$J$161+Input!$J$127)*$J$7)-SUM($J719:AZ719),((Input!$J$161+Input!$J$127)*$J$7)/A19taxstdlife))</f>
        <v>0</v>
      </c>
      <c r="BB719" s="168">
        <f>IF(A19taxstdlife="n/a","n/a",IF(BB$3&gt;(A19taxstdlife+$E719),((Input!$J$161+Input!$J$127)*$J$7)-SUM($J719:BA719),((Input!$J$161+Input!$J$127)*$J$7)/A19taxstdlife))</f>
        <v>0</v>
      </c>
      <c r="BC719" s="168">
        <f>IF(A19taxstdlife="n/a","n/a",IF(BC$3&gt;(A19taxstdlife+$E719),((Input!$J$161+Input!$J$127)*$J$7)-SUM($J719:BB719),((Input!$J$161+Input!$J$127)*$J$7)/A19taxstdlife))</f>
        <v>0</v>
      </c>
      <c r="BD719" s="168">
        <f>IF(A19taxstdlife="n/a","n/a",IF(BD$3&gt;(A19taxstdlife+$E719),((Input!$J$161+Input!$J$127)*$J$7)-SUM($J719:BC719),((Input!$J$161+Input!$J$127)*$J$7)/A19taxstdlife))</f>
        <v>0</v>
      </c>
      <c r="BE719" s="168">
        <f>IF(A19taxstdlife="n/a","n/a",IF(BE$3&gt;(A19taxstdlife+$E719),((Input!$J$161+Input!$J$127)*$J$7)-SUM($J719:BD719),((Input!$J$161+Input!$J$127)*$J$7)/A19taxstdlife))</f>
        <v>0</v>
      </c>
      <c r="BF719" s="168">
        <f>IF(A19taxstdlife="n/a","n/a",IF(BF$3&gt;(A19taxstdlife+$E719),((Input!$J$161+Input!$J$127)*$J$7)-SUM($J719:BE719),((Input!$J$161+Input!$J$127)*$J$7)/A19taxstdlife))</f>
        <v>0</v>
      </c>
      <c r="BG719" s="168">
        <f>IF(A19taxstdlife="n/a","n/a",IF(BG$3&gt;(A19taxstdlife+$E719),((Input!$J$161+Input!$J$127)*$J$7)-SUM($J719:BF719),((Input!$J$161+Input!$J$127)*$J$7)/A19taxstdlife))</f>
        <v>0</v>
      </c>
      <c r="BH719" s="168">
        <f>IF(A19taxstdlife="n/a","n/a",IF(BH$3&gt;(A19taxstdlife+$E719),((Input!$J$161+Input!$J$127)*$J$7)-SUM($J719:BG719),((Input!$J$161+Input!$J$127)*$J$7)/A19taxstdlife))</f>
        <v>0</v>
      </c>
      <c r="BI719" s="168">
        <f>IF(A19taxstdlife="n/a","n/a",IF(BI$3&gt;(A19taxstdlife+$E719),((Input!$J$161+Input!$J$127)*$J$7)-SUM($J719:BH719),((Input!$J$161+Input!$J$127)*$J$7)/A19taxstdlife))</f>
        <v>0</v>
      </c>
      <c r="BJ719" s="20"/>
      <c r="BK719" s="20"/>
      <c r="BL719"/>
      <c r="BM719"/>
      <c r="BN719"/>
      <c r="BO719"/>
      <c r="BP719"/>
      <c r="BQ719"/>
      <c r="BR719"/>
      <c r="BS719"/>
      <c r="BT719"/>
      <c r="BU719"/>
      <c r="BV719"/>
      <c r="BW719"/>
      <c r="BX719"/>
      <c r="BY719"/>
      <c r="BZ719"/>
      <c r="CA719"/>
      <c r="CB719"/>
      <c r="CC719"/>
      <c r="CD719"/>
      <c r="CE719"/>
      <c r="CF719"/>
      <c r="CG719"/>
      <c r="CH719"/>
      <c r="CI719"/>
      <c r="CJ719"/>
      <c r="CK719"/>
      <c r="CL719"/>
      <c r="CM719"/>
      <c r="CN719"/>
      <c r="CO719"/>
      <c r="CP719"/>
      <c r="CQ719"/>
      <c r="CR719"/>
      <c r="CS719"/>
      <c r="CT719"/>
      <c r="CU719"/>
      <c r="CV719"/>
      <c r="CW719"/>
      <c r="CX719"/>
      <c r="CY719"/>
      <c r="CZ719"/>
      <c r="DA719"/>
      <c r="DB719"/>
      <c r="DC719"/>
      <c r="DD719"/>
      <c r="DE719"/>
      <c r="DF719"/>
      <c r="DG719"/>
      <c r="DH719"/>
      <c r="DI719"/>
      <c r="DJ719"/>
      <c r="DK719"/>
      <c r="DL719"/>
      <c r="DM719"/>
      <c r="DN719"/>
      <c r="DO719"/>
      <c r="DP719"/>
      <c r="DQ719"/>
      <c r="DR719"/>
      <c r="DS719"/>
      <c r="DT719"/>
      <c r="DU719"/>
      <c r="DV719"/>
      <c r="DW719"/>
      <c r="DX719"/>
      <c r="DY719"/>
      <c r="DZ719"/>
      <c r="EA719"/>
      <c r="EB719"/>
      <c r="EC719"/>
      <c r="ED719"/>
      <c r="EE719"/>
      <c r="EF719"/>
      <c r="EG719"/>
      <c r="EH719"/>
      <c r="EI719"/>
      <c r="EJ719"/>
      <c r="EK719"/>
      <c r="EL719"/>
      <c r="EM719"/>
      <c r="EN719"/>
      <c r="EO719"/>
      <c r="EP719"/>
      <c r="EQ719"/>
      <c r="ER719"/>
      <c r="ES719"/>
      <c r="ET719"/>
      <c r="EU719"/>
      <c r="EV719"/>
      <c r="EW719"/>
      <c r="EX719"/>
      <c r="EY719"/>
      <c r="EZ719"/>
      <c r="FA719"/>
      <c r="FB719"/>
      <c r="FC719"/>
      <c r="FD719"/>
      <c r="FE719"/>
      <c r="FF719"/>
      <c r="FG719"/>
      <c r="FH719"/>
      <c r="FI719"/>
      <c r="FJ719"/>
      <c r="FK719"/>
      <c r="FL719"/>
      <c r="FM719"/>
      <c r="FN719"/>
      <c r="FO719"/>
      <c r="FP719"/>
      <c r="FQ719"/>
      <c r="FR719"/>
      <c r="FS719"/>
      <c r="FT719"/>
      <c r="FU719"/>
      <c r="FV719"/>
      <c r="FW719"/>
      <c r="FX719"/>
      <c r="FY719"/>
      <c r="FZ719"/>
      <c r="GA719"/>
      <c r="GB719"/>
      <c r="GC719"/>
      <c r="GD719"/>
      <c r="GE719"/>
      <c r="GF719"/>
      <c r="GG719"/>
      <c r="GH719"/>
      <c r="GI719"/>
      <c r="GJ719"/>
      <c r="GK719"/>
      <c r="GL719"/>
      <c r="GM719"/>
      <c r="GN719"/>
      <c r="GO719"/>
      <c r="GP719"/>
      <c r="GQ719"/>
      <c r="GR719"/>
      <c r="GS719"/>
      <c r="GT719"/>
      <c r="GU719"/>
      <c r="GV719"/>
      <c r="GW719"/>
      <c r="GX719"/>
      <c r="GY719"/>
      <c r="GZ719"/>
      <c r="HA719"/>
      <c r="HB719"/>
      <c r="HC719"/>
      <c r="HD719"/>
      <c r="HE719"/>
      <c r="HF719"/>
      <c r="HG719"/>
      <c r="HH719"/>
      <c r="HI719"/>
      <c r="HJ719"/>
      <c r="HK719"/>
      <c r="HL719"/>
      <c r="HM719"/>
      <c r="HN719"/>
      <c r="HO719"/>
      <c r="HP719"/>
      <c r="HQ719"/>
      <c r="HR719"/>
      <c r="HS719"/>
      <c r="HT719"/>
      <c r="HU719"/>
      <c r="HV719"/>
      <c r="HW719"/>
      <c r="HX719"/>
      <c r="HY719"/>
      <c r="HZ719"/>
      <c r="IA719"/>
      <c r="IB719"/>
      <c r="IC719"/>
      <c r="ID719"/>
      <c r="IE719"/>
      <c r="IF719"/>
      <c r="IG719"/>
      <c r="IH719"/>
      <c r="II719"/>
      <c r="IJ719"/>
      <c r="IK719"/>
      <c r="IL719"/>
      <c r="IM719"/>
      <c r="IN719"/>
      <c r="IO719"/>
      <c r="IP719"/>
      <c r="IQ719"/>
      <c r="IR719"/>
      <c r="IS719"/>
      <c r="IT719"/>
      <c r="IU719"/>
      <c r="IV719"/>
    </row>
    <row r="720" spans="1:256" s="5" customFormat="1" hidden="1" outlineLevel="2">
      <c r="A720" s="20"/>
      <c r="B720" s="20"/>
      <c r="C720" s="38"/>
      <c r="D720" s="641"/>
      <c r="E720" s="287">
        <v>5</v>
      </c>
      <c r="F720" s="40"/>
      <c r="G720" s="313"/>
      <c r="H720" s="315"/>
      <c r="I720" s="315"/>
      <c r="J720" s="315"/>
      <c r="K720" s="314"/>
      <c r="L720" s="168">
        <f>IF(A19taxstdlife="n/a","n/a",IF(L$3&gt;(A19taxstdlife+$E720),((Input!$K$161+Input!$K$127)*$K$7)-SUM($K720:K720),((Input!$K$161+Input!$K$127)*$K$7)/A19taxstdlife))</f>
        <v>0.38243412098676383</v>
      </c>
      <c r="M720" s="168">
        <f>IF(A19taxstdlife="n/a","n/a",IF(M$3&gt;(A19taxstdlife+$E720),((Input!$K$161+Input!$K$127)*$K$7)-SUM($K720:L720),((Input!$K$161+Input!$K$127)*$K$7)/A19taxstdlife))</f>
        <v>0.38243412098676383</v>
      </c>
      <c r="N720" s="168">
        <f>IF(A19taxstdlife="n/a","n/a",IF(N$3&gt;(A19taxstdlife+$E720),((Input!$K$161+Input!$K$127)*$K$7)-SUM($K720:M720),((Input!$K$161+Input!$K$127)*$K$7)/A19taxstdlife))</f>
        <v>0.38243412098676383</v>
      </c>
      <c r="O720" s="168">
        <f>IF(A19taxstdlife="n/a","n/a",IF(O$3&gt;(A19taxstdlife+$E720),((Input!$K$161+Input!$K$127)*$K$7)-SUM($K720:N720),((Input!$K$161+Input!$K$127)*$K$7)/A19taxstdlife))</f>
        <v>0.38243412098676383</v>
      </c>
      <c r="P720" s="168">
        <f>IF(A19taxstdlife="n/a","n/a",IF(P$3&gt;(A19taxstdlife+$E720),((Input!$K$161+Input!$K$127)*$K$7)-SUM($K720:O720),((Input!$K$161+Input!$K$127)*$K$7)/A19taxstdlife))</f>
        <v>0.38243412098676383</v>
      </c>
      <c r="Q720" s="168">
        <f>IF(A19taxstdlife="n/a","n/a",IF(Q$3&gt;(A19taxstdlife+$E720),((Input!$K$161+Input!$K$127)*$K$7)-SUM($K720:P720),((Input!$K$161+Input!$K$127)*$K$7)/A19taxstdlife))</f>
        <v>0.38243412098676383</v>
      </c>
      <c r="R720" s="168">
        <f>IF(A19taxstdlife="n/a","n/a",IF(R$3&gt;(A19taxstdlife+$E720),((Input!$K$161+Input!$K$127)*$K$7)-SUM($K720:Q720),((Input!$K$161+Input!$K$127)*$K$7)/A19taxstdlife))</f>
        <v>0.38243412098676383</v>
      </c>
      <c r="S720" s="168">
        <f>IF(A19taxstdlife="n/a","n/a",IF(S$3&gt;(A19taxstdlife+$E720),((Input!$K$161+Input!$K$127)*$K$7)-SUM($K720:R720),((Input!$K$161+Input!$K$127)*$K$7)/A19taxstdlife))</f>
        <v>0.38243412098676383</v>
      </c>
      <c r="T720" s="168">
        <f>IF(A19taxstdlife="n/a","n/a",IF(T$3&gt;(A19taxstdlife+$E720),((Input!$K$161+Input!$K$127)*$K$7)-SUM($K720:S720),((Input!$K$161+Input!$K$127)*$K$7)/A19taxstdlife))</f>
        <v>0.38243412098676383</v>
      </c>
      <c r="U720" s="168">
        <f>IF(A19taxstdlife="n/a","n/a",IF(U$3&gt;(A19taxstdlife+$E720),((Input!$K$161+Input!$K$127)*$K$7)-SUM($K720:T720),((Input!$K$161+Input!$K$127)*$K$7)/A19taxstdlife))</f>
        <v>0.38243412098676383</v>
      </c>
      <c r="V720" s="168">
        <f>IF(A19taxstdlife="n/a","n/a",IF(V$3&gt;(A19taxstdlife+$E720),((Input!$K$161+Input!$K$127)*$K$7)-SUM($K720:U720),((Input!$K$161+Input!$K$127)*$K$7)/A19taxstdlife))</f>
        <v>0.38243412098676383</v>
      </c>
      <c r="W720" s="168">
        <f>IF(A19taxstdlife="n/a","n/a",IF(W$3&gt;(A19taxstdlife+$E720),((Input!$K$161+Input!$K$127)*$K$7)-SUM($K720:V720),((Input!$K$161+Input!$K$127)*$K$7)/A19taxstdlife))</f>
        <v>0.38243412098676383</v>
      </c>
      <c r="X720" s="168">
        <f>IF(A19taxstdlife="n/a","n/a",IF(X$3&gt;(A19taxstdlife+$E720),((Input!$K$161+Input!$K$127)*$K$7)-SUM($K720:W720),((Input!$K$161+Input!$K$127)*$K$7)/A19taxstdlife))</f>
        <v>0.38243412098676383</v>
      </c>
      <c r="Y720" s="168">
        <f>IF(A19taxstdlife="n/a","n/a",IF(Y$3&gt;(A19taxstdlife+$E720),((Input!$K$161+Input!$K$127)*$K$7)-SUM($K720:X720),((Input!$K$161+Input!$K$127)*$K$7)/A19taxstdlife))</f>
        <v>0.38243412098676383</v>
      </c>
      <c r="Z720" s="168">
        <f>IF(A19taxstdlife="n/a","n/a",IF(Z$3&gt;(A19taxstdlife+$E720),((Input!$K$161+Input!$K$127)*$K$7)-SUM($K720:Y720),((Input!$K$161+Input!$K$127)*$K$7)/A19taxstdlife))</f>
        <v>0.38243412098676383</v>
      </c>
      <c r="AA720" s="168">
        <f>IF(A19taxstdlife="n/a","n/a",IF(AA$3&gt;(A19taxstdlife+$E720),((Input!$K$161+Input!$K$127)*$K$7)-SUM($K720:Z720),((Input!$K$161+Input!$K$127)*$K$7)/A19taxstdlife))</f>
        <v>0.38243412098676383</v>
      </c>
      <c r="AB720" s="168">
        <f>IF(A19taxstdlife="n/a","n/a",IF(AB$3&gt;(A19taxstdlife+$E720),((Input!$K$161+Input!$K$127)*$K$7)-SUM($K720:AA720),((Input!$K$161+Input!$K$127)*$K$7)/A19taxstdlife))</f>
        <v>0.38243412098676383</v>
      </c>
      <c r="AC720" s="168">
        <f>IF(A19taxstdlife="n/a","n/a",IF(AC$3&gt;(A19taxstdlife+$E720),((Input!$K$161+Input!$K$127)*$K$7)-SUM($K720:AB720),((Input!$K$161+Input!$K$127)*$K$7)/A19taxstdlife))</f>
        <v>0.38243412098676383</v>
      </c>
      <c r="AD720" s="168">
        <f>IF(A19taxstdlife="n/a","n/a",IF(AD$3&gt;(A19taxstdlife+$E720),((Input!$K$161+Input!$K$127)*$K$7)-SUM($K720:AC720),((Input!$K$161+Input!$K$127)*$K$7)/A19taxstdlife))</f>
        <v>0.38243412098676383</v>
      </c>
      <c r="AE720" s="168">
        <f>IF(A19taxstdlife="n/a","n/a",IF(AE$3&gt;(A19taxstdlife+$E720),((Input!$K$161+Input!$K$127)*$K$7)-SUM($K720:AD720),((Input!$K$161+Input!$K$127)*$K$7)/A19taxstdlife))</f>
        <v>0.38243412098676383</v>
      </c>
      <c r="AF720" s="168">
        <f>IF(A19taxstdlife="n/a","n/a",IF(AF$3&gt;(A19taxstdlife+$E720),((Input!$K$161+Input!$K$127)*$K$7)-SUM($K720:AE720),((Input!$K$161+Input!$K$127)*$K$7)/A19taxstdlife))</f>
        <v>2.6645352591003757E-15</v>
      </c>
      <c r="AG720" s="168">
        <f>IF(A19taxstdlife="n/a","n/a",IF(AG$3&gt;(A19taxstdlife+$E720),((Input!$K$161+Input!$K$127)*$K$7)-SUM($K720:AF720),((Input!$K$161+Input!$K$127)*$K$7)/A19taxstdlife))</f>
        <v>0</v>
      </c>
      <c r="AH720" s="168">
        <f>IF(A19taxstdlife="n/a","n/a",IF(AH$3&gt;(A19taxstdlife+$E720),((Input!$K$161+Input!$K$127)*$K$7)-SUM($K720:AG720),((Input!$K$161+Input!$K$127)*$K$7)/A19taxstdlife))</f>
        <v>0</v>
      </c>
      <c r="AI720" s="168">
        <f>IF(A19taxstdlife="n/a","n/a",IF(AI$3&gt;(A19taxstdlife+$E720),((Input!$K$161+Input!$K$127)*$K$7)-SUM($K720:AH720),((Input!$K$161+Input!$K$127)*$K$7)/A19taxstdlife))</f>
        <v>0</v>
      </c>
      <c r="AJ720" s="168">
        <f>IF(A19taxstdlife="n/a","n/a",IF(AJ$3&gt;(A19taxstdlife+$E720),((Input!$K$161+Input!$K$127)*$K$7)-SUM($K720:AI720),((Input!$K$161+Input!$K$127)*$K$7)/A19taxstdlife))</f>
        <v>0</v>
      </c>
      <c r="AK720" s="168">
        <f>IF(A19taxstdlife="n/a","n/a",IF(AK$3&gt;(A19taxstdlife+$E720),((Input!$K$161+Input!$K$127)*$K$7)-SUM($K720:AJ720),((Input!$K$161+Input!$K$127)*$K$7)/A19taxstdlife))</f>
        <v>0</v>
      </c>
      <c r="AL720" s="168">
        <f>IF(A19taxstdlife="n/a","n/a",IF(AL$3&gt;(A19taxstdlife+$E720),((Input!$K$161+Input!$K$127)*$K$7)-SUM($K720:AK720),((Input!$K$161+Input!$K$127)*$K$7)/A19taxstdlife))</f>
        <v>0</v>
      </c>
      <c r="AM720" s="168">
        <f>IF(A19taxstdlife="n/a","n/a",IF(AM$3&gt;(A19taxstdlife+$E720),((Input!$K$161+Input!$K$127)*$K$7)-SUM($K720:AL720),((Input!$K$161+Input!$K$127)*$K$7)/A19taxstdlife))</f>
        <v>0</v>
      </c>
      <c r="AN720" s="168">
        <f>IF(A19taxstdlife="n/a","n/a",IF(AN$3&gt;(A19taxstdlife+$E720),((Input!$K$161+Input!$K$127)*$K$7)-SUM($K720:AM720),((Input!$K$161+Input!$K$127)*$K$7)/A19taxstdlife))</f>
        <v>0</v>
      </c>
      <c r="AO720" s="168">
        <f>IF(A19taxstdlife="n/a","n/a",IF(AO$3&gt;(A19taxstdlife+$E720),((Input!$K$161+Input!$K$127)*$K$7)-SUM($K720:AN720),((Input!$K$161+Input!$K$127)*$K$7)/A19taxstdlife))</f>
        <v>0</v>
      </c>
      <c r="AP720" s="168">
        <f>IF(A19taxstdlife="n/a","n/a",IF(AP$3&gt;(A19taxstdlife+$E720),((Input!$K$161+Input!$K$127)*$K$7)-SUM($K720:AO720),((Input!$K$161+Input!$K$127)*$K$7)/A19taxstdlife))</f>
        <v>0</v>
      </c>
      <c r="AQ720" s="168">
        <f>IF(A19taxstdlife="n/a","n/a",IF(AQ$3&gt;(A19taxstdlife+$E720),((Input!$K$161+Input!$K$127)*$K$7)-SUM($K720:AP720),((Input!$K$161+Input!$K$127)*$K$7)/A19taxstdlife))</f>
        <v>0</v>
      </c>
      <c r="AR720" s="168">
        <f>IF(A19taxstdlife="n/a","n/a",IF(AR$3&gt;(A19taxstdlife+$E720),((Input!$K$161+Input!$K$127)*$K$7)-SUM($K720:AQ720),((Input!$K$161+Input!$K$127)*$K$7)/A19taxstdlife))</f>
        <v>0</v>
      </c>
      <c r="AS720" s="168">
        <f>IF(A19taxstdlife="n/a","n/a",IF(AS$3&gt;(A19taxstdlife+$E720),((Input!$K$161+Input!$K$127)*$K$7)-SUM($K720:AR720),((Input!$K$161+Input!$K$127)*$K$7)/A19taxstdlife))</f>
        <v>0</v>
      </c>
      <c r="AT720" s="168">
        <f>IF(A19taxstdlife="n/a","n/a",IF(AT$3&gt;(A19taxstdlife+$E720),((Input!$K$161+Input!$K$127)*$K$7)-SUM($K720:AS720),((Input!$K$161+Input!$K$127)*$K$7)/A19taxstdlife))</f>
        <v>0</v>
      </c>
      <c r="AU720" s="168">
        <f>IF(A19taxstdlife="n/a","n/a",IF(AU$3&gt;(A19taxstdlife+$E720),((Input!$K$161+Input!$K$127)*$K$7)-SUM($K720:AT720),((Input!$K$161+Input!$K$127)*$K$7)/A19taxstdlife))</f>
        <v>0</v>
      </c>
      <c r="AV720" s="168">
        <f>IF(A19taxstdlife="n/a","n/a",IF(AV$3&gt;(A19taxstdlife+$E720),((Input!$K$161+Input!$K$127)*$K$7)-SUM($K720:AU720),((Input!$K$161+Input!$K$127)*$K$7)/A19taxstdlife))</f>
        <v>0</v>
      </c>
      <c r="AW720" s="168">
        <f>IF(A19taxstdlife="n/a","n/a",IF(AW$3&gt;(A19taxstdlife+$E720),((Input!$K$161+Input!$K$127)*$K$7)-SUM($K720:AV720),((Input!$K$161+Input!$K$127)*$K$7)/A19taxstdlife))</f>
        <v>0</v>
      </c>
      <c r="AX720" s="168">
        <f>IF(A19taxstdlife="n/a","n/a",IF(AX$3&gt;(A19taxstdlife+$E720),((Input!$K$161+Input!$K$127)*$K$7)-SUM($K720:AW720),((Input!$K$161+Input!$K$127)*$K$7)/A19taxstdlife))</f>
        <v>0</v>
      </c>
      <c r="AY720" s="168">
        <f>IF(A19taxstdlife="n/a","n/a",IF(AY$3&gt;(A19taxstdlife+$E720),((Input!$K$161+Input!$K$127)*$K$7)-SUM($K720:AX720),((Input!$K$161+Input!$K$127)*$K$7)/A19taxstdlife))</f>
        <v>0</v>
      </c>
      <c r="AZ720" s="168">
        <f>IF(A19taxstdlife="n/a","n/a",IF(AZ$3&gt;(A19taxstdlife+$E720),((Input!$K$161+Input!$K$127)*$K$7)-SUM($K720:AY720),((Input!$K$161+Input!$K$127)*$K$7)/A19taxstdlife))</f>
        <v>0</v>
      </c>
      <c r="BA720" s="168">
        <f>IF(A19taxstdlife="n/a","n/a",IF(BA$3&gt;(A19taxstdlife+$E720),((Input!$K$161+Input!$K$127)*$K$7)-SUM($K720:AZ720),((Input!$K$161+Input!$K$127)*$K$7)/A19taxstdlife))</f>
        <v>0</v>
      </c>
      <c r="BB720" s="168">
        <f>IF(A19taxstdlife="n/a","n/a",IF(BB$3&gt;(A19taxstdlife+$E720),((Input!$K$161+Input!$K$127)*$K$7)-SUM($K720:BA720),((Input!$K$161+Input!$K$127)*$K$7)/A19taxstdlife))</f>
        <v>0</v>
      </c>
      <c r="BC720" s="168">
        <f>IF(A19taxstdlife="n/a","n/a",IF(BC$3&gt;(A19taxstdlife+$E720),((Input!$K$161+Input!$K$127)*$K$7)-SUM($K720:BB720),((Input!$K$161+Input!$K$127)*$K$7)/A19taxstdlife))</f>
        <v>0</v>
      </c>
      <c r="BD720" s="168">
        <f>IF(A19taxstdlife="n/a","n/a",IF(BD$3&gt;(A19taxstdlife+$E720),((Input!$K$161+Input!$K$127)*$K$7)-SUM($K720:BC720),((Input!$K$161+Input!$K$127)*$K$7)/A19taxstdlife))</f>
        <v>0</v>
      </c>
      <c r="BE720" s="168">
        <f>IF(A19taxstdlife="n/a","n/a",IF(BE$3&gt;(A19taxstdlife+$E720),((Input!$K$161+Input!$K$127)*$K$7)-SUM($K720:BD720),((Input!$K$161+Input!$K$127)*$K$7)/A19taxstdlife))</f>
        <v>0</v>
      </c>
      <c r="BF720" s="168">
        <f>IF(A19taxstdlife="n/a","n/a",IF(BF$3&gt;(A19taxstdlife+$E720),((Input!$K$161+Input!$K$127)*$K$7)-SUM($K720:BE720),((Input!$K$161+Input!$K$127)*$K$7)/A19taxstdlife))</f>
        <v>0</v>
      </c>
      <c r="BG720" s="168">
        <f>IF(A19taxstdlife="n/a","n/a",IF(BG$3&gt;(A19taxstdlife+$E720),((Input!$K$161+Input!$K$127)*$K$7)-SUM($K720:BF720),((Input!$K$161+Input!$K$127)*$K$7)/A19taxstdlife))</f>
        <v>0</v>
      </c>
      <c r="BH720" s="168">
        <f>IF(A19taxstdlife="n/a","n/a",IF(BH$3&gt;(A19taxstdlife+$E720),((Input!$K$161+Input!$K$127)*$K$7)-SUM($K720:BG720),((Input!$K$161+Input!$K$127)*$K$7)/A19taxstdlife))</f>
        <v>0</v>
      </c>
      <c r="BI720" s="168">
        <f>IF(A19taxstdlife="n/a","n/a",IF(BI$3&gt;(A19taxstdlife+$E720),((Input!$K$161+Input!$K$127)*$K$7)-SUM($K720:BH720),((Input!$K$161+Input!$K$127)*$K$7)/A19taxstdlife))</f>
        <v>0</v>
      </c>
      <c r="BJ720" s="20"/>
      <c r="BK720" s="20"/>
      <c r="BL720"/>
      <c r="BM720"/>
      <c r="BN720"/>
      <c r="BO720"/>
      <c r="BP720"/>
      <c r="BQ720"/>
      <c r="BR720"/>
      <c r="BS720"/>
      <c r="BT720"/>
      <c r="BU720"/>
      <c r="BV720"/>
      <c r="BW720"/>
      <c r="BX720"/>
      <c r="BY720"/>
      <c r="BZ720"/>
      <c r="CA720"/>
      <c r="CB720"/>
      <c r="CC720"/>
      <c r="CD720"/>
      <c r="CE720"/>
      <c r="CF720"/>
      <c r="CG720"/>
      <c r="CH720"/>
      <c r="CI720"/>
      <c r="CJ720"/>
      <c r="CK720"/>
      <c r="CL720"/>
      <c r="CM720"/>
      <c r="CN720"/>
      <c r="CO720"/>
      <c r="CP720"/>
      <c r="CQ720"/>
      <c r="CR720"/>
      <c r="CS720"/>
      <c r="CT720"/>
      <c r="CU720"/>
      <c r="CV720"/>
      <c r="CW720"/>
      <c r="CX720"/>
      <c r="CY720"/>
      <c r="CZ720"/>
      <c r="DA720"/>
      <c r="DB720"/>
      <c r="DC720"/>
      <c r="DD720"/>
      <c r="DE720"/>
      <c r="DF720"/>
      <c r="DG720"/>
      <c r="DH720"/>
      <c r="DI720"/>
      <c r="DJ720"/>
      <c r="DK720"/>
      <c r="DL720"/>
      <c r="DM720"/>
      <c r="DN720"/>
      <c r="DO720"/>
      <c r="DP720"/>
      <c r="DQ720"/>
      <c r="DR720"/>
      <c r="DS720"/>
      <c r="DT720"/>
      <c r="DU720"/>
      <c r="DV720"/>
      <c r="DW720"/>
      <c r="DX720"/>
      <c r="DY720"/>
      <c r="DZ720"/>
      <c r="EA720"/>
      <c r="EB720"/>
      <c r="EC720"/>
      <c r="ED720"/>
      <c r="EE720"/>
      <c r="EF720"/>
      <c r="EG720"/>
      <c r="EH720"/>
      <c r="EI720"/>
      <c r="EJ720"/>
      <c r="EK720"/>
      <c r="EL720"/>
      <c r="EM720"/>
      <c r="EN720"/>
      <c r="EO720"/>
      <c r="EP720"/>
      <c r="EQ720"/>
      <c r="ER720"/>
      <c r="ES720"/>
      <c r="ET720"/>
      <c r="EU720"/>
      <c r="EV720"/>
      <c r="EW720"/>
      <c r="EX720"/>
      <c r="EY720"/>
      <c r="EZ720"/>
      <c r="FA720"/>
      <c r="FB720"/>
      <c r="FC720"/>
      <c r="FD720"/>
      <c r="FE720"/>
      <c r="FF720"/>
      <c r="FG720"/>
      <c r="FH720"/>
      <c r="FI720"/>
      <c r="FJ720"/>
      <c r="FK720"/>
      <c r="FL720"/>
      <c r="FM720"/>
      <c r="FN720"/>
      <c r="FO720"/>
      <c r="FP720"/>
      <c r="FQ720"/>
      <c r="FR720"/>
      <c r="FS720"/>
      <c r="FT720"/>
      <c r="FU720"/>
      <c r="FV720"/>
      <c r="FW720"/>
      <c r="FX720"/>
      <c r="FY720"/>
      <c r="FZ720"/>
      <c r="GA720"/>
      <c r="GB720"/>
      <c r="GC720"/>
      <c r="GD720"/>
      <c r="GE720"/>
      <c r="GF720"/>
      <c r="GG720"/>
      <c r="GH720"/>
      <c r="GI720"/>
      <c r="GJ720"/>
      <c r="GK720"/>
      <c r="GL720"/>
      <c r="GM720"/>
      <c r="GN720"/>
      <c r="GO720"/>
      <c r="GP720"/>
      <c r="GQ720"/>
      <c r="GR720"/>
      <c r="GS720"/>
      <c r="GT720"/>
      <c r="GU720"/>
      <c r="GV720"/>
      <c r="GW720"/>
      <c r="GX720"/>
      <c r="GY720"/>
      <c r="GZ720"/>
      <c r="HA720"/>
      <c r="HB720"/>
      <c r="HC720"/>
      <c r="HD720"/>
      <c r="HE720"/>
      <c r="HF720"/>
      <c r="HG720"/>
      <c r="HH720"/>
      <c r="HI720"/>
      <c r="HJ720"/>
      <c r="HK720"/>
      <c r="HL720"/>
      <c r="HM720"/>
      <c r="HN720"/>
      <c r="HO720"/>
      <c r="HP720"/>
      <c r="HQ720"/>
      <c r="HR720"/>
      <c r="HS720"/>
      <c r="HT720"/>
      <c r="HU720"/>
      <c r="HV720"/>
      <c r="HW720"/>
      <c r="HX720"/>
      <c r="HY720"/>
      <c r="HZ720"/>
      <c r="IA720"/>
      <c r="IB720"/>
      <c r="IC720"/>
      <c r="ID720"/>
      <c r="IE720"/>
      <c r="IF720"/>
      <c r="IG720"/>
      <c r="IH720"/>
      <c r="II720"/>
      <c r="IJ720"/>
      <c r="IK720"/>
      <c r="IL720"/>
      <c r="IM720"/>
      <c r="IN720"/>
      <c r="IO720"/>
      <c r="IP720"/>
      <c r="IQ720"/>
      <c r="IR720"/>
      <c r="IS720"/>
      <c r="IT720"/>
      <c r="IU720"/>
      <c r="IV720"/>
    </row>
    <row r="721" spans="1:256" s="5" customFormat="1" hidden="1" outlineLevel="2">
      <c r="A721" s="20"/>
      <c r="B721" s="20"/>
      <c r="C721" s="38"/>
      <c r="D721" s="641"/>
      <c r="E721" s="287">
        <v>6</v>
      </c>
      <c r="F721" s="40"/>
      <c r="G721" s="313"/>
      <c r="H721" s="315"/>
      <c r="I721" s="315"/>
      <c r="J721" s="315"/>
      <c r="K721" s="315"/>
      <c r="L721" s="314"/>
      <c r="M721" s="168">
        <f>IF(A19taxstdlife="n/a","n/a",IF(M$3&gt;(A19taxstdlife+$E721),((Input!$L$161+Input!$L$127)*$L$7)-SUM($L721:L721),((Input!$L$161+Input!$L$127)*$L$7)/A19taxstdlife))</f>
        <v>0</v>
      </c>
      <c r="N721" s="168">
        <f>IF(A19taxstdlife="n/a","n/a",IF(N$3&gt;(A19taxstdlife+$E721),((Input!$L$161+Input!$L$127)*$L$7)-SUM($L721:M721),((Input!$L$161+Input!$L$127)*$L$7)/A19taxstdlife))</f>
        <v>0</v>
      </c>
      <c r="O721" s="168">
        <f>IF(A19taxstdlife="n/a","n/a",IF(O$3&gt;(A19taxstdlife+$E721),((Input!$L$161+Input!$L$127)*$L$7)-SUM($L721:N721),((Input!$L$161+Input!$L$127)*$L$7)/A19taxstdlife))</f>
        <v>0</v>
      </c>
      <c r="P721" s="168">
        <f>IF(A19taxstdlife="n/a","n/a",IF(P$3&gt;(A19taxstdlife+$E721),((Input!$L$161+Input!$L$127)*$L$7)-SUM($L721:O721),((Input!$L$161+Input!$L$127)*$L$7)/A19taxstdlife))</f>
        <v>0</v>
      </c>
      <c r="Q721" s="168">
        <f>IF(A19taxstdlife="n/a","n/a",IF(Q$3&gt;(A19taxstdlife+$E721),((Input!$L$161+Input!$L$127)*$L$7)-SUM($L721:P721),((Input!$L$161+Input!$L$127)*$L$7)/A19taxstdlife))</f>
        <v>0</v>
      </c>
      <c r="R721" s="168">
        <f>IF(A19taxstdlife="n/a","n/a",IF(R$3&gt;(A19taxstdlife+$E721),((Input!$L$161+Input!$L$127)*$L$7)-SUM($L721:Q721),((Input!$L$161+Input!$L$127)*$L$7)/A19taxstdlife))</f>
        <v>0</v>
      </c>
      <c r="S721" s="168">
        <f>IF(A19taxstdlife="n/a","n/a",IF(S$3&gt;(A19taxstdlife+$E721),((Input!$L$161+Input!$L$127)*$L$7)-SUM($L721:R721),((Input!$L$161+Input!$L$127)*$L$7)/A19taxstdlife))</f>
        <v>0</v>
      </c>
      <c r="T721" s="168">
        <f>IF(A19taxstdlife="n/a","n/a",IF(T$3&gt;(A19taxstdlife+$E721),((Input!$L$161+Input!$L$127)*$L$7)-SUM($L721:S721),((Input!$L$161+Input!$L$127)*$L$7)/A19taxstdlife))</f>
        <v>0</v>
      </c>
      <c r="U721" s="168">
        <f>IF(A19taxstdlife="n/a","n/a",IF(U$3&gt;(A19taxstdlife+$E721),((Input!$L$161+Input!$L$127)*$L$7)-SUM($L721:T721),((Input!$L$161+Input!$L$127)*$L$7)/A19taxstdlife))</f>
        <v>0</v>
      </c>
      <c r="V721" s="168">
        <f>IF(A19taxstdlife="n/a","n/a",IF(V$3&gt;(A19taxstdlife+$E721),((Input!$L$161+Input!$L$127)*$L$7)-SUM($L721:U721),((Input!$L$161+Input!$L$127)*$L$7)/A19taxstdlife))</f>
        <v>0</v>
      </c>
      <c r="W721" s="168">
        <f>IF(A19taxstdlife="n/a","n/a",IF(W$3&gt;(A19taxstdlife+$E721),((Input!$L$161+Input!$L$127)*$L$7)-SUM($L721:V721),((Input!$L$161+Input!$L$127)*$L$7)/A19taxstdlife))</f>
        <v>0</v>
      </c>
      <c r="X721" s="168">
        <f>IF(A19taxstdlife="n/a","n/a",IF(X$3&gt;(A19taxstdlife+$E721),((Input!$L$161+Input!$L$127)*$L$7)-SUM($L721:W721),((Input!$L$161+Input!$L$127)*$L$7)/A19taxstdlife))</f>
        <v>0</v>
      </c>
      <c r="Y721" s="168">
        <f>IF(A19taxstdlife="n/a","n/a",IF(Y$3&gt;(A19taxstdlife+$E721),((Input!$L$161+Input!$L$127)*$L$7)-SUM($L721:X721),((Input!$L$161+Input!$L$127)*$L$7)/A19taxstdlife))</f>
        <v>0</v>
      </c>
      <c r="Z721" s="168">
        <f>IF(A19taxstdlife="n/a","n/a",IF(Z$3&gt;(A19taxstdlife+$E721),((Input!$L$161+Input!$L$127)*$L$7)-SUM($L721:Y721),((Input!$L$161+Input!$L$127)*$L$7)/A19taxstdlife))</f>
        <v>0</v>
      </c>
      <c r="AA721" s="168">
        <f>IF(A19taxstdlife="n/a","n/a",IF(AA$3&gt;(A19taxstdlife+$E721),((Input!$L$161+Input!$L$127)*$L$7)-SUM($L721:Z721),((Input!$L$161+Input!$L$127)*$L$7)/A19taxstdlife))</f>
        <v>0</v>
      </c>
      <c r="AB721" s="168">
        <f>IF(A19taxstdlife="n/a","n/a",IF(AB$3&gt;(A19taxstdlife+$E721),((Input!$L$161+Input!$L$127)*$L$7)-SUM($L721:AA721),((Input!$L$161+Input!$L$127)*$L$7)/A19taxstdlife))</f>
        <v>0</v>
      </c>
      <c r="AC721" s="168">
        <f>IF(A19taxstdlife="n/a","n/a",IF(AC$3&gt;(A19taxstdlife+$E721),((Input!$L$161+Input!$L$127)*$L$7)-SUM($L721:AB721),((Input!$L$161+Input!$L$127)*$L$7)/A19taxstdlife))</f>
        <v>0</v>
      </c>
      <c r="AD721" s="168">
        <f>IF(A19taxstdlife="n/a","n/a",IF(AD$3&gt;(A19taxstdlife+$E721),((Input!$L$161+Input!$L$127)*$L$7)-SUM($L721:AC721),((Input!$L$161+Input!$L$127)*$L$7)/A19taxstdlife))</f>
        <v>0</v>
      </c>
      <c r="AE721" s="168">
        <f>IF(A19taxstdlife="n/a","n/a",IF(AE$3&gt;(A19taxstdlife+$E721),((Input!$L$161+Input!$L$127)*$L$7)-SUM($L721:AD721),((Input!$L$161+Input!$L$127)*$L$7)/A19taxstdlife))</f>
        <v>0</v>
      </c>
      <c r="AF721" s="168">
        <f>IF(A19taxstdlife="n/a","n/a",IF(AF$3&gt;(A19taxstdlife+$E721),((Input!$L$161+Input!$L$127)*$L$7)-SUM($L721:AE721),((Input!$L$161+Input!$L$127)*$L$7)/A19taxstdlife))</f>
        <v>0</v>
      </c>
      <c r="AG721" s="168">
        <f>IF(A19taxstdlife="n/a","n/a",IF(AG$3&gt;(A19taxstdlife+$E721),((Input!$L$161+Input!$L$127)*$L$7)-SUM($L721:AF721),((Input!$L$161+Input!$L$127)*$L$7)/A19taxstdlife))</f>
        <v>0</v>
      </c>
      <c r="AH721" s="168">
        <f>IF(A19taxstdlife="n/a","n/a",IF(AH$3&gt;(A19taxstdlife+$E721),((Input!$L$161+Input!$L$127)*$L$7)-SUM($L721:AG721),((Input!$L$161+Input!$L$127)*$L$7)/A19taxstdlife))</f>
        <v>0</v>
      </c>
      <c r="AI721" s="168">
        <f>IF(A19taxstdlife="n/a","n/a",IF(AI$3&gt;(A19taxstdlife+$E721),((Input!$L$161+Input!$L$127)*$L$7)-SUM($L721:AH721),((Input!$L$161+Input!$L$127)*$L$7)/A19taxstdlife))</f>
        <v>0</v>
      </c>
      <c r="AJ721" s="168">
        <f>IF(A19taxstdlife="n/a","n/a",IF(AJ$3&gt;(A19taxstdlife+$E721),((Input!$L$161+Input!$L$127)*$L$7)-SUM($L721:AI721),((Input!$L$161+Input!$L$127)*$L$7)/A19taxstdlife))</f>
        <v>0</v>
      </c>
      <c r="AK721" s="168">
        <f>IF(A19taxstdlife="n/a","n/a",IF(AK$3&gt;(A19taxstdlife+$E721),((Input!$L$161+Input!$L$127)*$L$7)-SUM($L721:AJ721),((Input!$L$161+Input!$L$127)*$L$7)/A19taxstdlife))</f>
        <v>0</v>
      </c>
      <c r="AL721" s="168">
        <f>IF(A19taxstdlife="n/a","n/a",IF(AL$3&gt;(A19taxstdlife+$E721),((Input!$L$161+Input!$L$127)*$L$7)-SUM($L721:AK721),((Input!$L$161+Input!$L$127)*$L$7)/A19taxstdlife))</f>
        <v>0</v>
      </c>
      <c r="AM721" s="168">
        <f>IF(A19taxstdlife="n/a","n/a",IF(AM$3&gt;(A19taxstdlife+$E721),((Input!$L$161+Input!$L$127)*$L$7)-SUM($L721:AL721),((Input!$L$161+Input!$L$127)*$L$7)/A19taxstdlife))</f>
        <v>0</v>
      </c>
      <c r="AN721" s="168">
        <f>IF(A19taxstdlife="n/a","n/a",IF(AN$3&gt;(A19taxstdlife+$E721),((Input!$L$161+Input!$L$127)*$L$7)-SUM($L721:AM721),((Input!$L$161+Input!$L$127)*$L$7)/A19taxstdlife))</f>
        <v>0</v>
      </c>
      <c r="AO721" s="168">
        <f>IF(A19taxstdlife="n/a","n/a",IF(AO$3&gt;(A19taxstdlife+$E721),((Input!$L$161+Input!$L$127)*$L$7)-SUM($L721:AN721),((Input!$L$161+Input!$L$127)*$L$7)/A19taxstdlife))</f>
        <v>0</v>
      </c>
      <c r="AP721" s="168">
        <f>IF(A19taxstdlife="n/a","n/a",IF(AP$3&gt;(A19taxstdlife+$E721),((Input!$L$161+Input!$L$127)*$L$7)-SUM($L721:AO721),((Input!$L$161+Input!$L$127)*$L$7)/A19taxstdlife))</f>
        <v>0</v>
      </c>
      <c r="AQ721" s="168">
        <f>IF(A19taxstdlife="n/a","n/a",IF(AQ$3&gt;(A19taxstdlife+$E721),((Input!$L$161+Input!$L$127)*$L$7)-SUM($L721:AP721),((Input!$L$161+Input!$L$127)*$L$7)/A19taxstdlife))</f>
        <v>0</v>
      </c>
      <c r="AR721" s="168">
        <f>IF(A19taxstdlife="n/a","n/a",IF(AR$3&gt;(A19taxstdlife+$E721),((Input!$L$161+Input!$L$127)*$L$7)-SUM($L721:AQ721),((Input!$L$161+Input!$L$127)*$L$7)/A19taxstdlife))</f>
        <v>0</v>
      </c>
      <c r="AS721" s="168">
        <f>IF(A19taxstdlife="n/a","n/a",IF(AS$3&gt;(A19taxstdlife+$E721),((Input!$L$161+Input!$L$127)*$L$7)-SUM($L721:AR721),((Input!$L$161+Input!$L$127)*$L$7)/A19taxstdlife))</f>
        <v>0</v>
      </c>
      <c r="AT721" s="168">
        <f>IF(A19taxstdlife="n/a","n/a",IF(AT$3&gt;(A19taxstdlife+$E721),((Input!$L$161+Input!$L$127)*$L$7)-SUM($L721:AS721),((Input!$L$161+Input!$L$127)*$L$7)/A19taxstdlife))</f>
        <v>0</v>
      </c>
      <c r="AU721" s="168">
        <f>IF(A19taxstdlife="n/a","n/a",IF(AU$3&gt;(A19taxstdlife+$E721),((Input!$L$161+Input!$L$127)*$L$7)-SUM($L721:AT721),((Input!$L$161+Input!$L$127)*$L$7)/A19taxstdlife))</f>
        <v>0</v>
      </c>
      <c r="AV721" s="168">
        <f>IF(A19taxstdlife="n/a","n/a",IF(AV$3&gt;(A19taxstdlife+$E721),((Input!$L$161+Input!$L$127)*$L$7)-SUM($L721:AU721),((Input!$L$161+Input!$L$127)*$L$7)/A19taxstdlife))</f>
        <v>0</v>
      </c>
      <c r="AW721" s="168">
        <f>IF(A19taxstdlife="n/a","n/a",IF(AW$3&gt;(A19taxstdlife+$E721),((Input!$L$161+Input!$L$127)*$L$7)-SUM($L721:AV721),((Input!$L$161+Input!$L$127)*$L$7)/A19taxstdlife))</f>
        <v>0</v>
      </c>
      <c r="AX721" s="168">
        <f>IF(A19taxstdlife="n/a","n/a",IF(AX$3&gt;(A19taxstdlife+$E721),((Input!$L$161+Input!$L$127)*$L$7)-SUM($L721:AW721),((Input!$L$161+Input!$L$127)*$L$7)/A19taxstdlife))</f>
        <v>0</v>
      </c>
      <c r="AY721" s="168">
        <f>IF(A19taxstdlife="n/a","n/a",IF(AY$3&gt;(A19taxstdlife+$E721),((Input!$L$161+Input!$L$127)*$L$7)-SUM($L721:AX721),((Input!$L$161+Input!$L$127)*$L$7)/A19taxstdlife))</f>
        <v>0</v>
      </c>
      <c r="AZ721" s="168">
        <f>IF(A19taxstdlife="n/a","n/a",IF(AZ$3&gt;(A19taxstdlife+$E721),((Input!$L$161+Input!$L$127)*$L$7)-SUM($L721:AY721),((Input!$L$161+Input!$L$127)*$L$7)/A19taxstdlife))</f>
        <v>0</v>
      </c>
      <c r="BA721" s="168">
        <f>IF(A19taxstdlife="n/a","n/a",IF(BA$3&gt;(A19taxstdlife+$E721),((Input!$L$161+Input!$L$127)*$L$7)-SUM($L721:AZ721),((Input!$L$161+Input!$L$127)*$L$7)/A19taxstdlife))</f>
        <v>0</v>
      </c>
      <c r="BB721" s="168">
        <f>IF(A19taxstdlife="n/a","n/a",IF(BB$3&gt;(A19taxstdlife+$E721),((Input!$L$161+Input!$L$127)*$L$7)-SUM($L721:BA721),((Input!$L$161+Input!$L$127)*$L$7)/A19taxstdlife))</f>
        <v>0</v>
      </c>
      <c r="BC721" s="168">
        <f>IF(A19taxstdlife="n/a","n/a",IF(BC$3&gt;(A19taxstdlife+$E721),((Input!$L$161+Input!$L$127)*$L$7)-SUM($L721:BB721),((Input!$L$161+Input!$L$127)*$L$7)/A19taxstdlife))</f>
        <v>0</v>
      </c>
      <c r="BD721" s="168">
        <f>IF(A19taxstdlife="n/a","n/a",IF(BD$3&gt;(A19taxstdlife+$E721),((Input!$L$161+Input!$L$127)*$L$7)-SUM($L721:BC721),((Input!$L$161+Input!$L$127)*$L$7)/A19taxstdlife))</f>
        <v>0</v>
      </c>
      <c r="BE721" s="168">
        <f>IF(A19taxstdlife="n/a","n/a",IF(BE$3&gt;(A19taxstdlife+$E721),((Input!$L$161+Input!$L$127)*$L$7)-SUM($L721:BD721),((Input!$L$161+Input!$L$127)*$L$7)/A19taxstdlife))</f>
        <v>0</v>
      </c>
      <c r="BF721" s="168">
        <f>IF(A19taxstdlife="n/a","n/a",IF(BF$3&gt;(A19taxstdlife+$E721),((Input!$L$161+Input!$L$127)*$L$7)-SUM($L721:BE721),((Input!$L$161+Input!$L$127)*$L$7)/A19taxstdlife))</f>
        <v>0</v>
      </c>
      <c r="BG721" s="168">
        <f>IF(A19taxstdlife="n/a","n/a",IF(BG$3&gt;(A19taxstdlife+$E721),((Input!$L$161+Input!$L$127)*$L$7)-SUM($L721:BF721),((Input!$L$161+Input!$L$127)*$L$7)/A19taxstdlife))</f>
        <v>0</v>
      </c>
      <c r="BH721" s="168">
        <f>IF(A19taxstdlife="n/a","n/a",IF(BH$3&gt;(A19taxstdlife+$E721),((Input!$L$161+Input!$L$127)*$L$7)-SUM($L721:BG721),((Input!$L$161+Input!$L$127)*$L$7)/A19taxstdlife))</f>
        <v>0</v>
      </c>
      <c r="BI721" s="168">
        <f>IF(A19taxstdlife="n/a","n/a",IF(BI$3&gt;(A19taxstdlife+$E721),((Input!$L$161+Input!$L$127)*$L$7)-SUM($L721:BH721),((Input!$L$161+Input!$L$127)*$L$7)/A19taxstdlife))</f>
        <v>0</v>
      </c>
      <c r="BJ721" s="20"/>
      <c r="BK721" s="20"/>
      <c r="BL721"/>
      <c r="BM721"/>
      <c r="BN721"/>
      <c r="BO721"/>
      <c r="BP721"/>
      <c r="BQ721"/>
      <c r="BR721"/>
      <c r="BS721"/>
      <c r="BT721"/>
      <c r="BU721"/>
      <c r="BV721"/>
      <c r="BW721"/>
      <c r="BX721"/>
      <c r="BY721"/>
      <c r="BZ721"/>
      <c r="CA721"/>
      <c r="CB721"/>
      <c r="CC721"/>
      <c r="CD721"/>
      <c r="CE721"/>
      <c r="CF721"/>
      <c r="CG721"/>
      <c r="CH721"/>
      <c r="CI721"/>
      <c r="CJ721"/>
      <c r="CK721"/>
      <c r="CL721"/>
      <c r="CM721"/>
      <c r="CN721"/>
      <c r="CO721"/>
      <c r="CP721"/>
      <c r="CQ721"/>
      <c r="CR721"/>
      <c r="CS721"/>
      <c r="CT721"/>
      <c r="CU721"/>
      <c r="CV721"/>
      <c r="CW721"/>
      <c r="CX721"/>
      <c r="CY721"/>
      <c r="CZ721"/>
      <c r="DA721"/>
      <c r="DB721"/>
      <c r="DC721"/>
      <c r="DD721"/>
      <c r="DE721"/>
      <c r="DF721"/>
      <c r="DG721"/>
      <c r="DH721"/>
      <c r="DI721"/>
      <c r="DJ721"/>
      <c r="DK721"/>
      <c r="DL721"/>
      <c r="DM721"/>
      <c r="DN721"/>
      <c r="DO721"/>
      <c r="DP721"/>
      <c r="DQ721"/>
      <c r="DR721"/>
      <c r="DS721"/>
      <c r="DT721"/>
      <c r="DU721"/>
      <c r="DV721"/>
      <c r="DW721"/>
      <c r="DX721"/>
      <c r="DY721"/>
      <c r="DZ721"/>
      <c r="EA721"/>
      <c r="EB721"/>
      <c r="EC721"/>
      <c r="ED721"/>
      <c r="EE721"/>
      <c r="EF721"/>
      <c r="EG721"/>
      <c r="EH721"/>
      <c r="EI721"/>
      <c r="EJ721"/>
      <c r="EK721"/>
      <c r="EL721"/>
      <c r="EM721"/>
      <c r="EN721"/>
      <c r="EO721"/>
      <c r="EP721"/>
      <c r="EQ721"/>
      <c r="ER721"/>
      <c r="ES721"/>
      <c r="ET721"/>
      <c r="EU721"/>
      <c r="EV721"/>
      <c r="EW721"/>
      <c r="EX721"/>
      <c r="EY721"/>
      <c r="EZ721"/>
      <c r="FA721"/>
      <c r="FB721"/>
      <c r="FC721"/>
      <c r="FD721"/>
      <c r="FE721"/>
      <c r="FF721"/>
      <c r="FG721"/>
      <c r="FH721"/>
      <c r="FI721"/>
      <c r="FJ721"/>
      <c r="FK721"/>
      <c r="FL721"/>
      <c r="FM721"/>
      <c r="FN721"/>
      <c r="FO721"/>
      <c r="FP721"/>
      <c r="FQ721"/>
      <c r="FR721"/>
      <c r="FS721"/>
      <c r="FT721"/>
      <c r="FU721"/>
      <c r="FV721"/>
      <c r="FW721"/>
      <c r="FX721"/>
      <c r="FY721"/>
      <c r="FZ721"/>
      <c r="GA721"/>
      <c r="GB721"/>
      <c r="GC721"/>
      <c r="GD721"/>
      <c r="GE721"/>
      <c r="GF721"/>
      <c r="GG721"/>
      <c r="GH721"/>
      <c r="GI721"/>
      <c r="GJ721"/>
      <c r="GK721"/>
      <c r="GL721"/>
      <c r="GM721"/>
      <c r="GN721"/>
      <c r="GO721"/>
      <c r="GP721"/>
      <c r="GQ721"/>
      <c r="GR721"/>
      <c r="GS721"/>
      <c r="GT721"/>
      <c r="GU721"/>
      <c r="GV721"/>
      <c r="GW721"/>
      <c r="GX721"/>
      <c r="GY721"/>
      <c r="GZ721"/>
      <c r="HA721"/>
      <c r="HB721"/>
      <c r="HC721"/>
      <c r="HD721"/>
      <c r="HE721"/>
      <c r="HF721"/>
      <c r="HG721"/>
      <c r="HH721"/>
      <c r="HI721"/>
      <c r="HJ721"/>
      <c r="HK721"/>
      <c r="HL721"/>
      <c r="HM721"/>
      <c r="HN721"/>
      <c r="HO721"/>
      <c r="HP721"/>
      <c r="HQ721"/>
      <c r="HR721"/>
      <c r="HS721"/>
      <c r="HT721"/>
      <c r="HU721"/>
      <c r="HV721"/>
      <c r="HW721"/>
      <c r="HX721"/>
      <c r="HY721"/>
      <c r="HZ721"/>
      <c r="IA721"/>
      <c r="IB721"/>
      <c r="IC721"/>
      <c r="ID721"/>
      <c r="IE721"/>
      <c r="IF721"/>
      <c r="IG721"/>
      <c r="IH721"/>
      <c r="II721"/>
      <c r="IJ721"/>
      <c r="IK721"/>
      <c r="IL721"/>
      <c r="IM721"/>
      <c r="IN721"/>
      <c r="IO721"/>
      <c r="IP721"/>
      <c r="IQ721"/>
      <c r="IR721"/>
      <c r="IS721"/>
      <c r="IT721"/>
      <c r="IU721"/>
      <c r="IV721"/>
    </row>
    <row r="722" spans="1:256" s="5" customFormat="1" hidden="1" outlineLevel="2">
      <c r="A722" s="20"/>
      <c r="B722" s="20"/>
      <c r="C722" s="38"/>
      <c r="D722" s="641"/>
      <c r="E722" s="287">
        <v>7</v>
      </c>
      <c r="F722" s="40"/>
      <c r="G722" s="313"/>
      <c r="H722" s="315"/>
      <c r="I722" s="315"/>
      <c r="J722" s="315"/>
      <c r="K722" s="315"/>
      <c r="L722" s="315"/>
      <c r="M722" s="314"/>
      <c r="N722" s="168">
        <f>IF(A19taxstdlife="n/a","n/a",IF(N$3&gt;(A19taxstdlife+$E722),((Input!$M$161+Input!$M$127)*$M$7)-SUM($M722:M722),((Input!$M$161+Input!$M$127)*$M$7)/A19taxstdlife))</f>
        <v>0</v>
      </c>
      <c r="O722" s="168">
        <f>IF(A19taxstdlife="n/a","n/a",IF(O$3&gt;(A19taxstdlife+$E722),((Input!$M$161+Input!$M$127)*$M$7)-SUM($M722:N722),((Input!$M$161+Input!$M$127)*$M$7)/A19taxstdlife))</f>
        <v>0</v>
      </c>
      <c r="P722" s="168">
        <f>IF(A19taxstdlife="n/a","n/a",IF(P$3&gt;(A19taxstdlife+$E722),((Input!$M$161+Input!$M$127)*$M$7)-SUM($M722:O722),((Input!$M$161+Input!$M$127)*$M$7)/A19taxstdlife))</f>
        <v>0</v>
      </c>
      <c r="Q722" s="168">
        <f>IF(A19taxstdlife="n/a","n/a",IF(Q$3&gt;(A19taxstdlife+$E722),((Input!$M$161+Input!$M$127)*$M$7)-SUM($M722:P722),((Input!$M$161+Input!$M$127)*$M$7)/A19taxstdlife))</f>
        <v>0</v>
      </c>
      <c r="R722" s="168">
        <f>IF(A19taxstdlife="n/a","n/a",IF(R$3&gt;(A19taxstdlife+$E722),((Input!$M$161+Input!$M$127)*$M$7)-SUM($M722:Q722),((Input!$M$161+Input!$M$127)*$M$7)/A19taxstdlife))</f>
        <v>0</v>
      </c>
      <c r="S722" s="168">
        <f>IF(A19taxstdlife="n/a","n/a",IF(S$3&gt;(A19taxstdlife+$E722),((Input!$M$161+Input!$M$127)*$M$7)-SUM($M722:R722),((Input!$M$161+Input!$M$127)*$M$7)/A19taxstdlife))</f>
        <v>0</v>
      </c>
      <c r="T722" s="168">
        <f>IF(A19taxstdlife="n/a","n/a",IF(T$3&gt;(A19taxstdlife+$E722),((Input!$M$161+Input!$M$127)*$M$7)-SUM($M722:S722),((Input!$M$161+Input!$M$127)*$M$7)/A19taxstdlife))</f>
        <v>0</v>
      </c>
      <c r="U722" s="168">
        <f>IF(A19taxstdlife="n/a","n/a",IF(U$3&gt;(A19taxstdlife+$E722),((Input!$M$161+Input!$M$127)*$M$7)-SUM($M722:T722),((Input!$M$161+Input!$M$127)*$M$7)/A19taxstdlife))</f>
        <v>0</v>
      </c>
      <c r="V722" s="168">
        <f>IF(A19taxstdlife="n/a","n/a",IF(V$3&gt;(A19taxstdlife+$E722),((Input!$M$161+Input!$M$127)*$M$7)-SUM($M722:U722),((Input!$M$161+Input!$M$127)*$M$7)/A19taxstdlife))</f>
        <v>0</v>
      </c>
      <c r="W722" s="168">
        <f>IF(A19taxstdlife="n/a","n/a",IF(W$3&gt;(A19taxstdlife+$E722),((Input!$M$161+Input!$M$127)*$M$7)-SUM($M722:V722),((Input!$M$161+Input!$M$127)*$M$7)/A19taxstdlife))</f>
        <v>0</v>
      </c>
      <c r="X722" s="168">
        <f>IF(A19taxstdlife="n/a","n/a",IF(X$3&gt;(A19taxstdlife+$E722),((Input!$M$161+Input!$M$127)*$M$7)-SUM($M722:W722),((Input!$M$161+Input!$M$127)*$M$7)/A19taxstdlife))</f>
        <v>0</v>
      </c>
      <c r="Y722" s="168">
        <f>IF(A19taxstdlife="n/a","n/a",IF(Y$3&gt;(A19taxstdlife+$E722),((Input!$M$161+Input!$M$127)*$M$7)-SUM($M722:X722),((Input!$M$161+Input!$M$127)*$M$7)/A19taxstdlife))</f>
        <v>0</v>
      </c>
      <c r="Z722" s="168">
        <f>IF(A19taxstdlife="n/a","n/a",IF(Z$3&gt;(A19taxstdlife+$E722),((Input!$M$161+Input!$M$127)*$M$7)-SUM($M722:Y722),((Input!$M$161+Input!$M$127)*$M$7)/A19taxstdlife))</f>
        <v>0</v>
      </c>
      <c r="AA722" s="168">
        <f>IF(A19taxstdlife="n/a","n/a",IF(AA$3&gt;(A19taxstdlife+$E722),((Input!$M$161+Input!$M$127)*$M$7)-SUM($M722:Z722),((Input!$M$161+Input!$M$127)*$M$7)/A19taxstdlife))</f>
        <v>0</v>
      </c>
      <c r="AB722" s="168">
        <f>IF(A19taxstdlife="n/a","n/a",IF(AB$3&gt;(A19taxstdlife+$E722),((Input!$M$161+Input!$M$127)*$M$7)-SUM($M722:AA722),((Input!$M$161+Input!$M$127)*$M$7)/A19taxstdlife))</f>
        <v>0</v>
      </c>
      <c r="AC722" s="168">
        <f>IF(A19taxstdlife="n/a","n/a",IF(AC$3&gt;(A19taxstdlife+$E722),((Input!$M$161+Input!$M$127)*$M$7)-SUM($M722:AB722),((Input!$M$161+Input!$M$127)*$M$7)/A19taxstdlife))</f>
        <v>0</v>
      </c>
      <c r="AD722" s="168">
        <f>IF(A19taxstdlife="n/a","n/a",IF(AD$3&gt;(A19taxstdlife+$E722),((Input!$M$161+Input!$M$127)*$M$7)-SUM($M722:AC722),((Input!$M$161+Input!$M$127)*$M$7)/A19taxstdlife))</f>
        <v>0</v>
      </c>
      <c r="AE722" s="168">
        <f>IF(A19taxstdlife="n/a","n/a",IF(AE$3&gt;(A19taxstdlife+$E722),((Input!$M$161+Input!$M$127)*$M$7)-SUM($M722:AD722),((Input!$M$161+Input!$M$127)*$M$7)/A19taxstdlife))</f>
        <v>0</v>
      </c>
      <c r="AF722" s="168">
        <f>IF(A19taxstdlife="n/a","n/a",IF(AF$3&gt;(A19taxstdlife+$E722),((Input!$M$161+Input!$M$127)*$M$7)-SUM($M722:AE722),((Input!$M$161+Input!$M$127)*$M$7)/A19taxstdlife))</f>
        <v>0</v>
      </c>
      <c r="AG722" s="168">
        <f>IF(A19taxstdlife="n/a","n/a",IF(AG$3&gt;(A19taxstdlife+$E722),((Input!$M$161+Input!$M$127)*$M$7)-SUM($M722:AF722),((Input!$M$161+Input!$M$127)*$M$7)/A19taxstdlife))</f>
        <v>0</v>
      </c>
      <c r="AH722" s="168">
        <f>IF(A19taxstdlife="n/a","n/a",IF(AH$3&gt;(A19taxstdlife+$E722),((Input!$M$161+Input!$M$127)*$M$7)-SUM($M722:AG722),((Input!$M$161+Input!$M$127)*$M$7)/A19taxstdlife))</f>
        <v>0</v>
      </c>
      <c r="AI722" s="168">
        <f>IF(A19taxstdlife="n/a","n/a",IF(AI$3&gt;(A19taxstdlife+$E722),((Input!$M$161+Input!$M$127)*$M$7)-SUM($M722:AH722),((Input!$M$161+Input!$M$127)*$M$7)/A19taxstdlife))</f>
        <v>0</v>
      </c>
      <c r="AJ722" s="168">
        <f>IF(A19taxstdlife="n/a","n/a",IF(AJ$3&gt;(A19taxstdlife+$E722),((Input!$M$161+Input!$M$127)*$M$7)-SUM($M722:AI722),((Input!$M$161+Input!$M$127)*$M$7)/A19taxstdlife))</f>
        <v>0</v>
      </c>
      <c r="AK722" s="168">
        <f>IF(A19taxstdlife="n/a","n/a",IF(AK$3&gt;(A19taxstdlife+$E722),((Input!$M$161+Input!$M$127)*$M$7)-SUM($M722:AJ722),((Input!$M$161+Input!$M$127)*$M$7)/A19taxstdlife))</f>
        <v>0</v>
      </c>
      <c r="AL722" s="168">
        <f>IF(A19taxstdlife="n/a","n/a",IF(AL$3&gt;(A19taxstdlife+$E722),((Input!$M$161+Input!$M$127)*$M$7)-SUM($M722:AK722),((Input!$M$161+Input!$M$127)*$M$7)/A19taxstdlife))</f>
        <v>0</v>
      </c>
      <c r="AM722" s="168">
        <f>IF(A19taxstdlife="n/a","n/a",IF(AM$3&gt;(A19taxstdlife+$E722),((Input!$M$161+Input!$M$127)*$M$7)-SUM($M722:AL722),((Input!$M$161+Input!$M$127)*$M$7)/A19taxstdlife))</f>
        <v>0</v>
      </c>
      <c r="AN722" s="168">
        <f>IF(A19taxstdlife="n/a","n/a",IF(AN$3&gt;(A19taxstdlife+$E722),((Input!$M$161+Input!$M$127)*$M$7)-SUM($M722:AM722),((Input!$M$161+Input!$M$127)*$M$7)/A19taxstdlife))</f>
        <v>0</v>
      </c>
      <c r="AO722" s="168">
        <f>IF(A19taxstdlife="n/a","n/a",IF(AO$3&gt;(A19taxstdlife+$E722),((Input!$M$161+Input!$M$127)*$M$7)-SUM($M722:AN722),((Input!$M$161+Input!$M$127)*$M$7)/A19taxstdlife))</f>
        <v>0</v>
      </c>
      <c r="AP722" s="168">
        <f>IF(A19taxstdlife="n/a","n/a",IF(AP$3&gt;(A19taxstdlife+$E722),((Input!$M$161+Input!$M$127)*$M$7)-SUM($M722:AO722),((Input!$M$161+Input!$M$127)*$M$7)/A19taxstdlife))</f>
        <v>0</v>
      </c>
      <c r="AQ722" s="168">
        <f>IF(A19taxstdlife="n/a","n/a",IF(AQ$3&gt;(A19taxstdlife+$E722),((Input!$M$161+Input!$M$127)*$M$7)-SUM($M722:AP722),((Input!$M$161+Input!$M$127)*$M$7)/A19taxstdlife))</f>
        <v>0</v>
      </c>
      <c r="AR722" s="168">
        <f>IF(A19taxstdlife="n/a","n/a",IF(AR$3&gt;(A19taxstdlife+$E722),((Input!$M$161+Input!$M$127)*$M$7)-SUM($M722:AQ722),((Input!$M$161+Input!$M$127)*$M$7)/A19taxstdlife))</f>
        <v>0</v>
      </c>
      <c r="AS722" s="168">
        <f>IF(A19taxstdlife="n/a","n/a",IF(AS$3&gt;(A19taxstdlife+$E722),((Input!$M$161+Input!$M$127)*$M$7)-SUM($M722:AR722),((Input!$M$161+Input!$M$127)*$M$7)/A19taxstdlife))</f>
        <v>0</v>
      </c>
      <c r="AT722" s="168">
        <f>IF(A19taxstdlife="n/a","n/a",IF(AT$3&gt;(A19taxstdlife+$E722),((Input!$M$161+Input!$M$127)*$M$7)-SUM($M722:AS722),((Input!$M$161+Input!$M$127)*$M$7)/A19taxstdlife))</f>
        <v>0</v>
      </c>
      <c r="AU722" s="168">
        <f>IF(A19taxstdlife="n/a","n/a",IF(AU$3&gt;(A19taxstdlife+$E722),((Input!$M$161+Input!$M$127)*$M$7)-SUM($M722:AT722),((Input!$M$161+Input!$M$127)*$M$7)/A19taxstdlife))</f>
        <v>0</v>
      </c>
      <c r="AV722" s="168">
        <f>IF(A19taxstdlife="n/a","n/a",IF(AV$3&gt;(A19taxstdlife+$E722),((Input!$M$161+Input!$M$127)*$M$7)-SUM($M722:AU722),((Input!$M$161+Input!$M$127)*$M$7)/A19taxstdlife))</f>
        <v>0</v>
      </c>
      <c r="AW722" s="168">
        <f>IF(A19taxstdlife="n/a","n/a",IF(AW$3&gt;(A19taxstdlife+$E722),((Input!$M$161+Input!$M$127)*$M$7)-SUM($M722:AV722),((Input!$M$161+Input!$M$127)*$M$7)/A19taxstdlife))</f>
        <v>0</v>
      </c>
      <c r="AX722" s="168">
        <f>IF(A19taxstdlife="n/a","n/a",IF(AX$3&gt;(A19taxstdlife+$E722),((Input!$M$161+Input!$M$127)*$M$7)-SUM($M722:AW722),((Input!$M$161+Input!$M$127)*$M$7)/A19taxstdlife))</f>
        <v>0</v>
      </c>
      <c r="AY722" s="168">
        <f>IF(A19taxstdlife="n/a","n/a",IF(AY$3&gt;(A19taxstdlife+$E722),((Input!$M$161+Input!$M$127)*$M$7)-SUM($M722:AX722),((Input!$M$161+Input!$M$127)*$M$7)/A19taxstdlife))</f>
        <v>0</v>
      </c>
      <c r="AZ722" s="168">
        <f>IF(A19taxstdlife="n/a","n/a",IF(AZ$3&gt;(A19taxstdlife+$E722),((Input!$M$161+Input!$M$127)*$M$7)-SUM($M722:AY722),((Input!$M$161+Input!$M$127)*$M$7)/A19taxstdlife))</f>
        <v>0</v>
      </c>
      <c r="BA722" s="168">
        <f>IF(A19taxstdlife="n/a","n/a",IF(BA$3&gt;(A19taxstdlife+$E722),((Input!$M$161+Input!$M$127)*$M$7)-SUM($M722:AZ722),((Input!$M$161+Input!$M$127)*$M$7)/A19taxstdlife))</f>
        <v>0</v>
      </c>
      <c r="BB722" s="168">
        <f>IF(A19taxstdlife="n/a","n/a",IF(BB$3&gt;(A19taxstdlife+$E722),((Input!$M$161+Input!$M$127)*$M$7)-SUM($M722:BA722),((Input!$M$161+Input!$M$127)*$M$7)/A19taxstdlife))</f>
        <v>0</v>
      </c>
      <c r="BC722" s="168">
        <f>IF(A19taxstdlife="n/a","n/a",IF(BC$3&gt;(A19taxstdlife+$E722),((Input!$M$161+Input!$M$127)*$M$7)-SUM($M722:BB722),((Input!$M$161+Input!$M$127)*$M$7)/A19taxstdlife))</f>
        <v>0</v>
      </c>
      <c r="BD722" s="168">
        <f>IF(A19taxstdlife="n/a","n/a",IF(BD$3&gt;(A19taxstdlife+$E722),((Input!$M$161+Input!$M$127)*$M$7)-SUM($M722:BC722),((Input!$M$161+Input!$M$127)*$M$7)/A19taxstdlife))</f>
        <v>0</v>
      </c>
      <c r="BE722" s="168">
        <f>IF(A19taxstdlife="n/a","n/a",IF(BE$3&gt;(A19taxstdlife+$E722),((Input!$M$161+Input!$M$127)*$M$7)-SUM($M722:BD722),((Input!$M$161+Input!$M$127)*$M$7)/A19taxstdlife))</f>
        <v>0</v>
      </c>
      <c r="BF722" s="168">
        <f>IF(A19taxstdlife="n/a","n/a",IF(BF$3&gt;(A19taxstdlife+$E722),((Input!$M$161+Input!$M$127)*$M$7)-SUM($M722:BE722),((Input!$M$161+Input!$M$127)*$M$7)/A19taxstdlife))</f>
        <v>0</v>
      </c>
      <c r="BG722" s="168">
        <f>IF(A19taxstdlife="n/a","n/a",IF(BG$3&gt;(A19taxstdlife+$E722),((Input!$M$161+Input!$M$127)*$M$7)-SUM($M722:BF722),((Input!$M$161+Input!$M$127)*$M$7)/A19taxstdlife))</f>
        <v>0</v>
      </c>
      <c r="BH722" s="168">
        <f>IF(A19taxstdlife="n/a","n/a",IF(BH$3&gt;(A19taxstdlife+$E722),((Input!$M$161+Input!$M$127)*$M$7)-SUM($M722:BG722),((Input!$M$161+Input!$M$127)*$M$7)/A19taxstdlife))</f>
        <v>0</v>
      </c>
      <c r="BI722" s="168">
        <f>IF(A19taxstdlife="n/a","n/a",IF(BI$3&gt;(A19taxstdlife+$E722),((Input!$M$161+Input!$M$127)*$M$7)-SUM($M722:BH722),((Input!$M$161+Input!$M$127)*$M$7)/A19taxstdlife))</f>
        <v>0</v>
      </c>
      <c r="BJ722" s="20"/>
      <c r="BK722" s="20"/>
      <c r="BL722"/>
      <c r="BM722"/>
      <c r="BN722"/>
      <c r="BO722"/>
      <c r="BP722"/>
      <c r="BQ722"/>
      <c r="BR722"/>
      <c r="BS722"/>
      <c r="BT722"/>
      <c r="BU722"/>
      <c r="BV722"/>
      <c r="BW722"/>
      <c r="BX722"/>
      <c r="BY722"/>
      <c r="BZ722"/>
      <c r="CA722"/>
      <c r="CB722"/>
      <c r="CC722"/>
      <c r="CD722"/>
      <c r="CE722"/>
      <c r="CF722"/>
      <c r="CG722"/>
      <c r="CH722"/>
      <c r="CI722"/>
      <c r="CJ722"/>
      <c r="CK722"/>
      <c r="CL722"/>
      <c r="CM722"/>
      <c r="CN722"/>
      <c r="CO722"/>
      <c r="CP722"/>
      <c r="CQ722"/>
      <c r="CR722"/>
      <c r="CS722"/>
      <c r="CT722"/>
      <c r="CU722"/>
      <c r="CV722"/>
      <c r="CW722"/>
      <c r="CX722"/>
      <c r="CY722"/>
      <c r="CZ722"/>
      <c r="DA722"/>
      <c r="DB722"/>
      <c r="DC722"/>
      <c r="DD722"/>
      <c r="DE722"/>
      <c r="DF722"/>
      <c r="DG722"/>
      <c r="DH722"/>
      <c r="DI722"/>
      <c r="DJ722"/>
      <c r="DK722"/>
      <c r="DL722"/>
      <c r="DM722"/>
      <c r="DN722"/>
      <c r="DO722"/>
      <c r="DP722"/>
      <c r="DQ722"/>
      <c r="DR722"/>
      <c r="DS722"/>
      <c r="DT722"/>
      <c r="DU722"/>
      <c r="DV722"/>
      <c r="DW722"/>
      <c r="DX722"/>
      <c r="DY722"/>
      <c r="DZ722"/>
      <c r="EA722"/>
      <c r="EB722"/>
      <c r="EC722"/>
      <c r="ED722"/>
      <c r="EE722"/>
      <c r="EF722"/>
      <c r="EG722"/>
      <c r="EH722"/>
      <c r="EI722"/>
      <c r="EJ722"/>
      <c r="EK722"/>
      <c r="EL722"/>
      <c r="EM722"/>
      <c r="EN722"/>
      <c r="EO722"/>
      <c r="EP722"/>
      <c r="EQ722"/>
      <c r="ER722"/>
      <c r="ES722"/>
      <c r="ET722"/>
      <c r="EU722"/>
      <c r="EV722"/>
      <c r="EW722"/>
      <c r="EX722"/>
      <c r="EY722"/>
      <c r="EZ722"/>
      <c r="FA722"/>
      <c r="FB722"/>
      <c r="FC722"/>
      <c r="FD722"/>
      <c r="FE722"/>
      <c r="FF722"/>
      <c r="FG722"/>
      <c r="FH722"/>
      <c r="FI722"/>
      <c r="FJ722"/>
      <c r="FK722"/>
      <c r="FL722"/>
      <c r="FM722"/>
      <c r="FN722"/>
      <c r="FO722"/>
      <c r="FP722"/>
      <c r="FQ722"/>
      <c r="FR722"/>
      <c r="FS722"/>
      <c r="FT722"/>
      <c r="FU722"/>
      <c r="FV722"/>
      <c r="FW722"/>
      <c r="FX722"/>
      <c r="FY722"/>
      <c r="FZ722"/>
      <c r="GA722"/>
      <c r="GB722"/>
      <c r="GC722"/>
      <c r="GD722"/>
      <c r="GE722"/>
      <c r="GF722"/>
      <c r="GG722"/>
      <c r="GH722"/>
      <c r="GI722"/>
      <c r="GJ722"/>
      <c r="GK722"/>
      <c r="GL722"/>
      <c r="GM722"/>
      <c r="GN722"/>
      <c r="GO722"/>
      <c r="GP722"/>
      <c r="GQ722"/>
      <c r="GR722"/>
      <c r="GS722"/>
      <c r="GT722"/>
      <c r="GU722"/>
      <c r="GV722"/>
      <c r="GW722"/>
      <c r="GX722"/>
      <c r="GY722"/>
      <c r="GZ722"/>
      <c r="HA722"/>
      <c r="HB722"/>
      <c r="HC722"/>
      <c r="HD722"/>
      <c r="HE722"/>
      <c r="HF722"/>
      <c r="HG722"/>
      <c r="HH722"/>
      <c r="HI722"/>
      <c r="HJ722"/>
      <c r="HK722"/>
      <c r="HL722"/>
      <c r="HM722"/>
      <c r="HN722"/>
      <c r="HO722"/>
      <c r="HP722"/>
      <c r="HQ722"/>
      <c r="HR722"/>
      <c r="HS722"/>
      <c r="HT722"/>
      <c r="HU722"/>
      <c r="HV722"/>
      <c r="HW722"/>
      <c r="HX722"/>
      <c r="HY722"/>
      <c r="HZ722"/>
      <c r="IA722"/>
      <c r="IB722"/>
      <c r="IC722"/>
      <c r="ID722"/>
      <c r="IE722"/>
      <c r="IF722"/>
      <c r="IG722"/>
      <c r="IH722"/>
      <c r="II722"/>
      <c r="IJ722"/>
      <c r="IK722"/>
      <c r="IL722"/>
      <c r="IM722"/>
      <c r="IN722"/>
      <c r="IO722"/>
      <c r="IP722"/>
      <c r="IQ722"/>
      <c r="IR722"/>
      <c r="IS722"/>
      <c r="IT722"/>
      <c r="IU722"/>
      <c r="IV722"/>
    </row>
    <row r="723" spans="1:256" s="5" customFormat="1" hidden="1" outlineLevel="2">
      <c r="A723" s="20"/>
      <c r="B723" s="20"/>
      <c r="C723" s="38"/>
      <c r="D723" s="641"/>
      <c r="E723" s="287">
        <v>8</v>
      </c>
      <c r="F723" s="40"/>
      <c r="G723" s="313"/>
      <c r="H723" s="315"/>
      <c r="I723" s="315"/>
      <c r="J723" s="315"/>
      <c r="K723" s="315"/>
      <c r="L723" s="315"/>
      <c r="M723" s="315"/>
      <c r="N723" s="314"/>
      <c r="O723" s="168">
        <f>IF(A19taxstdlife="n/a","n/a",IF(O$3&gt;(A19taxstdlife+$E723),((Input!$N$161+Input!$N$127)*$N$7)-SUM($N723:N723),((Input!$N$161+Input!$N$127)*$N$7)/A19taxstdlife))</f>
        <v>0</v>
      </c>
      <c r="P723" s="168">
        <f>IF(A19taxstdlife="n/a","n/a",IF(P$3&gt;(A19taxstdlife+$E723),((Input!$N$161+Input!$N$127)*$N$7)-SUM($N723:O723),((Input!$N$161+Input!$N$127)*$N$7)/A19taxstdlife))</f>
        <v>0</v>
      </c>
      <c r="Q723" s="168">
        <f>IF(A19taxstdlife="n/a","n/a",IF(Q$3&gt;(A19taxstdlife+$E723),((Input!$N$161+Input!$N$127)*$N$7)-SUM($N723:P723),((Input!$N$161+Input!$N$127)*$N$7)/A19taxstdlife))</f>
        <v>0</v>
      </c>
      <c r="R723" s="168">
        <f>IF(A19taxstdlife="n/a","n/a",IF(R$3&gt;(A19taxstdlife+$E723),((Input!$N$161+Input!$N$127)*$N$7)-SUM($N723:Q723),((Input!$N$161+Input!$N$127)*$N$7)/A19taxstdlife))</f>
        <v>0</v>
      </c>
      <c r="S723" s="168">
        <f>IF(A19taxstdlife="n/a","n/a",IF(S$3&gt;(A19taxstdlife+$E723),((Input!$N$161+Input!$N$127)*$N$7)-SUM($N723:R723),((Input!$N$161+Input!$N$127)*$N$7)/A19taxstdlife))</f>
        <v>0</v>
      </c>
      <c r="T723" s="168">
        <f>IF(A19taxstdlife="n/a","n/a",IF(T$3&gt;(A19taxstdlife+$E723),((Input!$N$161+Input!$N$127)*$N$7)-SUM($N723:S723),((Input!$N$161+Input!$N$127)*$N$7)/A19taxstdlife))</f>
        <v>0</v>
      </c>
      <c r="U723" s="168">
        <f>IF(A19taxstdlife="n/a","n/a",IF(U$3&gt;(A19taxstdlife+$E723),((Input!$N$161+Input!$N$127)*$N$7)-SUM($N723:T723),((Input!$N$161+Input!$N$127)*$N$7)/A19taxstdlife))</f>
        <v>0</v>
      </c>
      <c r="V723" s="168">
        <f>IF(A19taxstdlife="n/a","n/a",IF(V$3&gt;(A19taxstdlife+$E723),((Input!$N$161+Input!$N$127)*$N$7)-SUM($N723:U723),((Input!$N$161+Input!$N$127)*$N$7)/A19taxstdlife))</f>
        <v>0</v>
      </c>
      <c r="W723" s="168">
        <f>IF(A19taxstdlife="n/a","n/a",IF(W$3&gt;(A19taxstdlife+$E723),((Input!$N$161+Input!$N$127)*$N$7)-SUM($N723:V723),((Input!$N$161+Input!$N$127)*$N$7)/A19taxstdlife))</f>
        <v>0</v>
      </c>
      <c r="X723" s="168">
        <f>IF(A19taxstdlife="n/a","n/a",IF(X$3&gt;(A19taxstdlife+$E723),((Input!$N$161+Input!$N$127)*$N$7)-SUM($N723:W723),((Input!$N$161+Input!$N$127)*$N$7)/A19taxstdlife))</f>
        <v>0</v>
      </c>
      <c r="Y723" s="168">
        <f>IF(A19taxstdlife="n/a","n/a",IF(Y$3&gt;(A19taxstdlife+$E723),((Input!$N$161+Input!$N$127)*$N$7)-SUM($N723:X723),((Input!$N$161+Input!$N$127)*$N$7)/A19taxstdlife))</f>
        <v>0</v>
      </c>
      <c r="Z723" s="168">
        <f>IF(A19taxstdlife="n/a","n/a",IF(Z$3&gt;(A19taxstdlife+$E723),((Input!$N$161+Input!$N$127)*$N$7)-SUM($N723:Y723),((Input!$N$161+Input!$N$127)*$N$7)/A19taxstdlife))</f>
        <v>0</v>
      </c>
      <c r="AA723" s="168">
        <f>IF(A19taxstdlife="n/a","n/a",IF(AA$3&gt;(A19taxstdlife+$E723),((Input!$N$161+Input!$N$127)*$N$7)-SUM($N723:Z723),((Input!$N$161+Input!$N$127)*$N$7)/A19taxstdlife))</f>
        <v>0</v>
      </c>
      <c r="AB723" s="168">
        <f>IF(A19taxstdlife="n/a","n/a",IF(AB$3&gt;(A19taxstdlife+$E723),((Input!$N$161+Input!$N$127)*$N$7)-SUM($N723:AA723),((Input!$N$161+Input!$N$127)*$N$7)/A19taxstdlife))</f>
        <v>0</v>
      </c>
      <c r="AC723" s="168">
        <f>IF(A19taxstdlife="n/a","n/a",IF(AC$3&gt;(A19taxstdlife+$E723),((Input!$N$161+Input!$N$127)*$N$7)-SUM($N723:AB723),((Input!$N$161+Input!$N$127)*$N$7)/A19taxstdlife))</f>
        <v>0</v>
      </c>
      <c r="AD723" s="168">
        <f>IF(A19taxstdlife="n/a","n/a",IF(AD$3&gt;(A19taxstdlife+$E723),((Input!$N$161+Input!$N$127)*$N$7)-SUM($N723:AC723),((Input!$N$161+Input!$N$127)*$N$7)/A19taxstdlife))</f>
        <v>0</v>
      </c>
      <c r="AE723" s="168">
        <f>IF(A19taxstdlife="n/a","n/a",IF(AE$3&gt;(A19taxstdlife+$E723),((Input!$N$161+Input!$N$127)*$N$7)-SUM($N723:AD723),((Input!$N$161+Input!$N$127)*$N$7)/A19taxstdlife))</f>
        <v>0</v>
      </c>
      <c r="AF723" s="168">
        <f>IF(A19taxstdlife="n/a","n/a",IF(AF$3&gt;(A19taxstdlife+$E723),((Input!$N$161+Input!$N$127)*$N$7)-SUM($N723:AE723),((Input!$N$161+Input!$N$127)*$N$7)/A19taxstdlife))</f>
        <v>0</v>
      </c>
      <c r="AG723" s="168">
        <f>IF(A19taxstdlife="n/a","n/a",IF(AG$3&gt;(A19taxstdlife+$E723),((Input!$N$161+Input!$N$127)*$N$7)-SUM($N723:AF723),((Input!$N$161+Input!$N$127)*$N$7)/A19taxstdlife))</f>
        <v>0</v>
      </c>
      <c r="AH723" s="168">
        <f>IF(A19taxstdlife="n/a","n/a",IF(AH$3&gt;(A19taxstdlife+$E723),((Input!$N$161+Input!$N$127)*$N$7)-SUM($N723:AG723),((Input!$N$161+Input!$N$127)*$N$7)/A19taxstdlife))</f>
        <v>0</v>
      </c>
      <c r="AI723" s="168">
        <f>IF(A19taxstdlife="n/a","n/a",IF(AI$3&gt;(A19taxstdlife+$E723),((Input!$N$161+Input!$N$127)*$N$7)-SUM($N723:AH723),((Input!$N$161+Input!$N$127)*$N$7)/A19taxstdlife))</f>
        <v>0</v>
      </c>
      <c r="AJ723" s="168">
        <f>IF(A19taxstdlife="n/a","n/a",IF(AJ$3&gt;(A19taxstdlife+$E723),((Input!$N$161+Input!$N$127)*$N$7)-SUM($N723:AI723),((Input!$N$161+Input!$N$127)*$N$7)/A19taxstdlife))</f>
        <v>0</v>
      </c>
      <c r="AK723" s="168">
        <f>IF(A19taxstdlife="n/a","n/a",IF(AK$3&gt;(A19taxstdlife+$E723),((Input!$N$161+Input!$N$127)*$N$7)-SUM($N723:AJ723),((Input!$N$161+Input!$N$127)*$N$7)/A19taxstdlife))</f>
        <v>0</v>
      </c>
      <c r="AL723" s="168">
        <f>IF(A19taxstdlife="n/a","n/a",IF(AL$3&gt;(A19taxstdlife+$E723),((Input!$N$161+Input!$N$127)*$N$7)-SUM($N723:AK723),((Input!$N$161+Input!$N$127)*$N$7)/A19taxstdlife))</f>
        <v>0</v>
      </c>
      <c r="AM723" s="168">
        <f>IF(A19taxstdlife="n/a","n/a",IF(AM$3&gt;(A19taxstdlife+$E723),((Input!$N$161+Input!$N$127)*$N$7)-SUM($N723:AL723),((Input!$N$161+Input!$N$127)*$N$7)/A19taxstdlife))</f>
        <v>0</v>
      </c>
      <c r="AN723" s="168">
        <f>IF(A19taxstdlife="n/a","n/a",IF(AN$3&gt;(A19taxstdlife+$E723),((Input!$N$161+Input!$N$127)*$N$7)-SUM($N723:AM723),((Input!$N$161+Input!$N$127)*$N$7)/A19taxstdlife))</f>
        <v>0</v>
      </c>
      <c r="AO723" s="168">
        <f>IF(A19taxstdlife="n/a","n/a",IF(AO$3&gt;(A19taxstdlife+$E723),((Input!$N$161+Input!$N$127)*$N$7)-SUM($N723:AN723),((Input!$N$161+Input!$N$127)*$N$7)/A19taxstdlife))</f>
        <v>0</v>
      </c>
      <c r="AP723" s="168">
        <f>IF(A19taxstdlife="n/a","n/a",IF(AP$3&gt;(A19taxstdlife+$E723),((Input!$N$161+Input!$N$127)*$N$7)-SUM($N723:AO723),((Input!$N$161+Input!$N$127)*$N$7)/A19taxstdlife))</f>
        <v>0</v>
      </c>
      <c r="AQ723" s="168">
        <f>IF(A19taxstdlife="n/a","n/a",IF(AQ$3&gt;(A19taxstdlife+$E723),((Input!$N$161+Input!$N$127)*$N$7)-SUM($N723:AP723),((Input!$N$161+Input!$N$127)*$N$7)/A19taxstdlife))</f>
        <v>0</v>
      </c>
      <c r="AR723" s="168">
        <f>IF(A19taxstdlife="n/a","n/a",IF(AR$3&gt;(A19taxstdlife+$E723),((Input!$N$161+Input!$N$127)*$N$7)-SUM($N723:AQ723),((Input!$N$161+Input!$N$127)*$N$7)/A19taxstdlife))</f>
        <v>0</v>
      </c>
      <c r="AS723" s="168">
        <f>IF(A19taxstdlife="n/a","n/a",IF(AS$3&gt;(A19taxstdlife+$E723),((Input!$N$161+Input!$N$127)*$N$7)-SUM($N723:AR723),((Input!$N$161+Input!$N$127)*$N$7)/A19taxstdlife))</f>
        <v>0</v>
      </c>
      <c r="AT723" s="168">
        <f>IF(A19taxstdlife="n/a","n/a",IF(AT$3&gt;(A19taxstdlife+$E723),((Input!$N$161+Input!$N$127)*$N$7)-SUM($N723:AS723),((Input!$N$161+Input!$N$127)*$N$7)/A19taxstdlife))</f>
        <v>0</v>
      </c>
      <c r="AU723" s="168">
        <f>IF(A19taxstdlife="n/a","n/a",IF(AU$3&gt;(A19taxstdlife+$E723),((Input!$N$161+Input!$N$127)*$N$7)-SUM($N723:AT723),((Input!$N$161+Input!$N$127)*$N$7)/A19taxstdlife))</f>
        <v>0</v>
      </c>
      <c r="AV723" s="168">
        <f>IF(A19taxstdlife="n/a","n/a",IF(AV$3&gt;(A19taxstdlife+$E723),((Input!$N$161+Input!$N$127)*$N$7)-SUM($N723:AU723),((Input!$N$161+Input!$N$127)*$N$7)/A19taxstdlife))</f>
        <v>0</v>
      </c>
      <c r="AW723" s="168">
        <f>IF(A19taxstdlife="n/a","n/a",IF(AW$3&gt;(A19taxstdlife+$E723),((Input!$N$161+Input!$N$127)*$N$7)-SUM($N723:AV723),((Input!$N$161+Input!$N$127)*$N$7)/A19taxstdlife))</f>
        <v>0</v>
      </c>
      <c r="AX723" s="168">
        <f>IF(A19taxstdlife="n/a","n/a",IF(AX$3&gt;(A19taxstdlife+$E723),((Input!$N$161+Input!$N$127)*$N$7)-SUM($N723:AW723),((Input!$N$161+Input!$N$127)*$N$7)/A19taxstdlife))</f>
        <v>0</v>
      </c>
      <c r="AY723" s="168">
        <f>IF(A19taxstdlife="n/a","n/a",IF(AY$3&gt;(A19taxstdlife+$E723),((Input!$N$161+Input!$N$127)*$N$7)-SUM($N723:AX723),((Input!$N$161+Input!$N$127)*$N$7)/A19taxstdlife))</f>
        <v>0</v>
      </c>
      <c r="AZ723" s="168">
        <f>IF(A19taxstdlife="n/a","n/a",IF(AZ$3&gt;(A19taxstdlife+$E723),((Input!$N$161+Input!$N$127)*$N$7)-SUM($N723:AY723),((Input!$N$161+Input!$N$127)*$N$7)/A19taxstdlife))</f>
        <v>0</v>
      </c>
      <c r="BA723" s="168">
        <f>IF(A19taxstdlife="n/a","n/a",IF(BA$3&gt;(A19taxstdlife+$E723),((Input!$N$161+Input!$N$127)*$N$7)-SUM($N723:AZ723),((Input!$N$161+Input!$N$127)*$N$7)/A19taxstdlife))</f>
        <v>0</v>
      </c>
      <c r="BB723" s="168">
        <f>IF(A19taxstdlife="n/a","n/a",IF(BB$3&gt;(A19taxstdlife+$E723),((Input!$N$161+Input!$N$127)*$N$7)-SUM($N723:BA723),((Input!$N$161+Input!$N$127)*$N$7)/A19taxstdlife))</f>
        <v>0</v>
      </c>
      <c r="BC723" s="168">
        <f>IF(A19taxstdlife="n/a","n/a",IF(BC$3&gt;(A19taxstdlife+$E723),((Input!$N$161+Input!$N$127)*$N$7)-SUM($N723:BB723),((Input!$N$161+Input!$N$127)*$N$7)/A19taxstdlife))</f>
        <v>0</v>
      </c>
      <c r="BD723" s="168">
        <f>IF(A19taxstdlife="n/a","n/a",IF(BD$3&gt;(A19taxstdlife+$E723),((Input!$N$161+Input!$N$127)*$N$7)-SUM($N723:BC723),((Input!$N$161+Input!$N$127)*$N$7)/A19taxstdlife))</f>
        <v>0</v>
      </c>
      <c r="BE723" s="168">
        <f>IF(A19taxstdlife="n/a","n/a",IF(BE$3&gt;(A19taxstdlife+$E723),((Input!$N$161+Input!$N$127)*$N$7)-SUM($N723:BD723),((Input!$N$161+Input!$N$127)*$N$7)/A19taxstdlife))</f>
        <v>0</v>
      </c>
      <c r="BF723" s="168">
        <f>IF(A19taxstdlife="n/a","n/a",IF(BF$3&gt;(A19taxstdlife+$E723),((Input!$N$161+Input!$N$127)*$N$7)-SUM($N723:BE723),((Input!$N$161+Input!$N$127)*$N$7)/A19taxstdlife))</f>
        <v>0</v>
      </c>
      <c r="BG723" s="168">
        <f>IF(A19taxstdlife="n/a","n/a",IF(BG$3&gt;(A19taxstdlife+$E723),((Input!$N$161+Input!$N$127)*$N$7)-SUM($N723:BF723),((Input!$N$161+Input!$N$127)*$N$7)/A19taxstdlife))</f>
        <v>0</v>
      </c>
      <c r="BH723" s="168">
        <f>IF(A19taxstdlife="n/a","n/a",IF(BH$3&gt;(A19taxstdlife+$E723),((Input!$N$161+Input!$N$127)*$N$7)-SUM($N723:BG723),((Input!$N$161+Input!$N$127)*$N$7)/A19taxstdlife))</f>
        <v>0</v>
      </c>
      <c r="BI723" s="168">
        <f>IF(A19taxstdlife="n/a","n/a",IF(BI$3&gt;(A19taxstdlife+$E723),((Input!$N$161+Input!$N$127)*$N$7)-SUM($N723:BH723),((Input!$N$161+Input!$N$127)*$N$7)/A19taxstdlife))</f>
        <v>0</v>
      </c>
      <c r="BJ723" s="20"/>
      <c r="BK723" s="20"/>
      <c r="BL723"/>
      <c r="BM723"/>
      <c r="BN723"/>
      <c r="BO723"/>
      <c r="BP723"/>
      <c r="BQ723"/>
      <c r="BR723"/>
      <c r="BS723"/>
      <c r="BT723"/>
      <c r="BU723"/>
      <c r="BV723"/>
      <c r="BW723"/>
      <c r="BX723"/>
      <c r="BY723"/>
      <c r="BZ723"/>
      <c r="CA723"/>
      <c r="CB723"/>
      <c r="CC723"/>
      <c r="CD723"/>
      <c r="CE723"/>
      <c r="CF723"/>
      <c r="CG723"/>
      <c r="CH723"/>
      <c r="CI723"/>
      <c r="CJ723"/>
      <c r="CK723"/>
      <c r="CL723"/>
      <c r="CM723"/>
      <c r="CN723"/>
      <c r="CO723"/>
      <c r="CP723"/>
      <c r="CQ723"/>
      <c r="CR723"/>
      <c r="CS723"/>
      <c r="CT723"/>
      <c r="CU723"/>
      <c r="CV723"/>
      <c r="CW723"/>
      <c r="CX723"/>
      <c r="CY723"/>
      <c r="CZ723"/>
      <c r="DA723"/>
      <c r="DB723"/>
      <c r="DC723"/>
      <c r="DD723"/>
      <c r="DE723"/>
      <c r="DF723"/>
      <c r="DG723"/>
      <c r="DH723"/>
      <c r="DI723"/>
      <c r="DJ723"/>
      <c r="DK723"/>
      <c r="DL723"/>
      <c r="DM723"/>
      <c r="DN723"/>
      <c r="DO723"/>
      <c r="DP723"/>
      <c r="DQ723"/>
      <c r="DR723"/>
      <c r="DS723"/>
      <c r="DT723"/>
      <c r="DU723"/>
      <c r="DV723"/>
      <c r="DW723"/>
      <c r="DX723"/>
      <c r="DY723"/>
      <c r="DZ723"/>
      <c r="EA723"/>
      <c r="EB723"/>
      <c r="EC723"/>
      <c r="ED723"/>
      <c r="EE723"/>
      <c r="EF723"/>
      <c r="EG723"/>
      <c r="EH723"/>
      <c r="EI723"/>
      <c r="EJ723"/>
      <c r="EK723"/>
      <c r="EL723"/>
      <c r="EM723"/>
      <c r="EN723"/>
      <c r="EO723"/>
      <c r="EP723"/>
      <c r="EQ723"/>
      <c r="ER723"/>
      <c r="ES723"/>
      <c r="ET723"/>
      <c r="EU723"/>
      <c r="EV723"/>
      <c r="EW723"/>
      <c r="EX723"/>
      <c r="EY723"/>
      <c r="EZ723"/>
      <c r="FA723"/>
      <c r="FB723"/>
      <c r="FC723"/>
      <c r="FD723"/>
      <c r="FE723"/>
      <c r="FF723"/>
      <c r="FG723"/>
      <c r="FH723"/>
      <c r="FI723"/>
      <c r="FJ723"/>
      <c r="FK723"/>
      <c r="FL723"/>
      <c r="FM723"/>
      <c r="FN723"/>
      <c r="FO723"/>
      <c r="FP723"/>
      <c r="FQ723"/>
      <c r="FR723"/>
      <c r="FS723"/>
      <c r="FT723"/>
      <c r="FU723"/>
      <c r="FV723"/>
      <c r="FW723"/>
      <c r="FX723"/>
      <c r="FY723"/>
      <c r="FZ723"/>
      <c r="GA723"/>
      <c r="GB723"/>
      <c r="GC723"/>
      <c r="GD723"/>
      <c r="GE723"/>
      <c r="GF723"/>
      <c r="GG723"/>
      <c r="GH723"/>
      <c r="GI723"/>
      <c r="GJ723"/>
      <c r="GK723"/>
      <c r="GL723"/>
      <c r="GM723"/>
      <c r="GN723"/>
      <c r="GO723"/>
      <c r="GP723"/>
      <c r="GQ723"/>
      <c r="GR723"/>
      <c r="GS723"/>
      <c r="GT723"/>
      <c r="GU723"/>
      <c r="GV723"/>
      <c r="GW723"/>
      <c r="GX723"/>
      <c r="GY723"/>
      <c r="GZ723"/>
      <c r="HA723"/>
      <c r="HB723"/>
      <c r="HC723"/>
      <c r="HD723"/>
      <c r="HE723"/>
      <c r="HF723"/>
      <c r="HG723"/>
      <c r="HH723"/>
      <c r="HI723"/>
      <c r="HJ723"/>
      <c r="HK723"/>
      <c r="HL723"/>
      <c r="HM723"/>
      <c r="HN723"/>
      <c r="HO723"/>
      <c r="HP723"/>
      <c r="HQ723"/>
      <c r="HR723"/>
      <c r="HS723"/>
      <c r="HT723"/>
      <c r="HU723"/>
      <c r="HV723"/>
      <c r="HW723"/>
      <c r="HX723"/>
      <c r="HY723"/>
      <c r="HZ723"/>
      <c r="IA723"/>
      <c r="IB723"/>
      <c r="IC723"/>
      <c r="ID723"/>
      <c r="IE723"/>
      <c r="IF723"/>
      <c r="IG723"/>
      <c r="IH723"/>
      <c r="II723"/>
      <c r="IJ723"/>
      <c r="IK723"/>
      <c r="IL723"/>
      <c r="IM723"/>
      <c r="IN723"/>
      <c r="IO723"/>
      <c r="IP723"/>
      <c r="IQ723"/>
      <c r="IR723"/>
      <c r="IS723"/>
      <c r="IT723"/>
      <c r="IU723"/>
      <c r="IV723"/>
    </row>
    <row r="724" spans="1:256" s="5" customFormat="1" hidden="1" outlineLevel="2">
      <c r="A724" s="20"/>
      <c r="B724" s="20"/>
      <c r="C724" s="38"/>
      <c r="D724" s="641"/>
      <c r="E724" s="287">
        <v>9</v>
      </c>
      <c r="F724" s="40"/>
      <c r="G724" s="313"/>
      <c r="H724" s="315"/>
      <c r="I724" s="315"/>
      <c r="J724" s="315"/>
      <c r="K724" s="315"/>
      <c r="L724" s="315"/>
      <c r="M724" s="315"/>
      <c r="N724" s="315"/>
      <c r="O724" s="314"/>
      <c r="P724" s="168">
        <f>IF(A19taxstdlife="n/a","n/a",IF(P$3&gt;(A19taxstdlife+$E724),((Input!$O$161+Input!$O$127)*$O$7)-SUM($O724:O724),((Input!$O$161+Input!$O$127)*$O$7)/A19taxstdlife))</f>
        <v>0</v>
      </c>
      <c r="Q724" s="168">
        <f>IF(A19taxstdlife="n/a","n/a",IF(Q$3&gt;(A19taxstdlife+$E724),((Input!$O$161+Input!$O$127)*$O$7)-SUM($O724:P724),((Input!$O$161+Input!$O$127)*$O$7)/A19taxstdlife))</f>
        <v>0</v>
      </c>
      <c r="R724" s="168">
        <f>IF(A19taxstdlife="n/a","n/a",IF(R$3&gt;(A19taxstdlife+$E724),((Input!$O$161+Input!$O$127)*$O$7)-SUM($O724:Q724),((Input!$O$161+Input!$O$127)*$O$7)/A19taxstdlife))</f>
        <v>0</v>
      </c>
      <c r="S724" s="168">
        <f>IF(A19taxstdlife="n/a","n/a",IF(S$3&gt;(A19taxstdlife+$E724),((Input!$O$161+Input!$O$127)*$O$7)-SUM($O724:R724),((Input!$O$161+Input!$O$127)*$O$7)/A19taxstdlife))</f>
        <v>0</v>
      </c>
      <c r="T724" s="168">
        <f>IF(A19taxstdlife="n/a","n/a",IF(T$3&gt;(A19taxstdlife+$E724),((Input!$O$161+Input!$O$127)*$O$7)-SUM($O724:S724),((Input!$O$161+Input!$O$127)*$O$7)/A19taxstdlife))</f>
        <v>0</v>
      </c>
      <c r="U724" s="168">
        <f>IF(A19taxstdlife="n/a","n/a",IF(U$3&gt;(A19taxstdlife+$E724),((Input!$O$161+Input!$O$127)*$O$7)-SUM($O724:T724),((Input!$O$161+Input!$O$127)*$O$7)/A19taxstdlife))</f>
        <v>0</v>
      </c>
      <c r="V724" s="168">
        <f>IF(A19taxstdlife="n/a","n/a",IF(V$3&gt;(A19taxstdlife+$E724),((Input!$O$161+Input!$O$127)*$O$7)-SUM($O724:U724),((Input!$O$161+Input!$O$127)*$O$7)/A19taxstdlife))</f>
        <v>0</v>
      </c>
      <c r="W724" s="168">
        <f>IF(A19taxstdlife="n/a","n/a",IF(W$3&gt;(A19taxstdlife+$E724),((Input!$O$161+Input!$O$127)*$O$7)-SUM($O724:V724),((Input!$O$161+Input!$O$127)*$O$7)/A19taxstdlife))</f>
        <v>0</v>
      </c>
      <c r="X724" s="168">
        <f>IF(A19taxstdlife="n/a","n/a",IF(X$3&gt;(A19taxstdlife+$E724),((Input!$O$161+Input!$O$127)*$O$7)-SUM($O724:W724),((Input!$O$161+Input!$O$127)*$O$7)/A19taxstdlife))</f>
        <v>0</v>
      </c>
      <c r="Y724" s="168">
        <f>IF(A19taxstdlife="n/a","n/a",IF(Y$3&gt;(A19taxstdlife+$E724),((Input!$O$161+Input!$O$127)*$O$7)-SUM($O724:X724),((Input!$O$161+Input!$O$127)*$O$7)/A19taxstdlife))</f>
        <v>0</v>
      </c>
      <c r="Z724" s="168">
        <f>IF(A19taxstdlife="n/a","n/a",IF(Z$3&gt;(A19taxstdlife+$E724),((Input!$O$161+Input!$O$127)*$O$7)-SUM($O724:Y724),((Input!$O$161+Input!$O$127)*$O$7)/A19taxstdlife))</f>
        <v>0</v>
      </c>
      <c r="AA724" s="168">
        <f>IF(A19taxstdlife="n/a","n/a",IF(AA$3&gt;(A19taxstdlife+$E724),((Input!$O$161+Input!$O$127)*$O$7)-SUM($O724:Z724),((Input!$O$161+Input!$O$127)*$O$7)/A19taxstdlife))</f>
        <v>0</v>
      </c>
      <c r="AB724" s="168">
        <f>IF(A19taxstdlife="n/a","n/a",IF(AB$3&gt;(A19taxstdlife+$E724),((Input!$O$161+Input!$O$127)*$O$7)-SUM($O724:AA724),((Input!$O$161+Input!$O$127)*$O$7)/A19taxstdlife))</f>
        <v>0</v>
      </c>
      <c r="AC724" s="168">
        <f>IF(A19taxstdlife="n/a","n/a",IF(AC$3&gt;(A19taxstdlife+$E724),((Input!$O$161+Input!$O$127)*$O$7)-SUM($O724:AB724),((Input!$O$161+Input!$O$127)*$O$7)/A19taxstdlife))</f>
        <v>0</v>
      </c>
      <c r="AD724" s="168">
        <f>IF(A19taxstdlife="n/a","n/a",IF(AD$3&gt;(A19taxstdlife+$E724),((Input!$O$161+Input!$O$127)*$O$7)-SUM($O724:AC724),((Input!$O$161+Input!$O$127)*$O$7)/A19taxstdlife))</f>
        <v>0</v>
      </c>
      <c r="AE724" s="168">
        <f>IF(A19taxstdlife="n/a","n/a",IF(AE$3&gt;(A19taxstdlife+$E724),((Input!$O$161+Input!$O$127)*$O$7)-SUM($O724:AD724),((Input!$O$161+Input!$O$127)*$O$7)/A19taxstdlife))</f>
        <v>0</v>
      </c>
      <c r="AF724" s="168">
        <f>IF(A19taxstdlife="n/a","n/a",IF(AF$3&gt;(A19taxstdlife+$E724),((Input!$O$161+Input!$O$127)*$O$7)-SUM($O724:AE724),((Input!$O$161+Input!$O$127)*$O$7)/A19taxstdlife))</f>
        <v>0</v>
      </c>
      <c r="AG724" s="168">
        <f>IF(A19taxstdlife="n/a","n/a",IF(AG$3&gt;(A19taxstdlife+$E724),((Input!$O$161+Input!$O$127)*$O$7)-SUM($O724:AF724),((Input!$O$161+Input!$O$127)*$O$7)/A19taxstdlife))</f>
        <v>0</v>
      </c>
      <c r="AH724" s="168">
        <f>IF(A19taxstdlife="n/a","n/a",IF(AH$3&gt;(A19taxstdlife+$E724),((Input!$O$161+Input!$O$127)*$O$7)-SUM($O724:AG724),((Input!$O$161+Input!$O$127)*$O$7)/A19taxstdlife))</f>
        <v>0</v>
      </c>
      <c r="AI724" s="168">
        <f>IF(A19taxstdlife="n/a","n/a",IF(AI$3&gt;(A19taxstdlife+$E724),((Input!$O$161+Input!$O$127)*$O$7)-SUM($O724:AH724),((Input!$O$161+Input!$O$127)*$O$7)/A19taxstdlife))</f>
        <v>0</v>
      </c>
      <c r="AJ724" s="168">
        <f>IF(A19taxstdlife="n/a","n/a",IF(AJ$3&gt;(A19taxstdlife+$E724),((Input!$O$161+Input!$O$127)*$O$7)-SUM($O724:AI724),((Input!$O$161+Input!$O$127)*$O$7)/A19taxstdlife))</f>
        <v>0</v>
      </c>
      <c r="AK724" s="168">
        <f>IF(A19taxstdlife="n/a","n/a",IF(AK$3&gt;(A19taxstdlife+$E724),((Input!$O$161+Input!$O$127)*$O$7)-SUM($O724:AJ724),((Input!$O$161+Input!$O$127)*$O$7)/A19taxstdlife))</f>
        <v>0</v>
      </c>
      <c r="AL724" s="168">
        <f>IF(A19taxstdlife="n/a","n/a",IF(AL$3&gt;(A19taxstdlife+$E724),((Input!$O$161+Input!$O$127)*$O$7)-SUM($O724:AK724),((Input!$O$161+Input!$O$127)*$O$7)/A19taxstdlife))</f>
        <v>0</v>
      </c>
      <c r="AM724" s="168">
        <f>IF(A19taxstdlife="n/a","n/a",IF(AM$3&gt;(A19taxstdlife+$E724),((Input!$O$161+Input!$O$127)*$O$7)-SUM($O724:AL724),((Input!$O$161+Input!$O$127)*$O$7)/A19taxstdlife))</f>
        <v>0</v>
      </c>
      <c r="AN724" s="168">
        <f>IF(A19taxstdlife="n/a","n/a",IF(AN$3&gt;(A19taxstdlife+$E724),((Input!$O$161+Input!$O$127)*$O$7)-SUM($O724:AM724),((Input!$O$161+Input!$O$127)*$O$7)/A19taxstdlife))</f>
        <v>0</v>
      </c>
      <c r="AO724" s="168">
        <f>IF(A19taxstdlife="n/a","n/a",IF(AO$3&gt;(A19taxstdlife+$E724),((Input!$O$161+Input!$O$127)*$O$7)-SUM($O724:AN724),((Input!$O$161+Input!$O$127)*$O$7)/A19taxstdlife))</f>
        <v>0</v>
      </c>
      <c r="AP724" s="168">
        <f>IF(A19taxstdlife="n/a","n/a",IF(AP$3&gt;(A19taxstdlife+$E724),((Input!$O$161+Input!$O$127)*$O$7)-SUM($O724:AO724),((Input!$O$161+Input!$O$127)*$O$7)/A19taxstdlife))</f>
        <v>0</v>
      </c>
      <c r="AQ724" s="168">
        <f>IF(A19taxstdlife="n/a","n/a",IF(AQ$3&gt;(A19taxstdlife+$E724),((Input!$O$161+Input!$O$127)*$O$7)-SUM($O724:AP724),((Input!$O$161+Input!$O$127)*$O$7)/A19taxstdlife))</f>
        <v>0</v>
      </c>
      <c r="AR724" s="168">
        <f>IF(A19taxstdlife="n/a","n/a",IF(AR$3&gt;(A19taxstdlife+$E724),((Input!$O$161+Input!$O$127)*$O$7)-SUM($O724:AQ724),((Input!$O$161+Input!$O$127)*$O$7)/A19taxstdlife))</f>
        <v>0</v>
      </c>
      <c r="AS724" s="168">
        <f>IF(A19taxstdlife="n/a","n/a",IF(AS$3&gt;(A19taxstdlife+$E724),((Input!$O$161+Input!$O$127)*$O$7)-SUM($O724:AR724),((Input!$O$161+Input!$O$127)*$O$7)/A19taxstdlife))</f>
        <v>0</v>
      </c>
      <c r="AT724" s="168">
        <f>IF(A19taxstdlife="n/a","n/a",IF(AT$3&gt;(A19taxstdlife+$E724),((Input!$O$161+Input!$O$127)*$O$7)-SUM($O724:AS724),((Input!$O$161+Input!$O$127)*$O$7)/A19taxstdlife))</f>
        <v>0</v>
      </c>
      <c r="AU724" s="168">
        <f>IF(A19taxstdlife="n/a","n/a",IF(AU$3&gt;(A19taxstdlife+$E724),((Input!$O$161+Input!$O$127)*$O$7)-SUM($O724:AT724),((Input!$O$161+Input!$O$127)*$O$7)/A19taxstdlife))</f>
        <v>0</v>
      </c>
      <c r="AV724" s="168">
        <f>IF(A19taxstdlife="n/a","n/a",IF(AV$3&gt;(A19taxstdlife+$E724),((Input!$O$161+Input!$O$127)*$O$7)-SUM($O724:AU724),((Input!$O$161+Input!$O$127)*$O$7)/A19taxstdlife))</f>
        <v>0</v>
      </c>
      <c r="AW724" s="168">
        <f>IF(A19taxstdlife="n/a","n/a",IF(AW$3&gt;(A19taxstdlife+$E724),((Input!$O$161+Input!$O$127)*$O$7)-SUM($O724:AV724),((Input!$O$161+Input!$O$127)*$O$7)/A19taxstdlife))</f>
        <v>0</v>
      </c>
      <c r="AX724" s="168">
        <f>IF(A19taxstdlife="n/a","n/a",IF(AX$3&gt;(A19taxstdlife+$E724),((Input!$O$161+Input!$O$127)*$O$7)-SUM($O724:AW724),((Input!$O$161+Input!$O$127)*$O$7)/A19taxstdlife))</f>
        <v>0</v>
      </c>
      <c r="AY724" s="168">
        <f>IF(A19taxstdlife="n/a","n/a",IF(AY$3&gt;(A19taxstdlife+$E724),((Input!$O$161+Input!$O$127)*$O$7)-SUM($O724:AX724),((Input!$O$161+Input!$O$127)*$O$7)/A19taxstdlife))</f>
        <v>0</v>
      </c>
      <c r="AZ724" s="168">
        <f>IF(A19taxstdlife="n/a","n/a",IF(AZ$3&gt;(A19taxstdlife+$E724),((Input!$O$161+Input!$O$127)*$O$7)-SUM($O724:AY724),((Input!$O$161+Input!$O$127)*$O$7)/A19taxstdlife))</f>
        <v>0</v>
      </c>
      <c r="BA724" s="168">
        <f>IF(A19taxstdlife="n/a","n/a",IF(BA$3&gt;(A19taxstdlife+$E724),((Input!$O$161+Input!$O$127)*$O$7)-SUM($O724:AZ724),((Input!$O$161+Input!$O$127)*$O$7)/A19taxstdlife))</f>
        <v>0</v>
      </c>
      <c r="BB724" s="168">
        <f>IF(A19taxstdlife="n/a","n/a",IF(BB$3&gt;(A19taxstdlife+$E724),((Input!$O$161+Input!$O$127)*$O$7)-SUM($O724:BA724),((Input!$O$161+Input!$O$127)*$O$7)/A19taxstdlife))</f>
        <v>0</v>
      </c>
      <c r="BC724" s="168">
        <f>IF(A19taxstdlife="n/a","n/a",IF(BC$3&gt;(A19taxstdlife+$E724),((Input!$O$161+Input!$O$127)*$O$7)-SUM($O724:BB724),((Input!$O$161+Input!$O$127)*$O$7)/A19taxstdlife))</f>
        <v>0</v>
      </c>
      <c r="BD724" s="168">
        <f>IF(A19taxstdlife="n/a","n/a",IF(BD$3&gt;(A19taxstdlife+$E724),((Input!$O$161+Input!$O$127)*$O$7)-SUM($O724:BC724),((Input!$O$161+Input!$O$127)*$O$7)/A19taxstdlife))</f>
        <v>0</v>
      </c>
      <c r="BE724" s="168">
        <f>IF(A19taxstdlife="n/a","n/a",IF(BE$3&gt;(A19taxstdlife+$E724),((Input!$O$161+Input!$O$127)*$O$7)-SUM($O724:BD724),((Input!$O$161+Input!$O$127)*$O$7)/A19taxstdlife))</f>
        <v>0</v>
      </c>
      <c r="BF724" s="168">
        <f>IF(A19taxstdlife="n/a","n/a",IF(BF$3&gt;(A19taxstdlife+$E724),((Input!$O$161+Input!$O$127)*$O$7)-SUM($O724:BE724),((Input!$O$161+Input!$O$127)*$O$7)/A19taxstdlife))</f>
        <v>0</v>
      </c>
      <c r="BG724" s="168">
        <f>IF(A19taxstdlife="n/a","n/a",IF(BG$3&gt;(A19taxstdlife+$E724),((Input!$O$161+Input!$O$127)*$O$7)-SUM($O724:BF724),((Input!$O$161+Input!$O$127)*$O$7)/A19taxstdlife))</f>
        <v>0</v>
      </c>
      <c r="BH724" s="168">
        <f>IF(A19taxstdlife="n/a","n/a",IF(BH$3&gt;(A19taxstdlife+$E724),((Input!$O$161+Input!$O$127)*$O$7)-SUM($O724:BG724),((Input!$O$161+Input!$O$127)*$O$7)/A19taxstdlife))</f>
        <v>0</v>
      </c>
      <c r="BI724" s="168">
        <f>IF(A19taxstdlife="n/a","n/a",IF(BI$3&gt;(A19taxstdlife+$E724),((Input!$O$161+Input!$O$127)*$O$7)-SUM($O724:BH724),((Input!$O$161+Input!$O$127)*$O$7)/A19taxstdlife))</f>
        <v>0</v>
      </c>
      <c r="BJ724" s="20"/>
      <c r="BK724" s="20"/>
      <c r="BL724"/>
      <c r="BM724"/>
      <c r="BN724"/>
      <c r="BO724"/>
      <c r="BP724"/>
      <c r="BQ724"/>
      <c r="BR724"/>
      <c r="BS724"/>
      <c r="BT724"/>
      <c r="BU724"/>
      <c r="BV724"/>
      <c r="BW724"/>
      <c r="BX724"/>
      <c r="BY724"/>
      <c r="BZ724"/>
      <c r="CA724"/>
      <c r="CB724"/>
      <c r="CC724"/>
      <c r="CD724"/>
      <c r="CE724"/>
      <c r="CF724"/>
      <c r="CG724"/>
      <c r="CH724"/>
      <c r="CI724"/>
      <c r="CJ724"/>
      <c r="CK724"/>
      <c r="CL724"/>
      <c r="CM724"/>
      <c r="CN724"/>
      <c r="CO724"/>
      <c r="CP724"/>
      <c r="CQ724"/>
      <c r="CR724"/>
      <c r="CS724"/>
      <c r="CT724"/>
      <c r="CU724"/>
      <c r="CV724"/>
      <c r="CW724"/>
      <c r="CX724"/>
      <c r="CY724"/>
      <c r="CZ724"/>
      <c r="DA724"/>
      <c r="DB724"/>
      <c r="DC724"/>
      <c r="DD724"/>
      <c r="DE724"/>
      <c r="DF724"/>
      <c r="DG724"/>
      <c r="DH724"/>
      <c r="DI724"/>
      <c r="DJ724"/>
      <c r="DK724"/>
      <c r="DL724"/>
      <c r="DM724"/>
      <c r="DN724"/>
      <c r="DO724"/>
      <c r="DP724"/>
      <c r="DQ724"/>
      <c r="DR724"/>
      <c r="DS724"/>
      <c r="DT724"/>
      <c r="DU724"/>
      <c r="DV724"/>
      <c r="DW724"/>
      <c r="DX724"/>
      <c r="DY724"/>
      <c r="DZ724"/>
      <c r="EA724"/>
      <c r="EB724"/>
      <c r="EC724"/>
      <c r="ED724"/>
      <c r="EE724"/>
      <c r="EF724"/>
      <c r="EG724"/>
      <c r="EH724"/>
      <c r="EI724"/>
      <c r="EJ724"/>
      <c r="EK724"/>
      <c r="EL724"/>
      <c r="EM724"/>
      <c r="EN724"/>
      <c r="EO724"/>
      <c r="EP724"/>
      <c r="EQ724"/>
      <c r="ER724"/>
      <c r="ES724"/>
      <c r="ET724"/>
      <c r="EU724"/>
      <c r="EV724"/>
      <c r="EW724"/>
      <c r="EX724"/>
      <c r="EY724"/>
      <c r="EZ724"/>
      <c r="FA724"/>
      <c r="FB724"/>
      <c r="FC724"/>
      <c r="FD724"/>
      <c r="FE724"/>
      <c r="FF724"/>
      <c r="FG724"/>
      <c r="FH724"/>
      <c r="FI724"/>
      <c r="FJ724"/>
      <c r="FK724"/>
      <c r="FL724"/>
      <c r="FM724"/>
      <c r="FN724"/>
      <c r="FO724"/>
      <c r="FP724"/>
      <c r="FQ724"/>
      <c r="FR724"/>
      <c r="FS724"/>
      <c r="FT724"/>
      <c r="FU724"/>
      <c r="FV724"/>
      <c r="FW724"/>
      <c r="FX724"/>
      <c r="FY724"/>
      <c r="FZ724"/>
      <c r="GA724"/>
      <c r="GB724"/>
      <c r="GC724"/>
      <c r="GD724"/>
      <c r="GE724"/>
      <c r="GF724"/>
      <c r="GG724"/>
      <c r="GH724"/>
      <c r="GI724"/>
      <c r="GJ724"/>
      <c r="GK724"/>
      <c r="GL724"/>
      <c r="GM724"/>
      <c r="GN724"/>
      <c r="GO724"/>
      <c r="GP724"/>
      <c r="GQ724"/>
      <c r="GR724"/>
      <c r="GS724"/>
      <c r="GT724"/>
      <c r="GU724"/>
      <c r="GV724"/>
      <c r="GW724"/>
      <c r="GX724"/>
      <c r="GY724"/>
      <c r="GZ724"/>
      <c r="HA724"/>
      <c r="HB724"/>
      <c r="HC724"/>
      <c r="HD724"/>
      <c r="HE724"/>
      <c r="HF724"/>
      <c r="HG724"/>
      <c r="HH724"/>
      <c r="HI724"/>
      <c r="HJ724"/>
      <c r="HK724"/>
      <c r="HL724"/>
      <c r="HM724"/>
      <c r="HN724"/>
      <c r="HO724"/>
      <c r="HP724"/>
      <c r="HQ724"/>
      <c r="HR724"/>
      <c r="HS724"/>
      <c r="HT724"/>
      <c r="HU724"/>
      <c r="HV724"/>
      <c r="HW724"/>
      <c r="HX724"/>
      <c r="HY724"/>
      <c r="HZ724"/>
      <c r="IA724"/>
      <c r="IB724"/>
      <c r="IC724"/>
      <c r="ID724"/>
      <c r="IE724"/>
      <c r="IF724"/>
      <c r="IG724"/>
      <c r="IH724"/>
      <c r="II724"/>
      <c r="IJ724"/>
      <c r="IK724"/>
      <c r="IL724"/>
      <c r="IM724"/>
      <c r="IN724"/>
      <c r="IO724"/>
      <c r="IP724"/>
      <c r="IQ724"/>
      <c r="IR724"/>
      <c r="IS724"/>
      <c r="IT724"/>
      <c r="IU724"/>
      <c r="IV724"/>
    </row>
    <row r="725" spans="1:256" s="5" customFormat="1" hidden="1" outlineLevel="2">
      <c r="A725" s="20"/>
      <c r="B725" s="20"/>
      <c r="C725" s="38"/>
      <c r="D725" s="641"/>
      <c r="E725" s="288">
        <v>10</v>
      </c>
      <c r="F725" s="40"/>
      <c r="G725" s="313"/>
      <c r="H725" s="315"/>
      <c r="I725" s="315"/>
      <c r="J725" s="315"/>
      <c r="K725" s="315"/>
      <c r="L725" s="315"/>
      <c r="M725" s="315"/>
      <c r="N725" s="315"/>
      <c r="O725" s="315"/>
      <c r="P725" s="314"/>
      <c r="Q725" s="168">
        <f>IF(A19taxstdlife="n/a","n/a",IF(Q$3&gt;(A19taxstdlife+$E725),((Input!$P$161+Input!$P$127)*$P$7)-SUM($P725:P725),((Input!$P$161+Input!$P$127)*$P$7)/A19taxstdlife))</f>
        <v>0</v>
      </c>
      <c r="R725" s="168">
        <f>IF(A19taxstdlife="n/a","n/a",IF(R$3&gt;(A19taxstdlife+$E725),((Input!$P$161+Input!$P$127)*$P$7)-SUM($P725:Q725),((Input!$P$161+Input!$P$127)*$P$7)/A19taxstdlife))</f>
        <v>0</v>
      </c>
      <c r="S725" s="168">
        <f>IF(A19taxstdlife="n/a","n/a",IF(S$3&gt;(A19taxstdlife+$E725),((Input!$P$161+Input!$P$127)*$P$7)-SUM($P725:R725),((Input!$P$161+Input!$P$127)*$P$7)/A19taxstdlife))</f>
        <v>0</v>
      </c>
      <c r="T725" s="168">
        <f>IF(A19taxstdlife="n/a","n/a",IF(T$3&gt;(A19taxstdlife+$E725),((Input!$P$161+Input!$P$127)*$P$7)-SUM($P725:S725),((Input!$P$161+Input!$P$127)*$P$7)/A19taxstdlife))</f>
        <v>0</v>
      </c>
      <c r="U725" s="168">
        <f>IF(A19taxstdlife="n/a","n/a",IF(U$3&gt;(A19taxstdlife+$E725),((Input!$P$161+Input!$P$127)*$P$7)-SUM($P725:T725),((Input!$P$161+Input!$P$127)*$P$7)/A19taxstdlife))</f>
        <v>0</v>
      </c>
      <c r="V725" s="168">
        <f>IF(A19taxstdlife="n/a","n/a",IF(V$3&gt;(A19taxstdlife+$E725),((Input!$P$161+Input!$P$127)*$P$7)-SUM($P725:U725),((Input!$P$161+Input!$P$127)*$P$7)/A19taxstdlife))</f>
        <v>0</v>
      </c>
      <c r="W725" s="168">
        <f>IF(A19taxstdlife="n/a","n/a",IF(W$3&gt;(A19taxstdlife+$E725),((Input!$P$161+Input!$P$127)*$P$7)-SUM($P725:V725),((Input!$P$161+Input!$P$127)*$P$7)/A19taxstdlife))</f>
        <v>0</v>
      </c>
      <c r="X725" s="168">
        <f>IF(A19taxstdlife="n/a","n/a",IF(X$3&gt;(A19taxstdlife+$E725),((Input!$P$161+Input!$P$127)*$P$7)-SUM($P725:W725),((Input!$P$161+Input!$P$127)*$P$7)/A19taxstdlife))</f>
        <v>0</v>
      </c>
      <c r="Y725" s="168">
        <f>IF(A19taxstdlife="n/a","n/a",IF(Y$3&gt;(A19taxstdlife+$E725),((Input!$P$161+Input!$P$127)*$P$7)-SUM($P725:X725),((Input!$P$161+Input!$P$127)*$P$7)/A19taxstdlife))</f>
        <v>0</v>
      </c>
      <c r="Z725" s="168">
        <f>IF(A19taxstdlife="n/a","n/a",IF(Z$3&gt;(A19taxstdlife+$E725),((Input!$P$161+Input!$P$127)*$P$7)-SUM($P725:Y725),((Input!$P$161+Input!$P$127)*$P$7)/A19taxstdlife))</f>
        <v>0</v>
      </c>
      <c r="AA725" s="168">
        <f>IF(A19taxstdlife="n/a","n/a",IF(AA$3&gt;(A19taxstdlife+$E725),((Input!$P$161+Input!$P$127)*$P$7)-SUM($P725:Z725),((Input!$P$161+Input!$P$127)*$P$7)/A19taxstdlife))</f>
        <v>0</v>
      </c>
      <c r="AB725" s="168">
        <f>IF(A19taxstdlife="n/a","n/a",IF(AB$3&gt;(A19taxstdlife+$E725),((Input!$P$161+Input!$P$127)*$P$7)-SUM($P725:AA725),((Input!$P$161+Input!$P$127)*$P$7)/A19taxstdlife))</f>
        <v>0</v>
      </c>
      <c r="AC725" s="168">
        <f>IF(A19taxstdlife="n/a","n/a",IF(AC$3&gt;(A19taxstdlife+$E725),((Input!$P$161+Input!$P$127)*$P$7)-SUM($P725:AB725),((Input!$P$161+Input!$P$127)*$P$7)/A19taxstdlife))</f>
        <v>0</v>
      </c>
      <c r="AD725" s="168">
        <f>IF(A19taxstdlife="n/a","n/a",IF(AD$3&gt;(A19taxstdlife+$E725),((Input!$P$161+Input!$P$127)*$P$7)-SUM($P725:AC725),((Input!$P$161+Input!$P$127)*$P$7)/A19taxstdlife))</f>
        <v>0</v>
      </c>
      <c r="AE725" s="168">
        <f>IF(A19taxstdlife="n/a","n/a",IF(AE$3&gt;(A19taxstdlife+$E725),((Input!$P$161+Input!$P$127)*$P$7)-SUM($P725:AD725),((Input!$P$161+Input!$P$127)*$P$7)/A19taxstdlife))</f>
        <v>0</v>
      </c>
      <c r="AF725" s="168">
        <f>IF(A19taxstdlife="n/a","n/a",IF(AF$3&gt;(A19taxstdlife+$E725),((Input!$P$161+Input!$P$127)*$P$7)-SUM($P725:AE725),((Input!$P$161+Input!$P$127)*$P$7)/A19taxstdlife))</f>
        <v>0</v>
      </c>
      <c r="AG725" s="168">
        <f>IF(A19taxstdlife="n/a","n/a",IF(AG$3&gt;(A19taxstdlife+$E725),((Input!$P$161+Input!$P$127)*$P$7)-SUM($P725:AF725),((Input!$P$161+Input!$P$127)*$P$7)/A19taxstdlife))</f>
        <v>0</v>
      </c>
      <c r="AH725" s="168">
        <f>IF(A19taxstdlife="n/a","n/a",IF(AH$3&gt;(A19taxstdlife+$E725),((Input!$P$161+Input!$P$127)*$P$7)-SUM($P725:AG725),((Input!$P$161+Input!$P$127)*$P$7)/A19taxstdlife))</f>
        <v>0</v>
      </c>
      <c r="AI725" s="168">
        <f>IF(A19taxstdlife="n/a","n/a",IF(AI$3&gt;(A19taxstdlife+$E725),((Input!$P$161+Input!$P$127)*$P$7)-SUM($P725:AH725),((Input!$P$161+Input!$P$127)*$P$7)/A19taxstdlife))</f>
        <v>0</v>
      </c>
      <c r="AJ725" s="168">
        <f>IF(A19taxstdlife="n/a","n/a",IF(AJ$3&gt;(A19taxstdlife+$E725),((Input!$P$161+Input!$P$127)*$P$7)-SUM($P725:AI725),((Input!$P$161+Input!$P$127)*$P$7)/A19taxstdlife))</f>
        <v>0</v>
      </c>
      <c r="AK725" s="168">
        <f>IF(A19taxstdlife="n/a","n/a",IF(AK$3&gt;(A19taxstdlife+$E725),((Input!$P$161+Input!$P$127)*$P$7)-SUM($P725:AJ725),((Input!$P$161+Input!$P$127)*$P$7)/A19taxstdlife))</f>
        <v>0</v>
      </c>
      <c r="AL725" s="168">
        <f>IF(A19taxstdlife="n/a","n/a",IF(AL$3&gt;(A19taxstdlife+$E725),((Input!$P$161+Input!$P$127)*$P$7)-SUM($P725:AK725),((Input!$P$161+Input!$P$127)*$P$7)/A19taxstdlife))</f>
        <v>0</v>
      </c>
      <c r="AM725" s="168">
        <f>IF(A19taxstdlife="n/a","n/a",IF(AM$3&gt;(A19taxstdlife+$E725),((Input!$P$161+Input!$P$127)*$P$7)-SUM($P725:AL725),((Input!$P$161+Input!$P$127)*$P$7)/A19taxstdlife))</f>
        <v>0</v>
      </c>
      <c r="AN725" s="168">
        <f>IF(A19taxstdlife="n/a","n/a",IF(AN$3&gt;(A19taxstdlife+$E725),((Input!$P$161+Input!$P$127)*$P$7)-SUM($P725:AM725),((Input!$P$161+Input!$P$127)*$P$7)/A19taxstdlife))</f>
        <v>0</v>
      </c>
      <c r="AO725" s="168">
        <f>IF(A19taxstdlife="n/a","n/a",IF(AO$3&gt;(A19taxstdlife+$E725),((Input!$P$161+Input!$P$127)*$P$7)-SUM($P725:AN725),((Input!$P$161+Input!$P$127)*$P$7)/A19taxstdlife))</f>
        <v>0</v>
      </c>
      <c r="AP725" s="168">
        <f>IF(A19taxstdlife="n/a","n/a",IF(AP$3&gt;(A19taxstdlife+$E725),((Input!$P$161+Input!$P$127)*$P$7)-SUM($P725:AO725),((Input!$P$161+Input!$P$127)*$P$7)/A19taxstdlife))</f>
        <v>0</v>
      </c>
      <c r="AQ725" s="168">
        <f>IF(A19taxstdlife="n/a","n/a",IF(AQ$3&gt;(A19taxstdlife+$E725),((Input!$P$161+Input!$P$127)*$P$7)-SUM($P725:AP725),((Input!$P$161+Input!$P$127)*$P$7)/A19taxstdlife))</f>
        <v>0</v>
      </c>
      <c r="AR725" s="168">
        <f>IF(A19taxstdlife="n/a","n/a",IF(AR$3&gt;(A19taxstdlife+$E725),((Input!$P$161+Input!$P$127)*$P$7)-SUM($P725:AQ725),((Input!$P$161+Input!$P$127)*$P$7)/A19taxstdlife))</f>
        <v>0</v>
      </c>
      <c r="AS725" s="168">
        <f>IF(A19taxstdlife="n/a","n/a",IF(AS$3&gt;(A19taxstdlife+$E725),((Input!$P$161+Input!$P$127)*$P$7)-SUM($P725:AR725),((Input!$P$161+Input!$P$127)*$P$7)/A19taxstdlife))</f>
        <v>0</v>
      </c>
      <c r="AT725" s="168">
        <f>IF(A19taxstdlife="n/a","n/a",IF(AT$3&gt;(A19taxstdlife+$E725),((Input!$P$161+Input!$P$127)*$P$7)-SUM($P725:AS725),((Input!$P$161+Input!$P$127)*$P$7)/A19taxstdlife))</f>
        <v>0</v>
      </c>
      <c r="AU725" s="168">
        <f>IF(A19taxstdlife="n/a","n/a",IF(AU$3&gt;(A19taxstdlife+$E725),((Input!$P$161+Input!$P$127)*$P$7)-SUM($P725:AT725),((Input!$P$161+Input!$P$127)*$P$7)/A19taxstdlife))</f>
        <v>0</v>
      </c>
      <c r="AV725" s="168">
        <f>IF(A19taxstdlife="n/a","n/a",IF(AV$3&gt;(A19taxstdlife+$E725),((Input!$P$161+Input!$P$127)*$P$7)-SUM($P725:AU725),((Input!$P$161+Input!$P$127)*$P$7)/A19taxstdlife))</f>
        <v>0</v>
      </c>
      <c r="AW725" s="168">
        <f>IF(A19taxstdlife="n/a","n/a",IF(AW$3&gt;(A19taxstdlife+$E725),((Input!$P$161+Input!$P$127)*$P$7)-SUM($P725:AV725),((Input!$P$161+Input!$P$127)*$P$7)/A19taxstdlife))</f>
        <v>0</v>
      </c>
      <c r="AX725" s="168">
        <f>IF(A19taxstdlife="n/a","n/a",IF(AX$3&gt;(A19taxstdlife+$E725),((Input!$P$161+Input!$P$127)*$P$7)-SUM($P725:AW725),((Input!$P$161+Input!$P$127)*$P$7)/A19taxstdlife))</f>
        <v>0</v>
      </c>
      <c r="AY725" s="168">
        <f>IF(A19taxstdlife="n/a","n/a",IF(AY$3&gt;(A19taxstdlife+$E725),((Input!$P$161+Input!$P$127)*$P$7)-SUM($P725:AX725),((Input!$P$161+Input!$P$127)*$P$7)/A19taxstdlife))</f>
        <v>0</v>
      </c>
      <c r="AZ725" s="168">
        <f>IF(A19taxstdlife="n/a","n/a",IF(AZ$3&gt;(A19taxstdlife+$E725),((Input!$P$161+Input!$P$127)*$P$7)-SUM($P725:AY725),((Input!$P$161+Input!$P$127)*$P$7)/A19taxstdlife))</f>
        <v>0</v>
      </c>
      <c r="BA725" s="168">
        <f>IF(A19taxstdlife="n/a","n/a",IF(BA$3&gt;(A19taxstdlife+$E725),((Input!$P$161+Input!$P$127)*$P$7)-SUM($P725:AZ725),((Input!$P$161+Input!$P$127)*$P$7)/A19taxstdlife))</f>
        <v>0</v>
      </c>
      <c r="BB725" s="168">
        <f>IF(A19taxstdlife="n/a","n/a",IF(BB$3&gt;(A19taxstdlife+$E725),((Input!$P$161+Input!$P$127)*$P$7)-SUM($P725:BA725),((Input!$P$161+Input!$P$127)*$P$7)/A19taxstdlife))</f>
        <v>0</v>
      </c>
      <c r="BC725" s="168">
        <f>IF(A19taxstdlife="n/a","n/a",IF(BC$3&gt;(A19taxstdlife+$E725),((Input!$P$161+Input!$P$127)*$P$7)-SUM($P725:BB725),((Input!$P$161+Input!$P$127)*$P$7)/A19taxstdlife))</f>
        <v>0</v>
      </c>
      <c r="BD725" s="168">
        <f>IF(A19taxstdlife="n/a","n/a",IF(BD$3&gt;(A19taxstdlife+$E725),((Input!$P$161+Input!$P$127)*$P$7)-SUM($P725:BC725),((Input!$P$161+Input!$P$127)*$P$7)/A19taxstdlife))</f>
        <v>0</v>
      </c>
      <c r="BE725" s="168">
        <f>IF(A19taxstdlife="n/a","n/a",IF(BE$3&gt;(A19taxstdlife+$E725),((Input!$P$161+Input!$P$127)*$P$7)-SUM($P725:BD725),((Input!$P$161+Input!$P$127)*$P$7)/A19taxstdlife))</f>
        <v>0</v>
      </c>
      <c r="BF725" s="168">
        <f>IF(A19taxstdlife="n/a","n/a",IF(BF$3&gt;(A19taxstdlife+$E725),((Input!$P$161+Input!$P$127)*$P$7)-SUM($P725:BE725),((Input!$P$161+Input!$P$127)*$P$7)/A19taxstdlife))</f>
        <v>0</v>
      </c>
      <c r="BG725" s="168">
        <f>IF(A19taxstdlife="n/a","n/a",IF(BG$3&gt;(A19taxstdlife+$E725),((Input!$P$161+Input!$P$127)*$P$7)-SUM($P725:BF725),((Input!$P$161+Input!$P$127)*$P$7)/A19taxstdlife))</f>
        <v>0</v>
      </c>
      <c r="BH725" s="168">
        <f>IF(A19taxstdlife="n/a","n/a",IF(BH$3&gt;(A19taxstdlife+$E725),((Input!$P$161+Input!$P$127)*$P$7)-SUM($P725:BG725),((Input!$P$161+Input!$P$127)*$P$7)/A19taxstdlife))</f>
        <v>0</v>
      </c>
      <c r="BI725" s="168">
        <f>IF(A19taxstdlife="n/a","n/a",IF(BI$3&gt;(A19taxstdlife+$E725),((Input!$P$161+Input!$P$127)*$P$7)-SUM($P725:BH725),((Input!$P$161+Input!$P$127)*$P$7)/A19taxstdlife))</f>
        <v>0</v>
      </c>
      <c r="BJ725" s="20"/>
      <c r="BK725" s="20"/>
      <c r="BL725"/>
      <c r="BM725"/>
      <c r="BN725"/>
      <c r="BO725"/>
      <c r="BP725"/>
      <c r="BQ725"/>
      <c r="BR725"/>
      <c r="BS725"/>
      <c r="BT725"/>
      <c r="BU725"/>
      <c r="BV725"/>
      <c r="BW725"/>
      <c r="BX725"/>
      <c r="BY725"/>
      <c r="BZ725"/>
      <c r="CA725"/>
      <c r="CB725"/>
      <c r="CC725"/>
      <c r="CD725"/>
      <c r="CE725"/>
      <c r="CF725"/>
      <c r="CG725"/>
      <c r="CH725"/>
      <c r="CI725"/>
      <c r="CJ725"/>
      <c r="CK725"/>
      <c r="CL725"/>
      <c r="CM725"/>
      <c r="CN725"/>
      <c r="CO725"/>
      <c r="CP725"/>
      <c r="CQ725"/>
      <c r="CR725"/>
      <c r="CS725"/>
      <c r="CT725"/>
      <c r="CU725"/>
      <c r="CV725"/>
      <c r="CW725"/>
      <c r="CX725"/>
      <c r="CY725"/>
      <c r="CZ725"/>
      <c r="DA725"/>
      <c r="DB725"/>
      <c r="DC725"/>
      <c r="DD725"/>
      <c r="DE725"/>
      <c r="DF725"/>
      <c r="DG725"/>
      <c r="DH725"/>
      <c r="DI725"/>
      <c r="DJ725"/>
      <c r="DK725"/>
      <c r="DL725"/>
      <c r="DM725"/>
      <c r="DN725"/>
      <c r="DO725"/>
      <c r="DP725"/>
      <c r="DQ725"/>
      <c r="DR725"/>
      <c r="DS725"/>
      <c r="DT725"/>
      <c r="DU725"/>
      <c r="DV725"/>
      <c r="DW725"/>
      <c r="DX725"/>
      <c r="DY725"/>
      <c r="DZ725"/>
      <c r="EA725"/>
      <c r="EB725"/>
      <c r="EC725"/>
      <c r="ED725"/>
      <c r="EE725"/>
      <c r="EF725"/>
      <c r="EG725"/>
      <c r="EH725"/>
      <c r="EI725"/>
      <c r="EJ725"/>
      <c r="EK725"/>
      <c r="EL725"/>
      <c r="EM725"/>
      <c r="EN725"/>
      <c r="EO725"/>
      <c r="EP725"/>
      <c r="EQ725"/>
      <c r="ER725"/>
      <c r="ES725"/>
      <c r="ET725"/>
      <c r="EU725"/>
      <c r="EV725"/>
      <c r="EW725"/>
      <c r="EX725"/>
      <c r="EY725"/>
      <c r="EZ725"/>
      <c r="FA725"/>
      <c r="FB725"/>
      <c r="FC725"/>
      <c r="FD725"/>
      <c r="FE725"/>
      <c r="FF725"/>
      <c r="FG725"/>
      <c r="FH725"/>
      <c r="FI725"/>
      <c r="FJ725"/>
      <c r="FK725"/>
      <c r="FL725"/>
      <c r="FM725"/>
      <c r="FN725"/>
      <c r="FO725"/>
      <c r="FP725"/>
      <c r="FQ725"/>
      <c r="FR725"/>
      <c r="FS725"/>
      <c r="FT725"/>
      <c r="FU725"/>
      <c r="FV725"/>
      <c r="FW725"/>
      <c r="FX725"/>
      <c r="FY725"/>
      <c r="FZ725"/>
      <c r="GA725"/>
      <c r="GB725"/>
      <c r="GC725"/>
      <c r="GD725"/>
      <c r="GE725"/>
      <c r="GF725"/>
      <c r="GG725"/>
      <c r="GH725"/>
      <c r="GI725"/>
      <c r="GJ725"/>
      <c r="GK725"/>
      <c r="GL725"/>
      <c r="GM725"/>
      <c r="GN725"/>
      <c r="GO725"/>
      <c r="GP725"/>
      <c r="GQ725"/>
      <c r="GR725"/>
      <c r="GS725"/>
      <c r="GT725"/>
      <c r="GU725"/>
      <c r="GV725"/>
      <c r="GW725"/>
      <c r="GX725"/>
      <c r="GY725"/>
      <c r="GZ725"/>
      <c r="HA725"/>
      <c r="HB725"/>
      <c r="HC725"/>
      <c r="HD725"/>
      <c r="HE725"/>
      <c r="HF725"/>
      <c r="HG725"/>
      <c r="HH725"/>
      <c r="HI725"/>
      <c r="HJ725"/>
      <c r="HK725"/>
      <c r="HL725"/>
      <c r="HM725"/>
      <c r="HN725"/>
      <c r="HO725"/>
      <c r="HP725"/>
      <c r="HQ725"/>
      <c r="HR725"/>
      <c r="HS725"/>
      <c r="HT725"/>
      <c r="HU725"/>
      <c r="HV725"/>
      <c r="HW725"/>
      <c r="HX725"/>
      <c r="HY725"/>
      <c r="HZ725"/>
      <c r="IA725"/>
      <c r="IB725"/>
      <c r="IC725"/>
      <c r="ID725"/>
      <c r="IE725"/>
      <c r="IF725"/>
      <c r="IG725"/>
      <c r="IH725"/>
      <c r="II725"/>
      <c r="IJ725"/>
      <c r="IK725"/>
      <c r="IL725"/>
      <c r="IM725"/>
      <c r="IN725"/>
      <c r="IO725"/>
      <c r="IP725"/>
      <c r="IQ725"/>
      <c r="IR725"/>
      <c r="IS725"/>
      <c r="IT725"/>
      <c r="IU725"/>
      <c r="IV725"/>
    </row>
    <row r="726" spans="1:256" s="5" customFormat="1" hidden="1" outlineLevel="1">
      <c r="A726" s="20"/>
      <c r="B726" s="20"/>
      <c r="C726" s="38" t="str">
        <f>Asset19</f>
        <v>Motor vehicles</v>
      </c>
      <c r="D726" s="20"/>
      <c r="E726" s="20"/>
      <c r="F726" s="35"/>
      <c r="G726" s="163">
        <f t="shared" ref="G726:AL726" si="142">SUM(G714:G725)</f>
        <v>9.8003930500467948</v>
      </c>
      <c r="H726" s="163">
        <f t="shared" si="142"/>
        <v>10.175498429495116</v>
      </c>
      <c r="I726" s="163">
        <f t="shared" si="142"/>
        <v>10.449745748024393</v>
      </c>
      <c r="J726" s="163">
        <f t="shared" si="142"/>
        <v>10.77003305435564</v>
      </c>
      <c r="K726" s="163">
        <f t="shared" si="142"/>
        <v>11.170513281242263</v>
      </c>
      <c r="L726" s="163">
        <f t="shared" si="142"/>
        <v>11.552947402229027</v>
      </c>
      <c r="M726" s="163">
        <f t="shared" si="142"/>
        <v>11.552947402229027</v>
      </c>
      <c r="N726" s="163">
        <f t="shared" si="142"/>
        <v>11.552947402229027</v>
      </c>
      <c r="O726" s="163">
        <f t="shared" si="142"/>
        <v>11.552947402229027</v>
      </c>
      <c r="P726" s="163">
        <f t="shared" si="142"/>
        <v>11.552947402229027</v>
      </c>
      <c r="Q726" s="163">
        <f t="shared" si="142"/>
        <v>11.552947402229027</v>
      </c>
      <c r="R726" s="163">
        <f t="shared" si="142"/>
        <v>11.552947402229027</v>
      </c>
      <c r="S726" s="163">
        <f t="shared" si="142"/>
        <v>7.0039800493462971</v>
      </c>
      <c r="T726" s="163">
        <f t="shared" si="142"/>
        <v>1.7525543521822311</v>
      </c>
      <c r="U726" s="163">
        <f t="shared" si="142"/>
        <v>1.7525543521822311</v>
      </c>
      <c r="V726" s="163">
        <f t="shared" si="142"/>
        <v>1.7525543521822311</v>
      </c>
      <c r="W726" s="163">
        <f t="shared" si="142"/>
        <v>1.7525543521822311</v>
      </c>
      <c r="X726" s="163">
        <f t="shared" si="142"/>
        <v>1.7525543521822311</v>
      </c>
      <c r="Y726" s="163">
        <f t="shared" si="142"/>
        <v>1.7525543521822311</v>
      </c>
      <c r="Z726" s="163">
        <f t="shared" si="142"/>
        <v>1.7525543521822311</v>
      </c>
      <c r="AA726" s="163">
        <f t="shared" si="142"/>
        <v>1.7525543521822311</v>
      </c>
      <c r="AB726" s="163">
        <f t="shared" si="142"/>
        <v>1.3774489727339083</v>
      </c>
      <c r="AC726" s="163">
        <f t="shared" si="142"/>
        <v>1.1032016542046337</v>
      </c>
      <c r="AD726" s="163">
        <f t="shared" si="142"/>
        <v>0.78291434787338821</v>
      </c>
      <c r="AE726" s="163">
        <f t="shared" si="142"/>
        <v>0.3824341209867656</v>
      </c>
      <c r="AF726" s="163">
        <f t="shared" si="142"/>
        <v>2.6645352591003757E-15</v>
      </c>
      <c r="AG726" s="163">
        <f t="shared" si="142"/>
        <v>0</v>
      </c>
      <c r="AH726" s="163">
        <f t="shared" si="142"/>
        <v>0</v>
      </c>
      <c r="AI726" s="163">
        <f t="shared" si="142"/>
        <v>0</v>
      </c>
      <c r="AJ726" s="163">
        <f t="shared" si="142"/>
        <v>0</v>
      </c>
      <c r="AK726" s="163">
        <f t="shared" si="142"/>
        <v>0</v>
      </c>
      <c r="AL726" s="163">
        <f t="shared" si="142"/>
        <v>0</v>
      </c>
      <c r="AM726" s="163">
        <f t="shared" ref="AM726:BI726" si="143">SUM(AM714:AM725)</f>
        <v>0</v>
      </c>
      <c r="AN726" s="163">
        <f t="shared" si="143"/>
        <v>0</v>
      </c>
      <c r="AO726" s="163">
        <f t="shared" si="143"/>
        <v>0</v>
      </c>
      <c r="AP726" s="163">
        <f t="shared" si="143"/>
        <v>0</v>
      </c>
      <c r="AQ726" s="163">
        <f t="shared" si="143"/>
        <v>0</v>
      </c>
      <c r="AR726" s="163">
        <f t="shared" si="143"/>
        <v>0</v>
      </c>
      <c r="AS726" s="163">
        <f t="shared" si="143"/>
        <v>0</v>
      </c>
      <c r="AT726" s="163">
        <f t="shared" si="143"/>
        <v>0</v>
      </c>
      <c r="AU726" s="163">
        <f t="shared" si="143"/>
        <v>0</v>
      </c>
      <c r="AV726" s="163">
        <f t="shared" si="143"/>
        <v>0</v>
      </c>
      <c r="AW726" s="163">
        <f t="shared" si="143"/>
        <v>0</v>
      </c>
      <c r="AX726" s="163">
        <f t="shared" si="143"/>
        <v>0</v>
      </c>
      <c r="AY726" s="163">
        <f t="shared" si="143"/>
        <v>0</v>
      </c>
      <c r="AZ726" s="163">
        <f t="shared" si="143"/>
        <v>0</v>
      </c>
      <c r="BA726" s="163">
        <f t="shared" si="143"/>
        <v>0</v>
      </c>
      <c r="BB726" s="163">
        <f t="shared" si="143"/>
        <v>0</v>
      </c>
      <c r="BC726" s="163">
        <f t="shared" si="143"/>
        <v>0</v>
      </c>
      <c r="BD726" s="163">
        <f t="shared" si="143"/>
        <v>0</v>
      </c>
      <c r="BE726" s="163">
        <f t="shared" si="143"/>
        <v>0</v>
      </c>
      <c r="BF726" s="163">
        <f t="shared" si="143"/>
        <v>0</v>
      </c>
      <c r="BG726" s="163">
        <f t="shared" si="143"/>
        <v>0</v>
      </c>
      <c r="BH726" s="163">
        <f t="shared" si="143"/>
        <v>0</v>
      </c>
      <c r="BI726" s="163">
        <f t="shared" si="143"/>
        <v>0</v>
      </c>
      <c r="BJ726" s="20"/>
      <c r="BK726" s="20"/>
      <c r="BL726"/>
      <c r="BM726"/>
      <c r="BN726"/>
      <c r="BO726"/>
      <c r="BP726"/>
      <c r="BQ726"/>
      <c r="BR726"/>
      <c r="BS726"/>
      <c r="BT726"/>
      <c r="BU726"/>
      <c r="BV726"/>
      <c r="BW726"/>
      <c r="BX726"/>
      <c r="BY726"/>
      <c r="BZ726"/>
      <c r="CA726"/>
      <c r="CB726"/>
      <c r="CC726"/>
      <c r="CD726"/>
      <c r="CE726"/>
      <c r="CF726"/>
      <c r="CG726"/>
      <c r="CH726"/>
      <c r="CI726"/>
      <c r="CJ726"/>
      <c r="CK726"/>
      <c r="CL726"/>
      <c r="CM726"/>
      <c r="CN726"/>
      <c r="CO726"/>
      <c r="CP726"/>
      <c r="CQ726"/>
      <c r="CR726"/>
      <c r="CS726"/>
      <c r="CT726"/>
      <c r="CU726"/>
      <c r="CV726"/>
      <c r="CW726"/>
      <c r="CX726"/>
      <c r="CY726"/>
      <c r="CZ726"/>
      <c r="DA726"/>
      <c r="DB726"/>
      <c r="DC726"/>
      <c r="DD726"/>
      <c r="DE726"/>
      <c r="DF726"/>
      <c r="DG726"/>
      <c r="DH726"/>
      <c r="DI726"/>
      <c r="DJ726"/>
      <c r="DK726"/>
      <c r="DL726"/>
      <c r="DM726"/>
      <c r="DN726"/>
      <c r="DO726"/>
      <c r="DP726"/>
      <c r="DQ726"/>
      <c r="DR726"/>
      <c r="DS726"/>
      <c r="DT726"/>
      <c r="DU726"/>
      <c r="DV726"/>
      <c r="DW726"/>
      <c r="DX726"/>
      <c r="DY726"/>
      <c r="DZ726"/>
      <c r="EA726"/>
      <c r="EB726"/>
      <c r="EC726"/>
      <c r="ED726"/>
      <c r="EE726"/>
      <c r="EF726"/>
      <c r="EG726"/>
      <c r="EH726"/>
      <c r="EI726"/>
      <c r="EJ726"/>
      <c r="EK726"/>
      <c r="EL726"/>
      <c r="EM726"/>
      <c r="EN726"/>
      <c r="EO726"/>
      <c r="EP726"/>
      <c r="EQ726"/>
      <c r="ER726"/>
      <c r="ES726"/>
      <c r="ET726"/>
      <c r="EU726"/>
      <c r="EV726"/>
      <c r="EW726"/>
      <c r="EX726"/>
      <c r="EY726"/>
      <c r="EZ726"/>
      <c r="FA726"/>
      <c r="FB726"/>
      <c r="FC726"/>
      <c r="FD726"/>
      <c r="FE726"/>
      <c r="FF726"/>
      <c r="FG726"/>
      <c r="FH726"/>
      <c r="FI726"/>
      <c r="FJ726"/>
      <c r="FK726"/>
      <c r="FL726"/>
      <c r="FM726"/>
      <c r="FN726"/>
      <c r="FO726"/>
      <c r="FP726"/>
      <c r="FQ726"/>
      <c r="FR726"/>
      <c r="FS726"/>
      <c r="FT726"/>
      <c r="FU726"/>
      <c r="FV726"/>
      <c r="FW726"/>
      <c r="FX726"/>
      <c r="FY726"/>
      <c r="FZ726"/>
      <c r="GA726"/>
      <c r="GB726"/>
      <c r="GC726"/>
      <c r="GD726"/>
      <c r="GE726"/>
      <c r="GF726"/>
      <c r="GG726"/>
      <c r="GH726"/>
      <c r="GI726"/>
      <c r="GJ726"/>
      <c r="GK726"/>
      <c r="GL726"/>
      <c r="GM726"/>
      <c r="GN726"/>
      <c r="GO726"/>
      <c r="GP726"/>
      <c r="GQ726"/>
      <c r="GR726"/>
      <c r="GS726"/>
      <c r="GT726"/>
      <c r="GU726"/>
      <c r="GV726"/>
      <c r="GW726"/>
      <c r="GX726"/>
      <c r="GY726"/>
      <c r="GZ726"/>
      <c r="HA726"/>
      <c r="HB726"/>
      <c r="HC726"/>
      <c r="HD726"/>
      <c r="HE726"/>
      <c r="HF726"/>
      <c r="HG726"/>
      <c r="HH726"/>
      <c r="HI726"/>
      <c r="HJ726"/>
      <c r="HK726"/>
      <c r="HL726"/>
      <c r="HM726"/>
      <c r="HN726"/>
      <c r="HO726"/>
      <c r="HP726"/>
      <c r="HQ726"/>
      <c r="HR726"/>
      <c r="HS726"/>
      <c r="HT726"/>
      <c r="HU726"/>
      <c r="HV726"/>
      <c r="HW726"/>
      <c r="HX726"/>
      <c r="HY726"/>
      <c r="HZ726"/>
      <c r="IA726"/>
      <c r="IB726"/>
      <c r="IC726"/>
      <c r="ID726"/>
      <c r="IE726"/>
      <c r="IF726"/>
      <c r="IG726"/>
      <c r="IH726"/>
      <c r="II726"/>
      <c r="IJ726"/>
      <c r="IK726"/>
      <c r="IL726"/>
      <c r="IM726"/>
      <c r="IN726"/>
      <c r="IO726"/>
      <c r="IP726"/>
      <c r="IQ726"/>
      <c r="IR726"/>
      <c r="IS726"/>
      <c r="IT726"/>
      <c r="IU726"/>
      <c r="IV726"/>
    </row>
    <row r="727" spans="1:256" s="5" customFormat="1" hidden="1" outlineLevel="2">
      <c r="A727" s="20"/>
      <c r="B727" s="130" t="str">
        <f>C739</f>
        <v>Buildings</v>
      </c>
      <c r="C727" s="46"/>
      <c r="D727" s="47" t="s">
        <v>72</v>
      </c>
      <c r="E727" s="46"/>
      <c r="F727" s="48"/>
      <c r="G727" s="167">
        <f>IF(G$3&gt;A20taxremlife,A20taxvalue-SUM($F727:F727),IF(A20taxremlife="N/A","n/a",A20taxvalue/A20taxremlife))</f>
        <v>6.6957146758098194</v>
      </c>
      <c r="H727" s="167">
        <f>IF(H$3&gt;A20taxremlife,A20taxvalue-SUM($F727:G727),IF(A20taxremlife="N/A","n/a",A20taxvalue/A20taxremlife))</f>
        <v>6.6957146758098194</v>
      </c>
      <c r="I727" s="167">
        <f>IF(I$3&gt;A20taxremlife,A20taxvalue-SUM($F727:H727),IF(A20taxremlife="N/A","n/a",A20taxvalue/A20taxremlife))</f>
        <v>6.6957146758098194</v>
      </c>
      <c r="J727" s="167">
        <f>IF(J$3&gt;A20taxremlife,A20taxvalue-SUM($F727:I727),IF(A20taxremlife="N/A","n/a",A20taxvalue/A20taxremlife))</f>
        <v>6.6957146758098194</v>
      </c>
      <c r="K727" s="167">
        <f>IF(K$3&gt;A20taxremlife,A20taxvalue-SUM($F727:J727),IF(A20taxremlife="N/A","n/a",A20taxvalue/A20taxremlife))</f>
        <v>6.6957146758098194</v>
      </c>
      <c r="L727" s="167">
        <f>IF(L$3&gt;A20taxremlife,A20taxvalue-SUM($F727:K727),IF(A20taxremlife="N/A","n/a",A20taxvalue/A20taxremlife))</f>
        <v>6.6957146758098194</v>
      </c>
      <c r="M727" s="167">
        <f>IF(M$3&gt;A20taxremlife,A20taxvalue-SUM($F727:L727),IF(A20taxremlife="N/A","n/a",A20taxvalue/A20taxremlife))</f>
        <v>6.6957146758098194</v>
      </c>
      <c r="N727" s="167">
        <f>IF(N$3&gt;A20taxremlife,A20taxvalue-SUM($F727:M727),IF(A20taxremlife="N/A","n/a",A20taxvalue/A20taxremlife))</f>
        <v>6.6957146758098194</v>
      </c>
      <c r="O727" s="167">
        <f>IF(O$3&gt;A20taxremlife,A20taxvalue-SUM($F727:N727),IF(A20taxremlife="N/A","n/a",A20taxvalue/A20taxremlife))</f>
        <v>6.6957146758098194</v>
      </c>
      <c r="P727" s="167">
        <f>IF(P$3&gt;A20taxremlife,A20taxvalue-SUM($F727:O727),IF(A20taxremlife="N/A","n/a",A20taxvalue/A20taxremlife))</f>
        <v>6.6957146758098194</v>
      </c>
      <c r="Q727" s="167">
        <f>IF(Q$3&gt;A20taxremlife,A20taxvalue-SUM($F727:P727),IF(A20taxremlife="N/A","n/a",A20taxvalue/A20taxremlife))</f>
        <v>6.6957146758098194</v>
      </c>
      <c r="R727" s="167">
        <f>IF(R$3&gt;A20taxremlife,A20taxvalue-SUM($F727:Q727),IF(A20taxremlife="N/A","n/a",A20taxvalue/A20taxremlife))</f>
        <v>6.6957146758098194</v>
      </c>
      <c r="S727" s="167">
        <f>IF(S$3&gt;A20taxremlife,A20taxvalue-SUM($F727:R727),IF(A20taxremlife="N/A","n/a",A20taxvalue/A20taxremlife))</f>
        <v>6.6957146758098194</v>
      </c>
      <c r="T727" s="167">
        <f>IF(T$3&gt;A20taxremlife,A20taxvalue-SUM($F727:S727),IF(A20taxremlife="N/A","n/a",A20taxvalue/A20taxremlife))</f>
        <v>6.6957146758098194</v>
      </c>
      <c r="U727" s="167">
        <f>IF(U$3&gt;A20taxremlife,A20taxvalue-SUM($F727:T727),IF(A20taxremlife="N/A","n/a",A20taxvalue/A20taxremlife))</f>
        <v>6.6957146758098194</v>
      </c>
      <c r="V727" s="167">
        <f>IF(V$3&gt;A20taxremlife,A20taxvalue-SUM($F727:U727),IF(A20taxremlife="N/A","n/a",A20taxvalue/A20taxremlife))</f>
        <v>6.6957146758098194</v>
      </c>
      <c r="W727" s="167">
        <f>IF(W$3&gt;A20taxremlife,A20taxvalue-SUM($F727:V727),IF(A20taxremlife="N/A","n/a",A20taxvalue/A20taxremlife))</f>
        <v>6.6957146758098194</v>
      </c>
      <c r="X727" s="167">
        <f>IF(X$3&gt;A20taxremlife,A20taxvalue-SUM($F727:W727),IF(A20taxremlife="N/A","n/a",A20taxvalue/A20taxremlife))</f>
        <v>6.6957146758098194</v>
      </c>
      <c r="Y727" s="167">
        <f>IF(Y$3&gt;A20taxremlife,A20taxvalue-SUM($F727:X727),IF(A20taxremlife="N/A","n/a",A20taxvalue/A20taxremlife))</f>
        <v>6.6957146758098194</v>
      </c>
      <c r="Z727" s="167">
        <f>IF(Z$3&gt;A20taxremlife,A20taxvalue-SUM($F727:Y727),IF(A20taxremlife="N/A","n/a",A20taxvalue/A20taxremlife))</f>
        <v>6.6957146758098194</v>
      </c>
      <c r="AA727" s="167">
        <f>IF(AA$3&gt;A20taxremlife,A20taxvalue-SUM($F727:Z727),IF(A20taxremlife="N/A","n/a",A20taxvalue/A20taxremlife))</f>
        <v>6.6957146758098194</v>
      </c>
      <c r="AB727" s="167">
        <f>IF(AB$3&gt;A20taxremlife,A20taxvalue-SUM($F727:AA727),IF(A20taxremlife="N/A","n/a",A20taxvalue/A20taxremlife))</f>
        <v>6.6957146758098194</v>
      </c>
      <c r="AC727" s="167">
        <f>IF(AC$3&gt;A20taxremlife,A20taxvalue-SUM($F727:AB727),IF(A20taxremlife="N/A","n/a",A20taxvalue/A20taxremlife))</f>
        <v>6.6957146758098194</v>
      </c>
      <c r="AD727" s="167">
        <f>IF(AD$3&gt;A20taxremlife,A20taxvalue-SUM($F727:AC727),IF(A20taxremlife="N/A","n/a",A20taxvalue/A20taxremlife))</f>
        <v>6.6957146758098194</v>
      </c>
      <c r="AE727" s="167">
        <f>IF(AE$3&gt;A20taxremlife,A20taxvalue-SUM($F727:AD727),IF(A20taxremlife="N/A","n/a",A20taxvalue/A20taxremlife))</f>
        <v>6.6957146758098194</v>
      </c>
      <c r="AF727" s="167">
        <f>IF(AF$3&gt;A20taxremlife,A20taxvalue-SUM($F727:AE727),IF(A20taxremlife="N/A","n/a",A20taxvalue/A20taxremlife))</f>
        <v>6.6957146758098194</v>
      </c>
      <c r="AG727" s="167">
        <f>IF(AG$3&gt;A20taxremlife,A20taxvalue-SUM($F727:AF727),IF(A20taxremlife="N/A","n/a",A20taxvalue/A20taxremlife))</f>
        <v>6.6957146758098194</v>
      </c>
      <c r="AH727" s="167">
        <f>IF(AH$3&gt;A20taxremlife,A20taxvalue-SUM($F727:AG727),IF(A20taxremlife="N/A","n/a",A20taxvalue/A20taxremlife))</f>
        <v>6.6957146758098194</v>
      </c>
      <c r="AI727" s="167">
        <f>IF(AI$3&gt;A20taxremlife,A20taxvalue-SUM($F727:AH727),IF(A20taxremlife="N/A","n/a",A20taxvalue/A20taxremlife))</f>
        <v>6.6957146758098194</v>
      </c>
      <c r="AJ727" s="167">
        <f>IF(AJ$3&gt;A20taxremlife,A20taxvalue-SUM($F727:AI727),IF(A20taxremlife="N/A","n/a",A20taxvalue/A20taxremlife))</f>
        <v>6.6957146758098194</v>
      </c>
      <c r="AK727" s="167">
        <f>IF(AK$3&gt;A20taxremlife,A20taxvalue-SUM($F727:AJ727),IF(A20taxremlife="N/A","n/a",A20taxvalue/A20taxremlife))</f>
        <v>6.6957146758098194</v>
      </c>
      <c r="AL727" s="167">
        <f>IF(AL$3&gt;A20taxremlife,A20taxvalue-SUM($F727:AK727),IF(A20taxremlife="N/A","n/a",A20taxvalue/A20taxremlife))</f>
        <v>6.6957146758098194</v>
      </c>
      <c r="AM727" s="167">
        <f>IF(AM$3&gt;A20taxremlife,A20taxvalue-SUM($F727:AL727),IF(A20taxremlife="N/A","n/a",A20taxvalue/A20taxremlife))</f>
        <v>6.6957146758098194</v>
      </c>
      <c r="AN727" s="167">
        <f>IF(AN$3&gt;A20taxremlife,A20taxvalue-SUM($F727:AM727),IF(A20taxremlife="N/A","n/a",A20taxvalue/A20taxremlife))</f>
        <v>1.2060016933315012</v>
      </c>
      <c r="AO727" s="167">
        <f>IF(AO$3&gt;A20taxremlife,A20taxvalue-SUM($F727:AN727),IF(A20taxremlife="N/A","n/a",A20taxvalue/A20taxremlife))</f>
        <v>0</v>
      </c>
      <c r="AP727" s="167">
        <f>IF(AP$3&gt;A20taxremlife,A20taxvalue-SUM($F727:AO727),IF(A20taxremlife="N/A","n/a",A20taxvalue/A20taxremlife))</f>
        <v>0</v>
      </c>
      <c r="AQ727" s="167">
        <f>IF(AQ$3&gt;A20taxremlife,A20taxvalue-SUM($F727:AP727),IF(A20taxremlife="N/A","n/a",A20taxvalue/A20taxremlife))</f>
        <v>0</v>
      </c>
      <c r="AR727" s="167">
        <f>IF(AR$3&gt;A20taxremlife,A20taxvalue-SUM($F727:AQ727),IF(A20taxremlife="N/A","n/a",A20taxvalue/A20taxremlife))</f>
        <v>0</v>
      </c>
      <c r="AS727" s="167">
        <f>IF(AS$3&gt;A20taxremlife,A20taxvalue-SUM($F727:AR727),IF(A20taxremlife="N/A","n/a",A20taxvalue/A20taxremlife))</f>
        <v>0</v>
      </c>
      <c r="AT727" s="167">
        <f>IF(AT$3&gt;A20taxremlife,A20taxvalue-SUM($F727:AS727),IF(A20taxremlife="N/A","n/a",A20taxvalue/A20taxremlife))</f>
        <v>0</v>
      </c>
      <c r="AU727" s="167">
        <f>IF(AU$3&gt;A20taxremlife,A20taxvalue-SUM($F727:AT727),IF(A20taxremlife="N/A","n/a",A20taxvalue/A20taxremlife))</f>
        <v>0</v>
      </c>
      <c r="AV727" s="167">
        <f>IF(AV$3&gt;A20taxremlife,A20taxvalue-SUM($F727:AU727),IF(A20taxremlife="N/A","n/a",A20taxvalue/A20taxremlife))</f>
        <v>0</v>
      </c>
      <c r="AW727" s="167">
        <f>IF(AW$3&gt;A20taxremlife,A20taxvalue-SUM($F727:AV727),IF(A20taxremlife="N/A","n/a",A20taxvalue/A20taxremlife))</f>
        <v>0</v>
      </c>
      <c r="AX727" s="167">
        <f>IF(AX$3&gt;A20taxremlife,A20taxvalue-SUM($F727:AW727),IF(A20taxremlife="N/A","n/a",A20taxvalue/A20taxremlife))</f>
        <v>0</v>
      </c>
      <c r="AY727" s="167">
        <f>IF(AY$3&gt;A20taxremlife,A20taxvalue-SUM($F727:AX727),IF(A20taxremlife="N/A","n/a",A20taxvalue/A20taxremlife))</f>
        <v>0</v>
      </c>
      <c r="AZ727" s="167">
        <f>IF(AZ$3&gt;A20taxremlife,A20taxvalue-SUM($F727:AY727),IF(A20taxremlife="N/A","n/a",A20taxvalue/A20taxremlife))</f>
        <v>0</v>
      </c>
      <c r="BA727" s="167">
        <f>IF(BA$3&gt;A20taxremlife,A20taxvalue-SUM($F727:AZ727),IF(A20taxremlife="N/A","n/a",A20taxvalue/A20taxremlife))</f>
        <v>0</v>
      </c>
      <c r="BB727" s="167">
        <f>IF(BB$3&gt;A20taxremlife,A20taxvalue-SUM($F727:BA727),IF(A20taxremlife="N/A","n/a",A20taxvalue/A20taxremlife))</f>
        <v>0</v>
      </c>
      <c r="BC727" s="167">
        <f>IF(BC$3&gt;A20taxremlife,A20taxvalue-SUM($F727:BB727),IF(A20taxremlife="N/A","n/a",A20taxvalue/A20taxremlife))</f>
        <v>0</v>
      </c>
      <c r="BD727" s="167">
        <f>IF(BD$3&gt;A20taxremlife,A20taxvalue-SUM($F727:BC727),IF(A20taxremlife="N/A","n/a",A20taxvalue/A20taxremlife))</f>
        <v>0</v>
      </c>
      <c r="BE727" s="167">
        <f>IF(BE$3&gt;A20taxremlife,A20taxvalue-SUM($F727:BD727),IF(A20taxremlife="N/A","n/a",A20taxvalue/A20taxremlife))</f>
        <v>0</v>
      </c>
      <c r="BF727" s="167">
        <f>IF(BF$3&gt;A20taxremlife,A20taxvalue-SUM($F727:BE727),IF(A20taxremlife="N/A","n/a",A20taxvalue/A20taxremlife))</f>
        <v>0</v>
      </c>
      <c r="BG727" s="167">
        <f>IF(BG$3&gt;A20taxremlife,A20taxvalue-SUM($F727:BF727),IF(A20taxremlife="N/A","n/a",A20taxvalue/A20taxremlife))</f>
        <v>0</v>
      </c>
      <c r="BH727" s="167">
        <f>IF(BH$3&gt;A20taxremlife,A20taxvalue-SUM($F727:BG727),IF(A20taxremlife="N/A","n/a",A20taxvalue/A20taxremlife))</f>
        <v>0</v>
      </c>
      <c r="BI727" s="167">
        <f>IF(BI$3&gt;A20taxremlife,A20taxvalue-SUM($F727:BH727),IF(A20taxremlife="N/A","n/a",A20taxvalue/A20taxremlife))</f>
        <v>0</v>
      </c>
      <c r="BJ727" s="20"/>
      <c r="BK727" s="20"/>
      <c r="BL727"/>
      <c r="BM727"/>
      <c r="BN727"/>
      <c r="BO727"/>
      <c r="BP727"/>
      <c r="BQ727"/>
      <c r="BR727"/>
      <c r="BS727"/>
      <c r="BT727"/>
      <c r="BU727"/>
      <c r="BV727"/>
      <c r="BW727"/>
      <c r="BX727"/>
      <c r="BY727"/>
      <c r="BZ727"/>
      <c r="CA727"/>
      <c r="CB727"/>
      <c r="CC727"/>
      <c r="CD727"/>
      <c r="CE727"/>
      <c r="CF727"/>
      <c r="CG727"/>
      <c r="CH727"/>
      <c r="CI727"/>
      <c r="CJ727"/>
      <c r="CK727"/>
      <c r="CL727"/>
      <c r="CM727"/>
      <c r="CN727"/>
      <c r="CO727"/>
      <c r="CP727"/>
      <c r="CQ727"/>
      <c r="CR727"/>
      <c r="CS727"/>
      <c r="CT727"/>
      <c r="CU727"/>
      <c r="CV727"/>
      <c r="CW727"/>
      <c r="CX727"/>
      <c r="CY727"/>
      <c r="CZ727"/>
      <c r="DA727"/>
      <c r="DB727"/>
      <c r="DC727"/>
      <c r="DD727"/>
      <c r="DE727"/>
      <c r="DF727"/>
      <c r="DG727"/>
      <c r="DH727"/>
      <c r="DI727"/>
      <c r="DJ727"/>
      <c r="DK727"/>
      <c r="DL727"/>
      <c r="DM727"/>
      <c r="DN727"/>
      <c r="DO727"/>
      <c r="DP727"/>
      <c r="DQ727"/>
      <c r="DR727"/>
      <c r="DS727"/>
      <c r="DT727"/>
      <c r="DU727"/>
      <c r="DV727"/>
      <c r="DW727"/>
      <c r="DX727"/>
      <c r="DY727"/>
      <c r="DZ727"/>
      <c r="EA727"/>
      <c r="EB727"/>
      <c r="EC727"/>
      <c r="ED727"/>
      <c r="EE727"/>
      <c r="EF727"/>
      <c r="EG727"/>
      <c r="EH727"/>
      <c r="EI727"/>
      <c r="EJ727"/>
      <c r="EK727"/>
      <c r="EL727"/>
      <c r="EM727"/>
      <c r="EN727"/>
      <c r="EO727"/>
      <c r="EP727"/>
      <c r="EQ727"/>
      <c r="ER727"/>
      <c r="ES727"/>
      <c r="ET727"/>
      <c r="EU727"/>
      <c r="EV727"/>
      <c r="EW727"/>
      <c r="EX727"/>
      <c r="EY727"/>
      <c r="EZ727"/>
      <c r="FA727"/>
      <c r="FB727"/>
      <c r="FC727"/>
      <c r="FD727"/>
      <c r="FE727"/>
      <c r="FF727"/>
      <c r="FG727"/>
      <c r="FH727"/>
      <c r="FI727"/>
      <c r="FJ727"/>
      <c r="FK727"/>
      <c r="FL727"/>
      <c r="FM727"/>
      <c r="FN727"/>
      <c r="FO727"/>
      <c r="FP727"/>
      <c r="FQ727"/>
      <c r="FR727"/>
      <c r="FS727"/>
      <c r="FT727"/>
      <c r="FU727"/>
      <c r="FV727"/>
      <c r="FW727"/>
      <c r="FX727"/>
      <c r="FY727"/>
      <c r="FZ727"/>
      <c r="GA727"/>
      <c r="GB727"/>
      <c r="GC727"/>
      <c r="GD727"/>
      <c r="GE727"/>
      <c r="GF727"/>
      <c r="GG727"/>
      <c r="GH727"/>
      <c r="GI727"/>
      <c r="GJ727"/>
      <c r="GK727"/>
      <c r="GL727"/>
      <c r="GM727"/>
      <c r="GN727"/>
      <c r="GO727"/>
      <c r="GP727"/>
      <c r="GQ727"/>
      <c r="GR727"/>
      <c r="GS727"/>
      <c r="GT727"/>
      <c r="GU727"/>
      <c r="GV727"/>
      <c r="GW727"/>
      <c r="GX727"/>
      <c r="GY727"/>
      <c r="GZ727"/>
      <c r="HA727"/>
      <c r="HB727"/>
      <c r="HC727"/>
      <c r="HD727"/>
      <c r="HE727"/>
      <c r="HF727"/>
      <c r="HG727"/>
      <c r="HH727"/>
      <c r="HI727"/>
      <c r="HJ727"/>
      <c r="HK727"/>
      <c r="HL727"/>
      <c r="HM727"/>
      <c r="HN727"/>
      <c r="HO727"/>
      <c r="HP727"/>
      <c r="HQ727"/>
      <c r="HR727"/>
      <c r="HS727"/>
      <c r="HT727"/>
      <c r="HU727"/>
      <c r="HV727"/>
      <c r="HW727"/>
      <c r="HX727"/>
      <c r="HY727"/>
      <c r="HZ727"/>
      <c r="IA727"/>
      <c r="IB727"/>
      <c r="IC727"/>
      <c r="ID727"/>
      <c r="IE727"/>
      <c r="IF727"/>
      <c r="IG727"/>
      <c r="IH727"/>
      <c r="II727"/>
      <c r="IJ727"/>
      <c r="IK727"/>
      <c r="IL727"/>
      <c r="IM727"/>
      <c r="IN727"/>
      <c r="IO727"/>
      <c r="IP727"/>
      <c r="IQ727"/>
      <c r="IR727"/>
      <c r="IS727"/>
      <c r="IT727"/>
      <c r="IU727"/>
      <c r="IV727"/>
    </row>
    <row r="728" spans="1:256" s="5" customFormat="1" hidden="1" outlineLevel="2">
      <c r="A728" s="20"/>
      <c r="B728" s="20"/>
      <c r="C728" s="38"/>
      <c r="D728" s="641" t="s">
        <v>71</v>
      </c>
      <c r="E728" s="287">
        <v>0</v>
      </c>
      <c r="F728" s="40"/>
      <c r="G728" s="168"/>
      <c r="H728" s="168"/>
      <c r="I728" s="168"/>
      <c r="J728" s="168"/>
      <c r="K728" s="168"/>
      <c r="L728" s="168"/>
      <c r="M728" s="168"/>
      <c r="N728" s="168"/>
      <c r="O728" s="168"/>
      <c r="P728" s="168"/>
      <c r="Q728" s="168"/>
      <c r="R728" s="168"/>
      <c r="S728" s="168"/>
      <c r="T728" s="168"/>
      <c r="U728" s="168"/>
      <c r="V728" s="168"/>
      <c r="W728" s="168"/>
      <c r="X728" s="168"/>
      <c r="Y728" s="168"/>
      <c r="Z728" s="168"/>
      <c r="AA728" s="168"/>
      <c r="AB728" s="168"/>
      <c r="AC728" s="168"/>
      <c r="AD728" s="168"/>
      <c r="AE728" s="168"/>
      <c r="AF728" s="168"/>
      <c r="AG728" s="168"/>
      <c r="AH728" s="168"/>
      <c r="AI728" s="168"/>
      <c r="AJ728" s="168"/>
      <c r="AK728" s="168"/>
      <c r="AL728" s="168"/>
      <c r="AM728" s="168"/>
      <c r="AN728" s="168"/>
      <c r="AO728" s="168"/>
      <c r="AP728" s="168"/>
      <c r="AQ728" s="168"/>
      <c r="AR728" s="168"/>
      <c r="AS728" s="168"/>
      <c r="AT728" s="168"/>
      <c r="AU728" s="168"/>
      <c r="AV728" s="168"/>
      <c r="AW728" s="168"/>
      <c r="AX728" s="168"/>
      <c r="AY728" s="168"/>
      <c r="AZ728" s="168"/>
      <c r="BA728" s="168"/>
      <c r="BB728" s="168"/>
      <c r="BC728" s="168"/>
      <c r="BD728" s="168"/>
      <c r="BE728" s="168"/>
      <c r="BF728" s="168"/>
      <c r="BG728" s="168"/>
      <c r="BH728" s="168"/>
      <c r="BI728" s="168"/>
      <c r="BJ728" s="20"/>
      <c r="BK728" s="20"/>
      <c r="BL728"/>
      <c r="BM728"/>
      <c r="BN728"/>
      <c r="BO728"/>
      <c r="BP728"/>
      <c r="BQ728"/>
      <c r="BR728"/>
      <c r="BS728"/>
      <c r="BT728"/>
      <c r="BU728"/>
      <c r="BV728"/>
      <c r="BW728"/>
      <c r="BX728"/>
      <c r="BY728"/>
      <c r="BZ728"/>
      <c r="CA728"/>
      <c r="CB728"/>
      <c r="CC728"/>
      <c r="CD728"/>
      <c r="CE728"/>
      <c r="CF728"/>
      <c r="CG728"/>
      <c r="CH728"/>
      <c r="CI728"/>
      <c r="CJ728"/>
      <c r="CK728"/>
      <c r="CL728"/>
      <c r="CM728"/>
      <c r="CN728"/>
      <c r="CO728"/>
      <c r="CP728"/>
      <c r="CQ728"/>
      <c r="CR728"/>
      <c r="CS728"/>
      <c r="CT728"/>
      <c r="CU728"/>
      <c r="CV728"/>
      <c r="CW728"/>
      <c r="CX728"/>
      <c r="CY728"/>
      <c r="CZ728"/>
      <c r="DA728"/>
      <c r="DB728"/>
      <c r="DC728"/>
      <c r="DD728"/>
      <c r="DE728"/>
      <c r="DF728"/>
      <c r="DG728"/>
      <c r="DH728"/>
      <c r="DI728"/>
      <c r="DJ728"/>
      <c r="DK728"/>
      <c r="DL728"/>
      <c r="DM728"/>
      <c r="DN728"/>
      <c r="DO728"/>
      <c r="DP728"/>
      <c r="DQ728"/>
      <c r="DR728"/>
      <c r="DS728"/>
      <c r="DT728"/>
      <c r="DU728"/>
      <c r="DV728"/>
      <c r="DW728"/>
      <c r="DX728"/>
      <c r="DY728"/>
      <c r="DZ728"/>
      <c r="EA728"/>
      <c r="EB728"/>
      <c r="EC728"/>
      <c r="ED728"/>
      <c r="EE728"/>
      <c r="EF728"/>
      <c r="EG728"/>
      <c r="EH728"/>
      <c r="EI728"/>
      <c r="EJ728"/>
      <c r="EK728"/>
      <c r="EL728"/>
      <c r="EM728"/>
      <c r="EN728"/>
      <c r="EO728"/>
      <c r="EP728"/>
      <c r="EQ728"/>
      <c r="ER728"/>
      <c r="ES728"/>
      <c r="ET728"/>
      <c r="EU728"/>
      <c r="EV728"/>
      <c r="EW728"/>
      <c r="EX728"/>
      <c r="EY728"/>
      <c r="EZ728"/>
      <c r="FA728"/>
      <c r="FB728"/>
      <c r="FC728"/>
      <c r="FD728"/>
      <c r="FE728"/>
      <c r="FF728"/>
      <c r="FG728"/>
      <c r="FH728"/>
      <c r="FI728"/>
      <c r="FJ728"/>
      <c r="FK728"/>
      <c r="FL728"/>
      <c r="FM728"/>
      <c r="FN728"/>
      <c r="FO728"/>
      <c r="FP728"/>
      <c r="FQ728"/>
      <c r="FR728"/>
      <c r="FS728"/>
      <c r="FT728"/>
      <c r="FU728"/>
      <c r="FV728"/>
      <c r="FW728"/>
      <c r="FX728"/>
      <c r="FY728"/>
      <c r="FZ728"/>
      <c r="GA728"/>
      <c r="GB728"/>
      <c r="GC728"/>
      <c r="GD728"/>
      <c r="GE728"/>
      <c r="GF728"/>
      <c r="GG728"/>
      <c r="GH728"/>
      <c r="GI728"/>
      <c r="GJ728"/>
      <c r="GK728"/>
      <c r="GL728"/>
      <c r="GM728"/>
      <c r="GN728"/>
      <c r="GO728"/>
      <c r="GP728"/>
      <c r="GQ728"/>
      <c r="GR728"/>
      <c r="GS728"/>
      <c r="GT728"/>
      <c r="GU728"/>
      <c r="GV728"/>
      <c r="GW728"/>
      <c r="GX728"/>
      <c r="GY728"/>
      <c r="GZ728"/>
      <c r="HA728"/>
      <c r="HB728"/>
      <c r="HC728"/>
      <c r="HD728"/>
      <c r="HE728"/>
      <c r="HF728"/>
      <c r="HG728"/>
      <c r="HH728"/>
      <c r="HI728"/>
      <c r="HJ728"/>
      <c r="HK728"/>
      <c r="HL728"/>
      <c r="HM728"/>
      <c r="HN728"/>
      <c r="HO728"/>
      <c r="HP728"/>
      <c r="HQ728"/>
      <c r="HR728"/>
      <c r="HS728"/>
      <c r="HT728"/>
      <c r="HU728"/>
      <c r="HV728"/>
      <c r="HW728"/>
      <c r="HX728"/>
      <c r="HY728"/>
      <c r="HZ728"/>
      <c r="IA728"/>
      <c r="IB728"/>
      <c r="IC728"/>
      <c r="ID728"/>
      <c r="IE728"/>
      <c r="IF728"/>
      <c r="IG728"/>
      <c r="IH728"/>
      <c r="II728"/>
      <c r="IJ728"/>
      <c r="IK728"/>
      <c r="IL728"/>
      <c r="IM728"/>
      <c r="IN728"/>
      <c r="IO728"/>
      <c r="IP728"/>
      <c r="IQ728"/>
      <c r="IR728"/>
      <c r="IS728"/>
      <c r="IT728"/>
      <c r="IU728"/>
      <c r="IV728"/>
    </row>
    <row r="729" spans="1:256" s="5" customFormat="1" hidden="1" outlineLevel="2">
      <c r="A729" s="20"/>
      <c r="B729" s="20"/>
      <c r="C729" s="38"/>
      <c r="D729" s="641"/>
      <c r="E729" s="287">
        <v>1</v>
      </c>
      <c r="F729" s="40"/>
      <c r="G729" s="312"/>
      <c r="H729" s="168">
        <f>IF(A20taxstdlife="n/a","n/a",IF(H$3&gt;(A20taxstdlife+$E729),((Input!$G$162+Input!$G$128)*$G$7)-SUM($G729:G729),((Input!$G$162+Input!$G$128)*$G$7)/A20taxstdlife))</f>
        <v>0.74860136126530374</v>
      </c>
      <c r="I729" s="168">
        <f>IF(A20taxstdlife="n/a","n/a",IF(I$3&gt;(A20taxstdlife+$E729),((Input!$G$162+Input!$G$128)*$G$7)-SUM($G729:H729),((Input!$G$162+Input!$G$128)*$G$7)/A20taxstdlife))</f>
        <v>0.74860136126530374</v>
      </c>
      <c r="J729" s="168">
        <f>IF(A20taxstdlife="n/a","n/a",IF(J$3&gt;(A20taxstdlife+$E729),((Input!$G$162+Input!$G$128)*$G$7)-SUM($G729:I729),((Input!$G$162+Input!$G$128)*$G$7)/A20taxstdlife))</f>
        <v>0.74860136126530374</v>
      </c>
      <c r="K729" s="168">
        <f>IF(A20taxstdlife="n/a","n/a",IF(K$3&gt;(A20taxstdlife+$E729),((Input!$G$162+Input!$G$128)*$G$7)-SUM($G729:J729),((Input!$G$162+Input!$G$128)*$G$7)/A20taxstdlife))</f>
        <v>0.74860136126530374</v>
      </c>
      <c r="L729" s="168">
        <f>IF(A20taxstdlife="n/a","n/a",IF(L$3&gt;(A20taxstdlife+$E729),((Input!$G$162+Input!$G$128)*$G$7)-SUM($G729:K729),((Input!$G$162+Input!$G$128)*$G$7)/A20taxstdlife))</f>
        <v>0.74860136126530374</v>
      </c>
      <c r="M729" s="168">
        <f>IF(A20taxstdlife="n/a","n/a",IF(M$3&gt;(A20taxstdlife+$E729),((Input!$G$162+Input!$G$128)*$G$7)-SUM($G729:L729),((Input!$G$162+Input!$G$128)*$G$7)/A20taxstdlife))</f>
        <v>0.74860136126530374</v>
      </c>
      <c r="N729" s="168">
        <f>IF(A20taxstdlife="n/a","n/a",IF(N$3&gt;(A20taxstdlife+$E729),((Input!$G$162+Input!$G$128)*$G$7)-SUM($G729:M729),((Input!$G$162+Input!$G$128)*$G$7)/A20taxstdlife))</f>
        <v>0.74860136126530374</v>
      </c>
      <c r="O729" s="168">
        <f>IF(A20taxstdlife="n/a","n/a",IF(O$3&gt;(A20taxstdlife+$E729),((Input!$G$162+Input!$G$128)*$G$7)-SUM($G729:N729),((Input!$G$162+Input!$G$128)*$G$7)/A20taxstdlife))</f>
        <v>0.74860136126530374</v>
      </c>
      <c r="P729" s="168">
        <f>IF(A20taxstdlife="n/a","n/a",IF(P$3&gt;(A20taxstdlife+$E729),((Input!$G$162+Input!$G$128)*$G$7)-SUM($G729:O729),((Input!$G$162+Input!$G$128)*$G$7)/A20taxstdlife))</f>
        <v>0.74860136126530374</v>
      </c>
      <c r="Q729" s="168">
        <f>IF(A20taxstdlife="n/a","n/a",IF(Q$3&gt;(A20taxstdlife+$E729),((Input!$G$162+Input!$G$128)*$G$7)-SUM($G729:P729),((Input!$G$162+Input!$G$128)*$G$7)/A20taxstdlife))</f>
        <v>0.74860136126530374</v>
      </c>
      <c r="R729" s="168">
        <f>IF(A20taxstdlife="n/a","n/a",IF(R$3&gt;(A20taxstdlife+$E729),((Input!$G$162+Input!$G$128)*$G$7)-SUM($G729:Q729),((Input!$G$162+Input!$G$128)*$G$7)/A20taxstdlife))</f>
        <v>0.74860136126530374</v>
      </c>
      <c r="S729" s="168">
        <f>IF(A20taxstdlife="n/a","n/a",IF(S$3&gt;(A20taxstdlife+$E729),((Input!$G$162+Input!$G$128)*$G$7)-SUM($G729:R729),((Input!$G$162+Input!$G$128)*$G$7)/A20taxstdlife))</f>
        <v>0.74860136126530374</v>
      </c>
      <c r="T729" s="168">
        <f>IF(A20taxstdlife="n/a","n/a",IF(T$3&gt;(A20taxstdlife+$E729),((Input!$G$162+Input!$G$128)*$G$7)-SUM($G729:S729),((Input!$G$162+Input!$G$128)*$G$7)/A20taxstdlife))</f>
        <v>0.74860136126530374</v>
      </c>
      <c r="U729" s="168">
        <f>IF(A20taxstdlife="n/a","n/a",IF(U$3&gt;(A20taxstdlife+$E729),((Input!$G$162+Input!$G$128)*$G$7)-SUM($G729:T729),((Input!$G$162+Input!$G$128)*$G$7)/A20taxstdlife))</f>
        <v>0.74860136126530374</v>
      </c>
      <c r="V729" s="168">
        <f>IF(A20taxstdlife="n/a","n/a",IF(V$3&gt;(A20taxstdlife+$E729),((Input!$G$162+Input!$G$128)*$G$7)-SUM($G729:U729),((Input!$G$162+Input!$G$128)*$G$7)/A20taxstdlife))</f>
        <v>0.74860136126530374</v>
      </c>
      <c r="W729" s="168">
        <f>IF(A20taxstdlife="n/a","n/a",IF(W$3&gt;(A20taxstdlife+$E729),((Input!$G$162+Input!$G$128)*$G$7)-SUM($G729:V729),((Input!$G$162+Input!$G$128)*$G$7)/A20taxstdlife))</f>
        <v>0.74860136126530374</v>
      </c>
      <c r="X729" s="168">
        <f>IF(A20taxstdlife="n/a","n/a",IF(X$3&gt;(A20taxstdlife+$E729),((Input!$G$162+Input!$G$128)*$G$7)-SUM($G729:W729),((Input!$G$162+Input!$G$128)*$G$7)/A20taxstdlife))</f>
        <v>0.74860136126530374</v>
      </c>
      <c r="Y729" s="168">
        <f>IF(A20taxstdlife="n/a","n/a",IF(Y$3&gt;(A20taxstdlife+$E729),((Input!$G$162+Input!$G$128)*$G$7)-SUM($G729:X729),((Input!$G$162+Input!$G$128)*$G$7)/A20taxstdlife))</f>
        <v>0.74860136126530374</v>
      </c>
      <c r="Z729" s="168">
        <f>IF(A20taxstdlife="n/a","n/a",IF(Z$3&gt;(A20taxstdlife+$E729),((Input!$G$162+Input!$G$128)*$G$7)-SUM($G729:Y729),((Input!$G$162+Input!$G$128)*$G$7)/A20taxstdlife))</f>
        <v>0.74860136126530374</v>
      </c>
      <c r="AA729" s="168">
        <f>IF(A20taxstdlife="n/a","n/a",IF(AA$3&gt;(A20taxstdlife+$E729),((Input!$G$162+Input!$G$128)*$G$7)-SUM($G729:Z729),((Input!$G$162+Input!$G$128)*$G$7)/A20taxstdlife))</f>
        <v>0.74860136126530374</v>
      </c>
      <c r="AB729" s="168">
        <f>IF(A20taxstdlife="n/a","n/a",IF(AB$3&gt;(A20taxstdlife+$E729),((Input!$G$162+Input!$G$128)*$G$7)-SUM($G729:AA729),((Input!$G$162+Input!$G$128)*$G$7)/A20taxstdlife))</f>
        <v>0.74860136126530374</v>
      </c>
      <c r="AC729" s="168">
        <f>IF(A20taxstdlife="n/a","n/a",IF(AC$3&gt;(A20taxstdlife+$E729),((Input!$G$162+Input!$G$128)*$G$7)-SUM($G729:AB729),((Input!$G$162+Input!$G$128)*$G$7)/A20taxstdlife))</f>
        <v>0.74860136126530374</v>
      </c>
      <c r="AD729" s="168">
        <f>IF(A20taxstdlife="n/a","n/a",IF(AD$3&gt;(A20taxstdlife+$E729),((Input!$G$162+Input!$G$128)*$G$7)-SUM($G729:AC729),((Input!$G$162+Input!$G$128)*$G$7)/A20taxstdlife))</f>
        <v>0.74860136126530374</v>
      </c>
      <c r="AE729" s="168">
        <f>IF(A20taxstdlife="n/a","n/a",IF(AE$3&gt;(A20taxstdlife+$E729),((Input!$G$162+Input!$G$128)*$G$7)-SUM($G729:AD729),((Input!$G$162+Input!$G$128)*$G$7)/A20taxstdlife))</f>
        <v>0.74860136126530374</v>
      </c>
      <c r="AF729" s="168">
        <f>IF(A20taxstdlife="n/a","n/a",IF(AF$3&gt;(A20taxstdlife+$E729),((Input!$G$162+Input!$G$128)*$G$7)-SUM($G729:AE729),((Input!$G$162+Input!$G$128)*$G$7)/A20taxstdlife))</f>
        <v>0.74860136126530374</v>
      </c>
      <c r="AG729" s="168">
        <f>IF(A20taxstdlife="n/a","n/a",IF(AG$3&gt;(A20taxstdlife+$E729),((Input!$G$162+Input!$G$128)*$G$7)-SUM($G729:AF729),((Input!$G$162+Input!$G$128)*$G$7)/A20taxstdlife))</f>
        <v>0.74860136126530374</v>
      </c>
      <c r="AH729" s="168">
        <f>IF(A20taxstdlife="n/a","n/a",IF(AH$3&gt;(A20taxstdlife+$E729),((Input!$G$162+Input!$G$128)*$G$7)-SUM($G729:AG729),((Input!$G$162+Input!$G$128)*$G$7)/A20taxstdlife))</f>
        <v>0.74860136126530374</v>
      </c>
      <c r="AI729" s="168">
        <f>IF(A20taxstdlife="n/a","n/a",IF(AI$3&gt;(A20taxstdlife+$E729),((Input!$G$162+Input!$G$128)*$G$7)-SUM($G729:AH729),((Input!$G$162+Input!$G$128)*$G$7)/A20taxstdlife))</f>
        <v>0.74860136126530374</v>
      </c>
      <c r="AJ729" s="168">
        <f>IF(A20taxstdlife="n/a","n/a",IF(AJ$3&gt;(A20taxstdlife+$E729),((Input!$G$162+Input!$G$128)*$G$7)-SUM($G729:AI729),((Input!$G$162+Input!$G$128)*$G$7)/A20taxstdlife))</f>
        <v>0.74860136126530374</v>
      </c>
      <c r="AK729" s="168">
        <f>IF(A20taxstdlife="n/a","n/a",IF(AK$3&gt;(A20taxstdlife+$E729),((Input!$G$162+Input!$G$128)*$G$7)-SUM($G729:AJ729),((Input!$G$162+Input!$G$128)*$G$7)/A20taxstdlife))</f>
        <v>0.74860136126530374</v>
      </c>
      <c r="AL729" s="168">
        <f>IF(A20taxstdlife="n/a","n/a",IF(AL$3&gt;(A20taxstdlife+$E729),((Input!$G$162+Input!$G$128)*$G$7)-SUM($G729:AK729),((Input!$G$162+Input!$G$128)*$G$7)/A20taxstdlife))</f>
        <v>0.74860136126530374</v>
      </c>
      <c r="AM729" s="168">
        <f>IF(A20taxstdlife="n/a","n/a",IF(AM$3&gt;(A20taxstdlife+$E729),((Input!$G$162+Input!$G$128)*$G$7)-SUM($G729:AL729),((Input!$G$162+Input!$G$128)*$G$7)/A20taxstdlife))</f>
        <v>0.74860136126530374</v>
      </c>
      <c r="AN729" s="168">
        <f>IF(A20taxstdlife="n/a","n/a",IF(AN$3&gt;(A20taxstdlife+$E729),((Input!$G$162+Input!$G$128)*$G$7)-SUM($G729:AM729),((Input!$G$162+Input!$G$128)*$G$7)/A20taxstdlife))</f>
        <v>0.74860136126530374</v>
      </c>
      <c r="AO729" s="168">
        <f>IF(A20taxstdlife="n/a","n/a",IF(AO$3&gt;(A20taxstdlife+$E729),((Input!$G$162+Input!$G$128)*$G$7)-SUM($G729:AN729),((Input!$G$162+Input!$G$128)*$G$7)/A20taxstdlife))</f>
        <v>0.74860136126530374</v>
      </c>
      <c r="AP729" s="168">
        <f>IF(A20taxstdlife="n/a","n/a",IF(AP$3&gt;(A20taxstdlife+$E729),((Input!$G$162+Input!$G$128)*$G$7)-SUM($G729:AO729),((Input!$G$162+Input!$G$128)*$G$7)/A20taxstdlife))</f>
        <v>0.74860136126530374</v>
      </c>
      <c r="AQ729" s="168">
        <f>IF(A20taxstdlife="n/a","n/a",IF(AQ$3&gt;(A20taxstdlife+$E729),((Input!$G$162+Input!$G$128)*$G$7)-SUM($G729:AP729),((Input!$G$162+Input!$G$128)*$G$7)/A20taxstdlife))</f>
        <v>0.74860136126530374</v>
      </c>
      <c r="AR729" s="168">
        <f>IF(A20taxstdlife="n/a","n/a",IF(AR$3&gt;(A20taxstdlife+$E729),((Input!$G$162+Input!$G$128)*$G$7)-SUM($G729:AQ729),((Input!$G$162+Input!$G$128)*$G$7)/A20taxstdlife))</f>
        <v>0.74860136126530374</v>
      </c>
      <c r="AS729" s="168">
        <f>IF(A20taxstdlife="n/a","n/a",IF(AS$3&gt;(A20taxstdlife+$E729),((Input!$G$162+Input!$G$128)*$G$7)-SUM($G729:AR729),((Input!$G$162+Input!$G$128)*$G$7)/A20taxstdlife))</f>
        <v>0.74860136126530374</v>
      </c>
      <c r="AT729" s="168">
        <f>IF(A20taxstdlife="n/a","n/a",IF(AT$3&gt;(A20taxstdlife+$E729),((Input!$G$162+Input!$G$128)*$G$7)-SUM($G729:AS729),((Input!$G$162+Input!$G$128)*$G$7)/A20taxstdlife))</f>
        <v>0.74860136126530374</v>
      </c>
      <c r="AU729" s="168">
        <f>IF(A20taxstdlife="n/a","n/a",IF(AU$3&gt;(A20taxstdlife+$E729),((Input!$G$162+Input!$G$128)*$G$7)-SUM($G729:AT729),((Input!$G$162+Input!$G$128)*$G$7)/A20taxstdlife))</f>
        <v>0.74860136126530374</v>
      </c>
      <c r="AV729" s="168">
        <f>IF(A20taxstdlife="n/a","n/a",IF(AV$3&gt;(A20taxstdlife+$E729),((Input!$G$162+Input!$G$128)*$G$7)-SUM($G729:AU729),((Input!$G$162+Input!$G$128)*$G$7)/A20taxstdlife))</f>
        <v>-2.4868995751603507E-14</v>
      </c>
      <c r="AW729" s="168">
        <f>IF(A20taxstdlife="n/a","n/a",IF(AW$3&gt;(A20taxstdlife+$E729),((Input!$G$162+Input!$G$128)*$G$7)-SUM($G729:AV729),((Input!$G$162+Input!$G$128)*$G$7)/A20taxstdlife))</f>
        <v>0</v>
      </c>
      <c r="AX729" s="168">
        <f>IF(A20taxstdlife="n/a","n/a",IF(AX$3&gt;(A20taxstdlife+$E729),((Input!$G$162+Input!$G$128)*$G$7)-SUM($G729:AW729),((Input!$G$162+Input!$G$128)*$G$7)/A20taxstdlife))</f>
        <v>0</v>
      </c>
      <c r="AY729" s="168">
        <f>IF(A20taxstdlife="n/a","n/a",IF(AY$3&gt;(A20taxstdlife+$E729),((Input!$G$162+Input!$G$128)*$G$7)-SUM($G729:AX729),((Input!$G$162+Input!$G$128)*$G$7)/A20taxstdlife))</f>
        <v>0</v>
      </c>
      <c r="AZ729" s="168">
        <f>IF(A20taxstdlife="n/a","n/a",IF(AZ$3&gt;(A20taxstdlife+$E729),((Input!$G$162+Input!$G$128)*$G$7)-SUM($G729:AY729),((Input!$G$162+Input!$G$128)*$G$7)/A20taxstdlife))</f>
        <v>0</v>
      </c>
      <c r="BA729" s="168">
        <f>IF(A20taxstdlife="n/a","n/a",IF(BA$3&gt;(A20taxstdlife+$E729),((Input!$G$162+Input!$G$128)*$G$7)-SUM($G729:AZ729),((Input!$G$162+Input!$G$128)*$G$7)/A20taxstdlife))</f>
        <v>0</v>
      </c>
      <c r="BB729" s="168">
        <f>IF(A20taxstdlife="n/a","n/a",IF(BB$3&gt;(A20taxstdlife+$E729),((Input!$G$162+Input!$G$128)*$G$7)-SUM($G729:BA729),((Input!$G$162+Input!$G$128)*$G$7)/A20taxstdlife))</f>
        <v>0</v>
      </c>
      <c r="BC729" s="168">
        <f>IF(A20taxstdlife="n/a","n/a",IF(BC$3&gt;(A20taxstdlife+$E729),((Input!$G$162+Input!$G$128)*$G$7)-SUM($G729:BB729),((Input!$G$162+Input!$G$128)*$G$7)/A20taxstdlife))</f>
        <v>0</v>
      </c>
      <c r="BD729" s="168">
        <f>IF(A20taxstdlife="n/a","n/a",IF(BD$3&gt;(A20taxstdlife+$E729),((Input!$G$162+Input!$G$128)*$G$7)-SUM($G729:BC729),((Input!$G$162+Input!$G$128)*$G$7)/A20taxstdlife))</f>
        <v>0</v>
      </c>
      <c r="BE729" s="168">
        <f>IF(A20taxstdlife="n/a","n/a",IF(BE$3&gt;(A20taxstdlife+$E729),((Input!$G$162+Input!$G$128)*$G$7)-SUM($G729:BD729),((Input!$G$162+Input!$G$128)*$G$7)/A20taxstdlife))</f>
        <v>0</v>
      </c>
      <c r="BF729" s="168">
        <f>IF(A20taxstdlife="n/a","n/a",IF(BF$3&gt;(A20taxstdlife+$E729),((Input!$G$162+Input!$G$128)*$G$7)-SUM($G729:BE729),((Input!$G$162+Input!$G$128)*$G$7)/A20taxstdlife))</f>
        <v>0</v>
      </c>
      <c r="BG729" s="168">
        <f>IF(A20taxstdlife="n/a","n/a",IF(BG$3&gt;(A20taxstdlife+$E729),((Input!$G$162+Input!$G$128)*$G$7)-SUM($G729:BF729),((Input!$G$162+Input!$G$128)*$G$7)/A20taxstdlife))</f>
        <v>0</v>
      </c>
      <c r="BH729" s="168">
        <f>IF(A20taxstdlife="n/a","n/a",IF(BH$3&gt;(A20taxstdlife+$E729),((Input!$G$162+Input!$G$128)*$G$7)-SUM($G729:BG729),((Input!$G$162+Input!$G$128)*$G$7)/A20taxstdlife))</f>
        <v>0</v>
      </c>
      <c r="BI729" s="168">
        <f>IF(A20taxstdlife="n/a","n/a",IF(BI$3&gt;(A20taxstdlife+$E729),((Input!$G$162+Input!$G$128)*$G$7)-SUM($G729:BH729),((Input!$G$162+Input!$G$128)*$G$7)/A20taxstdlife))</f>
        <v>0</v>
      </c>
      <c r="BJ729" s="20"/>
      <c r="BK729" s="20"/>
      <c r="BL729"/>
      <c r="BM729"/>
      <c r="BN729"/>
      <c r="BO729"/>
      <c r="BP729"/>
      <c r="BQ729"/>
      <c r="BR729"/>
      <c r="BS729"/>
      <c r="BT729"/>
      <c r="BU729"/>
      <c r="BV729"/>
      <c r="BW729"/>
      <c r="BX729"/>
      <c r="BY729"/>
      <c r="BZ729"/>
      <c r="CA729"/>
      <c r="CB729"/>
      <c r="CC729"/>
      <c r="CD729"/>
      <c r="CE729"/>
      <c r="CF729"/>
      <c r="CG729"/>
      <c r="CH729"/>
      <c r="CI729"/>
      <c r="CJ729"/>
      <c r="CK729"/>
      <c r="CL729"/>
      <c r="CM729"/>
      <c r="CN729"/>
      <c r="CO729"/>
      <c r="CP729"/>
      <c r="CQ729"/>
      <c r="CR729"/>
      <c r="CS729"/>
      <c r="CT729"/>
      <c r="CU729"/>
      <c r="CV729"/>
      <c r="CW729"/>
      <c r="CX729"/>
      <c r="CY729"/>
      <c r="CZ729"/>
      <c r="DA729"/>
      <c r="DB729"/>
      <c r="DC729"/>
      <c r="DD729"/>
      <c r="DE729"/>
      <c r="DF729"/>
      <c r="DG729"/>
      <c r="DH729"/>
      <c r="DI729"/>
      <c r="DJ729"/>
      <c r="DK729"/>
      <c r="DL729"/>
      <c r="DM729"/>
      <c r="DN729"/>
      <c r="DO729"/>
      <c r="DP729"/>
      <c r="DQ729"/>
      <c r="DR729"/>
      <c r="DS729"/>
      <c r="DT729"/>
      <c r="DU729"/>
      <c r="DV729"/>
      <c r="DW729"/>
      <c r="DX729"/>
      <c r="DY729"/>
      <c r="DZ729"/>
      <c r="EA729"/>
      <c r="EB729"/>
      <c r="EC729"/>
      <c r="ED729"/>
      <c r="EE729"/>
      <c r="EF729"/>
      <c r="EG729"/>
      <c r="EH729"/>
      <c r="EI729"/>
      <c r="EJ729"/>
      <c r="EK729"/>
      <c r="EL729"/>
      <c r="EM729"/>
      <c r="EN729"/>
      <c r="EO729"/>
      <c r="EP729"/>
      <c r="EQ729"/>
      <c r="ER729"/>
      <c r="ES729"/>
      <c r="ET729"/>
      <c r="EU729"/>
      <c r="EV729"/>
      <c r="EW729"/>
      <c r="EX729"/>
      <c r="EY729"/>
      <c r="EZ729"/>
      <c r="FA729"/>
      <c r="FB729"/>
      <c r="FC729"/>
      <c r="FD729"/>
      <c r="FE729"/>
      <c r="FF729"/>
      <c r="FG729"/>
      <c r="FH729"/>
      <c r="FI729"/>
      <c r="FJ729"/>
      <c r="FK729"/>
      <c r="FL729"/>
      <c r="FM729"/>
      <c r="FN729"/>
      <c r="FO729"/>
      <c r="FP729"/>
      <c r="FQ729"/>
      <c r="FR729"/>
      <c r="FS729"/>
      <c r="FT729"/>
      <c r="FU729"/>
      <c r="FV729"/>
      <c r="FW729"/>
      <c r="FX729"/>
      <c r="FY729"/>
      <c r="FZ729"/>
      <c r="GA729"/>
      <c r="GB729"/>
      <c r="GC729"/>
      <c r="GD729"/>
      <c r="GE729"/>
      <c r="GF729"/>
      <c r="GG729"/>
      <c r="GH729"/>
      <c r="GI729"/>
      <c r="GJ729"/>
      <c r="GK729"/>
      <c r="GL729"/>
      <c r="GM729"/>
      <c r="GN729"/>
      <c r="GO729"/>
      <c r="GP729"/>
      <c r="GQ729"/>
      <c r="GR729"/>
      <c r="GS729"/>
      <c r="GT729"/>
      <c r="GU729"/>
      <c r="GV729"/>
      <c r="GW729"/>
      <c r="GX729"/>
      <c r="GY729"/>
      <c r="GZ729"/>
      <c r="HA729"/>
      <c r="HB729"/>
      <c r="HC729"/>
      <c r="HD729"/>
      <c r="HE729"/>
      <c r="HF729"/>
      <c r="HG729"/>
      <c r="HH729"/>
      <c r="HI729"/>
      <c r="HJ729"/>
      <c r="HK729"/>
      <c r="HL729"/>
      <c r="HM729"/>
      <c r="HN729"/>
      <c r="HO729"/>
      <c r="HP729"/>
      <c r="HQ729"/>
      <c r="HR729"/>
      <c r="HS729"/>
      <c r="HT729"/>
      <c r="HU729"/>
      <c r="HV729"/>
      <c r="HW729"/>
      <c r="HX729"/>
      <c r="HY729"/>
      <c r="HZ729"/>
      <c r="IA729"/>
      <c r="IB729"/>
      <c r="IC729"/>
      <c r="ID729"/>
      <c r="IE729"/>
      <c r="IF729"/>
      <c r="IG729"/>
      <c r="IH729"/>
      <c r="II729"/>
      <c r="IJ729"/>
      <c r="IK729"/>
      <c r="IL729"/>
      <c r="IM729"/>
      <c r="IN729"/>
      <c r="IO729"/>
      <c r="IP729"/>
      <c r="IQ729"/>
      <c r="IR729"/>
      <c r="IS729"/>
      <c r="IT729"/>
      <c r="IU729"/>
      <c r="IV729"/>
    </row>
    <row r="730" spans="1:256" s="5" customFormat="1" hidden="1" outlineLevel="2">
      <c r="A730" s="20"/>
      <c r="B730" s="20"/>
      <c r="C730" s="38"/>
      <c r="D730" s="641"/>
      <c r="E730" s="287">
        <v>2</v>
      </c>
      <c r="F730" s="40"/>
      <c r="G730" s="313"/>
      <c r="H730" s="314"/>
      <c r="I730" s="168">
        <f>IF(A20taxstdlife="n/a","n/a",IF(I$3&gt;(A20taxstdlife+$E730),((Input!$H$162+Input!$H$128)*$H$7)-SUM($H730:H730),((Input!$H$162+Input!$H$128)*$H$7)/A20taxstdlife))</f>
        <v>1.3754671970318852</v>
      </c>
      <c r="J730" s="168">
        <f>IF(A20taxstdlife="n/a","n/a",IF(J$3&gt;(A20taxstdlife+$E730),((Input!$H$162+Input!$H$128)*$H$7)-SUM($H730:I730),((Input!$H$162+Input!$H$128)*$H$7)/A20taxstdlife))</f>
        <v>1.3754671970318852</v>
      </c>
      <c r="K730" s="168">
        <f>IF(A20taxstdlife="n/a","n/a",IF(K$3&gt;(A20taxstdlife+$E730),((Input!$H$162+Input!$H$128)*$H$7)-SUM($H730:J730),((Input!$H$162+Input!$H$128)*$H$7)/A20taxstdlife))</f>
        <v>1.3754671970318852</v>
      </c>
      <c r="L730" s="168">
        <f>IF(A20taxstdlife="n/a","n/a",IF(L$3&gt;(A20taxstdlife+$E730),((Input!$H$162+Input!$H$128)*$H$7)-SUM($H730:K730),((Input!$H$162+Input!$H$128)*$H$7)/A20taxstdlife))</f>
        <v>1.3754671970318852</v>
      </c>
      <c r="M730" s="168">
        <f>IF(A20taxstdlife="n/a","n/a",IF(M$3&gt;(A20taxstdlife+$E730),((Input!$H$162+Input!$H$128)*$H$7)-SUM($H730:L730),((Input!$H$162+Input!$H$128)*$H$7)/A20taxstdlife))</f>
        <v>1.3754671970318852</v>
      </c>
      <c r="N730" s="168">
        <f>IF(A20taxstdlife="n/a","n/a",IF(N$3&gt;(A20taxstdlife+$E730),((Input!$H$162+Input!$H$128)*$H$7)-SUM($H730:M730),((Input!$H$162+Input!$H$128)*$H$7)/A20taxstdlife))</f>
        <v>1.3754671970318852</v>
      </c>
      <c r="O730" s="168">
        <f>IF(A20taxstdlife="n/a","n/a",IF(O$3&gt;(A20taxstdlife+$E730),((Input!$H$162+Input!$H$128)*$H$7)-SUM($H730:N730),((Input!$H$162+Input!$H$128)*$H$7)/A20taxstdlife))</f>
        <v>1.3754671970318852</v>
      </c>
      <c r="P730" s="168">
        <f>IF(A20taxstdlife="n/a","n/a",IF(P$3&gt;(A20taxstdlife+$E730),((Input!$H$162+Input!$H$128)*$H$7)-SUM($H730:O730),((Input!$H$162+Input!$H$128)*$H$7)/A20taxstdlife))</f>
        <v>1.3754671970318852</v>
      </c>
      <c r="Q730" s="168">
        <f>IF(A20taxstdlife="n/a","n/a",IF(Q$3&gt;(A20taxstdlife+$E730),((Input!$H$162+Input!$H$128)*$H$7)-SUM($H730:P730),((Input!$H$162+Input!$H$128)*$H$7)/A20taxstdlife))</f>
        <v>1.3754671970318852</v>
      </c>
      <c r="R730" s="168">
        <f>IF(A20taxstdlife="n/a","n/a",IF(R$3&gt;(A20taxstdlife+$E730),((Input!$H$162+Input!$H$128)*$H$7)-SUM($H730:Q730),((Input!$H$162+Input!$H$128)*$H$7)/A20taxstdlife))</f>
        <v>1.3754671970318852</v>
      </c>
      <c r="S730" s="168">
        <f>IF(A20taxstdlife="n/a","n/a",IF(S$3&gt;(A20taxstdlife+$E730),((Input!$H$162+Input!$H$128)*$H$7)-SUM($H730:R730),((Input!$H$162+Input!$H$128)*$H$7)/A20taxstdlife))</f>
        <v>1.3754671970318852</v>
      </c>
      <c r="T730" s="168">
        <f>IF(A20taxstdlife="n/a","n/a",IF(T$3&gt;(A20taxstdlife+$E730),((Input!$H$162+Input!$H$128)*$H$7)-SUM($H730:S730),((Input!$H$162+Input!$H$128)*$H$7)/A20taxstdlife))</f>
        <v>1.3754671970318852</v>
      </c>
      <c r="U730" s="168">
        <f>IF(A20taxstdlife="n/a","n/a",IF(U$3&gt;(A20taxstdlife+$E730),((Input!$H$162+Input!$H$128)*$H$7)-SUM($H730:T730),((Input!$H$162+Input!$H$128)*$H$7)/A20taxstdlife))</f>
        <v>1.3754671970318852</v>
      </c>
      <c r="V730" s="168">
        <f>IF(A20taxstdlife="n/a","n/a",IF(V$3&gt;(A20taxstdlife+$E730),((Input!$H$162+Input!$H$128)*$H$7)-SUM($H730:U730),((Input!$H$162+Input!$H$128)*$H$7)/A20taxstdlife))</f>
        <v>1.3754671970318852</v>
      </c>
      <c r="W730" s="168">
        <f>IF(A20taxstdlife="n/a","n/a",IF(W$3&gt;(A20taxstdlife+$E730),((Input!$H$162+Input!$H$128)*$H$7)-SUM($H730:V730),((Input!$H$162+Input!$H$128)*$H$7)/A20taxstdlife))</f>
        <v>1.3754671970318852</v>
      </c>
      <c r="X730" s="168">
        <f>IF(A20taxstdlife="n/a","n/a",IF(X$3&gt;(A20taxstdlife+$E730),((Input!$H$162+Input!$H$128)*$H$7)-SUM($H730:W730),((Input!$H$162+Input!$H$128)*$H$7)/A20taxstdlife))</f>
        <v>1.3754671970318852</v>
      </c>
      <c r="Y730" s="168">
        <f>IF(A20taxstdlife="n/a","n/a",IF(Y$3&gt;(A20taxstdlife+$E730),((Input!$H$162+Input!$H$128)*$H$7)-SUM($H730:X730),((Input!$H$162+Input!$H$128)*$H$7)/A20taxstdlife))</f>
        <v>1.3754671970318852</v>
      </c>
      <c r="Z730" s="168">
        <f>IF(A20taxstdlife="n/a","n/a",IF(Z$3&gt;(A20taxstdlife+$E730),((Input!$H$162+Input!$H$128)*$H$7)-SUM($H730:Y730),((Input!$H$162+Input!$H$128)*$H$7)/A20taxstdlife))</f>
        <v>1.3754671970318852</v>
      </c>
      <c r="AA730" s="168">
        <f>IF(A20taxstdlife="n/a","n/a",IF(AA$3&gt;(A20taxstdlife+$E730),((Input!$H$162+Input!$H$128)*$H$7)-SUM($H730:Z730),((Input!$H$162+Input!$H$128)*$H$7)/A20taxstdlife))</f>
        <v>1.3754671970318852</v>
      </c>
      <c r="AB730" s="168">
        <f>IF(A20taxstdlife="n/a","n/a",IF(AB$3&gt;(A20taxstdlife+$E730),((Input!$H$162+Input!$H$128)*$H$7)-SUM($H730:AA730),((Input!$H$162+Input!$H$128)*$H$7)/A20taxstdlife))</f>
        <v>1.3754671970318852</v>
      </c>
      <c r="AC730" s="168">
        <f>IF(A20taxstdlife="n/a","n/a",IF(AC$3&gt;(A20taxstdlife+$E730),((Input!$H$162+Input!$H$128)*$H$7)-SUM($H730:AB730),((Input!$H$162+Input!$H$128)*$H$7)/A20taxstdlife))</f>
        <v>1.3754671970318852</v>
      </c>
      <c r="AD730" s="168">
        <f>IF(A20taxstdlife="n/a","n/a",IF(AD$3&gt;(A20taxstdlife+$E730),((Input!$H$162+Input!$H$128)*$H$7)-SUM($H730:AC730),((Input!$H$162+Input!$H$128)*$H$7)/A20taxstdlife))</f>
        <v>1.3754671970318852</v>
      </c>
      <c r="AE730" s="168">
        <f>IF(A20taxstdlife="n/a","n/a",IF(AE$3&gt;(A20taxstdlife+$E730),((Input!$H$162+Input!$H$128)*$H$7)-SUM($H730:AD730),((Input!$H$162+Input!$H$128)*$H$7)/A20taxstdlife))</f>
        <v>1.3754671970318852</v>
      </c>
      <c r="AF730" s="168">
        <f>IF(A20taxstdlife="n/a","n/a",IF(AF$3&gt;(A20taxstdlife+$E730),((Input!$H$162+Input!$H$128)*$H$7)-SUM($H730:AE730),((Input!$H$162+Input!$H$128)*$H$7)/A20taxstdlife))</f>
        <v>1.3754671970318852</v>
      </c>
      <c r="AG730" s="168">
        <f>IF(A20taxstdlife="n/a","n/a",IF(AG$3&gt;(A20taxstdlife+$E730),((Input!$H$162+Input!$H$128)*$H$7)-SUM($H730:AF730),((Input!$H$162+Input!$H$128)*$H$7)/A20taxstdlife))</f>
        <v>1.3754671970318852</v>
      </c>
      <c r="AH730" s="168">
        <f>IF(A20taxstdlife="n/a","n/a",IF(AH$3&gt;(A20taxstdlife+$E730),((Input!$H$162+Input!$H$128)*$H$7)-SUM($H730:AG730),((Input!$H$162+Input!$H$128)*$H$7)/A20taxstdlife))</f>
        <v>1.3754671970318852</v>
      </c>
      <c r="AI730" s="168">
        <f>IF(A20taxstdlife="n/a","n/a",IF(AI$3&gt;(A20taxstdlife+$E730),((Input!$H$162+Input!$H$128)*$H$7)-SUM($H730:AH730),((Input!$H$162+Input!$H$128)*$H$7)/A20taxstdlife))</f>
        <v>1.3754671970318852</v>
      </c>
      <c r="AJ730" s="168">
        <f>IF(A20taxstdlife="n/a","n/a",IF(AJ$3&gt;(A20taxstdlife+$E730),((Input!$H$162+Input!$H$128)*$H$7)-SUM($H730:AI730),((Input!$H$162+Input!$H$128)*$H$7)/A20taxstdlife))</f>
        <v>1.3754671970318852</v>
      </c>
      <c r="AK730" s="168">
        <f>IF(A20taxstdlife="n/a","n/a",IF(AK$3&gt;(A20taxstdlife+$E730),((Input!$H$162+Input!$H$128)*$H$7)-SUM($H730:AJ730),((Input!$H$162+Input!$H$128)*$H$7)/A20taxstdlife))</f>
        <v>1.3754671970318852</v>
      </c>
      <c r="AL730" s="168">
        <f>IF(A20taxstdlife="n/a","n/a",IF(AL$3&gt;(A20taxstdlife+$E730),((Input!$H$162+Input!$H$128)*$H$7)-SUM($H730:AK730),((Input!$H$162+Input!$H$128)*$H$7)/A20taxstdlife))</f>
        <v>1.3754671970318852</v>
      </c>
      <c r="AM730" s="168">
        <f>IF(A20taxstdlife="n/a","n/a",IF(AM$3&gt;(A20taxstdlife+$E730),((Input!$H$162+Input!$H$128)*$H$7)-SUM($H730:AL730),((Input!$H$162+Input!$H$128)*$H$7)/A20taxstdlife))</f>
        <v>1.3754671970318852</v>
      </c>
      <c r="AN730" s="168">
        <f>IF(A20taxstdlife="n/a","n/a",IF(AN$3&gt;(A20taxstdlife+$E730),((Input!$H$162+Input!$H$128)*$H$7)-SUM($H730:AM730),((Input!$H$162+Input!$H$128)*$H$7)/A20taxstdlife))</f>
        <v>1.3754671970318852</v>
      </c>
      <c r="AO730" s="168">
        <f>IF(A20taxstdlife="n/a","n/a",IF(AO$3&gt;(A20taxstdlife+$E730),((Input!$H$162+Input!$H$128)*$H$7)-SUM($H730:AN730),((Input!$H$162+Input!$H$128)*$H$7)/A20taxstdlife))</f>
        <v>1.3754671970318852</v>
      </c>
      <c r="AP730" s="168">
        <f>IF(A20taxstdlife="n/a","n/a",IF(AP$3&gt;(A20taxstdlife+$E730),((Input!$H$162+Input!$H$128)*$H$7)-SUM($H730:AO730),((Input!$H$162+Input!$H$128)*$H$7)/A20taxstdlife))</f>
        <v>1.3754671970318852</v>
      </c>
      <c r="AQ730" s="168">
        <f>IF(A20taxstdlife="n/a","n/a",IF(AQ$3&gt;(A20taxstdlife+$E730),((Input!$H$162+Input!$H$128)*$H$7)-SUM($H730:AP730),((Input!$H$162+Input!$H$128)*$H$7)/A20taxstdlife))</f>
        <v>1.3754671970318852</v>
      </c>
      <c r="AR730" s="168">
        <f>IF(A20taxstdlife="n/a","n/a",IF(AR$3&gt;(A20taxstdlife+$E730),((Input!$H$162+Input!$H$128)*$H$7)-SUM($H730:AQ730),((Input!$H$162+Input!$H$128)*$H$7)/A20taxstdlife))</f>
        <v>1.3754671970318852</v>
      </c>
      <c r="AS730" s="168">
        <f>IF(A20taxstdlife="n/a","n/a",IF(AS$3&gt;(A20taxstdlife+$E730),((Input!$H$162+Input!$H$128)*$H$7)-SUM($H730:AR730),((Input!$H$162+Input!$H$128)*$H$7)/A20taxstdlife))</f>
        <v>1.3754671970318852</v>
      </c>
      <c r="AT730" s="168">
        <f>IF(A20taxstdlife="n/a","n/a",IF(AT$3&gt;(A20taxstdlife+$E730),((Input!$H$162+Input!$H$128)*$H$7)-SUM($H730:AS730),((Input!$H$162+Input!$H$128)*$H$7)/A20taxstdlife))</f>
        <v>1.3754671970318852</v>
      </c>
      <c r="AU730" s="168">
        <f>IF(A20taxstdlife="n/a","n/a",IF(AU$3&gt;(A20taxstdlife+$E730),((Input!$H$162+Input!$H$128)*$H$7)-SUM($H730:AT730),((Input!$H$162+Input!$H$128)*$H$7)/A20taxstdlife))</f>
        <v>1.3754671970318852</v>
      </c>
      <c r="AV730" s="168">
        <f>IF(A20taxstdlife="n/a","n/a",IF(AV$3&gt;(A20taxstdlife+$E730),((Input!$H$162+Input!$H$128)*$H$7)-SUM($H730:AU730),((Input!$H$162+Input!$H$128)*$H$7)/A20taxstdlife))</f>
        <v>1.3754671970318852</v>
      </c>
      <c r="AW730" s="168">
        <f>IF(A20taxstdlife="n/a","n/a",IF(AW$3&gt;(A20taxstdlife+$E730),((Input!$H$162+Input!$H$128)*$H$7)-SUM($H730:AV730),((Input!$H$162+Input!$H$128)*$H$7)/A20taxstdlife))</f>
        <v>-3.5527136788005009E-14</v>
      </c>
      <c r="AX730" s="168">
        <f>IF(A20taxstdlife="n/a","n/a",IF(AX$3&gt;(A20taxstdlife+$E730),((Input!$H$162+Input!$H$128)*$H$7)-SUM($H730:AW730),((Input!$H$162+Input!$H$128)*$H$7)/A20taxstdlife))</f>
        <v>0</v>
      </c>
      <c r="AY730" s="168">
        <f>IF(A20taxstdlife="n/a","n/a",IF(AY$3&gt;(A20taxstdlife+$E730),((Input!$H$162+Input!$H$128)*$H$7)-SUM($H730:AX730),((Input!$H$162+Input!$H$128)*$H$7)/A20taxstdlife))</f>
        <v>0</v>
      </c>
      <c r="AZ730" s="168">
        <f>IF(A20taxstdlife="n/a","n/a",IF(AZ$3&gt;(A20taxstdlife+$E730),((Input!$H$162+Input!$H$128)*$H$7)-SUM($H730:AY730),((Input!$H$162+Input!$H$128)*$H$7)/A20taxstdlife))</f>
        <v>0</v>
      </c>
      <c r="BA730" s="168">
        <f>IF(A20taxstdlife="n/a","n/a",IF(BA$3&gt;(A20taxstdlife+$E730),((Input!$H$162+Input!$H$128)*$H$7)-SUM($H730:AZ730),((Input!$H$162+Input!$H$128)*$H$7)/A20taxstdlife))</f>
        <v>0</v>
      </c>
      <c r="BB730" s="168">
        <f>IF(A20taxstdlife="n/a","n/a",IF(BB$3&gt;(A20taxstdlife+$E730),((Input!$H$162+Input!$H$128)*$H$7)-SUM($H730:BA730),((Input!$H$162+Input!$H$128)*$H$7)/A20taxstdlife))</f>
        <v>0</v>
      </c>
      <c r="BC730" s="168">
        <f>IF(A20taxstdlife="n/a","n/a",IF(BC$3&gt;(A20taxstdlife+$E730),((Input!$H$162+Input!$H$128)*$H$7)-SUM($H730:BB730),((Input!$H$162+Input!$H$128)*$H$7)/A20taxstdlife))</f>
        <v>0</v>
      </c>
      <c r="BD730" s="168">
        <f>IF(A20taxstdlife="n/a","n/a",IF(BD$3&gt;(A20taxstdlife+$E730),((Input!$H$162+Input!$H$128)*$H$7)-SUM($H730:BC730),((Input!$H$162+Input!$H$128)*$H$7)/A20taxstdlife))</f>
        <v>0</v>
      </c>
      <c r="BE730" s="168">
        <f>IF(A20taxstdlife="n/a","n/a",IF(BE$3&gt;(A20taxstdlife+$E730),((Input!$H$162+Input!$H$128)*$H$7)-SUM($H730:BD730),((Input!$H$162+Input!$H$128)*$H$7)/A20taxstdlife))</f>
        <v>0</v>
      </c>
      <c r="BF730" s="168">
        <f>IF(A20taxstdlife="n/a","n/a",IF(BF$3&gt;(A20taxstdlife+$E730),((Input!$H$162+Input!$H$128)*$H$7)-SUM($H730:BE730),((Input!$H$162+Input!$H$128)*$H$7)/A20taxstdlife))</f>
        <v>0</v>
      </c>
      <c r="BG730" s="168">
        <f>IF(A20taxstdlife="n/a","n/a",IF(BG$3&gt;(A20taxstdlife+$E730),((Input!$H$162+Input!$H$128)*$H$7)-SUM($H730:BF730),((Input!$H$162+Input!$H$128)*$H$7)/A20taxstdlife))</f>
        <v>0</v>
      </c>
      <c r="BH730" s="168">
        <f>IF(A20taxstdlife="n/a","n/a",IF(BH$3&gt;(A20taxstdlife+$E730),((Input!$H$162+Input!$H$128)*$H$7)-SUM($H730:BG730),((Input!$H$162+Input!$H$128)*$H$7)/A20taxstdlife))</f>
        <v>0</v>
      </c>
      <c r="BI730" s="168">
        <f>IF(A20taxstdlife="n/a","n/a",IF(BI$3&gt;(A20taxstdlife+$E730),((Input!$H$162+Input!$H$128)*$H$7)-SUM($H730:BH730),((Input!$H$162+Input!$H$128)*$H$7)/A20taxstdlife))</f>
        <v>0</v>
      </c>
      <c r="BJ730" s="20"/>
      <c r="BK730" s="20"/>
      <c r="BL730"/>
      <c r="BM730"/>
      <c r="BN730"/>
      <c r="BO730"/>
      <c r="BP730"/>
      <c r="BQ730"/>
      <c r="BR730"/>
      <c r="BS730"/>
      <c r="BT730"/>
      <c r="BU730"/>
      <c r="BV730"/>
      <c r="BW730"/>
      <c r="BX730"/>
      <c r="BY730"/>
      <c r="BZ730"/>
      <c r="CA730"/>
      <c r="CB730"/>
      <c r="CC730"/>
      <c r="CD730"/>
      <c r="CE730"/>
      <c r="CF730"/>
      <c r="CG730"/>
      <c r="CH730"/>
      <c r="CI730"/>
      <c r="CJ730"/>
      <c r="CK730"/>
      <c r="CL730"/>
      <c r="CM730"/>
      <c r="CN730"/>
      <c r="CO730"/>
      <c r="CP730"/>
      <c r="CQ730"/>
      <c r="CR730"/>
      <c r="CS730"/>
      <c r="CT730"/>
      <c r="CU730"/>
      <c r="CV730"/>
      <c r="CW730"/>
      <c r="CX730"/>
      <c r="CY730"/>
      <c r="CZ730"/>
      <c r="DA730"/>
      <c r="DB730"/>
      <c r="DC730"/>
      <c r="DD730"/>
      <c r="DE730"/>
      <c r="DF730"/>
      <c r="DG730"/>
      <c r="DH730"/>
      <c r="DI730"/>
      <c r="DJ730"/>
      <c r="DK730"/>
      <c r="DL730"/>
      <c r="DM730"/>
      <c r="DN730"/>
      <c r="DO730"/>
      <c r="DP730"/>
      <c r="DQ730"/>
      <c r="DR730"/>
      <c r="DS730"/>
      <c r="DT730"/>
      <c r="DU730"/>
      <c r="DV730"/>
      <c r="DW730"/>
      <c r="DX730"/>
      <c r="DY730"/>
      <c r="DZ730"/>
      <c r="EA730"/>
      <c r="EB730"/>
      <c r="EC730"/>
      <c r="ED730"/>
      <c r="EE730"/>
      <c r="EF730"/>
      <c r="EG730"/>
      <c r="EH730"/>
      <c r="EI730"/>
      <c r="EJ730"/>
      <c r="EK730"/>
      <c r="EL730"/>
      <c r="EM730"/>
      <c r="EN730"/>
      <c r="EO730"/>
      <c r="EP730"/>
      <c r="EQ730"/>
      <c r="ER730"/>
      <c r="ES730"/>
      <c r="ET730"/>
      <c r="EU730"/>
      <c r="EV730"/>
      <c r="EW730"/>
      <c r="EX730"/>
      <c r="EY730"/>
      <c r="EZ730"/>
      <c r="FA730"/>
      <c r="FB730"/>
      <c r="FC730"/>
      <c r="FD730"/>
      <c r="FE730"/>
      <c r="FF730"/>
      <c r="FG730"/>
      <c r="FH730"/>
      <c r="FI730"/>
      <c r="FJ730"/>
      <c r="FK730"/>
      <c r="FL730"/>
      <c r="FM730"/>
      <c r="FN730"/>
      <c r="FO730"/>
      <c r="FP730"/>
      <c r="FQ730"/>
      <c r="FR730"/>
      <c r="FS730"/>
      <c r="FT730"/>
      <c r="FU730"/>
      <c r="FV730"/>
      <c r="FW730"/>
      <c r="FX730"/>
      <c r="FY730"/>
      <c r="FZ730"/>
      <c r="GA730"/>
      <c r="GB730"/>
      <c r="GC730"/>
      <c r="GD730"/>
      <c r="GE730"/>
      <c r="GF730"/>
      <c r="GG730"/>
      <c r="GH730"/>
      <c r="GI730"/>
      <c r="GJ730"/>
      <c r="GK730"/>
      <c r="GL730"/>
      <c r="GM730"/>
      <c r="GN730"/>
      <c r="GO730"/>
      <c r="GP730"/>
      <c r="GQ730"/>
      <c r="GR730"/>
      <c r="GS730"/>
      <c r="GT730"/>
      <c r="GU730"/>
      <c r="GV730"/>
      <c r="GW730"/>
      <c r="GX730"/>
      <c r="GY730"/>
      <c r="GZ730"/>
      <c r="HA730"/>
      <c r="HB730"/>
      <c r="HC730"/>
      <c r="HD730"/>
      <c r="HE730"/>
      <c r="HF730"/>
      <c r="HG730"/>
      <c r="HH730"/>
      <c r="HI730"/>
      <c r="HJ730"/>
      <c r="HK730"/>
      <c r="HL730"/>
      <c r="HM730"/>
      <c r="HN730"/>
      <c r="HO730"/>
      <c r="HP730"/>
      <c r="HQ730"/>
      <c r="HR730"/>
      <c r="HS730"/>
      <c r="HT730"/>
      <c r="HU730"/>
      <c r="HV730"/>
      <c r="HW730"/>
      <c r="HX730"/>
      <c r="HY730"/>
      <c r="HZ730"/>
      <c r="IA730"/>
      <c r="IB730"/>
      <c r="IC730"/>
      <c r="ID730"/>
      <c r="IE730"/>
      <c r="IF730"/>
      <c r="IG730"/>
      <c r="IH730"/>
      <c r="II730"/>
      <c r="IJ730"/>
      <c r="IK730"/>
      <c r="IL730"/>
      <c r="IM730"/>
      <c r="IN730"/>
      <c r="IO730"/>
      <c r="IP730"/>
      <c r="IQ730"/>
      <c r="IR730"/>
      <c r="IS730"/>
      <c r="IT730"/>
      <c r="IU730"/>
      <c r="IV730"/>
    </row>
    <row r="731" spans="1:256" s="5" customFormat="1" hidden="1" outlineLevel="2">
      <c r="A731" s="20"/>
      <c r="B731" s="20"/>
      <c r="C731" s="38"/>
      <c r="D731" s="641"/>
      <c r="E731" s="287">
        <v>3</v>
      </c>
      <c r="F731" s="40"/>
      <c r="G731" s="313"/>
      <c r="H731" s="315"/>
      <c r="I731" s="314"/>
      <c r="J731" s="168">
        <f>IF(A20taxstdlife="n/a","n/a",IF(J$3&gt;(A20taxstdlife+$E731),((Input!$I$162+Input!$I$128)*$I$7)-SUM($I731:I731),((Input!$I$162+Input!$I$128)*$I$7)/A20taxstdlife))</f>
        <v>1.0383320514021657</v>
      </c>
      <c r="K731" s="168">
        <f>IF(A20taxstdlife="n/a","n/a",IF(K$3&gt;(A20taxstdlife+$E731),((Input!$I$162+Input!$I$128)*$I$7)-SUM($I731:J731),((Input!$I$162+Input!$I$128)*$I$7)/A20taxstdlife))</f>
        <v>1.0383320514021657</v>
      </c>
      <c r="L731" s="168">
        <f>IF(A20taxstdlife="n/a","n/a",IF(L$3&gt;(A20taxstdlife+$E731),((Input!$I$162+Input!$I$128)*$I$7)-SUM($I731:K731),((Input!$I$162+Input!$I$128)*$I$7)/A20taxstdlife))</f>
        <v>1.0383320514021657</v>
      </c>
      <c r="M731" s="168">
        <f>IF(A20taxstdlife="n/a","n/a",IF(M$3&gt;(A20taxstdlife+$E731),((Input!$I$162+Input!$I$128)*$I$7)-SUM($I731:L731),((Input!$I$162+Input!$I$128)*$I$7)/A20taxstdlife))</f>
        <v>1.0383320514021657</v>
      </c>
      <c r="N731" s="168">
        <f>IF(A20taxstdlife="n/a","n/a",IF(N$3&gt;(A20taxstdlife+$E731),((Input!$I$162+Input!$I$128)*$I$7)-SUM($I731:M731),((Input!$I$162+Input!$I$128)*$I$7)/A20taxstdlife))</f>
        <v>1.0383320514021657</v>
      </c>
      <c r="O731" s="168">
        <f>IF(A20taxstdlife="n/a","n/a",IF(O$3&gt;(A20taxstdlife+$E731),((Input!$I$162+Input!$I$128)*$I$7)-SUM($I731:N731),((Input!$I$162+Input!$I$128)*$I$7)/A20taxstdlife))</f>
        <v>1.0383320514021657</v>
      </c>
      <c r="P731" s="168">
        <f>IF(A20taxstdlife="n/a","n/a",IF(P$3&gt;(A20taxstdlife+$E731),((Input!$I$162+Input!$I$128)*$I$7)-SUM($I731:O731),((Input!$I$162+Input!$I$128)*$I$7)/A20taxstdlife))</f>
        <v>1.0383320514021657</v>
      </c>
      <c r="Q731" s="168">
        <f>IF(A20taxstdlife="n/a","n/a",IF(Q$3&gt;(A20taxstdlife+$E731),((Input!$I$162+Input!$I$128)*$I$7)-SUM($I731:P731),((Input!$I$162+Input!$I$128)*$I$7)/A20taxstdlife))</f>
        <v>1.0383320514021657</v>
      </c>
      <c r="R731" s="168">
        <f>IF(A20taxstdlife="n/a","n/a",IF(R$3&gt;(A20taxstdlife+$E731),((Input!$I$162+Input!$I$128)*$I$7)-SUM($I731:Q731),((Input!$I$162+Input!$I$128)*$I$7)/A20taxstdlife))</f>
        <v>1.0383320514021657</v>
      </c>
      <c r="S731" s="168">
        <f>IF(A20taxstdlife="n/a","n/a",IF(S$3&gt;(A20taxstdlife+$E731),((Input!$I$162+Input!$I$128)*$I$7)-SUM($I731:R731),((Input!$I$162+Input!$I$128)*$I$7)/A20taxstdlife))</f>
        <v>1.0383320514021657</v>
      </c>
      <c r="T731" s="168">
        <f>IF(A20taxstdlife="n/a","n/a",IF(T$3&gt;(A20taxstdlife+$E731),((Input!$I$162+Input!$I$128)*$I$7)-SUM($I731:S731),((Input!$I$162+Input!$I$128)*$I$7)/A20taxstdlife))</f>
        <v>1.0383320514021657</v>
      </c>
      <c r="U731" s="168">
        <f>IF(A20taxstdlife="n/a","n/a",IF(U$3&gt;(A20taxstdlife+$E731),((Input!$I$162+Input!$I$128)*$I$7)-SUM($I731:T731),((Input!$I$162+Input!$I$128)*$I$7)/A20taxstdlife))</f>
        <v>1.0383320514021657</v>
      </c>
      <c r="V731" s="168">
        <f>IF(A20taxstdlife="n/a","n/a",IF(V$3&gt;(A20taxstdlife+$E731),((Input!$I$162+Input!$I$128)*$I$7)-SUM($I731:U731),((Input!$I$162+Input!$I$128)*$I$7)/A20taxstdlife))</f>
        <v>1.0383320514021657</v>
      </c>
      <c r="W731" s="168">
        <f>IF(A20taxstdlife="n/a","n/a",IF(W$3&gt;(A20taxstdlife+$E731),((Input!$I$162+Input!$I$128)*$I$7)-SUM($I731:V731),((Input!$I$162+Input!$I$128)*$I$7)/A20taxstdlife))</f>
        <v>1.0383320514021657</v>
      </c>
      <c r="X731" s="168">
        <f>IF(A20taxstdlife="n/a","n/a",IF(X$3&gt;(A20taxstdlife+$E731),((Input!$I$162+Input!$I$128)*$I$7)-SUM($I731:W731),((Input!$I$162+Input!$I$128)*$I$7)/A20taxstdlife))</f>
        <v>1.0383320514021657</v>
      </c>
      <c r="Y731" s="168">
        <f>IF(A20taxstdlife="n/a","n/a",IF(Y$3&gt;(A20taxstdlife+$E731),((Input!$I$162+Input!$I$128)*$I$7)-SUM($I731:X731),((Input!$I$162+Input!$I$128)*$I$7)/A20taxstdlife))</f>
        <v>1.0383320514021657</v>
      </c>
      <c r="Z731" s="168">
        <f>IF(A20taxstdlife="n/a","n/a",IF(Z$3&gt;(A20taxstdlife+$E731),((Input!$I$162+Input!$I$128)*$I$7)-SUM($I731:Y731),((Input!$I$162+Input!$I$128)*$I$7)/A20taxstdlife))</f>
        <v>1.0383320514021657</v>
      </c>
      <c r="AA731" s="168">
        <f>IF(A20taxstdlife="n/a","n/a",IF(AA$3&gt;(A20taxstdlife+$E731),((Input!$I$162+Input!$I$128)*$I$7)-SUM($I731:Z731),((Input!$I$162+Input!$I$128)*$I$7)/A20taxstdlife))</f>
        <v>1.0383320514021657</v>
      </c>
      <c r="AB731" s="168">
        <f>IF(A20taxstdlife="n/a","n/a",IF(AB$3&gt;(A20taxstdlife+$E731),((Input!$I$162+Input!$I$128)*$I$7)-SUM($I731:AA731),((Input!$I$162+Input!$I$128)*$I$7)/A20taxstdlife))</f>
        <v>1.0383320514021657</v>
      </c>
      <c r="AC731" s="168">
        <f>IF(A20taxstdlife="n/a","n/a",IF(AC$3&gt;(A20taxstdlife+$E731),((Input!$I$162+Input!$I$128)*$I$7)-SUM($I731:AB731),((Input!$I$162+Input!$I$128)*$I$7)/A20taxstdlife))</f>
        <v>1.0383320514021657</v>
      </c>
      <c r="AD731" s="168">
        <f>IF(A20taxstdlife="n/a","n/a",IF(AD$3&gt;(A20taxstdlife+$E731),((Input!$I$162+Input!$I$128)*$I$7)-SUM($I731:AC731),((Input!$I$162+Input!$I$128)*$I$7)/A20taxstdlife))</f>
        <v>1.0383320514021657</v>
      </c>
      <c r="AE731" s="168">
        <f>IF(A20taxstdlife="n/a","n/a",IF(AE$3&gt;(A20taxstdlife+$E731),((Input!$I$162+Input!$I$128)*$I$7)-SUM($I731:AD731),((Input!$I$162+Input!$I$128)*$I$7)/A20taxstdlife))</f>
        <v>1.0383320514021657</v>
      </c>
      <c r="AF731" s="168">
        <f>IF(A20taxstdlife="n/a","n/a",IF(AF$3&gt;(A20taxstdlife+$E731),((Input!$I$162+Input!$I$128)*$I$7)-SUM($I731:AE731),((Input!$I$162+Input!$I$128)*$I$7)/A20taxstdlife))</f>
        <v>1.0383320514021657</v>
      </c>
      <c r="AG731" s="168">
        <f>IF(A20taxstdlife="n/a","n/a",IF(AG$3&gt;(A20taxstdlife+$E731),((Input!$I$162+Input!$I$128)*$I$7)-SUM($I731:AF731),((Input!$I$162+Input!$I$128)*$I$7)/A20taxstdlife))</f>
        <v>1.0383320514021657</v>
      </c>
      <c r="AH731" s="168">
        <f>IF(A20taxstdlife="n/a","n/a",IF(AH$3&gt;(A20taxstdlife+$E731),((Input!$I$162+Input!$I$128)*$I$7)-SUM($I731:AG731),((Input!$I$162+Input!$I$128)*$I$7)/A20taxstdlife))</f>
        <v>1.0383320514021657</v>
      </c>
      <c r="AI731" s="168">
        <f>IF(A20taxstdlife="n/a","n/a",IF(AI$3&gt;(A20taxstdlife+$E731),((Input!$I$162+Input!$I$128)*$I$7)-SUM($I731:AH731),((Input!$I$162+Input!$I$128)*$I$7)/A20taxstdlife))</f>
        <v>1.0383320514021657</v>
      </c>
      <c r="AJ731" s="168">
        <f>IF(A20taxstdlife="n/a","n/a",IF(AJ$3&gt;(A20taxstdlife+$E731),((Input!$I$162+Input!$I$128)*$I$7)-SUM($I731:AI731),((Input!$I$162+Input!$I$128)*$I$7)/A20taxstdlife))</f>
        <v>1.0383320514021657</v>
      </c>
      <c r="AK731" s="168">
        <f>IF(A20taxstdlife="n/a","n/a",IF(AK$3&gt;(A20taxstdlife+$E731),((Input!$I$162+Input!$I$128)*$I$7)-SUM($I731:AJ731),((Input!$I$162+Input!$I$128)*$I$7)/A20taxstdlife))</f>
        <v>1.0383320514021657</v>
      </c>
      <c r="AL731" s="168">
        <f>IF(A20taxstdlife="n/a","n/a",IF(AL$3&gt;(A20taxstdlife+$E731),((Input!$I$162+Input!$I$128)*$I$7)-SUM($I731:AK731),((Input!$I$162+Input!$I$128)*$I$7)/A20taxstdlife))</f>
        <v>1.0383320514021657</v>
      </c>
      <c r="AM731" s="168">
        <f>IF(A20taxstdlife="n/a","n/a",IF(AM$3&gt;(A20taxstdlife+$E731),((Input!$I$162+Input!$I$128)*$I$7)-SUM($I731:AL731),((Input!$I$162+Input!$I$128)*$I$7)/A20taxstdlife))</f>
        <v>1.0383320514021657</v>
      </c>
      <c r="AN731" s="168">
        <f>IF(A20taxstdlife="n/a","n/a",IF(AN$3&gt;(A20taxstdlife+$E731),((Input!$I$162+Input!$I$128)*$I$7)-SUM($I731:AM731),((Input!$I$162+Input!$I$128)*$I$7)/A20taxstdlife))</f>
        <v>1.0383320514021657</v>
      </c>
      <c r="AO731" s="168">
        <f>IF(A20taxstdlife="n/a","n/a",IF(AO$3&gt;(A20taxstdlife+$E731),((Input!$I$162+Input!$I$128)*$I$7)-SUM($I731:AN731),((Input!$I$162+Input!$I$128)*$I$7)/A20taxstdlife))</f>
        <v>1.0383320514021657</v>
      </c>
      <c r="AP731" s="168">
        <f>IF(A20taxstdlife="n/a","n/a",IF(AP$3&gt;(A20taxstdlife+$E731),((Input!$I$162+Input!$I$128)*$I$7)-SUM($I731:AO731),((Input!$I$162+Input!$I$128)*$I$7)/A20taxstdlife))</f>
        <v>1.0383320514021657</v>
      </c>
      <c r="AQ731" s="168">
        <f>IF(A20taxstdlife="n/a","n/a",IF(AQ$3&gt;(A20taxstdlife+$E731),((Input!$I$162+Input!$I$128)*$I$7)-SUM($I731:AP731),((Input!$I$162+Input!$I$128)*$I$7)/A20taxstdlife))</f>
        <v>1.0383320514021657</v>
      </c>
      <c r="AR731" s="168">
        <f>IF(A20taxstdlife="n/a","n/a",IF(AR$3&gt;(A20taxstdlife+$E731),((Input!$I$162+Input!$I$128)*$I$7)-SUM($I731:AQ731),((Input!$I$162+Input!$I$128)*$I$7)/A20taxstdlife))</f>
        <v>1.0383320514021657</v>
      </c>
      <c r="AS731" s="168">
        <f>IF(A20taxstdlife="n/a","n/a",IF(AS$3&gt;(A20taxstdlife+$E731),((Input!$I$162+Input!$I$128)*$I$7)-SUM($I731:AR731),((Input!$I$162+Input!$I$128)*$I$7)/A20taxstdlife))</f>
        <v>1.0383320514021657</v>
      </c>
      <c r="AT731" s="168">
        <f>IF(A20taxstdlife="n/a","n/a",IF(AT$3&gt;(A20taxstdlife+$E731),((Input!$I$162+Input!$I$128)*$I$7)-SUM($I731:AS731),((Input!$I$162+Input!$I$128)*$I$7)/A20taxstdlife))</f>
        <v>1.0383320514021657</v>
      </c>
      <c r="AU731" s="168">
        <f>IF(A20taxstdlife="n/a","n/a",IF(AU$3&gt;(A20taxstdlife+$E731),((Input!$I$162+Input!$I$128)*$I$7)-SUM($I731:AT731),((Input!$I$162+Input!$I$128)*$I$7)/A20taxstdlife))</f>
        <v>1.0383320514021657</v>
      </c>
      <c r="AV731" s="168">
        <f>IF(A20taxstdlife="n/a","n/a",IF(AV$3&gt;(A20taxstdlife+$E731),((Input!$I$162+Input!$I$128)*$I$7)-SUM($I731:AU731),((Input!$I$162+Input!$I$128)*$I$7)/A20taxstdlife))</f>
        <v>1.0383320514021657</v>
      </c>
      <c r="AW731" s="168">
        <f>IF(A20taxstdlife="n/a","n/a",IF(AW$3&gt;(A20taxstdlife+$E731),((Input!$I$162+Input!$I$128)*$I$7)-SUM($I731:AV731),((Input!$I$162+Input!$I$128)*$I$7)/A20taxstdlife))</f>
        <v>1.0383320514021657</v>
      </c>
      <c r="AX731" s="168">
        <f>IF(A20taxstdlife="n/a","n/a",IF(AX$3&gt;(A20taxstdlife+$E731),((Input!$I$162+Input!$I$128)*$I$7)-SUM($I731:AW731),((Input!$I$162+Input!$I$128)*$I$7)/A20taxstdlife))</f>
        <v>2.8421709430404007E-14</v>
      </c>
      <c r="AY731" s="168">
        <f>IF(A20taxstdlife="n/a","n/a",IF(AY$3&gt;(A20taxstdlife+$E731),((Input!$I$162+Input!$I$128)*$I$7)-SUM($I731:AX731),((Input!$I$162+Input!$I$128)*$I$7)/A20taxstdlife))</f>
        <v>0</v>
      </c>
      <c r="AZ731" s="168">
        <f>IF(A20taxstdlife="n/a","n/a",IF(AZ$3&gt;(A20taxstdlife+$E731),((Input!$I$162+Input!$I$128)*$I$7)-SUM($I731:AY731),((Input!$I$162+Input!$I$128)*$I$7)/A20taxstdlife))</f>
        <v>0</v>
      </c>
      <c r="BA731" s="168">
        <f>IF(A20taxstdlife="n/a","n/a",IF(BA$3&gt;(A20taxstdlife+$E731),((Input!$I$162+Input!$I$128)*$I$7)-SUM($I731:AZ731),((Input!$I$162+Input!$I$128)*$I$7)/A20taxstdlife))</f>
        <v>0</v>
      </c>
      <c r="BB731" s="168">
        <f>IF(A20taxstdlife="n/a","n/a",IF(BB$3&gt;(A20taxstdlife+$E731),((Input!$I$162+Input!$I$128)*$I$7)-SUM($I731:BA731),((Input!$I$162+Input!$I$128)*$I$7)/A20taxstdlife))</f>
        <v>0</v>
      </c>
      <c r="BC731" s="168">
        <f>IF(A20taxstdlife="n/a","n/a",IF(BC$3&gt;(A20taxstdlife+$E731),((Input!$I$162+Input!$I$128)*$I$7)-SUM($I731:BB731),((Input!$I$162+Input!$I$128)*$I$7)/A20taxstdlife))</f>
        <v>0</v>
      </c>
      <c r="BD731" s="168">
        <f>IF(A20taxstdlife="n/a","n/a",IF(BD$3&gt;(A20taxstdlife+$E731),((Input!$I$162+Input!$I$128)*$I$7)-SUM($I731:BC731),((Input!$I$162+Input!$I$128)*$I$7)/A20taxstdlife))</f>
        <v>0</v>
      </c>
      <c r="BE731" s="168">
        <f>IF(A20taxstdlife="n/a","n/a",IF(BE$3&gt;(A20taxstdlife+$E731),((Input!$I$162+Input!$I$128)*$I$7)-SUM($I731:BD731),((Input!$I$162+Input!$I$128)*$I$7)/A20taxstdlife))</f>
        <v>0</v>
      </c>
      <c r="BF731" s="168">
        <f>IF(A20taxstdlife="n/a","n/a",IF(BF$3&gt;(A20taxstdlife+$E731),((Input!$I$162+Input!$I$128)*$I$7)-SUM($I731:BE731),((Input!$I$162+Input!$I$128)*$I$7)/A20taxstdlife))</f>
        <v>0</v>
      </c>
      <c r="BG731" s="168">
        <f>IF(A20taxstdlife="n/a","n/a",IF(BG$3&gt;(A20taxstdlife+$E731),((Input!$I$162+Input!$I$128)*$I$7)-SUM($I731:BF731),((Input!$I$162+Input!$I$128)*$I$7)/A20taxstdlife))</f>
        <v>0</v>
      </c>
      <c r="BH731" s="168">
        <f>IF(A20taxstdlife="n/a","n/a",IF(BH$3&gt;(A20taxstdlife+$E731),((Input!$I$162+Input!$I$128)*$I$7)-SUM($I731:BG731),((Input!$I$162+Input!$I$128)*$I$7)/A20taxstdlife))</f>
        <v>0</v>
      </c>
      <c r="BI731" s="168">
        <f>IF(A20taxstdlife="n/a","n/a",IF(BI$3&gt;(A20taxstdlife+$E731),((Input!$I$162+Input!$I$128)*$I$7)-SUM($I731:BH731),((Input!$I$162+Input!$I$128)*$I$7)/A20taxstdlife))</f>
        <v>0</v>
      </c>
      <c r="BJ731" s="168"/>
      <c r="BK731" s="20"/>
      <c r="BL731"/>
      <c r="BM731"/>
      <c r="BN731"/>
      <c r="BO731"/>
      <c r="BP731"/>
      <c r="BQ731"/>
      <c r="BR731"/>
      <c r="BS731"/>
      <c r="BT731"/>
      <c r="BU731"/>
      <c r="BV731"/>
      <c r="BW731"/>
      <c r="BX731"/>
      <c r="BY731"/>
      <c r="BZ731"/>
      <c r="CA731"/>
      <c r="CB731"/>
      <c r="CC731"/>
      <c r="CD731"/>
      <c r="CE731"/>
      <c r="CF731"/>
      <c r="CG731"/>
      <c r="CH731"/>
      <c r="CI731"/>
      <c r="CJ731"/>
      <c r="CK731"/>
      <c r="CL731"/>
      <c r="CM731"/>
      <c r="CN731"/>
      <c r="CO731"/>
      <c r="CP731"/>
      <c r="CQ731"/>
      <c r="CR731"/>
      <c r="CS731"/>
      <c r="CT731"/>
      <c r="CU731"/>
      <c r="CV731"/>
      <c r="CW731"/>
      <c r="CX731"/>
      <c r="CY731"/>
      <c r="CZ731"/>
      <c r="DA731"/>
      <c r="DB731"/>
      <c r="DC731"/>
      <c r="DD731"/>
      <c r="DE731"/>
      <c r="DF731"/>
      <c r="DG731"/>
      <c r="DH731"/>
      <c r="DI731"/>
      <c r="DJ731"/>
      <c r="DK731"/>
      <c r="DL731"/>
      <c r="DM731"/>
      <c r="DN731"/>
      <c r="DO731"/>
      <c r="DP731"/>
      <c r="DQ731"/>
      <c r="DR731"/>
      <c r="DS731"/>
      <c r="DT731"/>
      <c r="DU731"/>
      <c r="DV731"/>
      <c r="DW731"/>
      <c r="DX731"/>
      <c r="DY731"/>
      <c r="DZ731"/>
      <c r="EA731"/>
      <c r="EB731"/>
      <c r="EC731"/>
      <c r="ED731"/>
      <c r="EE731"/>
      <c r="EF731"/>
      <c r="EG731"/>
      <c r="EH731"/>
      <c r="EI731"/>
      <c r="EJ731"/>
      <c r="EK731"/>
      <c r="EL731"/>
      <c r="EM731"/>
      <c r="EN731"/>
      <c r="EO731"/>
      <c r="EP731"/>
      <c r="EQ731"/>
      <c r="ER731"/>
      <c r="ES731"/>
      <c r="ET731"/>
      <c r="EU731"/>
      <c r="EV731"/>
      <c r="EW731"/>
      <c r="EX731"/>
      <c r="EY731"/>
      <c r="EZ731"/>
      <c r="FA731"/>
      <c r="FB731"/>
      <c r="FC731"/>
      <c r="FD731"/>
      <c r="FE731"/>
      <c r="FF731"/>
      <c r="FG731"/>
      <c r="FH731"/>
      <c r="FI731"/>
      <c r="FJ731"/>
      <c r="FK731"/>
      <c r="FL731"/>
      <c r="FM731"/>
      <c r="FN731"/>
      <c r="FO731"/>
      <c r="FP731"/>
      <c r="FQ731"/>
      <c r="FR731"/>
      <c r="FS731"/>
      <c r="FT731"/>
      <c r="FU731"/>
      <c r="FV731"/>
      <c r="FW731"/>
      <c r="FX731"/>
      <c r="FY731"/>
      <c r="FZ731"/>
      <c r="GA731"/>
      <c r="GB731"/>
      <c r="GC731"/>
      <c r="GD731"/>
      <c r="GE731"/>
      <c r="GF731"/>
      <c r="GG731"/>
      <c r="GH731"/>
      <c r="GI731"/>
      <c r="GJ731"/>
      <c r="GK731"/>
      <c r="GL731"/>
      <c r="GM731"/>
      <c r="GN731"/>
      <c r="GO731"/>
      <c r="GP731"/>
      <c r="GQ731"/>
      <c r="GR731"/>
      <c r="GS731"/>
      <c r="GT731"/>
      <c r="GU731"/>
      <c r="GV731"/>
      <c r="GW731"/>
      <c r="GX731"/>
      <c r="GY731"/>
      <c r="GZ731"/>
      <c r="HA731"/>
      <c r="HB731"/>
      <c r="HC731"/>
      <c r="HD731"/>
      <c r="HE731"/>
      <c r="HF731"/>
      <c r="HG731"/>
      <c r="HH731"/>
      <c r="HI731"/>
      <c r="HJ731"/>
      <c r="HK731"/>
      <c r="HL731"/>
      <c r="HM731"/>
      <c r="HN731"/>
      <c r="HO731"/>
      <c r="HP731"/>
      <c r="HQ731"/>
      <c r="HR731"/>
      <c r="HS731"/>
      <c r="HT731"/>
      <c r="HU731"/>
      <c r="HV731"/>
      <c r="HW731"/>
      <c r="HX731"/>
      <c r="HY731"/>
      <c r="HZ731"/>
      <c r="IA731"/>
      <c r="IB731"/>
      <c r="IC731"/>
      <c r="ID731"/>
      <c r="IE731"/>
      <c r="IF731"/>
      <c r="IG731"/>
      <c r="IH731"/>
      <c r="II731"/>
      <c r="IJ731"/>
      <c r="IK731"/>
      <c r="IL731"/>
      <c r="IM731"/>
      <c r="IN731"/>
      <c r="IO731"/>
      <c r="IP731"/>
      <c r="IQ731"/>
      <c r="IR731"/>
      <c r="IS731"/>
      <c r="IT731"/>
      <c r="IU731"/>
      <c r="IV731"/>
    </row>
    <row r="732" spans="1:256" s="5" customFormat="1" hidden="1" outlineLevel="2">
      <c r="A732" s="20"/>
      <c r="B732" s="20"/>
      <c r="C732" s="38"/>
      <c r="D732" s="641"/>
      <c r="E732" s="287">
        <v>4</v>
      </c>
      <c r="F732" s="40"/>
      <c r="G732" s="313"/>
      <c r="H732" s="315"/>
      <c r="I732" s="315"/>
      <c r="J732" s="314"/>
      <c r="K732" s="168">
        <f>IF(A20taxstdlife="n/a","n/a",IF(K$3&gt;(A20taxstdlife+$E732),((Input!$J$162+Input!$J$128)*$J$7)-SUM($J732:J732),((Input!$J$162+Input!$J$128)*$J$7)/A20taxstdlife))</f>
        <v>0.57685715120326286</v>
      </c>
      <c r="L732" s="168">
        <f>IF(A20taxstdlife="n/a","n/a",IF(L$3&gt;(A20taxstdlife+$E732),((Input!$J$162+Input!$J$128)*$J$7)-SUM($J732:K732),((Input!$J$162+Input!$J$128)*$J$7)/A20taxstdlife))</f>
        <v>0.57685715120326286</v>
      </c>
      <c r="M732" s="168">
        <f>IF(A20taxstdlife="n/a","n/a",IF(M$3&gt;(A20taxstdlife+$E732),((Input!$J$162+Input!$J$128)*$J$7)-SUM($J732:L732),((Input!$J$162+Input!$J$128)*$J$7)/A20taxstdlife))</f>
        <v>0.57685715120326286</v>
      </c>
      <c r="N732" s="168">
        <f>IF(A20taxstdlife="n/a","n/a",IF(N$3&gt;(A20taxstdlife+$E732),((Input!$J$162+Input!$J$128)*$J$7)-SUM($J732:M732),((Input!$J$162+Input!$J$128)*$J$7)/A20taxstdlife))</f>
        <v>0.57685715120326286</v>
      </c>
      <c r="O732" s="168">
        <f>IF(A20taxstdlife="n/a","n/a",IF(O$3&gt;(A20taxstdlife+$E732),((Input!$J$162+Input!$J$128)*$J$7)-SUM($J732:N732),((Input!$J$162+Input!$J$128)*$J$7)/A20taxstdlife))</f>
        <v>0.57685715120326286</v>
      </c>
      <c r="P732" s="168">
        <f>IF(A20taxstdlife="n/a","n/a",IF(P$3&gt;(A20taxstdlife+$E732),((Input!$J$162+Input!$J$128)*$J$7)-SUM($J732:O732),((Input!$J$162+Input!$J$128)*$J$7)/A20taxstdlife))</f>
        <v>0.57685715120326286</v>
      </c>
      <c r="Q732" s="168">
        <f>IF(A20taxstdlife="n/a","n/a",IF(Q$3&gt;(A20taxstdlife+$E732),((Input!$J$162+Input!$J$128)*$J$7)-SUM($J732:P732),((Input!$J$162+Input!$J$128)*$J$7)/A20taxstdlife))</f>
        <v>0.57685715120326286</v>
      </c>
      <c r="R732" s="168">
        <f>IF(A20taxstdlife="n/a","n/a",IF(R$3&gt;(A20taxstdlife+$E732),((Input!$J$162+Input!$J$128)*$J$7)-SUM($J732:Q732),((Input!$J$162+Input!$J$128)*$J$7)/A20taxstdlife))</f>
        <v>0.57685715120326286</v>
      </c>
      <c r="S732" s="168">
        <f>IF(A20taxstdlife="n/a","n/a",IF(S$3&gt;(A20taxstdlife+$E732),((Input!$J$162+Input!$J$128)*$J$7)-SUM($J732:R732),((Input!$J$162+Input!$J$128)*$J$7)/A20taxstdlife))</f>
        <v>0.57685715120326286</v>
      </c>
      <c r="T732" s="168">
        <f>IF(A20taxstdlife="n/a","n/a",IF(T$3&gt;(A20taxstdlife+$E732),((Input!$J$162+Input!$J$128)*$J$7)-SUM($J732:S732),((Input!$J$162+Input!$J$128)*$J$7)/A20taxstdlife))</f>
        <v>0.57685715120326286</v>
      </c>
      <c r="U732" s="168">
        <f>IF(A20taxstdlife="n/a","n/a",IF(U$3&gt;(A20taxstdlife+$E732),((Input!$J$162+Input!$J$128)*$J$7)-SUM($J732:T732),((Input!$J$162+Input!$J$128)*$J$7)/A20taxstdlife))</f>
        <v>0.57685715120326286</v>
      </c>
      <c r="V732" s="168">
        <f>IF(A20taxstdlife="n/a","n/a",IF(V$3&gt;(A20taxstdlife+$E732),((Input!$J$162+Input!$J$128)*$J$7)-SUM($J732:U732),((Input!$J$162+Input!$J$128)*$J$7)/A20taxstdlife))</f>
        <v>0.57685715120326286</v>
      </c>
      <c r="W732" s="168">
        <f>IF(A20taxstdlife="n/a","n/a",IF(W$3&gt;(A20taxstdlife+$E732),((Input!$J$162+Input!$J$128)*$J$7)-SUM($J732:V732),((Input!$J$162+Input!$J$128)*$J$7)/A20taxstdlife))</f>
        <v>0.57685715120326286</v>
      </c>
      <c r="X732" s="168">
        <f>IF(A20taxstdlife="n/a","n/a",IF(X$3&gt;(A20taxstdlife+$E732),((Input!$J$162+Input!$J$128)*$J$7)-SUM($J732:W732),((Input!$J$162+Input!$J$128)*$J$7)/A20taxstdlife))</f>
        <v>0.57685715120326286</v>
      </c>
      <c r="Y732" s="168">
        <f>IF(A20taxstdlife="n/a","n/a",IF(Y$3&gt;(A20taxstdlife+$E732),((Input!$J$162+Input!$J$128)*$J$7)-SUM($J732:X732),((Input!$J$162+Input!$J$128)*$J$7)/A20taxstdlife))</f>
        <v>0.57685715120326286</v>
      </c>
      <c r="Z732" s="168">
        <f>IF(A20taxstdlife="n/a","n/a",IF(Z$3&gt;(A20taxstdlife+$E732),((Input!$J$162+Input!$J$128)*$J$7)-SUM($J732:Y732),((Input!$J$162+Input!$J$128)*$J$7)/A20taxstdlife))</f>
        <v>0.57685715120326286</v>
      </c>
      <c r="AA732" s="168">
        <f>IF(A20taxstdlife="n/a","n/a",IF(AA$3&gt;(A20taxstdlife+$E732),((Input!$J$162+Input!$J$128)*$J$7)-SUM($J732:Z732),((Input!$J$162+Input!$J$128)*$J$7)/A20taxstdlife))</f>
        <v>0.57685715120326286</v>
      </c>
      <c r="AB732" s="168">
        <f>IF(A20taxstdlife="n/a","n/a",IF(AB$3&gt;(A20taxstdlife+$E732),((Input!$J$162+Input!$J$128)*$J$7)-SUM($J732:AA732),((Input!$J$162+Input!$J$128)*$J$7)/A20taxstdlife))</f>
        <v>0.57685715120326286</v>
      </c>
      <c r="AC732" s="168">
        <f>IF(A20taxstdlife="n/a","n/a",IF(AC$3&gt;(A20taxstdlife+$E732),((Input!$J$162+Input!$J$128)*$J$7)-SUM($J732:AB732),((Input!$J$162+Input!$J$128)*$J$7)/A20taxstdlife))</f>
        <v>0.57685715120326286</v>
      </c>
      <c r="AD732" s="168">
        <f>IF(A20taxstdlife="n/a","n/a",IF(AD$3&gt;(A20taxstdlife+$E732),((Input!$J$162+Input!$J$128)*$J$7)-SUM($J732:AC732),((Input!$J$162+Input!$J$128)*$J$7)/A20taxstdlife))</f>
        <v>0.57685715120326286</v>
      </c>
      <c r="AE732" s="168">
        <f>IF(A20taxstdlife="n/a","n/a",IF(AE$3&gt;(A20taxstdlife+$E732),((Input!$J$162+Input!$J$128)*$J$7)-SUM($J732:AD732),((Input!$J$162+Input!$J$128)*$J$7)/A20taxstdlife))</f>
        <v>0.57685715120326286</v>
      </c>
      <c r="AF732" s="168">
        <f>IF(A20taxstdlife="n/a","n/a",IF(AF$3&gt;(A20taxstdlife+$E732),((Input!$J$162+Input!$J$128)*$J$7)-SUM($J732:AE732),((Input!$J$162+Input!$J$128)*$J$7)/A20taxstdlife))</f>
        <v>0.57685715120326286</v>
      </c>
      <c r="AG732" s="168">
        <f>IF(A20taxstdlife="n/a","n/a",IF(AG$3&gt;(A20taxstdlife+$E732),((Input!$J$162+Input!$J$128)*$J$7)-SUM($J732:AF732),((Input!$J$162+Input!$J$128)*$J$7)/A20taxstdlife))</f>
        <v>0.57685715120326286</v>
      </c>
      <c r="AH732" s="168">
        <f>IF(A20taxstdlife="n/a","n/a",IF(AH$3&gt;(A20taxstdlife+$E732),((Input!$J$162+Input!$J$128)*$J$7)-SUM($J732:AG732),((Input!$J$162+Input!$J$128)*$J$7)/A20taxstdlife))</f>
        <v>0.57685715120326286</v>
      </c>
      <c r="AI732" s="168">
        <f>IF(A20taxstdlife="n/a","n/a",IF(AI$3&gt;(A20taxstdlife+$E732),((Input!$J$162+Input!$J$128)*$J$7)-SUM($J732:AH732),((Input!$J$162+Input!$J$128)*$J$7)/A20taxstdlife))</f>
        <v>0.57685715120326286</v>
      </c>
      <c r="AJ732" s="168">
        <f>IF(A20taxstdlife="n/a","n/a",IF(AJ$3&gt;(A20taxstdlife+$E732),((Input!$J$162+Input!$J$128)*$J$7)-SUM($J732:AI732),((Input!$J$162+Input!$J$128)*$J$7)/A20taxstdlife))</f>
        <v>0.57685715120326286</v>
      </c>
      <c r="AK732" s="168">
        <f>IF(A20taxstdlife="n/a","n/a",IF(AK$3&gt;(A20taxstdlife+$E732),((Input!$J$162+Input!$J$128)*$J$7)-SUM($J732:AJ732),((Input!$J$162+Input!$J$128)*$J$7)/A20taxstdlife))</f>
        <v>0.57685715120326286</v>
      </c>
      <c r="AL732" s="168">
        <f>IF(A20taxstdlife="n/a","n/a",IF(AL$3&gt;(A20taxstdlife+$E732),((Input!$J$162+Input!$J$128)*$J$7)-SUM($J732:AK732),((Input!$J$162+Input!$J$128)*$J$7)/A20taxstdlife))</f>
        <v>0.57685715120326286</v>
      </c>
      <c r="AM732" s="168">
        <f>IF(A20taxstdlife="n/a","n/a",IF(AM$3&gt;(A20taxstdlife+$E732),((Input!$J$162+Input!$J$128)*$J$7)-SUM($J732:AL732),((Input!$J$162+Input!$J$128)*$J$7)/A20taxstdlife))</f>
        <v>0.57685715120326286</v>
      </c>
      <c r="AN732" s="168">
        <f>IF(A20taxstdlife="n/a","n/a",IF(AN$3&gt;(A20taxstdlife+$E732),((Input!$J$162+Input!$J$128)*$J$7)-SUM($J732:AM732),((Input!$J$162+Input!$J$128)*$J$7)/A20taxstdlife))</f>
        <v>0.57685715120326286</v>
      </c>
      <c r="AO732" s="168">
        <f>IF(A20taxstdlife="n/a","n/a",IF(AO$3&gt;(A20taxstdlife+$E732),((Input!$J$162+Input!$J$128)*$J$7)-SUM($J732:AN732),((Input!$J$162+Input!$J$128)*$J$7)/A20taxstdlife))</f>
        <v>0.57685715120326286</v>
      </c>
      <c r="AP732" s="168">
        <f>IF(A20taxstdlife="n/a","n/a",IF(AP$3&gt;(A20taxstdlife+$E732),((Input!$J$162+Input!$J$128)*$J$7)-SUM($J732:AO732),((Input!$J$162+Input!$J$128)*$J$7)/A20taxstdlife))</f>
        <v>0.57685715120326286</v>
      </c>
      <c r="AQ732" s="168">
        <f>IF(A20taxstdlife="n/a","n/a",IF(AQ$3&gt;(A20taxstdlife+$E732),((Input!$J$162+Input!$J$128)*$J$7)-SUM($J732:AP732),((Input!$J$162+Input!$J$128)*$J$7)/A20taxstdlife))</f>
        <v>0.57685715120326286</v>
      </c>
      <c r="AR732" s="168">
        <f>IF(A20taxstdlife="n/a","n/a",IF(AR$3&gt;(A20taxstdlife+$E732),((Input!$J$162+Input!$J$128)*$J$7)-SUM($J732:AQ732),((Input!$J$162+Input!$J$128)*$J$7)/A20taxstdlife))</f>
        <v>0.57685715120326286</v>
      </c>
      <c r="AS732" s="168">
        <f>IF(A20taxstdlife="n/a","n/a",IF(AS$3&gt;(A20taxstdlife+$E732),((Input!$J$162+Input!$J$128)*$J$7)-SUM($J732:AR732),((Input!$J$162+Input!$J$128)*$J$7)/A20taxstdlife))</f>
        <v>0.57685715120326286</v>
      </c>
      <c r="AT732" s="168">
        <f>IF(A20taxstdlife="n/a","n/a",IF(AT$3&gt;(A20taxstdlife+$E732),((Input!$J$162+Input!$J$128)*$J$7)-SUM($J732:AS732),((Input!$J$162+Input!$J$128)*$J$7)/A20taxstdlife))</f>
        <v>0.57685715120326286</v>
      </c>
      <c r="AU732" s="168">
        <f>IF(A20taxstdlife="n/a","n/a",IF(AU$3&gt;(A20taxstdlife+$E732),((Input!$J$162+Input!$J$128)*$J$7)-SUM($J732:AT732),((Input!$J$162+Input!$J$128)*$J$7)/A20taxstdlife))</f>
        <v>0.57685715120326286</v>
      </c>
      <c r="AV732" s="168">
        <f>IF(A20taxstdlife="n/a","n/a",IF(AV$3&gt;(A20taxstdlife+$E732),((Input!$J$162+Input!$J$128)*$J$7)-SUM($J732:AU732),((Input!$J$162+Input!$J$128)*$J$7)/A20taxstdlife))</f>
        <v>0.57685715120326286</v>
      </c>
      <c r="AW732" s="168">
        <f>IF(A20taxstdlife="n/a","n/a",IF(AW$3&gt;(A20taxstdlife+$E732),((Input!$J$162+Input!$J$128)*$J$7)-SUM($J732:AV732),((Input!$J$162+Input!$J$128)*$J$7)/A20taxstdlife))</f>
        <v>0.57685715120326286</v>
      </c>
      <c r="AX732" s="168">
        <f>IF(A20taxstdlife="n/a","n/a",IF(AX$3&gt;(A20taxstdlife+$E732),((Input!$J$162+Input!$J$128)*$J$7)-SUM($J732:AW732),((Input!$J$162+Input!$J$128)*$J$7)/A20taxstdlife))</f>
        <v>0.57685715120326286</v>
      </c>
      <c r="AY732" s="168">
        <f>IF(A20taxstdlife="n/a","n/a",IF(AY$3&gt;(A20taxstdlife+$E732),((Input!$J$162+Input!$J$128)*$J$7)-SUM($J732:AX732),((Input!$J$162+Input!$J$128)*$J$7)/A20taxstdlife))</f>
        <v>-2.1316282072803006E-14</v>
      </c>
      <c r="AZ732" s="168">
        <f>IF(A20taxstdlife="n/a","n/a",IF(AZ$3&gt;(A20taxstdlife+$E732),((Input!$J$162+Input!$J$128)*$J$7)-SUM($J732:AY732),((Input!$J$162+Input!$J$128)*$J$7)/A20taxstdlife))</f>
        <v>0</v>
      </c>
      <c r="BA732" s="168">
        <f>IF(A20taxstdlife="n/a","n/a",IF(BA$3&gt;(A20taxstdlife+$E732),((Input!$J$162+Input!$J$128)*$J$7)-SUM($J732:AZ732),((Input!$J$162+Input!$J$128)*$J$7)/A20taxstdlife))</f>
        <v>0</v>
      </c>
      <c r="BB732" s="168">
        <f>IF(A20taxstdlife="n/a","n/a",IF(BB$3&gt;(A20taxstdlife+$E732),((Input!$J$162+Input!$J$128)*$J$7)-SUM($J732:BA732),((Input!$J$162+Input!$J$128)*$J$7)/A20taxstdlife))</f>
        <v>0</v>
      </c>
      <c r="BC732" s="168">
        <f>IF(A20taxstdlife="n/a","n/a",IF(BC$3&gt;(A20taxstdlife+$E732),((Input!$J$162+Input!$J$128)*$J$7)-SUM($J732:BB732),((Input!$J$162+Input!$J$128)*$J$7)/A20taxstdlife))</f>
        <v>0</v>
      </c>
      <c r="BD732" s="168">
        <f>IF(A20taxstdlife="n/a","n/a",IF(BD$3&gt;(A20taxstdlife+$E732),((Input!$J$162+Input!$J$128)*$J$7)-SUM($J732:BC732),((Input!$J$162+Input!$J$128)*$J$7)/A20taxstdlife))</f>
        <v>0</v>
      </c>
      <c r="BE732" s="168">
        <f>IF(A20taxstdlife="n/a","n/a",IF(BE$3&gt;(A20taxstdlife+$E732),((Input!$J$162+Input!$J$128)*$J$7)-SUM($J732:BD732),((Input!$J$162+Input!$J$128)*$J$7)/A20taxstdlife))</f>
        <v>0</v>
      </c>
      <c r="BF732" s="168">
        <f>IF(A20taxstdlife="n/a","n/a",IF(BF$3&gt;(A20taxstdlife+$E732),((Input!$J$162+Input!$J$128)*$J$7)-SUM($J732:BE732),((Input!$J$162+Input!$J$128)*$J$7)/A20taxstdlife))</f>
        <v>0</v>
      </c>
      <c r="BG732" s="168">
        <f>IF(A20taxstdlife="n/a","n/a",IF(BG$3&gt;(A20taxstdlife+$E732),((Input!$J$162+Input!$J$128)*$J$7)-SUM($J732:BF732),((Input!$J$162+Input!$J$128)*$J$7)/A20taxstdlife))</f>
        <v>0</v>
      </c>
      <c r="BH732" s="168">
        <f>IF(A20taxstdlife="n/a","n/a",IF(BH$3&gt;(A20taxstdlife+$E732),((Input!$J$162+Input!$J$128)*$J$7)-SUM($J732:BG732),((Input!$J$162+Input!$J$128)*$J$7)/A20taxstdlife))</f>
        <v>0</v>
      </c>
      <c r="BI732" s="168">
        <f>IF(A20taxstdlife="n/a","n/a",IF(BI$3&gt;(A20taxstdlife+$E732),((Input!$J$162+Input!$J$128)*$J$7)-SUM($J732:BH732),((Input!$J$162+Input!$J$128)*$J$7)/A20taxstdlife))</f>
        <v>0</v>
      </c>
      <c r="BJ732" s="20"/>
      <c r="BK732" s="20"/>
      <c r="BL732"/>
      <c r="BM732"/>
      <c r="BN732"/>
      <c r="BO732"/>
      <c r="BP732"/>
      <c r="BQ732"/>
      <c r="BR732"/>
      <c r="BS732"/>
      <c r="BT732"/>
      <c r="BU732"/>
      <c r="BV732"/>
      <c r="BW732"/>
      <c r="BX732"/>
      <c r="BY732"/>
      <c r="BZ732"/>
      <c r="CA732"/>
      <c r="CB732"/>
      <c r="CC732"/>
      <c r="CD732"/>
      <c r="CE732"/>
      <c r="CF732"/>
      <c r="CG732"/>
      <c r="CH732"/>
      <c r="CI732"/>
      <c r="CJ732"/>
      <c r="CK732"/>
      <c r="CL732"/>
      <c r="CM732"/>
      <c r="CN732"/>
      <c r="CO732"/>
      <c r="CP732"/>
      <c r="CQ732"/>
      <c r="CR732"/>
      <c r="CS732"/>
      <c r="CT732"/>
      <c r="CU732"/>
      <c r="CV732"/>
      <c r="CW732"/>
      <c r="CX732"/>
      <c r="CY732"/>
      <c r="CZ732"/>
      <c r="DA732"/>
      <c r="DB732"/>
      <c r="DC732"/>
      <c r="DD732"/>
      <c r="DE732"/>
      <c r="DF732"/>
      <c r="DG732"/>
      <c r="DH732"/>
      <c r="DI732"/>
      <c r="DJ732"/>
      <c r="DK732"/>
      <c r="DL732"/>
      <c r="DM732"/>
      <c r="DN732"/>
      <c r="DO732"/>
      <c r="DP732"/>
      <c r="DQ732"/>
      <c r="DR732"/>
      <c r="DS732"/>
      <c r="DT732"/>
      <c r="DU732"/>
      <c r="DV732"/>
      <c r="DW732"/>
      <c r="DX732"/>
      <c r="DY732"/>
      <c r="DZ732"/>
      <c r="EA732"/>
      <c r="EB732"/>
      <c r="EC732"/>
      <c r="ED732"/>
      <c r="EE732"/>
      <c r="EF732"/>
      <c r="EG732"/>
      <c r="EH732"/>
      <c r="EI732"/>
      <c r="EJ732"/>
      <c r="EK732"/>
      <c r="EL732"/>
      <c r="EM732"/>
      <c r="EN732"/>
      <c r="EO732"/>
      <c r="EP732"/>
      <c r="EQ732"/>
      <c r="ER732"/>
      <c r="ES732"/>
      <c r="ET732"/>
      <c r="EU732"/>
      <c r="EV732"/>
      <c r="EW732"/>
      <c r="EX732"/>
      <c r="EY732"/>
      <c r="EZ732"/>
      <c r="FA732"/>
      <c r="FB732"/>
      <c r="FC732"/>
      <c r="FD732"/>
      <c r="FE732"/>
      <c r="FF732"/>
      <c r="FG732"/>
      <c r="FH732"/>
      <c r="FI732"/>
      <c r="FJ732"/>
      <c r="FK732"/>
      <c r="FL732"/>
      <c r="FM732"/>
      <c r="FN732"/>
      <c r="FO732"/>
      <c r="FP732"/>
      <c r="FQ732"/>
      <c r="FR732"/>
      <c r="FS732"/>
      <c r="FT732"/>
      <c r="FU732"/>
      <c r="FV732"/>
      <c r="FW732"/>
      <c r="FX732"/>
      <c r="FY732"/>
      <c r="FZ732"/>
      <c r="GA732"/>
      <c r="GB732"/>
      <c r="GC732"/>
      <c r="GD732"/>
      <c r="GE732"/>
      <c r="GF732"/>
      <c r="GG732"/>
      <c r="GH732"/>
      <c r="GI732"/>
      <c r="GJ732"/>
      <c r="GK732"/>
      <c r="GL732"/>
      <c r="GM732"/>
      <c r="GN732"/>
      <c r="GO732"/>
      <c r="GP732"/>
      <c r="GQ732"/>
      <c r="GR732"/>
      <c r="GS732"/>
      <c r="GT732"/>
      <c r="GU732"/>
      <c r="GV732"/>
      <c r="GW732"/>
      <c r="GX732"/>
      <c r="GY732"/>
      <c r="GZ732"/>
      <c r="HA732"/>
      <c r="HB732"/>
      <c r="HC732"/>
      <c r="HD732"/>
      <c r="HE732"/>
      <c r="HF732"/>
      <c r="HG732"/>
      <c r="HH732"/>
      <c r="HI732"/>
      <c r="HJ732"/>
      <c r="HK732"/>
      <c r="HL732"/>
      <c r="HM732"/>
      <c r="HN732"/>
      <c r="HO732"/>
      <c r="HP732"/>
      <c r="HQ732"/>
      <c r="HR732"/>
      <c r="HS732"/>
      <c r="HT732"/>
      <c r="HU732"/>
      <c r="HV732"/>
      <c r="HW732"/>
      <c r="HX732"/>
      <c r="HY732"/>
      <c r="HZ732"/>
      <c r="IA732"/>
      <c r="IB732"/>
      <c r="IC732"/>
      <c r="ID732"/>
      <c r="IE732"/>
      <c r="IF732"/>
      <c r="IG732"/>
      <c r="IH732"/>
      <c r="II732"/>
      <c r="IJ732"/>
      <c r="IK732"/>
      <c r="IL732"/>
      <c r="IM732"/>
      <c r="IN732"/>
      <c r="IO732"/>
      <c r="IP732"/>
      <c r="IQ732"/>
      <c r="IR732"/>
      <c r="IS732"/>
      <c r="IT732"/>
      <c r="IU732"/>
      <c r="IV732"/>
    </row>
    <row r="733" spans="1:256" s="5" customFormat="1" hidden="1" outlineLevel="2">
      <c r="A733" s="20"/>
      <c r="B733" s="20"/>
      <c r="C733" s="38"/>
      <c r="D733" s="641"/>
      <c r="E733" s="287">
        <v>5</v>
      </c>
      <c r="F733" s="40"/>
      <c r="G733" s="313"/>
      <c r="H733" s="315"/>
      <c r="I733" s="315"/>
      <c r="J733" s="315"/>
      <c r="K733" s="314"/>
      <c r="L733" s="168">
        <f>IF(A20taxstdlife="n/a","n/a",IF(L$3&gt;(A20taxstdlife+$E733),((Input!$K$162+Input!$K$128)*$K$7)-SUM($K733:K733),((Input!$K$162+Input!$K$128)*$K$7)/A20taxstdlife))</f>
        <v>4.9040770281719152E-2</v>
      </c>
      <c r="M733" s="168">
        <f>IF(A20taxstdlife="n/a","n/a",IF(M$3&gt;(A20taxstdlife+$E733),((Input!$K$162+Input!$K$128)*$K$7)-SUM($K733:L733),((Input!$K$162+Input!$K$128)*$K$7)/A20taxstdlife))</f>
        <v>4.9040770281719152E-2</v>
      </c>
      <c r="N733" s="168">
        <f>IF(A20taxstdlife="n/a","n/a",IF(N$3&gt;(A20taxstdlife+$E733),((Input!$K$162+Input!$K$128)*$K$7)-SUM($K733:M733),((Input!$K$162+Input!$K$128)*$K$7)/A20taxstdlife))</f>
        <v>4.9040770281719152E-2</v>
      </c>
      <c r="O733" s="168">
        <f>IF(A20taxstdlife="n/a","n/a",IF(O$3&gt;(A20taxstdlife+$E733),((Input!$K$162+Input!$K$128)*$K$7)-SUM($K733:N733),((Input!$K$162+Input!$K$128)*$K$7)/A20taxstdlife))</f>
        <v>4.9040770281719152E-2</v>
      </c>
      <c r="P733" s="168">
        <f>IF(A20taxstdlife="n/a","n/a",IF(P$3&gt;(A20taxstdlife+$E733),((Input!$K$162+Input!$K$128)*$K$7)-SUM($K733:O733),((Input!$K$162+Input!$K$128)*$K$7)/A20taxstdlife))</f>
        <v>4.9040770281719152E-2</v>
      </c>
      <c r="Q733" s="168">
        <f>IF(A20taxstdlife="n/a","n/a",IF(Q$3&gt;(A20taxstdlife+$E733),((Input!$K$162+Input!$K$128)*$K$7)-SUM($K733:P733),((Input!$K$162+Input!$K$128)*$K$7)/A20taxstdlife))</f>
        <v>4.9040770281719152E-2</v>
      </c>
      <c r="R733" s="168">
        <f>IF(A20taxstdlife="n/a","n/a",IF(R$3&gt;(A20taxstdlife+$E733),((Input!$K$162+Input!$K$128)*$K$7)-SUM($K733:Q733),((Input!$K$162+Input!$K$128)*$K$7)/A20taxstdlife))</f>
        <v>4.9040770281719152E-2</v>
      </c>
      <c r="S733" s="168">
        <f>IF(A20taxstdlife="n/a","n/a",IF(S$3&gt;(A20taxstdlife+$E733),((Input!$K$162+Input!$K$128)*$K$7)-SUM($K733:R733),((Input!$K$162+Input!$K$128)*$K$7)/A20taxstdlife))</f>
        <v>4.9040770281719152E-2</v>
      </c>
      <c r="T733" s="168">
        <f>IF(A20taxstdlife="n/a","n/a",IF(T$3&gt;(A20taxstdlife+$E733),((Input!$K$162+Input!$K$128)*$K$7)-SUM($K733:S733),((Input!$K$162+Input!$K$128)*$K$7)/A20taxstdlife))</f>
        <v>4.9040770281719152E-2</v>
      </c>
      <c r="U733" s="168">
        <f>IF(A20taxstdlife="n/a","n/a",IF(U$3&gt;(A20taxstdlife+$E733),((Input!$K$162+Input!$K$128)*$K$7)-SUM($K733:T733),((Input!$K$162+Input!$K$128)*$K$7)/A20taxstdlife))</f>
        <v>4.9040770281719152E-2</v>
      </c>
      <c r="V733" s="168">
        <f>IF(A20taxstdlife="n/a","n/a",IF(V$3&gt;(A20taxstdlife+$E733),((Input!$K$162+Input!$K$128)*$K$7)-SUM($K733:U733),((Input!$K$162+Input!$K$128)*$K$7)/A20taxstdlife))</f>
        <v>4.9040770281719152E-2</v>
      </c>
      <c r="W733" s="168">
        <f>IF(A20taxstdlife="n/a","n/a",IF(W$3&gt;(A20taxstdlife+$E733),((Input!$K$162+Input!$K$128)*$K$7)-SUM($K733:V733),((Input!$K$162+Input!$K$128)*$K$7)/A20taxstdlife))</f>
        <v>4.9040770281719152E-2</v>
      </c>
      <c r="X733" s="168">
        <f>IF(A20taxstdlife="n/a","n/a",IF(X$3&gt;(A20taxstdlife+$E733),((Input!$K$162+Input!$K$128)*$K$7)-SUM($K733:W733),((Input!$K$162+Input!$K$128)*$K$7)/A20taxstdlife))</f>
        <v>4.9040770281719152E-2</v>
      </c>
      <c r="Y733" s="168">
        <f>IF(A20taxstdlife="n/a","n/a",IF(Y$3&gt;(A20taxstdlife+$E733),((Input!$K$162+Input!$K$128)*$K$7)-SUM($K733:X733),((Input!$K$162+Input!$K$128)*$K$7)/A20taxstdlife))</f>
        <v>4.9040770281719152E-2</v>
      </c>
      <c r="Z733" s="168">
        <f>IF(A20taxstdlife="n/a","n/a",IF(Z$3&gt;(A20taxstdlife+$E733),((Input!$K$162+Input!$K$128)*$K$7)-SUM($K733:Y733),((Input!$K$162+Input!$K$128)*$K$7)/A20taxstdlife))</f>
        <v>4.9040770281719152E-2</v>
      </c>
      <c r="AA733" s="168">
        <f>IF(A20taxstdlife="n/a","n/a",IF(AA$3&gt;(A20taxstdlife+$E733),((Input!$K$162+Input!$K$128)*$K$7)-SUM($K733:Z733),((Input!$K$162+Input!$K$128)*$K$7)/A20taxstdlife))</f>
        <v>4.9040770281719152E-2</v>
      </c>
      <c r="AB733" s="168">
        <f>IF(A20taxstdlife="n/a","n/a",IF(AB$3&gt;(A20taxstdlife+$E733),((Input!$K$162+Input!$K$128)*$K$7)-SUM($K733:AA733),((Input!$K$162+Input!$K$128)*$K$7)/A20taxstdlife))</f>
        <v>4.9040770281719152E-2</v>
      </c>
      <c r="AC733" s="168">
        <f>IF(A20taxstdlife="n/a","n/a",IF(AC$3&gt;(A20taxstdlife+$E733),((Input!$K$162+Input!$K$128)*$K$7)-SUM($K733:AB733),((Input!$K$162+Input!$K$128)*$K$7)/A20taxstdlife))</f>
        <v>4.9040770281719152E-2</v>
      </c>
      <c r="AD733" s="168">
        <f>IF(A20taxstdlife="n/a","n/a",IF(AD$3&gt;(A20taxstdlife+$E733),((Input!$K$162+Input!$K$128)*$K$7)-SUM($K733:AC733),((Input!$K$162+Input!$K$128)*$K$7)/A20taxstdlife))</f>
        <v>4.9040770281719152E-2</v>
      </c>
      <c r="AE733" s="168">
        <f>IF(A20taxstdlife="n/a","n/a",IF(AE$3&gt;(A20taxstdlife+$E733),((Input!$K$162+Input!$K$128)*$K$7)-SUM($K733:AD733),((Input!$K$162+Input!$K$128)*$K$7)/A20taxstdlife))</f>
        <v>4.9040770281719152E-2</v>
      </c>
      <c r="AF733" s="168">
        <f>IF(A20taxstdlife="n/a","n/a",IF(AF$3&gt;(A20taxstdlife+$E733),((Input!$K$162+Input!$K$128)*$K$7)-SUM($K733:AE733),((Input!$K$162+Input!$K$128)*$K$7)/A20taxstdlife))</f>
        <v>4.9040770281719152E-2</v>
      </c>
      <c r="AG733" s="168">
        <f>IF(A20taxstdlife="n/a","n/a",IF(AG$3&gt;(A20taxstdlife+$E733),((Input!$K$162+Input!$K$128)*$K$7)-SUM($K733:AF733),((Input!$K$162+Input!$K$128)*$K$7)/A20taxstdlife))</f>
        <v>4.9040770281719152E-2</v>
      </c>
      <c r="AH733" s="168">
        <f>IF(A20taxstdlife="n/a","n/a",IF(AH$3&gt;(A20taxstdlife+$E733),((Input!$K$162+Input!$K$128)*$K$7)-SUM($K733:AG733),((Input!$K$162+Input!$K$128)*$K$7)/A20taxstdlife))</f>
        <v>4.9040770281719152E-2</v>
      </c>
      <c r="AI733" s="168">
        <f>IF(A20taxstdlife="n/a","n/a",IF(AI$3&gt;(A20taxstdlife+$E733),((Input!$K$162+Input!$K$128)*$K$7)-SUM($K733:AH733),((Input!$K$162+Input!$K$128)*$K$7)/A20taxstdlife))</f>
        <v>4.9040770281719152E-2</v>
      </c>
      <c r="AJ733" s="168">
        <f>IF(A20taxstdlife="n/a","n/a",IF(AJ$3&gt;(A20taxstdlife+$E733),((Input!$K$162+Input!$K$128)*$K$7)-SUM($K733:AI733),((Input!$K$162+Input!$K$128)*$K$7)/A20taxstdlife))</f>
        <v>4.9040770281719152E-2</v>
      </c>
      <c r="AK733" s="168">
        <f>IF(A20taxstdlife="n/a","n/a",IF(AK$3&gt;(A20taxstdlife+$E733),((Input!$K$162+Input!$K$128)*$K$7)-SUM($K733:AJ733),((Input!$K$162+Input!$K$128)*$K$7)/A20taxstdlife))</f>
        <v>4.9040770281719152E-2</v>
      </c>
      <c r="AL733" s="168">
        <f>IF(A20taxstdlife="n/a","n/a",IF(AL$3&gt;(A20taxstdlife+$E733),((Input!$K$162+Input!$K$128)*$K$7)-SUM($K733:AK733),((Input!$K$162+Input!$K$128)*$K$7)/A20taxstdlife))</f>
        <v>4.9040770281719152E-2</v>
      </c>
      <c r="AM733" s="168">
        <f>IF(A20taxstdlife="n/a","n/a",IF(AM$3&gt;(A20taxstdlife+$E733),((Input!$K$162+Input!$K$128)*$K$7)-SUM($K733:AL733),((Input!$K$162+Input!$K$128)*$K$7)/A20taxstdlife))</f>
        <v>4.9040770281719152E-2</v>
      </c>
      <c r="AN733" s="168">
        <f>IF(A20taxstdlife="n/a","n/a",IF(AN$3&gt;(A20taxstdlife+$E733),((Input!$K$162+Input!$K$128)*$K$7)-SUM($K733:AM733),((Input!$K$162+Input!$K$128)*$K$7)/A20taxstdlife))</f>
        <v>4.9040770281719152E-2</v>
      </c>
      <c r="AO733" s="168">
        <f>IF(A20taxstdlife="n/a","n/a",IF(AO$3&gt;(A20taxstdlife+$E733),((Input!$K$162+Input!$K$128)*$K$7)-SUM($K733:AN733),((Input!$K$162+Input!$K$128)*$K$7)/A20taxstdlife))</f>
        <v>4.9040770281719152E-2</v>
      </c>
      <c r="AP733" s="168">
        <f>IF(A20taxstdlife="n/a","n/a",IF(AP$3&gt;(A20taxstdlife+$E733),((Input!$K$162+Input!$K$128)*$K$7)-SUM($K733:AO733),((Input!$K$162+Input!$K$128)*$K$7)/A20taxstdlife))</f>
        <v>4.9040770281719152E-2</v>
      </c>
      <c r="AQ733" s="168">
        <f>IF(A20taxstdlife="n/a","n/a",IF(AQ$3&gt;(A20taxstdlife+$E733),((Input!$K$162+Input!$K$128)*$K$7)-SUM($K733:AP733),((Input!$K$162+Input!$K$128)*$K$7)/A20taxstdlife))</f>
        <v>4.9040770281719152E-2</v>
      </c>
      <c r="AR733" s="168">
        <f>IF(A20taxstdlife="n/a","n/a",IF(AR$3&gt;(A20taxstdlife+$E733),((Input!$K$162+Input!$K$128)*$K$7)-SUM($K733:AQ733),((Input!$K$162+Input!$K$128)*$K$7)/A20taxstdlife))</f>
        <v>4.9040770281719152E-2</v>
      </c>
      <c r="AS733" s="168">
        <f>IF(A20taxstdlife="n/a","n/a",IF(AS$3&gt;(A20taxstdlife+$E733),((Input!$K$162+Input!$K$128)*$K$7)-SUM($K733:AR733),((Input!$K$162+Input!$K$128)*$K$7)/A20taxstdlife))</f>
        <v>4.9040770281719152E-2</v>
      </c>
      <c r="AT733" s="168">
        <f>IF(A20taxstdlife="n/a","n/a",IF(AT$3&gt;(A20taxstdlife+$E733),((Input!$K$162+Input!$K$128)*$K$7)-SUM($K733:AS733),((Input!$K$162+Input!$K$128)*$K$7)/A20taxstdlife))</f>
        <v>4.9040770281719152E-2</v>
      </c>
      <c r="AU733" s="168">
        <f>IF(A20taxstdlife="n/a","n/a",IF(AU$3&gt;(A20taxstdlife+$E733),((Input!$K$162+Input!$K$128)*$K$7)-SUM($K733:AT733),((Input!$K$162+Input!$K$128)*$K$7)/A20taxstdlife))</f>
        <v>4.9040770281719152E-2</v>
      </c>
      <c r="AV733" s="168">
        <f>IF(A20taxstdlife="n/a","n/a",IF(AV$3&gt;(A20taxstdlife+$E733),((Input!$K$162+Input!$K$128)*$K$7)-SUM($K733:AU733),((Input!$K$162+Input!$K$128)*$K$7)/A20taxstdlife))</f>
        <v>4.9040770281719152E-2</v>
      </c>
      <c r="AW733" s="168">
        <f>IF(A20taxstdlife="n/a","n/a",IF(AW$3&gt;(A20taxstdlife+$E733),((Input!$K$162+Input!$K$128)*$K$7)-SUM($K733:AV733),((Input!$K$162+Input!$K$128)*$K$7)/A20taxstdlife))</f>
        <v>4.9040770281719152E-2</v>
      </c>
      <c r="AX733" s="168">
        <f>IF(A20taxstdlife="n/a","n/a",IF(AX$3&gt;(A20taxstdlife+$E733),((Input!$K$162+Input!$K$128)*$K$7)-SUM($K733:AW733),((Input!$K$162+Input!$K$128)*$K$7)/A20taxstdlife))</f>
        <v>4.9040770281719152E-2</v>
      </c>
      <c r="AY733" s="168">
        <f>IF(A20taxstdlife="n/a","n/a",IF(AY$3&gt;(A20taxstdlife+$E733),((Input!$K$162+Input!$K$128)*$K$7)-SUM($K733:AX733),((Input!$K$162+Input!$K$128)*$K$7)/A20taxstdlife))</f>
        <v>4.9040770281719152E-2</v>
      </c>
      <c r="AZ733" s="168">
        <f>IF(A20taxstdlife="n/a","n/a",IF(AZ$3&gt;(A20taxstdlife+$E733),((Input!$K$162+Input!$K$128)*$K$7)-SUM($K733:AY733),((Input!$K$162+Input!$K$128)*$K$7)/A20taxstdlife))</f>
        <v>1.9984014443252818E-15</v>
      </c>
      <c r="BA733" s="168">
        <f>IF(A20taxstdlife="n/a","n/a",IF(BA$3&gt;(A20taxstdlife+$E733),((Input!$K$162+Input!$K$128)*$K$7)-SUM($K733:AZ733),((Input!$K$162+Input!$K$128)*$K$7)/A20taxstdlife))</f>
        <v>0</v>
      </c>
      <c r="BB733" s="168">
        <f>IF(A20taxstdlife="n/a","n/a",IF(BB$3&gt;(A20taxstdlife+$E733),((Input!$K$162+Input!$K$128)*$K$7)-SUM($K733:BA733),((Input!$K$162+Input!$K$128)*$K$7)/A20taxstdlife))</f>
        <v>0</v>
      </c>
      <c r="BC733" s="168">
        <f>IF(A20taxstdlife="n/a","n/a",IF(BC$3&gt;(A20taxstdlife+$E733),((Input!$K$162+Input!$K$128)*$K$7)-SUM($K733:BB733),((Input!$K$162+Input!$K$128)*$K$7)/A20taxstdlife))</f>
        <v>0</v>
      </c>
      <c r="BD733" s="168">
        <f>IF(A20taxstdlife="n/a","n/a",IF(BD$3&gt;(A20taxstdlife+$E733),((Input!$K$162+Input!$K$128)*$K$7)-SUM($K733:BC733),((Input!$K$162+Input!$K$128)*$K$7)/A20taxstdlife))</f>
        <v>0</v>
      </c>
      <c r="BE733" s="168">
        <f>IF(A20taxstdlife="n/a","n/a",IF(BE$3&gt;(A20taxstdlife+$E733),((Input!$K$162+Input!$K$128)*$K$7)-SUM($K733:BD733),((Input!$K$162+Input!$K$128)*$K$7)/A20taxstdlife))</f>
        <v>0</v>
      </c>
      <c r="BF733" s="168">
        <f>IF(A20taxstdlife="n/a","n/a",IF(BF$3&gt;(A20taxstdlife+$E733),((Input!$K$162+Input!$K$128)*$K$7)-SUM($K733:BE733),((Input!$K$162+Input!$K$128)*$K$7)/A20taxstdlife))</f>
        <v>0</v>
      </c>
      <c r="BG733" s="168">
        <f>IF(A20taxstdlife="n/a","n/a",IF(BG$3&gt;(A20taxstdlife+$E733),((Input!$K$162+Input!$K$128)*$K$7)-SUM($K733:BF733),((Input!$K$162+Input!$K$128)*$K$7)/A20taxstdlife))</f>
        <v>0</v>
      </c>
      <c r="BH733" s="168">
        <f>IF(A20taxstdlife="n/a","n/a",IF(BH$3&gt;(A20taxstdlife+$E733),((Input!$K$162+Input!$K$128)*$K$7)-SUM($K733:BG733),((Input!$K$162+Input!$K$128)*$K$7)/A20taxstdlife))</f>
        <v>0</v>
      </c>
      <c r="BI733" s="168">
        <f>IF(A20taxstdlife="n/a","n/a",IF(BI$3&gt;(A20taxstdlife+$E733),((Input!$K$162+Input!$K$128)*$K$7)-SUM($K733:BH733),((Input!$K$162+Input!$K$128)*$K$7)/A20taxstdlife))</f>
        <v>0</v>
      </c>
      <c r="BJ733" s="20"/>
      <c r="BK733" s="20"/>
      <c r="BL733"/>
      <c r="BM733"/>
      <c r="BN733"/>
      <c r="BO733"/>
      <c r="BP733"/>
      <c r="BQ733"/>
      <c r="BR733"/>
      <c r="BS733"/>
      <c r="BT733"/>
      <c r="BU733"/>
      <c r="BV733"/>
      <c r="BW733"/>
      <c r="BX733"/>
      <c r="BY733"/>
      <c r="BZ733"/>
      <c r="CA733"/>
      <c r="CB733"/>
      <c r="CC733"/>
      <c r="CD733"/>
      <c r="CE733"/>
      <c r="CF733"/>
      <c r="CG733"/>
      <c r="CH733"/>
      <c r="CI733"/>
      <c r="CJ733"/>
      <c r="CK733"/>
      <c r="CL733"/>
      <c r="CM733"/>
      <c r="CN733"/>
      <c r="CO733"/>
      <c r="CP733"/>
      <c r="CQ733"/>
      <c r="CR733"/>
      <c r="CS733"/>
      <c r="CT733"/>
      <c r="CU733"/>
      <c r="CV733"/>
      <c r="CW733"/>
      <c r="CX733"/>
      <c r="CY733"/>
      <c r="CZ733"/>
      <c r="DA733"/>
      <c r="DB733"/>
      <c r="DC733"/>
      <c r="DD733"/>
      <c r="DE733"/>
      <c r="DF733"/>
      <c r="DG733"/>
      <c r="DH733"/>
      <c r="DI733"/>
      <c r="DJ733"/>
      <c r="DK733"/>
      <c r="DL733"/>
      <c r="DM733"/>
      <c r="DN733"/>
      <c r="DO733"/>
      <c r="DP733"/>
      <c r="DQ733"/>
      <c r="DR733"/>
      <c r="DS733"/>
      <c r="DT733"/>
      <c r="DU733"/>
      <c r="DV733"/>
      <c r="DW733"/>
      <c r="DX733"/>
      <c r="DY733"/>
      <c r="DZ733"/>
      <c r="EA733"/>
      <c r="EB733"/>
      <c r="EC733"/>
      <c r="ED733"/>
      <c r="EE733"/>
      <c r="EF733"/>
      <c r="EG733"/>
      <c r="EH733"/>
      <c r="EI733"/>
      <c r="EJ733"/>
      <c r="EK733"/>
      <c r="EL733"/>
      <c r="EM733"/>
      <c r="EN733"/>
      <c r="EO733"/>
      <c r="EP733"/>
      <c r="EQ733"/>
      <c r="ER733"/>
      <c r="ES733"/>
      <c r="ET733"/>
      <c r="EU733"/>
      <c r="EV733"/>
      <c r="EW733"/>
      <c r="EX733"/>
      <c r="EY733"/>
      <c r="EZ733"/>
      <c r="FA733"/>
      <c r="FB733"/>
      <c r="FC733"/>
      <c r="FD733"/>
      <c r="FE733"/>
      <c r="FF733"/>
      <c r="FG733"/>
      <c r="FH733"/>
      <c r="FI733"/>
      <c r="FJ733"/>
      <c r="FK733"/>
      <c r="FL733"/>
      <c r="FM733"/>
      <c r="FN733"/>
      <c r="FO733"/>
      <c r="FP733"/>
      <c r="FQ733"/>
      <c r="FR733"/>
      <c r="FS733"/>
      <c r="FT733"/>
      <c r="FU733"/>
      <c r="FV733"/>
      <c r="FW733"/>
      <c r="FX733"/>
      <c r="FY733"/>
      <c r="FZ733"/>
      <c r="GA733"/>
      <c r="GB733"/>
      <c r="GC733"/>
      <c r="GD733"/>
      <c r="GE733"/>
      <c r="GF733"/>
      <c r="GG733"/>
      <c r="GH733"/>
      <c r="GI733"/>
      <c r="GJ733"/>
      <c r="GK733"/>
      <c r="GL733"/>
      <c r="GM733"/>
      <c r="GN733"/>
      <c r="GO733"/>
      <c r="GP733"/>
      <c r="GQ733"/>
      <c r="GR733"/>
      <c r="GS733"/>
      <c r="GT733"/>
      <c r="GU733"/>
      <c r="GV733"/>
      <c r="GW733"/>
      <c r="GX733"/>
      <c r="GY733"/>
      <c r="GZ733"/>
      <c r="HA733"/>
      <c r="HB733"/>
      <c r="HC733"/>
      <c r="HD733"/>
      <c r="HE733"/>
      <c r="HF733"/>
      <c r="HG733"/>
      <c r="HH733"/>
      <c r="HI733"/>
      <c r="HJ733"/>
      <c r="HK733"/>
      <c r="HL733"/>
      <c r="HM733"/>
      <c r="HN733"/>
      <c r="HO733"/>
      <c r="HP733"/>
      <c r="HQ733"/>
      <c r="HR733"/>
      <c r="HS733"/>
      <c r="HT733"/>
      <c r="HU733"/>
      <c r="HV733"/>
      <c r="HW733"/>
      <c r="HX733"/>
      <c r="HY733"/>
      <c r="HZ733"/>
      <c r="IA733"/>
      <c r="IB733"/>
      <c r="IC733"/>
      <c r="ID733"/>
      <c r="IE733"/>
      <c r="IF733"/>
      <c r="IG733"/>
      <c r="IH733"/>
      <c r="II733"/>
      <c r="IJ733"/>
      <c r="IK733"/>
      <c r="IL733"/>
      <c r="IM733"/>
      <c r="IN733"/>
      <c r="IO733"/>
      <c r="IP733"/>
      <c r="IQ733"/>
      <c r="IR733"/>
      <c r="IS733"/>
      <c r="IT733"/>
      <c r="IU733"/>
      <c r="IV733"/>
    </row>
    <row r="734" spans="1:256" s="5" customFormat="1" hidden="1" outlineLevel="2">
      <c r="A734" s="20"/>
      <c r="B734" s="20"/>
      <c r="C734" s="38"/>
      <c r="D734" s="641"/>
      <c r="E734" s="287">
        <v>6</v>
      </c>
      <c r="F734" s="40"/>
      <c r="G734" s="313"/>
      <c r="H734" s="315"/>
      <c r="I734" s="315"/>
      <c r="J734" s="315"/>
      <c r="K734" s="315"/>
      <c r="L734" s="314"/>
      <c r="M734" s="168">
        <f>IF(A20taxstdlife="n/a","n/a",IF(M$3&gt;(A20taxstdlife+$E734),((Input!$L$162+Input!$L$128)*$L$7)-SUM($L734:L734),((Input!$L$162+Input!$L$128)*$L$7)/A20taxstdlife))</f>
        <v>0</v>
      </c>
      <c r="N734" s="168">
        <f>IF(A20taxstdlife="n/a","n/a",IF(N$3&gt;(A20taxstdlife+$E734),((Input!$L$162+Input!$L$128)*$L$7)-SUM($L734:M734),((Input!$L$162+Input!$L$128)*$L$7)/A20taxstdlife))</f>
        <v>0</v>
      </c>
      <c r="O734" s="168">
        <f>IF(A20taxstdlife="n/a","n/a",IF(O$3&gt;(A20taxstdlife+$E734),((Input!$L$162+Input!$L$128)*$L$7)-SUM($L734:N734),((Input!$L$162+Input!$L$128)*$L$7)/A20taxstdlife))</f>
        <v>0</v>
      </c>
      <c r="P734" s="168">
        <f>IF(A20taxstdlife="n/a","n/a",IF(P$3&gt;(A20taxstdlife+$E734),((Input!$L$162+Input!$L$128)*$L$7)-SUM($L734:O734),((Input!$L$162+Input!$L$128)*$L$7)/A20taxstdlife))</f>
        <v>0</v>
      </c>
      <c r="Q734" s="168">
        <f>IF(A20taxstdlife="n/a","n/a",IF(Q$3&gt;(A20taxstdlife+$E734),((Input!$L$162+Input!$L$128)*$L$7)-SUM($L734:P734),((Input!$L$162+Input!$L$128)*$L$7)/A20taxstdlife))</f>
        <v>0</v>
      </c>
      <c r="R734" s="168">
        <f>IF(A20taxstdlife="n/a","n/a",IF(R$3&gt;(A20taxstdlife+$E734),((Input!$L$162+Input!$L$128)*$L$7)-SUM($L734:Q734),((Input!$L$162+Input!$L$128)*$L$7)/A20taxstdlife))</f>
        <v>0</v>
      </c>
      <c r="S734" s="168">
        <f>IF(A20taxstdlife="n/a","n/a",IF(S$3&gt;(A20taxstdlife+$E734),((Input!$L$162+Input!$L$128)*$L$7)-SUM($L734:R734),((Input!$L$162+Input!$L$128)*$L$7)/A20taxstdlife))</f>
        <v>0</v>
      </c>
      <c r="T734" s="168">
        <f>IF(A20taxstdlife="n/a","n/a",IF(T$3&gt;(A20taxstdlife+$E734),((Input!$L$162+Input!$L$128)*$L$7)-SUM($L734:S734),((Input!$L$162+Input!$L$128)*$L$7)/A20taxstdlife))</f>
        <v>0</v>
      </c>
      <c r="U734" s="168">
        <f>IF(A20taxstdlife="n/a","n/a",IF(U$3&gt;(A20taxstdlife+$E734),((Input!$L$162+Input!$L$128)*$L$7)-SUM($L734:T734),((Input!$L$162+Input!$L$128)*$L$7)/A20taxstdlife))</f>
        <v>0</v>
      </c>
      <c r="V734" s="168">
        <f>IF(A20taxstdlife="n/a","n/a",IF(V$3&gt;(A20taxstdlife+$E734),((Input!$L$162+Input!$L$128)*$L$7)-SUM($L734:U734),((Input!$L$162+Input!$L$128)*$L$7)/A20taxstdlife))</f>
        <v>0</v>
      </c>
      <c r="W734" s="168">
        <f>IF(A20taxstdlife="n/a","n/a",IF(W$3&gt;(A20taxstdlife+$E734),((Input!$L$162+Input!$L$128)*$L$7)-SUM($L734:V734),((Input!$L$162+Input!$L$128)*$L$7)/A20taxstdlife))</f>
        <v>0</v>
      </c>
      <c r="X734" s="168">
        <f>IF(A20taxstdlife="n/a","n/a",IF(X$3&gt;(A20taxstdlife+$E734),((Input!$L$162+Input!$L$128)*$L$7)-SUM($L734:W734),((Input!$L$162+Input!$L$128)*$L$7)/A20taxstdlife))</f>
        <v>0</v>
      </c>
      <c r="Y734" s="168">
        <f>IF(A20taxstdlife="n/a","n/a",IF(Y$3&gt;(A20taxstdlife+$E734),((Input!$L$162+Input!$L$128)*$L$7)-SUM($L734:X734),((Input!$L$162+Input!$L$128)*$L$7)/A20taxstdlife))</f>
        <v>0</v>
      </c>
      <c r="Z734" s="168">
        <f>IF(A20taxstdlife="n/a","n/a",IF(Z$3&gt;(A20taxstdlife+$E734),((Input!$L$162+Input!$L$128)*$L$7)-SUM($L734:Y734),((Input!$L$162+Input!$L$128)*$L$7)/A20taxstdlife))</f>
        <v>0</v>
      </c>
      <c r="AA734" s="168">
        <f>IF(A20taxstdlife="n/a","n/a",IF(AA$3&gt;(A20taxstdlife+$E734),((Input!$L$162+Input!$L$128)*$L$7)-SUM($L734:Z734),((Input!$L$162+Input!$L$128)*$L$7)/A20taxstdlife))</f>
        <v>0</v>
      </c>
      <c r="AB734" s="168">
        <f>IF(A20taxstdlife="n/a","n/a",IF(AB$3&gt;(A20taxstdlife+$E734),((Input!$L$162+Input!$L$128)*$L$7)-SUM($L734:AA734),((Input!$L$162+Input!$L$128)*$L$7)/A20taxstdlife))</f>
        <v>0</v>
      </c>
      <c r="AC734" s="168">
        <f>IF(A20taxstdlife="n/a","n/a",IF(AC$3&gt;(A20taxstdlife+$E734),((Input!$L$162+Input!$L$128)*$L$7)-SUM($L734:AB734),((Input!$L$162+Input!$L$128)*$L$7)/A20taxstdlife))</f>
        <v>0</v>
      </c>
      <c r="AD734" s="168">
        <f>IF(A20taxstdlife="n/a","n/a",IF(AD$3&gt;(A20taxstdlife+$E734),((Input!$L$162+Input!$L$128)*$L$7)-SUM($L734:AC734),((Input!$L$162+Input!$L$128)*$L$7)/A20taxstdlife))</f>
        <v>0</v>
      </c>
      <c r="AE734" s="168">
        <f>IF(A20taxstdlife="n/a","n/a",IF(AE$3&gt;(A20taxstdlife+$E734),((Input!$L$162+Input!$L$128)*$L$7)-SUM($L734:AD734),((Input!$L$162+Input!$L$128)*$L$7)/A20taxstdlife))</f>
        <v>0</v>
      </c>
      <c r="AF734" s="168">
        <f>IF(A20taxstdlife="n/a","n/a",IF(AF$3&gt;(A20taxstdlife+$E734),((Input!$L$162+Input!$L$128)*$L$7)-SUM($L734:AE734),((Input!$L$162+Input!$L$128)*$L$7)/A20taxstdlife))</f>
        <v>0</v>
      </c>
      <c r="AG734" s="168">
        <f>IF(A20taxstdlife="n/a","n/a",IF(AG$3&gt;(A20taxstdlife+$E734),((Input!$L$162+Input!$L$128)*$L$7)-SUM($L734:AF734),((Input!$L$162+Input!$L$128)*$L$7)/A20taxstdlife))</f>
        <v>0</v>
      </c>
      <c r="AH734" s="168">
        <f>IF(A20taxstdlife="n/a","n/a",IF(AH$3&gt;(A20taxstdlife+$E734),((Input!$L$162+Input!$L$128)*$L$7)-SUM($L734:AG734),((Input!$L$162+Input!$L$128)*$L$7)/A20taxstdlife))</f>
        <v>0</v>
      </c>
      <c r="AI734" s="168">
        <f>IF(A20taxstdlife="n/a","n/a",IF(AI$3&gt;(A20taxstdlife+$E734),((Input!$L$162+Input!$L$128)*$L$7)-SUM($L734:AH734),((Input!$L$162+Input!$L$128)*$L$7)/A20taxstdlife))</f>
        <v>0</v>
      </c>
      <c r="AJ734" s="168">
        <f>IF(A20taxstdlife="n/a","n/a",IF(AJ$3&gt;(A20taxstdlife+$E734),((Input!$L$162+Input!$L$128)*$L$7)-SUM($L734:AI734),((Input!$L$162+Input!$L$128)*$L$7)/A20taxstdlife))</f>
        <v>0</v>
      </c>
      <c r="AK734" s="168">
        <f>IF(A20taxstdlife="n/a","n/a",IF(AK$3&gt;(A20taxstdlife+$E734),((Input!$L$162+Input!$L$128)*$L$7)-SUM($L734:AJ734),((Input!$L$162+Input!$L$128)*$L$7)/A20taxstdlife))</f>
        <v>0</v>
      </c>
      <c r="AL734" s="168">
        <f>IF(A20taxstdlife="n/a","n/a",IF(AL$3&gt;(A20taxstdlife+$E734),((Input!$L$162+Input!$L$128)*$L$7)-SUM($L734:AK734),((Input!$L$162+Input!$L$128)*$L$7)/A20taxstdlife))</f>
        <v>0</v>
      </c>
      <c r="AM734" s="168">
        <f>IF(A20taxstdlife="n/a","n/a",IF(AM$3&gt;(A20taxstdlife+$E734),((Input!$L$162+Input!$L$128)*$L$7)-SUM($L734:AL734),((Input!$L$162+Input!$L$128)*$L$7)/A20taxstdlife))</f>
        <v>0</v>
      </c>
      <c r="AN734" s="168">
        <f>IF(A20taxstdlife="n/a","n/a",IF(AN$3&gt;(A20taxstdlife+$E734),((Input!$L$162+Input!$L$128)*$L$7)-SUM($L734:AM734),((Input!$L$162+Input!$L$128)*$L$7)/A20taxstdlife))</f>
        <v>0</v>
      </c>
      <c r="AO734" s="168">
        <f>IF(A20taxstdlife="n/a","n/a",IF(AO$3&gt;(A20taxstdlife+$E734),((Input!$L$162+Input!$L$128)*$L$7)-SUM($L734:AN734),((Input!$L$162+Input!$L$128)*$L$7)/A20taxstdlife))</f>
        <v>0</v>
      </c>
      <c r="AP734" s="168">
        <f>IF(A20taxstdlife="n/a","n/a",IF(AP$3&gt;(A20taxstdlife+$E734),((Input!$L$162+Input!$L$128)*$L$7)-SUM($L734:AO734),((Input!$L$162+Input!$L$128)*$L$7)/A20taxstdlife))</f>
        <v>0</v>
      </c>
      <c r="AQ734" s="168">
        <f>IF(A20taxstdlife="n/a","n/a",IF(AQ$3&gt;(A20taxstdlife+$E734),((Input!$L$162+Input!$L$128)*$L$7)-SUM($L734:AP734),((Input!$L$162+Input!$L$128)*$L$7)/A20taxstdlife))</f>
        <v>0</v>
      </c>
      <c r="AR734" s="168">
        <f>IF(A20taxstdlife="n/a","n/a",IF(AR$3&gt;(A20taxstdlife+$E734),((Input!$L$162+Input!$L$128)*$L$7)-SUM($L734:AQ734),((Input!$L$162+Input!$L$128)*$L$7)/A20taxstdlife))</f>
        <v>0</v>
      </c>
      <c r="AS734" s="168">
        <f>IF(A20taxstdlife="n/a","n/a",IF(AS$3&gt;(A20taxstdlife+$E734),((Input!$L$162+Input!$L$128)*$L$7)-SUM($L734:AR734),((Input!$L$162+Input!$L$128)*$L$7)/A20taxstdlife))</f>
        <v>0</v>
      </c>
      <c r="AT734" s="168">
        <f>IF(A20taxstdlife="n/a","n/a",IF(AT$3&gt;(A20taxstdlife+$E734),((Input!$L$162+Input!$L$128)*$L$7)-SUM($L734:AS734),((Input!$L$162+Input!$L$128)*$L$7)/A20taxstdlife))</f>
        <v>0</v>
      </c>
      <c r="AU734" s="168">
        <f>IF(A20taxstdlife="n/a","n/a",IF(AU$3&gt;(A20taxstdlife+$E734),((Input!$L$162+Input!$L$128)*$L$7)-SUM($L734:AT734),((Input!$L$162+Input!$L$128)*$L$7)/A20taxstdlife))</f>
        <v>0</v>
      </c>
      <c r="AV734" s="168">
        <f>IF(A20taxstdlife="n/a","n/a",IF(AV$3&gt;(A20taxstdlife+$E734),((Input!$L$162+Input!$L$128)*$L$7)-SUM($L734:AU734),((Input!$L$162+Input!$L$128)*$L$7)/A20taxstdlife))</f>
        <v>0</v>
      </c>
      <c r="AW734" s="168">
        <f>IF(A20taxstdlife="n/a","n/a",IF(AW$3&gt;(A20taxstdlife+$E734),((Input!$L$162+Input!$L$128)*$L$7)-SUM($L734:AV734),((Input!$L$162+Input!$L$128)*$L$7)/A20taxstdlife))</f>
        <v>0</v>
      </c>
      <c r="AX734" s="168">
        <f>IF(A20taxstdlife="n/a","n/a",IF(AX$3&gt;(A20taxstdlife+$E734),((Input!$L$162+Input!$L$128)*$L$7)-SUM($L734:AW734),((Input!$L$162+Input!$L$128)*$L$7)/A20taxstdlife))</f>
        <v>0</v>
      </c>
      <c r="AY734" s="168">
        <f>IF(A20taxstdlife="n/a","n/a",IF(AY$3&gt;(A20taxstdlife+$E734),((Input!$L$162+Input!$L$128)*$L$7)-SUM($L734:AX734),((Input!$L$162+Input!$L$128)*$L$7)/A20taxstdlife))</f>
        <v>0</v>
      </c>
      <c r="AZ734" s="168">
        <f>IF(A20taxstdlife="n/a","n/a",IF(AZ$3&gt;(A20taxstdlife+$E734),((Input!$L$162+Input!$L$128)*$L$7)-SUM($L734:AY734),((Input!$L$162+Input!$L$128)*$L$7)/A20taxstdlife))</f>
        <v>0</v>
      </c>
      <c r="BA734" s="168">
        <f>IF(A20taxstdlife="n/a","n/a",IF(BA$3&gt;(A20taxstdlife+$E734),((Input!$L$162+Input!$L$128)*$L$7)-SUM($L734:AZ734),((Input!$L$162+Input!$L$128)*$L$7)/A20taxstdlife))</f>
        <v>0</v>
      </c>
      <c r="BB734" s="168">
        <f>IF(A20taxstdlife="n/a","n/a",IF(BB$3&gt;(A20taxstdlife+$E734),((Input!$L$162+Input!$L$128)*$L$7)-SUM($L734:BA734),((Input!$L$162+Input!$L$128)*$L$7)/A20taxstdlife))</f>
        <v>0</v>
      </c>
      <c r="BC734" s="168">
        <f>IF(A20taxstdlife="n/a","n/a",IF(BC$3&gt;(A20taxstdlife+$E734),((Input!$L$162+Input!$L$128)*$L$7)-SUM($L734:BB734),((Input!$L$162+Input!$L$128)*$L$7)/A20taxstdlife))</f>
        <v>0</v>
      </c>
      <c r="BD734" s="168">
        <f>IF(A20taxstdlife="n/a","n/a",IF(BD$3&gt;(A20taxstdlife+$E734),((Input!$L$162+Input!$L$128)*$L$7)-SUM($L734:BC734),((Input!$L$162+Input!$L$128)*$L$7)/A20taxstdlife))</f>
        <v>0</v>
      </c>
      <c r="BE734" s="168">
        <f>IF(A20taxstdlife="n/a","n/a",IF(BE$3&gt;(A20taxstdlife+$E734),((Input!$L$162+Input!$L$128)*$L$7)-SUM($L734:BD734),((Input!$L$162+Input!$L$128)*$L$7)/A20taxstdlife))</f>
        <v>0</v>
      </c>
      <c r="BF734" s="168">
        <f>IF(A20taxstdlife="n/a","n/a",IF(BF$3&gt;(A20taxstdlife+$E734),((Input!$L$162+Input!$L$128)*$L$7)-SUM($L734:BE734),((Input!$L$162+Input!$L$128)*$L$7)/A20taxstdlife))</f>
        <v>0</v>
      </c>
      <c r="BG734" s="168">
        <f>IF(A20taxstdlife="n/a","n/a",IF(BG$3&gt;(A20taxstdlife+$E734),((Input!$L$162+Input!$L$128)*$L$7)-SUM($L734:BF734),((Input!$L$162+Input!$L$128)*$L$7)/A20taxstdlife))</f>
        <v>0</v>
      </c>
      <c r="BH734" s="168">
        <f>IF(A20taxstdlife="n/a","n/a",IF(BH$3&gt;(A20taxstdlife+$E734),((Input!$L$162+Input!$L$128)*$L$7)-SUM($L734:BG734),((Input!$L$162+Input!$L$128)*$L$7)/A20taxstdlife))</f>
        <v>0</v>
      </c>
      <c r="BI734" s="168">
        <f>IF(A20taxstdlife="n/a","n/a",IF(BI$3&gt;(A20taxstdlife+$E734),((Input!$L$162+Input!$L$128)*$L$7)-SUM($L734:BH734),((Input!$L$162+Input!$L$128)*$L$7)/A20taxstdlife))</f>
        <v>0</v>
      </c>
      <c r="BJ734" s="20"/>
      <c r="BK734" s="20"/>
      <c r="BL734"/>
      <c r="BM734"/>
      <c r="BN734"/>
      <c r="BO734"/>
      <c r="BP734"/>
      <c r="BQ734"/>
      <c r="BR734"/>
      <c r="BS734"/>
      <c r="BT734"/>
      <c r="BU734"/>
      <c r="BV734"/>
      <c r="BW734"/>
      <c r="BX734"/>
      <c r="BY734"/>
      <c r="BZ734"/>
      <c r="CA734"/>
      <c r="CB734"/>
      <c r="CC734"/>
      <c r="CD734"/>
      <c r="CE734"/>
      <c r="CF734"/>
      <c r="CG734"/>
      <c r="CH734"/>
      <c r="CI734"/>
      <c r="CJ734"/>
      <c r="CK734"/>
      <c r="CL734"/>
      <c r="CM734"/>
      <c r="CN734"/>
      <c r="CO734"/>
      <c r="CP734"/>
      <c r="CQ734"/>
      <c r="CR734"/>
      <c r="CS734"/>
      <c r="CT734"/>
      <c r="CU734"/>
      <c r="CV734"/>
      <c r="CW734"/>
      <c r="CX734"/>
      <c r="CY734"/>
      <c r="CZ734"/>
      <c r="DA734"/>
      <c r="DB734"/>
      <c r="DC734"/>
      <c r="DD734"/>
      <c r="DE734"/>
      <c r="DF734"/>
      <c r="DG734"/>
      <c r="DH734"/>
      <c r="DI734"/>
      <c r="DJ734"/>
      <c r="DK734"/>
      <c r="DL734"/>
      <c r="DM734"/>
      <c r="DN734"/>
      <c r="DO734"/>
      <c r="DP734"/>
      <c r="DQ734"/>
      <c r="DR734"/>
      <c r="DS734"/>
      <c r="DT734"/>
      <c r="DU734"/>
      <c r="DV734"/>
      <c r="DW734"/>
      <c r="DX734"/>
      <c r="DY734"/>
      <c r="DZ734"/>
      <c r="EA734"/>
      <c r="EB734"/>
      <c r="EC734"/>
      <c r="ED734"/>
      <c r="EE734"/>
      <c r="EF734"/>
      <c r="EG734"/>
      <c r="EH734"/>
      <c r="EI734"/>
      <c r="EJ734"/>
      <c r="EK734"/>
      <c r="EL734"/>
      <c r="EM734"/>
      <c r="EN734"/>
      <c r="EO734"/>
      <c r="EP734"/>
      <c r="EQ734"/>
      <c r="ER734"/>
      <c r="ES734"/>
      <c r="ET734"/>
      <c r="EU734"/>
      <c r="EV734"/>
      <c r="EW734"/>
      <c r="EX734"/>
      <c r="EY734"/>
      <c r="EZ734"/>
      <c r="FA734"/>
      <c r="FB734"/>
      <c r="FC734"/>
      <c r="FD734"/>
      <c r="FE734"/>
      <c r="FF734"/>
      <c r="FG734"/>
      <c r="FH734"/>
      <c r="FI734"/>
      <c r="FJ734"/>
      <c r="FK734"/>
      <c r="FL734"/>
      <c r="FM734"/>
      <c r="FN734"/>
      <c r="FO734"/>
      <c r="FP734"/>
      <c r="FQ734"/>
      <c r="FR734"/>
      <c r="FS734"/>
      <c r="FT734"/>
      <c r="FU734"/>
      <c r="FV734"/>
      <c r="FW734"/>
      <c r="FX734"/>
      <c r="FY734"/>
      <c r="FZ734"/>
      <c r="GA734"/>
      <c r="GB734"/>
      <c r="GC734"/>
      <c r="GD734"/>
      <c r="GE734"/>
      <c r="GF734"/>
      <c r="GG734"/>
      <c r="GH734"/>
      <c r="GI734"/>
      <c r="GJ734"/>
      <c r="GK734"/>
      <c r="GL734"/>
      <c r="GM734"/>
      <c r="GN734"/>
      <c r="GO734"/>
      <c r="GP734"/>
      <c r="GQ734"/>
      <c r="GR734"/>
      <c r="GS734"/>
      <c r="GT734"/>
      <c r="GU734"/>
      <c r="GV734"/>
      <c r="GW734"/>
      <c r="GX734"/>
      <c r="GY734"/>
      <c r="GZ734"/>
      <c r="HA734"/>
      <c r="HB734"/>
      <c r="HC734"/>
      <c r="HD734"/>
      <c r="HE734"/>
      <c r="HF734"/>
      <c r="HG734"/>
      <c r="HH734"/>
      <c r="HI734"/>
      <c r="HJ734"/>
      <c r="HK734"/>
      <c r="HL734"/>
      <c r="HM734"/>
      <c r="HN734"/>
      <c r="HO734"/>
      <c r="HP734"/>
      <c r="HQ734"/>
      <c r="HR734"/>
      <c r="HS734"/>
      <c r="HT734"/>
      <c r="HU734"/>
      <c r="HV734"/>
      <c r="HW734"/>
      <c r="HX734"/>
      <c r="HY734"/>
      <c r="HZ734"/>
      <c r="IA734"/>
      <c r="IB734"/>
      <c r="IC734"/>
      <c r="ID734"/>
      <c r="IE734"/>
      <c r="IF734"/>
      <c r="IG734"/>
      <c r="IH734"/>
      <c r="II734"/>
      <c r="IJ734"/>
      <c r="IK734"/>
      <c r="IL734"/>
      <c r="IM734"/>
      <c r="IN734"/>
      <c r="IO734"/>
      <c r="IP734"/>
      <c r="IQ734"/>
      <c r="IR734"/>
      <c r="IS734"/>
      <c r="IT734"/>
      <c r="IU734"/>
      <c r="IV734"/>
    </row>
    <row r="735" spans="1:256" s="5" customFormat="1" hidden="1" outlineLevel="2">
      <c r="A735" s="20"/>
      <c r="B735" s="20"/>
      <c r="C735" s="38"/>
      <c r="D735" s="641"/>
      <c r="E735" s="287">
        <v>7</v>
      </c>
      <c r="F735" s="40"/>
      <c r="G735" s="313"/>
      <c r="H735" s="315"/>
      <c r="I735" s="315"/>
      <c r="J735" s="315"/>
      <c r="K735" s="315"/>
      <c r="L735" s="315"/>
      <c r="M735" s="314"/>
      <c r="N735" s="168">
        <f>IF(A20taxstdlife="n/a","n/a",IF(N$3&gt;(A20taxstdlife+$E735),((Input!$M$162+Input!$M$128)*$M$7)-SUM($M735:M735),((Input!$M$162+Input!$M$128)*$M$7)/A20taxstdlife))</f>
        <v>0</v>
      </c>
      <c r="O735" s="168">
        <f>IF(A20taxstdlife="n/a","n/a",IF(O$3&gt;(A20taxstdlife+$E735),((Input!$M$162+Input!$M$128)*$M$7)-SUM($M735:N735),((Input!$M$162+Input!$M$128)*$M$7)/A20taxstdlife))</f>
        <v>0</v>
      </c>
      <c r="P735" s="168">
        <f>IF(A20taxstdlife="n/a","n/a",IF(P$3&gt;(A20taxstdlife+$E735),((Input!$M$162+Input!$M$128)*$M$7)-SUM($M735:O735),((Input!$M$162+Input!$M$128)*$M$7)/A20taxstdlife))</f>
        <v>0</v>
      </c>
      <c r="Q735" s="168">
        <f>IF(A20taxstdlife="n/a","n/a",IF(Q$3&gt;(A20taxstdlife+$E735),((Input!$M$162+Input!$M$128)*$M$7)-SUM($M735:P735),((Input!$M$162+Input!$M$128)*$M$7)/A20taxstdlife))</f>
        <v>0</v>
      </c>
      <c r="R735" s="168">
        <f>IF(A20taxstdlife="n/a","n/a",IF(R$3&gt;(A20taxstdlife+$E735),((Input!$M$162+Input!$M$128)*$M$7)-SUM($M735:Q735),((Input!$M$162+Input!$M$128)*$M$7)/A20taxstdlife))</f>
        <v>0</v>
      </c>
      <c r="S735" s="168">
        <f>IF(A20taxstdlife="n/a","n/a",IF(S$3&gt;(A20taxstdlife+$E735),((Input!$M$162+Input!$M$128)*$M$7)-SUM($M735:R735),((Input!$M$162+Input!$M$128)*$M$7)/A20taxstdlife))</f>
        <v>0</v>
      </c>
      <c r="T735" s="168">
        <f>IF(A20taxstdlife="n/a","n/a",IF(T$3&gt;(A20taxstdlife+$E735),((Input!$M$162+Input!$M$128)*$M$7)-SUM($M735:S735),((Input!$M$162+Input!$M$128)*$M$7)/A20taxstdlife))</f>
        <v>0</v>
      </c>
      <c r="U735" s="168">
        <f>IF(A20taxstdlife="n/a","n/a",IF(U$3&gt;(A20taxstdlife+$E735),((Input!$M$162+Input!$M$128)*$M$7)-SUM($M735:T735),((Input!$M$162+Input!$M$128)*$M$7)/A20taxstdlife))</f>
        <v>0</v>
      </c>
      <c r="V735" s="168">
        <f>IF(A20taxstdlife="n/a","n/a",IF(V$3&gt;(A20taxstdlife+$E735),((Input!$M$162+Input!$M$128)*$M$7)-SUM($M735:U735),((Input!$M$162+Input!$M$128)*$M$7)/A20taxstdlife))</f>
        <v>0</v>
      </c>
      <c r="W735" s="168">
        <f>IF(A20taxstdlife="n/a","n/a",IF(W$3&gt;(A20taxstdlife+$E735),((Input!$M$162+Input!$M$128)*$M$7)-SUM($M735:V735),((Input!$M$162+Input!$M$128)*$M$7)/A20taxstdlife))</f>
        <v>0</v>
      </c>
      <c r="X735" s="168">
        <f>IF(A20taxstdlife="n/a","n/a",IF(X$3&gt;(A20taxstdlife+$E735),((Input!$M$162+Input!$M$128)*$M$7)-SUM($M735:W735),((Input!$M$162+Input!$M$128)*$M$7)/A20taxstdlife))</f>
        <v>0</v>
      </c>
      <c r="Y735" s="168">
        <f>IF(A20taxstdlife="n/a","n/a",IF(Y$3&gt;(A20taxstdlife+$E735),((Input!$M$162+Input!$M$128)*$M$7)-SUM($M735:X735),((Input!$M$162+Input!$M$128)*$M$7)/A20taxstdlife))</f>
        <v>0</v>
      </c>
      <c r="Z735" s="168">
        <f>IF(A20taxstdlife="n/a","n/a",IF(Z$3&gt;(A20taxstdlife+$E735),((Input!$M$162+Input!$M$128)*$M$7)-SUM($M735:Y735),((Input!$M$162+Input!$M$128)*$M$7)/A20taxstdlife))</f>
        <v>0</v>
      </c>
      <c r="AA735" s="168">
        <f>IF(A20taxstdlife="n/a","n/a",IF(AA$3&gt;(A20taxstdlife+$E735),((Input!$M$162+Input!$M$128)*$M$7)-SUM($M735:Z735),((Input!$M$162+Input!$M$128)*$M$7)/A20taxstdlife))</f>
        <v>0</v>
      </c>
      <c r="AB735" s="168">
        <f>IF(A20taxstdlife="n/a","n/a",IF(AB$3&gt;(A20taxstdlife+$E735),((Input!$M$162+Input!$M$128)*$M$7)-SUM($M735:AA735),((Input!$M$162+Input!$M$128)*$M$7)/A20taxstdlife))</f>
        <v>0</v>
      </c>
      <c r="AC735" s="168">
        <f>IF(A20taxstdlife="n/a","n/a",IF(AC$3&gt;(A20taxstdlife+$E735),((Input!$M$162+Input!$M$128)*$M$7)-SUM($M735:AB735),((Input!$M$162+Input!$M$128)*$M$7)/A20taxstdlife))</f>
        <v>0</v>
      </c>
      <c r="AD735" s="168">
        <f>IF(A20taxstdlife="n/a","n/a",IF(AD$3&gt;(A20taxstdlife+$E735),((Input!$M$162+Input!$M$128)*$M$7)-SUM($M735:AC735),((Input!$M$162+Input!$M$128)*$M$7)/A20taxstdlife))</f>
        <v>0</v>
      </c>
      <c r="AE735" s="168">
        <f>IF(A20taxstdlife="n/a","n/a",IF(AE$3&gt;(A20taxstdlife+$E735),((Input!$M$162+Input!$M$128)*$M$7)-SUM($M735:AD735),((Input!$M$162+Input!$M$128)*$M$7)/A20taxstdlife))</f>
        <v>0</v>
      </c>
      <c r="AF735" s="168">
        <f>IF(A20taxstdlife="n/a","n/a",IF(AF$3&gt;(A20taxstdlife+$E735),((Input!$M$162+Input!$M$128)*$M$7)-SUM($M735:AE735),((Input!$M$162+Input!$M$128)*$M$7)/A20taxstdlife))</f>
        <v>0</v>
      </c>
      <c r="AG735" s="168">
        <f>IF(A20taxstdlife="n/a","n/a",IF(AG$3&gt;(A20taxstdlife+$E735),((Input!$M$162+Input!$M$128)*$M$7)-SUM($M735:AF735),((Input!$M$162+Input!$M$128)*$M$7)/A20taxstdlife))</f>
        <v>0</v>
      </c>
      <c r="AH735" s="168">
        <f>IF(A20taxstdlife="n/a","n/a",IF(AH$3&gt;(A20taxstdlife+$E735),((Input!$M$162+Input!$M$128)*$M$7)-SUM($M735:AG735),((Input!$M$162+Input!$M$128)*$M$7)/A20taxstdlife))</f>
        <v>0</v>
      </c>
      <c r="AI735" s="168">
        <f>IF(A20taxstdlife="n/a","n/a",IF(AI$3&gt;(A20taxstdlife+$E735),((Input!$M$162+Input!$M$128)*$M$7)-SUM($M735:AH735),((Input!$M$162+Input!$M$128)*$M$7)/A20taxstdlife))</f>
        <v>0</v>
      </c>
      <c r="AJ735" s="168">
        <f>IF(A20taxstdlife="n/a","n/a",IF(AJ$3&gt;(A20taxstdlife+$E735),((Input!$M$162+Input!$M$128)*$M$7)-SUM($M735:AI735),((Input!$M$162+Input!$M$128)*$M$7)/A20taxstdlife))</f>
        <v>0</v>
      </c>
      <c r="AK735" s="168">
        <f>IF(A20taxstdlife="n/a","n/a",IF(AK$3&gt;(A20taxstdlife+$E735),((Input!$M$162+Input!$M$128)*$M$7)-SUM($M735:AJ735),((Input!$M$162+Input!$M$128)*$M$7)/A20taxstdlife))</f>
        <v>0</v>
      </c>
      <c r="AL735" s="168">
        <f>IF(A20taxstdlife="n/a","n/a",IF(AL$3&gt;(A20taxstdlife+$E735),((Input!$M$162+Input!$M$128)*$M$7)-SUM($M735:AK735),((Input!$M$162+Input!$M$128)*$M$7)/A20taxstdlife))</f>
        <v>0</v>
      </c>
      <c r="AM735" s="168">
        <f>IF(A20taxstdlife="n/a","n/a",IF(AM$3&gt;(A20taxstdlife+$E735),((Input!$M$162+Input!$M$128)*$M$7)-SUM($M735:AL735),((Input!$M$162+Input!$M$128)*$M$7)/A20taxstdlife))</f>
        <v>0</v>
      </c>
      <c r="AN735" s="168">
        <f>IF(A20taxstdlife="n/a","n/a",IF(AN$3&gt;(A20taxstdlife+$E735),((Input!$M$162+Input!$M$128)*$M$7)-SUM($M735:AM735),((Input!$M$162+Input!$M$128)*$M$7)/A20taxstdlife))</f>
        <v>0</v>
      </c>
      <c r="AO735" s="168">
        <f>IF(A20taxstdlife="n/a","n/a",IF(AO$3&gt;(A20taxstdlife+$E735),((Input!$M$162+Input!$M$128)*$M$7)-SUM($M735:AN735),((Input!$M$162+Input!$M$128)*$M$7)/A20taxstdlife))</f>
        <v>0</v>
      </c>
      <c r="AP735" s="168">
        <f>IF(A20taxstdlife="n/a","n/a",IF(AP$3&gt;(A20taxstdlife+$E735),((Input!$M$162+Input!$M$128)*$M$7)-SUM($M735:AO735),((Input!$M$162+Input!$M$128)*$M$7)/A20taxstdlife))</f>
        <v>0</v>
      </c>
      <c r="AQ735" s="168">
        <f>IF(A20taxstdlife="n/a","n/a",IF(AQ$3&gt;(A20taxstdlife+$E735),((Input!$M$162+Input!$M$128)*$M$7)-SUM($M735:AP735),((Input!$M$162+Input!$M$128)*$M$7)/A20taxstdlife))</f>
        <v>0</v>
      </c>
      <c r="AR735" s="168">
        <f>IF(A20taxstdlife="n/a","n/a",IF(AR$3&gt;(A20taxstdlife+$E735),((Input!$M$162+Input!$M$128)*$M$7)-SUM($M735:AQ735),((Input!$M$162+Input!$M$128)*$M$7)/A20taxstdlife))</f>
        <v>0</v>
      </c>
      <c r="AS735" s="168">
        <f>IF(A20taxstdlife="n/a","n/a",IF(AS$3&gt;(A20taxstdlife+$E735),((Input!$M$162+Input!$M$128)*$M$7)-SUM($M735:AR735),((Input!$M$162+Input!$M$128)*$M$7)/A20taxstdlife))</f>
        <v>0</v>
      </c>
      <c r="AT735" s="168">
        <f>IF(A20taxstdlife="n/a","n/a",IF(AT$3&gt;(A20taxstdlife+$E735),((Input!$M$162+Input!$M$128)*$M$7)-SUM($M735:AS735),((Input!$M$162+Input!$M$128)*$M$7)/A20taxstdlife))</f>
        <v>0</v>
      </c>
      <c r="AU735" s="168">
        <f>IF(A20taxstdlife="n/a","n/a",IF(AU$3&gt;(A20taxstdlife+$E735),((Input!$M$162+Input!$M$128)*$M$7)-SUM($M735:AT735),((Input!$M$162+Input!$M$128)*$M$7)/A20taxstdlife))</f>
        <v>0</v>
      </c>
      <c r="AV735" s="168">
        <f>IF(A20taxstdlife="n/a","n/a",IF(AV$3&gt;(A20taxstdlife+$E735),((Input!$M$162+Input!$M$128)*$M$7)-SUM($M735:AU735),((Input!$M$162+Input!$M$128)*$M$7)/A20taxstdlife))</f>
        <v>0</v>
      </c>
      <c r="AW735" s="168">
        <f>IF(A20taxstdlife="n/a","n/a",IF(AW$3&gt;(A20taxstdlife+$E735),((Input!$M$162+Input!$M$128)*$M$7)-SUM($M735:AV735),((Input!$M$162+Input!$M$128)*$M$7)/A20taxstdlife))</f>
        <v>0</v>
      </c>
      <c r="AX735" s="168">
        <f>IF(A20taxstdlife="n/a","n/a",IF(AX$3&gt;(A20taxstdlife+$E735),((Input!$M$162+Input!$M$128)*$M$7)-SUM($M735:AW735),((Input!$M$162+Input!$M$128)*$M$7)/A20taxstdlife))</f>
        <v>0</v>
      </c>
      <c r="AY735" s="168">
        <f>IF(A20taxstdlife="n/a","n/a",IF(AY$3&gt;(A20taxstdlife+$E735),((Input!$M$162+Input!$M$128)*$M$7)-SUM($M735:AX735),((Input!$M$162+Input!$M$128)*$M$7)/A20taxstdlife))</f>
        <v>0</v>
      </c>
      <c r="AZ735" s="168">
        <f>IF(A20taxstdlife="n/a","n/a",IF(AZ$3&gt;(A20taxstdlife+$E735),((Input!$M$162+Input!$M$128)*$M$7)-SUM($M735:AY735),((Input!$M$162+Input!$M$128)*$M$7)/A20taxstdlife))</f>
        <v>0</v>
      </c>
      <c r="BA735" s="168">
        <f>IF(A20taxstdlife="n/a","n/a",IF(BA$3&gt;(A20taxstdlife+$E735),((Input!$M$162+Input!$M$128)*$M$7)-SUM($M735:AZ735),((Input!$M$162+Input!$M$128)*$M$7)/A20taxstdlife))</f>
        <v>0</v>
      </c>
      <c r="BB735" s="168">
        <f>IF(A20taxstdlife="n/a","n/a",IF(BB$3&gt;(A20taxstdlife+$E735),((Input!$M$162+Input!$M$128)*$M$7)-SUM($M735:BA735),((Input!$M$162+Input!$M$128)*$M$7)/A20taxstdlife))</f>
        <v>0</v>
      </c>
      <c r="BC735" s="168">
        <f>IF(A20taxstdlife="n/a","n/a",IF(BC$3&gt;(A20taxstdlife+$E735),((Input!$M$162+Input!$M$128)*$M$7)-SUM($M735:BB735),((Input!$M$162+Input!$M$128)*$M$7)/A20taxstdlife))</f>
        <v>0</v>
      </c>
      <c r="BD735" s="168">
        <f>IF(A20taxstdlife="n/a","n/a",IF(BD$3&gt;(A20taxstdlife+$E735),((Input!$M$162+Input!$M$128)*$M$7)-SUM($M735:BC735),((Input!$M$162+Input!$M$128)*$M$7)/A20taxstdlife))</f>
        <v>0</v>
      </c>
      <c r="BE735" s="168">
        <f>IF(A20taxstdlife="n/a","n/a",IF(BE$3&gt;(A20taxstdlife+$E735),((Input!$M$162+Input!$M$128)*$M$7)-SUM($M735:BD735),((Input!$M$162+Input!$M$128)*$M$7)/A20taxstdlife))</f>
        <v>0</v>
      </c>
      <c r="BF735" s="168">
        <f>IF(A20taxstdlife="n/a","n/a",IF(BF$3&gt;(A20taxstdlife+$E735),((Input!$M$162+Input!$M$128)*$M$7)-SUM($M735:BE735),((Input!$M$162+Input!$M$128)*$M$7)/A20taxstdlife))</f>
        <v>0</v>
      </c>
      <c r="BG735" s="168">
        <f>IF(A20taxstdlife="n/a","n/a",IF(BG$3&gt;(A20taxstdlife+$E735),((Input!$M$162+Input!$M$128)*$M$7)-SUM($M735:BF735),((Input!$M$162+Input!$M$128)*$M$7)/A20taxstdlife))</f>
        <v>0</v>
      </c>
      <c r="BH735" s="168">
        <f>IF(A20taxstdlife="n/a","n/a",IF(BH$3&gt;(A20taxstdlife+$E735),((Input!$M$162+Input!$M$128)*$M$7)-SUM($M735:BG735),((Input!$M$162+Input!$M$128)*$M$7)/A20taxstdlife))</f>
        <v>0</v>
      </c>
      <c r="BI735" s="168">
        <f>IF(A20taxstdlife="n/a","n/a",IF(BI$3&gt;(A20taxstdlife+$E735),((Input!$M$162+Input!$M$128)*$M$7)-SUM($M735:BH735),((Input!$M$162+Input!$M$128)*$M$7)/A20taxstdlife))</f>
        <v>0</v>
      </c>
      <c r="BJ735" s="20"/>
      <c r="BK735" s="20"/>
      <c r="BL735"/>
      <c r="BM735"/>
      <c r="BN735"/>
      <c r="BO735"/>
      <c r="BP735"/>
      <c r="BQ735"/>
      <c r="BR735"/>
      <c r="BS735"/>
      <c r="BT735"/>
      <c r="BU735"/>
      <c r="BV735"/>
      <c r="BW735"/>
      <c r="BX735"/>
      <c r="BY735"/>
      <c r="BZ735"/>
      <c r="CA735"/>
      <c r="CB735"/>
      <c r="CC735"/>
      <c r="CD735"/>
      <c r="CE735"/>
      <c r="CF735"/>
      <c r="CG735"/>
      <c r="CH735"/>
      <c r="CI735"/>
      <c r="CJ735"/>
      <c r="CK735"/>
      <c r="CL735"/>
      <c r="CM735"/>
      <c r="CN735"/>
      <c r="CO735"/>
      <c r="CP735"/>
      <c r="CQ735"/>
      <c r="CR735"/>
      <c r="CS735"/>
      <c r="CT735"/>
      <c r="CU735"/>
      <c r="CV735"/>
      <c r="CW735"/>
      <c r="CX735"/>
      <c r="CY735"/>
      <c r="CZ735"/>
      <c r="DA735"/>
      <c r="DB735"/>
      <c r="DC735"/>
      <c r="DD735"/>
      <c r="DE735"/>
      <c r="DF735"/>
      <c r="DG735"/>
      <c r="DH735"/>
      <c r="DI735"/>
      <c r="DJ735"/>
      <c r="DK735"/>
      <c r="DL735"/>
      <c r="DM735"/>
      <c r="DN735"/>
      <c r="DO735"/>
      <c r="DP735"/>
      <c r="DQ735"/>
      <c r="DR735"/>
      <c r="DS735"/>
      <c r="DT735"/>
      <c r="DU735"/>
      <c r="DV735"/>
      <c r="DW735"/>
      <c r="DX735"/>
      <c r="DY735"/>
      <c r="DZ735"/>
      <c r="EA735"/>
      <c r="EB735"/>
      <c r="EC735"/>
      <c r="ED735"/>
      <c r="EE735"/>
      <c r="EF735"/>
      <c r="EG735"/>
      <c r="EH735"/>
      <c r="EI735"/>
      <c r="EJ735"/>
      <c r="EK735"/>
      <c r="EL735"/>
      <c r="EM735"/>
      <c r="EN735"/>
      <c r="EO735"/>
      <c r="EP735"/>
      <c r="EQ735"/>
      <c r="ER735"/>
      <c r="ES735"/>
      <c r="ET735"/>
      <c r="EU735"/>
      <c r="EV735"/>
      <c r="EW735"/>
      <c r="EX735"/>
      <c r="EY735"/>
      <c r="EZ735"/>
      <c r="FA735"/>
      <c r="FB735"/>
      <c r="FC735"/>
      <c r="FD735"/>
      <c r="FE735"/>
      <c r="FF735"/>
      <c r="FG735"/>
      <c r="FH735"/>
      <c r="FI735"/>
      <c r="FJ735"/>
      <c r="FK735"/>
      <c r="FL735"/>
      <c r="FM735"/>
      <c r="FN735"/>
      <c r="FO735"/>
      <c r="FP735"/>
      <c r="FQ735"/>
      <c r="FR735"/>
      <c r="FS735"/>
      <c r="FT735"/>
      <c r="FU735"/>
      <c r="FV735"/>
      <c r="FW735"/>
      <c r="FX735"/>
      <c r="FY735"/>
      <c r="FZ735"/>
      <c r="GA735"/>
      <c r="GB735"/>
      <c r="GC735"/>
      <c r="GD735"/>
      <c r="GE735"/>
      <c r="GF735"/>
      <c r="GG735"/>
      <c r="GH735"/>
      <c r="GI735"/>
      <c r="GJ735"/>
      <c r="GK735"/>
      <c r="GL735"/>
      <c r="GM735"/>
      <c r="GN735"/>
      <c r="GO735"/>
      <c r="GP735"/>
      <c r="GQ735"/>
      <c r="GR735"/>
      <c r="GS735"/>
      <c r="GT735"/>
      <c r="GU735"/>
      <c r="GV735"/>
      <c r="GW735"/>
      <c r="GX735"/>
      <c r="GY735"/>
      <c r="GZ735"/>
      <c r="HA735"/>
      <c r="HB735"/>
      <c r="HC735"/>
      <c r="HD735"/>
      <c r="HE735"/>
      <c r="HF735"/>
      <c r="HG735"/>
      <c r="HH735"/>
      <c r="HI735"/>
      <c r="HJ735"/>
      <c r="HK735"/>
      <c r="HL735"/>
      <c r="HM735"/>
      <c r="HN735"/>
      <c r="HO735"/>
      <c r="HP735"/>
      <c r="HQ735"/>
      <c r="HR735"/>
      <c r="HS735"/>
      <c r="HT735"/>
      <c r="HU735"/>
      <c r="HV735"/>
      <c r="HW735"/>
      <c r="HX735"/>
      <c r="HY735"/>
      <c r="HZ735"/>
      <c r="IA735"/>
      <c r="IB735"/>
      <c r="IC735"/>
      <c r="ID735"/>
      <c r="IE735"/>
      <c r="IF735"/>
      <c r="IG735"/>
      <c r="IH735"/>
      <c r="II735"/>
      <c r="IJ735"/>
      <c r="IK735"/>
      <c r="IL735"/>
      <c r="IM735"/>
      <c r="IN735"/>
      <c r="IO735"/>
      <c r="IP735"/>
      <c r="IQ735"/>
      <c r="IR735"/>
      <c r="IS735"/>
      <c r="IT735"/>
      <c r="IU735"/>
      <c r="IV735"/>
    </row>
    <row r="736" spans="1:256" s="5" customFormat="1" hidden="1" outlineLevel="2">
      <c r="A736" s="20"/>
      <c r="B736" s="20"/>
      <c r="C736" s="38"/>
      <c r="D736" s="641"/>
      <c r="E736" s="287">
        <v>8</v>
      </c>
      <c r="F736" s="40"/>
      <c r="G736" s="313"/>
      <c r="H736" s="315"/>
      <c r="I736" s="315"/>
      <c r="J736" s="315"/>
      <c r="K736" s="315"/>
      <c r="L736" s="315"/>
      <c r="M736" s="315"/>
      <c r="N736" s="314"/>
      <c r="O736" s="168">
        <f>IF(A20taxstdlife="n/a","n/a",IF(O$3&gt;(A20taxstdlife+$E736),((Input!$N$162+Input!$N$128)*$N$7)-SUM($N736:N736),((Input!$N$162+Input!$N$128)*$N$7)/A20taxstdlife))</f>
        <v>0</v>
      </c>
      <c r="P736" s="168">
        <f>IF(A20taxstdlife="n/a","n/a",IF(P$3&gt;(A20taxstdlife+$E736),((Input!$N$162+Input!$N$128)*$N$7)-SUM($N736:O736),((Input!$N$162+Input!$N$128)*$N$7)/A20taxstdlife))</f>
        <v>0</v>
      </c>
      <c r="Q736" s="168">
        <f>IF(A20taxstdlife="n/a","n/a",IF(Q$3&gt;(A20taxstdlife+$E736),((Input!$N$162+Input!$N$128)*$N$7)-SUM($N736:P736),((Input!$N$162+Input!$N$128)*$N$7)/A20taxstdlife))</f>
        <v>0</v>
      </c>
      <c r="R736" s="168">
        <f>IF(A20taxstdlife="n/a","n/a",IF(R$3&gt;(A20taxstdlife+$E736),((Input!$N$162+Input!$N$128)*$N$7)-SUM($N736:Q736),((Input!$N$162+Input!$N$128)*$N$7)/A20taxstdlife))</f>
        <v>0</v>
      </c>
      <c r="S736" s="168">
        <f>IF(A20taxstdlife="n/a","n/a",IF(S$3&gt;(A20taxstdlife+$E736),((Input!$N$162+Input!$N$128)*$N$7)-SUM($N736:R736),((Input!$N$162+Input!$N$128)*$N$7)/A20taxstdlife))</f>
        <v>0</v>
      </c>
      <c r="T736" s="168">
        <f>IF(A20taxstdlife="n/a","n/a",IF(T$3&gt;(A20taxstdlife+$E736),((Input!$N$162+Input!$N$128)*$N$7)-SUM($N736:S736),((Input!$N$162+Input!$N$128)*$N$7)/A20taxstdlife))</f>
        <v>0</v>
      </c>
      <c r="U736" s="168">
        <f>IF(A20taxstdlife="n/a","n/a",IF(U$3&gt;(A20taxstdlife+$E736),((Input!$N$162+Input!$N$128)*$N$7)-SUM($N736:T736),((Input!$N$162+Input!$N$128)*$N$7)/A20taxstdlife))</f>
        <v>0</v>
      </c>
      <c r="V736" s="168">
        <f>IF(A20taxstdlife="n/a","n/a",IF(V$3&gt;(A20taxstdlife+$E736),((Input!$N$162+Input!$N$128)*$N$7)-SUM($N736:U736),((Input!$N$162+Input!$N$128)*$N$7)/A20taxstdlife))</f>
        <v>0</v>
      </c>
      <c r="W736" s="168">
        <f>IF(A20taxstdlife="n/a","n/a",IF(W$3&gt;(A20taxstdlife+$E736),((Input!$N$162+Input!$N$128)*$N$7)-SUM($N736:V736),((Input!$N$162+Input!$N$128)*$N$7)/A20taxstdlife))</f>
        <v>0</v>
      </c>
      <c r="X736" s="168">
        <f>IF(A20taxstdlife="n/a","n/a",IF(X$3&gt;(A20taxstdlife+$E736),((Input!$N$162+Input!$N$128)*$N$7)-SUM($N736:W736),((Input!$N$162+Input!$N$128)*$N$7)/A20taxstdlife))</f>
        <v>0</v>
      </c>
      <c r="Y736" s="168">
        <f>IF(A20taxstdlife="n/a","n/a",IF(Y$3&gt;(A20taxstdlife+$E736),((Input!$N$162+Input!$N$128)*$N$7)-SUM($N736:X736),((Input!$N$162+Input!$N$128)*$N$7)/A20taxstdlife))</f>
        <v>0</v>
      </c>
      <c r="Z736" s="168">
        <f>IF(A20taxstdlife="n/a","n/a",IF(Z$3&gt;(A20taxstdlife+$E736),((Input!$N$162+Input!$N$128)*$N$7)-SUM($N736:Y736),((Input!$N$162+Input!$N$128)*$N$7)/A20taxstdlife))</f>
        <v>0</v>
      </c>
      <c r="AA736" s="168">
        <f>IF(A20taxstdlife="n/a","n/a",IF(AA$3&gt;(A20taxstdlife+$E736),((Input!$N$162+Input!$N$128)*$N$7)-SUM($N736:Z736),((Input!$N$162+Input!$N$128)*$N$7)/A20taxstdlife))</f>
        <v>0</v>
      </c>
      <c r="AB736" s="168">
        <f>IF(A20taxstdlife="n/a","n/a",IF(AB$3&gt;(A20taxstdlife+$E736),((Input!$N$162+Input!$N$128)*$N$7)-SUM($N736:AA736),((Input!$N$162+Input!$N$128)*$N$7)/A20taxstdlife))</f>
        <v>0</v>
      </c>
      <c r="AC736" s="168">
        <f>IF(A20taxstdlife="n/a","n/a",IF(AC$3&gt;(A20taxstdlife+$E736),((Input!$N$162+Input!$N$128)*$N$7)-SUM($N736:AB736),((Input!$N$162+Input!$N$128)*$N$7)/A20taxstdlife))</f>
        <v>0</v>
      </c>
      <c r="AD736" s="168">
        <f>IF(A20taxstdlife="n/a","n/a",IF(AD$3&gt;(A20taxstdlife+$E736),((Input!$N$162+Input!$N$128)*$N$7)-SUM($N736:AC736),((Input!$N$162+Input!$N$128)*$N$7)/A20taxstdlife))</f>
        <v>0</v>
      </c>
      <c r="AE736" s="168">
        <f>IF(A20taxstdlife="n/a","n/a",IF(AE$3&gt;(A20taxstdlife+$E736),((Input!$N$162+Input!$N$128)*$N$7)-SUM($N736:AD736),((Input!$N$162+Input!$N$128)*$N$7)/A20taxstdlife))</f>
        <v>0</v>
      </c>
      <c r="AF736" s="168">
        <f>IF(A20taxstdlife="n/a","n/a",IF(AF$3&gt;(A20taxstdlife+$E736),((Input!$N$162+Input!$N$128)*$N$7)-SUM($N736:AE736),((Input!$N$162+Input!$N$128)*$N$7)/A20taxstdlife))</f>
        <v>0</v>
      </c>
      <c r="AG736" s="168">
        <f>IF(A20taxstdlife="n/a","n/a",IF(AG$3&gt;(A20taxstdlife+$E736),((Input!$N$162+Input!$N$128)*$N$7)-SUM($N736:AF736),((Input!$N$162+Input!$N$128)*$N$7)/A20taxstdlife))</f>
        <v>0</v>
      </c>
      <c r="AH736" s="168">
        <f>IF(A20taxstdlife="n/a","n/a",IF(AH$3&gt;(A20taxstdlife+$E736),((Input!$N$162+Input!$N$128)*$N$7)-SUM($N736:AG736),((Input!$N$162+Input!$N$128)*$N$7)/A20taxstdlife))</f>
        <v>0</v>
      </c>
      <c r="AI736" s="168">
        <f>IF(A20taxstdlife="n/a","n/a",IF(AI$3&gt;(A20taxstdlife+$E736),((Input!$N$162+Input!$N$128)*$N$7)-SUM($N736:AH736),((Input!$N$162+Input!$N$128)*$N$7)/A20taxstdlife))</f>
        <v>0</v>
      </c>
      <c r="AJ736" s="168">
        <f>IF(A20taxstdlife="n/a","n/a",IF(AJ$3&gt;(A20taxstdlife+$E736),((Input!$N$162+Input!$N$128)*$N$7)-SUM($N736:AI736),((Input!$N$162+Input!$N$128)*$N$7)/A20taxstdlife))</f>
        <v>0</v>
      </c>
      <c r="AK736" s="168">
        <f>IF(A20taxstdlife="n/a","n/a",IF(AK$3&gt;(A20taxstdlife+$E736),((Input!$N$162+Input!$N$128)*$N$7)-SUM($N736:AJ736),((Input!$N$162+Input!$N$128)*$N$7)/A20taxstdlife))</f>
        <v>0</v>
      </c>
      <c r="AL736" s="168">
        <f>IF(A20taxstdlife="n/a","n/a",IF(AL$3&gt;(A20taxstdlife+$E736),((Input!$N$162+Input!$N$128)*$N$7)-SUM($N736:AK736),((Input!$N$162+Input!$N$128)*$N$7)/A20taxstdlife))</f>
        <v>0</v>
      </c>
      <c r="AM736" s="168">
        <f>IF(A20taxstdlife="n/a","n/a",IF(AM$3&gt;(A20taxstdlife+$E736),((Input!$N$162+Input!$N$128)*$N$7)-SUM($N736:AL736),((Input!$N$162+Input!$N$128)*$N$7)/A20taxstdlife))</f>
        <v>0</v>
      </c>
      <c r="AN736" s="168">
        <f>IF(A20taxstdlife="n/a","n/a",IF(AN$3&gt;(A20taxstdlife+$E736),((Input!$N$162+Input!$N$128)*$N$7)-SUM($N736:AM736),((Input!$N$162+Input!$N$128)*$N$7)/A20taxstdlife))</f>
        <v>0</v>
      </c>
      <c r="AO736" s="168">
        <f>IF(A20taxstdlife="n/a","n/a",IF(AO$3&gt;(A20taxstdlife+$E736),((Input!$N$162+Input!$N$128)*$N$7)-SUM($N736:AN736),((Input!$N$162+Input!$N$128)*$N$7)/A20taxstdlife))</f>
        <v>0</v>
      </c>
      <c r="AP736" s="168">
        <f>IF(A20taxstdlife="n/a","n/a",IF(AP$3&gt;(A20taxstdlife+$E736),((Input!$N$162+Input!$N$128)*$N$7)-SUM($N736:AO736),((Input!$N$162+Input!$N$128)*$N$7)/A20taxstdlife))</f>
        <v>0</v>
      </c>
      <c r="AQ736" s="168">
        <f>IF(A20taxstdlife="n/a","n/a",IF(AQ$3&gt;(A20taxstdlife+$E736),((Input!$N$162+Input!$N$128)*$N$7)-SUM($N736:AP736),((Input!$N$162+Input!$N$128)*$N$7)/A20taxstdlife))</f>
        <v>0</v>
      </c>
      <c r="AR736" s="168">
        <f>IF(A20taxstdlife="n/a","n/a",IF(AR$3&gt;(A20taxstdlife+$E736),((Input!$N$162+Input!$N$128)*$N$7)-SUM($N736:AQ736),((Input!$N$162+Input!$N$128)*$N$7)/A20taxstdlife))</f>
        <v>0</v>
      </c>
      <c r="AS736" s="168">
        <f>IF(A20taxstdlife="n/a","n/a",IF(AS$3&gt;(A20taxstdlife+$E736),((Input!$N$162+Input!$N$128)*$N$7)-SUM($N736:AR736),((Input!$N$162+Input!$N$128)*$N$7)/A20taxstdlife))</f>
        <v>0</v>
      </c>
      <c r="AT736" s="168">
        <f>IF(A20taxstdlife="n/a","n/a",IF(AT$3&gt;(A20taxstdlife+$E736),((Input!$N$162+Input!$N$128)*$N$7)-SUM($N736:AS736),((Input!$N$162+Input!$N$128)*$N$7)/A20taxstdlife))</f>
        <v>0</v>
      </c>
      <c r="AU736" s="168">
        <f>IF(A20taxstdlife="n/a","n/a",IF(AU$3&gt;(A20taxstdlife+$E736),((Input!$N$162+Input!$N$128)*$N$7)-SUM($N736:AT736),((Input!$N$162+Input!$N$128)*$N$7)/A20taxstdlife))</f>
        <v>0</v>
      </c>
      <c r="AV736" s="168">
        <f>IF(A20taxstdlife="n/a","n/a",IF(AV$3&gt;(A20taxstdlife+$E736),((Input!$N$162+Input!$N$128)*$N$7)-SUM($N736:AU736),((Input!$N$162+Input!$N$128)*$N$7)/A20taxstdlife))</f>
        <v>0</v>
      </c>
      <c r="AW736" s="168">
        <f>IF(A20taxstdlife="n/a","n/a",IF(AW$3&gt;(A20taxstdlife+$E736),((Input!$N$162+Input!$N$128)*$N$7)-SUM($N736:AV736),((Input!$N$162+Input!$N$128)*$N$7)/A20taxstdlife))</f>
        <v>0</v>
      </c>
      <c r="AX736" s="168">
        <f>IF(A20taxstdlife="n/a","n/a",IF(AX$3&gt;(A20taxstdlife+$E736),((Input!$N$162+Input!$N$128)*$N$7)-SUM($N736:AW736),((Input!$N$162+Input!$N$128)*$N$7)/A20taxstdlife))</f>
        <v>0</v>
      </c>
      <c r="AY736" s="168">
        <f>IF(A20taxstdlife="n/a","n/a",IF(AY$3&gt;(A20taxstdlife+$E736),((Input!$N$162+Input!$N$128)*$N$7)-SUM($N736:AX736),((Input!$N$162+Input!$N$128)*$N$7)/A20taxstdlife))</f>
        <v>0</v>
      </c>
      <c r="AZ736" s="168">
        <f>IF(A20taxstdlife="n/a","n/a",IF(AZ$3&gt;(A20taxstdlife+$E736),((Input!$N$162+Input!$N$128)*$N$7)-SUM($N736:AY736),((Input!$N$162+Input!$N$128)*$N$7)/A20taxstdlife))</f>
        <v>0</v>
      </c>
      <c r="BA736" s="168">
        <f>IF(A20taxstdlife="n/a","n/a",IF(BA$3&gt;(A20taxstdlife+$E736),((Input!$N$162+Input!$N$128)*$N$7)-SUM($N736:AZ736),((Input!$N$162+Input!$N$128)*$N$7)/A20taxstdlife))</f>
        <v>0</v>
      </c>
      <c r="BB736" s="168">
        <f>IF(A20taxstdlife="n/a","n/a",IF(BB$3&gt;(A20taxstdlife+$E736),((Input!$N$162+Input!$N$128)*$N$7)-SUM($N736:BA736),((Input!$N$162+Input!$N$128)*$N$7)/A20taxstdlife))</f>
        <v>0</v>
      </c>
      <c r="BC736" s="168">
        <f>IF(A20taxstdlife="n/a","n/a",IF(BC$3&gt;(A20taxstdlife+$E736),((Input!$N$162+Input!$N$128)*$N$7)-SUM($N736:BB736),((Input!$N$162+Input!$N$128)*$N$7)/A20taxstdlife))</f>
        <v>0</v>
      </c>
      <c r="BD736" s="168">
        <f>IF(A20taxstdlife="n/a","n/a",IF(BD$3&gt;(A20taxstdlife+$E736),((Input!$N$162+Input!$N$128)*$N$7)-SUM($N736:BC736),((Input!$N$162+Input!$N$128)*$N$7)/A20taxstdlife))</f>
        <v>0</v>
      </c>
      <c r="BE736" s="168">
        <f>IF(A20taxstdlife="n/a","n/a",IF(BE$3&gt;(A20taxstdlife+$E736),((Input!$N$162+Input!$N$128)*$N$7)-SUM($N736:BD736),((Input!$N$162+Input!$N$128)*$N$7)/A20taxstdlife))</f>
        <v>0</v>
      </c>
      <c r="BF736" s="168">
        <f>IF(A20taxstdlife="n/a","n/a",IF(BF$3&gt;(A20taxstdlife+$E736),((Input!$N$162+Input!$N$128)*$N$7)-SUM($N736:BE736),((Input!$N$162+Input!$N$128)*$N$7)/A20taxstdlife))</f>
        <v>0</v>
      </c>
      <c r="BG736" s="168">
        <f>IF(A20taxstdlife="n/a","n/a",IF(BG$3&gt;(A20taxstdlife+$E736),((Input!$N$162+Input!$N$128)*$N$7)-SUM($N736:BF736),((Input!$N$162+Input!$N$128)*$N$7)/A20taxstdlife))</f>
        <v>0</v>
      </c>
      <c r="BH736" s="168">
        <f>IF(A20taxstdlife="n/a","n/a",IF(BH$3&gt;(A20taxstdlife+$E736),((Input!$N$162+Input!$N$128)*$N$7)-SUM($N736:BG736),((Input!$N$162+Input!$N$128)*$N$7)/A20taxstdlife))</f>
        <v>0</v>
      </c>
      <c r="BI736" s="168">
        <f>IF(A20taxstdlife="n/a","n/a",IF(BI$3&gt;(A20taxstdlife+$E736),((Input!$N$162+Input!$N$128)*$N$7)-SUM($N736:BH736),((Input!$N$162+Input!$N$128)*$N$7)/A20taxstdlife))</f>
        <v>0</v>
      </c>
      <c r="BJ736" s="20"/>
      <c r="BK736" s="20"/>
      <c r="BL736"/>
      <c r="BM736"/>
      <c r="BN736"/>
      <c r="BO736"/>
      <c r="BP736"/>
      <c r="BQ736"/>
      <c r="BR736"/>
      <c r="BS736"/>
      <c r="BT736"/>
      <c r="BU736"/>
      <c r="BV736"/>
      <c r="BW736"/>
      <c r="BX736"/>
      <c r="BY736"/>
      <c r="BZ736"/>
      <c r="CA736"/>
      <c r="CB736"/>
      <c r="CC736"/>
      <c r="CD736"/>
      <c r="CE736"/>
      <c r="CF736"/>
      <c r="CG736"/>
      <c r="CH736"/>
      <c r="CI736"/>
      <c r="CJ736"/>
      <c r="CK736"/>
      <c r="CL736"/>
      <c r="CM736"/>
      <c r="CN736"/>
      <c r="CO736"/>
      <c r="CP736"/>
      <c r="CQ736"/>
      <c r="CR736"/>
      <c r="CS736"/>
      <c r="CT736"/>
      <c r="CU736"/>
      <c r="CV736"/>
      <c r="CW736"/>
      <c r="CX736"/>
      <c r="CY736"/>
      <c r="CZ736"/>
      <c r="DA736"/>
      <c r="DB736"/>
      <c r="DC736"/>
      <c r="DD736"/>
      <c r="DE736"/>
      <c r="DF736"/>
      <c r="DG736"/>
      <c r="DH736"/>
      <c r="DI736"/>
      <c r="DJ736"/>
      <c r="DK736"/>
      <c r="DL736"/>
      <c r="DM736"/>
      <c r="DN736"/>
      <c r="DO736"/>
      <c r="DP736"/>
      <c r="DQ736"/>
      <c r="DR736"/>
      <c r="DS736"/>
      <c r="DT736"/>
      <c r="DU736"/>
      <c r="DV736"/>
      <c r="DW736"/>
      <c r="DX736"/>
      <c r="DY736"/>
      <c r="DZ736"/>
      <c r="EA736"/>
      <c r="EB736"/>
      <c r="EC736"/>
      <c r="ED736"/>
      <c r="EE736"/>
      <c r="EF736"/>
      <c r="EG736"/>
      <c r="EH736"/>
      <c r="EI736"/>
      <c r="EJ736"/>
      <c r="EK736"/>
      <c r="EL736"/>
      <c r="EM736"/>
      <c r="EN736"/>
      <c r="EO736"/>
      <c r="EP736"/>
      <c r="EQ736"/>
      <c r="ER736"/>
      <c r="ES736"/>
      <c r="ET736"/>
      <c r="EU736"/>
      <c r="EV736"/>
      <c r="EW736"/>
      <c r="EX736"/>
      <c r="EY736"/>
      <c r="EZ736"/>
      <c r="FA736"/>
      <c r="FB736"/>
      <c r="FC736"/>
      <c r="FD736"/>
      <c r="FE736"/>
      <c r="FF736"/>
      <c r="FG736"/>
      <c r="FH736"/>
      <c r="FI736"/>
      <c r="FJ736"/>
      <c r="FK736"/>
      <c r="FL736"/>
      <c r="FM736"/>
      <c r="FN736"/>
      <c r="FO736"/>
      <c r="FP736"/>
      <c r="FQ736"/>
      <c r="FR736"/>
      <c r="FS736"/>
      <c r="FT736"/>
      <c r="FU736"/>
      <c r="FV736"/>
      <c r="FW736"/>
      <c r="FX736"/>
      <c r="FY736"/>
      <c r="FZ736"/>
      <c r="GA736"/>
      <c r="GB736"/>
      <c r="GC736"/>
      <c r="GD736"/>
      <c r="GE736"/>
      <c r="GF736"/>
      <c r="GG736"/>
      <c r="GH736"/>
      <c r="GI736"/>
      <c r="GJ736"/>
      <c r="GK736"/>
      <c r="GL736"/>
      <c r="GM736"/>
      <c r="GN736"/>
      <c r="GO736"/>
      <c r="GP736"/>
      <c r="GQ736"/>
      <c r="GR736"/>
      <c r="GS736"/>
      <c r="GT736"/>
      <c r="GU736"/>
      <c r="GV736"/>
      <c r="GW736"/>
      <c r="GX736"/>
      <c r="GY736"/>
      <c r="GZ736"/>
      <c r="HA736"/>
      <c r="HB736"/>
      <c r="HC736"/>
      <c r="HD736"/>
      <c r="HE736"/>
      <c r="HF736"/>
      <c r="HG736"/>
      <c r="HH736"/>
      <c r="HI736"/>
      <c r="HJ736"/>
      <c r="HK736"/>
      <c r="HL736"/>
      <c r="HM736"/>
      <c r="HN736"/>
      <c r="HO736"/>
      <c r="HP736"/>
      <c r="HQ736"/>
      <c r="HR736"/>
      <c r="HS736"/>
      <c r="HT736"/>
      <c r="HU736"/>
      <c r="HV736"/>
      <c r="HW736"/>
      <c r="HX736"/>
      <c r="HY736"/>
      <c r="HZ736"/>
      <c r="IA736"/>
      <c r="IB736"/>
      <c r="IC736"/>
      <c r="ID736"/>
      <c r="IE736"/>
      <c r="IF736"/>
      <c r="IG736"/>
      <c r="IH736"/>
      <c r="II736"/>
      <c r="IJ736"/>
      <c r="IK736"/>
      <c r="IL736"/>
      <c r="IM736"/>
      <c r="IN736"/>
      <c r="IO736"/>
      <c r="IP736"/>
      <c r="IQ736"/>
      <c r="IR736"/>
      <c r="IS736"/>
      <c r="IT736"/>
      <c r="IU736"/>
      <c r="IV736"/>
    </row>
    <row r="737" spans="1:256" s="5" customFormat="1" hidden="1" outlineLevel="2">
      <c r="A737" s="20"/>
      <c r="B737" s="20"/>
      <c r="C737" s="38"/>
      <c r="D737" s="641"/>
      <c r="E737" s="287">
        <v>9</v>
      </c>
      <c r="F737" s="40"/>
      <c r="G737" s="313"/>
      <c r="H737" s="315"/>
      <c r="I737" s="315"/>
      <c r="J737" s="315"/>
      <c r="K737" s="315"/>
      <c r="L737" s="315"/>
      <c r="M737" s="315"/>
      <c r="N737" s="315"/>
      <c r="O737" s="314"/>
      <c r="P737" s="168">
        <f>IF(A20taxstdlife="n/a","n/a",IF(P$3&gt;(A20taxstdlife+$E737),((Input!$O$162+Input!$O$128)*$O$7)-SUM($O737:O737),((Input!$O$162+Input!$O$128)*$O$7)/A20taxstdlife))</f>
        <v>0</v>
      </c>
      <c r="Q737" s="168">
        <f>IF(A20taxstdlife="n/a","n/a",IF(Q$3&gt;(A20taxstdlife+$E737),((Input!$O$162+Input!$O$128)*$O$7)-SUM($O737:P737),((Input!$O$162+Input!$O$128)*$O$7)/A20taxstdlife))</f>
        <v>0</v>
      </c>
      <c r="R737" s="168">
        <f>IF(A20taxstdlife="n/a","n/a",IF(R$3&gt;(A20taxstdlife+$E737),((Input!$O$162+Input!$O$128)*$O$7)-SUM($O737:Q737),((Input!$O$162+Input!$O$128)*$O$7)/A20taxstdlife))</f>
        <v>0</v>
      </c>
      <c r="S737" s="168">
        <f>IF(A20taxstdlife="n/a","n/a",IF(S$3&gt;(A20taxstdlife+$E737),((Input!$O$162+Input!$O$128)*$O$7)-SUM($O737:R737),((Input!$O$162+Input!$O$128)*$O$7)/A20taxstdlife))</f>
        <v>0</v>
      </c>
      <c r="T737" s="168">
        <f>IF(A20taxstdlife="n/a","n/a",IF(T$3&gt;(A20taxstdlife+$E737),((Input!$O$162+Input!$O$128)*$O$7)-SUM($O737:S737),((Input!$O$162+Input!$O$128)*$O$7)/A20taxstdlife))</f>
        <v>0</v>
      </c>
      <c r="U737" s="168">
        <f>IF(A20taxstdlife="n/a","n/a",IF(U$3&gt;(A20taxstdlife+$E737),((Input!$O$162+Input!$O$128)*$O$7)-SUM($O737:T737),((Input!$O$162+Input!$O$128)*$O$7)/A20taxstdlife))</f>
        <v>0</v>
      </c>
      <c r="V737" s="168">
        <f>IF(A20taxstdlife="n/a","n/a",IF(V$3&gt;(A20taxstdlife+$E737),((Input!$O$162+Input!$O$128)*$O$7)-SUM($O737:U737),((Input!$O$162+Input!$O$128)*$O$7)/A20taxstdlife))</f>
        <v>0</v>
      </c>
      <c r="W737" s="168">
        <f>IF(A20taxstdlife="n/a","n/a",IF(W$3&gt;(A20taxstdlife+$E737),((Input!$O$162+Input!$O$128)*$O$7)-SUM($O737:V737),((Input!$O$162+Input!$O$128)*$O$7)/A20taxstdlife))</f>
        <v>0</v>
      </c>
      <c r="X737" s="168">
        <f>IF(A20taxstdlife="n/a","n/a",IF(X$3&gt;(A20taxstdlife+$E737),((Input!$O$162+Input!$O$128)*$O$7)-SUM($O737:W737),((Input!$O$162+Input!$O$128)*$O$7)/A20taxstdlife))</f>
        <v>0</v>
      </c>
      <c r="Y737" s="168">
        <f>IF(A20taxstdlife="n/a","n/a",IF(Y$3&gt;(A20taxstdlife+$E737),((Input!$O$162+Input!$O$128)*$O$7)-SUM($O737:X737),((Input!$O$162+Input!$O$128)*$O$7)/A20taxstdlife))</f>
        <v>0</v>
      </c>
      <c r="Z737" s="168">
        <f>IF(A20taxstdlife="n/a","n/a",IF(Z$3&gt;(A20taxstdlife+$E737),((Input!$O$162+Input!$O$128)*$O$7)-SUM($O737:Y737),((Input!$O$162+Input!$O$128)*$O$7)/A20taxstdlife))</f>
        <v>0</v>
      </c>
      <c r="AA737" s="168">
        <f>IF(A20taxstdlife="n/a","n/a",IF(AA$3&gt;(A20taxstdlife+$E737),((Input!$O$162+Input!$O$128)*$O$7)-SUM($O737:Z737),((Input!$O$162+Input!$O$128)*$O$7)/A20taxstdlife))</f>
        <v>0</v>
      </c>
      <c r="AB737" s="168">
        <f>IF(A20taxstdlife="n/a","n/a",IF(AB$3&gt;(A20taxstdlife+$E737),((Input!$O$162+Input!$O$128)*$O$7)-SUM($O737:AA737),((Input!$O$162+Input!$O$128)*$O$7)/A20taxstdlife))</f>
        <v>0</v>
      </c>
      <c r="AC737" s="168">
        <f>IF(A20taxstdlife="n/a","n/a",IF(AC$3&gt;(A20taxstdlife+$E737),((Input!$O$162+Input!$O$128)*$O$7)-SUM($O737:AB737),((Input!$O$162+Input!$O$128)*$O$7)/A20taxstdlife))</f>
        <v>0</v>
      </c>
      <c r="AD737" s="168">
        <f>IF(A20taxstdlife="n/a","n/a",IF(AD$3&gt;(A20taxstdlife+$E737),((Input!$O$162+Input!$O$128)*$O$7)-SUM($O737:AC737),((Input!$O$162+Input!$O$128)*$O$7)/A20taxstdlife))</f>
        <v>0</v>
      </c>
      <c r="AE737" s="168">
        <f>IF(A20taxstdlife="n/a","n/a",IF(AE$3&gt;(A20taxstdlife+$E737),((Input!$O$162+Input!$O$128)*$O$7)-SUM($O737:AD737),((Input!$O$162+Input!$O$128)*$O$7)/A20taxstdlife))</f>
        <v>0</v>
      </c>
      <c r="AF737" s="168">
        <f>IF(A20taxstdlife="n/a","n/a",IF(AF$3&gt;(A20taxstdlife+$E737),((Input!$O$162+Input!$O$128)*$O$7)-SUM($O737:AE737),((Input!$O$162+Input!$O$128)*$O$7)/A20taxstdlife))</f>
        <v>0</v>
      </c>
      <c r="AG737" s="168">
        <f>IF(A20taxstdlife="n/a","n/a",IF(AG$3&gt;(A20taxstdlife+$E737),((Input!$O$162+Input!$O$128)*$O$7)-SUM($O737:AF737),((Input!$O$162+Input!$O$128)*$O$7)/A20taxstdlife))</f>
        <v>0</v>
      </c>
      <c r="AH737" s="168">
        <f>IF(A20taxstdlife="n/a","n/a",IF(AH$3&gt;(A20taxstdlife+$E737),((Input!$O$162+Input!$O$128)*$O$7)-SUM($O737:AG737),((Input!$O$162+Input!$O$128)*$O$7)/A20taxstdlife))</f>
        <v>0</v>
      </c>
      <c r="AI737" s="168">
        <f>IF(A20taxstdlife="n/a","n/a",IF(AI$3&gt;(A20taxstdlife+$E737),((Input!$O$162+Input!$O$128)*$O$7)-SUM($O737:AH737),((Input!$O$162+Input!$O$128)*$O$7)/A20taxstdlife))</f>
        <v>0</v>
      </c>
      <c r="AJ737" s="168">
        <f>IF(A20taxstdlife="n/a","n/a",IF(AJ$3&gt;(A20taxstdlife+$E737),((Input!$O$162+Input!$O$128)*$O$7)-SUM($O737:AI737),((Input!$O$162+Input!$O$128)*$O$7)/A20taxstdlife))</f>
        <v>0</v>
      </c>
      <c r="AK737" s="168">
        <f>IF(A20taxstdlife="n/a","n/a",IF(AK$3&gt;(A20taxstdlife+$E737),((Input!$O$162+Input!$O$128)*$O$7)-SUM($O737:AJ737),((Input!$O$162+Input!$O$128)*$O$7)/A20taxstdlife))</f>
        <v>0</v>
      </c>
      <c r="AL737" s="168">
        <f>IF(A20taxstdlife="n/a","n/a",IF(AL$3&gt;(A20taxstdlife+$E737),((Input!$O$162+Input!$O$128)*$O$7)-SUM($O737:AK737),((Input!$O$162+Input!$O$128)*$O$7)/A20taxstdlife))</f>
        <v>0</v>
      </c>
      <c r="AM737" s="168">
        <f>IF(A20taxstdlife="n/a","n/a",IF(AM$3&gt;(A20taxstdlife+$E737),((Input!$O$162+Input!$O$128)*$O$7)-SUM($O737:AL737),((Input!$O$162+Input!$O$128)*$O$7)/A20taxstdlife))</f>
        <v>0</v>
      </c>
      <c r="AN737" s="168">
        <f>IF(A20taxstdlife="n/a","n/a",IF(AN$3&gt;(A20taxstdlife+$E737),((Input!$O$162+Input!$O$128)*$O$7)-SUM($O737:AM737),((Input!$O$162+Input!$O$128)*$O$7)/A20taxstdlife))</f>
        <v>0</v>
      </c>
      <c r="AO737" s="168">
        <f>IF(A20taxstdlife="n/a","n/a",IF(AO$3&gt;(A20taxstdlife+$E737),((Input!$O$162+Input!$O$128)*$O$7)-SUM($O737:AN737),((Input!$O$162+Input!$O$128)*$O$7)/A20taxstdlife))</f>
        <v>0</v>
      </c>
      <c r="AP737" s="168">
        <f>IF(A20taxstdlife="n/a","n/a",IF(AP$3&gt;(A20taxstdlife+$E737),((Input!$O$162+Input!$O$128)*$O$7)-SUM($O737:AO737),((Input!$O$162+Input!$O$128)*$O$7)/A20taxstdlife))</f>
        <v>0</v>
      </c>
      <c r="AQ737" s="168">
        <f>IF(A20taxstdlife="n/a","n/a",IF(AQ$3&gt;(A20taxstdlife+$E737),((Input!$O$162+Input!$O$128)*$O$7)-SUM($O737:AP737),((Input!$O$162+Input!$O$128)*$O$7)/A20taxstdlife))</f>
        <v>0</v>
      </c>
      <c r="AR737" s="168">
        <f>IF(A20taxstdlife="n/a","n/a",IF(AR$3&gt;(A20taxstdlife+$E737),((Input!$O$162+Input!$O$128)*$O$7)-SUM($O737:AQ737),((Input!$O$162+Input!$O$128)*$O$7)/A20taxstdlife))</f>
        <v>0</v>
      </c>
      <c r="AS737" s="168">
        <f>IF(A20taxstdlife="n/a","n/a",IF(AS$3&gt;(A20taxstdlife+$E737),((Input!$O$162+Input!$O$128)*$O$7)-SUM($O737:AR737),((Input!$O$162+Input!$O$128)*$O$7)/A20taxstdlife))</f>
        <v>0</v>
      </c>
      <c r="AT737" s="168">
        <f>IF(A20taxstdlife="n/a","n/a",IF(AT$3&gt;(A20taxstdlife+$E737),((Input!$O$162+Input!$O$128)*$O$7)-SUM($O737:AS737),((Input!$O$162+Input!$O$128)*$O$7)/A20taxstdlife))</f>
        <v>0</v>
      </c>
      <c r="AU737" s="168">
        <f>IF(A20taxstdlife="n/a","n/a",IF(AU$3&gt;(A20taxstdlife+$E737),((Input!$O$162+Input!$O$128)*$O$7)-SUM($O737:AT737),((Input!$O$162+Input!$O$128)*$O$7)/A20taxstdlife))</f>
        <v>0</v>
      </c>
      <c r="AV737" s="168">
        <f>IF(A20taxstdlife="n/a","n/a",IF(AV$3&gt;(A20taxstdlife+$E737),((Input!$O$162+Input!$O$128)*$O$7)-SUM($O737:AU737),((Input!$O$162+Input!$O$128)*$O$7)/A20taxstdlife))</f>
        <v>0</v>
      </c>
      <c r="AW737" s="168">
        <f>IF(A20taxstdlife="n/a","n/a",IF(AW$3&gt;(A20taxstdlife+$E737),((Input!$O$162+Input!$O$128)*$O$7)-SUM($O737:AV737),((Input!$O$162+Input!$O$128)*$O$7)/A20taxstdlife))</f>
        <v>0</v>
      </c>
      <c r="AX737" s="168">
        <f>IF(A20taxstdlife="n/a","n/a",IF(AX$3&gt;(A20taxstdlife+$E737),((Input!$O$162+Input!$O$128)*$O$7)-SUM($O737:AW737),((Input!$O$162+Input!$O$128)*$O$7)/A20taxstdlife))</f>
        <v>0</v>
      </c>
      <c r="AY737" s="168">
        <f>IF(A20taxstdlife="n/a","n/a",IF(AY$3&gt;(A20taxstdlife+$E737),((Input!$O$162+Input!$O$128)*$O$7)-SUM($O737:AX737),((Input!$O$162+Input!$O$128)*$O$7)/A20taxstdlife))</f>
        <v>0</v>
      </c>
      <c r="AZ737" s="168">
        <f>IF(A20taxstdlife="n/a","n/a",IF(AZ$3&gt;(A20taxstdlife+$E737),((Input!$O$162+Input!$O$128)*$O$7)-SUM($O737:AY737),((Input!$O$162+Input!$O$128)*$O$7)/A20taxstdlife))</f>
        <v>0</v>
      </c>
      <c r="BA737" s="168">
        <f>IF(A20taxstdlife="n/a","n/a",IF(BA$3&gt;(A20taxstdlife+$E737),((Input!$O$162+Input!$O$128)*$O$7)-SUM($O737:AZ737),((Input!$O$162+Input!$O$128)*$O$7)/A20taxstdlife))</f>
        <v>0</v>
      </c>
      <c r="BB737" s="168">
        <f>IF(A20taxstdlife="n/a","n/a",IF(BB$3&gt;(A20taxstdlife+$E737),((Input!$O$162+Input!$O$128)*$O$7)-SUM($O737:BA737),((Input!$O$162+Input!$O$128)*$O$7)/A20taxstdlife))</f>
        <v>0</v>
      </c>
      <c r="BC737" s="168">
        <f>IF(A20taxstdlife="n/a","n/a",IF(BC$3&gt;(A20taxstdlife+$E737),((Input!$O$162+Input!$O$128)*$O$7)-SUM($O737:BB737),((Input!$O$162+Input!$O$128)*$O$7)/A20taxstdlife))</f>
        <v>0</v>
      </c>
      <c r="BD737" s="168">
        <f>IF(A20taxstdlife="n/a","n/a",IF(BD$3&gt;(A20taxstdlife+$E737),((Input!$O$162+Input!$O$128)*$O$7)-SUM($O737:BC737),((Input!$O$162+Input!$O$128)*$O$7)/A20taxstdlife))</f>
        <v>0</v>
      </c>
      <c r="BE737" s="168">
        <f>IF(A20taxstdlife="n/a","n/a",IF(BE$3&gt;(A20taxstdlife+$E737),((Input!$O$162+Input!$O$128)*$O$7)-SUM($O737:BD737),((Input!$O$162+Input!$O$128)*$O$7)/A20taxstdlife))</f>
        <v>0</v>
      </c>
      <c r="BF737" s="168">
        <f>IF(A20taxstdlife="n/a","n/a",IF(BF$3&gt;(A20taxstdlife+$E737),((Input!$O$162+Input!$O$128)*$O$7)-SUM($O737:BE737),((Input!$O$162+Input!$O$128)*$O$7)/A20taxstdlife))</f>
        <v>0</v>
      </c>
      <c r="BG737" s="168">
        <f>IF(A20taxstdlife="n/a","n/a",IF(BG$3&gt;(A20taxstdlife+$E737),((Input!$O$162+Input!$O$128)*$O$7)-SUM($O737:BF737),((Input!$O$162+Input!$O$128)*$O$7)/A20taxstdlife))</f>
        <v>0</v>
      </c>
      <c r="BH737" s="168">
        <f>IF(A20taxstdlife="n/a","n/a",IF(BH$3&gt;(A20taxstdlife+$E737),((Input!$O$162+Input!$O$128)*$O$7)-SUM($O737:BG737),((Input!$O$162+Input!$O$128)*$O$7)/A20taxstdlife))</f>
        <v>0</v>
      </c>
      <c r="BI737" s="168">
        <f>IF(A20taxstdlife="n/a","n/a",IF(BI$3&gt;(A20taxstdlife+$E737),((Input!$O$162+Input!$O$128)*$O$7)-SUM($O737:BH737),((Input!$O$162+Input!$O$128)*$O$7)/A20taxstdlife))</f>
        <v>0</v>
      </c>
      <c r="BJ737" s="20"/>
      <c r="BK737" s="20"/>
      <c r="BL737"/>
      <c r="BM737"/>
      <c r="BN737"/>
      <c r="BO737"/>
      <c r="BP737"/>
      <c r="BQ737"/>
      <c r="BR737"/>
      <c r="BS737"/>
      <c r="BT737"/>
      <c r="BU737"/>
      <c r="BV737"/>
      <c r="BW737"/>
      <c r="BX737"/>
      <c r="BY737"/>
      <c r="BZ737"/>
      <c r="CA737"/>
      <c r="CB737"/>
      <c r="CC737"/>
      <c r="CD737"/>
      <c r="CE737"/>
      <c r="CF737"/>
      <c r="CG737"/>
      <c r="CH737"/>
      <c r="CI737"/>
      <c r="CJ737"/>
      <c r="CK737"/>
      <c r="CL737"/>
      <c r="CM737"/>
      <c r="CN737"/>
      <c r="CO737"/>
      <c r="CP737"/>
      <c r="CQ737"/>
      <c r="CR737"/>
      <c r="CS737"/>
      <c r="CT737"/>
      <c r="CU737"/>
      <c r="CV737"/>
      <c r="CW737"/>
      <c r="CX737"/>
      <c r="CY737"/>
      <c r="CZ737"/>
      <c r="DA737"/>
      <c r="DB737"/>
      <c r="DC737"/>
      <c r="DD737"/>
      <c r="DE737"/>
      <c r="DF737"/>
      <c r="DG737"/>
      <c r="DH737"/>
      <c r="DI737"/>
      <c r="DJ737"/>
      <c r="DK737"/>
      <c r="DL737"/>
      <c r="DM737"/>
      <c r="DN737"/>
      <c r="DO737"/>
      <c r="DP737"/>
      <c r="DQ737"/>
      <c r="DR737"/>
      <c r="DS737"/>
      <c r="DT737"/>
      <c r="DU737"/>
      <c r="DV737"/>
      <c r="DW737"/>
      <c r="DX737"/>
      <c r="DY737"/>
      <c r="DZ737"/>
      <c r="EA737"/>
      <c r="EB737"/>
      <c r="EC737"/>
      <c r="ED737"/>
      <c r="EE737"/>
      <c r="EF737"/>
      <c r="EG737"/>
      <c r="EH737"/>
      <c r="EI737"/>
      <c r="EJ737"/>
      <c r="EK737"/>
      <c r="EL737"/>
      <c r="EM737"/>
      <c r="EN737"/>
      <c r="EO737"/>
      <c r="EP737"/>
      <c r="EQ737"/>
      <c r="ER737"/>
      <c r="ES737"/>
      <c r="ET737"/>
      <c r="EU737"/>
      <c r="EV737"/>
      <c r="EW737"/>
      <c r="EX737"/>
      <c r="EY737"/>
      <c r="EZ737"/>
      <c r="FA737"/>
      <c r="FB737"/>
      <c r="FC737"/>
      <c r="FD737"/>
      <c r="FE737"/>
      <c r="FF737"/>
      <c r="FG737"/>
      <c r="FH737"/>
      <c r="FI737"/>
      <c r="FJ737"/>
      <c r="FK737"/>
      <c r="FL737"/>
      <c r="FM737"/>
      <c r="FN737"/>
      <c r="FO737"/>
      <c r="FP737"/>
      <c r="FQ737"/>
      <c r="FR737"/>
      <c r="FS737"/>
      <c r="FT737"/>
      <c r="FU737"/>
      <c r="FV737"/>
      <c r="FW737"/>
      <c r="FX737"/>
      <c r="FY737"/>
      <c r="FZ737"/>
      <c r="GA737"/>
      <c r="GB737"/>
      <c r="GC737"/>
      <c r="GD737"/>
      <c r="GE737"/>
      <c r="GF737"/>
      <c r="GG737"/>
      <c r="GH737"/>
      <c r="GI737"/>
      <c r="GJ737"/>
      <c r="GK737"/>
      <c r="GL737"/>
      <c r="GM737"/>
      <c r="GN737"/>
      <c r="GO737"/>
      <c r="GP737"/>
      <c r="GQ737"/>
      <c r="GR737"/>
      <c r="GS737"/>
      <c r="GT737"/>
      <c r="GU737"/>
      <c r="GV737"/>
      <c r="GW737"/>
      <c r="GX737"/>
      <c r="GY737"/>
      <c r="GZ737"/>
      <c r="HA737"/>
      <c r="HB737"/>
      <c r="HC737"/>
      <c r="HD737"/>
      <c r="HE737"/>
      <c r="HF737"/>
      <c r="HG737"/>
      <c r="HH737"/>
      <c r="HI737"/>
      <c r="HJ737"/>
      <c r="HK737"/>
      <c r="HL737"/>
      <c r="HM737"/>
      <c r="HN737"/>
      <c r="HO737"/>
      <c r="HP737"/>
      <c r="HQ737"/>
      <c r="HR737"/>
      <c r="HS737"/>
      <c r="HT737"/>
      <c r="HU737"/>
      <c r="HV737"/>
      <c r="HW737"/>
      <c r="HX737"/>
      <c r="HY737"/>
      <c r="HZ737"/>
      <c r="IA737"/>
      <c r="IB737"/>
      <c r="IC737"/>
      <c r="ID737"/>
      <c r="IE737"/>
      <c r="IF737"/>
      <c r="IG737"/>
      <c r="IH737"/>
      <c r="II737"/>
      <c r="IJ737"/>
      <c r="IK737"/>
      <c r="IL737"/>
      <c r="IM737"/>
      <c r="IN737"/>
      <c r="IO737"/>
      <c r="IP737"/>
      <c r="IQ737"/>
      <c r="IR737"/>
      <c r="IS737"/>
      <c r="IT737"/>
      <c r="IU737"/>
      <c r="IV737"/>
    </row>
    <row r="738" spans="1:256" s="5" customFormat="1" hidden="1" outlineLevel="2">
      <c r="A738" s="20"/>
      <c r="B738" s="20"/>
      <c r="C738" s="38"/>
      <c r="D738" s="641"/>
      <c r="E738" s="288">
        <v>10</v>
      </c>
      <c r="F738" s="40"/>
      <c r="G738" s="313"/>
      <c r="H738" s="315"/>
      <c r="I738" s="315"/>
      <c r="J738" s="315"/>
      <c r="K738" s="315"/>
      <c r="L738" s="315"/>
      <c r="M738" s="315"/>
      <c r="N738" s="315"/>
      <c r="O738" s="315"/>
      <c r="P738" s="314"/>
      <c r="Q738" s="168">
        <f>IF(A20taxstdlife="n/a","n/a",IF(Q$3&gt;(A20taxstdlife+$E738),((Input!$P$162+Input!$P$128)*$P$7)-SUM($P738:P738),((Input!$P$162+Input!$P$128)*$P$7)/A20taxstdlife))</f>
        <v>0</v>
      </c>
      <c r="R738" s="168">
        <f>IF(A20taxstdlife="n/a","n/a",IF(R$3&gt;(A20taxstdlife+$E738),((Input!$P$162+Input!$P$128)*$P$7)-SUM($P738:Q738),((Input!$P$162+Input!$P$128)*$P$7)/A20taxstdlife))</f>
        <v>0</v>
      </c>
      <c r="S738" s="168">
        <f>IF(A20taxstdlife="n/a","n/a",IF(S$3&gt;(A20taxstdlife+$E738),((Input!$P$162+Input!$P$128)*$P$7)-SUM($P738:R738),((Input!$P$162+Input!$P$128)*$P$7)/A20taxstdlife))</f>
        <v>0</v>
      </c>
      <c r="T738" s="168">
        <f>IF(A20taxstdlife="n/a","n/a",IF(T$3&gt;(A20taxstdlife+$E738),((Input!$P$162+Input!$P$128)*$P$7)-SUM($P738:S738),((Input!$P$162+Input!$P$128)*$P$7)/A20taxstdlife))</f>
        <v>0</v>
      </c>
      <c r="U738" s="168">
        <f>IF(A20taxstdlife="n/a","n/a",IF(U$3&gt;(A20taxstdlife+$E738),((Input!$P$162+Input!$P$128)*$P$7)-SUM($P738:T738),((Input!$P$162+Input!$P$128)*$P$7)/A20taxstdlife))</f>
        <v>0</v>
      </c>
      <c r="V738" s="168">
        <f>IF(A20taxstdlife="n/a","n/a",IF(V$3&gt;(A20taxstdlife+$E738),((Input!$P$162+Input!$P$128)*$P$7)-SUM($P738:U738),((Input!$P$162+Input!$P$128)*$P$7)/A20taxstdlife))</f>
        <v>0</v>
      </c>
      <c r="W738" s="168">
        <f>IF(A20taxstdlife="n/a","n/a",IF(W$3&gt;(A20taxstdlife+$E738),((Input!$P$162+Input!$P$128)*$P$7)-SUM($P738:V738),((Input!$P$162+Input!$P$128)*$P$7)/A20taxstdlife))</f>
        <v>0</v>
      </c>
      <c r="X738" s="168">
        <f>IF(A20taxstdlife="n/a","n/a",IF(X$3&gt;(A20taxstdlife+$E738),((Input!$P$162+Input!$P$128)*$P$7)-SUM($P738:W738),((Input!$P$162+Input!$P$128)*$P$7)/A20taxstdlife))</f>
        <v>0</v>
      </c>
      <c r="Y738" s="168">
        <f>IF(A20taxstdlife="n/a","n/a",IF(Y$3&gt;(A20taxstdlife+$E738),((Input!$P$162+Input!$P$128)*$P$7)-SUM($P738:X738),((Input!$P$162+Input!$P$128)*$P$7)/A20taxstdlife))</f>
        <v>0</v>
      </c>
      <c r="Z738" s="168">
        <f>IF(A20taxstdlife="n/a","n/a",IF(Z$3&gt;(A20taxstdlife+$E738),((Input!$P$162+Input!$P$128)*$P$7)-SUM($P738:Y738),((Input!$P$162+Input!$P$128)*$P$7)/A20taxstdlife))</f>
        <v>0</v>
      </c>
      <c r="AA738" s="168">
        <f>IF(A20taxstdlife="n/a","n/a",IF(AA$3&gt;(A20taxstdlife+$E738),((Input!$P$162+Input!$P$128)*$P$7)-SUM($P738:Z738),((Input!$P$162+Input!$P$128)*$P$7)/A20taxstdlife))</f>
        <v>0</v>
      </c>
      <c r="AB738" s="168">
        <f>IF(A20taxstdlife="n/a","n/a",IF(AB$3&gt;(A20taxstdlife+$E738),((Input!$P$162+Input!$P$128)*$P$7)-SUM($P738:AA738),((Input!$P$162+Input!$P$128)*$P$7)/A20taxstdlife))</f>
        <v>0</v>
      </c>
      <c r="AC738" s="168">
        <f>IF(A20taxstdlife="n/a","n/a",IF(AC$3&gt;(A20taxstdlife+$E738),((Input!$P$162+Input!$P$128)*$P$7)-SUM($P738:AB738),((Input!$P$162+Input!$P$128)*$P$7)/A20taxstdlife))</f>
        <v>0</v>
      </c>
      <c r="AD738" s="168">
        <f>IF(A20taxstdlife="n/a","n/a",IF(AD$3&gt;(A20taxstdlife+$E738),((Input!$P$162+Input!$P$128)*$P$7)-SUM($P738:AC738),((Input!$P$162+Input!$P$128)*$P$7)/A20taxstdlife))</f>
        <v>0</v>
      </c>
      <c r="AE738" s="168">
        <f>IF(A20taxstdlife="n/a","n/a",IF(AE$3&gt;(A20taxstdlife+$E738),((Input!$P$162+Input!$P$128)*$P$7)-SUM($P738:AD738),((Input!$P$162+Input!$P$128)*$P$7)/A20taxstdlife))</f>
        <v>0</v>
      </c>
      <c r="AF738" s="168">
        <f>IF(A20taxstdlife="n/a","n/a",IF(AF$3&gt;(A20taxstdlife+$E738),((Input!$P$162+Input!$P$128)*$P$7)-SUM($P738:AE738),((Input!$P$162+Input!$P$128)*$P$7)/A20taxstdlife))</f>
        <v>0</v>
      </c>
      <c r="AG738" s="168">
        <f>IF(A20taxstdlife="n/a","n/a",IF(AG$3&gt;(A20taxstdlife+$E738),((Input!$P$162+Input!$P$128)*$P$7)-SUM($P738:AF738),((Input!$P$162+Input!$P$128)*$P$7)/A20taxstdlife))</f>
        <v>0</v>
      </c>
      <c r="AH738" s="168">
        <f>IF(A20taxstdlife="n/a","n/a",IF(AH$3&gt;(A20taxstdlife+$E738),((Input!$P$162+Input!$P$128)*$P$7)-SUM($P738:AG738),((Input!$P$162+Input!$P$128)*$P$7)/A20taxstdlife))</f>
        <v>0</v>
      </c>
      <c r="AI738" s="168">
        <f>IF(A20taxstdlife="n/a","n/a",IF(AI$3&gt;(A20taxstdlife+$E738),((Input!$P$162+Input!$P$128)*$P$7)-SUM($P738:AH738),((Input!$P$162+Input!$P$128)*$P$7)/A20taxstdlife))</f>
        <v>0</v>
      </c>
      <c r="AJ738" s="168">
        <f>IF(A20taxstdlife="n/a","n/a",IF(AJ$3&gt;(A20taxstdlife+$E738),((Input!$P$162+Input!$P$128)*$P$7)-SUM($P738:AI738),((Input!$P$162+Input!$P$128)*$P$7)/A20taxstdlife))</f>
        <v>0</v>
      </c>
      <c r="AK738" s="168">
        <f>IF(A20taxstdlife="n/a","n/a",IF(AK$3&gt;(A20taxstdlife+$E738),((Input!$P$162+Input!$P$128)*$P$7)-SUM($P738:AJ738),((Input!$P$162+Input!$P$128)*$P$7)/A20taxstdlife))</f>
        <v>0</v>
      </c>
      <c r="AL738" s="168">
        <f>IF(A20taxstdlife="n/a","n/a",IF(AL$3&gt;(A20taxstdlife+$E738),((Input!$P$162+Input!$P$128)*$P$7)-SUM($P738:AK738),((Input!$P$162+Input!$P$128)*$P$7)/A20taxstdlife))</f>
        <v>0</v>
      </c>
      <c r="AM738" s="168">
        <f>IF(A20taxstdlife="n/a","n/a",IF(AM$3&gt;(A20taxstdlife+$E738),((Input!$P$162+Input!$P$128)*$P$7)-SUM($P738:AL738),((Input!$P$162+Input!$P$128)*$P$7)/A20taxstdlife))</f>
        <v>0</v>
      </c>
      <c r="AN738" s="168">
        <f>IF(A20taxstdlife="n/a","n/a",IF(AN$3&gt;(A20taxstdlife+$E738),((Input!$P$162+Input!$P$128)*$P$7)-SUM($P738:AM738),((Input!$P$162+Input!$P$128)*$P$7)/A20taxstdlife))</f>
        <v>0</v>
      </c>
      <c r="AO738" s="168">
        <f>IF(A20taxstdlife="n/a","n/a",IF(AO$3&gt;(A20taxstdlife+$E738),((Input!$P$162+Input!$P$128)*$P$7)-SUM($P738:AN738),((Input!$P$162+Input!$P$128)*$P$7)/A20taxstdlife))</f>
        <v>0</v>
      </c>
      <c r="AP738" s="168">
        <f>IF(A20taxstdlife="n/a","n/a",IF(AP$3&gt;(A20taxstdlife+$E738),((Input!$P$162+Input!$P$128)*$P$7)-SUM($P738:AO738),((Input!$P$162+Input!$P$128)*$P$7)/A20taxstdlife))</f>
        <v>0</v>
      </c>
      <c r="AQ738" s="168">
        <f>IF(A20taxstdlife="n/a","n/a",IF(AQ$3&gt;(A20taxstdlife+$E738),((Input!$P$162+Input!$P$128)*$P$7)-SUM($P738:AP738),((Input!$P$162+Input!$P$128)*$P$7)/A20taxstdlife))</f>
        <v>0</v>
      </c>
      <c r="AR738" s="168">
        <f>IF(A20taxstdlife="n/a","n/a",IF(AR$3&gt;(A20taxstdlife+$E738),((Input!$P$162+Input!$P$128)*$P$7)-SUM($P738:AQ738),((Input!$P$162+Input!$P$128)*$P$7)/A20taxstdlife))</f>
        <v>0</v>
      </c>
      <c r="AS738" s="168">
        <f>IF(A20taxstdlife="n/a","n/a",IF(AS$3&gt;(A20taxstdlife+$E738),((Input!$P$162+Input!$P$128)*$P$7)-SUM($P738:AR738),((Input!$P$162+Input!$P$128)*$P$7)/A20taxstdlife))</f>
        <v>0</v>
      </c>
      <c r="AT738" s="168">
        <f>IF(A20taxstdlife="n/a","n/a",IF(AT$3&gt;(A20taxstdlife+$E738),((Input!$P$162+Input!$P$128)*$P$7)-SUM($P738:AS738),((Input!$P$162+Input!$P$128)*$P$7)/A20taxstdlife))</f>
        <v>0</v>
      </c>
      <c r="AU738" s="168">
        <f>IF(A20taxstdlife="n/a","n/a",IF(AU$3&gt;(A20taxstdlife+$E738),((Input!$P$162+Input!$P$128)*$P$7)-SUM($P738:AT738),((Input!$P$162+Input!$P$128)*$P$7)/A20taxstdlife))</f>
        <v>0</v>
      </c>
      <c r="AV738" s="168">
        <f>IF(A20taxstdlife="n/a","n/a",IF(AV$3&gt;(A20taxstdlife+$E738),((Input!$P$162+Input!$P$128)*$P$7)-SUM($P738:AU738),((Input!$P$162+Input!$P$128)*$P$7)/A20taxstdlife))</f>
        <v>0</v>
      </c>
      <c r="AW738" s="168">
        <f>IF(A20taxstdlife="n/a","n/a",IF(AW$3&gt;(A20taxstdlife+$E738),((Input!$P$162+Input!$P$128)*$P$7)-SUM($P738:AV738),((Input!$P$162+Input!$P$128)*$P$7)/A20taxstdlife))</f>
        <v>0</v>
      </c>
      <c r="AX738" s="168">
        <f>IF(A20taxstdlife="n/a","n/a",IF(AX$3&gt;(A20taxstdlife+$E738),((Input!$P$162+Input!$P$128)*$P$7)-SUM($P738:AW738),((Input!$P$162+Input!$P$128)*$P$7)/A20taxstdlife))</f>
        <v>0</v>
      </c>
      <c r="AY738" s="168">
        <f>IF(A20taxstdlife="n/a","n/a",IF(AY$3&gt;(A20taxstdlife+$E738),((Input!$P$162+Input!$P$128)*$P$7)-SUM($P738:AX738),((Input!$P$162+Input!$P$128)*$P$7)/A20taxstdlife))</f>
        <v>0</v>
      </c>
      <c r="AZ738" s="168">
        <f>IF(A20taxstdlife="n/a","n/a",IF(AZ$3&gt;(A20taxstdlife+$E738),((Input!$P$162+Input!$P$128)*$P$7)-SUM($P738:AY738),((Input!$P$162+Input!$P$128)*$P$7)/A20taxstdlife))</f>
        <v>0</v>
      </c>
      <c r="BA738" s="168">
        <f>IF(A20taxstdlife="n/a","n/a",IF(BA$3&gt;(A20taxstdlife+$E738),((Input!$P$162+Input!$P$128)*$P$7)-SUM($P738:AZ738),((Input!$P$162+Input!$P$128)*$P$7)/A20taxstdlife))</f>
        <v>0</v>
      </c>
      <c r="BB738" s="168">
        <f>IF(A20taxstdlife="n/a","n/a",IF(BB$3&gt;(A20taxstdlife+$E738),((Input!$P$162+Input!$P$128)*$P$7)-SUM($P738:BA738),((Input!$P$162+Input!$P$128)*$P$7)/A20taxstdlife))</f>
        <v>0</v>
      </c>
      <c r="BC738" s="168">
        <f>IF(A20taxstdlife="n/a","n/a",IF(BC$3&gt;(A20taxstdlife+$E738),((Input!$P$162+Input!$P$128)*$P$7)-SUM($P738:BB738),((Input!$P$162+Input!$P$128)*$P$7)/A20taxstdlife))</f>
        <v>0</v>
      </c>
      <c r="BD738" s="168">
        <f>IF(A20taxstdlife="n/a","n/a",IF(BD$3&gt;(A20taxstdlife+$E738),((Input!$P$162+Input!$P$128)*$P$7)-SUM($P738:BC738),((Input!$P$162+Input!$P$128)*$P$7)/A20taxstdlife))</f>
        <v>0</v>
      </c>
      <c r="BE738" s="168">
        <f>IF(A20taxstdlife="n/a","n/a",IF(BE$3&gt;(A20taxstdlife+$E738),((Input!$P$162+Input!$P$128)*$P$7)-SUM($P738:BD738),((Input!$P$162+Input!$P$128)*$P$7)/A20taxstdlife))</f>
        <v>0</v>
      </c>
      <c r="BF738" s="168">
        <f>IF(A20taxstdlife="n/a","n/a",IF(BF$3&gt;(A20taxstdlife+$E738),((Input!$P$162+Input!$P$128)*$P$7)-SUM($P738:BE738),((Input!$P$162+Input!$P$128)*$P$7)/A20taxstdlife))</f>
        <v>0</v>
      </c>
      <c r="BG738" s="168">
        <f>IF(A20taxstdlife="n/a","n/a",IF(BG$3&gt;(A20taxstdlife+$E738),((Input!$P$162+Input!$P$128)*$P$7)-SUM($P738:BF738),((Input!$P$162+Input!$P$128)*$P$7)/A20taxstdlife))</f>
        <v>0</v>
      </c>
      <c r="BH738" s="168">
        <f>IF(A20taxstdlife="n/a","n/a",IF(BH$3&gt;(A20taxstdlife+$E738),((Input!$P$162+Input!$P$128)*$P$7)-SUM($P738:BG738),((Input!$P$162+Input!$P$128)*$P$7)/A20taxstdlife))</f>
        <v>0</v>
      </c>
      <c r="BI738" s="168">
        <f>IF(A20taxstdlife="n/a","n/a",IF(BI$3&gt;(A20taxstdlife+$E738),((Input!$P$162+Input!$P$128)*$P$7)-SUM($P738:BH738),((Input!$P$162+Input!$P$128)*$P$7)/A20taxstdlife))</f>
        <v>0</v>
      </c>
      <c r="BJ738" s="20"/>
      <c r="BK738" s="20"/>
      <c r="BL738"/>
      <c r="BM738"/>
      <c r="BN738"/>
      <c r="BO738"/>
      <c r="BP738"/>
      <c r="BQ738"/>
      <c r="BR738"/>
      <c r="BS738"/>
      <c r="BT738"/>
      <c r="BU738"/>
      <c r="BV738"/>
      <c r="BW738"/>
      <c r="BX738"/>
      <c r="BY738"/>
      <c r="BZ738"/>
      <c r="CA738"/>
      <c r="CB738"/>
      <c r="CC738"/>
      <c r="CD738"/>
      <c r="CE738"/>
      <c r="CF738"/>
      <c r="CG738"/>
      <c r="CH738"/>
      <c r="CI738"/>
      <c r="CJ738"/>
      <c r="CK738"/>
      <c r="CL738"/>
      <c r="CM738"/>
      <c r="CN738"/>
      <c r="CO738"/>
      <c r="CP738"/>
      <c r="CQ738"/>
      <c r="CR738"/>
      <c r="CS738"/>
      <c r="CT738"/>
      <c r="CU738"/>
      <c r="CV738"/>
      <c r="CW738"/>
      <c r="CX738"/>
      <c r="CY738"/>
      <c r="CZ738"/>
      <c r="DA738"/>
      <c r="DB738"/>
      <c r="DC738"/>
      <c r="DD738"/>
      <c r="DE738"/>
      <c r="DF738"/>
      <c r="DG738"/>
      <c r="DH738"/>
      <c r="DI738"/>
      <c r="DJ738"/>
      <c r="DK738"/>
      <c r="DL738"/>
      <c r="DM738"/>
      <c r="DN738"/>
      <c r="DO738"/>
      <c r="DP738"/>
      <c r="DQ738"/>
      <c r="DR738"/>
      <c r="DS738"/>
      <c r="DT738"/>
      <c r="DU738"/>
      <c r="DV738"/>
      <c r="DW738"/>
      <c r="DX738"/>
      <c r="DY738"/>
      <c r="DZ738"/>
      <c r="EA738"/>
      <c r="EB738"/>
      <c r="EC738"/>
      <c r="ED738"/>
      <c r="EE738"/>
      <c r="EF738"/>
      <c r="EG738"/>
      <c r="EH738"/>
      <c r="EI738"/>
      <c r="EJ738"/>
      <c r="EK738"/>
      <c r="EL738"/>
      <c r="EM738"/>
      <c r="EN738"/>
      <c r="EO738"/>
      <c r="EP738"/>
      <c r="EQ738"/>
      <c r="ER738"/>
      <c r="ES738"/>
      <c r="ET738"/>
      <c r="EU738"/>
      <c r="EV738"/>
      <c r="EW738"/>
      <c r="EX738"/>
      <c r="EY738"/>
      <c r="EZ738"/>
      <c r="FA738"/>
      <c r="FB738"/>
      <c r="FC738"/>
      <c r="FD738"/>
      <c r="FE738"/>
      <c r="FF738"/>
      <c r="FG738"/>
      <c r="FH738"/>
      <c r="FI738"/>
      <c r="FJ738"/>
      <c r="FK738"/>
      <c r="FL738"/>
      <c r="FM738"/>
      <c r="FN738"/>
      <c r="FO738"/>
      <c r="FP738"/>
      <c r="FQ738"/>
      <c r="FR738"/>
      <c r="FS738"/>
      <c r="FT738"/>
      <c r="FU738"/>
      <c r="FV738"/>
      <c r="FW738"/>
      <c r="FX738"/>
      <c r="FY738"/>
      <c r="FZ738"/>
      <c r="GA738"/>
      <c r="GB738"/>
      <c r="GC738"/>
      <c r="GD738"/>
      <c r="GE738"/>
      <c r="GF738"/>
      <c r="GG738"/>
      <c r="GH738"/>
      <c r="GI738"/>
      <c r="GJ738"/>
      <c r="GK738"/>
      <c r="GL738"/>
      <c r="GM738"/>
      <c r="GN738"/>
      <c r="GO738"/>
      <c r="GP738"/>
      <c r="GQ738"/>
      <c r="GR738"/>
      <c r="GS738"/>
      <c r="GT738"/>
      <c r="GU738"/>
      <c r="GV738"/>
      <c r="GW738"/>
      <c r="GX738"/>
      <c r="GY738"/>
      <c r="GZ738"/>
      <c r="HA738"/>
      <c r="HB738"/>
      <c r="HC738"/>
      <c r="HD738"/>
      <c r="HE738"/>
      <c r="HF738"/>
      <c r="HG738"/>
      <c r="HH738"/>
      <c r="HI738"/>
      <c r="HJ738"/>
      <c r="HK738"/>
      <c r="HL738"/>
      <c r="HM738"/>
      <c r="HN738"/>
      <c r="HO738"/>
      <c r="HP738"/>
      <c r="HQ738"/>
      <c r="HR738"/>
      <c r="HS738"/>
      <c r="HT738"/>
      <c r="HU738"/>
      <c r="HV738"/>
      <c r="HW738"/>
      <c r="HX738"/>
      <c r="HY738"/>
      <c r="HZ738"/>
      <c r="IA738"/>
      <c r="IB738"/>
      <c r="IC738"/>
      <c r="ID738"/>
      <c r="IE738"/>
      <c r="IF738"/>
      <c r="IG738"/>
      <c r="IH738"/>
      <c r="II738"/>
      <c r="IJ738"/>
      <c r="IK738"/>
      <c r="IL738"/>
      <c r="IM738"/>
      <c r="IN738"/>
      <c r="IO738"/>
      <c r="IP738"/>
      <c r="IQ738"/>
      <c r="IR738"/>
      <c r="IS738"/>
      <c r="IT738"/>
      <c r="IU738"/>
      <c r="IV738"/>
    </row>
    <row r="739" spans="1:256" s="5" customFormat="1" hidden="1" outlineLevel="1">
      <c r="A739" s="20"/>
      <c r="B739" s="20"/>
      <c r="C739" s="38" t="str">
        <f>Asset20</f>
        <v>Buildings</v>
      </c>
      <c r="D739" s="20"/>
      <c r="E739" s="20"/>
      <c r="F739" s="35"/>
      <c r="G739" s="163">
        <f t="shared" ref="G739:AL739" si="144">SUM(G727:G738)</f>
        <v>6.6957146758098194</v>
      </c>
      <c r="H739" s="163">
        <f t="shared" si="144"/>
        <v>7.4443160370751231</v>
      </c>
      <c r="I739" s="163">
        <f t="shared" si="144"/>
        <v>8.8197832341070086</v>
      </c>
      <c r="J739" s="163">
        <f t="shared" si="144"/>
        <v>9.8581152855091752</v>
      </c>
      <c r="K739" s="163">
        <f t="shared" si="144"/>
        <v>10.434972436712439</v>
      </c>
      <c r="L739" s="163">
        <f t="shared" si="144"/>
        <v>10.484013206994158</v>
      </c>
      <c r="M739" s="163">
        <f t="shared" si="144"/>
        <v>10.484013206994158</v>
      </c>
      <c r="N739" s="163">
        <f t="shared" si="144"/>
        <v>10.484013206994158</v>
      </c>
      <c r="O739" s="163">
        <f t="shared" si="144"/>
        <v>10.484013206994158</v>
      </c>
      <c r="P739" s="163">
        <f t="shared" si="144"/>
        <v>10.484013206994158</v>
      </c>
      <c r="Q739" s="163">
        <f t="shared" si="144"/>
        <v>10.484013206994158</v>
      </c>
      <c r="R739" s="163">
        <f t="shared" si="144"/>
        <v>10.484013206994158</v>
      </c>
      <c r="S739" s="163">
        <f t="shared" si="144"/>
        <v>10.484013206994158</v>
      </c>
      <c r="T739" s="163">
        <f t="shared" si="144"/>
        <v>10.484013206994158</v>
      </c>
      <c r="U739" s="163">
        <f t="shared" si="144"/>
        <v>10.484013206994158</v>
      </c>
      <c r="V739" s="163">
        <f t="shared" si="144"/>
        <v>10.484013206994158</v>
      </c>
      <c r="W739" s="163">
        <f t="shared" si="144"/>
        <v>10.484013206994158</v>
      </c>
      <c r="X739" s="163">
        <f t="shared" si="144"/>
        <v>10.484013206994158</v>
      </c>
      <c r="Y739" s="163">
        <f t="shared" si="144"/>
        <v>10.484013206994158</v>
      </c>
      <c r="Z739" s="163">
        <f t="shared" si="144"/>
        <v>10.484013206994158</v>
      </c>
      <c r="AA739" s="163">
        <f t="shared" si="144"/>
        <v>10.484013206994158</v>
      </c>
      <c r="AB739" s="163">
        <f t="shared" si="144"/>
        <v>10.484013206994158</v>
      </c>
      <c r="AC739" s="163">
        <f t="shared" si="144"/>
        <v>10.484013206994158</v>
      </c>
      <c r="AD739" s="163">
        <f t="shared" si="144"/>
        <v>10.484013206994158</v>
      </c>
      <c r="AE739" s="163">
        <f t="shared" si="144"/>
        <v>10.484013206994158</v>
      </c>
      <c r="AF739" s="163">
        <f t="shared" si="144"/>
        <v>10.484013206994158</v>
      </c>
      <c r="AG739" s="163">
        <f t="shared" si="144"/>
        <v>10.484013206994158</v>
      </c>
      <c r="AH739" s="163">
        <f t="shared" si="144"/>
        <v>10.484013206994158</v>
      </c>
      <c r="AI739" s="163">
        <f t="shared" si="144"/>
        <v>10.484013206994158</v>
      </c>
      <c r="AJ739" s="163">
        <f t="shared" si="144"/>
        <v>10.484013206994158</v>
      </c>
      <c r="AK739" s="163">
        <f t="shared" si="144"/>
        <v>10.484013206994158</v>
      </c>
      <c r="AL739" s="163">
        <f t="shared" si="144"/>
        <v>10.484013206994158</v>
      </c>
      <c r="AM739" s="163">
        <f t="shared" ref="AM739:BI739" si="145">SUM(AM727:AM738)</f>
        <v>10.484013206994158</v>
      </c>
      <c r="AN739" s="163">
        <f t="shared" si="145"/>
        <v>4.9943002245158379</v>
      </c>
      <c r="AO739" s="163">
        <f t="shared" si="145"/>
        <v>3.7882985311843367</v>
      </c>
      <c r="AP739" s="163">
        <f t="shared" si="145"/>
        <v>3.7882985311843367</v>
      </c>
      <c r="AQ739" s="163">
        <f t="shared" si="145"/>
        <v>3.7882985311843367</v>
      </c>
      <c r="AR739" s="163">
        <f t="shared" si="145"/>
        <v>3.7882985311843367</v>
      </c>
      <c r="AS739" s="163">
        <f t="shared" si="145"/>
        <v>3.7882985311843367</v>
      </c>
      <c r="AT739" s="163">
        <f t="shared" si="145"/>
        <v>3.7882985311843367</v>
      </c>
      <c r="AU739" s="163">
        <f t="shared" si="145"/>
        <v>3.7882985311843367</v>
      </c>
      <c r="AV739" s="163">
        <f t="shared" si="145"/>
        <v>3.0396971699190081</v>
      </c>
      <c r="AW739" s="163">
        <f t="shared" si="145"/>
        <v>1.6642299728871119</v>
      </c>
      <c r="AX739" s="163">
        <f t="shared" si="145"/>
        <v>0.62589792148501044</v>
      </c>
      <c r="AY739" s="163">
        <f t="shared" si="145"/>
        <v>4.9040770281697836E-2</v>
      </c>
      <c r="AZ739" s="163">
        <f t="shared" si="145"/>
        <v>1.9984014443252818E-15</v>
      </c>
      <c r="BA739" s="163">
        <f t="shared" si="145"/>
        <v>0</v>
      </c>
      <c r="BB739" s="163">
        <f t="shared" si="145"/>
        <v>0</v>
      </c>
      <c r="BC739" s="163">
        <f t="shared" si="145"/>
        <v>0</v>
      </c>
      <c r="BD739" s="163">
        <f t="shared" si="145"/>
        <v>0</v>
      </c>
      <c r="BE739" s="163">
        <f t="shared" si="145"/>
        <v>0</v>
      </c>
      <c r="BF739" s="163">
        <f t="shared" si="145"/>
        <v>0</v>
      </c>
      <c r="BG739" s="163">
        <f t="shared" si="145"/>
        <v>0</v>
      </c>
      <c r="BH739" s="163">
        <f t="shared" si="145"/>
        <v>0</v>
      </c>
      <c r="BI739" s="163">
        <f t="shared" si="145"/>
        <v>0</v>
      </c>
      <c r="BJ739" s="20"/>
      <c r="BK739" s="20"/>
      <c r="BL739"/>
      <c r="BM739"/>
      <c r="BN739"/>
      <c r="BO739"/>
      <c r="BP739"/>
      <c r="BQ739"/>
      <c r="BR739"/>
      <c r="BS739"/>
      <c r="BT739"/>
      <c r="BU739"/>
      <c r="BV739"/>
      <c r="BW739"/>
      <c r="BX739"/>
      <c r="BY739"/>
      <c r="BZ739"/>
      <c r="CA739"/>
      <c r="CB739"/>
      <c r="CC739"/>
      <c r="CD739"/>
      <c r="CE739"/>
      <c r="CF739"/>
      <c r="CG739"/>
      <c r="CH739"/>
      <c r="CI739"/>
      <c r="CJ739"/>
      <c r="CK739"/>
      <c r="CL739"/>
      <c r="CM739"/>
      <c r="CN739"/>
      <c r="CO739"/>
      <c r="CP739"/>
      <c r="CQ739"/>
      <c r="CR739"/>
      <c r="CS739"/>
      <c r="CT739"/>
      <c r="CU739"/>
      <c r="CV739"/>
      <c r="CW739"/>
      <c r="CX739"/>
      <c r="CY739"/>
      <c r="CZ739"/>
      <c r="DA739"/>
      <c r="DB739"/>
      <c r="DC739"/>
      <c r="DD739"/>
      <c r="DE739"/>
      <c r="DF739"/>
      <c r="DG739"/>
      <c r="DH739"/>
      <c r="DI739"/>
      <c r="DJ739"/>
      <c r="DK739"/>
      <c r="DL739"/>
      <c r="DM739"/>
      <c r="DN739"/>
      <c r="DO739"/>
      <c r="DP739"/>
      <c r="DQ739"/>
      <c r="DR739"/>
      <c r="DS739"/>
      <c r="DT739"/>
      <c r="DU739"/>
      <c r="DV739"/>
      <c r="DW739"/>
      <c r="DX739"/>
      <c r="DY739"/>
      <c r="DZ739"/>
      <c r="EA739"/>
      <c r="EB739"/>
      <c r="EC739"/>
      <c r="ED739"/>
      <c r="EE739"/>
      <c r="EF739"/>
      <c r="EG739"/>
      <c r="EH739"/>
      <c r="EI739"/>
      <c r="EJ739"/>
      <c r="EK739"/>
      <c r="EL739"/>
      <c r="EM739"/>
      <c r="EN739"/>
      <c r="EO739"/>
      <c r="EP739"/>
      <c r="EQ739"/>
      <c r="ER739"/>
      <c r="ES739"/>
      <c r="ET739"/>
      <c r="EU739"/>
      <c r="EV739"/>
      <c r="EW739"/>
      <c r="EX739"/>
      <c r="EY739"/>
      <c r="EZ739"/>
      <c r="FA739"/>
      <c r="FB739"/>
      <c r="FC739"/>
      <c r="FD739"/>
      <c r="FE739"/>
      <c r="FF739"/>
      <c r="FG739"/>
      <c r="FH739"/>
      <c r="FI739"/>
      <c r="FJ739"/>
      <c r="FK739"/>
      <c r="FL739"/>
      <c r="FM739"/>
      <c r="FN739"/>
      <c r="FO739"/>
      <c r="FP739"/>
      <c r="FQ739"/>
      <c r="FR739"/>
      <c r="FS739"/>
      <c r="FT739"/>
      <c r="FU739"/>
      <c r="FV739"/>
      <c r="FW739"/>
      <c r="FX739"/>
      <c r="FY739"/>
      <c r="FZ739"/>
      <c r="GA739"/>
      <c r="GB739"/>
      <c r="GC739"/>
      <c r="GD739"/>
      <c r="GE739"/>
      <c r="GF739"/>
      <c r="GG739"/>
      <c r="GH739"/>
      <c r="GI739"/>
      <c r="GJ739"/>
      <c r="GK739"/>
      <c r="GL739"/>
      <c r="GM739"/>
      <c r="GN739"/>
      <c r="GO739"/>
      <c r="GP739"/>
      <c r="GQ739"/>
      <c r="GR739"/>
      <c r="GS739"/>
      <c r="GT739"/>
      <c r="GU739"/>
      <c r="GV739"/>
      <c r="GW739"/>
      <c r="GX739"/>
      <c r="GY739"/>
      <c r="GZ739"/>
      <c r="HA739"/>
      <c r="HB739"/>
      <c r="HC739"/>
      <c r="HD739"/>
      <c r="HE739"/>
      <c r="HF739"/>
      <c r="HG739"/>
      <c r="HH739"/>
      <c r="HI739"/>
      <c r="HJ739"/>
      <c r="HK739"/>
      <c r="HL739"/>
      <c r="HM739"/>
      <c r="HN739"/>
      <c r="HO739"/>
      <c r="HP739"/>
      <c r="HQ739"/>
      <c r="HR739"/>
      <c r="HS739"/>
      <c r="HT739"/>
      <c r="HU739"/>
      <c r="HV739"/>
      <c r="HW739"/>
      <c r="HX739"/>
      <c r="HY739"/>
      <c r="HZ739"/>
      <c r="IA739"/>
      <c r="IB739"/>
      <c r="IC739"/>
      <c r="ID739"/>
      <c r="IE739"/>
      <c r="IF739"/>
      <c r="IG739"/>
      <c r="IH739"/>
      <c r="II739"/>
      <c r="IJ739"/>
      <c r="IK739"/>
      <c r="IL739"/>
      <c r="IM739"/>
      <c r="IN739"/>
      <c r="IO739"/>
      <c r="IP739"/>
      <c r="IQ739"/>
      <c r="IR739"/>
      <c r="IS739"/>
      <c r="IT739"/>
      <c r="IU739"/>
      <c r="IV739"/>
    </row>
    <row r="740" spans="1:256" s="5" customFormat="1" hidden="1" outlineLevel="2">
      <c r="A740" s="20"/>
      <c r="B740" s="130" t="str">
        <f>C752</f>
        <v>Equity raising costs</v>
      </c>
      <c r="C740" s="46"/>
      <c r="D740" s="47" t="s">
        <v>72</v>
      </c>
      <c r="E740" s="46"/>
      <c r="F740" s="48"/>
      <c r="G740" s="167">
        <f>IF(G$3&gt;A21taxremlife,A21taxvalue-SUM($F740:F740),IF(A21taxremlife="N/A","n/a",A21taxvalue/A21taxremlife))</f>
        <v>0.65029086557909788</v>
      </c>
      <c r="H740" s="167">
        <f>IF(H$3&gt;A21taxremlife,A21taxvalue-SUM($F740:G740),IF(A21taxremlife="N/A","n/a",A21taxvalue/A21taxremlife))</f>
        <v>0.65029086557909788</v>
      </c>
      <c r="I740" s="167">
        <f>IF(I$3&gt;A21taxremlife,A21taxvalue-SUM($F740:H740),IF(A21taxremlife="N/A","n/a",A21taxvalue/A21taxremlife))</f>
        <v>0.65029086557909788</v>
      </c>
      <c r="J740" s="167">
        <f>IF(J$3&gt;A21taxremlife,A21taxvalue-SUM($F740:I740),IF(A21taxremlife="N/A","n/a",A21taxvalue/A21taxremlife))</f>
        <v>0.65029086557909788</v>
      </c>
      <c r="K740" s="167">
        <f>IF(K$3&gt;A21taxremlife,A21taxvalue-SUM($F740:J740),IF(A21taxremlife="N/A","n/a",A21taxvalue/A21taxremlife))</f>
        <v>0.65029086557909788</v>
      </c>
      <c r="L740" s="167">
        <f>IF(L$3&gt;A21taxremlife,A21taxvalue-SUM($F740:K740),IF(A21taxremlife="N/A","n/a",A21taxvalue/A21taxremlife))</f>
        <v>0.65029086557909788</v>
      </c>
      <c r="M740" s="167">
        <f>IF(M$3&gt;A21taxremlife,A21taxvalue-SUM($F740:L740),IF(A21taxremlife="N/A","n/a",A21taxvalue/A21taxremlife))</f>
        <v>0.65029086557909788</v>
      </c>
      <c r="N740" s="167">
        <f>IF(N$3&gt;A21taxremlife,A21taxvalue-SUM($F740:M740),IF(A21taxremlife="N/A","n/a",A21taxvalue/A21taxremlife))</f>
        <v>0.65029086557909788</v>
      </c>
      <c r="O740" s="167">
        <f>IF(O$3&gt;A21taxremlife,A21taxvalue-SUM($F740:N740),IF(A21taxremlife="N/A","n/a",A21taxvalue/A21taxremlife))</f>
        <v>0.65029086557909788</v>
      </c>
      <c r="P740" s="167">
        <f>IF(P$3&gt;A21taxremlife,A21taxvalue-SUM($F740:O740),IF(A21taxremlife="N/A","n/a",A21taxvalue/A21taxremlife))</f>
        <v>0.65029086557909788</v>
      </c>
      <c r="Q740" s="167">
        <f>IF(Q$3&gt;A21taxremlife,A21taxvalue-SUM($F740:P740),IF(A21taxremlife="N/A","n/a",A21taxvalue/A21taxremlife))</f>
        <v>0.65029086557909788</v>
      </c>
      <c r="R740" s="167">
        <f>IF(R$3&gt;A21taxremlife,A21taxvalue-SUM($F740:Q740),IF(A21taxremlife="N/A","n/a",A21taxvalue/A21taxremlife))</f>
        <v>0.65029086557909788</v>
      </c>
      <c r="S740" s="167">
        <f>IF(S$3&gt;A21taxremlife,A21taxvalue-SUM($F740:R740),IF(A21taxremlife="N/A","n/a",A21taxvalue/A21taxremlife))</f>
        <v>0.65029086557909788</v>
      </c>
      <c r="T740" s="167">
        <f>IF(T$3&gt;A21taxremlife,A21taxvalue-SUM($F740:S740),IF(A21taxremlife="N/A","n/a",A21taxvalue/A21taxremlife))</f>
        <v>0.65029086557909788</v>
      </c>
      <c r="U740" s="167">
        <f>IF(U$3&gt;A21taxremlife,A21taxvalue-SUM($F740:T740),IF(A21taxremlife="N/A","n/a",A21taxvalue/A21taxremlife))</f>
        <v>0.65029086557909788</v>
      </c>
      <c r="V740" s="167">
        <f>IF(V$3&gt;A21taxremlife,A21taxvalue-SUM($F740:U740),IF(A21taxremlife="N/A","n/a",A21taxvalue/A21taxremlife))</f>
        <v>0.65029086557909788</v>
      </c>
      <c r="W740" s="167">
        <f>IF(W$3&gt;A21taxremlife,A21taxvalue-SUM($F740:V740),IF(A21taxremlife="N/A","n/a",A21taxvalue/A21taxremlife))</f>
        <v>0.65029086557909788</v>
      </c>
      <c r="X740" s="167">
        <f>IF(X$3&gt;A21taxremlife,A21taxvalue-SUM($F740:W740),IF(A21taxremlife="N/A","n/a",A21taxvalue/A21taxremlife))</f>
        <v>0.65029086557909788</v>
      </c>
      <c r="Y740" s="167">
        <f>IF(Y$3&gt;A21taxremlife,A21taxvalue-SUM($F740:X740),IF(A21taxremlife="N/A","n/a",A21taxvalue/A21taxremlife))</f>
        <v>0.65029086557909788</v>
      </c>
      <c r="Z740" s="167">
        <f>IF(Z$3&gt;A21taxremlife,A21taxvalue-SUM($F740:Y740),IF(A21taxremlife="N/A","n/a",A21taxvalue/A21taxremlife))</f>
        <v>0.65029086557909788</v>
      </c>
      <c r="AA740" s="167">
        <f>IF(AA$3&gt;A21taxremlife,A21taxvalue-SUM($F740:Z740),IF(A21taxremlife="N/A","n/a",A21taxvalue/A21taxremlife))</f>
        <v>0.65029086557909788</v>
      </c>
      <c r="AB740" s="167">
        <f>IF(AB$3&gt;A21taxremlife,A21taxvalue-SUM($F740:AA740),IF(A21taxremlife="N/A","n/a",A21taxvalue/A21taxremlife))</f>
        <v>0.65029086557909788</v>
      </c>
      <c r="AC740" s="167">
        <f>IF(AC$3&gt;A21taxremlife,A21taxvalue-SUM($F740:AB740),IF(A21taxremlife="N/A","n/a",A21taxvalue/A21taxremlife))</f>
        <v>0.65029086557909788</v>
      </c>
      <c r="AD740" s="167">
        <f>IF(AD$3&gt;A21taxremlife,A21taxvalue-SUM($F740:AC740),IF(A21taxremlife="N/A","n/a",A21taxvalue/A21taxremlife))</f>
        <v>0.65029086557909788</v>
      </c>
      <c r="AE740" s="167">
        <f>IF(AE$3&gt;A21taxremlife,A21taxvalue-SUM($F740:AD740),IF(A21taxremlife="N/A","n/a",A21taxvalue/A21taxremlife))</f>
        <v>0.65029086557909788</v>
      </c>
      <c r="AF740" s="167">
        <f>IF(AF$3&gt;A21taxremlife,A21taxvalue-SUM($F740:AE740),IF(A21taxremlife="N/A","n/a",A21taxvalue/A21taxremlife))</f>
        <v>0.65029086557909788</v>
      </c>
      <c r="AG740" s="167">
        <f>IF(AG$3&gt;A21taxremlife,A21taxvalue-SUM($F740:AF740),IF(A21taxremlife="N/A","n/a",A21taxvalue/A21taxremlife))</f>
        <v>0.65029086557909788</v>
      </c>
      <c r="AH740" s="167">
        <f>IF(AH$3&gt;A21taxremlife,A21taxvalue-SUM($F740:AG740),IF(A21taxremlife="N/A","n/a",A21taxvalue/A21taxremlife))</f>
        <v>0.65029086557909788</v>
      </c>
      <c r="AI740" s="167">
        <f>IF(AI$3&gt;A21taxremlife,A21taxvalue-SUM($F740:AH740),IF(A21taxremlife="N/A","n/a",A21taxvalue/A21taxremlife))</f>
        <v>0.65029086557909788</v>
      </c>
      <c r="AJ740" s="167">
        <f>IF(AJ$3&gt;A21taxremlife,A21taxvalue-SUM($F740:AI740),IF(A21taxremlife="N/A","n/a",A21taxvalue/A21taxremlife))</f>
        <v>0.65029086557909788</v>
      </c>
      <c r="AK740" s="167">
        <f>IF(AK$3&gt;A21taxremlife,A21taxvalue-SUM($F740:AJ740),IF(A21taxremlife="N/A","n/a",A21taxvalue/A21taxremlife))</f>
        <v>0.65029086557909788</v>
      </c>
      <c r="AL740" s="167">
        <f>IF(AL$3&gt;A21taxremlife,A21taxvalue-SUM($F740:AK740),IF(A21taxremlife="N/A","n/a",A21taxvalue/A21taxremlife))</f>
        <v>0.65029086557909788</v>
      </c>
      <c r="AM740" s="167">
        <f>IF(AM$3&gt;A21taxremlife,A21taxvalue-SUM($F740:AL740),IF(A21taxremlife="N/A","n/a",A21taxvalue/A21taxremlife))</f>
        <v>0.65029086557909788</v>
      </c>
      <c r="AN740" s="167">
        <f>IF(AN$3&gt;A21taxremlife,A21taxvalue-SUM($F740:AM740),IF(A21taxremlife="N/A","n/a",A21taxvalue/A21taxremlife))</f>
        <v>0.65029086557909788</v>
      </c>
      <c r="AO740" s="167">
        <f>IF(AO$3&gt;A21taxremlife,A21taxvalue-SUM($F740:AN740),IF(A21taxremlife="N/A","n/a",A21taxvalue/A21taxremlife))</f>
        <v>0.65029086557909788</v>
      </c>
      <c r="AP740" s="167">
        <f>IF(AP$3&gt;A21taxremlife,A21taxvalue-SUM($F740:AO740),IF(A21taxremlife="N/A","n/a",A21taxvalue/A21taxremlife))</f>
        <v>0.65029086557909788</v>
      </c>
      <c r="AQ740" s="167">
        <f>IF(AQ$3&gt;A21taxremlife,A21taxvalue-SUM($F740:AP740),IF(A21taxremlife="N/A","n/a",A21taxvalue/A21taxremlife))</f>
        <v>0.37651634285143132</v>
      </c>
      <c r="AR740" s="167">
        <f>IF(AR$3&gt;A21taxremlife,A21taxvalue-SUM($F740:AQ740),IF(A21taxremlife="N/A","n/a",A21taxvalue/A21taxremlife))</f>
        <v>0</v>
      </c>
      <c r="AS740" s="167">
        <f>IF(AS$3&gt;A21taxremlife,A21taxvalue-SUM($F740:AR740),IF(A21taxremlife="N/A","n/a",A21taxvalue/A21taxremlife))</f>
        <v>0</v>
      </c>
      <c r="AT740" s="167">
        <f>IF(AT$3&gt;A21taxremlife,A21taxvalue-SUM($F740:AS740),IF(A21taxremlife="N/A","n/a",A21taxvalue/A21taxremlife))</f>
        <v>0</v>
      </c>
      <c r="AU740" s="167">
        <f>IF(AU$3&gt;A21taxremlife,A21taxvalue-SUM($F740:AT740),IF(A21taxremlife="N/A","n/a",A21taxvalue/A21taxremlife))</f>
        <v>0</v>
      </c>
      <c r="AV740" s="167">
        <f>IF(AV$3&gt;A21taxremlife,A21taxvalue-SUM($F740:AU740),IF(A21taxremlife="N/A","n/a",A21taxvalue/A21taxremlife))</f>
        <v>0</v>
      </c>
      <c r="AW740" s="167">
        <f>IF(AW$3&gt;A21taxremlife,A21taxvalue-SUM($F740:AV740),IF(A21taxremlife="N/A","n/a",A21taxvalue/A21taxremlife))</f>
        <v>0</v>
      </c>
      <c r="AX740" s="167">
        <f>IF(AX$3&gt;A21taxremlife,A21taxvalue-SUM($F740:AW740),IF(A21taxremlife="N/A","n/a",A21taxvalue/A21taxremlife))</f>
        <v>0</v>
      </c>
      <c r="AY740" s="167">
        <f>IF(AY$3&gt;A21taxremlife,A21taxvalue-SUM($F740:AX740),IF(A21taxremlife="N/A","n/a",A21taxvalue/A21taxremlife))</f>
        <v>0</v>
      </c>
      <c r="AZ740" s="167">
        <f>IF(AZ$3&gt;A21taxremlife,A21taxvalue-SUM($F740:AY740),IF(A21taxremlife="N/A","n/a",A21taxvalue/A21taxremlife))</f>
        <v>0</v>
      </c>
      <c r="BA740" s="167">
        <f>IF(BA$3&gt;A21taxremlife,A21taxvalue-SUM($F740:AZ740),IF(A21taxremlife="N/A","n/a",A21taxvalue/A21taxremlife))</f>
        <v>0</v>
      </c>
      <c r="BB740" s="167">
        <f>IF(BB$3&gt;A21taxremlife,A21taxvalue-SUM($F740:BA740),IF(A21taxremlife="N/A","n/a",A21taxvalue/A21taxremlife))</f>
        <v>0</v>
      </c>
      <c r="BC740" s="167">
        <f>IF(BC$3&gt;A21taxremlife,A21taxvalue-SUM($F740:BB740),IF(A21taxremlife="N/A","n/a",A21taxvalue/A21taxremlife))</f>
        <v>0</v>
      </c>
      <c r="BD740" s="167">
        <f>IF(BD$3&gt;A21taxremlife,A21taxvalue-SUM($F740:BC740),IF(A21taxremlife="N/A","n/a",A21taxvalue/A21taxremlife))</f>
        <v>0</v>
      </c>
      <c r="BE740" s="167">
        <f>IF(BE$3&gt;A21taxremlife,A21taxvalue-SUM($F740:BD740),IF(A21taxremlife="N/A","n/a",A21taxvalue/A21taxremlife))</f>
        <v>0</v>
      </c>
      <c r="BF740" s="167">
        <f>IF(BF$3&gt;A21taxremlife,A21taxvalue-SUM($F740:BE740),IF(A21taxremlife="N/A","n/a",A21taxvalue/A21taxremlife))</f>
        <v>0</v>
      </c>
      <c r="BG740" s="167">
        <f>IF(BG$3&gt;A21taxremlife,A21taxvalue-SUM($F740:BF740),IF(A21taxremlife="N/A","n/a",A21taxvalue/A21taxremlife))</f>
        <v>0</v>
      </c>
      <c r="BH740" s="167">
        <f>IF(BH$3&gt;A21taxremlife,A21taxvalue-SUM($F740:BG740),IF(A21taxremlife="N/A","n/a",A21taxvalue/A21taxremlife))</f>
        <v>0</v>
      </c>
      <c r="BI740" s="167">
        <f>IF(BI$3&gt;A21taxremlife,A21taxvalue-SUM($F740:BH740),IF(A21taxremlife="N/A","n/a",A21taxvalue/A21taxremlife))</f>
        <v>0</v>
      </c>
      <c r="BJ740" s="20"/>
      <c r="BK740" s="20"/>
      <c r="BL740"/>
      <c r="BM740"/>
      <c r="BN740"/>
      <c r="BO740"/>
      <c r="BP740"/>
      <c r="BQ740"/>
      <c r="BR740"/>
      <c r="BS740"/>
      <c r="BT740"/>
      <c r="BU740"/>
      <c r="BV740"/>
      <c r="BW740"/>
      <c r="BX740"/>
      <c r="BY740"/>
      <c r="BZ740"/>
      <c r="CA740"/>
      <c r="CB740"/>
      <c r="CC740"/>
      <c r="CD740"/>
      <c r="CE740"/>
      <c r="CF740"/>
      <c r="CG740"/>
      <c r="CH740"/>
      <c r="CI740"/>
      <c r="CJ740"/>
      <c r="CK740"/>
      <c r="CL740"/>
      <c r="CM740"/>
      <c r="CN740"/>
      <c r="CO740"/>
      <c r="CP740"/>
      <c r="CQ740"/>
      <c r="CR740"/>
      <c r="CS740"/>
      <c r="CT740"/>
      <c r="CU740"/>
      <c r="CV740"/>
      <c r="CW740"/>
      <c r="CX740"/>
      <c r="CY740"/>
      <c r="CZ740"/>
      <c r="DA740"/>
      <c r="DB740"/>
      <c r="DC740"/>
      <c r="DD740"/>
      <c r="DE740"/>
      <c r="DF740"/>
      <c r="DG740"/>
      <c r="DH740"/>
      <c r="DI740"/>
      <c r="DJ740"/>
      <c r="DK740"/>
      <c r="DL740"/>
      <c r="DM740"/>
      <c r="DN740"/>
      <c r="DO740"/>
      <c r="DP740"/>
      <c r="DQ740"/>
      <c r="DR740"/>
      <c r="DS740"/>
      <c r="DT740"/>
      <c r="DU740"/>
      <c r="DV740"/>
      <c r="DW740"/>
      <c r="DX740"/>
      <c r="DY740"/>
      <c r="DZ740"/>
      <c r="EA740"/>
      <c r="EB740"/>
      <c r="EC740"/>
      <c r="ED740"/>
      <c r="EE740"/>
      <c r="EF740"/>
      <c r="EG740"/>
      <c r="EH740"/>
      <c r="EI740"/>
      <c r="EJ740"/>
      <c r="EK740"/>
      <c r="EL740"/>
      <c r="EM740"/>
      <c r="EN740"/>
      <c r="EO740"/>
      <c r="EP740"/>
      <c r="EQ740"/>
      <c r="ER740"/>
      <c r="ES740"/>
      <c r="ET740"/>
      <c r="EU740"/>
      <c r="EV740"/>
      <c r="EW740"/>
      <c r="EX740"/>
      <c r="EY740"/>
      <c r="EZ740"/>
      <c r="FA740"/>
      <c r="FB740"/>
      <c r="FC740"/>
      <c r="FD740"/>
      <c r="FE740"/>
      <c r="FF740"/>
      <c r="FG740"/>
      <c r="FH740"/>
      <c r="FI740"/>
      <c r="FJ740"/>
      <c r="FK740"/>
      <c r="FL740"/>
      <c r="FM740"/>
      <c r="FN740"/>
      <c r="FO740"/>
      <c r="FP740"/>
      <c r="FQ740"/>
      <c r="FR740"/>
      <c r="FS740"/>
      <c r="FT740"/>
      <c r="FU740"/>
      <c r="FV740"/>
      <c r="FW740"/>
      <c r="FX740"/>
      <c r="FY740"/>
      <c r="FZ740"/>
      <c r="GA740"/>
      <c r="GB740"/>
      <c r="GC740"/>
      <c r="GD740"/>
      <c r="GE740"/>
      <c r="GF740"/>
      <c r="GG740"/>
      <c r="GH740"/>
      <c r="GI740"/>
      <c r="GJ740"/>
      <c r="GK740"/>
      <c r="GL740"/>
      <c r="GM740"/>
      <c r="GN740"/>
      <c r="GO740"/>
      <c r="GP740"/>
      <c r="GQ740"/>
      <c r="GR740"/>
      <c r="GS740"/>
      <c r="GT740"/>
      <c r="GU740"/>
      <c r="GV740"/>
      <c r="GW740"/>
      <c r="GX740"/>
      <c r="GY740"/>
      <c r="GZ740"/>
      <c r="HA740"/>
      <c r="HB740"/>
      <c r="HC740"/>
      <c r="HD740"/>
      <c r="HE740"/>
      <c r="HF740"/>
      <c r="HG740"/>
      <c r="HH740"/>
      <c r="HI740"/>
      <c r="HJ740"/>
      <c r="HK740"/>
      <c r="HL740"/>
      <c r="HM740"/>
      <c r="HN740"/>
      <c r="HO740"/>
      <c r="HP740"/>
      <c r="HQ740"/>
      <c r="HR740"/>
      <c r="HS740"/>
      <c r="HT740"/>
      <c r="HU740"/>
      <c r="HV740"/>
      <c r="HW740"/>
      <c r="HX740"/>
      <c r="HY740"/>
      <c r="HZ740"/>
      <c r="IA740"/>
      <c r="IB740"/>
      <c r="IC740"/>
      <c r="ID740"/>
      <c r="IE740"/>
      <c r="IF740"/>
      <c r="IG740"/>
      <c r="IH740"/>
      <c r="II740"/>
      <c r="IJ740"/>
      <c r="IK740"/>
      <c r="IL740"/>
      <c r="IM740"/>
      <c r="IN740"/>
      <c r="IO740"/>
      <c r="IP740"/>
      <c r="IQ740"/>
      <c r="IR740"/>
      <c r="IS740"/>
      <c r="IT740"/>
      <c r="IU740"/>
      <c r="IV740"/>
    </row>
    <row r="741" spans="1:256" s="5" customFormat="1" hidden="1" outlineLevel="2">
      <c r="A741" s="20"/>
      <c r="B741" s="20"/>
      <c r="C741" s="38"/>
      <c r="D741" s="641" t="s">
        <v>71</v>
      </c>
      <c r="E741" s="287">
        <v>0</v>
      </c>
      <c r="F741" s="40"/>
      <c r="G741" s="168"/>
      <c r="H741" s="168"/>
      <c r="I741" s="168"/>
      <c r="J741" s="168"/>
      <c r="K741" s="168"/>
      <c r="L741" s="168"/>
      <c r="M741" s="168"/>
      <c r="N741" s="168"/>
      <c r="O741" s="168"/>
      <c r="P741" s="168"/>
      <c r="Q741" s="168"/>
      <c r="R741" s="168"/>
      <c r="S741" s="168"/>
      <c r="T741" s="168"/>
      <c r="U741" s="168"/>
      <c r="V741" s="168"/>
      <c r="W741" s="168"/>
      <c r="X741" s="168"/>
      <c r="Y741" s="168"/>
      <c r="Z741" s="168"/>
      <c r="AA741" s="168"/>
      <c r="AB741" s="168"/>
      <c r="AC741" s="168"/>
      <c r="AD741" s="168"/>
      <c r="AE741" s="168"/>
      <c r="AF741" s="168"/>
      <c r="AG741" s="168"/>
      <c r="AH741" s="168"/>
      <c r="AI741" s="168"/>
      <c r="AJ741" s="168"/>
      <c r="AK741" s="168"/>
      <c r="AL741" s="168"/>
      <c r="AM741" s="168"/>
      <c r="AN741" s="168"/>
      <c r="AO741" s="168"/>
      <c r="AP741" s="168"/>
      <c r="AQ741" s="168"/>
      <c r="AR741" s="168"/>
      <c r="AS741" s="168"/>
      <c r="AT741" s="168"/>
      <c r="AU741" s="168"/>
      <c r="AV741" s="168"/>
      <c r="AW741" s="168"/>
      <c r="AX741" s="168"/>
      <c r="AY741" s="168"/>
      <c r="AZ741" s="168"/>
      <c r="BA741" s="168"/>
      <c r="BB741" s="168"/>
      <c r="BC741" s="168"/>
      <c r="BD741" s="168"/>
      <c r="BE741" s="168"/>
      <c r="BF741" s="168"/>
      <c r="BG741" s="168"/>
      <c r="BH741" s="168"/>
      <c r="BI741" s="168"/>
      <c r="BJ741" s="20"/>
      <c r="BK741" s="20"/>
      <c r="BL741"/>
      <c r="BM741"/>
      <c r="BN741"/>
      <c r="BO741"/>
      <c r="BP741"/>
      <c r="BQ741"/>
      <c r="BR741"/>
      <c r="BS741"/>
      <c r="BT741"/>
      <c r="BU741"/>
      <c r="BV741"/>
      <c r="BW741"/>
      <c r="BX741"/>
      <c r="BY741"/>
      <c r="BZ741"/>
      <c r="CA741"/>
      <c r="CB741"/>
      <c r="CC741"/>
      <c r="CD741"/>
      <c r="CE741"/>
      <c r="CF741"/>
      <c r="CG741"/>
      <c r="CH741"/>
      <c r="CI741"/>
      <c r="CJ741"/>
      <c r="CK741"/>
      <c r="CL741"/>
      <c r="CM741"/>
      <c r="CN741"/>
      <c r="CO741"/>
      <c r="CP741"/>
      <c r="CQ741"/>
      <c r="CR741"/>
      <c r="CS741"/>
      <c r="CT741"/>
      <c r="CU741"/>
      <c r="CV741"/>
      <c r="CW741"/>
      <c r="CX741"/>
      <c r="CY741"/>
      <c r="CZ741"/>
      <c r="DA741"/>
      <c r="DB741"/>
      <c r="DC741"/>
      <c r="DD741"/>
      <c r="DE741"/>
      <c r="DF741"/>
      <c r="DG741"/>
      <c r="DH741"/>
      <c r="DI741"/>
      <c r="DJ741"/>
      <c r="DK741"/>
      <c r="DL741"/>
      <c r="DM741"/>
      <c r="DN741"/>
      <c r="DO741"/>
      <c r="DP741"/>
      <c r="DQ741"/>
      <c r="DR741"/>
      <c r="DS741"/>
      <c r="DT741"/>
      <c r="DU741"/>
      <c r="DV741"/>
      <c r="DW741"/>
      <c r="DX741"/>
      <c r="DY741"/>
      <c r="DZ741"/>
      <c r="EA741"/>
      <c r="EB741"/>
      <c r="EC741"/>
      <c r="ED741"/>
      <c r="EE741"/>
      <c r="EF741"/>
      <c r="EG741"/>
      <c r="EH741"/>
      <c r="EI741"/>
      <c r="EJ741"/>
      <c r="EK741"/>
      <c r="EL741"/>
      <c r="EM741"/>
      <c r="EN741"/>
      <c r="EO741"/>
      <c r="EP741"/>
      <c r="EQ741"/>
      <c r="ER741"/>
      <c r="ES741"/>
      <c r="ET741"/>
      <c r="EU741"/>
      <c r="EV741"/>
      <c r="EW741"/>
      <c r="EX741"/>
      <c r="EY741"/>
      <c r="EZ741"/>
      <c r="FA741"/>
      <c r="FB741"/>
      <c r="FC741"/>
      <c r="FD741"/>
      <c r="FE741"/>
      <c r="FF741"/>
      <c r="FG741"/>
      <c r="FH741"/>
      <c r="FI741"/>
      <c r="FJ741"/>
      <c r="FK741"/>
      <c r="FL741"/>
      <c r="FM741"/>
      <c r="FN741"/>
      <c r="FO741"/>
      <c r="FP741"/>
      <c r="FQ741"/>
      <c r="FR741"/>
      <c r="FS741"/>
      <c r="FT741"/>
      <c r="FU741"/>
      <c r="FV741"/>
      <c r="FW741"/>
      <c r="FX741"/>
      <c r="FY741"/>
      <c r="FZ741"/>
      <c r="GA741"/>
      <c r="GB741"/>
      <c r="GC741"/>
      <c r="GD741"/>
      <c r="GE741"/>
      <c r="GF741"/>
      <c r="GG741"/>
      <c r="GH741"/>
      <c r="GI741"/>
      <c r="GJ741"/>
      <c r="GK741"/>
      <c r="GL741"/>
      <c r="GM741"/>
      <c r="GN741"/>
      <c r="GO741"/>
      <c r="GP741"/>
      <c r="GQ741"/>
      <c r="GR741"/>
      <c r="GS741"/>
      <c r="GT741"/>
      <c r="GU741"/>
      <c r="GV741"/>
      <c r="GW741"/>
      <c r="GX741"/>
      <c r="GY741"/>
      <c r="GZ741"/>
      <c r="HA741"/>
      <c r="HB741"/>
      <c r="HC741"/>
      <c r="HD741"/>
      <c r="HE741"/>
      <c r="HF741"/>
      <c r="HG741"/>
      <c r="HH741"/>
      <c r="HI741"/>
      <c r="HJ741"/>
      <c r="HK741"/>
      <c r="HL741"/>
      <c r="HM741"/>
      <c r="HN741"/>
      <c r="HO741"/>
      <c r="HP741"/>
      <c r="HQ741"/>
      <c r="HR741"/>
      <c r="HS741"/>
      <c r="HT741"/>
      <c r="HU741"/>
      <c r="HV741"/>
      <c r="HW741"/>
      <c r="HX741"/>
      <c r="HY741"/>
      <c r="HZ741"/>
      <c r="IA741"/>
      <c r="IB741"/>
      <c r="IC741"/>
      <c r="ID741"/>
      <c r="IE741"/>
      <c r="IF741"/>
      <c r="IG741"/>
      <c r="IH741"/>
      <c r="II741"/>
      <c r="IJ741"/>
      <c r="IK741"/>
      <c r="IL741"/>
      <c r="IM741"/>
      <c r="IN741"/>
      <c r="IO741"/>
      <c r="IP741"/>
      <c r="IQ741"/>
      <c r="IR741"/>
      <c r="IS741"/>
      <c r="IT741"/>
      <c r="IU741"/>
      <c r="IV741"/>
    </row>
    <row r="742" spans="1:256" s="5" customFormat="1" hidden="1" outlineLevel="2">
      <c r="A742" s="20"/>
      <c r="B742" s="20"/>
      <c r="C742" s="38"/>
      <c r="D742" s="641"/>
      <c r="E742" s="287">
        <v>1</v>
      </c>
      <c r="F742" s="40"/>
      <c r="G742" s="312"/>
      <c r="H742" s="168">
        <f>IF(A21taxstdlife="n/a","n/a",IF(H$3&gt;(A21taxstdlife+$E742),((Input!$G$163+Input!$G$129)*$G$7)-SUM($G742:G742),((Input!$G$163+Input!$G$129)*$G$7)/A21taxstdlife))</f>
        <v>0</v>
      </c>
      <c r="I742" s="168">
        <f>IF(A21taxstdlife="n/a","n/a",IF(I$3&gt;(A21taxstdlife+$E742),((Input!$G$163+Input!$G$129)*$G$7)-SUM($G742:H742),((Input!$G$163+Input!$G$129)*$G$7)/A21taxstdlife))</f>
        <v>0</v>
      </c>
      <c r="J742" s="168">
        <f>IF(A21taxstdlife="n/a","n/a",IF(J$3&gt;(A21taxstdlife+$E742),((Input!$G$163+Input!$G$129)*$G$7)-SUM($G742:I742),((Input!$G$163+Input!$G$129)*$G$7)/A21taxstdlife))</f>
        <v>0</v>
      </c>
      <c r="K742" s="168">
        <f>IF(A21taxstdlife="n/a","n/a",IF(K$3&gt;(A21taxstdlife+$E742),((Input!$G$163+Input!$G$129)*$G$7)-SUM($G742:J742),((Input!$G$163+Input!$G$129)*$G$7)/A21taxstdlife))</f>
        <v>0</v>
      </c>
      <c r="L742" s="168">
        <f>IF(A21taxstdlife="n/a","n/a",IF(L$3&gt;(A21taxstdlife+$E742),((Input!$G$163+Input!$G$129)*$G$7)-SUM($G742:K742),((Input!$G$163+Input!$G$129)*$G$7)/A21taxstdlife))</f>
        <v>0</v>
      </c>
      <c r="M742" s="168">
        <f>IF(A21taxstdlife="n/a","n/a",IF(M$3&gt;(A21taxstdlife+$E742),((Input!$G$163+Input!$G$129)*$G$7)-SUM($G742:L742),((Input!$G$163+Input!$G$129)*$G$7)/A21taxstdlife))</f>
        <v>0</v>
      </c>
      <c r="N742" s="168">
        <f>IF(A21taxstdlife="n/a","n/a",IF(N$3&gt;(A21taxstdlife+$E742),((Input!$G$163+Input!$G$129)*$G$7)-SUM($G742:M742),((Input!$G$163+Input!$G$129)*$G$7)/A21taxstdlife))</f>
        <v>0</v>
      </c>
      <c r="O742" s="168">
        <f>IF(A21taxstdlife="n/a","n/a",IF(O$3&gt;(A21taxstdlife+$E742),((Input!$G$163+Input!$G$129)*$G$7)-SUM($G742:N742),((Input!$G$163+Input!$G$129)*$G$7)/A21taxstdlife))</f>
        <v>0</v>
      </c>
      <c r="P742" s="168">
        <f>IF(A21taxstdlife="n/a","n/a",IF(P$3&gt;(A21taxstdlife+$E742),((Input!$G$163+Input!$G$129)*$G$7)-SUM($G742:O742),((Input!$G$163+Input!$G$129)*$G$7)/A21taxstdlife))</f>
        <v>0</v>
      </c>
      <c r="Q742" s="168">
        <f>IF(A21taxstdlife="n/a","n/a",IF(Q$3&gt;(A21taxstdlife+$E742),((Input!$G$163+Input!$G$129)*$G$7)-SUM($G742:P742),((Input!$G$163+Input!$G$129)*$G$7)/A21taxstdlife))</f>
        <v>0</v>
      </c>
      <c r="R742" s="168">
        <f>IF(A21taxstdlife="n/a","n/a",IF(R$3&gt;(A21taxstdlife+$E742),((Input!$G$163+Input!$G$129)*$G$7)-SUM($G742:Q742),((Input!$G$163+Input!$G$129)*$G$7)/A21taxstdlife))</f>
        <v>0</v>
      </c>
      <c r="S742" s="168">
        <f>IF(A21taxstdlife="n/a","n/a",IF(S$3&gt;(A21taxstdlife+$E742),((Input!$G$163+Input!$G$129)*$G$7)-SUM($G742:R742),((Input!$G$163+Input!$G$129)*$G$7)/A21taxstdlife))</f>
        <v>0</v>
      </c>
      <c r="T742" s="168">
        <f>IF(A21taxstdlife="n/a","n/a",IF(T$3&gt;(A21taxstdlife+$E742),((Input!$G$163+Input!$G$129)*$G$7)-SUM($G742:S742),((Input!$G$163+Input!$G$129)*$G$7)/A21taxstdlife))</f>
        <v>0</v>
      </c>
      <c r="U742" s="168">
        <f>IF(A21taxstdlife="n/a","n/a",IF(U$3&gt;(A21taxstdlife+$E742),((Input!$G$163+Input!$G$129)*$G$7)-SUM($G742:T742),((Input!$G$163+Input!$G$129)*$G$7)/A21taxstdlife))</f>
        <v>0</v>
      </c>
      <c r="V742" s="168">
        <f>IF(A21taxstdlife="n/a","n/a",IF(V$3&gt;(A21taxstdlife+$E742),((Input!$G$163+Input!$G$129)*$G$7)-SUM($G742:U742),((Input!$G$163+Input!$G$129)*$G$7)/A21taxstdlife))</f>
        <v>0</v>
      </c>
      <c r="W742" s="168">
        <f>IF(A21taxstdlife="n/a","n/a",IF(W$3&gt;(A21taxstdlife+$E742),((Input!$G$163+Input!$G$129)*$G$7)-SUM($G742:V742),((Input!$G$163+Input!$G$129)*$G$7)/A21taxstdlife))</f>
        <v>0</v>
      </c>
      <c r="X742" s="168">
        <f>IF(A21taxstdlife="n/a","n/a",IF(X$3&gt;(A21taxstdlife+$E742),((Input!$G$163+Input!$G$129)*$G$7)-SUM($G742:W742),((Input!$G$163+Input!$G$129)*$G$7)/A21taxstdlife))</f>
        <v>0</v>
      </c>
      <c r="Y742" s="168">
        <f>IF(A21taxstdlife="n/a","n/a",IF(Y$3&gt;(A21taxstdlife+$E742),((Input!$G$163+Input!$G$129)*$G$7)-SUM($G742:X742),((Input!$G$163+Input!$G$129)*$G$7)/A21taxstdlife))</f>
        <v>0</v>
      </c>
      <c r="Z742" s="168">
        <f>IF(A21taxstdlife="n/a","n/a",IF(Z$3&gt;(A21taxstdlife+$E742),((Input!$G$163+Input!$G$129)*$G$7)-SUM($G742:Y742),((Input!$G$163+Input!$G$129)*$G$7)/A21taxstdlife))</f>
        <v>0</v>
      </c>
      <c r="AA742" s="168">
        <f>IF(A21taxstdlife="n/a","n/a",IF(AA$3&gt;(A21taxstdlife+$E742),((Input!$G$163+Input!$G$129)*$G$7)-SUM($G742:Z742),((Input!$G$163+Input!$G$129)*$G$7)/A21taxstdlife))</f>
        <v>0</v>
      </c>
      <c r="AB742" s="168">
        <f>IF(A21taxstdlife="n/a","n/a",IF(AB$3&gt;(A21taxstdlife+$E742),((Input!$G$163+Input!$G$129)*$G$7)-SUM($G742:AA742),((Input!$G$163+Input!$G$129)*$G$7)/A21taxstdlife))</f>
        <v>0</v>
      </c>
      <c r="AC742" s="168">
        <f>IF(A21taxstdlife="n/a","n/a",IF(AC$3&gt;(A21taxstdlife+$E742),((Input!$G$163+Input!$G$129)*$G$7)-SUM($G742:AB742),((Input!$G$163+Input!$G$129)*$G$7)/A21taxstdlife))</f>
        <v>0</v>
      </c>
      <c r="AD742" s="168">
        <f>IF(A21taxstdlife="n/a","n/a",IF(AD$3&gt;(A21taxstdlife+$E742),((Input!$G$163+Input!$G$129)*$G$7)-SUM($G742:AC742),((Input!$G$163+Input!$G$129)*$G$7)/A21taxstdlife))</f>
        <v>0</v>
      </c>
      <c r="AE742" s="168">
        <f>IF(A21taxstdlife="n/a","n/a",IF(AE$3&gt;(A21taxstdlife+$E742),((Input!$G$163+Input!$G$129)*$G$7)-SUM($G742:AD742),((Input!$G$163+Input!$G$129)*$G$7)/A21taxstdlife))</f>
        <v>0</v>
      </c>
      <c r="AF742" s="168">
        <f>IF(A21taxstdlife="n/a","n/a",IF(AF$3&gt;(A21taxstdlife+$E742),((Input!$G$163+Input!$G$129)*$G$7)-SUM($G742:AE742),((Input!$G$163+Input!$G$129)*$G$7)/A21taxstdlife))</f>
        <v>0</v>
      </c>
      <c r="AG742" s="168">
        <f>IF(A21taxstdlife="n/a","n/a",IF(AG$3&gt;(A21taxstdlife+$E742),((Input!$G$163+Input!$G$129)*$G$7)-SUM($G742:AF742),((Input!$G$163+Input!$G$129)*$G$7)/A21taxstdlife))</f>
        <v>0</v>
      </c>
      <c r="AH742" s="168">
        <f>IF(A21taxstdlife="n/a","n/a",IF(AH$3&gt;(A21taxstdlife+$E742),((Input!$G$163+Input!$G$129)*$G$7)-SUM($G742:AG742),((Input!$G$163+Input!$G$129)*$G$7)/A21taxstdlife))</f>
        <v>0</v>
      </c>
      <c r="AI742" s="168">
        <f>IF(A21taxstdlife="n/a","n/a",IF(AI$3&gt;(A21taxstdlife+$E742),((Input!$G$163+Input!$G$129)*$G$7)-SUM($G742:AH742),((Input!$G$163+Input!$G$129)*$G$7)/A21taxstdlife))</f>
        <v>0</v>
      </c>
      <c r="AJ742" s="168">
        <f>IF(A21taxstdlife="n/a","n/a",IF(AJ$3&gt;(A21taxstdlife+$E742),((Input!$G$163+Input!$G$129)*$G$7)-SUM($G742:AI742),((Input!$G$163+Input!$G$129)*$G$7)/A21taxstdlife))</f>
        <v>0</v>
      </c>
      <c r="AK742" s="168">
        <f>IF(A21taxstdlife="n/a","n/a",IF(AK$3&gt;(A21taxstdlife+$E742),((Input!$G$163+Input!$G$129)*$G$7)-SUM($G742:AJ742),((Input!$G$163+Input!$G$129)*$G$7)/A21taxstdlife))</f>
        <v>0</v>
      </c>
      <c r="AL742" s="168">
        <f>IF(A21taxstdlife="n/a","n/a",IF(AL$3&gt;(A21taxstdlife+$E742),((Input!$G$163+Input!$G$129)*$G$7)-SUM($G742:AK742),((Input!$G$163+Input!$G$129)*$G$7)/A21taxstdlife))</f>
        <v>0</v>
      </c>
      <c r="AM742" s="168">
        <f>IF(A21taxstdlife="n/a","n/a",IF(AM$3&gt;(A21taxstdlife+$E742),((Input!$G$163+Input!$G$129)*$G$7)-SUM($G742:AL742),((Input!$G$163+Input!$G$129)*$G$7)/A21taxstdlife))</f>
        <v>0</v>
      </c>
      <c r="AN742" s="168">
        <f>IF(A21taxstdlife="n/a","n/a",IF(AN$3&gt;(A21taxstdlife+$E742),((Input!$G$163+Input!$G$129)*$G$7)-SUM($G742:AM742),((Input!$G$163+Input!$G$129)*$G$7)/A21taxstdlife))</f>
        <v>0</v>
      </c>
      <c r="AO742" s="168">
        <f>IF(A21taxstdlife="n/a","n/a",IF(AO$3&gt;(A21taxstdlife+$E742),((Input!$G$163+Input!$G$129)*$G$7)-SUM($G742:AN742),((Input!$G$163+Input!$G$129)*$G$7)/A21taxstdlife))</f>
        <v>0</v>
      </c>
      <c r="AP742" s="168">
        <f>IF(A21taxstdlife="n/a","n/a",IF(AP$3&gt;(A21taxstdlife+$E742),((Input!$G$163+Input!$G$129)*$G$7)-SUM($G742:AO742),((Input!$G$163+Input!$G$129)*$G$7)/A21taxstdlife))</f>
        <v>0</v>
      </c>
      <c r="AQ742" s="168">
        <f>IF(A21taxstdlife="n/a","n/a",IF(AQ$3&gt;(A21taxstdlife+$E742),((Input!$G$163+Input!$G$129)*$G$7)-SUM($G742:AP742),((Input!$G$163+Input!$G$129)*$G$7)/A21taxstdlife))</f>
        <v>0</v>
      </c>
      <c r="AR742" s="168">
        <f>IF(A21taxstdlife="n/a","n/a",IF(AR$3&gt;(A21taxstdlife+$E742),((Input!$G$163+Input!$G$129)*$G$7)-SUM($G742:AQ742),((Input!$G$163+Input!$G$129)*$G$7)/A21taxstdlife))</f>
        <v>0</v>
      </c>
      <c r="AS742" s="168">
        <f>IF(A21taxstdlife="n/a","n/a",IF(AS$3&gt;(A21taxstdlife+$E742),((Input!$G$163+Input!$G$129)*$G$7)-SUM($G742:AR742),((Input!$G$163+Input!$G$129)*$G$7)/A21taxstdlife))</f>
        <v>0</v>
      </c>
      <c r="AT742" s="168">
        <f>IF(A21taxstdlife="n/a","n/a",IF(AT$3&gt;(A21taxstdlife+$E742),((Input!$G$163+Input!$G$129)*$G$7)-SUM($G742:AS742),((Input!$G$163+Input!$G$129)*$G$7)/A21taxstdlife))</f>
        <v>0</v>
      </c>
      <c r="AU742" s="168">
        <f>IF(A21taxstdlife="n/a","n/a",IF(AU$3&gt;(A21taxstdlife+$E742),((Input!$G$163+Input!$G$129)*$G$7)-SUM($G742:AT742),((Input!$G$163+Input!$G$129)*$G$7)/A21taxstdlife))</f>
        <v>0</v>
      </c>
      <c r="AV742" s="168">
        <f>IF(A21taxstdlife="n/a","n/a",IF(AV$3&gt;(A21taxstdlife+$E742),((Input!$G$163+Input!$G$129)*$G$7)-SUM($G742:AU742),((Input!$G$163+Input!$G$129)*$G$7)/A21taxstdlife))</f>
        <v>0</v>
      </c>
      <c r="AW742" s="168">
        <f>IF(A21taxstdlife="n/a","n/a",IF(AW$3&gt;(A21taxstdlife+$E742),((Input!$G$163+Input!$G$129)*$G$7)-SUM($G742:AV742),((Input!$G$163+Input!$G$129)*$G$7)/A21taxstdlife))</f>
        <v>0</v>
      </c>
      <c r="AX742" s="168">
        <f>IF(A21taxstdlife="n/a","n/a",IF(AX$3&gt;(A21taxstdlife+$E742),((Input!$G$163+Input!$G$129)*$G$7)-SUM($G742:AW742),((Input!$G$163+Input!$G$129)*$G$7)/A21taxstdlife))</f>
        <v>0</v>
      </c>
      <c r="AY742" s="168">
        <f>IF(A21taxstdlife="n/a","n/a",IF(AY$3&gt;(A21taxstdlife+$E742),((Input!$G$163+Input!$G$129)*$G$7)-SUM($G742:AX742),((Input!$G$163+Input!$G$129)*$G$7)/A21taxstdlife))</f>
        <v>0</v>
      </c>
      <c r="AZ742" s="168">
        <f>IF(A21taxstdlife="n/a","n/a",IF(AZ$3&gt;(A21taxstdlife+$E742),((Input!$G$163+Input!$G$129)*$G$7)-SUM($G742:AY742),((Input!$G$163+Input!$G$129)*$G$7)/A21taxstdlife))</f>
        <v>0</v>
      </c>
      <c r="BA742" s="168">
        <f>IF(A21taxstdlife="n/a","n/a",IF(BA$3&gt;(A21taxstdlife+$E742),((Input!$G$163+Input!$G$129)*$G$7)-SUM($G742:AZ742),((Input!$G$163+Input!$G$129)*$G$7)/A21taxstdlife))</f>
        <v>0</v>
      </c>
      <c r="BB742" s="168">
        <f>IF(A21taxstdlife="n/a","n/a",IF(BB$3&gt;(A21taxstdlife+$E742),((Input!$G$163+Input!$G$129)*$G$7)-SUM($G742:BA742),((Input!$G$163+Input!$G$129)*$G$7)/A21taxstdlife))</f>
        <v>0</v>
      </c>
      <c r="BC742" s="168">
        <f>IF(A21taxstdlife="n/a","n/a",IF(BC$3&gt;(A21taxstdlife+$E742),((Input!$G$163+Input!$G$129)*$G$7)-SUM($G742:BB742),((Input!$G$163+Input!$G$129)*$G$7)/A21taxstdlife))</f>
        <v>0</v>
      </c>
      <c r="BD742" s="168">
        <f>IF(A21taxstdlife="n/a","n/a",IF(BD$3&gt;(A21taxstdlife+$E742),((Input!$G$163+Input!$G$129)*$G$7)-SUM($G742:BC742),((Input!$G$163+Input!$G$129)*$G$7)/A21taxstdlife))</f>
        <v>0</v>
      </c>
      <c r="BE742" s="168">
        <f>IF(A21taxstdlife="n/a","n/a",IF(BE$3&gt;(A21taxstdlife+$E742),((Input!$G$163+Input!$G$129)*$G$7)-SUM($G742:BD742),((Input!$G$163+Input!$G$129)*$G$7)/A21taxstdlife))</f>
        <v>0</v>
      </c>
      <c r="BF742" s="168">
        <f>IF(A21taxstdlife="n/a","n/a",IF(BF$3&gt;(A21taxstdlife+$E742),((Input!$G$163+Input!$G$129)*$G$7)-SUM($G742:BE742),((Input!$G$163+Input!$G$129)*$G$7)/A21taxstdlife))</f>
        <v>0</v>
      </c>
      <c r="BG742" s="168">
        <f>IF(A21taxstdlife="n/a","n/a",IF(BG$3&gt;(A21taxstdlife+$E742),((Input!$G$163+Input!$G$129)*$G$7)-SUM($G742:BF742),((Input!$G$163+Input!$G$129)*$G$7)/A21taxstdlife))</f>
        <v>0</v>
      </c>
      <c r="BH742" s="168">
        <f>IF(A21taxstdlife="n/a","n/a",IF(BH$3&gt;(A21taxstdlife+$E742),((Input!$G$163+Input!$G$129)*$G$7)-SUM($G742:BG742),((Input!$G$163+Input!$G$129)*$G$7)/A21taxstdlife))</f>
        <v>0</v>
      </c>
      <c r="BI742" s="168">
        <f>IF(A21taxstdlife="n/a","n/a",IF(BI$3&gt;(A21taxstdlife+$E742),((Input!$G$163+Input!$G$129)*$G$7)-SUM($G742:BH742),((Input!$G$163+Input!$G$129)*$G$7)/A21taxstdlife))</f>
        <v>0</v>
      </c>
      <c r="BJ742" s="20"/>
      <c r="BK742" s="20"/>
      <c r="BL742"/>
      <c r="BM742"/>
      <c r="BN742"/>
      <c r="BO742"/>
      <c r="BP742"/>
      <c r="BQ742"/>
      <c r="BR742"/>
      <c r="BS742"/>
      <c r="BT742"/>
      <c r="BU742"/>
      <c r="BV742"/>
      <c r="BW742"/>
      <c r="BX742"/>
      <c r="BY742"/>
      <c r="BZ742"/>
      <c r="CA742"/>
      <c r="CB742"/>
      <c r="CC742"/>
      <c r="CD742"/>
      <c r="CE742"/>
      <c r="CF742"/>
      <c r="CG742"/>
      <c r="CH742"/>
      <c r="CI742"/>
      <c r="CJ742"/>
      <c r="CK742"/>
      <c r="CL742"/>
      <c r="CM742"/>
      <c r="CN742"/>
      <c r="CO742"/>
      <c r="CP742"/>
      <c r="CQ742"/>
      <c r="CR742"/>
      <c r="CS742"/>
      <c r="CT742"/>
      <c r="CU742"/>
      <c r="CV742"/>
      <c r="CW742"/>
      <c r="CX742"/>
      <c r="CY742"/>
      <c r="CZ742"/>
      <c r="DA742"/>
      <c r="DB742"/>
      <c r="DC742"/>
      <c r="DD742"/>
      <c r="DE742"/>
      <c r="DF742"/>
      <c r="DG742"/>
      <c r="DH742"/>
      <c r="DI742"/>
      <c r="DJ742"/>
      <c r="DK742"/>
      <c r="DL742"/>
      <c r="DM742"/>
      <c r="DN742"/>
      <c r="DO742"/>
      <c r="DP742"/>
      <c r="DQ742"/>
      <c r="DR742"/>
      <c r="DS742"/>
      <c r="DT742"/>
      <c r="DU742"/>
      <c r="DV742"/>
      <c r="DW742"/>
      <c r="DX742"/>
      <c r="DY742"/>
      <c r="DZ742"/>
      <c r="EA742"/>
      <c r="EB742"/>
      <c r="EC742"/>
      <c r="ED742"/>
      <c r="EE742"/>
      <c r="EF742"/>
      <c r="EG742"/>
      <c r="EH742"/>
      <c r="EI742"/>
      <c r="EJ742"/>
      <c r="EK742"/>
      <c r="EL742"/>
      <c r="EM742"/>
      <c r="EN742"/>
      <c r="EO742"/>
      <c r="EP742"/>
      <c r="EQ742"/>
      <c r="ER742"/>
      <c r="ES742"/>
      <c r="ET742"/>
      <c r="EU742"/>
      <c r="EV742"/>
      <c r="EW742"/>
      <c r="EX742"/>
      <c r="EY742"/>
      <c r="EZ742"/>
      <c r="FA742"/>
      <c r="FB742"/>
      <c r="FC742"/>
      <c r="FD742"/>
      <c r="FE742"/>
      <c r="FF742"/>
      <c r="FG742"/>
      <c r="FH742"/>
      <c r="FI742"/>
      <c r="FJ742"/>
      <c r="FK742"/>
      <c r="FL742"/>
      <c r="FM742"/>
      <c r="FN742"/>
      <c r="FO742"/>
      <c r="FP742"/>
      <c r="FQ742"/>
      <c r="FR742"/>
      <c r="FS742"/>
      <c r="FT742"/>
      <c r="FU742"/>
      <c r="FV742"/>
      <c r="FW742"/>
      <c r="FX742"/>
      <c r="FY742"/>
      <c r="FZ742"/>
      <c r="GA742"/>
      <c r="GB742"/>
      <c r="GC742"/>
      <c r="GD742"/>
      <c r="GE742"/>
      <c r="GF742"/>
      <c r="GG742"/>
      <c r="GH742"/>
      <c r="GI742"/>
      <c r="GJ742"/>
      <c r="GK742"/>
      <c r="GL742"/>
      <c r="GM742"/>
      <c r="GN742"/>
      <c r="GO742"/>
      <c r="GP742"/>
      <c r="GQ742"/>
      <c r="GR742"/>
      <c r="GS742"/>
      <c r="GT742"/>
      <c r="GU742"/>
      <c r="GV742"/>
      <c r="GW742"/>
      <c r="GX742"/>
      <c r="GY742"/>
      <c r="GZ742"/>
      <c r="HA742"/>
      <c r="HB742"/>
      <c r="HC742"/>
      <c r="HD742"/>
      <c r="HE742"/>
      <c r="HF742"/>
      <c r="HG742"/>
      <c r="HH742"/>
      <c r="HI742"/>
      <c r="HJ742"/>
      <c r="HK742"/>
      <c r="HL742"/>
      <c r="HM742"/>
      <c r="HN742"/>
      <c r="HO742"/>
      <c r="HP742"/>
      <c r="HQ742"/>
      <c r="HR742"/>
      <c r="HS742"/>
      <c r="HT742"/>
      <c r="HU742"/>
      <c r="HV742"/>
      <c r="HW742"/>
      <c r="HX742"/>
      <c r="HY742"/>
      <c r="HZ742"/>
      <c r="IA742"/>
      <c r="IB742"/>
      <c r="IC742"/>
      <c r="ID742"/>
      <c r="IE742"/>
      <c r="IF742"/>
      <c r="IG742"/>
      <c r="IH742"/>
      <c r="II742"/>
      <c r="IJ742"/>
      <c r="IK742"/>
      <c r="IL742"/>
      <c r="IM742"/>
      <c r="IN742"/>
      <c r="IO742"/>
      <c r="IP742"/>
      <c r="IQ742"/>
      <c r="IR742"/>
      <c r="IS742"/>
      <c r="IT742"/>
      <c r="IU742"/>
      <c r="IV742"/>
    </row>
    <row r="743" spans="1:256" s="5" customFormat="1" hidden="1" outlineLevel="2">
      <c r="A743" s="20"/>
      <c r="B743" s="20"/>
      <c r="C743" s="38"/>
      <c r="D743" s="641"/>
      <c r="E743" s="287">
        <v>2</v>
      </c>
      <c r="F743" s="40"/>
      <c r="G743" s="313"/>
      <c r="H743" s="314"/>
      <c r="I743" s="168">
        <f>IF(A21taxstdlife="n/a","n/a",IF(I$3&gt;(A21taxstdlife+$E743),((Input!$H$163+Input!$H$129)*$H$7)-SUM($H743:H743),((Input!$H$163+Input!$H$129)*$H$7)/A21taxstdlife))</f>
        <v>0</v>
      </c>
      <c r="J743" s="168">
        <f>IF(A21taxstdlife="n/a","n/a",IF(J$3&gt;(A21taxstdlife+$E743),((Input!$H$163+Input!$H$129)*$H$7)-SUM($H743:I743),((Input!$H$163+Input!$H$129)*$H$7)/A21taxstdlife))</f>
        <v>0</v>
      </c>
      <c r="K743" s="168">
        <f>IF(A21taxstdlife="n/a","n/a",IF(K$3&gt;(A21taxstdlife+$E743),((Input!$H$163+Input!$H$129)*$H$7)-SUM($H743:J743),((Input!$H$163+Input!$H$129)*$H$7)/A21taxstdlife))</f>
        <v>0</v>
      </c>
      <c r="L743" s="168">
        <f>IF(A21taxstdlife="n/a","n/a",IF(L$3&gt;(A21taxstdlife+$E743),((Input!$H$163+Input!$H$129)*$H$7)-SUM($H743:K743),((Input!$H$163+Input!$H$129)*$H$7)/A21taxstdlife))</f>
        <v>0</v>
      </c>
      <c r="M743" s="168">
        <f>IF(A21taxstdlife="n/a","n/a",IF(M$3&gt;(A21taxstdlife+$E743),((Input!$H$163+Input!$H$129)*$H$7)-SUM($H743:L743),((Input!$H$163+Input!$H$129)*$H$7)/A21taxstdlife))</f>
        <v>0</v>
      </c>
      <c r="N743" s="168">
        <f>IF(A21taxstdlife="n/a","n/a",IF(N$3&gt;(A21taxstdlife+$E743),((Input!$H$163+Input!$H$129)*$H$7)-SUM($H743:M743),((Input!$H$163+Input!$H$129)*$H$7)/A21taxstdlife))</f>
        <v>0</v>
      </c>
      <c r="O743" s="168">
        <f>IF(A21taxstdlife="n/a","n/a",IF(O$3&gt;(A21taxstdlife+$E743),((Input!$H$163+Input!$H$129)*$H$7)-SUM($H743:N743),((Input!$H$163+Input!$H$129)*$H$7)/A21taxstdlife))</f>
        <v>0</v>
      </c>
      <c r="P743" s="168">
        <f>IF(A21taxstdlife="n/a","n/a",IF(P$3&gt;(A21taxstdlife+$E743),((Input!$H$163+Input!$H$129)*$H$7)-SUM($H743:O743),((Input!$H$163+Input!$H$129)*$H$7)/A21taxstdlife))</f>
        <v>0</v>
      </c>
      <c r="Q743" s="168">
        <f>IF(A21taxstdlife="n/a","n/a",IF(Q$3&gt;(A21taxstdlife+$E743),((Input!$H$163+Input!$H$129)*$H$7)-SUM($H743:P743),((Input!$H$163+Input!$H$129)*$H$7)/A21taxstdlife))</f>
        <v>0</v>
      </c>
      <c r="R743" s="168">
        <f>IF(A21taxstdlife="n/a","n/a",IF(R$3&gt;(A21taxstdlife+$E743),((Input!$H$163+Input!$H$129)*$H$7)-SUM($H743:Q743),((Input!$H$163+Input!$H$129)*$H$7)/A21taxstdlife))</f>
        <v>0</v>
      </c>
      <c r="S743" s="168">
        <f>IF(A21taxstdlife="n/a","n/a",IF(S$3&gt;(A21taxstdlife+$E743),((Input!$H$163+Input!$H$129)*$H$7)-SUM($H743:R743),((Input!$H$163+Input!$H$129)*$H$7)/A21taxstdlife))</f>
        <v>0</v>
      </c>
      <c r="T743" s="168">
        <f>IF(A21taxstdlife="n/a","n/a",IF(T$3&gt;(A21taxstdlife+$E743),((Input!$H$163+Input!$H$129)*$H$7)-SUM($H743:S743),((Input!$H$163+Input!$H$129)*$H$7)/A21taxstdlife))</f>
        <v>0</v>
      </c>
      <c r="U743" s="168">
        <f>IF(A21taxstdlife="n/a","n/a",IF(U$3&gt;(A21taxstdlife+$E743),((Input!$H$163+Input!$H$129)*$H$7)-SUM($H743:T743),((Input!$H$163+Input!$H$129)*$H$7)/A21taxstdlife))</f>
        <v>0</v>
      </c>
      <c r="V743" s="168">
        <f>IF(A21taxstdlife="n/a","n/a",IF(V$3&gt;(A21taxstdlife+$E743),((Input!$H$163+Input!$H$129)*$H$7)-SUM($H743:U743),((Input!$H$163+Input!$H$129)*$H$7)/A21taxstdlife))</f>
        <v>0</v>
      </c>
      <c r="W743" s="168">
        <f>IF(A21taxstdlife="n/a","n/a",IF(W$3&gt;(A21taxstdlife+$E743),((Input!$H$163+Input!$H$129)*$H$7)-SUM($H743:V743),((Input!$H$163+Input!$H$129)*$H$7)/A21taxstdlife))</f>
        <v>0</v>
      </c>
      <c r="X743" s="168">
        <f>IF(A21taxstdlife="n/a","n/a",IF(X$3&gt;(A21taxstdlife+$E743),((Input!$H$163+Input!$H$129)*$H$7)-SUM($H743:W743),((Input!$H$163+Input!$H$129)*$H$7)/A21taxstdlife))</f>
        <v>0</v>
      </c>
      <c r="Y743" s="168">
        <f>IF(A21taxstdlife="n/a","n/a",IF(Y$3&gt;(A21taxstdlife+$E743),((Input!$H$163+Input!$H$129)*$H$7)-SUM($H743:X743),((Input!$H$163+Input!$H$129)*$H$7)/A21taxstdlife))</f>
        <v>0</v>
      </c>
      <c r="Z743" s="168">
        <f>IF(A21taxstdlife="n/a","n/a",IF(Z$3&gt;(A21taxstdlife+$E743),((Input!$H$163+Input!$H$129)*$H$7)-SUM($H743:Y743),((Input!$H$163+Input!$H$129)*$H$7)/A21taxstdlife))</f>
        <v>0</v>
      </c>
      <c r="AA743" s="168">
        <f>IF(A21taxstdlife="n/a","n/a",IF(AA$3&gt;(A21taxstdlife+$E743),((Input!$H$163+Input!$H$129)*$H$7)-SUM($H743:Z743),((Input!$H$163+Input!$H$129)*$H$7)/A21taxstdlife))</f>
        <v>0</v>
      </c>
      <c r="AB743" s="168">
        <f>IF(A21taxstdlife="n/a","n/a",IF(AB$3&gt;(A21taxstdlife+$E743),((Input!$H$163+Input!$H$129)*$H$7)-SUM($H743:AA743),((Input!$H$163+Input!$H$129)*$H$7)/A21taxstdlife))</f>
        <v>0</v>
      </c>
      <c r="AC743" s="168">
        <f>IF(A21taxstdlife="n/a","n/a",IF(AC$3&gt;(A21taxstdlife+$E743),((Input!$H$163+Input!$H$129)*$H$7)-SUM($H743:AB743),((Input!$H$163+Input!$H$129)*$H$7)/A21taxstdlife))</f>
        <v>0</v>
      </c>
      <c r="AD743" s="168">
        <f>IF(A21taxstdlife="n/a","n/a",IF(AD$3&gt;(A21taxstdlife+$E743),((Input!$H$163+Input!$H$129)*$H$7)-SUM($H743:AC743),((Input!$H$163+Input!$H$129)*$H$7)/A21taxstdlife))</f>
        <v>0</v>
      </c>
      <c r="AE743" s="168">
        <f>IF(A21taxstdlife="n/a","n/a",IF(AE$3&gt;(A21taxstdlife+$E743),((Input!$H$163+Input!$H$129)*$H$7)-SUM($H743:AD743),((Input!$H$163+Input!$H$129)*$H$7)/A21taxstdlife))</f>
        <v>0</v>
      </c>
      <c r="AF743" s="168">
        <f>IF(A21taxstdlife="n/a","n/a",IF(AF$3&gt;(A21taxstdlife+$E743),((Input!$H$163+Input!$H$129)*$H$7)-SUM($H743:AE743),((Input!$H$163+Input!$H$129)*$H$7)/A21taxstdlife))</f>
        <v>0</v>
      </c>
      <c r="AG743" s="168">
        <f>IF(A21taxstdlife="n/a","n/a",IF(AG$3&gt;(A21taxstdlife+$E743),((Input!$H$163+Input!$H$129)*$H$7)-SUM($H743:AF743),((Input!$H$163+Input!$H$129)*$H$7)/A21taxstdlife))</f>
        <v>0</v>
      </c>
      <c r="AH743" s="168">
        <f>IF(A21taxstdlife="n/a","n/a",IF(AH$3&gt;(A21taxstdlife+$E743),((Input!$H$163+Input!$H$129)*$H$7)-SUM($H743:AG743),((Input!$H$163+Input!$H$129)*$H$7)/A21taxstdlife))</f>
        <v>0</v>
      </c>
      <c r="AI743" s="168">
        <f>IF(A21taxstdlife="n/a","n/a",IF(AI$3&gt;(A21taxstdlife+$E743),((Input!$H$163+Input!$H$129)*$H$7)-SUM($H743:AH743),((Input!$H$163+Input!$H$129)*$H$7)/A21taxstdlife))</f>
        <v>0</v>
      </c>
      <c r="AJ743" s="168">
        <f>IF(A21taxstdlife="n/a","n/a",IF(AJ$3&gt;(A21taxstdlife+$E743),((Input!$H$163+Input!$H$129)*$H$7)-SUM($H743:AI743),((Input!$H$163+Input!$H$129)*$H$7)/A21taxstdlife))</f>
        <v>0</v>
      </c>
      <c r="AK743" s="168">
        <f>IF(A21taxstdlife="n/a","n/a",IF(AK$3&gt;(A21taxstdlife+$E743),((Input!$H$163+Input!$H$129)*$H$7)-SUM($H743:AJ743),((Input!$H$163+Input!$H$129)*$H$7)/A21taxstdlife))</f>
        <v>0</v>
      </c>
      <c r="AL743" s="168">
        <f>IF(A21taxstdlife="n/a","n/a",IF(AL$3&gt;(A21taxstdlife+$E743),((Input!$H$163+Input!$H$129)*$H$7)-SUM($H743:AK743),((Input!$H$163+Input!$H$129)*$H$7)/A21taxstdlife))</f>
        <v>0</v>
      </c>
      <c r="AM743" s="168">
        <f>IF(A21taxstdlife="n/a","n/a",IF(AM$3&gt;(A21taxstdlife+$E743),((Input!$H$163+Input!$H$129)*$H$7)-SUM($H743:AL743),((Input!$H$163+Input!$H$129)*$H$7)/A21taxstdlife))</f>
        <v>0</v>
      </c>
      <c r="AN743" s="168">
        <f>IF(A21taxstdlife="n/a","n/a",IF(AN$3&gt;(A21taxstdlife+$E743),((Input!$H$163+Input!$H$129)*$H$7)-SUM($H743:AM743),((Input!$H$163+Input!$H$129)*$H$7)/A21taxstdlife))</f>
        <v>0</v>
      </c>
      <c r="AO743" s="168">
        <f>IF(A21taxstdlife="n/a","n/a",IF(AO$3&gt;(A21taxstdlife+$E743),((Input!$H$163+Input!$H$129)*$H$7)-SUM($H743:AN743),((Input!$H$163+Input!$H$129)*$H$7)/A21taxstdlife))</f>
        <v>0</v>
      </c>
      <c r="AP743" s="168">
        <f>IF(A21taxstdlife="n/a","n/a",IF(AP$3&gt;(A21taxstdlife+$E743),((Input!$H$163+Input!$H$129)*$H$7)-SUM($H743:AO743),((Input!$H$163+Input!$H$129)*$H$7)/A21taxstdlife))</f>
        <v>0</v>
      </c>
      <c r="AQ743" s="168">
        <f>IF(A21taxstdlife="n/a","n/a",IF(AQ$3&gt;(A21taxstdlife+$E743),((Input!$H$163+Input!$H$129)*$H$7)-SUM($H743:AP743),((Input!$H$163+Input!$H$129)*$H$7)/A21taxstdlife))</f>
        <v>0</v>
      </c>
      <c r="AR743" s="168">
        <f>IF(A21taxstdlife="n/a","n/a",IF(AR$3&gt;(A21taxstdlife+$E743),((Input!$H$163+Input!$H$129)*$H$7)-SUM($H743:AQ743),((Input!$H$163+Input!$H$129)*$H$7)/A21taxstdlife))</f>
        <v>0</v>
      </c>
      <c r="AS743" s="168">
        <f>IF(A21taxstdlife="n/a","n/a",IF(AS$3&gt;(A21taxstdlife+$E743),((Input!$H$163+Input!$H$129)*$H$7)-SUM($H743:AR743),((Input!$H$163+Input!$H$129)*$H$7)/A21taxstdlife))</f>
        <v>0</v>
      </c>
      <c r="AT743" s="168">
        <f>IF(A21taxstdlife="n/a","n/a",IF(AT$3&gt;(A21taxstdlife+$E743),((Input!$H$163+Input!$H$129)*$H$7)-SUM($H743:AS743),((Input!$H$163+Input!$H$129)*$H$7)/A21taxstdlife))</f>
        <v>0</v>
      </c>
      <c r="AU743" s="168">
        <f>IF(A21taxstdlife="n/a","n/a",IF(AU$3&gt;(A21taxstdlife+$E743),((Input!$H$163+Input!$H$129)*$H$7)-SUM($H743:AT743),((Input!$H$163+Input!$H$129)*$H$7)/A21taxstdlife))</f>
        <v>0</v>
      </c>
      <c r="AV743" s="168">
        <f>IF(A21taxstdlife="n/a","n/a",IF(AV$3&gt;(A21taxstdlife+$E743),((Input!$H$163+Input!$H$129)*$H$7)-SUM($H743:AU743),((Input!$H$163+Input!$H$129)*$H$7)/A21taxstdlife))</f>
        <v>0</v>
      </c>
      <c r="AW743" s="168">
        <f>IF(A21taxstdlife="n/a","n/a",IF(AW$3&gt;(A21taxstdlife+$E743),((Input!$H$163+Input!$H$129)*$H$7)-SUM($H743:AV743),((Input!$H$163+Input!$H$129)*$H$7)/A21taxstdlife))</f>
        <v>0</v>
      </c>
      <c r="AX743" s="168">
        <f>IF(A21taxstdlife="n/a","n/a",IF(AX$3&gt;(A21taxstdlife+$E743),((Input!$H$163+Input!$H$129)*$H$7)-SUM($H743:AW743),((Input!$H$163+Input!$H$129)*$H$7)/A21taxstdlife))</f>
        <v>0</v>
      </c>
      <c r="AY743" s="168">
        <f>IF(A21taxstdlife="n/a","n/a",IF(AY$3&gt;(A21taxstdlife+$E743),((Input!$H$163+Input!$H$129)*$H$7)-SUM($H743:AX743),((Input!$H$163+Input!$H$129)*$H$7)/A21taxstdlife))</f>
        <v>0</v>
      </c>
      <c r="AZ743" s="168">
        <f>IF(A21taxstdlife="n/a","n/a",IF(AZ$3&gt;(A21taxstdlife+$E743),((Input!$H$163+Input!$H$129)*$H$7)-SUM($H743:AY743),((Input!$H$163+Input!$H$129)*$H$7)/A21taxstdlife))</f>
        <v>0</v>
      </c>
      <c r="BA743" s="168">
        <f>IF(A21taxstdlife="n/a","n/a",IF(BA$3&gt;(A21taxstdlife+$E743),((Input!$H$163+Input!$H$129)*$H$7)-SUM($H743:AZ743),((Input!$H$163+Input!$H$129)*$H$7)/A21taxstdlife))</f>
        <v>0</v>
      </c>
      <c r="BB743" s="168">
        <f>IF(A21taxstdlife="n/a","n/a",IF(BB$3&gt;(A21taxstdlife+$E743),((Input!$H$163+Input!$H$129)*$H$7)-SUM($H743:BA743),((Input!$H$163+Input!$H$129)*$H$7)/A21taxstdlife))</f>
        <v>0</v>
      </c>
      <c r="BC743" s="168">
        <f>IF(A21taxstdlife="n/a","n/a",IF(BC$3&gt;(A21taxstdlife+$E743),((Input!$H$163+Input!$H$129)*$H$7)-SUM($H743:BB743),((Input!$H$163+Input!$H$129)*$H$7)/A21taxstdlife))</f>
        <v>0</v>
      </c>
      <c r="BD743" s="168">
        <f>IF(A21taxstdlife="n/a","n/a",IF(BD$3&gt;(A21taxstdlife+$E743),((Input!$H$163+Input!$H$129)*$H$7)-SUM($H743:BC743),((Input!$H$163+Input!$H$129)*$H$7)/A21taxstdlife))</f>
        <v>0</v>
      </c>
      <c r="BE743" s="168">
        <f>IF(A21taxstdlife="n/a","n/a",IF(BE$3&gt;(A21taxstdlife+$E743),((Input!$H$163+Input!$H$129)*$H$7)-SUM($H743:BD743),((Input!$H$163+Input!$H$129)*$H$7)/A21taxstdlife))</f>
        <v>0</v>
      </c>
      <c r="BF743" s="168">
        <f>IF(A21taxstdlife="n/a","n/a",IF(BF$3&gt;(A21taxstdlife+$E743),((Input!$H$163+Input!$H$129)*$H$7)-SUM($H743:BE743),((Input!$H$163+Input!$H$129)*$H$7)/A21taxstdlife))</f>
        <v>0</v>
      </c>
      <c r="BG743" s="168">
        <f>IF(A21taxstdlife="n/a","n/a",IF(BG$3&gt;(A21taxstdlife+$E743),((Input!$H$163+Input!$H$129)*$H$7)-SUM($H743:BF743),((Input!$H$163+Input!$H$129)*$H$7)/A21taxstdlife))</f>
        <v>0</v>
      </c>
      <c r="BH743" s="168">
        <f>IF(A21taxstdlife="n/a","n/a",IF(BH$3&gt;(A21taxstdlife+$E743),((Input!$H$163+Input!$H$129)*$H$7)-SUM($H743:BG743),((Input!$H$163+Input!$H$129)*$H$7)/A21taxstdlife))</f>
        <v>0</v>
      </c>
      <c r="BI743" s="168">
        <f>IF(A21taxstdlife="n/a","n/a",IF(BI$3&gt;(A21taxstdlife+$E743),((Input!$H$163+Input!$H$129)*$H$7)-SUM($H743:BH743),((Input!$H$163+Input!$H$129)*$H$7)/A21taxstdlife))</f>
        <v>0</v>
      </c>
      <c r="BJ743" s="20"/>
      <c r="BK743" s="20"/>
      <c r="BL743"/>
      <c r="BM743"/>
      <c r="BN743"/>
      <c r="BO743"/>
      <c r="BP743"/>
      <c r="BQ743"/>
      <c r="BR743"/>
      <c r="BS743"/>
      <c r="BT743"/>
      <c r="BU743"/>
      <c r="BV743"/>
      <c r="BW743"/>
      <c r="BX743"/>
      <c r="BY743"/>
      <c r="BZ743"/>
      <c r="CA743"/>
      <c r="CB743"/>
      <c r="CC743"/>
      <c r="CD743"/>
      <c r="CE743"/>
      <c r="CF743"/>
      <c r="CG743"/>
      <c r="CH743"/>
      <c r="CI743"/>
      <c r="CJ743"/>
      <c r="CK743"/>
      <c r="CL743"/>
      <c r="CM743"/>
      <c r="CN743"/>
      <c r="CO743"/>
      <c r="CP743"/>
      <c r="CQ743"/>
      <c r="CR743"/>
      <c r="CS743"/>
      <c r="CT743"/>
      <c r="CU743"/>
      <c r="CV743"/>
      <c r="CW743"/>
      <c r="CX743"/>
      <c r="CY743"/>
      <c r="CZ743"/>
      <c r="DA743"/>
      <c r="DB743"/>
      <c r="DC743"/>
      <c r="DD743"/>
      <c r="DE743"/>
      <c r="DF743"/>
      <c r="DG743"/>
      <c r="DH743"/>
      <c r="DI743"/>
      <c r="DJ743"/>
      <c r="DK743"/>
      <c r="DL743"/>
      <c r="DM743"/>
      <c r="DN743"/>
      <c r="DO743"/>
      <c r="DP743"/>
      <c r="DQ743"/>
      <c r="DR743"/>
      <c r="DS743"/>
      <c r="DT743"/>
      <c r="DU743"/>
      <c r="DV743"/>
      <c r="DW743"/>
      <c r="DX743"/>
      <c r="DY743"/>
      <c r="DZ743"/>
      <c r="EA743"/>
      <c r="EB743"/>
      <c r="EC743"/>
      <c r="ED743"/>
      <c r="EE743"/>
      <c r="EF743"/>
      <c r="EG743"/>
      <c r="EH743"/>
      <c r="EI743"/>
      <c r="EJ743"/>
      <c r="EK743"/>
      <c r="EL743"/>
      <c r="EM743"/>
      <c r="EN743"/>
      <c r="EO743"/>
      <c r="EP743"/>
      <c r="EQ743"/>
      <c r="ER743"/>
      <c r="ES743"/>
      <c r="ET743"/>
      <c r="EU743"/>
      <c r="EV743"/>
      <c r="EW743"/>
      <c r="EX743"/>
      <c r="EY743"/>
      <c r="EZ743"/>
      <c r="FA743"/>
      <c r="FB743"/>
      <c r="FC743"/>
      <c r="FD743"/>
      <c r="FE743"/>
      <c r="FF743"/>
      <c r="FG743"/>
      <c r="FH743"/>
      <c r="FI743"/>
      <c r="FJ743"/>
      <c r="FK743"/>
      <c r="FL743"/>
      <c r="FM743"/>
      <c r="FN743"/>
      <c r="FO743"/>
      <c r="FP743"/>
      <c r="FQ743"/>
      <c r="FR743"/>
      <c r="FS743"/>
      <c r="FT743"/>
      <c r="FU743"/>
      <c r="FV743"/>
      <c r="FW743"/>
      <c r="FX743"/>
      <c r="FY743"/>
      <c r="FZ743"/>
      <c r="GA743"/>
      <c r="GB743"/>
      <c r="GC743"/>
      <c r="GD743"/>
      <c r="GE743"/>
      <c r="GF743"/>
      <c r="GG743"/>
      <c r="GH743"/>
      <c r="GI743"/>
      <c r="GJ743"/>
      <c r="GK743"/>
      <c r="GL743"/>
      <c r="GM743"/>
      <c r="GN743"/>
      <c r="GO743"/>
      <c r="GP743"/>
      <c r="GQ743"/>
      <c r="GR743"/>
      <c r="GS743"/>
      <c r="GT743"/>
      <c r="GU743"/>
      <c r="GV743"/>
      <c r="GW743"/>
      <c r="GX743"/>
      <c r="GY743"/>
      <c r="GZ743"/>
      <c r="HA743"/>
      <c r="HB743"/>
      <c r="HC743"/>
      <c r="HD743"/>
      <c r="HE743"/>
      <c r="HF743"/>
      <c r="HG743"/>
      <c r="HH743"/>
      <c r="HI743"/>
      <c r="HJ743"/>
      <c r="HK743"/>
      <c r="HL743"/>
      <c r="HM743"/>
      <c r="HN743"/>
      <c r="HO743"/>
      <c r="HP743"/>
      <c r="HQ743"/>
      <c r="HR743"/>
      <c r="HS743"/>
      <c r="HT743"/>
      <c r="HU743"/>
      <c r="HV743"/>
      <c r="HW743"/>
      <c r="HX743"/>
      <c r="HY743"/>
      <c r="HZ743"/>
      <c r="IA743"/>
      <c r="IB743"/>
      <c r="IC743"/>
      <c r="ID743"/>
      <c r="IE743"/>
      <c r="IF743"/>
      <c r="IG743"/>
      <c r="IH743"/>
      <c r="II743"/>
      <c r="IJ743"/>
      <c r="IK743"/>
      <c r="IL743"/>
      <c r="IM743"/>
      <c r="IN743"/>
      <c r="IO743"/>
      <c r="IP743"/>
      <c r="IQ743"/>
      <c r="IR743"/>
      <c r="IS743"/>
      <c r="IT743"/>
      <c r="IU743"/>
      <c r="IV743"/>
    </row>
    <row r="744" spans="1:256" s="5" customFormat="1" hidden="1" outlineLevel="2">
      <c r="A744" s="20"/>
      <c r="B744" s="20"/>
      <c r="C744" s="38"/>
      <c r="D744" s="641"/>
      <c r="E744" s="287">
        <v>3</v>
      </c>
      <c r="F744" s="40"/>
      <c r="G744" s="313"/>
      <c r="H744" s="315"/>
      <c r="I744" s="314"/>
      <c r="J744" s="168">
        <f>IF(A21taxstdlife="n/a","n/a",IF(J$3&gt;(A21taxstdlife+$E744),((Input!$I$163+Input!$I$129)*$I$7)-SUM($I744:I744),((Input!$I$163+Input!$I$129)*$I$7)/A21taxstdlife))</f>
        <v>0</v>
      </c>
      <c r="K744" s="168">
        <f>IF(A21taxstdlife="n/a","n/a",IF(K$3&gt;(A21taxstdlife+$E744),((Input!$I$163+Input!$I$129)*$I$7)-SUM($I744:J744),((Input!$I$163+Input!$I$129)*$I$7)/A21taxstdlife))</f>
        <v>0</v>
      </c>
      <c r="L744" s="168">
        <f>IF(A21taxstdlife="n/a","n/a",IF(L$3&gt;(A21taxstdlife+$E744),((Input!$I$163+Input!$I$129)*$I$7)-SUM($I744:K744),((Input!$I$163+Input!$I$129)*$I$7)/A21taxstdlife))</f>
        <v>0</v>
      </c>
      <c r="M744" s="168">
        <f>IF(A21taxstdlife="n/a","n/a",IF(M$3&gt;(A21taxstdlife+$E744),((Input!$I$163+Input!$I$129)*$I$7)-SUM($I744:L744),((Input!$I$163+Input!$I$129)*$I$7)/A21taxstdlife))</f>
        <v>0</v>
      </c>
      <c r="N744" s="168">
        <f>IF(A21taxstdlife="n/a","n/a",IF(N$3&gt;(A21taxstdlife+$E744),((Input!$I$163+Input!$I$129)*$I$7)-SUM($I744:M744),((Input!$I$163+Input!$I$129)*$I$7)/A21taxstdlife))</f>
        <v>0</v>
      </c>
      <c r="O744" s="168">
        <f>IF(A21taxstdlife="n/a","n/a",IF(O$3&gt;(A21taxstdlife+$E744),((Input!$I$163+Input!$I$129)*$I$7)-SUM($I744:N744),((Input!$I$163+Input!$I$129)*$I$7)/A21taxstdlife))</f>
        <v>0</v>
      </c>
      <c r="P744" s="168">
        <f>IF(A21taxstdlife="n/a","n/a",IF(P$3&gt;(A21taxstdlife+$E744),((Input!$I$163+Input!$I$129)*$I$7)-SUM($I744:O744),((Input!$I$163+Input!$I$129)*$I$7)/A21taxstdlife))</f>
        <v>0</v>
      </c>
      <c r="Q744" s="168">
        <f>IF(A21taxstdlife="n/a","n/a",IF(Q$3&gt;(A21taxstdlife+$E744),((Input!$I$163+Input!$I$129)*$I$7)-SUM($I744:P744),((Input!$I$163+Input!$I$129)*$I$7)/A21taxstdlife))</f>
        <v>0</v>
      </c>
      <c r="R744" s="168">
        <f>IF(A21taxstdlife="n/a","n/a",IF(R$3&gt;(A21taxstdlife+$E744),((Input!$I$163+Input!$I$129)*$I$7)-SUM($I744:Q744),((Input!$I$163+Input!$I$129)*$I$7)/A21taxstdlife))</f>
        <v>0</v>
      </c>
      <c r="S744" s="168">
        <f>IF(A21taxstdlife="n/a","n/a",IF(S$3&gt;(A21taxstdlife+$E744),((Input!$I$163+Input!$I$129)*$I$7)-SUM($I744:R744),((Input!$I$163+Input!$I$129)*$I$7)/A21taxstdlife))</f>
        <v>0</v>
      </c>
      <c r="T744" s="168">
        <f>IF(A21taxstdlife="n/a","n/a",IF(T$3&gt;(A21taxstdlife+$E744),((Input!$I$163+Input!$I$129)*$I$7)-SUM($I744:S744),((Input!$I$163+Input!$I$129)*$I$7)/A21taxstdlife))</f>
        <v>0</v>
      </c>
      <c r="U744" s="168">
        <f>IF(A21taxstdlife="n/a","n/a",IF(U$3&gt;(A21taxstdlife+$E744),((Input!$I$163+Input!$I$129)*$I$7)-SUM($I744:T744),((Input!$I$163+Input!$I$129)*$I$7)/A21taxstdlife))</f>
        <v>0</v>
      </c>
      <c r="V744" s="168">
        <f>IF(A21taxstdlife="n/a","n/a",IF(V$3&gt;(A21taxstdlife+$E744),((Input!$I$163+Input!$I$129)*$I$7)-SUM($I744:U744),((Input!$I$163+Input!$I$129)*$I$7)/A21taxstdlife))</f>
        <v>0</v>
      </c>
      <c r="W744" s="168">
        <f>IF(A21taxstdlife="n/a","n/a",IF(W$3&gt;(A21taxstdlife+$E744),((Input!$I$163+Input!$I$129)*$I$7)-SUM($I744:V744),((Input!$I$163+Input!$I$129)*$I$7)/A21taxstdlife))</f>
        <v>0</v>
      </c>
      <c r="X744" s="168">
        <f>IF(A21taxstdlife="n/a","n/a",IF(X$3&gt;(A21taxstdlife+$E744),((Input!$I$163+Input!$I$129)*$I$7)-SUM($I744:W744),((Input!$I$163+Input!$I$129)*$I$7)/A21taxstdlife))</f>
        <v>0</v>
      </c>
      <c r="Y744" s="168">
        <f>IF(A21taxstdlife="n/a","n/a",IF(Y$3&gt;(A21taxstdlife+$E744),((Input!$I$163+Input!$I$129)*$I$7)-SUM($I744:X744),((Input!$I$163+Input!$I$129)*$I$7)/A21taxstdlife))</f>
        <v>0</v>
      </c>
      <c r="Z744" s="168">
        <f>IF(A21taxstdlife="n/a","n/a",IF(Z$3&gt;(A21taxstdlife+$E744),((Input!$I$163+Input!$I$129)*$I$7)-SUM($I744:Y744),((Input!$I$163+Input!$I$129)*$I$7)/A21taxstdlife))</f>
        <v>0</v>
      </c>
      <c r="AA744" s="168">
        <f>IF(A21taxstdlife="n/a","n/a",IF(AA$3&gt;(A21taxstdlife+$E744),((Input!$I$163+Input!$I$129)*$I$7)-SUM($I744:Z744),((Input!$I$163+Input!$I$129)*$I$7)/A21taxstdlife))</f>
        <v>0</v>
      </c>
      <c r="AB744" s="168">
        <f>IF(A21taxstdlife="n/a","n/a",IF(AB$3&gt;(A21taxstdlife+$E744),((Input!$I$163+Input!$I$129)*$I$7)-SUM($I744:AA744),((Input!$I$163+Input!$I$129)*$I$7)/A21taxstdlife))</f>
        <v>0</v>
      </c>
      <c r="AC744" s="168">
        <f>IF(A21taxstdlife="n/a","n/a",IF(AC$3&gt;(A21taxstdlife+$E744),((Input!$I$163+Input!$I$129)*$I$7)-SUM($I744:AB744),((Input!$I$163+Input!$I$129)*$I$7)/A21taxstdlife))</f>
        <v>0</v>
      </c>
      <c r="AD744" s="168">
        <f>IF(A21taxstdlife="n/a","n/a",IF(AD$3&gt;(A21taxstdlife+$E744),((Input!$I$163+Input!$I$129)*$I$7)-SUM($I744:AC744),((Input!$I$163+Input!$I$129)*$I$7)/A21taxstdlife))</f>
        <v>0</v>
      </c>
      <c r="AE744" s="168">
        <f>IF(A21taxstdlife="n/a","n/a",IF(AE$3&gt;(A21taxstdlife+$E744),((Input!$I$163+Input!$I$129)*$I$7)-SUM($I744:AD744),((Input!$I$163+Input!$I$129)*$I$7)/A21taxstdlife))</f>
        <v>0</v>
      </c>
      <c r="AF744" s="168">
        <f>IF(A21taxstdlife="n/a","n/a",IF(AF$3&gt;(A21taxstdlife+$E744),((Input!$I$163+Input!$I$129)*$I$7)-SUM($I744:AE744),((Input!$I$163+Input!$I$129)*$I$7)/A21taxstdlife))</f>
        <v>0</v>
      </c>
      <c r="AG744" s="168">
        <f>IF(A21taxstdlife="n/a","n/a",IF(AG$3&gt;(A21taxstdlife+$E744),((Input!$I$163+Input!$I$129)*$I$7)-SUM($I744:AF744),((Input!$I$163+Input!$I$129)*$I$7)/A21taxstdlife))</f>
        <v>0</v>
      </c>
      <c r="AH744" s="168">
        <f>IF(A21taxstdlife="n/a","n/a",IF(AH$3&gt;(A21taxstdlife+$E744),((Input!$I$163+Input!$I$129)*$I$7)-SUM($I744:AG744),((Input!$I$163+Input!$I$129)*$I$7)/A21taxstdlife))</f>
        <v>0</v>
      </c>
      <c r="AI744" s="168">
        <f>IF(A21taxstdlife="n/a","n/a",IF(AI$3&gt;(A21taxstdlife+$E744),((Input!$I$163+Input!$I$129)*$I$7)-SUM($I744:AH744),((Input!$I$163+Input!$I$129)*$I$7)/A21taxstdlife))</f>
        <v>0</v>
      </c>
      <c r="AJ744" s="168">
        <f>IF(A21taxstdlife="n/a","n/a",IF(AJ$3&gt;(A21taxstdlife+$E744),((Input!$I$163+Input!$I$129)*$I$7)-SUM($I744:AI744),((Input!$I$163+Input!$I$129)*$I$7)/A21taxstdlife))</f>
        <v>0</v>
      </c>
      <c r="AK744" s="168">
        <f>IF(A21taxstdlife="n/a","n/a",IF(AK$3&gt;(A21taxstdlife+$E744),((Input!$I$163+Input!$I$129)*$I$7)-SUM($I744:AJ744),((Input!$I$163+Input!$I$129)*$I$7)/A21taxstdlife))</f>
        <v>0</v>
      </c>
      <c r="AL744" s="168">
        <f>IF(A21taxstdlife="n/a","n/a",IF(AL$3&gt;(A21taxstdlife+$E744),((Input!$I$163+Input!$I$129)*$I$7)-SUM($I744:AK744),((Input!$I$163+Input!$I$129)*$I$7)/A21taxstdlife))</f>
        <v>0</v>
      </c>
      <c r="AM744" s="168">
        <f>IF(A21taxstdlife="n/a","n/a",IF(AM$3&gt;(A21taxstdlife+$E744),((Input!$I$163+Input!$I$129)*$I$7)-SUM($I744:AL744),((Input!$I$163+Input!$I$129)*$I$7)/A21taxstdlife))</f>
        <v>0</v>
      </c>
      <c r="AN744" s="168">
        <f>IF(A21taxstdlife="n/a","n/a",IF(AN$3&gt;(A21taxstdlife+$E744),((Input!$I$163+Input!$I$129)*$I$7)-SUM($I744:AM744),((Input!$I$163+Input!$I$129)*$I$7)/A21taxstdlife))</f>
        <v>0</v>
      </c>
      <c r="AO744" s="168">
        <f>IF(A21taxstdlife="n/a","n/a",IF(AO$3&gt;(A21taxstdlife+$E744),((Input!$I$163+Input!$I$129)*$I$7)-SUM($I744:AN744),((Input!$I$163+Input!$I$129)*$I$7)/A21taxstdlife))</f>
        <v>0</v>
      </c>
      <c r="AP744" s="168">
        <f>IF(A21taxstdlife="n/a","n/a",IF(AP$3&gt;(A21taxstdlife+$E744),((Input!$I$163+Input!$I$129)*$I$7)-SUM($I744:AO744),((Input!$I$163+Input!$I$129)*$I$7)/A21taxstdlife))</f>
        <v>0</v>
      </c>
      <c r="AQ744" s="168">
        <f>IF(A21taxstdlife="n/a","n/a",IF(AQ$3&gt;(A21taxstdlife+$E744),((Input!$I$163+Input!$I$129)*$I$7)-SUM($I744:AP744),((Input!$I$163+Input!$I$129)*$I$7)/A21taxstdlife))</f>
        <v>0</v>
      </c>
      <c r="AR744" s="168">
        <f>IF(A21taxstdlife="n/a","n/a",IF(AR$3&gt;(A21taxstdlife+$E744),((Input!$I$163+Input!$I$129)*$I$7)-SUM($I744:AQ744),((Input!$I$163+Input!$I$129)*$I$7)/A21taxstdlife))</f>
        <v>0</v>
      </c>
      <c r="AS744" s="168">
        <f>IF(A21taxstdlife="n/a","n/a",IF(AS$3&gt;(A21taxstdlife+$E744),((Input!$I$163+Input!$I$129)*$I$7)-SUM($I744:AR744),((Input!$I$163+Input!$I$129)*$I$7)/A21taxstdlife))</f>
        <v>0</v>
      </c>
      <c r="AT744" s="168">
        <f>IF(A21taxstdlife="n/a","n/a",IF(AT$3&gt;(A21taxstdlife+$E744),((Input!$I$163+Input!$I$129)*$I$7)-SUM($I744:AS744),((Input!$I$163+Input!$I$129)*$I$7)/A21taxstdlife))</f>
        <v>0</v>
      </c>
      <c r="AU744" s="168">
        <f>IF(A21taxstdlife="n/a","n/a",IF(AU$3&gt;(A21taxstdlife+$E744),((Input!$I$163+Input!$I$129)*$I$7)-SUM($I744:AT744),((Input!$I$163+Input!$I$129)*$I$7)/A21taxstdlife))</f>
        <v>0</v>
      </c>
      <c r="AV744" s="168">
        <f>IF(A21taxstdlife="n/a","n/a",IF(AV$3&gt;(A21taxstdlife+$E744),((Input!$I$163+Input!$I$129)*$I$7)-SUM($I744:AU744),((Input!$I$163+Input!$I$129)*$I$7)/A21taxstdlife))</f>
        <v>0</v>
      </c>
      <c r="AW744" s="168">
        <f>IF(A21taxstdlife="n/a","n/a",IF(AW$3&gt;(A21taxstdlife+$E744),((Input!$I$163+Input!$I$129)*$I$7)-SUM($I744:AV744),((Input!$I$163+Input!$I$129)*$I$7)/A21taxstdlife))</f>
        <v>0</v>
      </c>
      <c r="AX744" s="168">
        <f>IF(A21taxstdlife="n/a","n/a",IF(AX$3&gt;(A21taxstdlife+$E744),((Input!$I$163+Input!$I$129)*$I$7)-SUM($I744:AW744),((Input!$I$163+Input!$I$129)*$I$7)/A21taxstdlife))</f>
        <v>0</v>
      </c>
      <c r="AY744" s="168">
        <f>IF(A21taxstdlife="n/a","n/a",IF(AY$3&gt;(A21taxstdlife+$E744),((Input!$I$163+Input!$I$129)*$I$7)-SUM($I744:AX744),((Input!$I$163+Input!$I$129)*$I$7)/A21taxstdlife))</f>
        <v>0</v>
      </c>
      <c r="AZ744" s="168">
        <f>IF(A21taxstdlife="n/a","n/a",IF(AZ$3&gt;(A21taxstdlife+$E744),((Input!$I$163+Input!$I$129)*$I$7)-SUM($I744:AY744),((Input!$I$163+Input!$I$129)*$I$7)/A21taxstdlife))</f>
        <v>0</v>
      </c>
      <c r="BA744" s="168">
        <f>IF(A21taxstdlife="n/a","n/a",IF(BA$3&gt;(A21taxstdlife+$E744),((Input!$I$163+Input!$I$129)*$I$7)-SUM($I744:AZ744),((Input!$I$163+Input!$I$129)*$I$7)/A21taxstdlife))</f>
        <v>0</v>
      </c>
      <c r="BB744" s="168">
        <f>IF(A21taxstdlife="n/a","n/a",IF(BB$3&gt;(A21taxstdlife+$E744),((Input!$I$163+Input!$I$129)*$I$7)-SUM($I744:BA744),((Input!$I$163+Input!$I$129)*$I$7)/A21taxstdlife))</f>
        <v>0</v>
      </c>
      <c r="BC744" s="168">
        <f>IF(A21taxstdlife="n/a","n/a",IF(BC$3&gt;(A21taxstdlife+$E744),((Input!$I$163+Input!$I$129)*$I$7)-SUM($I744:BB744),((Input!$I$163+Input!$I$129)*$I$7)/A21taxstdlife))</f>
        <v>0</v>
      </c>
      <c r="BD744" s="168">
        <f>IF(A21taxstdlife="n/a","n/a",IF(BD$3&gt;(A21taxstdlife+$E744),((Input!$I$163+Input!$I$129)*$I$7)-SUM($I744:BC744),((Input!$I$163+Input!$I$129)*$I$7)/A21taxstdlife))</f>
        <v>0</v>
      </c>
      <c r="BE744" s="168">
        <f>IF(A21taxstdlife="n/a","n/a",IF(BE$3&gt;(A21taxstdlife+$E744),((Input!$I$163+Input!$I$129)*$I$7)-SUM($I744:BD744),((Input!$I$163+Input!$I$129)*$I$7)/A21taxstdlife))</f>
        <v>0</v>
      </c>
      <c r="BF744" s="168">
        <f>IF(A21taxstdlife="n/a","n/a",IF(BF$3&gt;(A21taxstdlife+$E744),((Input!$I$163+Input!$I$129)*$I$7)-SUM($I744:BE744),((Input!$I$163+Input!$I$129)*$I$7)/A21taxstdlife))</f>
        <v>0</v>
      </c>
      <c r="BG744" s="168">
        <f>IF(A21taxstdlife="n/a","n/a",IF(BG$3&gt;(A21taxstdlife+$E744),((Input!$I$163+Input!$I$129)*$I$7)-SUM($I744:BF744),((Input!$I$163+Input!$I$129)*$I$7)/A21taxstdlife))</f>
        <v>0</v>
      </c>
      <c r="BH744" s="168">
        <f>IF(A21taxstdlife="n/a","n/a",IF(BH$3&gt;(A21taxstdlife+$E744),((Input!$I$163+Input!$I$129)*$I$7)-SUM($I744:BG744),((Input!$I$163+Input!$I$129)*$I$7)/A21taxstdlife))</f>
        <v>0</v>
      </c>
      <c r="BI744" s="168">
        <f>IF(A21taxstdlife="n/a","n/a",IF(BI$3&gt;(A21taxstdlife+$E744),((Input!$I$163+Input!$I$129)*$I$7)-SUM($I744:BH744),((Input!$I$163+Input!$I$129)*$I$7)/A21taxstdlife))</f>
        <v>0</v>
      </c>
      <c r="BJ744" s="168"/>
      <c r="BK744" s="20"/>
      <c r="BL744"/>
      <c r="BM744"/>
      <c r="BN744"/>
      <c r="BO744"/>
      <c r="BP744"/>
      <c r="BQ744"/>
      <c r="BR744"/>
      <c r="BS744"/>
      <c r="BT744"/>
      <c r="BU744"/>
      <c r="BV744"/>
      <c r="BW744"/>
      <c r="BX744"/>
      <c r="BY744"/>
      <c r="BZ744"/>
      <c r="CA744"/>
      <c r="CB744"/>
      <c r="CC744"/>
      <c r="CD744"/>
      <c r="CE744"/>
      <c r="CF744"/>
      <c r="CG744"/>
      <c r="CH744"/>
      <c r="CI744"/>
      <c r="CJ744"/>
      <c r="CK744"/>
      <c r="CL744"/>
      <c r="CM744"/>
      <c r="CN744"/>
      <c r="CO744"/>
      <c r="CP744"/>
      <c r="CQ744"/>
      <c r="CR744"/>
      <c r="CS744"/>
      <c r="CT744"/>
      <c r="CU744"/>
      <c r="CV744"/>
      <c r="CW744"/>
      <c r="CX744"/>
      <c r="CY744"/>
      <c r="CZ744"/>
      <c r="DA744"/>
      <c r="DB744"/>
      <c r="DC744"/>
      <c r="DD744"/>
      <c r="DE744"/>
      <c r="DF744"/>
      <c r="DG744"/>
      <c r="DH744"/>
      <c r="DI744"/>
      <c r="DJ744"/>
      <c r="DK744"/>
      <c r="DL744"/>
      <c r="DM744"/>
      <c r="DN744"/>
      <c r="DO744"/>
      <c r="DP744"/>
      <c r="DQ744"/>
      <c r="DR744"/>
      <c r="DS744"/>
      <c r="DT744"/>
      <c r="DU744"/>
      <c r="DV744"/>
      <c r="DW744"/>
      <c r="DX744"/>
      <c r="DY744"/>
      <c r="DZ744"/>
      <c r="EA744"/>
      <c r="EB744"/>
      <c r="EC744"/>
      <c r="ED744"/>
      <c r="EE744"/>
      <c r="EF744"/>
      <c r="EG744"/>
      <c r="EH744"/>
      <c r="EI744"/>
      <c r="EJ744"/>
      <c r="EK744"/>
      <c r="EL744"/>
      <c r="EM744"/>
      <c r="EN744"/>
      <c r="EO744"/>
      <c r="EP744"/>
      <c r="EQ744"/>
      <c r="ER744"/>
      <c r="ES744"/>
      <c r="ET744"/>
      <c r="EU744"/>
      <c r="EV744"/>
      <c r="EW744"/>
      <c r="EX744"/>
      <c r="EY744"/>
      <c r="EZ744"/>
      <c r="FA744"/>
      <c r="FB744"/>
      <c r="FC744"/>
      <c r="FD744"/>
      <c r="FE744"/>
      <c r="FF744"/>
      <c r="FG744"/>
      <c r="FH744"/>
      <c r="FI744"/>
      <c r="FJ744"/>
      <c r="FK744"/>
      <c r="FL744"/>
      <c r="FM744"/>
      <c r="FN744"/>
      <c r="FO744"/>
      <c r="FP744"/>
      <c r="FQ744"/>
      <c r="FR744"/>
      <c r="FS744"/>
      <c r="FT744"/>
      <c r="FU744"/>
      <c r="FV744"/>
      <c r="FW744"/>
      <c r="FX744"/>
      <c r="FY744"/>
      <c r="FZ744"/>
      <c r="GA744"/>
      <c r="GB744"/>
      <c r="GC744"/>
      <c r="GD744"/>
      <c r="GE744"/>
      <c r="GF744"/>
      <c r="GG744"/>
      <c r="GH744"/>
      <c r="GI744"/>
      <c r="GJ744"/>
      <c r="GK744"/>
      <c r="GL744"/>
      <c r="GM744"/>
      <c r="GN744"/>
      <c r="GO744"/>
      <c r="GP744"/>
      <c r="GQ744"/>
      <c r="GR744"/>
      <c r="GS744"/>
      <c r="GT744"/>
      <c r="GU744"/>
      <c r="GV744"/>
      <c r="GW744"/>
      <c r="GX744"/>
      <c r="GY744"/>
      <c r="GZ744"/>
      <c r="HA744"/>
      <c r="HB744"/>
      <c r="HC744"/>
      <c r="HD744"/>
      <c r="HE744"/>
      <c r="HF744"/>
      <c r="HG744"/>
      <c r="HH744"/>
      <c r="HI744"/>
      <c r="HJ744"/>
      <c r="HK744"/>
      <c r="HL744"/>
      <c r="HM744"/>
      <c r="HN744"/>
      <c r="HO744"/>
      <c r="HP744"/>
      <c r="HQ744"/>
      <c r="HR744"/>
      <c r="HS744"/>
      <c r="HT744"/>
      <c r="HU744"/>
      <c r="HV744"/>
      <c r="HW744"/>
      <c r="HX744"/>
      <c r="HY744"/>
      <c r="HZ744"/>
      <c r="IA744"/>
      <c r="IB744"/>
      <c r="IC744"/>
      <c r="ID744"/>
      <c r="IE744"/>
      <c r="IF744"/>
      <c r="IG744"/>
      <c r="IH744"/>
      <c r="II744"/>
      <c r="IJ744"/>
      <c r="IK744"/>
      <c r="IL744"/>
      <c r="IM744"/>
      <c r="IN744"/>
      <c r="IO744"/>
      <c r="IP744"/>
      <c r="IQ744"/>
      <c r="IR744"/>
      <c r="IS744"/>
      <c r="IT744"/>
      <c r="IU744"/>
      <c r="IV744"/>
    </row>
    <row r="745" spans="1:256" s="5" customFormat="1" hidden="1" outlineLevel="2">
      <c r="A745" s="20"/>
      <c r="B745" s="20"/>
      <c r="C745" s="38"/>
      <c r="D745" s="641"/>
      <c r="E745" s="287">
        <v>4</v>
      </c>
      <c r="F745" s="40"/>
      <c r="G745" s="313"/>
      <c r="H745" s="315"/>
      <c r="I745" s="315"/>
      <c r="J745" s="314"/>
      <c r="K745" s="168">
        <f>IF(A21taxstdlife="n/a","n/a",IF(K$3&gt;(A21taxstdlife+$E745),((Input!$J$163+Input!$J$129)*$J$7)-SUM($J745:J745),((Input!$J$163+Input!$J$129)*$J$7)/A21taxstdlife))</f>
        <v>0</v>
      </c>
      <c r="L745" s="168">
        <f>IF(A21taxstdlife="n/a","n/a",IF(L$3&gt;(A21taxstdlife+$E745),((Input!$J$163+Input!$J$129)*$J$7)-SUM($J745:K745),((Input!$J$163+Input!$J$129)*$J$7)/A21taxstdlife))</f>
        <v>0</v>
      </c>
      <c r="M745" s="168">
        <f>IF(A21taxstdlife="n/a","n/a",IF(M$3&gt;(A21taxstdlife+$E745),((Input!$J$163+Input!$J$129)*$J$7)-SUM($J745:L745),((Input!$J$163+Input!$J$129)*$J$7)/A21taxstdlife))</f>
        <v>0</v>
      </c>
      <c r="N745" s="168">
        <f>IF(A21taxstdlife="n/a","n/a",IF(N$3&gt;(A21taxstdlife+$E745),((Input!$J$163+Input!$J$129)*$J$7)-SUM($J745:M745),((Input!$J$163+Input!$J$129)*$J$7)/A21taxstdlife))</f>
        <v>0</v>
      </c>
      <c r="O745" s="168">
        <f>IF(A21taxstdlife="n/a","n/a",IF(O$3&gt;(A21taxstdlife+$E745),((Input!$J$163+Input!$J$129)*$J$7)-SUM($J745:N745),((Input!$J$163+Input!$J$129)*$J$7)/A21taxstdlife))</f>
        <v>0</v>
      </c>
      <c r="P745" s="168">
        <f>IF(A21taxstdlife="n/a","n/a",IF(P$3&gt;(A21taxstdlife+$E745),((Input!$J$163+Input!$J$129)*$J$7)-SUM($J745:O745),((Input!$J$163+Input!$J$129)*$J$7)/A21taxstdlife))</f>
        <v>0</v>
      </c>
      <c r="Q745" s="168">
        <f>IF(A21taxstdlife="n/a","n/a",IF(Q$3&gt;(A21taxstdlife+$E745),((Input!$J$163+Input!$J$129)*$J$7)-SUM($J745:P745),((Input!$J$163+Input!$J$129)*$J$7)/A21taxstdlife))</f>
        <v>0</v>
      </c>
      <c r="R745" s="168">
        <f>IF(A21taxstdlife="n/a","n/a",IF(R$3&gt;(A21taxstdlife+$E745),((Input!$J$163+Input!$J$129)*$J$7)-SUM($J745:Q745),((Input!$J$163+Input!$J$129)*$J$7)/A21taxstdlife))</f>
        <v>0</v>
      </c>
      <c r="S745" s="168">
        <f>IF(A21taxstdlife="n/a","n/a",IF(S$3&gt;(A21taxstdlife+$E745),((Input!$J$163+Input!$J$129)*$J$7)-SUM($J745:R745),((Input!$J$163+Input!$J$129)*$J$7)/A21taxstdlife))</f>
        <v>0</v>
      </c>
      <c r="T745" s="168">
        <f>IF(A21taxstdlife="n/a","n/a",IF(T$3&gt;(A21taxstdlife+$E745),((Input!$J$163+Input!$J$129)*$J$7)-SUM($J745:S745),((Input!$J$163+Input!$J$129)*$J$7)/A21taxstdlife))</f>
        <v>0</v>
      </c>
      <c r="U745" s="168">
        <f>IF(A21taxstdlife="n/a","n/a",IF(U$3&gt;(A21taxstdlife+$E745),((Input!$J$163+Input!$J$129)*$J$7)-SUM($J745:T745),((Input!$J$163+Input!$J$129)*$J$7)/A21taxstdlife))</f>
        <v>0</v>
      </c>
      <c r="V745" s="168">
        <f>IF(A21taxstdlife="n/a","n/a",IF(V$3&gt;(A21taxstdlife+$E745),((Input!$J$163+Input!$J$129)*$J$7)-SUM($J745:U745),((Input!$J$163+Input!$J$129)*$J$7)/A21taxstdlife))</f>
        <v>0</v>
      </c>
      <c r="W745" s="168">
        <f>IF(A21taxstdlife="n/a","n/a",IF(W$3&gt;(A21taxstdlife+$E745),((Input!$J$163+Input!$J$129)*$J$7)-SUM($J745:V745),((Input!$J$163+Input!$J$129)*$J$7)/A21taxstdlife))</f>
        <v>0</v>
      </c>
      <c r="X745" s="168">
        <f>IF(A21taxstdlife="n/a","n/a",IF(X$3&gt;(A21taxstdlife+$E745),((Input!$J$163+Input!$J$129)*$J$7)-SUM($J745:W745),((Input!$J$163+Input!$J$129)*$J$7)/A21taxstdlife))</f>
        <v>0</v>
      </c>
      <c r="Y745" s="168">
        <f>IF(A21taxstdlife="n/a","n/a",IF(Y$3&gt;(A21taxstdlife+$E745),((Input!$J$163+Input!$J$129)*$J$7)-SUM($J745:X745),((Input!$J$163+Input!$J$129)*$J$7)/A21taxstdlife))</f>
        <v>0</v>
      </c>
      <c r="Z745" s="168">
        <f>IF(A21taxstdlife="n/a","n/a",IF(Z$3&gt;(A21taxstdlife+$E745),((Input!$J$163+Input!$J$129)*$J$7)-SUM($J745:Y745),((Input!$J$163+Input!$J$129)*$J$7)/A21taxstdlife))</f>
        <v>0</v>
      </c>
      <c r="AA745" s="168">
        <f>IF(A21taxstdlife="n/a","n/a",IF(AA$3&gt;(A21taxstdlife+$E745),((Input!$J$163+Input!$J$129)*$J$7)-SUM($J745:Z745),((Input!$J$163+Input!$J$129)*$J$7)/A21taxstdlife))</f>
        <v>0</v>
      </c>
      <c r="AB745" s="168">
        <f>IF(A21taxstdlife="n/a","n/a",IF(AB$3&gt;(A21taxstdlife+$E745),((Input!$J$163+Input!$J$129)*$J$7)-SUM($J745:AA745),((Input!$J$163+Input!$J$129)*$J$7)/A21taxstdlife))</f>
        <v>0</v>
      </c>
      <c r="AC745" s="168">
        <f>IF(A21taxstdlife="n/a","n/a",IF(AC$3&gt;(A21taxstdlife+$E745),((Input!$J$163+Input!$J$129)*$J$7)-SUM($J745:AB745),((Input!$J$163+Input!$J$129)*$J$7)/A21taxstdlife))</f>
        <v>0</v>
      </c>
      <c r="AD745" s="168">
        <f>IF(A21taxstdlife="n/a","n/a",IF(AD$3&gt;(A21taxstdlife+$E745),((Input!$J$163+Input!$J$129)*$J$7)-SUM($J745:AC745),((Input!$J$163+Input!$J$129)*$J$7)/A21taxstdlife))</f>
        <v>0</v>
      </c>
      <c r="AE745" s="168">
        <f>IF(A21taxstdlife="n/a","n/a",IF(AE$3&gt;(A21taxstdlife+$E745),((Input!$J$163+Input!$J$129)*$J$7)-SUM($J745:AD745),((Input!$J$163+Input!$J$129)*$J$7)/A21taxstdlife))</f>
        <v>0</v>
      </c>
      <c r="AF745" s="168">
        <f>IF(A21taxstdlife="n/a","n/a",IF(AF$3&gt;(A21taxstdlife+$E745),((Input!$J$163+Input!$J$129)*$J$7)-SUM($J745:AE745),((Input!$J$163+Input!$J$129)*$J$7)/A21taxstdlife))</f>
        <v>0</v>
      </c>
      <c r="AG745" s="168">
        <f>IF(A21taxstdlife="n/a","n/a",IF(AG$3&gt;(A21taxstdlife+$E745),((Input!$J$163+Input!$J$129)*$J$7)-SUM($J745:AF745),((Input!$J$163+Input!$J$129)*$J$7)/A21taxstdlife))</f>
        <v>0</v>
      </c>
      <c r="AH745" s="168">
        <f>IF(A21taxstdlife="n/a","n/a",IF(AH$3&gt;(A21taxstdlife+$E745),((Input!$J$163+Input!$J$129)*$J$7)-SUM($J745:AG745),((Input!$J$163+Input!$J$129)*$J$7)/A21taxstdlife))</f>
        <v>0</v>
      </c>
      <c r="AI745" s="168">
        <f>IF(A21taxstdlife="n/a","n/a",IF(AI$3&gt;(A21taxstdlife+$E745),((Input!$J$163+Input!$J$129)*$J$7)-SUM($J745:AH745),((Input!$J$163+Input!$J$129)*$J$7)/A21taxstdlife))</f>
        <v>0</v>
      </c>
      <c r="AJ745" s="168">
        <f>IF(A21taxstdlife="n/a","n/a",IF(AJ$3&gt;(A21taxstdlife+$E745),((Input!$J$163+Input!$J$129)*$J$7)-SUM($J745:AI745),((Input!$J$163+Input!$J$129)*$J$7)/A21taxstdlife))</f>
        <v>0</v>
      </c>
      <c r="AK745" s="168">
        <f>IF(A21taxstdlife="n/a","n/a",IF(AK$3&gt;(A21taxstdlife+$E745),((Input!$J$163+Input!$J$129)*$J$7)-SUM($J745:AJ745),((Input!$J$163+Input!$J$129)*$J$7)/A21taxstdlife))</f>
        <v>0</v>
      </c>
      <c r="AL745" s="168">
        <f>IF(A21taxstdlife="n/a","n/a",IF(AL$3&gt;(A21taxstdlife+$E745),((Input!$J$163+Input!$J$129)*$J$7)-SUM($J745:AK745),((Input!$J$163+Input!$J$129)*$J$7)/A21taxstdlife))</f>
        <v>0</v>
      </c>
      <c r="AM745" s="168">
        <f>IF(A21taxstdlife="n/a","n/a",IF(AM$3&gt;(A21taxstdlife+$E745),((Input!$J$163+Input!$J$129)*$J$7)-SUM($J745:AL745),((Input!$J$163+Input!$J$129)*$J$7)/A21taxstdlife))</f>
        <v>0</v>
      </c>
      <c r="AN745" s="168">
        <f>IF(A21taxstdlife="n/a","n/a",IF(AN$3&gt;(A21taxstdlife+$E745),((Input!$J$163+Input!$J$129)*$J$7)-SUM($J745:AM745),((Input!$J$163+Input!$J$129)*$J$7)/A21taxstdlife))</f>
        <v>0</v>
      </c>
      <c r="AO745" s="168">
        <f>IF(A21taxstdlife="n/a","n/a",IF(AO$3&gt;(A21taxstdlife+$E745),((Input!$J$163+Input!$J$129)*$J$7)-SUM($J745:AN745),((Input!$J$163+Input!$J$129)*$J$7)/A21taxstdlife))</f>
        <v>0</v>
      </c>
      <c r="AP745" s="168">
        <f>IF(A21taxstdlife="n/a","n/a",IF(AP$3&gt;(A21taxstdlife+$E745),((Input!$J$163+Input!$J$129)*$J$7)-SUM($J745:AO745),((Input!$J$163+Input!$J$129)*$J$7)/A21taxstdlife))</f>
        <v>0</v>
      </c>
      <c r="AQ745" s="168">
        <f>IF(A21taxstdlife="n/a","n/a",IF(AQ$3&gt;(A21taxstdlife+$E745),((Input!$J$163+Input!$J$129)*$J$7)-SUM($J745:AP745),((Input!$J$163+Input!$J$129)*$J$7)/A21taxstdlife))</f>
        <v>0</v>
      </c>
      <c r="AR745" s="168">
        <f>IF(A21taxstdlife="n/a","n/a",IF(AR$3&gt;(A21taxstdlife+$E745),((Input!$J$163+Input!$J$129)*$J$7)-SUM($J745:AQ745),((Input!$J$163+Input!$J$129)*$J$7)/A21taxstdlife))</f>
        <v>0</v>
      </c>
      <c r="AS745" s="168">
        <f>IF(A21taxstdlife="n/a","n/a",IF(AS$3&gt;(A21taxstdlife+$E745),((Input!$J$163+Input!$J$129)*$J$7)-SUM($J745:AR745),((Input!$J$163+Input!$J$129)*$J$7)/A21taxstdlife))</f>
        <v>0</v>
      </c>
      <c r="AT745" s="168">
        <f>IF(A21taxstdlife="n/a","n/a",IF(AT$3&gt;(A21taxstdlife+$E745),((Input!$J$163+Input!$J$129)*$J$7)-SUM($J745:AS745),((Input!$J$163+Input!$J$129)*$J$7)/A21taxstdlife))</f>
        <v>0</v>
      </c>
      <c r="AU745" s="168">
        <f>IF(A21taxstdlife="n/a","n/a",IF(AU$3&gt;(A21taxstdlife+$E745),((Input!$J$163+Input!$J$129)*$J$7)-SUM($J745:AT745),((Input!$J$163+Input!$J$129)*$J$7)/A21taxstdlife))</f>
        <v>0</v>
      </c>
      <c r="AV745" s="168">
        <f>IF(A21taxstdlife="n/a","n/a",IF(AV$3&gt;(A21taxstdlife+$E745),((Input!$J$163+Input!$J$129)*$J$7)-SUM($J745:AU745),((Input!$J$163+Input!$J$129)*$J$7)/A21taxstdlife))</f>
        <v>0</v>
      </c>
      <c r="AW745" s="168">
        <f>IF(A21taxstdlife="n/a","n/a",IF(AW$3&gt;(A21taxstdlife+$E745),((Input!$J$163+Input!$J$129)*$J$7)-SUM($J745:AV745),((Input!$J$163+Input!$J$129)*$J$7)/A21taxstdlife))</f>
        <v>0</v>
      </c>
      <c r="AX745" s="168">
        <f>IF(A21taxstdlife="n/a","n/a",IF(AX$3&gt;(A21taxstdlife+$E745),((Input!$J$163+Input!$J$129)*$J$7)-SUM($J745:AW745),((Input!$J$163+Input!$J$129)*$J$7)/A21taxstdlife))</f>
        <v>0</v>
      </c>
      <c r="AY745" s="168">
        <f>IF(A21taxstdlife="n/a","n/a",IF(AY$3&gt;(A21taxstdlife+$E745),((Input!$J$163+Input!$J$129)*$J$7)-SUM($J745:AX745),((Input!$J$163+Input!$J$129)*$J$7)/A21taxstdlife))</f>
        <v>0</v>
      </c>
      <c r="AZ745" s="168">
        <f>IF(A21taxstdlife="n/a","n/a",IF(AZ$3&gt;(A21taxstdlife+$E745),((Input!$J$163+Input!$J$129)*$J$7)-SUM($J745:AY745),((Input!$J$163+Input!$J$129)*$J$7)/A21taxstdlife))</f>
        <v>0</v>
      </c>
      <c r="BA745" s="168">
        <f>IF(A21taxstdlife="n/a","n/a",IF(BA$3&gt;(A21taxstdlife+$E745),((Input!$J$163+Input!$J$129)*$J$7)-SUM($J745:AZ745),((Input!$J$163+Input!$J$129)*$J$7)/A21taxstdlife))</f>
        <v>0</v>
      </c>
      <c r="BB745" s="168">
        <f>IF(A21taxstdlife="n/a","n/a",IF(BB$3&gt;(A21taxstdlife+$E745),((Input!$J$163+Input!$J$129)*$J$7)-SUM($J745:BA745),((Input!$J$163+Input!$J$129)*$J$7)/A21taxstdlife))</f>
        <v>0</v>
      </c>
      <c r="BC745" s="168">
        <f>IF(A21taxstdlife="n/a","n/a",IF(BC$3&gt;(A21taxstdlife+$E745),((Input!$J$163+Input!$J$129)*$J$7)-SUM($J745:BB745),((Input!$J$163+Input!$J$129)*$J$7)/A21taxstdlife))</f>
        <v>0</v>
      </c>
      <c r="BD745" s="168">
        <f>IF(A21taxstdlife="n/a","n/a",IF(BD$3&gt;(A21taxstdlife+$E745),((Input!$J$163+Input!$J$129)*$J$7)-SUM($J745:BC745),((Input!$J$163+Input!$J$129)*$J$7)/A21taxstdlife))</f>
        <v>0</v>
      </c>
      <c r="BE745" s="168">
        <f>IF(A21taxstdlife="n/a","n/a",IF(BE$3&gt;(A21taxstdlife+$E745),((Input!$J$163+Input!$J$129)*$J$7)-SUM($J745:BD745),((Input!$J$163+Input!$J$129)*$J$7)/A21taxstdlife))</f>
        <v>0</v>
      </c>
      <c r="BF745" s="168">
        <f>IF(A21taxstdlife="n/a","n/a",IF(BF$3&gt;(A21taxstdlife+$E745),((Input!$J$163+Input!$J$129)*$J$7)-SUM($J745:BE745),((Input!$J$163+Input!$J$129)*$J$7)/A21taxstdlife))</f>
        <v>0</v>
      </c>
      <c r="BG745" s="168">
        <f>IF(A21taxstdlife="n/a","n/a",IF(BG$3&gt;(A21taxstdlife+$E745),((Input!$J$163+Input!$J$129)*$J$7)-SUM($J745:BF745),((Input!$J$163+Input!$J$129)*$J$7)/A21taxstdlife))</f>
        <v>0</v>
      </c>
      <c r="BH745" s="168">
        <f>IF(A21taxstdlife="n/a","n/a",IF(BH$3&gt;(A21taxstdlife+$E745),((Input!$J$163+Input!$J$129)*$J$7)-SUM($J745:BG745),((Input!$J$163+Input!$J$129)*$J$7)/A21taxstdlife))</f>
        <v>0</v>
      </c>
      <c r="BI745" s="168">
        <f>IF(A21taxstdlife="n/a","n/a",IF(BI$3&gt;(A21taxstdlife+$E745),((Input!$J$163+Input!$J$129)*$J$7)-SUM($J745:BH745),((Input!$J$163+Input!$J$129)*$J$7)/A21taxstdlife))</f>
        <v>0</v>
      </c>
      <c r="BJ745" s="20"/>
      <c r="BK745" s="20"/>
      <c r="BL745"/>
      <c r="BM745"/>
      <c r="BN745"/>
      <c r="BO745"/>
      <c r="BP745"/>
      <c r="BQ745"/>
      <c r="BR745"/>
      <c r="BS745"/>
      <c r="BT745"/>
      <c r="BU745"/>
      <c r="BV745"/>
      <c r="BW745"/>
      <c r="BX745"/>
      <c r="BY745"/>
      <c r="BZ745"/>
      <c r="CA745"/>
      <c r="CB745"/>
      <c r="CC745"/>
      <c r="CD745"/>
      <c r="CE745"/>
      <c r="CF745"/>
      <c r="CG745"/>
      <c r="CH745"/>
      <c r="CI745"/>
      <c r="CJ745"/>
      <c r="CK745"/>
      <c r="CL745"/>
      <c r="CM745"/>
      <c r="CN745"/>
      <c r="CO745"/>
      <c r="CP745"/>
      <c r="CQ745"/>
      <c r="CR745"/>
      <c r="CS745"/>
      <c r="CT745"/>
      <c r="CU745"/>
      <c r="CV745"/>
      <c r="CW745"/>
      <c r="CX745"/>
      <c r="CY745"/>
      <c r="CZ745"/>
      <c r="DA745"/>
      <c r="DB745"/>
      <c r="DC745"/>
      <c r="DD745"/>
      <c r="DE745"/>
      <c r="DF745"/>
      <c r="DG745"/>
      <c r="DH745"/>
      <c r="DI745"/>
      <c r="DJ745"/>
      <c r="DK745"/>
      <c r="DL745"/>
      <c r="DM745"/>
      <c r="DN745"/>
      <c r="DO745"/>
      <c r="DP745"/>
      <c r="DQ745"/>
      <c r="DR745"/>
      <c r="DS745"/>
      <c r="DT745"/>
      <c r="DU745"/>
      <c r="DV745"/>
      <c r="DW745"/>
      <c r="DX745"/>
      <c r="DY745"/>
      <c r="DZ745"/>
      <c r="EA745"/>
      <c r="EB745"/>
      <c r="EC745"/>
      <c r="ED745"/>
      <c r="EE745"/>
      <c r="EF745"/>
      <c r="EG745"/>
      <c r="EH745"/>
      <c r="EI745"/>
      <c r="EJ745"/>
      <c r="EK745"/>
      <c r="EL745"/>
      <c r="EM745"/>
      <c r="EN745"/>
      <c r="EO745"/>
      <c r="EP745"/>
      <c r="EQ745"/>
      <c r="ER745"/>
      <c r="ES745"/>
      <c r="ET745"/>
      <c r="EU745"/>
      <c r="EV745"/>
      <c r="EW745"/>
      <c r="EX745"/>
      <c r="EY745"/>
      <c r="EZ745"/>
      <c r="FA745"/>
      <c r="FB745"/>
      <c r="FC745"/>
      <c r="FD745"/>
      <c r="FE745"/>
      <c r="FF745"/>
      <c r="FG745"/>
      <c r="FH745"/>
      <c r="FI745"/>
      <c r="FJ745"/>
      <c r="FK745"/>
      <c r="FL745"/>
      <c r="FM745"/>
      <c r="FN745"/>
      <c r="FO745"/>
      <c r="FP745"/>
      <c r="FQ745"/>
      <c r="FR745"/>
      <c r="FS745"/>
      <c r="FT745"/>
      <c r="FU745"/>
      <c r="FV745"/>
      <c r="FW745"/>
      <c r="FX745"/>
      <c r="FY745"/>
      <c r="FZ745"/>
      <c r="GA745"/>
      <c r="GB745"/>
      <c r="GC745"/>
      <c r="GD745"/>
      <c r="GE745"/>
      <c r="GF745"/>
      <c r="GG745"/>
      <c r="GH745"/>
      <c r="GI745"/>
      <c r="GJ745"/>
      <c r="GK745"/>
      <c r="GL745"/>
      <c r="GM745"/>
      <c r="GN745"/>
      <c r="GO745"/>
      <c r="GP745"/>
      <c r="GQ745"/>
      <c r="GR745"/>
      <c r="GS745"/>
      <c r="GT745"/>
      <c r="GU745"/>
      <c r="GV745"/>
      <c r="GW745"/>
      <c r="GX745"/>
      <c r="GY745"/>
      <c r="GZ745"/>
      <c r="HA745"/>
      <c r="HB745"/>
      <c r="HC745"/>
      <c r="HD745"/>
      <c r="HE745"/>
      <c r="HF745"/>
      <c r="HG745"/>
      <c r="HH745"/>
      <c r="HI745"/>
      <c r="HJ745"/>
      <c r="HK745"/>
      <c r="HL745"/>
      <c r="HM745"/>
      <c r="HN745"/>
      <c r="HO745"/>
      <c r="HP745"/>
      <c r="HQ745"/>
      <c r="HR745"/>
      <c r="HS745"/>
      <c r="HT745"/>
      <c r="HU745"/>
      <c r="HV745"/>
      <c r="HW745"/>
      <c r="HX745"/>
      <c r="HY745"/>
      <c r="HZ745"/>
      <c r="IA745"/>
      <c r="IB745"/>
      <c r="IC745"/>
      <c r="ID745"/>
      <c r="IE745"/>
      <c r="IF745"/>
      <c r="IG745"/>
      <c r="IH745"/>
      <c r="II745"/>
      <c r="IJ745"/>
      <c r="IK745"/>
      <c r="IL745"/>
      <c r="IM745"/>
      <c r="IN745"/>
      <c r="IO745"/>
      <c r="IP745"/>
      <c r="IQ745"/>
      <c r="IR745"/>
      <c r="IS745"/>
      <c r="IT745"/>
      <c r="IU745"/>
      <c r="IV745"/>
    </row>
    <row r="746" spans="1:256" s="5" customFormat="1" hidden="1" outlineLevel="2">
      <c r="A746" s="20"/>
      <c r="B746" s="20"/>
      <c r="C746" s="38"/>
      <c r="D746" s="641"/>
      <c r="E746" s="287">
        <v>5</v>
      </c>
      <c r="F746" s="40"/>
      <c r="G746" s="313"/>
      <c r="H746" s="315"/>
      <c r="I746" s="315"/>
      <c r="J746" s="315"/>
      <c r="K746" s="314"/>
      <c r="L746" s="168">
        <f>IF(A21taxstdlife="n/a","n/a",IF(L$3&gt;(A21taxstdlife+$E746),((Input!$K$163+Input!$K$129)*$K$7)-SUM($K746:K746),((Input!$K$163+Input!$K$129)*$K$7)/A21taxstdlife))</f>
        <v>0</v>
      </c>
      <c r="M746" s="168">
        <f>IF(A21taxstdlife="n/a","n/a",IF(M$3&gt;(A21taxstdlife+$E746),((Input!$K$163+Input!$K$129)*$K$7)-SUM($K746:L746),((Input!$K$163+Input!$K$129)*$K$7)/A21taxstdlife))</f>
        <v>0</v>
      </c>
      <c r="N746" s="168">
        <f>IF(A21taxstdlife="n/a","n/a",IF(N$3&gt;(A21taxstdlife+$E746),((Input!$K$163+Input!$K$129)*$K$7)-SUM($K746:M746),((Input!$K$163+Input!$K$129)*$K$7)/A21taxstdlife))</f>
        <v>0</v>
      </c>
      <c r="O746" s="168">
        <f>IF(A21taxstdlife="n/a","n/a",IF(O$3&gt;(A21taxstdlife+$E746),((Input!$K$163+Input!$K$129)*$K$7)-SUM($K746:N746),((Input!$K$163+Input!$K$129)*$K$7)/A21taxstdlife))</f>
        <v>0</v>
      </c>
      <c r="P746" s="168">
        <f>IF(A21taxstdlife="n/a","n/a",IF(P$3&gt;(A21taxstdlife+$E746),((Input!$K$163+Input!$K$129)*$K$7)-SUM($K746:O746),((Input!$K$163+Input!$K$129)*$K$7)/A21taxstdlife))</f>
        <v>0</v>
      </c>
      <c r="Q746" s="168">
        <f>IF(A21taxstdlife="n/a","n/a",IF(Q$3&gt;(A21taxstdlife+$E746),((Input!$K$163+Input!$K$129)*$K$7)-SUM($K746:P746),((Input!$K$163+Input!$K$129)*$K$7)/A21taxstdlife))</f>
        <v>0</v>
      </c>
      <c r="R746" s="168">
        <f>IF(A21taxstdlife="n/a","n/a",IF(R$3&gt;(A21taxstdlife+$E746),((Input!$K$163+Input!$K$129)*$K$7)-SUM($K746:Q746),((Input!$K$163+Input!$K$129)*$K$7)/A21taxstdlife))</f>
        <v>0</v>
      </c>
      <c r="S746" s="168">
        <f>IF(A21taxstdlife="n/a","n/a",IF(S$3&gt;(A21taxstdlife+$E746),((Input!$K$163+Input!$K$129)*$K$7)-SUM($K746:R746),((Input!$K$163+Input!$K$129)*$K$7)/A21taxstdlife))</f>
        <v>0</v>
      </c>
      <c r="T746" s="168">
        <f>IF(A21taxstdlife="n/a","n/a",IF(T$3&gt;(A21taxstdlife+$E746),((Input!$K$163+Input!$K$129)*$K$7)-SUM($K746:S746),((Input!$K$163+Input!$K$129)*$K$7)/A21taxstdlife))</f>
        <v>0</v>
      </c>
      <c r="U746" s="168">
        <f>IF(A21taxstdlife="n/a","n/a",IF(U$3&gt;(A21taxstdlife+$E746),((Input!$K$163+Input!$K$129)*$K$7)-SUM($K746:T746),((Input!$K$163+Input!$K$129)*$K$7)/A21taxstdlife))</f>
        <v>0</v>
      </c>
      <c r="V746" s="168">
        <f>IF(A21taxstdlife="n/a","n/a",IF(V$3&gt;(A21taxstdlife+$E746),((Input!$K$163+Input!$K$129)*$K$7)-SUM($K746:U746),((Input!$K$163+Input!$K$129)*$K$7)/A21taxstdlife))</f>
        <v>0</v>
      </c>
      <c r="W746" s="168">
        <f>IF(A21taxstdlife="n/a","n/a",IF(W$3&gt;(A21taxstdlife+$E746),((Input!$K$163+Input!$K$129)*$K$7)-SUM($K746:V746),((Input!$K$163+Input!$K$129)*$K$7)/A21taxstdlife))</f>
        <v>0</v>
      </c>
      <c r="X746" s="168">
        <f>IF(A21taxstdlife="n/a","n/a",IF(X$3&gt;(A21taxstdlife+$E746),((Input!$K$163+Input!$K$129)*$K$7)-SUM($K746:W746),((Input!$K$163+Input!$K$129)*$K$7)/A21taxstdlife))</f>
        <v>0</v>
      </c>
      <c r="Y746" s="168">
        <f>IF(A21taxstdlife="n/a","n/a",IF(Y$3&gt;(A21taxstdlife+$E746),((Input!$K$163+Input!$K$129)*$K$7)-SUM($K746:X746),((Input!$K$163+Input!$K$129)*$K$7)/A21taxstdlife))</f>
        <v>0</v>
      </c>
      <c r="Z746" s="168">
        <f>IF(A21taxstdlife="n/a","n/a",IF(Z$3&gt;(A21taxstdlife+$E746),((Input!$K$163+Input!$K$129)*$K$7)-SUM($K746:Y746),((Input!$K$163+Input!$K$129)*$K$7)/A21taxstdlife))</f>
        <v>0</v>
      </c>
      <c r="AA746" s="168">
        <f>IF(A21taxstdlife="n/a","n/a",IF(AA$3&gt;(A21taxstdlife+$E746),((Input!$K$163+Input!$K$129)*$K$7)-SUM($K746:Z746),((Input!$K$163+Input!$K$129)*$K$7)/A21taxstdlife))</f>
        <v>0</v>
      </c>
      <c r="AB746" s="168">
        <f>IF(A21taxstdlife="n/a","n/a",IF(AB$3&gt;(A21taxstdlife+$E746),((Input!$K$163+Input!$K$129)*$K$7)-SUM($K746:AA746),((Input!$K$163+Input!$K$129)*$K$7)/A21taxstdlife))</f>
        <v>0</v>
      </c>
      <c r="AC746" s="168">
        <f>IF(A21taxstdlife="n/a","n/a",IF(AC$3&gt;(A21taxstdlife+$E746),((Input!$K$163+Input!$K$129)*$K$7)-SUM($K746:AB746),((Input!$K$163+Input!$K$129)*$K$7)/A21taxstdlife))</f>
        <v>0</v>
      </c>
      <c r="AD746" s="168">
        <f>IF(A21taxstdlife="n/a","n/a",IF(AD$3&gt;(A21taxstdlife+$E746),((Input!$K$163+Input!$K$129)*$K$7)-SUM($K746:AC746),((Input!$K$163+Input!$K$129)*$K$7)/A21taxstdlife))</f>
        <v>0</v>
      </c>
      <c r="AE746" s="168">
        <f>IF(A21taxstdlife="n/a","n/a",IF(AE$3&gt;(A21taxstdlife+$E746),((Input!$K$163+Input!$K$129)*$K$7)-SUM($K746:AD746),((Input!$K$163+Input!$K$129)*$K$7)/A21taxstdlife))</f>
        <v>0</v>
      </c>
      <c r="AF746" s="168">
        <f>IF(A21taxstdlife="n/a","n/a",IF(AF$3&gt;(A21taxstdlife+$E746),((Input!$K$163+Input!$K$129)*$K$7)-SUM($K746:AE746),((Input!$K$163+Input!$K$129)*$K$7)/A21taxstdlife))</f>
        <v>0</v>
      </c>
      <c r="AG746" s="168">
        <f>IF(A21taxstdlife="n/a","n/a",IF(AG$3&gt;(A21taxstdlife+$E746),((Input!$K$163+Input!$K$129)*$K$7)-SUM($K746:AF746),((Input!$K$163+Input!$K$129)*$K$7)/A21taxstdlife))</f>
        <v>0</v>
      </c>
      <c r="AH746" s="168">
        <f>IF(A21taxstdlife="n/a","n/a",IF(AH$3&gt;(A21taxstdlife+$E746),((Input!$K$163+Input!$K$129)*$K$7)-SUM($K746:AG746),((Input!$K$163+Input!$K$129)*$K$7)/A21taxstdlife))</f>
        <v>0</v>
      </c>
      <c r="AI746" s="168">
        <f>IF(A21taxstdlife="n/a","n/a",IF(AI$3&gt;(A21taxstdlife+$E746),((Input!$K$163+Input!$K$129)*$K$7)-SUM($K746:AH746),((Input!$K$163+Input!$K$129)*$K$7)/A21taxstdlife))</f>
        <v>0</v>
      </c>
      <c r="AJ746" s="168">
        <f>IF(A21taxstdlife="n/a","n/a",IF(AJ$3&gt;(A21taxstdlife+$E746),((Input!$K$163+Input!$K$129)*$K$7)-SUM($K746:AI746),((Input!$K$163+Input!$K$129)*$K$7)/A21taxstdlife))</f>
        <v>0</v>
      </c>
      <c r="AK746" s="168">
        <f>IF(A21taxstdlife="n/a","n/a",IF(AK$3&gt;(A21taxstdlife+$E746),((Input!$K$163+Input!$K$129)*$K$7)-SUM($K746:AJ746),((Input!$K$163+Input!$K$129)*$K$7)/A21taxstdlife))</f>
        <v>0</v>
      </c>
      <c r="AL746" s="168">
        <f>IF(A21taxstdlife="n/a","n/a",IF(AL$3&gt;(A21taxstdlife+$E746),((Input!$K$163+Input!$K$129)*$K$7)-SUM($K746:AK746),((Input!$K$163+Input!$K$129)*$K$7)/A21taxstdlife))</f>
        <v>0</v>
      </c>
      <c r="AM746" s="168">
        <f>IF(A21taxstdlife="n/a","n/a",IF(AM$3&gt;(A21taxstdlife+$E746),((Input!$K$163+Input!$K$129)*$K$7)-SUM($K746:AL746),((Input!$K$163+Input!$K$129)*$K$7)/A21taxstdlife))</f>
        <v>0</v>
      </c>
      <c r="AN746" s="168">
        <f>IF(A21taxstdlife="n/a","n/a",IF(AN$3&gt;(A21taxstdlife+$E746),((Input!$K$163+Input!$K$129)*$K$7)-SUM($K746:AM746),((Input!$K$163+Input!$K$129)*$K$7)/A21taxstdlife))</f>
        <v>0</v>
      </c>
      <c r="AO746" s="168">
        <f>IF(A21taxstdlife="n/a","n/a",IF(AO$3&gt;(A21taxstdlife+$E746),((Input!$K$163+Input!$K$129)*$K$7)-SUM($K746:AN746),((Input!$K$163+Input!$K$129)*$K$7)/A21taxstdlife))</f>
        <v>0</v>
      </c>
      <c r="AP746" s="168">
        <f>IF(A21taxstdlife="n/a","n/a",IF(AP$3&gt;(A21taxstdlife+$E746),((Input!$K$163+Input!$K$129)*$K$7)-SUM($K746:AO746),((Input!$K$163+Input!$K$129)*$K$7)/A21taxstdlife))</f>
        <v>0</v>
      </c>
      <c r="AQ746" s="168">
        <f>IF(A21taxstdlife="n/a","n/a",IF(AQ$3&gt;(A21taxstdlife+$E746),((Input!$K$163+Input!$K$129)*$K$7)-SUM($K746:AP746),((Input!$K$163+Input!$K$129)*$K$7)/A21taxstdlife))</f>
        <v>0</v>
      </c>
      <c r="AR746" s="168">
        <f>IF(A21taxstdlife="n/a","n/a",IF(AR$3&gt;(A21taxstdlife+$E746),((Input!$K$163+Input!$K$129)*$K$7)-SUM($K746:AQ746),((Input!$K$163+Input!$K$129)*$K$7)/A21taxstdlife))</f>
        <v>0</v>
      </c>
      <c r="AS746" s="168">
        <f>IF(A21taxstdlife="n/a","n/a",IF(AS$3&gt;(A21taxstdlife+$E746),((Input!$K$163+Input!$K$129)*$K$7)-SUM($K746:AR746),((Input!$K$163+Input!$K$129)*$K$7)/A21taxstdlife))</f>
        <v>0</v>
      </c>
      <c r="AT746" s="168">
        <f>IF(A21taxstdlife="n/a","n/a",IF(AT$3&gt;(A21taxstdlife+$E746),((Input!$K$163+Input!$K$129)*$K$7)-SUM($K746:AS746),((Input!$K$163+Input!$K$129)*$K$7)/A21taxstdlife))</f>
        <v>0</v>
      </c>
      <c r="AU746" s="168">
        <f>IF(A21taxstdlife="n/a","n/a",IF(AU$3&gt;(A21taxstdlife+$E746),((Input!$K$163+Input!$K$129)*$K$7)-SUM($K746:AT746),((Input!$K$163+Input!$K$129)*$K$7)/A21taxstdlife))</f>
        <v>0</v>
      </c>
      <c r="AV746" s="168">
        <f>IF(A21taxstdlife="n/a","n/a",IF(AV$3&gt;(A21taxstdlife+$E746),((Input!$K$163+Input!$K$129)*$K$7)-SUM($K746:AU746),((Input!$K$163+Input!$K$129)*$K$7)/A21taxstdlife))</f>
        <v>0</v>
      </c>
      <c r="AW746" s="168">
        <f>IF(A21taxstdlife="n/a","n/a",IF(AW$3&gt;(A21taxstdlife+$E746),((Input!$K$163+Input!$K$129)*$K$7)-SUM($K746:AV746),((Input!$K$163+Input!$K$129)*$K$7)/A21taxstdlife))</f>
        <v>0</v>
      </c>
      <c r="AX746" s="168">
        <f>IF(A21taxstdlife="n/a","n/a",IF(AX$3&gt;(A21taxstdlife+$E746),((Input!$K$163+Input!$K$129)*$K$7)-SUM($K746:AW746),((Input!$K$163+Input!$K$129)*$K$7)/A21taxstdlife))</f>
        <v>0</v>
      </c>
      <c r="AY746" s="168">
        <f>IF(A21taxstdlife="n/a","n/a",IF(AY$3&gt;(A21taxstdlife+$E746),((Input!$K$163+Input!$K$129)*$K$7)-SUM($K746:AX746),((Input!$K$163+Input!$K$129)*$K$7)/A21taxstdlife))</f>
        <v>0</v>
      </c>
      <c r="AZ746" s="168">
        <f>IF(A21taxstdlife="n/a","n/a",IF(AZ$3&gt;(A21taxstdlife+$E746),((Input!$K$163+Input!$K$129)*$K$7)-SUM($K746:AY746),((Input!$K$163+Input!$K$129)*$K$7)/A21taxstdlife))</f>
        <v>0</v>
      </c>
      <c r="BA746" s="168">
        <f>IF(A21taxstdlife="n/a","n/a",IF(BA$3&gt;(A21taxstdlife+$E746),((Input!$K$163+Input!$K$129)*$K$7)-SUM($K746:AZ746),((Input!$K$163+Input!$K$129)*$K$7)/A21taxstdlife))</f>
        <v>0</v>
      </c>
      <c r="BB746" s="168">
        <f>IF(A21taxstdlife="n/a","n/a",IF(BB$3&gt;(A21taxstdlife+$E746),((Input!$K$163+Input!$K$129)*$K$7)-SUM($K746:BA746),((Input!$K$163+Input!$K$129)*$K$7)/A21taxstdlife))</f>
        <v>0</v>
      </c>
      <c r="BC746" s="168">
        <f>IF(A21taxstdlife="n/a","n/a",IF(BC$3&gt;(A21taxstdlife+$E746),((Input!$K$163+Input!$K$129)*$K$7)-SUM($K746:BB746),((Input!$K$163+Input!$K$129)*$K$7)/A21taxstdlife))</f>
        <v>0</v>
      </c>
      <c r="BD746" s="168">
        <f>IF(A21taxstdlife="n/a","n/a",IF(BD$3&gt;(A21taxstdlife+$E746),((Input!$K$163+Input!$K$129)*$K$7)-SUM($K746:BC746),((Input!$K$163+Input!$K$129)*$K$7)/A21taxstdlife))</f>
        <v>0</v>
      </c>
      <c r="BE746" s="168">
        <f>IF(A21taxstdlife="n/a","n/a",IF(BE$3&gt;(A21taxstdlife+$E746),((Input!$K$163+Input!$K$129)*$K$7)-SUM($K746:BD746),((Input!$K$163+Input!$K$129)*$K$7)/A21taxstdlife))</f>
        <v>0</v>
      </c>
      <c r="BF746" s="168">
        <f>IF(A21taxstdlife="n/a","n/a",IF(BF$3&gt;(A21taxstdlife+$E746),((Input!$K$163+Input!$K$129)*$K$7)-SUM($K746:BE746),((Input!$K$163+Input!$K$129)*$K$7)/A21taxstdlife))</f>
        <v>0</v>
      </c>
      <c r="BG746" s="168">
        <f>IF(A21taxstdlife="n/a","n/a",IF(BG$3&gt;(A21taxstdlife+$E746),((Input!$K$163+Input!$K$129)*$K$7)-SUM($K746:BF746),((Input!$K$163+Input!$K$129)*$K$7)/A21taxstdlife))</f>
        <v>0</v>
      </c>
      <c r="BH746" s="168">
        <f>IF(A21taxstdlife="n/a","n/a",IF(BH$3&gt;(A21taxstdlife+$E746),((Input!$K$163+Input!$K$129)*$K$7)-SUM($K746:BG746),((Input!$K$163+Input!$K$129)*$K$7)/A21taxstdlife))</f>
        <v>0</v>
      </c>
      <c r="BI746" s="168">
        <f>IF(A21taxstdlife="n/a","n/a",IF(BI$3&gt;(A21taxstdlife+$E746),((Input!$K$163+Input!$K$129)*$K$7)-SUM($K746:BH746),((Input!$K$163+Input!$K$129)*$K$7)/A21taxstdlife))</f>
        <v>0</v>
      </c>
      <c r="BJ746" s="20"/>
      <c r="BK746" s="20"/>
      <c r="BL746"/>
      <c r="BM746"/>
      <c r="BN746"/>
      <c r="BO746"/>
      <c r="BP746"/>
      <c r="BQ746"/>
      <c r="BR746"/>
      <c r="BS746"/>
      <c r="BT746"/>
      <c r="BU746"/>
      <c r="BV746"/>
      <c r="BW746"/>
      <c r="BX746"/>
      <c r="BY746"/>
      <c r="BZ746"/>
      <c r="CA746"/>
      <c r="CB746"/>
      <c r="CC746"/>
      <c r="CD746"/>
      <c r="CE746"/>
      <c r="CF746"/>
      <c r="CG746"/>
      <c r="CH746"/>
      <c r="CI746"/>
      <c r="CJ746"/>
      <c r="CK746"/>
      <c r="CL746"/>
      <c r="CM746"/>
      <c r="CN746"/>
      <c r="CO746"/>
      <c r="CP746"/>
      <c r="CQ746"/>
      <c r="CR746"/>
      <c r="CS746"/>
      <c r="CT746"/>
      <c r="CU746"/>
      <c r="CV746"/>
      <c r="CW746"/>
      <c r="CX746"/>
      <c r="CY746"/>
      <c r="CZ746"/>
      <c r="DA746"/>
      <c r="DB746"/>
      <c r="DC746"/>
      <c r="DD746"/>
      <c r="DE746"/>
      <c r="DF746"/>
      <c r="DG746"/>
      <c r="DH746"/>
      <c r="DI746"/>
      <c r="DJ746"/>
      <c r="DK746"/>
      <c r="DL746"/>
      <c r="DM746"/>
      <c r="DN746"/>
      <c r="DO746"/>
      <c r="DP746"/>
      <c r="DQ746"/>
      <c r="DR746"/>
      <c r="DS746"/>
      <c r="DT746"/>
      <c r="DU746"/>
      <c r="DV746"/>
      <c r="DW746"/>
      <c r="DX746"/>
      <c r="DY746"/>
      <c r="DZ746"/>
      <c r="EA746"/>
      <c r="EB746"/>
      <c r="EC746"/>
      <c r="ED746"/>
      <c r="EE746"/>
      <c r="EF746"/>
      <c r="EG746"/>
      <c r="EH746"/>
      <c r="EI746"/>
      <c r="EJ746"/>
      <c r="EK746"/>
      <c r="EL746"/>
      <c r="EM746"/>
      <c r="EN746"/>
      <c r="EO746"/>
      <c r="EP746"/>
      <c r="EQ746"/>
      <c r="ER746"/>
      <c r="ES746"/>
      <c r="ET746"/>
      <c r="EU746"/>
      <c r="EV746"/>
      <c r="EW746"/>
      <c r="EX746"/>
      <c r="EY746"/>
      <c r="EZ746"/>
      <c r="FA746"/>
      <c r="FB746"/>
      <c r="FC746"/>
      <c r="FD746"/>
      <c r="FE746"/>
      <c r="FF746"/>
      <c r="FG746"/>
      <c r="FH746"/>
      <c r="FI746"/>
      <c r="FJ746"/>
      <c r="FK746"/>
      <c r="FL746"/>
      <c r="FM746"/>
      <c r="FN746"/>
      <c r="FO746"/>
      <c r="FP746"/>
      <c r="FQ746"/>
      <c r="FR746"/>
      <c r="FS746"/>
      <c r="FT746"/>
      <c r="FU746"/>
      <c r="FV746"/>
      <c r="FW746"/>
      <c r="FX746"/>
      <c r="FY746"/>
      <c r="FZ746"/>
      <c r="GA746"/>
      <c r="GB746"/>
      <c r="GC746"/>
      <c r="GD746"/>
      <c r="GE746"/>
      <c r="GF746"/>
      <c r="GG746"/>
      <c r="GH746"/>
      <c r="GI746"/>
      <c r="GJ746"/>
      <c r="GK746"/>
      <c r="GL746"/>
      <c r="GM746"/>
      <c r="GN746"/>
      <c r="GO746"/>
      <c r="GP746"/>
      <c r="GQ746"/>
      <c r="GR746"/>
      <c r="GS746"/>
      <c r="GT746"/>
      <c r="GU746"/>
      <c r="GV746"/>
      <c r="GW746"/>
      <c r="GX746"/>
      <c r="GY746"/>
      <c r="GZ746"/>
      <c r="HA746"/>
      <c r="HB746"/>
      <c r="HC746"/>
      <c r="HD746"/>
      <c r="HE746"/>
      <c r="HF746"/>
      <c r="HG746"/>
      <c r="HH746"/>
      <c r="HI746"/>
      <c r="HJ746"/>
      <c r="HK746"/>
      <c r="HL746"/>
      <c r="HM746"/>
      <c r="HN746"/>
      <c r="HO746"/>
      <c r="HP746"/>
      <c r="HQ746"/>
      <c r="HR746"/>
      <c r="HS746"/>
      <c r="HT746"/>
      <c r="HU746"/>
      <c r="HV746"/>
      <c r="HW746"/>
      <c r="HX746"/>
      <c r="HY746"/>
      <c r="HZ746"/>
      <c r="IA746"/>
      <c r="IB746"/>
      <c r="IC746"/>
      <c r="ID746"/>
      <c r="IE746"/>
      <c r="IF746"/>
      <c r="IG746"/>
      <c r="IH746"/>
      <c r="II746"/>
      <c r="IJ746"/>
      <c r="IK746"/>
      <c r="IL746"/>
      <c r="IM746"/>
      <c r="IN746"/>
      <c r="IO746"/>
      <c r="IP746"/>
      <c r="IQ746"/>
      <c r="IR746"/>
      <c r="IS746"/>
      <c r="IT746"/>
      <c r="IU746"/>
      <c r="IV746"/>
    </row>
    <row r="747" spans="1:256" s="5" customFormat="1" hidden="1" outlineLevel="2">
      <c r="A747" s="20"/>
      <c r="B747" s="20"/>
      <c r="C747" s="38"/>
      <c r="D747" s="641"/>
      <c r="E747" s="287">
        <v>6</v>
      </c>
      <c r="F747" s="40"/>
      <c r="G747" s="313"/>
      <c r="H747" s="315"/>
      <c r="I747" s="315"/>
      <c r="J747" s="315"/>
      <c r="K747" s="315"/>
      <c r="L747" s="314"/>
      <c r="M747" s="168">
        <f>IF(A21taxstdlife="n/a","n/a",IF(M$3&gt;(A21taxstdlife+$E747),((Input!$L$163+Input!$L$129)*$L$7)-SUM($L747:L747),((Input!$L$163+Input!$L$129)*$L$7)/A21taxstdlife))</f>
        <v>0</v>
      </c>
      <c r="N747" s="168">
        <f>IF(A21taxstdlife="n/a","n/a",IF(N$3&gt;(A21taxstdlife+$E747),((Input!$L$163+Input!$L$129)*$L$7)-SUM($L747:M747),((Input!$L$163+Input!$L$129)*$L$7)/A21taxstdlife))</f>
        <v>0</v>
      </c>
      <c r="O747" s="168">
        <f>IF(A21taxstdlife="n/a","n/a",IF(O$3&gt;(A21taxstdlife+$E747),((Input!$L$163+Input!$L$129)*$L$7)-SUM($L747:N747),((Input!$L$163+Input!$L$129)*$L$7)/A21taxstdlife))</f>
        <v>0</v>
      </c>
      <c r="P747" s="168">
        <f>IF(A21taxstdlife="n/a","n/a",IF(P$3&gt;(A21taxstdlife+$E747),((Input!$L$163+Input!$L$129)*$L$7)-SUM($L747:O747),((Input!$L$163+Input!$L$129)*$L$7)/A21taxstdlife))</f>
        <v>0</v>
      </c>
      <c r="Q747" s="168">
        <f>IF(A21taxstdlife="n/a","n/a",IF(Q$3&gt;(A21taxstdlife+$E747),((Input!$L$163+Input!$L$129)*$L$7)-SUM($L747:P747),((Input!$L$163+Input!$L$129)*$L$7)/A21taxstdlife))</f>
        <v>0</v>
      </c>
      <c r="R747" s="168">
        <f>IF(A21taxstdlife="n/a","n/a",IF(R$3&gt;(A21taxstdlife+$E747),((Input!$L$163+Input!$L$129)*$L$7)-SUM($L747:Q747),((Input!$L$163+Input!$L$129)*$L$7)/A21taxstdlife))</f>
        <v>0</v>
      </c>
      <c r="S747" s="168">
        <f>IF(A21taxstdlife="n/a","n/a",IF(S$3&gt;(A21taxstdlife+$E747),((Input!$L$163+Input!$L$129)*$L$7)-SUM($L747:R747),((Input!$L$163+Input!$L$129)*$L$7)/A21taxstdlife))</f>
        <v>0</v>
      </c>
      <c r="T747" s="168">
        <f>IF(A21taxstdlife="n/a","n/a",IF(T$3&gt;(A21taxstdlife+$E747),((Input!$L$163+Input!$L$129)*$L$7)-SUM($L747:S747),((Input!$L$163+Input!$L$129)*$L$7)/A21taxstdlife))</f>
        <v>0</v>
      </c>
      <c r="U747" s="168">
        <f>IF(A21taxstdlife="n/a","n/a",IF(U$3&gt;(A21taxstdlife+$E747),((Input!$L$163+Input!$L$129)*$L$7)-SUM($L747:T747),((Input!$L$163+Input!$L$129)*$L$7)/A21taxstdlife))</f>
        <v>0</v>
      </c>
      <c r="V747" s="168">
        <f>IF(A21taxstdlife="n/a","n/a",IF(V$3&gt;(A21taxstdlife+$E747),((Input!$L$163+Input!$L$129)*$L$7)-SUM($L747:U747),((Input!$L$163+Input!$L$129)*$L$7)/A21taxstdlife))</f>
        <v>0</v>
      </c>
      <c r="W747" s="168">
        <f>IF(A21taxstdlife="n/a","n/a",IF(W$3&gt;(A21taxstdlife+$E747),((Input!$L$163+Input!$L$129)*$L$7)-SUM($L747:V747),((Input!$L$163+Input!$L$129)*$L$7)/A21taxstdlife))</f>
        <v>0</v>
      </c>
      <c r="X747" s="168">
        <f>IF(A21taxstdlife="n/a","n/a",IF(X$3&gt;(A21taxstdlife+$E747),((Input!$L$163+Input!$L$129)*$L$7)-SUM($L747:W747),((Input!$L$163+Input!$L$129)*$L$7)/A21taxstdlife))</f>
        <v>0</v>
      </c>
      <c r="Y747" s="168">
        <f>IF(A21taxstdlife="n/a","n/a",IF(Y$3&gt;(A21taxstdlife+$E747),((Input!$L$163+Input!$L$129)*$L$7)-SUM($L747:X747),((Input!$L$163+Input!$L$129)*$L$7)/A21taxstdlife))</f>
        <v>0</v>
      </c>
      <c r="Z747" s="168">
        <f>IF(A21taxstdlife="n/a","n/a",IF(Z$3&gt;(A21taxstdlife+$E747),((Input!$L$163+Input!$L$129)*$L$7)-SUM($L747:Y747),((Input!$L$163+Input!$L$129)*$L$7)/A21taxstdlife))</f>
        <v>0</v>
      </c>
      <c r="AA747" s="168">
        <f>IF(A21taxstdlife="n/a","n/a",IF(AA$3&gt;(A21taxstdlife+$E747),((Input!$L$163+Input!$L$129)*$L$7)-SUM($L747:Z747),((Input!$L$163+Input!$L$129)*$L$7)/A21taxstdlife))</f>
        <v>0</v>
      </c>
      <c r="AB747" s="168">
        <f>IF(A21taxstdlife="n/a","n/a",IF(AB$3&gt;(A21taxstdlife+$E747),((Input!$L$163+Input!$L$129)*$L$7)-SUM($L747:AA747),((Input!$L$163+Input!$L$129)*$L$7)/A21taxstdlife))</f>
        <v>0</v>
      </c>
      <c r="AC747" s="168">
        <f>IF(A21taxstdlife="n/a","n/a",IF(AC$3&gt;(A21taxstdlife+$E747),((Input!$L$163+Input!$L$129)*$L$7)-SUM($L747:AB747),((Input!$L$163+Input!$L$129)*$L$7)/A21taxstdlife))</f>
        <v>0</v>
      </c>
      <c r="AD747" s="168">
        <f>IF(A21taxstdlife="n/a","n/a",IF(AD$3&gt;(A21taxstdlife+$E747),((Input!$L$163+Input!$L$129)*$L$7)-SUM($L747:AC747),((Input!$L$163+Input!$L$129)*$L$7)/A21taxstdlife))</f>
        <v>0</v>
      </c>
      <c r="AE747" s="168">
        <f>IF(A21taxstdlife="n/a","n/a",IF(AE$3&gt;(A21taxstdlife+$E747),((Input!$L$163+Input!$L$129)*$L$7)-SUM($L747:AD747),((Input!$L$163+Input!$L$129)*$L$7)/A21taxstdlife))</f>
        <v>0</v>
      </c>
      <c r="AF747" s="168">
        <f>IF(A21taxstdlife="n/a","n/a",IF(AF$3&gt;(A21taxstdlife+$E747),((Input!$L$163+Input!$L$129)*$L$7)-SUM($L747:AE747),((Input!$L$163+Input!$L$129)*$L$7)/A21taxstdlife))</f>
        <v>0</v>
      </c>
      <c r="AG747" s="168">
        <f>IF(A21taxstdlife="n/a","n/a",IF(AG$3&gt;(A21taxstdlife+$E747),((Input!$L$163+Input!$L$129)*$L$7)-SUM($L747:AF747),((Input!$L$163+Input!$L$129)*$L$7)/A21taxstdlife))</f>
        <v>0</v>
      </c>
      <c r="AH747" s="168">
        <f>IF(A21taxstdlife="n/a","n/a",IF(AH$3&gt;(A21taxstdlife+$E747),((Input!$L$163+Input!$L$129)*$L$7)-SUM($L747:AG747),((Input!$L$163+Input!$L$129)*$L$7)/A21taxstdlife))</f>
        <v>0</v>
      </c>
      <c r="AI747" s="168">
        <f>IF(A21taxstdlife="n/a","n/a",IF(AI$3&gt;(A21taxstdlife+$E747),((Input!$L$163+Input!$L$129)*$L$7)-SUM($L747:AH747),((Input!$L$163+Input!$L$129)*$L$7)/A21taxstdlife))</f>
        <v>0</v>
      </c>
      <c r="AJ747" s="168">
        <f>IF(A21taxstdlife="n/a","n/a",IF(AJ$3&gt;(A21taxstdlife+$E747),((Input!$L$163+Input!$L$129)*$L$7)-SUM($L747:AI747),((Input!$L$163+Input!$L$129)*$L$7)/A21taxstdlife))</f>
        <v>0</v>
      </c>
      <c r="AK747" s="168">
        <f>IF(A21taxstdlife="n/a","n/a",IF(AK$3&gt;(A21taxstdlife+$E747),((Input!$L$163+Input!$L$129)*$L$7)-SUM($L747:AJ747),((Input!$L$163+Input!$L$129)*$L$7)/A21taxstdlife))</f>
        <v>0</v>
      </c>
      <c r="AL747" s="168">
        <f>IF(A21taxstdlife="n/a","n/a",IF(AL$3&gt;(A21taxstdlife+$E747),((Input!$L$163+Input!$L$129)*$L$7)-SUM($L747:AK747),((Input!$L$163+Input!$L$129)*$L$7)/A21taxstdlife))</f>
        <v>0</v>
      </c>
      <c r="AM747" s="168">
        <f>IF(A21taxstdlife="n/a","n/a",IF(AM$3&gt;(A21taxstdlife+$E747),((Input!$L$163+Input!$L$129)*$L$7)-SUM($L747:AL747),((Input!$L$163+Input!$L$129)*$L$7)/A21taxstdlife))</f>
        <v>0</v>
      </c>
      <c r="AN747" s="168">
        <f>IF(A21taxstdlife="n/a","n/a",IF(AN$3&gt;(A21taxstdlife+$E747),((Input!$L$163+Input!$L$129)*$L$7)-SUM($L747:AM747),((Input!$L$163+Input!$L$129)*$L$7)/A21taxstdlife))</f>
        <v>0</v>
      </c>
      <c r="AO747" s="168">
        <f>IF(A21taxstdlife="n/a","n/a",IF(AO$3&gt;(A21taxstdlife+$E747),((Input!$L$163+Input!$L$129)*$L$7)-SUM($L747:AN747),((Input!$L$163+Input!$L$129)*$L$7)/A21taxstdlife))</f>
        <v>0</v>
      </c>
      <c r="AP747" s="168">
        <f>IF(A21taxstdlife="n/a","n/a",IF(AP$3&gt;(A21taxstdlife+$E747),((Input!$L$163+Input!$L$129)*$L$7)-SUM($L747:AO747),((Input!$L$163+Input!$L$129)*$L$7)/A21taxstdlife))</f>
        <v>0</v>
      </c>
      <c r="AQ747" s="168">
        <f>IF(A21taxstdlife="n/a","n/a",IF(AQ$3&gt;(A21taxstdlife+$E747),((Input!$L$163+Input!$L$129)*$L$7)-SUM($L747:AP747),((Input!$L$163+Input!$L$129)*$L$7)/A21taxstdlife))</f>
        <v>0</v>
      </c>
      <c r="AR747" s="168">
        <f>IF(A21taxstdlife="n/a","n/a",IF(AR$3&gt;(A21taxstdlife+$E747),((Input!$L$163+Input!$L$129)*$L$7)-SUM($L747:AQ747),((Input!$L$163+Input!$L$129)*$L$7)/A21taxstdlife))</f>
        <v>0</v>
      </c>
      <c r="AS747" s="168">
        <f>IF(A21taxstdlife="n/a","n/a",IF(AS$3&gt;(A21taxstdlife+$E747),((Input!$L$163+Input!$L$129)*$L$7)-SUM($L747:AR747),((Input!$L$163+Input!$L$129)*$L$7)/A21taxstdlife))</f>
        <v>0</v>
      </c>
      <c r="AT747" s="168">
        <f>IF(A21taxstdlife="n/a","n/a",IF(AT$3&gt;(A21taxstdlife+$E747),((Input!$L$163+Input!$L$129)*$L$7)-SUM($L747:AS747),((Input!$L$163+Input!$L$129)*$L$7)/A21taxstdlife))</f>
        <v>0</v>
      </c>
      <c r="AU747" s="168">
        <f>IF(A21taxstdlife="n/a","n/a",IF(AU$3&gt;(A21taxstdlife+$E747),((Input!$L$163+Input!$L$129)*$L$7)-SUM($L747:AT747),((Input!$L$163+Input!$L$129)*$L$7)/A21taxstdlife))</f>
        <v>0</v>
      </c>
      <c r="AV747" s="168">
        <f>IF(A21taxstdlife="n/a","n/a",IF(AV$3&gt;(A21taxstdlife+$E747),((Input!$L$163+Input!$L$129)*$L$7)-SUM($L747:AU747),((Input!$L$163+Input!$L$129)*$L$7)/A21taxstdlife))</f>
        <v>0</v>
      </c>
      <c r="AW747" s="168">
        <f>IF(A21taxstdlife="n/a","n/a",IF(AW$3&gt;(A21taxstdlife+$E747),((Input!$L$163+Input!$L$129)*$L$7)-SUM($L747:AV747),((Input!$L$163+Input!$L$129)*$L$7)/A21taxstdlife))</f>
        <v>0</v>
      </c>
      <c r="AX747" s="168">
        <f>IF(A21taxstdlife="n/a","n/a",IF(AX$3&gt;(A21taxstdlife+$E747),((Input!$L$163+Input!$L$129)*$L$7)-SUM($L747:AW747),((Input!$L$163+Input!$L$129)*$L$7)/A21taxstdlife))</f>
        <v>0</v>
      </c>
      <c r="AY747" s="168">
        <f>IF(A21taxstdlife="n/a","n/a",IF(AY$3&gt;(A21taxstdlife+$E747),((Input!$L$163+Input!$L$129)*$L$7)-SUM($L747:AX747),((Input!$L$163+Input!$L$129)*$L$7)/A21taxstdlife))</f>
        <v>0</v>
      </c>
      <c r="AZ747" s="168">
        <f>IF(A21taxstdlife="n/a","n/a",IF(AZ$3&gt;(A21taxstdlife+$E747),((Input!$L$163+Input!$L$129)*$L$7)-SUM($L747:AY747),((Input!$L$163+Input!$L$129)*$L$7)/A21taxstdlife))</f>
        <v>0</v>
      </c>
      <c r="BA747" s="168">
        <f>IF(A21taxstdlife="n/a","n/a",IF(BA$3&gt;(A21taxstdlife+$E747),((Input!$L$163+Input!$L$129)*$L$7)-SUM($L747:AZ747),((Input!$L$163+Input!$L$129)*$L$7)/A21taxstdlife))</f>
        <v>0</v>
      </c>
      <c r="BB747" s="168">
        <f>IF(A21taxstdlife="n/a","n/a",IF(BB$3&gt;(A21taxstdlife+$E747),((Input!$L$163+Input!$L$129)*$L$7)-SUM($L747:BA747),((Input!$L$163+Input!$L$129)*$L$7)/A21taxstdlife))</f>
        <v>0</v>
      </c>
      <c r="BC747" s="168">
        <f>IF(A21taxstdlife="n/a","n/a",IF(BC$3&gt;(A21taxstdlife+$E747),((Input!$L$163+Input!$L$129)*$L$7)-SUM($L747:BB747),((Input!$L$163+Input!$L$129)*$L$7)/A21taxstdlife))</f>
        <v>0</v>
      </c>
      <c r="BD747" s="168">
        <f>IF(A21taxstdlife="n/a","n/a",IF(BD$3&gt;(A21taxstdlife+$E747),((Input!$L$163+Input!$L$129)*$L$7)-SUM($L747:BC747),((Input!$L$163+Input!$L$129)*$L$7)/A21taxstdlife))</f>
        <v>0</v>
      </c>
      <c r="BE747" s="168">
        <f>IF(A21taxstdlife="n/a","n/a",IF(BE$3&gt;(A21taxstdlife+$E747),((Input!$L$163+Input!$L$129)*$L$7)-SUM($L747:BD747),((Input!$L$163+Input!$L$129)*$L$7)/A21taxstdlife))</f>
        <v>0</v>
      </c>
      <c r="BF747" s="168">
        <f>IF(A21taxstdlife="n/a","n/a",IF(BF$3&gt;(A21taxstdlife+$E747),((Input!$L$163+Input!$L$129)*$L$7)-SUM($L747:BE747),((Input!$L$163+Input!$L$129)*$L$7)/A21taxstdlife))</f>
        <v>0</v>
      </c>
      <c r="BG747" s="168">
        <f>IF(A21taxstdlife="n/a","n/a",IF(BG$3&gt;(A21taxstdlife+$E747),((Input!$L$163+Input!$L$129)*$L$7)-SUM($L747:BF747),((Input!$L$163+Input!$L$129)*$L$7)/A21taxstdlife))</f>
        <v>0</v>
      </c>
      <c r="BH747" s="168">
        <f>IF(A21taxstdlife="n/a","n/a",IF(BH$3&gt;(A21taxstdlife+$E747),((Input!$L$163+Input!$L$129)*$L$7)-SUM($L747:BG747),((Input!$L$163+Input!$L$129)*$L$7)/A21taxstdlife))</f>
        <v>0</v>
      </c>
      <c r="BI747" s="168">
        <f>IF(A21taxstdlife="n/a","n/a",IF(BI$3&gt;(A21taxstdlife+$E747),((Input!$L$163+Input!$L$129)*$L$7)-SUM($L747:BH747),((Input!$L$163+Input!$L$129)*$L$7)/A21taxstdlife))</f>
        <v>0</v>
      </c>
      <c r="BJ747" s="20"/>
      <c r="BK747" s="20"/>
      <c r="BL747"/>
      <c r="BM747"/>
      <c r="BN747"/>
      <c r="BO747"/>
      <c r="BP747"/>
      <c r="BQ747"/>
      <c r="BR747"/>
      <c r="BS747"/>
      <c r="BT747"/>
      <c r="BU747"/>
      <c r="BV747"/>
      <c r="BW747"/>
      <c r="BX747"/>
      <c r="BY747"/>
      <c r="BZ747"/>
      <c r="CA747"/>
      <c r="CB747"/>
      <c r="CC747"/>
      <c r="CD747"/>
      <c r="CE747"/>
      <c r="CF747"/>
      <c r="CG747"/>
      <c r="CH747"/>
      <c r="CI747"/>
      <c r="CJ747"/>
      <c r="CK747"/>
      <c r="CL747"/>
      <c r="CM747"/>
      <c r="CN747"/>
      <c r="CO747"/>
      <c r="CP747"/>
      <c r="CQ747"/>
      <c r="CR747"/>
      <c r="CS747"/>
      <c r="CT747"/>
      <c r="CU747"/>
      <c r="CV747"/>
      <c r="CW747"/>
      <c r="CX747"/>
      <c r="CY747"/>
      <c r="CZ747"/>
      <c r="DA747"/>
      <c r="DB747"/>
      <c r="DC747"/>
      <c r="DD747"/>
      <c r="DE747"/>
      <c r="DF747"/>
      <c r="DG747"/>
      <c r="DH747"/>
      <c r="DI747"/>
      <c r="DJ747"/>
      <c r="DK747"/>
      <c r="DL747"/>
      <c r="DM747"/>
      <c r="DN747"/>
      <c r="DO747"/>
      <c r="DP747"/>
      <c r="DQ747"/>
      <c r="DR747"/>
      <c r="DS747"/>
      <c r="DT747"/>
      <c r="DU747"/>
      <c r="DV747"/>
      <c r="DW747"/>
      <c r="DX747"/>
      <c r="DY747"/>
      <c r="DZ747"/>
      <c r="EA747"/>
      <c r="EB747"/>
      <c r="EC747"/>
      <c r="ED747"/>
      <c r="EE747"/>
      <c r="EF747"/>
      <c r="EG747"/>
      <c r="EH747"/>
      <c r="EI747"/>
      <c r="EJ747"/>
      <c r="EK747"/>
      <c r="EL747"/>
      <c r="EM747"/>
      <c r="EN747"/>
      <c r="EO747"/>
      <c r="EP747"/>
      <c r="EQ747"/>
      <c r="ER747"/>
      <c r="ES747"/>
      <c r="ET747"/>
      <c r="EU747"/>
      <c r="EV747"/>
      <c r="EW747"/>
      <c r="EX747"/>
      <c r="EY747"/>
      <c r="EZ747"/>
      <c r="FA747"/>
      <c r="FB747"/>
      <c r="FC747"/>
      <c r="FD747"/>
      <c r="FE747"/>
      <c r="FF747"/>
      <c r="FG747"/>
      <c r="FH747"/>
      <c r="FI747"/>
      <c r="FJ747"/>
      <c r="FK747"/>
      <c r="FL747"/>
      <c r="FM747"/>
      <c r="FN747"/>
      <c r="FO747"/>
      <c r="FP747"/>
      <c r="FQ747"/>
      <c r="FR747"/>
      <c r="FS747"/>
      <c r="FT747"/>
      <c r="FU747"/>
      <c r="FV747"/>
      <c r="FW747"/>
      <c r="FX747"/>
      <c r="FY747"/>
      <c r="FZ747"/>
      <c r="GA747"/>
      <c r="GB747"/>
      <c r="GC747"/>
      <c r="GD747"/>
      <c r="GE747"/>
      <c r="GF747"/>
      <c r="GG747"/>
      <c r="GH747"/>
      <c r="GI747"/>
      <c r="GJ747"/>
      <c r="GK747"/>
      <c r="GL747"/>
      <c r="GM747"/>
      <c r="GN747"/>
      <c r="GO747"/>
      <c r="GP747"/>
      <c r="GQ747"/>
      <c r="GR747"/>
      <c r="GS747"/>
      <c r="GT747"/>
      <c r="GU747"/>
      <c r="GV747"/>
      <c r="GW747"/>
      <c r="GX747"/>
      <c r="GY747"/>
      <c r="GZ747"/>
      <c r="HA747"/>
      <c r="HB747"/>
      <c r="HC747"/>
      <c r="HD747"/>
      <c r="HE747"/>
      <c r="HF747"/>
      <c r="HG747"/>
      <c r="HH747"/>
      <c r="HI747"/>
      <c r="HJ747"/>
      <c r="HK747"/>
      <c r="HL747"/>
      <c r="HM747"/>
      <c r="HN747"/>
      <c r="HO747"/>
      <c r="HP747"/>
      <c r="HQ747"/>
      <c r="HR747"/>
      <c r="HS747"/>
      <c r="HT747"/>
      <c r="HU747"/>
      <c r="HV747"/>
      <c r="HW747"/>
      <c r="HX747"/>
      <c r="HY747"/>
      <c r="HZ747"/>
      <c r="IA747"/>
      <c r="IB747"/>
      <c r="IC747"/>
      <c r="ID747"/>
      <c r="IE747"/>
      <c r="IF747"/>
      <c r="IG747"/>
      <c r="IH747"/>
      <c r="II747"/>
      <c r="IJ747"/>
      <c r="IK747"/>
      <c r="IL747"/>
      <c r="IM747"/>
      <c r="IN747"/>
      <c r="IO747"/>
      <c r="IP747"/>
      <c r="IQ747"/>
      <c r="IR747"/>
      <c r="IS747"/>
      <c r="IT747"/>
      <c r="IU747"/>
      <c r="IV747"/>
    </row>
    <row r="748" spans="1:256" s="5" customFormat="1" hidden="1" outlineLevel="2">
      <c r="A748" s="20"/>
      <c r="B748" s="20"/>
      <c r="C748" s="38"/>
      <c r="D748" s="641"/>
      <c r="E748" s="287">
        <v>7</v>
      </c>
      <c r="F748" s="40"/>
      <c r="G748" s="313"/>
      <c r="H748" s="315"/>
      <c r="I748" s="315"/>
      <c r="J748" s="315"/>
      <c r="K748" s="315"/>
      <c r="L748" s="315"/>
      <c r="M748" s="314"/>
      <c r="N748" s="168">
        <f>IF(A21taxstdlife="n/a","n/a",IF(N$3&gt;(A21taxstdlife+$E748),((Input!$M$163+Input!$M$129)*$M$7)-SUM($M748:M748),((Input!$M$163+Input!$M$129)*$M$7)/A21taxstdlife))</f>
        <v>0</v>
      </c>
      <c r="O748" s="168">
        <f>IF(A21taxstdlife="n/a","n/a",IF(O$3&gt;(A21taxstdlife+$E748),((Input!$M$163+Input!$M$129)*$M$7)-SUM($M748:N748),((Input!$M$163+Input!$M$129)*$M$7)/A21taxstdlife))</f>
        <v>0</v>
      </c>
      <c r="P748" s="168">
        <f>IF(A21taxstdlife="n/a","n/a",IF(P$3&gt;(A21taxstdlife+$E748),((Input!$M$163+Input!$M$129)*$M$7)-SUM($M748:O748),((Input!$M$163+Input!$M$129)*$M$7)/A21taxstdlife))</f>
        <v>0</v>
      </c>
      <c r="Q748" s="168">
        <f>IF(A21taxstdlife="n/a","n/a",IF(Q$3&gt;(A21taxstdlife+$E748),((Input!$M$163+Input!$M$129)*$M$7)-SUM($M748:P748),((Input!$M$163+Input!$M$129)*$M$7)/A21taxstdlife))</f>
        <v>0</v>
      </c>
      <c r="R748" s="168">
        <f>IF(A21taxstdlife="n/a","n/a",IF(R$3&gt;(A21taxstdlife+$E748),((Input!$M$163+Input!$M$129)*$M$7)-SUM($M748:Q748),((Input!$M$163+Input!$M$129)*$M$7)/A21taxstdlife))</f>
        <v>0</v>
      </c>
      <c r="S748" s="168">
        <f>IF(A21taxstdlife="n/a","n/a",IF(S$3&gt;(A21taxstdlife+$E748),((Input!$M$163+Input!$M$129)*$M$7)-SUM($M748:R748),((Input!$M$163+Input!$M$129)*$M$7)/A21taxstdlife))</f>
        <v>0</v>
      </c>
      <c r="T748" s="168">
        <f>IF(A21taxstdlife="n/a","n/a",IF(T$3&gt;(A21taxstdlife+$E748),((Input!$M$163+Input!$M$129)*$M$7)-SUM($M748:S748),((Input!$M$163+Input!$M$129)*$M$7)/A21taxstdlife))</f>
        <v>0</v>
      </c>
      <c r="U748" s="168">
        <f>IF(A21taxstdlife="n/a","n/a",IF(U$3&gt;(A21taxstdlife+$E748),((Input!$M$163+Input!$M$129)*$M$7)-SUM($M748:T748),((Input!$M$163+Input!$M$129)*$M$7)/A21taxstdlife))</f>
        <v>0</v>
      </c>
      <c r="V748" s="168">
        <f>IF(A21taxstdlife="n/a","n/a",IF(V$3&gt;(A21taxstdlife+$E748),((Input!$M$163+Input!$M$129)*$M$7)-SUM($M748:U748),((Input!$M$163+Input!$M$129)*$M$7)/A21taxstdlife))</f>
        <v>0</v>
      </c>
      <c r="W748" s="168">
        <f>IF(A21taxstdlife="n/a","n/a",IF(W$3&gt;(A21taxstdlife+$E748),((Input!$M$163+Input!$M$129)*$M$7)-SUM($M748:V748),((Input!$M$163+Input!$M$129)*$M$7)/A21taxstdlife))</f>
        <v>0</v>
      </c>
      <c r="X748" s="168">
        <f>IF(A21taxstdlife="n/a","n/a",IF(X$3&gt;(A21taxstdlife+$E748),((Input!$M$163+Input!$M$129)*$M$7)-SUM($M748:W748),((Input!$M$163+Input!$M$129)*$M$7)/A21taxstdlife))</f>
        <v>0</v>
      </c>
      <c r="Y748" s="168">
        <f>IF(A21taxstdlife="n/a","n/a",IF(Y$3&gt;(A21taxstdlife+$E748),((Input!$M$163+Input!$M$129)*$M$7)-SUM($M748:X748),((Input!$M$163+Input!$M$129)*$M$7)/A21taxstdlife))</f>
        <v>0</v>
      </c>
      <c r="Z748" s="168">
        <f>IF(A21taxstdlife="n/a","n/a",IF(Z$3&gt;(A21taxstdlife+$E748),((Input!$M$163+Input!$M$129)*$M$7)-SUM($M748:Y748),((Input!$M$163+Input!$M$129)*$M$7)/A21taxstdlife))</f>
        <v>0</v>
      </c>
      <c r="AA748" s="168">
        <f>IF(A21taxstdlife="n/a","n/a",IF(AA$3&gt;(A21taxstdlife+$E748),((Input!$M$163+Input!$M$129)*$M$7)-SUM($M748:Z748),((Input!$M$163+Input!$M$129)*$M$7)/A21taxstdlife))</f>
        <v>0</v>
      </c>
      <c r="AB748" s="168">
        <f>IF(A21taxstdlife="n/a","n/a",IF(AB$3&gt;(A21taxstdlife+$E748),((Input!$M$163+Input!$M$129)*$M$7)-SUM($M748:AA748),((Input!$M$163+Input!$M$129)*$M$7)/A21taxstdlife))</f>
        <v>0</v>
      </c>
      <c r="AC748" s="168">
        <f>IF(A21taxstdlife="n/a","n/a",IF(AC$3&gt;(A21taxstdlife+$E748),((Input!$M$163+Input!$M$129)*$M$7)-SUM($M748:AB748),((Input!$M$163+Input!$M$129)*$M$7)/A21taxstdlife))</f>
        <v>0</v>
      </c>
      <c r="AD748" s="168">
        <f>IF(A21taxstdlife="n/a","n/a",IF(AD$3&gt;(A21taxstdlife+$E748),((Input!$M$163+Input!$M$129)*$M$7)-SUM($M748:AC748),((Input!$M$163+Input!$M$129)*$M$7)/A21taxstdlife))</f>
        <v>0</v>
      </c>
      <c r="AE748" s="168">
        <f>IF(A21taxstdlife="n/a","n/a",IF(AE$3&gt;(A21taxstdlife+$E748),((Input!$M$163+Input!$M$129)*$M$7)-SUM($M748:AD748),((Input!$M$163+Input!$M$129)*$M$7)/A21taxstdlife))</f>
        <v>0</v>
      </c>
      <c r="AF748" s="168">
        <f>IF(A21taxstdlife="n/a","n/a",IF(AF$3&gt;(A21taxstdlife+$E748),((Input!$M$163+Input!$M$129)*$M$7)-SUM($M748:AE748),((Input!$M$163+Input!$M$129)*$M$7)/A21taxstdlife))</f>
        <v>0</v>
      </c>
      <c r="AG748" s="168">
        <f>IF(A21taxstdlife="n/a","n/a",IF(AG$3&gt;(A21taxstdlife+$E748),((Input!$M$163+Input!$M$129)*$M$7)-SUM($M748:AF748),((Input!$M$163+Input!$M$129)*$M$7)/A21taxstdlife))</f>
        <v>0</v>
      </c>
      <c r="AH748" s="168">
        <f>IF(A21taxstdlife="n/a","n/a",IF(AH$3&gt;(A21taxstdlife+$E748),((Input!$M$163+Input!$M$129)*$M$7)-SUM($M748:AG748),((Input!$M$163+Input!$M$129)*$M$7)/A21taxstdlife))</f>
        <v>0</v>
      </c>
      <c r="AI748" s="168">
        <f>IF(A21taxstdlife="n/a","n/a",IF(AI$3&gt;(A21taxstdlife+$E748),((Input!$M$163+Input!$M$129)*$M$7)-SUM($M748:AH748),((Input!$M$163+Input!$M$129)*$M$7)/A21taxstdlife))</f>
        <v>0</v>
      </c>
      <c r="AJ748" s="168">
        <f>IF(A21taxstdlife="n/a","n/a",IF(AJ$3&gt;(A21taxstdlife+$E748),((Input!$M$163+Input!$M$129)*$M$7)-SUM($M748:AI748),((Input!$M$163+Input!$M$129)*$M$7)/A21taxstdlife))</f>
        <v>0</v>
      </c>
      <c r="AK748" s="168">
        <f>IF(A21taxstdlife="n/a","n/a",IF(AK$3&gt;(A21taxstdlife+$E748),((Input!$M$163+Input!$M$129)*$M$7)-SUM($M748:AJ748),((Input!$M$163+Input!$M$129)*$M$7)/A21taxstdlife))</f>
        <v>0</v>
      </c>
      <c r="AL748" s="168">
        <f>IF(A21taxstdlife="n/a","n/a",IF(AL$3&gt;(A21taxstdlife+$E748),((Input!$M$163+Input!$M$129)*$M$7)-SUM($M748:AK748),((Input!$M$163+Input!$M$129)*$M$7)/A21taxstdlife))</f>
        <v>0</v>
      </c>
      <c r="AM748" s="168">
        <f>IF(A21taxstdlife="n/a","n/a",IF(AM$3&gt;(A21taxstdlife+$E748),((Input!$M$163+Input!$M$129)*$M$7)-SUM($M748:AL748),((Input!$M$163+Input!$M$129)*$M$7)/A21taxstdlife))</f>
        <v>0</v>
      </c>
      <c r="AN748" s="168">
        <f>IF(A21taxstdlife="n/a","n/a",IF(AN$3&gt;(A21taxstdlife+$E748),((Input!$M$163+Input!$M$129)*$M$7)-SUM($M748:AM748),((Input!$M$163+Input!$M$129)*$M$7)/A21taxstdlife))</f>
        <v>0</v>
      </c>
      <c r="AO748" s="168">
        <f>IF(A21taxstdlife="n/a","n/a",IF(AO$3&gt;(A21taxstdlife+$E748),((Input!$M$163+Input!$M$129)*$M$7)-SUM($M748:AN748),((Input!$M$163+Input!$M$129)*$M$7)/A21taxstdlife))</f>
        <v>0</v>
      </c>
      <c r="AP748" s="168">
        <f>IF(A21taxstdlife="n/a","n/a",IF(AP$3&gt;(A21taxstdlife+$E748),((Input!$M$163+Input!$M$129)*$M$7)-SUM($M748:AO748),((Input!$M$163+Input!$M$129)*$M$7)/A21taxstdlife))</f>
        <v>0</v>
      </c>
      <c r="AQ748" s="168">
        <f>IF(A21taxstdlife="n/a","n/a",IF(AQ$3&gt;(A21taxstdlife+$E748),((Input!$M$163+Input!$M$129)*$M$7)-SUM($M748:AP748),((Input!$M$163+Input!$M$129)*$M$7)/A21taxstdlife))</f>
        <v>0</v>
      </c>
      <c r="AR748" s="168">
        <f>IF(A21taxstdlife="n/a","n/a",IF(AR$3&gt;(A21taxstdlife+$E748),((Input!$M$163+Input!$M$129)*$M$7)-SUM($M748:AQ748),((Input!$M$163+Input!$M$129)*$M$7)/A21taxstdlife))</f>
        <v>0</v>
      </c>
      <c r="AS748" s="168">
        <f>IF(A21taxstdlife="n/a","n/a",IF(AS$3&gt;(A21taxstdlife+$E748),((Input!$M$163+Input!$M$129)*$M$7)-SUM($M748:AR748),((Input!$M$163+Input!$M$129)*$M$7)/A21taxstdlife))</f>
        <v>0</v>
      </c>
      <c r="AT748" s="168">
        <f>IF(A21taxstdlife="n/a","n/a",IF(AT$3&gt;(A21taxstdlife+$E748),((Input!$M$163+Input!$M$129)*$M$7)-SUM($M748:AS748),((Input!$M$163+Input!$M$129)*$M$7)/A21taxstdlife))</f>
        <v>0</v>
      </c>
      <c r="AU748" s="168">
        <f>IF(A21taxstdlife="n/a","n/a",IF(AU$3&gt;(A21taxstdlife+$E748),((Input!$M$163+Input!$M$129)*$M$7)-SUM($M748:AT748),((Input!$M$163+Input!$M$129)*$M$7)/A21taxstdlife))</f>
        <v>0</v>
      </c>
      <c r="AV748" s="168">
        <f>IF(A21taxstdlife="n/a","n/a",IF(AV$3&gt;(A21taxstdlife+$E748),((Input!$M$163+Input!$M$129)*$M$7)-SUM($M748:AU748),((Input!$M$163+Input!$M$129)*$M$7)/A21taxstdlife))</f>
        <v>0</v>
      </c>
      <c r="AW748" s="168">
        <f>IF(A21taxstdlife="n/a","n/a",IF(AW$3&gt;(A21taxstdlife+$E748),((Input!$M$163+Input!$M$129)*$M$7)-SUM($M748:AV748),((Input!$M$163+Input!$M$129)*$M$7)/A21taxstdlife))</f>
        <v>0</v>
      </c>
      <c r="AX748" s="168">
        <f>IF(A21taxstdlife="n/a","n/a",IF(AX$3&gt;(A21taxstdlife+$E748),((Input!$M$163+Input!$M$129)*$M$7)-SUM($M748:AW748),((Input!$M$163+Input!$M$129)*$M$7)/A21taxstdlife))</f>
        <v>0</v>
      </c>
      <c r="AY748" s="168">
        <f>IF(A21taxstdlife="n/a","n/a",IF(AY$3&gt;(A21taxstdlife+$E748),((Input!$M$163+Input!$M$129)*$M$7)-SUM($M748:AX748),((Input!$M$163+Input!$M$129)*$M$7)/A21taxstdlife))</f>
        <v>0</v>
      </c>
      <c r="AZ748" s="168">
        <f>IF(A21taxstdlife="n/a","n/a",IF(AZ$3&gt;(A21taxstdlife+$E748),((Input!$M$163+Input!$M$129)*$M$7)-SUM($M748:AY748),((Input!$M$163+Input!$M$129)*$M$7)/A21taxstdlife))</f>
        <v>0</v>
      </c>
      <c r="BA748" s="168">
        <f>IF(A21taxstdlife="n/a","n/a",IF(BA$3&gt;(A21taxstdlife+$E748),((Input!$M$163+Input!$M$129)*$M$7)-SUM($M748:AZ748),((Input!$M$163+Input!$M$129)*$M$7)/A21taxstdlife))</f>
        <v>0</v>
      </c>
      <c r="BB748" s="168">
        <f>IF(A21taxstdlife="n/a","n/a",IF(BB$3&gt;(A21taxstdlife+$E748),((Input!$M$163+Input!$M$129)*$M$7)-SUM($M748:BA748),((Input!$M$163+Input!$M$129)*$M$7)/A21taxstdlife))</f>
        <v>0</v>
      </c>
      <c r="BC748" s="168">
        <f>IF(A21taxstdlife="n/a","n/a",IF(BC$3&gt;(A21taxstdlife+$E748),((Input!$M$163+Input!$M$129)*$M$7)-SUM($M748:BB748),((Input!$M$163+Input!$M$129)*$M$7)/A21taxstdlife))</f>
        <v>0</v>
      </c>
      <c r="BD748" s="168">
        <f>IF(A21taxstdlife="n/a","n/a",IF(BD$3&gt;(A21taxstdlife+$E748),((Input!$M$163+Input!$M$129)*$M$7)-SUM($M748:BC748),((Input!$M$163+Input!$M$129)*$M$7)/A21taxstdlife))</f>
        <v>0</v>
      </c>
      <c r="BE748" s="168">
        <f>IF(A21taxstdlife="n/a","n/a",IF(BE$3&gt;(A21taxstdlife+$E748),((Input!$M$163+Input!$M$129)*$M$7)-SUM($M748:BD748),((Input!$M$163+Input!$M$129)*$M$7)/A21taxstdlife))</f>
        <v>0</v>
      </c>
      <c r="BF748" s="168">
        <f>IF(A21taxstdlife="n/a","n/a",IF(BF$3&gt;(A21taxstdlife+$E748),((Input!$M$163+Input!$M$129)*$M$7)-SUM($M748:BE748),((Input!$M$163+Input!$M$129)*$M$7)/A21taxstdlife))</f>
        <v>0</v>
      </c>
      <c r="BG748" s="168">
        <f>IF(A21taxstdlife="n/a","n/a",IF(BG$3&gt;(A21taxstdlife+$E748),((Input!$M$163+Input!$M$129)*$M$7)-SUM($M748:BF748),((Input!$M$163+Input!$M$129)*$M$7)/A21taxstdlife))</f>
        <v>0</v>
      </c>
      <c r="BH748" s="168">
        <f>IF(A21taxstdlife="n/a","n/a",IF(BH$3&gt;(A21taxstdlife+$E748),((Input!$M$163+Input!$M$129)*$M$7)-SUM($M748:BG748),((Input!$M$163+Input!$M$129)*$M$7)/A21taxstdlife))</f>
        <v>0</v>
      </c>
      <c r="BI748" s="168">
        <f>IF(A21taxstdlife="n/a","n/a",IF(BI$3&gt;(A21taxstdlife+$E748),((Input!$M$163+Input!$M$129)*$M$7)-SUM($M748:BH748),((Input!$M$163+Input!$M$129)*$M$7)/A21taxstdlife))</f>
        <v>0</v>
      </c>
      <c r="BJ748" s="20"/>
      <c r="BK748" s="20"/>
      <c r="BL748"/>
      <c r="BM748"/>
      <c r="BN748"/>
      <c r="BO748"/>
      <c r="BP748"/>
      <c r="BQ748"/>
      <c r="BR748"/>
      <c r="BS748"/>
      <c r="BT748"/>
      <c r="BU748"/>
      <c r="BV748"/>
      <c r="BW748"/>
      <c r="BX748"/>
      <c r="BY748"/>
      <c r="BZ748"/>
      <c r="CA748"/>
      <c r="CB748"/>
      <c r="CC748"/>
      <c r="CD748"/>
      <c r="CE748"/>
      <c r="CF748"/>
      <c r="CG748"/>
      <c r="CH748"/>
      <c r="CI748"/>
      <c r="CJ748"/>
      <c r="CK748"/>
      <c r="CL748"/>
      <c r="CM748"/>
      <c r="CN748"/>
      <c r="CO748"/>
      <c r="CP748"/>
      <c r="CQ748"/>
      <c r="CR748"/>
      <c r="CS748"/>
      <c r="CT748"/>
      <c r="CU748"/>
      <c r="CV748"/>
      <c r="CW748"/>
      <c r="CX748"/>
      <c r="CY748"/>
      <c r="CZ748"/>
      <c r="DA748"/>
      <c r="DB748"/>
      <c r="DC748"/>
      <c r="DD748"/>
      <c r="DE748"/>
      <c r="DF748"/>
      <c r="DG748"/>
      <c r="DH748"/>
      <c r="DI748"/>
      <c r="DJ748"/>
      <c r="DK748"/>
      <c r="DL748"/>
      <c r="DM748"/>
      <c r="DN748"/>
      <c r="DO748"/>
      <c r="DP748"/>
      <c r="DQ748"/>
      <c r="DR748"/>
      <c r="DS748"/>
      <c r="DT748"/>
      <c r="DU748"/>
      <c r="DV748"/>
      <c r="DW748"/>
      <c r="DX748"/>
      <c r="DY748"/>
      <c r="DZ748"/>
      <c r="EA748"/>
      <c r="EB748"/>
      <c r="EC748"/>
      <c r="ED748"/>
      <c r="EE748"/>
      <c r="EF748"/>
      <c r="EG748"/>
      <c r="EH748"/>
      <c r="EI748"/>
      <c r="EJ748"/>
      <c r="EK748"/>
      <c r="EL748"/>
      <c r="EM748"/>
      <c r="EN748"/>
      <c r="EO748"/>
      <c r="EP748"/>
      <c r="EQ748"/>
      <c r="ER748"/>
      <c r="ES748"/>
      <c r="ET748"/>
      <c r="EU748"/>
      <c r="EV748"/>
      <c r="EW748"/>
      <c r="EX748"/>
      <c r="EY748"/>
      <c r="EZ748"/>
      <c r="FA748"/>
      <c r="FB748"/>
      <c r="FC748"/>
      <c r="FD748"/>
      <c r="FE748"/>
      <c r="FF748"/>
      <c r="FG748"/>
      <c r="FH748"/>
      <c r="FI748"/>
      <c r="FJ748"/>
      <c r="FK748"/>
      <c r="FL748"/>
      <c r="FM748"/>
      <c r="FN748"/>
      <c r="FO748"/>
      <c r="FP748"/>
      <c r="FQ748"/>
      <c r="FR748"/>
      <c r="FS748"/>
      <c r="FT748"/>
      <c r="FU748"/>
      <c r="FV748"/>
      <c r="FW748"/>
      <c r="FX748"/>
      <c r="FY748"/>
      <c r="FZ748"/>
      <c r="GA748"/>
      <c r="GB748"/>
      <c r="GC748"/>
      <c r="GD748"/>
      <c r="GE748"/>
      <c r="GF748"/>
      <c r="GG748"/>
      <c r="GH748"/>
      <c r="GI748"/>
      <c r="GJ748"/>
      <c r="GK748"/>
      <c r="GL748"/>
      <c r="GM748"/>
      <c r="GN748"/>
      <c r="GO748"/>
      <c r="GP748"/>
      <c r="GQ748"/>
      <c r="GR748"/>
      <c r="GS748"/>
      <c r="GT748"/>
      <c r="GU748"/>
      <c r="GV748"/>
      <c r="GW748"/>
      <c r="GX748"/>
      <c r="GY748"/>
      <c r="GZ748"/>
      <c r="HA748"/>
      <c r="HB748"/>
      <c r="HC748"/>
      <c r="HD748"/>
      <c r="HE748"/>
      <c r="HF748"/>
      <c r="HG748"/>
      <c r="HH748"/>
      <c r="HI748"/>
      <c r="HJ748"/>
      <c r="HK748"/>
      <c r="HL748"/>
      <c r="HM748"/>
      <c r="HN748"/>
      <c r="HO748"/>
      <c r="HP748"/>
      <c r="HQ748"/>
      <c r="HR748"/>
      <c r="HS748"/>
      <c r="HT748"/>
      <c r="HU748"/>
      <c r="HV748"/>
      <c r="HW748"/>
      <c r="HX748"/>
      <c r="HY748"/>
      <c r="HZ748"/>
      <c r="IA748"/>
      <c r="IB748"/>
      <c r="IC748"/>
      <c r="ID748"/>
      <c r="IE748"/>
      <c r="IF748"/>
      <c r="IG748"/>
      <c r="IH748"/>
      <c r="II748"/>
      <c r="IJ748"/>
      <c r="IK748"/>
      <c r="IL748"/>
      <c r="IM748"/>
      <c r="IN748"/>
      <c r="IO748"/>
      <c r="IP748"/>
      <c r="IQ748"/>
      <c r="IR748"/>
      <c r="IS748"/>
      <c r="IT748"/>
      <c r="IU748"/>
      <c r="IV748"/>
    </row>
    <row r="749" spans="1:256" s="5" customFormat="1" hidden="1" outlineLevel="2">
      <c r="A749" s="20"/>
      <c r="B749" s="20"/>
      <c r="C749" s="38"/>
      <c r="D749" s="641"/>
      <c r="E749" s="287">
        <v>8</v>
      </c>
      <c r="F749" s="40"/>
      <c r="G749" s="313"/>
      <c r="H749" s="315"/>
      <c r="I749" s="315"/>
      <c r="J749" s="315"/>
      <c r="K749" s="315"/>
      <c r="L749" s="315"/>
      <c r="M749" s="315"/>
      <c r="N749" s="314"/>
      <c r="O749" s="168">
        <f>IF(A21taxstdlife="n/a","n/a",IF(O$3&gt;(A21taxstdlife+$E749),((Input!$N$163+Input!$N$129)*$N$7)-SUM($N749:N749),((Input!$N$163+Input!$N$129)*$N$7)/A21taxstdlife))</f>
        <v>0</v>
      </c>
      <c r="P749" s="168">
        <f>IF(A21taxstdlife="n/a","n/a",IF(P$3&gt;(A21taxstdlife+$E749),((Input!$N$163+Input!$N$129)*$N$7)-SUM($N749:O749),((Input!$N$163+Input!$N$129)*$N$7)/A21taxstdlife))</f>
        <v>0</v>
      </c>
      <c r="Q749" s="168">
        <f>IF(A21taxstdlife="n/a","n/a",IF(Q$3&gt;(A21taxstdlife+$E749),((Input!$N$163+Input!$N$129)*$N$7)-SUM($N749:P749),((Input!$N$163+Input!$N$129)*$N$7)/A21taxstdlife))</f>
        <v>0</v>
      </c>
      <c r="R749" s="168">
        <f>IF(A21taxstdlife="n/a","n/a",IF(R$3&gt;(A21taxstdlife+$E749),((Input!$N$163+Input!$N$129)*$N$7)-SUM($N749:Q749),((Input!$N$163+Input!$N$129)*$N$7)/A21taxstdlife))</f>
        <v>0</v>
      </c>
      <c r="S749" s="168">
        <f>IF(A21taxstdlife="n/a","n/a",IF(S$3&gt;(A21taxstdlife+$E749),((Input!$N$163+Input!$N$129)*$N$7)-SUM($N749:R749),((Input!$N$163+Input!$N$129)*$N$7)/A21taxstdlife))</f>
        <v>0</v>
      </c>
      <c r="T749" s="168">
        <f>IF(A21taxstdlife="n/a","n/a",IF(T$3&gt;(A21taxstdlife+$E749),((Input!$N$163+Input!$N$129)*$N$7)-SUM($N749:S749),((Input!$N$163+Input!$N$129)*$N$7)/A21taxstdlife))</f>
        <v>0</v>
      </c>
      <c r="U749" s="168">
        <f>IF(A21taxstdlife="n/a","n/a",IF(U$3&gt;(A21taxstdlife+$E749),((Input!$N$163+Input!$N$129)*$N$7)-SUM($N749:T749),((Input!$N$163+Input!$N$129)*$N$7)/A21taxstdlife))</f>
        <v>0</v>
      </c>
      <c r="V749" s="168">
        <f>IF(A21taxstdlife="n/a","n/a",IF(V$3&gt;(A21taxstdlife+$E749),((Input!$N$163+Input!$N$129)*$N$7)-SUM($N749:U749),((Input!$N$163+Input!$N$129)*$N$7)/A21taxstdlife))</f>
        <v>0</v>
      </c>
      <c r="W749" s="168">
        <f>IF(A21taxstdlife="n/a","n/a",IF(W$3&gt;(A21taxstdlife+$E749),((Input!$N$163+Input!$N$129)*$N$7)-SUM($N749:V749),((Input!$N$163+Input!$N$129)*$N$7)/A21taxstdlife))</f>
        <v>0</v>
      </c>
      <c r="X749" s="168">
        <f>IF(A21taxstdlife="n/a","n/a",IF(X$3&gt;(A21taxstdlife+$E749),((Input!$N$163+Input!$N$129)*$N$7)-SUM($N749:W749),((Input!$N$163+Input!$N$129)*$N$7)/A21taxstdlife))</f>
        <v>0</v>
      </c>
      <c r="Y749" s="168">
        <f>IF(A21taxstdlife="n/a","n/a",IF(Y$3&gt;(A21taxstdlife+$E749),((Input!$N$163+Input!$N$129)*$N$7)-SUM($N749:X749),((Input!$N$163+Input!$N$129)*$N$7)/A21taxstdlife))</f>
        <v>0</v>
      </c>
      <c r="Z749" s="168">
        <f>IF(A21taxstdlife="n/a","n/a",IF(Z$3&gt;(A21taxstdlife+$E749),((Input!$N$163+Input!$N$129)*$N$7)-SUM($N749:Y749),((Input!$N$163+Input!$N$129)*$N$7)/A21taxstdlife))</f>
        <v>0</v>
      </c>
      <c r="AA749" s="168">
        <f>IF(A21taxstdlife="n/a","n/a",IF(AA$3&gt;(A21taxstdlife+$E749),((Input!$N$163+Input!$N$129)*$N$7)-SUM($N749:Z749),((Input!$N$163+Input!$N$129)*$N$7)/A21taxstdlife))</f>
        <v>0</v>
      </c>
      <c r="AB749" s="168">
        <f>IF(A21taxstdlife="n/a","n/a",IF(AB$3&gt;(A21taxstdlife+$E749),((Input!$N$163+Input!$N$129)*$N$7)-SUM($N749:AA749),((Input!$N$163+Input!$N$129)*$N$7)/A21taxstdlife))</f>
        <v>0</v>
      </c>
      <c r="AC749" s="168">
        <f>IF(A21taxstdlife="n/a","n/a",IF(AC$3&gt;(A21taxstdlife+$E749),((Input!$N$163+Input!$N$129)*$N$7)-SUM($N749:AB749),((Input!$N$163+Input!$N$129)*$N$7)/A21taxstdlife))</f>
        <v>0</v>
      </c>
      <c r="AD749" s="168">
        <f>IF(A21taxstdlife="n/a","n/a",IF(AD$3&gt;(A21taxstdlife+$E749),((Input!$N$163+Input!$N$129)*$N$7)-SUM($N749:AC749),((Input!$N$163+Input!$N$129)*$N$7)/A21taxstdlife))</f>
        <v>0</v>
      </c>
      <c r="AE749" s="168">
        <f>IF(A21taxstdlife="n/a","n/a",IF(AE$3&gt;(A21taxstdlife+$E749),((Input!$N$163+Input!$N$129)*$N$7)-SUM($N749:AD749),((Input!$N$163+Input!$N$129)*$N$7)/A21taxstdlife))</f>
        <v>0</v>
      </c>
      <c r="AF749" s="168">
        <f>IF(A21taxstdlife="n/a","n/a",IF(AF$3&gt;(A21taxstdlife+$E749),((Input!$N$163+Input!$N$129)*$N$7)-SUM($N749:AE749),((Input!$N$163+Input!$N$129)*$N$7)/A21taxstdlife))</f>
        <v>0</v>
      </c>
      <c r="AG749" s="168">
        <f>IF(A21taxstdlife="n/a","n/a",IF(AG$3&gt;(A21taxstdlife+$E749),((Input!$N$163+Input!$N$129)*$N$7)-SUM($N749:AF749),((Input!$N$163+Input!$N$129)*$N$7)/A21taxstdlife))</f>
        <v>0</v>
      </c>
      <c r="AH749" s="168">
        <f>IF(A21taxstdlife="n/a","n/a",IF(AH$3&gt;(A21taxstdlife+$E749),((Input!$N$163+Input!$N$129)*$N$7)-SUM($N749:AG749),((Input!$N$163+Input!$N$129)*$N$7)/A21taxstdlife))</f>
        <v>0</v>
      </c>
      <c r="AI749" s="168">
        <f>IF(A21taxstdlife="n/a","n/a",IF(AI$3&gt;(A21taxstdlife+$E749),((Input!$N$163+Input!$N$129)*$N$7)-SUM($N749:AH749),((Input!$N$163+Input!$N$129)*$N$7)/A21taxstdlife))</f>
        <v>0</v>
      </c>
      <c r="AJ749" s="168">
        <f>IF(A21taxstdlife="n/a","n/a",IF(AJ$3&gt;(A21taxstdlife+$E749),((Input!$N$163+Input!$N$129)*$N$7)-SUM($N749:AI749),((Input!$N$163+Input!$N$129)*$N$7)/A21taxstdlife))</f>
        <v>0</v>
      </c>
      <c r="AK749" s="168">
        <f>IF(A21taxstdlife="n/a","n/a",IF(AK$3&gt;(A21taxstdlife+$E749),((Input!$N$163+Input!$N$129)*$N$7)-SUM($N749:AJ749),((Input!$N$163+Input!$N$129)*$N$7)/A21taxstdlife))</f>
        <v>0</v>
      </c>
      <c r="AL749" s="168">
        <f>IF(A21taxstdlife="n/a","n/a",IF(AL$3&gt;(A21taxstdlife+$E749),((Input!$N$163+Input!$N$129)*$N$7)-SUM($N749:AK749),((Input!$N$163+Input!$N$129)*$N$7)/A21taxstdlife))</f>
        <v>0</v>
      </c>
      <c r="AM749" s="168">
        <f>IF(A21taxstdlife="n/a","n/a",IF(AM$3&gt;(A21taxstdlife+$E749),((Input!$N$163+Input!$N$129)*$N$7)-SUM($N749:AL749),((Input!$N$163+Input!$N$129)*$N$7)/A21taxstdlife))</f>
        <v>0</v>
      </c>
      <c r="AN749" s="168">
        <f>IF(A21taxstdlife="n/a","n/a",IF(AN$3&gt;(A21taxstdlife+$E749),((Input!$N$163+Input!$N$129)*$N$7)-SUM($N749:AM749),((Input!$N$163+Input!$N$129)*$N$7)/A21taxstdlife))</f>
        <v>0</v>
      </c>
      <c r="AO749" s="168">
        <f>IF(A21taxstdlife="n/a","n/a",IF(AO$3&gt;(A21taxstdlife+$E749),((Input!$N$163+Input!$N$129)*$N$7)-SUM($N749:AN749),((Input!$N$163+Input!$N$129)*$N$7)/A21taxstdlife))</f>
        <v>0</v>
      </c>
      <c r="AP749" s="168">
        <f>IF(A21taxstdlife="n/a","n/a",IF(AP$3&gt;(A21taxstdlife+$E749),((Input!$N$163+Input!$N$129)*$N$7)-SUM($N749:AO749),((Input!$N$163+Input!$N$129)*$N$7)/A21taxstdlife))</f>
        <v>0</v>
      </c>
      <c r="AQ749" s="168">
        <f>IF(A21taxstdlife="n/a","n/a",IF(AQ$3&gt;(A21taxstdlife+$E749),((Input!$N$163+Input!$N$129)*$N$7)-SUM($N749:AP749),((Input!$N$163+Input!$N$129)*$N$7)/A21taxstdlife))</f>
        <v>0</v>
      </c>
      <c r="AR749" s="168">
        <f>IF(A21taxstdlife="n/a","n/a",IF(AR$3&gt;(A21taxstdlife+$E749),((Input!$N$163+Input!$N$129)*$N$7)-SUM($N749:AQ749),((Input!$N$163+Input!$N$129)*$N$7)/A21taxstdlife))</f>
        <v>0</v>
      </c>
      <c r="AS749" s="168">
        <f>IF(A21taxstdlife="n/a","n/a",IF(AS$3&gt;(A21taxstdlife+$E749),((Input!$N$163+Input!$N$129)*$N$7)-SUM($N749:AR749),((Input!$N$163+Input!$N$129)*$N$7)/A21taxstdlife))</f>
        <v>0</v>
      </c>
      <c r="AT749" s="168">
        <f>IF(A21taxstdlife="n/a","n/a",IF(AT$3&gt;(A21taxstdlife+$E749),((Input!$N$163+Input!$N$129)*$N$7)-SUM($N749:AS749),((Input!$N$163+Input!$N$129)*$N$7)/A21taxstdlife))</f>
        <v>0</v>
      </c>
      <c r="AU749" s="168">
        <f>IF(A21taxstdlife="n/a","n/a",IF(AU$3&gt;(A21taxstdlife+$E749),((Input!$N$163+Input!$N$129)*$N$7)-SUM($N749:AT749),((Input!$N$163+Input!$N$129)*$N$7)/A21taxstdlife))</f>
        <v>0</v>
      </c>
      <c r="AV749" s="168">
        <f>IF(A21taxstdlife="n/a","n/a",IF(AV$3&gt;(A21taxstdlife+$E749),((Input!$N$163+Input!$N$129)*$N$7)-SUM($N749:AU749),((Input!$N$163+Input!$N$129)*$N$7)/A21taxstdlife))</f>
        <v>0</v>
      </c>
      <c r="AW749" s="168">
        <f>IF(A21taxstdlife="n/a","n/a",IF(AW$3&gt;(A21taxstdlife+$E749),((Input!$N$163+Input!$N$129)*$N$7)-SUM($N749:AV749),((Input!$N$163+Input!$N$129)*$N$7)/A21taxstdlife))</f>
        <v>0</v>
      </c>
      <c r="AX749" s="168">
        <f>IF(A21taxstdlife="n/a","n/a",IF(AX$3&gt;(A21taxstdlife+$E749),((Input!$N$163+Input!$N$129)*$N$7)-SUM($N749:AW749),((Input!$N$163+Input!$N$129)*$N$7)/A21taxstdlife))</f>
        <v>0</v>
      </c>
      <c r="AY749" s="168">
        <f>IF(A21taxstdlife="n/a","n/a",IF(AY$3&gt;(A21taxstdlife+$E749),((Input!$N$163+Input!$N$129)*$N$7)-SUM($N749:AX749),((Input!$N$163+Input!$N$129)*$N$7)/A21taxstdlife))</f>
        <v>0</v>
      </c>
      <c r="AZ749" s="168">
        <f>IF(A21taxstdlife="n/a","n/a",IF(AZ$3&gt;(A21taxstdlife+$E749),((Input!$N$163+Input!$N$129)*$N$7)-SUM($N749:AY749),((Input!$N$163+Input!$N$129)*$N$7)/A21taxstdlife))</f>
        <v>0</v>
      </c>
      <c r="BA749" s="168">
        <f>IF(A21taxstdlife="n/a","n/a",IF(BA$3&gt;(A21taxstdlife+$E749),((Input!$N$163+Input!$N$129)*$N$7)-SUM($N749:AZ749),((Input!$N$163+Input!$N$129)*$N$7)/A21taxstdlife))</f>
        <v>0</v>
      </c>
      <c r="BB749" s="168">
        <f>IF(A21taxstdlife="n/a","n/a",IF(BB$3&gt;(A21taxstdlife+$E749),((Input!$N$163+Input!$N$129)*$N$7)-SUM($N749:BA749),((Input!$N$163+Input!$N$129)*$N$7)/A21taxstdlife))</f>
        <v>0</v>
      </c>
      <c r="BC749" s="168">
        <f>IF(A21taxstdlife="n/a","n/a",IF(BC$3&gt;(A21taxstdlife+$E749),((Input!$N$163+Input!$N$129)*$N$7)-SUM($N749:BB749),((Input!$N$163+Input!$N$129)*$N$7)/A21taxstdlife))</f>
        <v>0</v>
      </c>
      <c r="BD749" s="168">
        <f>IF(A21taxstdlife="n/a","n/a",IF(BD$3&gt;(A21taxstdlife+$E749),((Input!$N$163+Input!$N$129)*$N$7)-SUM($N749:BC749),((Input!$N$163+Input!$N$129)*$N$7)/A21taxstdlife))</f>
        <v>0</v>
      </c>
      <c r="BE749" s="168">
        <f>IF(A21taxstdlife="n/a","n/a",IF(BE$3&gt;(A21taxstdlife+$E749),((Input!$N$163+Input!$N$129)*$N$7)-SUM($N749:BD749),((Input!$N$163+Input!$N$129)*$N$7)/A21taxstdlife))</f>
        <v>0</v>
      </c>
      <c r="BF749" s="168">
        <f>IF(A21taxstdlife="n/a","n/a",IF(BF$3&gt;(A21taxstdlife+$E749),((Input!$N$163+Input!$N$129)*$N$7)-SUM($N749:BE749),((Input!$N$163+Input!$N$129)*$N$7)/A21taxstdlife))</f>
        <v>0</v>
      </c>
      <c r="BG749" s="168">
        <f>IF(A21taxstdlife="n/a","n/a",IF(BG$3&gt;(A21taxstdlife+$E749),((Input!$N$163+Input!$N$129)*$N$7)-SUM($N749:BF749),((Input!$N$163+Input!$N$129)*$N$7)/A21taxstdlife))</f>
        <v>0</v>
      </c>
      <c r="BH749" s="168">
        <f>IF(A21taxstdlife="n/a","n/a",IF(BH$3&gt;(A21taxstdlife+$E749),((Input!$N$163+Input!$N$129)*$N$7)-SUM($N749:BG749),((Input!$N$163+Input!$N$129)*$N$7)/A21taxstdlife))</f>
        <v>0</v>
      </c>
      <c r="BI749" s="168">
        <f>IF(A21taxstdlife="n/a","n/a",IF(BI$3&gt;(A21taxstdlife+$E749),((Input!$N$163+Input!$N$129)*$N$7)-SUM($N749:BH749),((Input!$N$163+Input!$N$129)*$N$7)/A21taxstdlife))</f>
        <v>0</v>
      </c>
      <c r="BJ749" s="20"/>
      <c r="BK749" s="20"/>
      <c r="BL749"/>
      <c r="BM749"/>
      <c r="BN749"/>
      <c r="BO749"/>
      <c r="BP749"/>
      <c r="BQ749"/>
      <c r="BR749"/>
      <c r="BS749"/>
      <c r="BT749"/>
      <c r="BU749"/>
      <c r="BV749"/>
      <c r="BW749"/>
      <c r="BX749"/>
      <c r="BY749"/>
      <c r="BZ749"/>
      <c r="CA749"/>
      <c r="CB749"/>
      <c r="CC749"/>
      <c r="CD749"/>
      <c r="CE749"/>
      <c r="CF749"/>
      <c r="CG749"/>
      <c r="CH749"/>
      <c r="CI749"/>
      <c r="CJ749"/>
      <c r="CK749"/>
      <c r="CL749"/>
      <c r="CM749"/>
      <c r="CN749"/>
      <c r="CO749"/>
      <c r="CP749"/>
      <c r="CQ749"/>
      <c r="CR749"/>
      <c r="CS749"/>
      <c r="CT749"/>
      <c r="CU749"/>
      <c r="CV749"/>
      <c r="CW749"/>
      <c r="CX749"/>
      <c r="CY749"/>
      <c r="CZ749"/>
      <c r="DA749"/>
      <c r="DB749"/>
      <c r="DC749"/>
      <c r="DD749"/>
      <c r="DE749"/>
      <c r="DF749"/>
      <c r="DG749"/>
      <c r="DH749"/>
      <c r="DI749"/>
      <c r="DJ749"/>
      <c r="DK749"/>
      <c r="DL749"/>
      <c r="DM749"/>
      <c r="DN749"/>
      <c r="DO749"/>
      <c r="DP749"/>
      <c r="DQ749"/>
      <c r="DR749"/>
      <c r="DS749"/>
      <c r="DT749"/>
      <c r="DU749"/>
      <c r="DV749"/>
      <c r="DW749"/>
      <c r="DX749"/>
      <c r="DY749"/>
      <c r="DZ749"/>
      <c r="EA749"/>
      <c r="EB749"/>
      <c r="EC749"/>
      <c r="ED749"/>
      <c r="EE749"/>
      <c r="EF749"/>
      <c r="EG749"/>
      <c r="EH749"/>
      <c r="EI749"/>
      <c r="EJ749"/>
      <c r="EK749"/>
      <c r="EL749"/>
      <c r="EM749"/>
      <c r="EN749"/>
      <c r="EO749"/>
      <c r="EP749"/>
      <c r="EQ749"/>
      <c r="ER749"/>
      <c r="ES749"/>
      <c r="ET749"/>
      <c r="EU749"/>
      <c r="EV749"/>
      <c r="EW749"/>
      <c r="EX749"/>
      <c r="EY749"/>
      <c r="EZ749"/>
      <c r="FA749"/>
      <c r="FB749"/>
      <c r="FC749"/>
      <c r="FD749"/>
      <c r="FE749"/>
      <c r="FF749"/>
      <c r="FG749"/>
      <c r="FH749"/>
      <c r="FI749"/>
      <c r="FJ749"/>
      <c r="FK749"/>
      <c r="FL749"/>
      <c r="FM749"/>
      <c r="FN749"/>
      <c r="FO749"/>
      <c r="FP749"/>
      <c r="FQ749"/>
      <c r="FR749"/>
      <c r="FS749"/>
      <c r="FT749"/>
      <c r="FU749"/>
      <c r="FV749"/>
      <c r="FW749"/>
      <c r="FX749"/>
      <c r="FY749"/>
      <c r="FZ749"/>
      <c r="GA749"/>
      <c r="GB749"/>
      <c r="GC749"/>
      <c r="GD749"/>
      <c r="GE749"/>
      <c r="GF749"/>
      <c r="GG749"/>
      <c r="GH749"/>
      <c r="GI749"/>
      <c r="GJ749"/>
      <c r="GK749"/>
      <c r="GL749"/>
      <c r="GM749"/>
      <c r="GN749"/>
      <c r="GO749"/>
      <c r="GP749"/>
      <c r="GQ749"/>
      <c r="GR749"/>
      <c r="GS749"/>
      <c r="GT749"/>
      <c r="GU749"/>
      <c r="GV749"/>
      <c r="GW749"/>
      <c r="GX749"/>
      <c r="GY749"/>
      <c r="GZ749"/>
      <c r="HA749"/>
      <c r="HB749"/>
      <c r="HC749"/>
      <c r="HD749"/>
      <c r="HE749"/>
      <c r="HF749"/>
      <c r="HG749"/>
      <c r="HH749"/>
      <c r="HI749"/>
      <c r="HJ749"/>
      <c r="HK749"/>
      <c r="HL749"/>
      <c r="HM749"/>
      <c r="HN749"/>
      <c r="HO749"/>
      <c r="HP749"/>
      <c r="HQ749"/>
      <c r="HR749"/>
      <c r="HS749"/>
      <c r="HT749"/>
      <c r="HU749"/>
      <c r="HV749"/>
      <c r="HW749"/>
      <c r="HX749"/>
      <c r="HY749"/>
      <c r="HZ749"/>
      <c r="IA749"/>
      <c r="IB749"/>
      <c r="IC749"/>
      <c r="ID749"/>
      <c r="IE749"/>
      <c r="IF749"/>
      <c r="IG749"/>
      <c r="IH749"/>
      <c r="II749"/>
      <c r="IJ749"/>
      <c r="IK749"/>
      <c r="IL749"/>
      <c r="IM749"/>
      <c r="IN749"/>
      <c r="IO749"/>
      <c r="IP749"/>
      <c r="IQ749"/>
      <c r="IR749"/>
      <c r="IS749"/>
      <c r="IT749"/>
      <c r="IU749"/>
      <c r="IV749"/>
    </row>
    <row r="750" spans="1:256" s="5" customFormat="1" hidden="1" outlineLevel="2">
      <c r="A750" s="20"/>
      <c r="B750" s="20"/>
      <c r="C750" s="38"/>
      <c r="D750" s="641"/>
      <c r="E750" s="287">
        <v>9</v>
      </c>
      <c r="F750" s="40"/>
      <c r="G750" s="313"/>
      <c r="H750" s="315"/>
      <c r="I750" s="315"/>
      <c r="J750" s="315"/>
      <c r="K750" s="315"/>
      <c r="L750" s="315"/>
      <c r="M750" s="315"/>
      <c r="N750" s="315"/>
      <c r="O750" s="314"/>
      <c r="P750" s="168">
        <f>IF(A21taxstdlife="n/a","n/a",IF(P$3&gt;(A21taxstdlife+$E750),((Input!$O$163+Input!$O$129)*$O$7)-SUM($O750:O750),((Input!$O$163+Input!$O$129)*$O$7)/A21taxstdlife))</f>
        <v>0</v>
      </c>
      <c r="Q750" s="168">
        <f>IF(A21taxstdlife="n/a","n/a",IF(Q$3&gt;(A21taxstdlife+$E750),((Input!$O$163+Input!$O$129)*$O$7)-SUM($O750:P750),((Input!$O$163+Input!$O$129)*$O$7)/A21taxstdlife))</f>
        <v>0</v>
      </c>
      <c r="R750" s="168">
        <f>IF(A21taxstdlife="n/a","n/a",IF(R$3&gt;(A21taxstdlife+$E750),((Input!$O$163+Input!$O$129)*$O$7)-SUM($O750:Q750),((Input!$O$163+Input!$O$129)*$O$7)/A21taxstdlife))</f>
        <v>0</v>
      </c>
      <c r="S750" s="168">
        <f>IF(A21taxstdlife="n/a","n/a",IF(S$3&gt;(A21taxstdlife+$E750),((Input!$O$163+Input!$O$129)*$O$7)-SUM($O750:R750),((Input!$O$163+Input!$O$129)*$O$7)/A21taxstdlife))</f>
        <v>0</v>
      </c>
      <c r="T750" s="168">
        <f>IF(A21taxstdlife="n/a","n/a",IF(T$3&gt;(A21taxstdlife+$E750),((Input!$O$163+Input!$O$129)*$O$7)-SUM($O750:S750),((Input!$O$163+Input!$O$129)*$O$7)/A21taxstdlife))</f>
        <v>0</v>
      </c>
      <c r="U750" s="168">
        <f>IF(A21taxstdlife="n/a","n/a",IF(U$3&gt;(A21taxstdlife+$E750),((Input!$O$163+Input!$O$129)*$O$7)-SUM($O750:T750),((Input!$O$163+Input!$O$129)*$O$7)/A21taxstdlife))</f>
        <v>0</v>
      </c>
      <c r="V750" s="168">
        <f>IF(A21taxstdlife="n/a","n/a",IF(V$3&gt;(A21taxstdlife+$E750),((Input!$O$163+Input!$O$129)*$O$7)-SUM($O750:U750),((Input!$O$163+Input!$O$129)*$O$7)/A21taxstdlife))</f>
        <v>0</v>
      </c>
      <c r="W750" s="168">
        <f>IF(A21taxstdlife="n/a","n/a",IF(W$3&gt;(A21taxstdlife+$E750),((Input!$O$163+Input!$O$129)*$O$7)-SUM($O750:V750),((Input!$O$163+Input!$O$129)*$O$7)/A21taxstdlife))</f>
        <v>0</v>
      </c>
      <c r="X750" s="168">
        <f>IF(A21taxstdlife="n/a","n/a",IF(X$3&gt;(A21taxstdlife+$E750),((Input!$O$163+Input!$O$129)*$O$7)-SUM($O750:W750),((Input!$O$163+Input!$O$129)*$O$7)/A21taxstdlife))</f>
        <v>0</v>
      </c>
      <c r="Y750" s="168">
        <f>IF(A21taxstdlife="n/a","n/a",IF(Y$3&gt;(A21taxstdlife+$E750),((Input!$O$163+Input!$O$129)*$O$7)-SUM($O750:X750),((Input!$O$163+Input!$O$129)*$O$7)/A21taxstdlife))</f>
        <v>0</v>
      </c>
      <c r="Z750" s="168">
        <f>IF(A21taxstdlife="n/a","n/a",IF(Z$3&gt;(A21taxstdlife+$E750),((Input!$O$163+Input!$O$129)*$O$7)-SUM($O750:Y750),((Input!$O$163+Input!$O$129)*$O$7)/A21taxstdlife))</f>
        <v>0</v>
      </c>
      <c r="AA750" s="168">
        <f>IF(A21taxstdlife="n/a","n/a",IF(AA$3&gt;(A21taxstdlife+$E750),((Input!$O$163+Input!$O$129)*$O$7)-SUM($O750:Z750),((Input!$O$163+Input!$O$129)*$O$7)/A21taxstdlife))</f>
        <v>0</v>
      </c>
      <c r="AB750" s="168">
        <f>IF(A21taxstdlife="n/a","n/a",IF(AB$3&gt;(A21taxstdlife+$E750),((Input!$O$163+Input!$O$129)*$O$7)-SUM($O750:AA750),((Input!$O$163+Input!$O$129)*$O$7)/A21taxstdlife))</f>
        <v>0</v>
      </c>
      <c r="AC750" s="168">
        <f>IF(A21taxstdlife="n/a","n/a",IF(AC$3&gt;(A21taxstdlife+$E750),((Input!$O$163+Input!$O$129)*$O$7)-SUM($O750:AB750),((Input!$O$163+Input!$O$129)*$O$7)/A21taxstdlife))</f>
        <v>0</v>
      </c>
      <c r="AD750" s="168">
        <f>IF(A21taxstdlife="n/a","n/a",IF(AD$3&gt;(A21taxstdlife+$E750),((Input!$O$163+Input!$O$129)*$O$7)-SUM($O750:AC750),((Input!$O$163+Input!$O$129)*$O$7)/A21taxstdlife))</f>
        <v>0</v>
      </c>
      <c r="AE750" s="168">
        <f>IF(A21taxstdlife="n/a","n/a",IF(AE$3&gt;(A21taxstdlife+$E750),((Input!$O$163+Input!$O$129)*$O$7)-SUM($O750:AD750),((Input!$O$163+Input!$O$129)*$O$7)/A21taxstdlife))</f>
        <v>0</v>
      </c>
      <c r="AF750" s="168">
        <f>IF(A21taxstdlife="n/a","n/a",IF(AF$3&gt;(A21taxstdlife+$E750),((Input!$O$163+Input!$O$129)*$O$7)-SUM($O750:AE750),((Input!$O$163+Input!$O$129)*$O$7)/A21taxstdlife))</f>
        <v>0</v>
      </c>
      <c r="AG750" s="168">
        <f>IF(A21taxstdlife="n/a","n/a",IF(AG$3&gt;(A21taxstdlife+$E750),((Input!$O$163+Input!$O$129)*$O$7)-SUM($O750:AF750),((Input!$O$163+Input!$O$129)*$O$7)/A21taxstdlife))</f>
        <v>0</v>
      </c>
      <c r="AH750" s="168">
        <f>IF(A21taxstdlife="n/a","n/a",IF(AH$3&gt;(A21taxstdlife+$E750),((Input!$O$163+Input!$O$129)*$O$7)-SUM($O750:AG750),((Input!$O$163+Input!$O$129)*$O$7)/A21taxstdlife))</f>
        <v>0</v>
      </c>
      <c r="AI750" s="168">
        <f>IF(A21taxstdlife="n/a","n/a",IF(AI$3&gt;(A21taxstdlife+$E750),((Input!$O$163+Input!$O$129)*$O$7)-SUM($O750:AH750),((Input!$O$163+Input!$O$129)*$O$7)/A21taxstdlife))</f>
        <v>0</v>
      </c>
      <c r="AJ750" s="168">
        <f>IF(A21taxstdlife="n/a","n/a",IF(AJ$3&gt;(A21taxstdlife+$E750),((Input!$O$163+Input!$O$129)*$O$7)-SUM($O750:AI750),((Input!$O$163+Input!$O$129)*$O$7)/A21taxstdlife))</f>
        <v>0</v>
      </c>
      <c r="AK750" s="168">
        <f>IF(A21taxstdlife="n/a","n/a",IF(AK$3&gt;(A21taxstdlife+$E750),((Input!$O$163+Input!$O$129)*$O$7)-SUM($O750:AJ750),((Input!$O$163+Input!$O$129)*$O$7)/A21taxstdlife))</f>
        <v>0</v>
      </c>
      <c r="AL750" s="168">
        <f>IF(A21taxstdlife="n/a","n/a",IF(AL$3&gt;(A21taxstdlife+$E750),((Input!$O$163+Input!$O$129)*$O$7)-SUM($O750:AK750),((Input!$O$163+Input!$O$129)*$O$7)/A21taxstdlife))</f>
        <v>0</v>
      </c>
      <c r="AM750" s="168">
        <f>IF(A21taxstdlife="n/a","n/a",IF(AM$3&gt;(A21taxstdlife+$E750),((Input!$O$163+Input!$O$129)*$O$7)-SUM($O750:AL750),((Input!$O$163+Input!$O$129)*$O$7)/A21taxstdlife))</f>
        <v>0</v>
      </c>
      <c r="AN750" s="168">
        <f>IF(A21taxstdlife="n/a","n/a",IF(AN$3&gt;(A21taxstdlife+$E750),((Input!$O$163+Input!$O$129)*$O$7)-SUM($O750:AM750),((Input!$O$163+Input!$O$129)*$O$7)/A21taxstdlife))</f>
        <v>0</v>
      </c>
      <c r="AO750" s="168">
        <f>IF(A21taxstdlife="n/a","n/a",IF(AO$3&gt;(A21taxstdlife+$E750),((Input!$O$163+Input!$O$129)*$O$7)-SUM($O750:AN750),((Input!$O$163+Input!$O$129)*$O$7)/A21taxstdlife))</f>
        <v>0</v>
      </c>
      <c r="AP750" s="168">
        <f>IF(A21taxstdlife="n/a","n/a",IF(AP$3&gt;(A21taxstdlife+$E750),((Input!$O$163+Input!$O$129)*$O$7)-SUM($O750:AO750),((Input!$O$163+Input!$O$129)*$O$7)/A21taxstdlife))</f>
        <v>0</v>
      </c>
      <c r="AQ750" s="168">
        <f>IF(A21taxstdlife="n/a","n/a",IF(AQ$3&gt;(A21taxstdlife+$E750),((Input!$O$163+Input!$O$129)*$O$7)-SUM($O750:AP750),((Input!$O$163+Input!$O$129)*$O$7)/A21taxstdlife))</f>
        <v>0</v>
      </c>
      <c r="AR750" s="168">
        <f>IF(A21taxstdlife="n/a","n/a",IF(AR$3&gt;(A21taxstdlife+$E750),((Input!$O$163+Input!$O$129)*$O$7)-SUM($O750:AQ750),((Input!$O$163+Input!$O$129)*$O$7)/A21taxstdlife))</f>
        <v>0</v>
      </c>
      <c r="AS750" s="168">
        <f>IF(A21taxstdlife="n/a","n/a",IF(AS$3&gt;(A21taxstdlife+$E750),((Input!$O$163+Input!$O$129)*$O$7)-SUM($O750:AR750),((Input!$O$163+Input!$O$129)*$O$7)/A21taxstdlife))</f>
        <v>0</v>
      </c>
      <c r="AT750" s="168">
        <f>IF(A21taxstdlife="n/a","n/a",IF(AT$3&gt;(A21taxstdlife+$E750),((Input!$O$163+Input!$O$129)*$O$7)-SUM($O750:AS750),((Input!$O$163+Input!$O$129)*$O$7)/A21taxstdlife))</f>
        <v>0</v>
      </c>
      <c r="AU750" s="168">
        <f>IF(A21taxstdlife="n/a","n/a",IF(AU$3&gt;(A21taxstdlife+$E750),((Input!$O$163+Input!$O$129)*$O$7)-SUM($O750:AT750),((Input!$O$163+Input!$O$129)*$O$7)/A21taxstdlife))</f>
        <v>0</v>
      </c>
      <c r="AV750" s="168">
        <f>IF(A21taxstdlife="n/a","n/a",IF(AV$3&gt;(A21taxstdlife+$E750),((Input!$O$163+Input!$O$129)*$O$7)-SUM($O750:AU750),((Input!$O$163+Input!$O$129)*$O$7)/A21taxstdlife))</f>
        <v>0</v>
      </c>
      <c r="AW750" s="168">
        <f>IF(A21taxstdlife="n/a","n/a",IF(AW$3&gt;(A21taxstdlife+$E750),((Input!$O$163+Input!$O$129)*$O$7)-SUM($O750:AV750),((Input!$O$163+Input!$O$129)*$O$7)/A21taxstdlife))</f>
        <v>0</v>
      </c>
      <c r="AX750" s="168">
        <f>IF(A21taxstdlife="n/a","n/a",IF(AX$3&gt;(A21taxstdlife+$E750),((Input!$O$163+Input!$O$129)*$O$7)-SUM($O750:AW750),((Input!$O$163+Input!$O$129)*$O$7)/A21taxstdlife))</f>
        <v>0</v>
      </c>
      <c r="AY750" s="168">
        <f>IF(A21taxstdlife="n/a","n/a",IF(AY$3&gt;(A21taxstdlife+$E750),((Input!$O$163+Input!$O$129)*$O$7)-SUM($O750:AX750),((Input!$O$163+Input!$O$129)*$O$7)/A21taxstdlife))</f>
        <v>0</v>
      </c>
      <c r="AZ750" s="168">
        <f>IF(A21taxstdlife="n/a","n/a",IF(AZ$3&gt;(A21taxstdlife+$E750),((Input!$O$163+Input!$O$129)*$O$7)-SUM($O750:AY750),((Input!$O$163+Input!$O$129)*$O$7)/A21taxstdlife))</f>
        <v>0</v>
      </c>
      <c r="BA750" s="168">
        <f>IF(A21taxstdlife="n/a","n/a",IF(BA$3&gt;(A21taxstdlife+$E750),((Input!$O$163+Input!$O$129)*$O$7)-SUM($O750:AZ750),((Input!$O$163+Input!$O$129)*$O$7)/A21taxstdlife))</f>
        <v>0</v>
      </c>
      <c r="BB750" s="168">
        <f>IF(A21taxstdlife="n/a","n/a",IF(BB$3&gt;(A21taxstdlife+$E750),((Input!$O$163+Input!$O$129)*$O$7)-SUM($O750:BA750),((Input!$O$163+Input!$O$129)*$O$7)/A21taxstdlife))</f>
        <v>0</v>
      </c>
      <c r="BC750" s="168">
        <f>IF(A21taxstdlife="n/a","n/a",IF(BC$3&gt;(A21taxstdlife+$E750),((Input!$O$163+Input!$O$129)*$O$7)-SUM($O750:BB750),((Input!$O$163+Input!$O$129)*$O$7)/A21taxstdlife))</f>
        <v>0</v>
      </c>
      <c r="BD750" s="168">
        <f>IF(A21taxstdlife="n/a","n/a",IF(BD$3&gt;(A21taxstdlife+$E750),((Input!$O$163+Input!$O$129)*$O$7)-SUM($O750:BC750),((Input!$O$163+Input!$O$129)*$O$7)/A21taxstdlife))</f>
        <v>0</v>
      </c>
      <c r="BE750" s="168">
        <f>IF(A21taxstdlife="n/a","n/a",IF(BE$3&gt;(A21taxstdlife+$E750),((Input!$O$163+Input!$O$129)*$O$7)-SUM($O750:BD750),((Input!$O$163+Input!$O$129)*$O$7)/A21taxstdlife))</f>
        <v>0</v>
      </c>
      <c r="BF750" s="168">
        <f>IF(A21taxstdlife="n/a","n/a",IF(BF$3&gt;(A21taxstdlife+$E750),((Input!$O$163+Input!$O$129)*$O$7)-SUM($O750:BE750),((Input!$O$163+Input!$O$129)*$O$7)/A21taxstdlife))</f>
        <v>0</v>
      </c>
      <c r="BG750" s="168">
        <f>IF(A21taxstdlife="n/a","n/a",IF(BG$3&gt;(A21taxstdlife+$E750),((Input!$O$163+Input!$O$129)*$O$7)-SUM($O750:BF750),((Input!$O$163+Input!$O$129)*$O$7)/A21taxstdlife))</f>
        <v>0</v>
      </c>
      <c r="BH750" s="168">
        <f>IF(A21taxstdlife="n/a","n/a",IF(BH$3&gt;(A21taxstdlife+$E750),((Input!$O$163+Input!$O$129)*$O$7)-SUM($O750:BG750),((Input!$O$163+Input!$O$129)*$O$7)/A21taxstdlife))</f>
        <v>0</v>
      </c>
      <c r="BI750" s="168">
        <f>IF(A21taxstdlife="n/a","n/a",IF(BI$3&gt;(A21taxstdlife+$E750),((Input!$O$163+Input!$O$129)*$O$7)-SUM($O750:BH750),((Input!$O$163+Input!$O$129)*$O$7)/A21taxstdlife))</f>
        <v>0</v>
      </c>
      <c r="BJ750" s="20"/>
      <c r="BK750" s="20"/>
      <c r="BL750"/>
      <c r="BM750"/>
      <c r="BN750"/>
      <c r="BO750"/>
      <c r="BP750"/>
      <c r="BQ750"/>
      <c r="BR750"/>
      <c r="BS750"/>
      <c r="BT750"/>
      <c r="BU750"/>
      <c r="BV750"/>
      <c r="BW750"/>
      <c r="BX750"/>
      <c r="BY750"/>
      <c r="BZ750"/>
      <c r="CA750"/>
      <c r="CB750"/>
      <c r="CC750"/>
      <c r="CD750"/>
      <c r="CE750"/>
      <c r="CF750"/>
      <c r="CG750"/>
      <c r="CH750"/>
      <c r="CI750"/>
      <c r="CJ750"/>
      <c r="CK750"/>
      <c r="CL750"/>
      <c r="CM750"/>
      <c r="CN750"/>
      <c r="CO750"/>
      <c r="CP750"/>
      <c r="CQ750"/>
      <c r="CR750"/>
      <c r="CS750"/>
      <c r="CT750"/>
      <c r="CU750"/>
      <c r="CV750"/>
      <c r="CW750"/>
      <c r="CX750"/>
      <c r="CY750"/>
      <c r="CZ750"/>
      <c r="DA750"/>
      <c r="DB750"/>
      <c r="DC750"/>
      <c r="DD750"/>
      <c r="DE750"/>
      <c r="DF750"/>
      <c r="DG750"/>
      <c r="DH750"/>
      <c r="DI750"/>
      <c r="DJ750"/>
      <c r="DK750"/>
      <c r="DL750"/>
      <c r="DM750"/>
      <c r="DN750"/>
      <c r="DO750"/>
      <c r="DP750"/>
      <c r="DQ750"/>
      <c r="DR750"/>
      <c r="DS750"/>
      <c r="DT750"/>
      <c r="DU750"/>
      <c r="DV750"/>
      <c r="DW750"/>
      <c r="DX750"/>
      <c r="DY750"/>
      <c r="DZ750"/>
      <c r="EA750"/>
      <c r="EB750"/>
      <c r="EC750"/>
      <c r="ED750"/>
      <c r="EE750"/>
      <c r="EF750"/>
      <c r="EG750"/>
      <c r="EH750"/>
      <c r="EI750"/>
      <c r="EJ750"/>
      <c r="EK750"/>
      <c r="EL750"/>
      <c r="EM750"/>
      <c r="EN750"/>
      <c r="EO750"/>
      <c r="EP750"/>
      <c r="EQ750"/>
      <c r="ER750"/>
      <c r="ES750"/>
      <c r="ET750"/>
      <c r="EU750"/>
      <c r="EV750"/>
      <c r="EW750"/>
      <c r="EX750"/>
      <c r="EY750"/>
      <c r="EZ750"/>
      <c r="FA750"/>
      <c r="FB750"/>
      <c r="FC750"/>
      <c r="FD750"/>
      <c r="FE750"/>
      <c r="FF750"/>
      <c r="FG750"/>
      <c r="FH750"/>
      <c r="FI750"/>
      <c r="FJ750"/>
      <c r="FK750"/>
      <c r="FL750"/>
      <c r="FM750"/>
      <c r="FN750"/>
      <c r="FO750"/>
      <c r="FP750"/>
      <c r="FQ750"/>
      <c r="FR750"/>
      <c r="FS750"/>
      <c r="FT750"/>
      <c r="FU750"/>
      <c r="FV750"/>
      <c r="FW750"/>
      <c r="FX750"/>
      <c r="FY750"/>
      <c r="FZ750"/>
      <c r="GA750"/>
      <c r="GB750"/>
      <c r="GC750"/>
      <c r="GD750"/>
      <c r="GE750"/>
      <c r="GF750"/>
      <c r="GG750"/>
      <c r="GH750"/>
      <c r="GI750"/>
      <c r="GJ750"/>
      <c r="GK750"/>
      <c r="GL750"/>
      <c r="GM750"/>
      <c r="GN750"/>
      <c r="GO750"/>
      <c r="GP750"/>
      <c r="GQ750"/>
      <c r="GR750"/>
      <c r="GS750"/>
      <c r="GT750"/>
      <c r="GU750"/>
      <c r="GV750"/>
      <c r="GW750"/>
      <c r="GX750"/>
      <c r="GY750"/>
      <c r="GZ750"/>
      <c r="HA750"/>
      <c r="HB750"/>
      <c r="HC750"/>
      <c r="HD750"/>
      <c r="HE750"/>
      <c r="HF750"/>
      <c r="HG750"/>
      <c r="HH750"/>
      <c r="HI750"/>
      <c r="HJ750"/>
      <c r="HK750"/>
      <c r="HL750"/>
      <c r="HM750"/>
      <c r="HN750"/>
      <c r="HO750"/>
      <c r="HP750"/>
      <c r="HQ750"/>
      <c r="HR750"/>
      <c r="HS750"/>
      <c r="HT750"/>
      <c r="HU750"/>
      <c r="HV750"/>
      <c r="HW750"/>
      <c r="HX750"/>
      <c r="HY750"/>
      <c r="HZ750"/>
      <c r="IA750"/>
      <c r="IB750"/>
      <c r="IC750"/>
      <c r="ID750"/>
      <c r="IE750"/>
      <c r="IF750"/>
      <c r="IG750"/>
      <c r="IH750"/>
      <c r="II750"/>
      <c r="IJ750"/>
      <c r="IK750"/>
      <c r="IL750"/>
      <c r="IM750"/>
      <c r="IN750"/>
      <c r="IO750"/>
      <c r="IP750"/>
      <c r="IQ750"/>
      <c r="IR750"/>
      <c r="IS750"/>
      <c r="IT750"/>
      <c r="IU750"/>
      <c r="IV750"/>
    </row>
    <row r="751" spans="1:256" s="5" customFormat="1" hidden="1" outlineLevel="2">
      <c r="A751" s="20"/>
      <c r="B751" s="20"/>
      <c r="C751" s="38"/>
      <c r="D751" s="641"/>
      <c r="E751" s="288">
        <v>10</v>
      </c>
      <c r="F751" s="40"/>
      <c r="G751" s="313"/>
      <c r="H751" s="315"/>
      <c r="I751" s="315"/>
      <c r="J751" s="315"/>
      <c r="K751" s="315"/>
      <c r="L751" s="315"/>
      <c r="M751" s="315"/>
      <c r="N751" s="315"/>
      <c r="O751" s="315"/>
      <c r="P751" s="314"/>
      <c r="Q751" s="168">
        <f>IF(A21taxstdlife="n/a","n/a",IF(Q$3&gt;(A21taxstdlife+$E751),((Input!$P$163+Input!$P$129)*$P$7)-SUM($P751:P751),((Input!$P$163+Input!$P$129)*$P$7)/A21taxstdlife))</f>
        <v>0</v>
      </c>
      <c r="R751" s="168">
        <f>IF(A21taxstdlife="n/a","n/a",IF(R$3&gt;(A21taxstdlife+$E751),((Input!$P$163+Input!$P$129)*$P$7)-SUM($P751:Q751),((Input!$P$163+Input!$P$129)*$P$7)/A21taxstdlife))</f>
        <v>0</v>
      </c>
      <c r="S751" s="168">
        <f>IF(A21taxstdlife="n/a","n/a",IF(S$3&gt;(A21taxstdlife+$E751),((Input!$P$163+Input!$P$129)*$P$7)-SUM($P751:R751),((Input!$P$163+Input!$P$129)*$P$7)/A21taxstdlife))</f>
        <v>0</v>
      </c>
      <c r="T751" s="168">
        <f>IF(A21taxstdlife="n/a","n/a",IF(T$3&gt;(A21taxstdlife+$E751),((Input!$P$163+Input!$P$129)*$P$7)-SUM($P751:S751),((Input!$P$163+Input!$P$129)*$P$7)/A21taxstdlife))</f>
        <v>0</v>
      </c>
      <c r="U751" s="168">
        <f>IF(A21taxstdlife="n/a","n/a",IF(U$3&gt;(A21taxstdlife+$E751),((Input!$P$163+Input!$P$129)*$P$7)-SUM($P751:T751),((Input!$P$163+Input!$P$129)*$P$7)/A21taxstdlife))</f>
        <v>0</v>
      </c>
      <c r="V751" s="168">
        <f>IF(A21taxstdlife="n/a","n/a",IF(V$3&gt;(A21taxstdlife+$E751),((Input!$P$163+Input!$P$129)*$P$7)-SUM($P751:U751),((Input!$P$163+Input!$P$129)*$P$7)/A21taxstdlife))</f>
        <v>0</v>
      </c>
      <c r="W751" s="168">
        <f>IF(A21taxstdlife="n/a","n/a",IF(W$3&gt;(A21taxstdlife+$E751),((Input!$P$163+Input!$P$129)*$P$7)-SUM($P751:V751),((Input!$P$163+Input!$P$129)*$P$7)/A21taxstdlife))</f>
        <v>0</v>
      </c>
      <c r="X751" s="168">
        <f>IF(A21taxstdlife="n/a","n/a",IF(X$3&gt;(A21taxstdlife+$E751),((Input!$P$163+Input!$P$129)*$P$7)-SUM($P751:W751),((Input!$P$163+Input!$P$129)*$P$7)/A21taxstdlife))</f>
        <v>0</v>
      </c>
      <c r="Y751" s="168">
        <f>IF(A21taxstdlife="n/a","n/a",IF(Y$3&gt;(A21taxstdlife+$E751),((Input!$P$163+Input!$P$129)*$P$7)-SUM($P751:X751),((Input!$P$163+Input!$P$129)*$P$7)/A21taxstdlife))</f>
        <v>0</v>
      </c>
      <c r="Z751" s="168">
        <f>IF(A21taxstdlife="n/a","n/a",IF(Z$3&gt;(A21taxstdlife+$E751),((Input!$P$163+Input!$P$129)*$P$7)-SUM($P751:Y751),((Input!$P$163+Input!$P$129)*$P$7)/A21taxstdlife))</f>
        <v>0</v>
      </c>
      <c r="AA751" s="168">
        <f>IF(A21taxstdlife="n/a","n/a",IF(AA$3&gt;(A21taxstdlife+$E751),((Input!$P$163+Input!$P$129)*$P$7)-SUM($P751:Z751),((Input!$P$163+Input!$P$129)*$P$7)/A21taxstdlife))</f>
        <v>0</v>
      </c>
      <c r="AB751" s="168">
        <f>IF(A21taxstdlife="n/a","n/a",IF(AB$3&gt;(A21taxstdlife+$E751),((Input!$P$163+Input!$P$129)*$P$7)-SUM($P751:AA751),((Input!$P$163+Input!$P$129)*$P$7)/A21taxstdlife))</f>
        <v>0</v>
      </c>
      <c r="AC751" s="168">
        <f>IF(A21taxstdlife="n/a","n/a",IF(AC$3&gt;(A21taxstdlife+$E751),((Input!$P$163+Input!$P$129)*$P$7)-SUM($P751:AB751),((Input!$P$163+Input!$P$129)*$P$7)/A21taxstdlife))</f>
        <v>0</v>
      </c>
      <c r="AD751" s="168">
        <f>IF(A21taxstdlife="n/a","n/a",IF(AD$3&gt;(A21taxstdlife+$E751),((Input!$P$163+Input!$P$129)*$P$7)-SUM($P751:AC751),((Input!$P$163+Input!$P$129)*$P$7)/A21taxstdlife))</f>
        <v>0</v>
      </c>
      <c r="AE751" s="168">
        <f>IF(A21taxstdlife="n/a","n/a",IF(AE$3&gt;(A21taxstdlife+$E751),((Input!$P$163+Input!$P$129)*$P$7)-SUM($P751:AD751),((Input!$P$163+Input!$P$129)*$P$7)/A21taxstdlife))</f>
        <v>0</v>
      </c>
      <c r="AF751" s="168">
        <f>IF(A21taxstdlife="n/a","n/a",IF(AF$3&gt;(A21taxstdlife+$E751),((Input!$P$163+Input!$P$129)*$P$7)-SUM($P751:AE751),((Input!$P$163+Input!$P$129)*$P$7)/A21taxstdlife))</f>
        <v>0</v>
      </c>
      <c r="AG751" s="168">
        <f>IF(A21taxstdlife="n/a","n/a",IF(AG$3&gt;(A21taxstdlife+$E751),((Input!$P$163+Input!$P$129)*$P$7)-SUM($P751:AF751),((Input!$P$163+Input!$P$129)*$P$7)/A21taxstdlife))</f>
        <v>0</v>
      </c>
      <c r="AH751" s="168">
        <f>IF(A21taxstdlife="n/a","n/a",IF(AH$3&gt;(A21taxstdlife+$E751),((Input!$P$163+Input!$P$129)*$P$7)-SUM($P751:AG751),((Input!$P$163+Input!$P$129)*$P$7)/A21taxstdlife))</f>
        <v>0</v>
      </c>
      <c r="AI751" s="168">
        <f>IF(A21taxstdlife="n/a","n/a",IF(AI$3&gt;(A21taxstdlife+$E751),((Input!$P$163+Input!$P$129)*$P$7)-SUM($P751:AH751),((Input!$P$163+Input!$P$129)*$P$7)/A21taxstdlife))</f>
        <v>0</v>
      </c>
      <c r="AJ751" s="168">
        <f>IF(A21taxstdlife="n/a","n/a",IF(AJ$3&gt;(A21taxstdlife+$E751),((Input!$P$163+Input!$P$129)*$P$7)-SUM($P751:AI751),((Input!$P$163+Input!$P$129)*$P$7)/A21taxstdlife))</f>
        <v>0</v>
      </c>
      <c r="AK751" s="168">
        <f>IF(A21taxstdlife="n/a","n/a",IF(AK$3&gt;(A21taxstdlife+$E751),((Input!$P$163+Input!$P$129)*$P$7)-SUM($P751:AJ751),((Input!$P$163+Input!$P$129)*$P$7)/A21taxstdlife))</f>
        <v>0</v>
      </c>
      <c r="AL751" s="168">
        <f>IF(A21taxstdlife="n/a","n/a",IF(AL$3&gt;(A21taxstdlife+$E751),((Input!$P$163+Input!$P$129)*$P$7)-SUM($P751:AK751),((Input!$P$163+Input!$P$129)*$P$7)/A21taxstdlife))</f>
        <v>0</v>
      </c>
      <c r="AM751" s="168">
        <f>IF(A21taxstdlife="n/a","n/a",IF(AM$3&gt;(A21taxstdlife+$E751),((Input!$P$163+Input!$P$129)*$P$7)-SUM($P751:AL751),((Input!$P$163+Input!$P$129)*$P$7)/A21taxstdlife))</f>
        <v>0</v>
      </c>
      <c r="AN751" s="168">
        <f>IF(A21taxstdlife="n/a","n/a",IF(AN$3&gt;(A21taxstdlife+$E751),((Input!$P$163+Input!$P$129)*$P$7)-SUM($P751:AM751),((Input!$P$163+Input!$P$129)*$P$7)/A21taxstdlife))</f>
        <v>0</v>
      </c>
      <c r="AO751" s="168">
        <f>IF(A21taxstdlife="n/a","n/a",IF(AO$3&gt;(A21taxstdlife+$E751),((Input!$P$163+Input!$P$129)*$P$7)-SUM($P751:AN751),((Input!$P$163+Input!$P$129)*$P$7)/A21taxstdlife))</f>
        <v>0</v>
      </c>
      <c r="AP751" s="168">
        <f>IF(A21taxstdlife="n/a","n/a",IF(AP$3&gt;(A21taxstdlife+$E751),((Input!$P$163+Input!$P$129)*$P$7)-SUM($P751:AO751),((Input!$P$163+Input!$P$129)*$P$7)/A21taxstdlife))</f>
        <v>0</v>
      </c>
      <c r="AQ751" s="168">
        <f>IF(A21taxstdlife="n/a","n/a",IF(AQ$3&gt;(A21taxstdlife+$E751),((Input!$P$163+Input!$P$129)*$P$7)-SUM($P751:AP751),((Input!$P$163+Input!$P$129)*$P$7)/A21taxstdlife))</f>
        <v>0</v>
      </c>
      <c r="AR751" s="168">
        <f>IF(A21taxstdlife="n/a","n/a",IF(AR$3&gt;(A21taxstdlife+$E751),((Input!$P$163+Input!$P$129)*$P$7)-SUM($P751:AQ751),((Input!$P$163+Input!$P$129)*$P$7)/A21taxstdlife))</f>
        <v>0</v>
      </c>
      <c r="AS751" s="168">
        <f>IF(A21taxstdlife="n/a","n/a",IF(AS$3&gt;(A21taxstdlife+$E751),((Input!$P$163+Input!$P$129)*$P$7)-SUM($P751:AR751),((Input!$P$163+Input!$P$129)*$P$7)/A21taxstdlife))</f>
        <v>0</v>
      </c>
      <c r="AT751" s="168">
        <f>IF(A21taxstdlife="n/a","n/a",IF(AT$3&gt;(A21taxstdlife+$E751),((Input!$P$163+Input!$P$129)*$P$7)-SUM($P751:AS751),((Input!$P$163+Input!$P$129)*$P$7)/A21taxstdlife))</f>
        <v>0</v>
      </c>
      <c r="AU751" s="168">
        <f>IF(A21taxstdlife="n/a","n/a",IF(AU$3&gt;(A21taxstdlife+$E751),((Input!$P$163+Input!$P$129)*$P$7)-SUM($P751:AT751),((Input!$P$163+Input!$P$129)*$P$7)/A21taxstdlife))</f>
        <v>0</v>
      </c>
      <c r="AV751" s="168">
        <f>IF(A21taxstdlife="n/a","n/a",IF(AV$3&gt;(A21taxstdlife+$E751),((Input!$P$163+Input!$P$129)*$P$7)-SUM($P751:AU751),((Input!$P$163+Input!$P$129)*$P$7)/A21taxstdlife))</f>
        <v>0</v>
      </c>
      <c r="AW751" s="168">
        <f>IF(A21taxstdlife="n/a","n/a",IF(AW$3&gt;(A21taxstdlife+$E751),((Input!$P$163+Input!$P$129)*$P$7)-SUM($P751:AV751),((Input!$P$163+Input!$P$129)*$P$7)/A21taxstdlife))</f>
        <v>0</v>
      </c>
      <c r="AX751" s="168">
        <f>IF(A21taxstdlife="n/a","n/a",IF(AX$3&gt;(A21taxstdlife+$E751),((Input!$P$163+Input!$P$129)*$P$7)-SUM($P751:AW751),((Input!$P$163+Input!$P$129)*$P$7)/A21taxstdlife))</f>
        <v>0</v>
      </c>
      <c r="AY751" s="168">
        <f>IF(A21taxstdlife="n/a","n/a",IF(AY$3&gt;(A21taxstdlife+$E751),((Input!$P$163+Input!$P$129)*$P$7)-SUM($P751:AX751),((Input!$P$163+Input!$P$129)*$P$7)/A21taxstdlife))</f>
        <v>0</v>
      </c>
      <c r="AZ751" s="168">
        <f>IF(A21taxstdlife="n/a","n/a",IF(AZ$3&gt;(A21taxstdlife+$E751),((Input!$P$163+Input!$P$129)*$P$7)-SUM($P751:AY751),((Input!$P$163+Input!$P$129)*$P$7)/A21taxstdlife))</f>
        <v>0</v>
      </c>
      <c r="BA751" s="168">
        <f>IF(A21taxstdlife="n/a","n/a",IF(BA$3&gt;(A21taxstdlife+$E751),((Input!$P$163+Input!$P$129)*$P$7)-SUM($P751:AZ751),((Input!$P$163+Input!$P$129)*$P$7)/A21taxstdlife))</f>
        <v>0</v>
      </c>
      <c r="BB751" s="168">
        <f>IF(A21taxstdlife="n/a","n/a",IF(BB$3&gt;(A21taxstdlife+$E751),((Input!$P$163+Input!$P$129)*$P$7)-SUM($P751:BA751),((Input!$P$163+Input!$P$129)*$P$7)/A21taxstdlife))</f>
        <v>0</v>
      </c>
      <c r="BC751" s="168">
        <f>IF(A21taxstdlife="n/a","n/a",IF(BC$3&gt;(A21taxstdlife+$E751),((Input!$P$163+Input!$P$129)*$P$7)-SUM($P751:BB751),((Input!$P$163+Input!$P$129)*$P$7)/A21taxstdlife))</f>
        <v>0</v>
      </c>
      <c r="BD751" s="168">
        <f>IF(A21taxstdlife="n/a","n/a",IF(BD$3&gt;(A21taxstdlife+$E751),((Input!$P$163+Input!$P$129)*$P$7)-SUM($P751:BC751),((Input!$P$163+Input!$P$129)*$P$7)/A21taxstdlife))</f>
        <v>0</v>
      </c>
      <c r="BE751" s="168">
        <f>IF(A21taxstdlife="n/a","n/a",IF(BE$3&gt;(A21taxstdlife+$E751),((Input!$P$163+Input!$P$129)*$P$7)-SUM($P751:BD751),((Input!$P$163+Input!$P$129)*$P$7)/A21taxstdlife))</f>
        <v>0</v>
      </c>
      <c r="BF751" s="168">
        <f>IF(A21taxstdlife="n/a","n/a",IF(BF$3&gt;(A21taxstdlife+$E751),((Input!$P$163+Input!$P$129)*$P$7)-SUM($P751:BE751),((Input!$P$163+Input!$P$129)*$P$7)/A21taxstdlife))</f>
        <v>0</v>
      </c>
      <c r="BG751" s="168">
        <f>IF(A21taxstdlife="n/a","n/a",IF(BG$3&gt;(A21taxstdlife+$E751),((Input!$P$163+Input!$P$129)*$P$7)-SUM($P751:BF751),((Input!$P$163+Input!$P$129)*$P$7)/A21taxstdlife))</f>
        <v>0</v>
      </c>
      <c r="BH751" s="168">
        <f>IF(A21taxstdlife="n/a","n/a",IF(BH$3&gt;(A21taxstdlife+$E751),((Input!$P$163+Input!$P$129)*$P$7)-SUM($P751:BG751),((Input!$P$163+Input!$P$129)*$P$7)/A21taxstdlife))</f>
        <v>0</v>
      </c>
      <c r="BI751" s="168">
        <f>IF(A21taxstdlife="n/a","n/a",IF(BI$3&gt;(A21taxstdlife+$E751),((Input!$P$163+Input!$P$129)*$P$7)-SUM($P751:BH751),((Input!$P$163+Input!$P$129)*$P$7)/A21taxstdlife))</f>
        <v>0</v>
      </c>
      <c r="BJ751" s="20"/>
      <c r="BK751" s="20"/>
      <c r="BL751"/>
      <c r="BM751"/>
      <c r="BN751"/>
      <c r="BO751"/>
      <c r="BP751"/>
      <c r="BQ751"/>
      <c r="BR751"/>
      <c r="BS751"/>
      <c r="BT751"/>
      <c r="BU751"/>
      <c r="BV751"/>
      <c r="BW751"/>
      <c r="BX751"/>
      <c r="BY751"/>
      <c r="BZ751"/>
      <c r="CA751"/>
      <c r="CB751"/>
      <c r="CC751"/>
      <c r="CD751"/>
      <c r="CE751"/>
      <c r="CF751"/>
      <c r="CG751"/>
      <c r="CH751"/>
      <c r="CI751"/>
      <c r="CJ751"/>
      <c r="CK751"/>
      <c r="CL751"/>
      <c r="CM751"/>
      <c r="CN751"/>
      <c r="CO751"/>
      <c r="CP751"/>
      <c r="CQ751"/>
      <c r="CR751"/>
      <c r="CS751"/>
      <c r="CT751"/>
      <c r="CU751"/>
      <c r="CV751"/>
      <c r="CW751"/>
      <c r="CX751"/>
      <c r="CY751"/>
      <c r="CZ751"/>
      <c r="DA751"/>
      <c r="DB751"/>
      <c r="DC751"/>
      <c r="DD751"/>
      <c r="DE751"/>
      <c r="DF751"/>
      <c r="DG751"/>
      <c r="DH751"/>
      <c r="DI751"/>
      <c r="DJ751"/>
      <c r="DK751"/>
      <c r="DL751"/>
      <c r="DM751"/>
      <c r="DN751"/>
      <c r="DO751"/>
      <c r="DP751"/>
      <c r="DQ751"/>
      <c r="DR751"/>
      <c r="DS751"/>
      <c r="DT751"/>
      <c r="DU751"/>
      <c r="DV751"/>
      <c r="DW751"/>
      <c r="DX751"/>
      <c r="DY751"/>
      <c r="DZ751"/>
      <c r="EA751"/>
      <c r="EB751"/>
      <c r="EC751"/>
      <c r="ED751"/>
      <c r="EE751"/>
      <c r="EF751"/>
      <c r="EG751"/>
      <c r="EH751"/>
      <c r="EI751"/>
      <c r="EJ751"/>
      <c r="EK751"/>
      <c r="EL751"/>
      <c r="EM751"/>
      <c r="EN751"/>
      <c r="EO751"/>
      <c r="EP751"/>
      <c r="EQ751"/>
      <c r="ER751"/>
      <c r="ES751"/>
      <c r="ET751"/>
      <c r="EU751"/>
      <c r="EV751"/>
      <c r="EW751"/>
      <c r="EX751"/>
      <c r="EY751"/>
      <c r="EZ751"/>
      <c r="FA751"/>
      <c r="FB751"/>
      <c r="FC751"/>
      <c r="FD751"/>
      <c r="FE751"/>
      <c r="FF751"/>
      <c r="FG751"/>
      <c r="FH751"/>
      <c r="FI751"/>
      <c r="FJ751"/>
      <c r="FK751"/>
      <c r="FL751"/>
      <c r="FM751"/>
      <c r="FN751"/>
      <c r="FO751"/>
      <c r="FP751"/>
      <c r="FQ751"/>
      <c r="FR751"/>
      <c r="FS751"/>
      <c r="FT751"/>
      <c r="FU751"/>
      <c r="FV751"/>
      <c r="FW751"/>
      <c r="FX751"/>
      <c r="FY751"/>
      <c r="FZ751"/>
      <c r="GA751"/>
      <c r="GB751"/>
      <c r="GC751"/>
      <c r="GD751"/>
      <c r="GE751"/>
      <c r="GF751"/>
      <c r="GG751"/>
      <c r="GH751"/>
      <c r="GI751"/>
      <c r="GJ751"/>
      <c r="GK751"/>
      <c r="GL751"/>
      <c r="GM751"/>
      <c r="GN751"/>
      <c r="GO751"/>
      <c r="GP751"/>
      <c r="GQ751"/>
      <c r="GR751"/>
      <c r="GS751"/>
      <c r="GT751"/>
      <c r="GU751"/>
      <c r="GV751"/>
      <c r="GW751"/>
      <c r="GX751"/>
      <c r="GY751"/>
      <c r="GZ751"/>
      <c r="HA751"/>
      <c r="HB751"/>
      <c r="HC751"/>
      <c r="HD751"/>
      <c r="HE751"/>
      <c r="HF751"/>
      <c r="HG751"/>
      <c r="HH751"/>
      <c r="HI751"/>
      <c r="HJ751"/>
      <c r="HK751"/>
      <c r="HL751"/>
      <c r="HM751"/>
      <c r="HN751"/>
      <c r="HO751"/>
      <c r="HP751"/>
      <c r="HQ751"/>
      <c r="HR751"/>
      <c r="HS751"/>
      <c r="HT751"/>
      <c r="HU751"/>
      <c r="HV751"/>
      <c r="HW751"/>
      <c r="HX751"/>
      <c r="HY751"/>
      <c r="HZ751"/>
      <c r="IA751"/>
      <c r="IB751"/>
      <c r="IC751"/>
      <c r="ID751"/>
      <c r="IE751"/>
      <c r="IF751"/>
      <c r="IG751"/>
      <c r="IH751"/>
      <c r="II751"/>
      <c r="IJ751"/>
      <c r="IK751"/>
      <c r="IL751"/>
      <c r="IM751"/>
      <c r="IN751"/>
      <c r="IO751"/>
      <c r="IP751"/>
      <c r="IQ751"/>
      <c r="IR751"/>
      <c r="IS751"/>
      <c r="IT751"/>
      <c r="IU751"/>
      <c r="IV751"/>
    </row>
    <row r="752" spans="1:256" s="5" customFormat="1" hidden="1" outlineLevel="1">
      <c r="A752" s="20"/>
      <c r="B752" s="20"/>
      <c r="C752" s="38" t="str">
        <f>Asset21</f>
        <v>Equity raising costs</v>
      </c>
      <c r="D752" s="20"/>
      <c r="E752" s="20"/>
      <c r="F752" s="35"/>
      <c r="G752" s="163">
        <f t="shared" ref="G752:AL752" si="146">SUM(G740:G751)</f>
        <v>0.65029086557909788</v>
      </c>
      <c r="H752" s="163">
        <f t="shared" si="146"/>
        <v>0.65029086557909788</v>
      </c>
      <c r="I752" s="163">
        <f t="shared" si="146"/>
        <v>0.65029086557909788</v>
      </c>
      <c r="J752" s="163">
        <f t="shared" si="146"/>
        <v>0.65029086557909788</v>
      </c>
      <c r="K752" s="163">
        <f t="shared" si="146"/>
        <v>0.65029086557909788</v>
      </c>
      <c r="L752" s="163">
        <f t="shared" si="146"/>
        <v>0.65029086557909788</v>
      </c>
      <c r="M752" s="163">
        <f t="shared" si="146"/>
        <v>0.65029086557909788</v>
      </c>
      <c r="N752" s="163">
        <f t="shared" si="146"/>
        <v>0.65029086557909788</v>
      </c>
      <c r="O752" s="163">
        <f t="shared" si="146"/>
        <v>0.65029086557909788</v>
      </c>
      <c r="P752" s="163">
        <f t="shared" si="146"/>
        <v>0.65029086557909788</v>
      </c>
      <c r="Q752" s="163">
        <f t="shared" si="146"/>
        <v>0.65029086557909788</v>
      </c>
      <c r="R752" s="163">
        <f t="shared" si="146"/>
        <v>0.65029086557909788</v>
      </c>
      <c r="S752" s="163">
        <f t="shared" si="146"/>
        <v>0.65029086557909788</v>
      </c>
      <c r="T752" s="163">
        <f t="shared" si="146"/>
        <v>0.65029086557909788</v>
      </c>
      <c r="U752" s="163">
        <f t="shared" si="146"/>
        <v>0.65029086557909788</v>
      </c>
      <c r="V752" s="163">
        <f t="shared" si="146"/>
        <v>0.65029086557909788</v>
      </c>
      <c r="W752" s="163">
        <f t="shared" si="146"/>
        <v>0.65029086557909788</v>
      </c>
      <c r="X752" s="163">
        <f t="shared" si="146"/>
        <v>0.65029086557909788</v>
      </c>
      <c r="Y752" s="163">
        <f t="shared" si="146"/>
        <v>0.65029086557909788</v>
      </c>
      <c r="Z752" s="163">
        <f t="shared" si="146"/>
        <v>0.65029086557909788</v>
      </c>
      <c r="AA752" s="163">
        <f t="shared" si="146"/>
        <v>0.65029086557909788</v>
      </c>
      <c r="AB752" s="163">
        <f t="shared" si="146"/>
        <v>0.65029086557909788</v>
      </c>
      <c r="AC752" s="163">
        <f t="shared" si="146"/>
        <v>0.65029086557909788</v>
      </c>
      <c r="AD752" s="163">
        <f t="shared" si="146"/>
        <v>0.65029086557909788</v>
      </c>
      <c r="AE752" s="163">
        <f t="shared" si="146"/>
        <v>0.65029086557909788</v>
      </c>
      <c r="AF752" s="163">
        <f t="shared" si="146"/>
        <v>0.65029086557909788</v>
      </c>
      <c r="AG752" s="163">
        <f t="shared" si="146"/>
        <v>0.65029086557909788</v>
      </c>
      <c r="AH752" s="163">
        <f t="shared" si="146"/>
        <v>0.65029086557909788</v>
      </c>
      <c r="AI752" s="163">
        <f t="shared" si="146"/>
        <v>0.65029086557909788</v>
      </c>
      <c r="AJ752" s="163">
        <f t="shared" si="146"/>
        <v>0.65029086557909788</v>
      </c>
      <c r="AK752" s="163">
        <f t="shared" si="146"/>
        <v>0.65029086557909788</v>
      </c>
      <c r="AL752" s="163">
        <f t="shared" si="146"/>
        <v>0.65029086557909788</v>
      </c>
      <c r="AM752" s="163">
        <f t="shared" ref="AM752:BI752" si="147">SUM(AM740:AM751)</f>
        <v>0.65029086557909788</v>
      </c>
      <c r="AN752" s="163">
        <f t="shared" si="147"/>
        <v>0.65029086557909788</v>
      </c>
      <c r="AO752" s="163">
        <f t="shared" si="147"/>
        <v>0.65029086557909788</v>
      </c>
      <c r="AP752" s="163">
        <f t="shared" si="147"/>
        <v>0.65029086557909788</v>
      </c>
      <c r="AQ752" s="163">
        <f t="shared" si="147"/>
        <v>0.37651634285143132</v>
      </c>
      <c r="AR752" s="163">
        <f t="shared" si="147"/>
        <v>0</v>
      </c>
      <c r="AS752" s="163">
        <f t="shared" si="147"/>
        <v>0</v>
      </c>
      <c r="AT752" s="163">
        <f t="shared" si="147"/>
        <v>0</v>
      </c>
      <c r="AU752" s="163">
        <f t="shared" si="147"/>
        <v>0</v>
      </c>
      <c r="AV752" s="163">
        <f t="shared" si="147"/>
        <v>0</v>
      </c>
      <c r="AW752" s="163">
        <f t="shared" si="147"/>
        <v>0</v>
      </c>
      <c r="AX752" s="163">
        <f t="shared" si="147"/>
        <v>0</v>
      </c>
      <c r="AY752" s="163">
        <f t="shared" si="147"/>
        <v>0</v>
      </c>
      <c r="AZ752" s="163">
        <f t="shared" si="147"/>
        <v>0</v>
      </c>
      <c r="BA752" s="163">
        <f t="shared" si="147"/>
        <v>0</v>
      </c>
      <c r="BB752" s="163">
        <f t="shared" si="147"/>
        <v>0</v>
      </c>
      <c r="BC752" s="163">
        <f t="shared" si="147"/>
        <v>0</v>
      </c>
      <c r="BD752" s="163">
        <f t="shared" si="147"/>
        <v>0</v>
      </c>
      <c r="BE752" s="163">
        <f t="shared" si="147"/>
        <v>0</v>
      </c>
      <c r="BF752" s="163">
        <f t="shared" si="147"/>
        <v>0</v>
      </c>
      <c r="BG752" s="163">
        <f t="shared" si="147"/>
        <v>0</v>
      </c>
      <c r="BH752" s="163">
        <f t="shared" si="147"/>
        <v>0</v>
      </c>
      <c r="BI752" s="163">
        <f t="shared" si="147"/>
        <v>0</v>
      </c>
      <c r="BJ752" s="20"/>
      <c r="BK752" s="20"/>
      <c r="BL752"/>
      <c r="BM752"/>
      <c r="BN752"/>
      <c r="BO752"/>
      <c r="BP752"/>
      <c r="BQ752"/>
      <c r="BR752"/>
      <c r="BS752"/>
      <c r="BT752"/>
      <c r="BU752"/>
      <c r="BV752"/>
      <c r="BW752"/>
      <c r="BX752"/>
      <c r="BY752"/>
      <c r="BZ752"/>
      <c r="CA752"/>
      <c r="CB752"/>
      <c r="CC752"/>
      <c r="CD752"/>
      <c r="CE752"/>
      <c r="CF752"/>
      <c r="CG752"/>
      <c r="CH752"/>
      <c r="CI752"/>
      <c r="CJ752"/>
      <c r="CK752"/>
      <c r="CL752"/>
      <c r="CM752"/>
      <c r="CN752"/>
      <c r="CO752"/>
      <c r="CP752"/>
      <c r="CQ752"/>
      <c r="CR752"/>
      <c r="CS752"/>
      <c r="CT752"/>
      <c r="CU752"/>
      <c r="CV752"/>
      <c r="CW752"/>
      <c r="CX752"/>
      <c r="CY752"/>
      <c r="CZ752"/>
      <c r="DA752"/>
      <c r="DB752"/>
      <c r="DC752"/>
      <c r="DD752"/>
      <c r="DE752"/>
      <c r="DF752"/>
      <c r="DG752"/>
      <c r="DH752"/>
      <c r="DI752"/>
      <c r="DJ752"/>
      <c r="DK752"/>
      <c r="DL752"/>
      <c r="DM752"/>
      <c r="DN752"/>
      <c r="DO752"/>
      <c r="DP752"/>
      <c r="DQ752"/>
      <c r="DR752"/>
      <c r="DS752"/>
      <c r="DT752"/>
      <c r="DU752"/>
      <c r="DV752"/>
      <c r="DW752"/>
      <c r="DX752"/>
      <c r="DY752"/>
      <c r="DZ752"/>
      <c r="EA752"/>
      <c r="EB752"/>
      <c r="EC752"/>
      <c r="ED752"/>
      <c r="EE752"/>
      <c r="EF752"/>
      <c r="EG752"/>
      <c r="EH752"/>
      <c r="EI752"/>
      <c r="EJ752"/>
      <c r="EK752"/>
      <c r="EL752"/>
      <c r="EM752"/>
      <c r="EN752"/>
      <c r="EO752"/>
      <c r="EP752"/>
      <c r="EQ752"/>
      <c r="ER752"/>
      <c r="ES752"/>
      <c r="ET752"/>
      <c r="EU752"/>
      <c r="EV752"/>
      <c r="EW752"/>
      <c r="EX752"/>
      <c r="EY752"/>
      <c r="EZ752"/>
      <c r="FA752"/>
      <c r="FB752"/>
      <c r="FC752"/>
      <c r="FD752"/>
      <c r="FE752"/>
      <c r="FF752"/>
      <c r="FG752"/>
      <c r="FH752"/>
      <c r="FI752"/>
      <c r="FJ752"/>
      <c r="FK752"/>
      <c r="FL752"/>
      <c r="FM752"/>
      <c r="FN752"/>
      <c r="FO752"/>
      <c r="FP752"/>
      <c r="FQ752"/>
      <c r="FR752"/>
      <c r="FS752"/>
      <c r="FT752"/>
      <c r="FU752"/>
      <c r="FV752"/>
      <c r="FW752"/>
      <c r="FX752"/>
      <c r="FY752"/>
      <c r="FZ752"/>
      <c r="GA752"/>
      <c r="GB752"/>
      <c r="GC752"/>
      <c r="GD752"/>
      <c r="GE752"/>
      <c r="GF752"/>
      <c r="GG752"/>
      <c r="GH752"/>
      <c r="GI752"/>
      <c r="GJ752"/>
      <c r="GK752"/>
      <c r="GL752"/>
      <c r="GM752"/>
      <c r="GN752"/>
      <c r="GO752"/>
      <c r="GP752"/>
      <c r="GQ752"/>
      <c r="GR752"/>
      <c r="GS752"/>
      <c r="GT752"/>
      <c r="GU752"/>
      <c r="GV752"/>
      <c r="GW752"/>
      <c r="GX752"/>
      <c r="GY752"/>
      <c r="GZ752"/>
      <c r="HA752"/>
      <c r="HB752"/>
      <c r="HC752"/>
      <c r="HD752"/>
      <c r="HE752"/>
      <c r="HF752"/>
      <c r="HG752"/>
      <c r="HH752"/>
      <c r="HI752"/>
      <c r="HJ752"/>
      <c r="HK752"/>
      <c r="HL752"/>
      <c r="HM752"/>
      <c r="HN752"/>
      <c r="HO752"/>
      <c r="HP752"/>
      <c r="HQ752"/>
      <c r="HR752"/>
      <c r="HS752"/>
      <c r="HT752"/>
      <c r="HU752"/>
      <c r="HV752"/>
      <c r="HW752"/>
      <c r="HX752"/>
      <c r="HY752"/>
      <c r="HZ752"/>
      <c r="IA752"/>
      <c r="IB752"/>
      <c r="IC752"/>
      <c r="ID752"/>
      <c r="IE752"/>
      <c r="IF752"/>
      <c r="IG752"/>
      <c r="IH752"/>
      <c r="II752"/>
      <c r="IJ752"/>
      <c r="IK752"/>
      <c r="IL752"/>
      <c r="IM752"/>
      <c r="IN752"/>
      <c r="IO752"/>
      <c r="IP752"/>
      <c r="IQ752"/>
      <c r="IR752"/>
      <c r="IS752"/>
      <c r="IT752"/>
      <c r="IU752"/>
      <c r="IV752"/>
    </row>
    <row r="753" spans="1:256" s="5" customFormat="1" hidden="1" outlineLevel="2">
      <c r="A753" s="20"/>
      <c r="B753" s="130">
        <f>C765</f>
        <v>0</v>
      </c>
      <c r="C753" s="46"/>
      <c r="D753" s="47" t="s">
        <v>72</v>
      </c>
      <c r="E753" s="46"/>
      <c r="F753" s="48"/>
      <c r="G753" s="167">
        <f>IF(G$3&gt;A22taxremlife,A22taxvalue-SUM($F753:F753),IF(A22taxremlife="N/A","n/a",A22taxvalue/A22taxremlife))</f>
        <v>0</v>
      </c>
      <c r="H753" s="167">
        <f>IF(H$3&gt;A22taxremlife,A22taxvalue-SUM($F753:G753),IF(A22taxremlife="N/A","n/a",A22taxvalue/A22taxremlife))</f>
        <v>0</v>
      </c>
      <c r="I753" s="167">
        <f>IF(I$3&gt;A22taxremlife,A22taxvalue-SUM($F753:H753),IF(A22taxremlife="N/A","n/a",A22taxvalue/A22taxremlife))</f>
        <v>0</v>
      </c>
      <c r="J753" s="167">
        <f>IF(J$3&gt;A22taxremlife,A22taxvalue-SUM($F753:I753),IF(A22taxremlife="N/A","n/a",A22taxvalue/A22taxremlife))</f>
        <v>0</v>
      </c>
      <c r="K753" s="167">
        <f>IF(K$3&gt;A22taxremlife,A22taxvalue-SUM($F753:J753),IF(A22taxremlife="N/A","n/a",A22taxvalue/A22taxremlife))</f>
        <v>0</v>
      </c>
      <c r="L753" s="167">
        <f>IF(L$3&gt;A22taxremlife,A22taxvalue-SUM($F753:K753),IF(A22taxremlife="N/A","n/a",A22taxvalue/A22taxremlife))</f>
        <v>0</v>
      </c>
      <c r="M753" s="167">
        <f>IF(M$3&gt;A22taxremlife,A22taxvalue-SUM($F753:L753),IF(A22taxremlife="N/A","n/a",A22taxvalue/A22taxremlife))</f>
        <v>0</v>
      </c>
      <c r="N753" s="167">
        <f>IF(N$3&gt;A22taxremlife,A22taxvalue-SUM($F753:M753),IF(A22taxremlife="N/A","n/a",A22taxvalue/A22taxremlife))</f>
        <v>0</v>
      </c>
      <c r="O753" s="167">
        <f>IF(O$3&gt;A22taxremlife,A22taxvalue-SUM($F753:N753),IF(A22taxremlife="N/A","n/a",A22taxvalue/A22taxremlife))</f>
        <v>0</v>
      </c>
      <c r="P753" s="167">
        <f>IF(P$3&gt;A22taxremlife,A22taxvalue-SUM($F753:O753),IF(A22taxremlife="N/A","n/a",A22taxvalue/A22taxremlife))</f>
        <v>0</v>
      </c>
      <c r="Q753" s="167">
        <f>IF(Q$3&gt;A22taxremlife,A22taxvalue-SUM($F753:P753),IF(A22taxremlife="N/A","n/a",A22taxvalue/A22taxremlife))</f>
        <v>0</v>
      </c>
      <c r="R753" s="167">
        <f>IF(R$3&gt;A22taxremlife,A22taxvalue-SUM($F753:Q753),IF(A22taxremlife="N/A","n/a",A22taxvalue/A22taxremlife))</f>
        <v>0</v>
      </c>
      <c r="S753" s="167">
        <f>IF(S$3&gt;A22taxremlife,A22taxvalue-SUM($F753:R753),IF(A22taxremlife="N/A","n/a",A22taxvalue/A22taxremlife))</f>
        <v>0</v>
      </c>
      <c r="T753" s="167">
        <f>IF(T$3&gt;A22taxremlife,A22taxvalue-SUM($F753:S753),IF(A22taxremlife="N/A","n/a",A22taxvalue/A22taxremlife))</f>
        <v>0</v>
      </c>
      <c r="U753" s="167">
        <f>IF(U$3&gt;A22taxremlife,A22taxvalue-SUM($F753:T753),IF(A22taxremlife="N/A","n/a",A22taxvalue/A22taxremlife))</f>
        <v>0</v>
      </c>
      <c r="V753" s="167">
        <f>IF(V$3&gt;A22taxremlife,A22taxvalue-SUM($F753:U753),IF(A22taxremlife="N/A","n/a",A22taxvalue/A22taxremlife))</f>
        <v>0</v>
      </c>
      <c r="W753" s="167">
        <f>IF(W$3&gt;A22taxremlife,A22taxvalue-SUM($F753:V753),IF(A22taxremlife="N/A","n/a",A22taxvalue/A22taxremlife))</f>
        <v>0</v>
      </c>
      <c r="X753" s="167">
        <f>IF(X$3&gt;A22taxremlife,A22taxvalue-SUM($F753:W753),IF(A22taxremlife="N/A","n/a",A22taxvalue/A22taxremlife))</f>
        <v>0</v>
      </c>
      <c r="Y753" s="167">
        <f>IF(Y$3&gt;A22taxremlife,A22taxvalue-SUM($F753:X753),IF(A22taxremlife="N/A","n/a",A22taxvalue/A22taxremlife))</f>
        <v>0</v>
      </c>
      <c r="Z753" s="167">
        <f>IF(Z$3&gt;A22taxremlife,A22taxvalue-SUM($F753:Y753),IF(A22taxremlife="N/A","n/a",A22taxvalue/A22taxremlife))</f>
        <v>0</v>
      </c>
      <c r="AA753" s="167">
        <f>IF(AA$3&gt;A22taxremlife,A22taxvalue-SUM($F753:Z753),IF(A22taxremlife="N/A","n/a",A22taxvalue/A22taxremlife))</f>
        <v>0</v>
      </c>
      <c r="AB753" s="167">
        <f>IF(AB$3&gt;A22taxremlife,A22taxvalue-SUM($F753:AA753),IF(A22taxremlife="N/A","n/a",A22taxvalue/A22taxremlife))</f>
        <v>0</v>
      </c>
      <c r="AC753" s="167">
        <f>IF(AC$3&gt;A22taxremlife,A22taxvalue-SUM($F753:AB753),IF(A22taxremlife="N/A","n/a",A22taxvalue/A22taxremlife))</f>
        <v>0</v>
      </c>
      <c r="AD753" s="167">
        <f>IF(AD$3&gt;A22taxremlife,A22taxvalue-SUM($F753:AC753),IF(A22taxremlife="N/A","n/a",A22taxvalue/A22taxremlife))</f>
        <v>0</v>
      </c>
      <c r="AE753" s="167">
        <f>IF(AE$3&gt;A22taxremlife,A22taxvalue-SUM($F753:AD753),IF(A22taxremlife="N/A","n/a",A22taxvalue/A22taxremlife))</f>
        <v>0</v>
      </c>
      <c r="AF753" s="167">
        <f>IF(AF$3&gt;A22taxremlife,A22taxvalue-SUM($F753:AE753),IF(A22taxremlife="N/A","n/a",A22taxvalue/A22taxremlife))</f>
        <v>0</v>
      </c>
      <c r="AG753" s="167">
        <f>IF(AG$3&gt;A22taxremlife,A22taxvalue-SUM($F753:AF753),IF(A22taxremlife="N/A","n/a",A22taxvalue/A22taxremlife))</f>
        <v>0</v>
      </c>
      <c r="AH753" s="167">
        <f>IF(AH$3&gt;A22taxremlife,A22taxvalue-SUM($F753:AG753),IF(A22taxremlife="N/A","n/a",A22taxvalue/A22taxremlife))</f>
        <v>0</v>
      </c>
      <c r="AI753" s="167">
        <f>IF(AI$3&gt;A22taxremlife,A22taxvalue-SUM($F753:AH753),IF(A22taxremlife="N/A","n/a",A22taxvalue/A22taxremlife))</f>
        <v>0</v>
      </c>
      <c r="AJ753" s="167">
        <f>IF(AJ$3&gt;A22taxremlife,A22taxvalue-SUM($F753:AI753),IF(A22taxremlife="N/A","n/a",A22taxvalue/A22taxremlife))</f>
        <v>0</v>
      </c>
      <c r="AK753" s="167">
        <f>IF(AK$3&gt;A22taxremlife,A22taxvalue-SUM($F753:AJ753),IF(A22taxremlife="N/A","n/a",A22taxvalue/A22taxremlife))</f>
        <v>0</v>
      </c>
      <c r="AL753" s="167">
        <f>IF(AL$3&gt;A22taxremlife,A22taxvalue-SUM($F753:AK753),IF(A22taxremlife="N/A","n/a",A22taxvalue/A22taxremlife))</f>
        <v>0</v>
      </c>
      <c r="AM753" s="167">
        <f>IF(AM$3&gt;A22taxremlife,A22taxvalue-SUM($F753:AL753),IF(A22taxremlife="N/A","n/a",A22taxvalue/A22taxremlife))</f>
        <v>0</v>
      </c>
      <c r="AN753" s="167">
        <f>IF(AN$3&gt;A22taxremlife,A22taxvalue-SUM($F753:AM753),IF(A22taxremlife="N/A","n/a",A22taxvalue/A22taxremlife))</f>
        <v>0</v>
      </c>
      <c r="AO753" s="167">
        <f>IF(AO$3&gt;A22taxremlife,A22taxvalue-SUM($F753:AN753),IF(A22taxremlife="N/A","n/a",A22taxvalue/A22taxremlife))</f>
        <v>0</v>
      </c>
      <c r="AP753" s="167">
        <f>IF(AP$3&gt;A22taxremlife,A22taxvalue-SUM($F753:AO753),IF(A22taxremlife="N/A","n/a",A22taxvalue/A22taxremlife))</f>
        <v>0</v>
      </c>
      <c r="AQ753" s="167">
        <f>IF(AQ$3&gt;A22taxremlife,A22taxvalue-SUM($F753:AP753),IF(A22taxremlife="N/A","n/a",A22taxvalue/A22taxremlife))</f>
        <v>0</v>
      </c>
      <c r="AR753" s="167">
        <f>IF(AR$3&gt;A22taxremlife,A22taxvalue-SUM($F753:AQ753),IF(A22taxremlife="N/A","n/a",A22taxvalue/A22taxremlife))</f>
        <v>0</v>
      </c>
      <c r="AS753" s="167">
        <f>IF(AS$3&gt;A22taxremlife,A22taxvalue-SUM($F753:AR753),IF(A22taxremlife="N/A","n/a",A22taxvalue/A22taxremlife))</f>
        <v>0</v>
      </c>
      <c r="AT753" s="167">
        <f>IF(AT$3&gt;A22taxremlife,A22taxvalue-SUM($F753:AS753),IF(A22taxremlife="N/A","n/a",A22taxvalue/A22taxremlife))</f>
        <v>0</v>
      </c>
      <c r="AU753" s="167">
        <f>IF(AU$3&gt;A22taxremlife,A22taxvalue-SUM($F753:AT753),IF(A22taxremlife="N/A","n/a",A22taxvalue/A22taxremlife))</f>
        <v>0</v>
      </c>
      <c r="AV753" s="167">
        <f>IF(AV$3&gt;A22taxremlife,A22taxvalue-SUM($F753:AU753),IF(A22taxremlife="N/A","n/a",A22taxvalue/A22taxremlife))</f>
        <v>0</v>
      </c>
      <c r="AW753" s="167">
        <f>IF(AW$3&gt;A22taxremlife,A22taxvalue-SUM($F753:AV753),IF(A22taxremlife="N/A","n/a",A22taxvalue/A22taxremlife))</f>
        <v>0</v>
      </c>
      <c r="AX753" s="167">
        <f>IF(AX$3&gt;A22taxremlife,A22taxvalue-SUM($F753:AW753),IF(A22taxremlife="N/A","n/a",A22taxvalue/A22taxremlife))</f>
        <v>0</v>
      </c>
      <c r="AY753" s="167">
        <f>IF(AY$3&gt;A22taxremlife,A22taxvalue-SUM($F753:AX753),IF(A22taxremlife="N/A","n/a",A22taxvalue/A22taxremlife))</f>
        <v>0</v>
      </c>
      <c r="AZ753" s="167">
        <f>IF(AZ$3&gt;A22taxremlife,A22taxvalue-SUM($F753:AY753),IF(A22taxremlife="N/A","n/a",A22taxvalue/A22taxremlife))</f>
        <v>0</v>
      </c>
      <c r="BA753" s="167">
        <f>IF(BA$3&gt;A22taxremlife,A22taxvalue-SUM($F753:AZ753),IF(A22taxremlife="N/A","n/a",A22taxvalue/A22taxremlife))</f>
        <v>0</v>
      </c>
      <c r="BB753" s="167">
        <f>IF(BB$3&gt;A22taxremlife,A22taxvalue-SUM($F753:BA753),IF(A22taxremlife="N/A","n/a",A22taxvalue/A22taxremlife))</f>
        <v>0</v>
      </c>
      <c r="BC753" s="167">
        <f>IF(BC$3&gt;A22taxremlife,A22taxvalue-SUM($F753:BB753),IF(A22taxremlife="N/A","n/a",A22taxvalue/A22taxremlife))</f>
        <v>0</v>
      </c>
      <c r="BD753" s="167">
        <f>IF(BD$3&gt;A22taxremlife,A22taxvalue-SUM($F753:BC753),IF(A22taxremlife="N/A","n/a",A22taxvalue/A22taxremlife))</f>
        <v>0</v>
      </c>
      <c r="BE753" s="167">
        <f>IF(BE$3&gt;A22taxremlife,A22taxvalue-SUM($F753:BD753),IF(A22taxremlife="N/A","n/a",A22taxvalue/A22taxremlife))</f>
        <v>0</v>
      </c>
      <c r="BF753" s="167">
        <f>IF(BF$3&gt;A22taxremlife,A22taxvalue-SUM($F753:BE753),IF(A22taxremlife="N/A","n/a",A22taxvalue/A22taxremlife))</f>
        <v>0</v>
      </c>
      <c r="BG753" s="167">
        <f>IF(BG$3&gt;A22taxremlife,A22taxvalue-SUM($F753:BF753),IF(A22taxremlife="N/A","n/a",A22taxvalue/A22taxremlife))</f>
        <v>0</v>
      </c>
      <c r="BH753" s="167">
        <f>IF(BH$3&gt;A22taxremlife,A22taxvalue-SUM($F753:BG753),IF(A22taxremlife="N/A","n/a",A22taxvalue/A22taxremlife))</f>
        <v>0</v>
      </c>
      <c r="BI753" s="167">
        <f>IF(BI$3&gt;A22taxremlife,A22taxvalue-SUM($F753:BH753),IF(A22taxremlife="N/A","n/a",A22taxvalue/A22taxremlife))</f>
        <v>0</v>
      </c>
      <c r="BJ753" s="20"/>
      <c r="BK753" s="20"/>
      <c r="BL753"/>
      <c r="BM753"/>
      <c r="BN753"/>
      <c r="BO753"/>
      <c r="BP753"/>
      <c r="BQ753"/>
      <c r="BR753"/>
      <c r="BS753"/>
      <c r="BT753"/>
      <c r="BU753"/>
      <c r="BV753"/>
      <c r="BW753"/>
      <c r="BX753"/>
      <c r="BY753"/>
      <c r="BZ753"/>
      <c r="CA753"/>
      <c r="CB753"/>
      <c r="CC753"/>
      <c r="CD753"/>
      <c r="CE753"/>
      <c r="CF753"/>
      <c r="CG753"/>
      <c r="CH753"/>
      <c r="CI753"/>
      <c r="CJ753"/>
      <c r="CK753"/>
      <c r="CL753"/>
      <c r="CM753"/>
      <c r="CN753"/>
      <c r="CO753"/>
      <c r="CP753"/>
      <c r="CQ753"/>
      <c r="CR753"/>
      <c r="CS753"/>
      <c r="CT753"/>
      <c r="CU753"/>
      <c r="CV753"/>
      <c r="CW753"/>
      <c r="CX753"/>
      <c r="CY753"/>
      <c r="CZ753"/>
      <c r="DA753"/>
      <c r="DB753"/>
      <c r="DC753"/>
      <c r="DD753"/>
      <c r="DE753"/>
      <c r="DF753"/>
      <c r="DG753"/>
      <c r="DH753"/>
      <c r="DI753"/>
      <c r="DJ753"/>
      <c r="DK753"/>
      <c r="DL753"/>
      <c r="DM753"/>
      <c r="DN753"/>
      <c r="DO753"/>
      <c r="DP753"/>
      <c r="DQ753"/>
      <c r="DR753"/>
      <c r="DS753"/>
      <c r="DT753"/>
      <c r="DU753"/>
      <c r="DV753"/>
      <c r="DW753"/>
      <c r="DX753"/>
      <c r="DY753"/>
      <c r="DZ753"/>
      <c r="EA753"/>
      <c r="EB753"/>
      <c r="EC753"/>
      <c r="ED753"/>
      <c r="EE753"/>
      <c r="EF753"/>
      <c r="EG753"/>
      <c r="EH753"/>
      <c r="EI753"/>
      <c r="EJ753"/>
      <c r="EK753"/>
      <c r="EL753"/>
      <c r="EM753"/>
      <c r="EN753"/>
      <c r="EO753"/>
      <c r="EP753"/>
      <c r="EQ753"/>
      <c r="ER753"/>
      <c r="ES753"/>
      <c r="ET753"/>
      <c r="EU753"/>
      <c r="EV753"/>
      <c r="EW753"/>
      <c r="EX753"/>
      <c r="EY753"/>
      <c r="EZ753"/>
      <c r="FA753"/>
      <c r="FB753"/>
      <c r="FC753"/>
      <c r="FD753"/>
      <c r="FE753"/>
      <c r="FF753"/>
      <c r="FG753"/>
      <c r="FH753"/>
      <c r="FI753"/>
      <c r="FJ753"/>
      <c r="FK753"/>
      <c r="FL753"/>
      <c r="FM753"/>
      <c r="FN753"/>
      <c r="FO753"/>
      <c r="FP753"/>
      <c r="FQ753"/>
      <c r="FR753"/>
      <c r="FS753"/>
      <c r="FT753"/>
      <c r="FU753"/>
      <c r="FV753"/>
      <c r="FW753"/>
      <c r="FX753"/>
      <c r="FY753"/>
      <c r="FZ753"/>
      <c r="GA753"/>
      <c r="GB753"/>
      <c r="GC753"/>
      <c r="GD753"/>
      <c r="GE753"/>
      <c r="GF753"/>
      <c r="GG753"/>
      <c r="GH753"/>
      <c r="GI753"/>
      <c r="GJ753"/>
      <c r="GK753"/>
      <c r="GL753"/>
      <c r="GM753"/>
      <c r="GN753"/>
      <c r="GO753"/>
      <c r="GP753"/>
      <c r="GQ753"/>
      <c r="GR753"/>
      <c r="GS753"/>
      <c r="GT753"/>
      <c r="GU753"/>
      <c r="GV753"/>
      <c r="GW753"/>
      <c r="GX753"/>
      <c r="GY753"/>
      <c r="GZ753"/>
      <c r="HA753"/>
      <c r="HB753"/>
      <c r="HC753"/>
      <c r="HD753"/>
      <c r="HE753"/>
      <c r="HF753"/>
      <c r="HG753"/>
      <c r="HH753"/>
      <c r="HI753"/>
      <c r="HJ753"/>
      <c r="HK753"/>
      <c r="HL753"/>
      <c r="HM753"/>
      <c r="HN753"/>
      <c r="HO753"/>
      <c r="HP753"/>
      <c r="HQ753"/>
      <c r="HR753"/>
      <c r="HS753"/>
      <c r="HT753"/>
      <c r="HU753"/>
      <c r="HV753"/>
      <c r="HW753"/>
      <c r="HX753"/>
      <c r="HY753"/>
      <c r="HZ753"/>
      <c r="IA753"/>
      <c r="IB753"/>
      <c r="IC753"/>
      <c r="ID753"/>
      <c r="IE753"/>
      <c r="IF753"/>
      <c r="IG753"/>
      <c r="IH753"/>
      <c r="II753"/>
      <c r="IJ753"/>
      <c r="IK753"/>
      <c r="IL753"/>
      <c r="IM753"/>
      <c r="IN753"/>
      <c r="IO753"/>
      <c r="IP753"/>
      <c r="IQ753"/>
      <c r="IR753"/>
      <c r="IS753"/>
      <c r="IT753"/>
      <c r="IU753"/>
      <c r="IV753"/>
    </row>
    <row r="754" spans="1:256" s="5" customFormat="1" hidden="1" outlineLevel="2">
      <c r="A754" s="20"/>
      <c r="B754" s="20"/>
      <c r="C754" s="38"/>
      <c r="D754" s="641" t="s">
        <v>71</v>
      </c>
      <c r="E754" s="287">
        <v>0</v>
      </c>
      <c r="F754" s="40"/>
      <c r="G754" s="168"/>
      <c r="H754" s="168"/>
      <c r="I754" s="168"/>
      <c r="J754" s="168"/>
      <c r="K754" s="168"/>
      <c r="L754" s="168"/>
      <c r="M754" s="168"/>
      <c r="N754" s="168"/>
      <c r="O754" s="168"/>
      <c r="P754" s="168"/>
      <c r="Q754" s="168"/>
      <c r="R754" s="168"/>
      <c r="S754" s="168"/>
      <c r="T754" s="168"/>
      <c r="U754" s="168"/>
      <c r="V754" s="168"/>
      <c r="W754" s="168"/>
      <c r="X754" s="168"/>
      <c r="Y754" s="168"/>
      <c r="Z754" s="168"/>
      <c r="AA754" s="168"/>
      <c r="AB754" s="168"/>
      <c r="AC754" s="168"/>
      <c r="AD754" s="168"/>
      <c r="AE754" s="168"/>
      <c r="AF754" s="168"/>
      <c r="AG754" s="168"/>
      <c r="AH754" s="168"/>
      <c r="AI754" s="168"/>
      <c r="AJ754" s="168"/>
      <c r="AK754" s="168"/>
      <c r="AL754" s="168"/>
      <c r="AM754" s="168"/>
      <c r="AN754" s="168"/>
      <c r="AO754" s="168"/>
      <c r="AP754" s="168"/>
      <c r="AQ754" s="168"/>
      <c r="AR754" s="168"/>
      <c r="AS754" s="168"/>
      <c r="AT754" s="168"/>
      <c r="AU754" s="168"/>
      <c r="AV754" s="168"/>
      <c r="AW754" s="168"/>
      <c r="AX754" s="168"/>
      <c r="AY754" s="168"/>
      <c r="AZ754" s="168"/>
      <c r="BA754" s="168"/>
      <c r="BB754" s="168"/>
      <c r="BC754" s="168"/>
      <c r="BD754" s="168"/>
      <c r="BE754" s="168"/>
      <c r="BF754" s="168"/>
      <c r="BG754" s="168"/>
      <c r="BH754" s="168"/>
      <c r="BI754" s="168"/>
      <c r="BJ754" s="20"/>
      <c r="BK754" s="20"/>
      <c r="BL754"/>
      <c r="BM754"/>
      <c r="BN754"/>
      <c r="BO754"/>
      <c r="BP754"/>
      <c r="BQ754"/>
      <c r="BR754"/>
      <c r="BS754"/>
      <c r="BT754"/>
      <c r="BU754"/>
      <c r="BV754"/>
      <c r="BW754"/>
      <c r="BX754"/>
      <c r="BY754"/>
      <c r="BZ754"/>
      <c r="CA754"/>
      <c r="CB754"/>
      <c r="CC754"/>
      <c r="CD754"/>
      <c r="CE754"/>
      <c r="CF754"/>
      <c r="CG754"/>
      <c r="CH754"/>
      <c r="CI754"/>
      <c r="CJ754"/>
      <c r="CK754"/>
      <c r="CL754"/>
      <c r="CM754"/>
      <c r="CN754"/>
      <c r="CO754"/>
      <c r="CP754"/>
      <c r="CQ754"/>
      <c r="CR754"/>
      <c r="CS754"/>
      <c r="CT754"/>
      <c r="CU754"/>
      <c r="CV754"/>
      <c r="CW754"/>
      <c r="CX754"/>
      <c r="CY754"/>
      <c r="CZ754"/>
      <c r="DA754"/>
      <c r="DB754"/>
      <c r="DC754"/>
      <c r="DD754"/>
      <c r="DE754"/>
      <c r="DF754"/>
      <c r="DG754"/>
      <c r="DH754"/>
      <c r="DI754"/>
      <c r="DJ754"/>
      <c r="DK754"/>
      <c r="DL754"/>
      <c r="DM754"/>
      <c r="DN754"/>
      <c r="DO754"/>
      <c r="DP754"/>
      <c r="DQ754"/>
      <c r="DR754"/>
      <c r="DS754"/>
      <c r="DT754"/>
      <c r="DU754"/>
      <c r="DV754"/>
      <c r="DW754"/>
      <c r="DX754"/>
      <c r="DY754"/>
      <c r="DZ754"/>
      <c r="EA754"/>
      <c r="EB754"/>
      <c r="EC754"/>
      <c r="ED754"/>
      <c r="EE754"/>
      <c r="EF754"/>
      <c r="EG754"/>
      <c r="EH754"/>
      <c r="EI754"/>
      <c r="EJ754"/>
      <c r="EK754"/>
      <c r="EL754"/>
      <c r="EM754"/>
      <c r="EN754"/>
      <c r="EO754"/>
      <c r="EP754"/>
      <c r="EQ754"/>
      <c r="ER754"/>
      <c r="ES754"/>
      <c r="ET754"/>
      <c r="EU754"/>
      <c r="EV754"/>
      <c r="EW754"/>
      <c r="EX754"/>
      <c r="EY754"/>
      <c r="EZ754"/>
      <c r="FA754"/>
      <c r="FB754"/>
      <c r="FC754"/>
      <c r="FD754"/>
      <c r="FE754"/>
      <c r="FF754"/>
      <c r="FG754"/>
      <c r="FH754"/>
      <c r="FI754"/>
      <c r="FJ754"/>
      <c r="FK754"/>
      <c r="FL754"/>
      <c r="FM754"/>
      <c r="FN754"/>
      <c r="FO754"/>
      <c r="FP754"/>
      <c r="FQ754"/>
      <c r="FR754"/>
      <c r="FS754"/>
      <c r="FT754"/>
      <c r="FU754"/>
      <c r="FV754"/>
      <c r="FW754"/>
      <c r="FX754"/>
      <c r="FY754"/>
      <c r="FZ754"/>
      <c r="GA754"/>
      <c r="GB754"/>
      <c r="GC754"/>
      <c r="GD754"/>
      <c r="GE754"/>
      <c r="GF754"/>
      <c r="GG754"/>
      <c r="GH754"/>
      <c r="GI754"/>
      <c r="GJ754"/>
      <c r="GK754"/>
      <c r="GL754"/>
      <c r="GM754"/>
      <c r="GN754"/>
      <c r="GO754"/>
      <c r="GP754"/>
      <c r="GQ754"/>
      <c r="GR754"/>
      <c r="GS754"/>
      <c r="GT754"/>
      <c r="GU754"/>
      <c r="GV754"/>
      <c r="GW754"/>
      <c r="GX754"/>
      <c r="GY754"/>
      <c r="GZ754"/>
      <c r="HA754"/>
      <c r="HB754"/>
      <c r="HC754"/>
      <c r="HD754"/>
      <c r="HE754"/>
      <c r="HF754"/>
      <c r="HG754"/>
      <c r="HH754"/>
      <c r="HI754"/>
      <c r="HJ754"/>
      <c r="HK754"/>
      <c r="HL754"/>
      <c r="HM754"/>
      <c r="HN754"/>
      <c r="HO754"/>
      <c r="HP754"/>
      <c r="HQ754"/>
      <c r="HR754"/>
      <c r="HS754"/>
      <c r="HT754"/>
      <c r="HU754"/>
      <c r="HV754"/>
      <c r="HW754"/>
      <c r="HX754"/>
      <c r="HY754"/>
      <c r="HZ754"/>
      <c r="IA754"/>
      <c r="IB754"/>
      <c r="IC754"/>
      <c r="ID754"/>
      <c r="IE754"/>
      <c r="IF754"/>
      <c r="IG754"/>
      <c r="IH754"/>
      <c r="II754"/>
      <c r="IJ754"/>
      <c r="IK754"/>
      <c r="IL754"/>
      <c r="IM754"/>
      <c r="IN754"/>
      <c r="IO754"/>
      <c r="IP754"/>
      <c r="IQ754"/>
      <c r="IR754"/>
      <c r="IS754"/>
      <c r="IT754"/>
      <c r="IU754"/>
      <c r="IV754"/>
    </row>
    <row r="755" spans="1:256" s="5" customFormat="1" hidden="1" outlineLevel="2">
      <c r="A755" s="20"/>
      <c r="B755" s="20"/>
      <c r="C755" s="38"/>
      <c r="D755" s="641"/>
      <c r="E755" s="287">
        <v>1</v>
      </c>
      <c r="F755" s="40"/>
      <c r="G755" s="312"/>
      <c r="H755" s="168">
        <f>IF(A22taxstdlife="n/a","n/a",IF(H$3&gt;(A22taxstdlife+$E755),((Input!$G$164+Input!$G$130)*$G$7)-SUM($G755:G755),((Input!$G$164+Input!$G$130)*$G$7)/A22taxstdlife))</f>
        <v>0</v>
      </c>
      <c r="I755" s="168">
        <f>IF(A22taxstdlife="n/a","n/a",IF(I$3&gt;(A22taxstdlife+$E755),((Input!$G$164+Input!$G$130)*$G$7)-SUM($G755:H755),((Input!$G$164+Input!$G$130)*$G$7)/A22taxstdlife))</f>
        <v>0</v>
      </c>
      <c r="J755" s="168">
        <f>IF(A22taxstdlife="n/a","n/a",IF(J$3&gt;(A22taxstdlife+$E755),((Input!$G$164+Input!$G$130)*$G$7)-SUM($G755:I755),((Input!$G$164+Input!$G$130)*$G$7)/A22taxstdlife))</f>
        <v>0</v>
      </c>
      <c r="K755" s="168">
        <f>IF(A22taxstdlife="n/a","n/a",IF(K$3&gt;(A22taxstdlife+$E755),((Input!$G$164+Input!$G$130)*$G$7)-SUM($G755:J755),((Input!$G$164+Input!$G$130)*$G$7)/A22taxstdlife))</f>
        <v>0</v>
      </c>
      <c r="L755" s="168">
        <f>IF(A22taxstdlife="n/a","n/a",IF(L$3&gt;(A22taxstdlife+$E755),((Input!$G$164+Input!$G$130)*$G$7)-SUM($G755:K755),((Input!$G$164+Input!$G$130)*$G$7)/A22taxstdlife))</f>
        <v>0</v>
      </c>
      <c r="M755" s="168">
        <f>IF(A22taxstdlife="n/a","n/a",IF(M$3&gt;(A22taxstdlife+$E755),((Input!$G$164+Input!$G$130)*$G$7)-SUM($G755:L755),((Input!$G$164+Input!$G$130)*$G$7)/A22taxstdlife))</f>
        <v>0</v>
      </c>
      <c r="N755" s="168">
        <f>IF(A22taxstdlife="n/a","n/a",IF(N$3&gt;(A22taxstdlife+$E755),((Input!$G$164+Input!$G$130)*$G$7)-SUM($G755:M755),((Input!$G$164+Input!$G$130)*$G$7)/A22taxstdlife))</f>
        <v>0</v>
      </c>
      <c r="O755" s="168">
        <f>IF(A22taxstdlife="n/a","n/a",IF(O$3&gt;(A22taxstdlife+$E755),((Input!$G$164+Input!$G$130)*$G$7)-SUM($G755:N755),((Input!$G$164+Input!$G$130)*$G$7)/A22taxstdlife))</f>
        <v>0</v>
      </c>
      <c r="P755" s="168">
        <f>IF(A22taxstdlife="n/a","n/a",IF(P$3&gt;(A22taxstdlife+$E755),((Input!$G$164+Input!$G$130)*$G$7)-SUM($G755:O755),((Input!$G$164+Input!$G$130)*$G$7)/A22taxstdlife))</f>
        <v>0</v>
      </c>
      <c r="Q755" s="168">
        <f>IF(A22taxstdlife="n/a","n/a",IF(Q$3&gt;(A22taxstdlife+$E755),((Input!$G$164+Input!$G$130)*$G$7)-SUM($G755:P755),((Input!$G$164+Input!$G$130)*$G$7)/A22taxstdlife))</f>
        <v>0</v>
      </c>
      <c r="R755" s="168">
        <f>IF(A22taxstdlife="n/a","n/a",IF(R$3&gt;(A22taxstdlife+$E755),((Input!$G$164+Input!$G$130)*$G$7)-SUM($G755:Q755),((Input!$G$164+Input!$G$130)*$G$7)/A22taxstdlife))</f>
        <v>0</v>
      </c>
      <c r="S755" s="168">
        <f>IF(A22taxstdlife="n/a","n/a",IF(S$3&gt;(A22taxstdlife+$E755),((Input!$G$164+Input!$G$130)*$G$7)-SUM($G755:R755),((Input!$G$164+Input!$G$130)*$G$7)/A22taxstdlife))</f>
        <v>0</v>
      </c>
      <c r="T755" s="168">
        <f>IF(A22taxstdlife="n/a","n/a",IF(T$3&gt;(A22taxstdlife+$E755),((Input!$G$164+Input!$G$130)*$G$7)-SUM($G755:S755),((Input!$G$164+Input!$G$130)*$G$7)/A22taxstdlife))</f>
        <v>0</v>
      </c>
      <c r="U755" s="168">
        <f>IF(A22taxstdlife="n/a","n/a",IF(U$3&gt;(A22taxstdlife+$E755),((Input!$G$164+Input!$G$130)*$G$7)-SUM($G755:T755),((Input!$G$164+Input!$G$130)*$G$7)/A22taxstdlife))</f>
        <v>0</v>
      </c>
      <c r="V755" s="168">
        <f>IF(A22taxstdlife="n/a","n/a",IF(V$3&gt;(A22taxstdlife+$E755),((Input!$G$164+Input!$G$130)*$G$7)-SUM($G755:U755),((Input!$G$164+Input!$G$130)*$G$7)/A22taxstdlife))</f>
        <v>0</v>
      </c>
      <c r="W755" s="168">
        <f>IF(A22taxstdlife="n/a","n/a",IF(W$3&gt;(A22taxstdlife+$E755),((Input!$G$164+Input!$G$130)*$G$7)-SUM($G755:V755),((Input!$G$164+Input!$G$130)*$G$7)/A22taxstdlife))</f>
        <v>0</v>
      </c>
      <c r="X755" s="168">
        <f>IF(A22taxstdlife="n/a","n/a",IF(X$3&gt;(A22taxstdlife+$E755),((Input!$G$164+Input!$G$130)*$G$7)-SUM($G755:W755),((Input!$G$164+Input!$G$130)*$G$7)/A22taxstdlife))</f>
        <v>0</v>
      </c>
      <c r="Y755" s="168">
        <f>IF(A22taxstdlife="n/a","n/a",IF(Y$3&gt;(A22taxstdlife+$E755),((Input!$G$164+Input!$G$130)*$G$7)-SUM($G755:X755),((Input!$G$164+Input!$G$130)*$G$7)/A22taxstdlife))</f>
        <v>0</v>
      </c>
      <c r="Z755" s="168">
        <f>IF(A22taxstdlife="n/a","n/a",IF(Z$3&gt;(A22taxstdlife+$E755),((Input!$G$164+Input!$G$130)*$G$7)-SUM($G755:Y755),((Input!$G$164+Input!$G$130)*$G$7)/A22taxstdlife))</f>
        <v>0</v>
      </c>
      <c r="AA755" s="168">
        <f>IF(A22taxstdlife="n/a","n/a",IF(AA$3&gt;(A22taxstdlife+$E755),((Input!$G$164+Input!$G$130)*$G$7)-SUM($G755:Z755),((Input!$G$164+Input!$G$130)*$G$7)/A22taxstdlife))</f>
        <v>0</v>
      </c>
      <c r="AB755" s="168">
        <f>IF(A22taxstdlife="n/a","n/a",IF(AB$3&gt;(A22taxstdlife+$E755),((Input!$G$164+Input!$G$130)*$G$7)-SUM($G755:AA755),((Input!$G$164+Input!$G$130)*$G$7)/A22taxstdlife))</f>
        <v>0</v>
      </c>
      <c r="AC755" s="168">
        <f>IF(A22taxstdlife="n/a","n/a",IF(AC$3&gt;(A22taxstdlife+$E755),((Input!$G$164+Input!$G$130)*$G$7)-SUM($G755:AB755),((Input!$G$164+Input!$G$130)*$G$7)/A22taxstdlife))</f>
        <v>0</v>
      </c>
      <c r="AD755" s="168">
        <f>IF(A22taxstdlife="n/a","n/a",IF(AD$3&gt;(A22taxstdlife+$E755),((Input!$G$164+Input!$G$130)*$G$7)-SUM($G755:AC755),((Input!$G$164+Input!$G$130)*$G$7)/A22taxstdlife))</f>
        <v>0</v>
      </c>
      <c r="AE755" s="168">
        <f>IF(A22taxstdlife="n/a","n/a",IF(AE$3&gt;(A22taxstdlife+$E755),((Input!$G$164+Input!$G$130)*$G$7)-SUM($G755:AD755),((Input!$G$164+Input!$G$130)*$G$7)/A22taxstdlife))</f>
        <v>0</v>
      </c>
      <c r="AF755" s="168">
        <f>IF(A22taxstdlife="n/a","n/a",IF(AF$3&gt;(A22taxstdlife+$E755),((Input!$G$164+Input!$G$130)*$G$7)-SUM($G755:AE755),((Input!$G$164+Input!$G$130)*$G$7)/A22taxstdlife))</f>
        <v>0</v>
      </c>
      <c r="AG755" s="168">
        <f>IF(A22taxstdlife="n/a","n/a",IF(AG$3&gt;(A22taxstdlife+$E755),((Input!$G$164+Input!$G$130)*$G$7)-SUM($G755:AF755),((Input!$G$164+Input!$G$130)*$G$7)/A22taxstdlife))</f>
        <v>0</v>
      </c>
      <c r="AH755" s="168">
        <f>IF(A22taxstdlife="n/a","n/a",IF(AH$3&gt;(A22taxstdlife+$E755),((Input!$G$164+Input!$G$130)*$G$7)-SUM($G755:AG755),((Input!$G$164+Input!$G$130)*$G$7)/A22taxstdlife))</f>
        <v>0</v>
      </c>
      <c r="AI755" s="168">
        <f>IF(A22taxstdlife="n/a","n/a",IF(AI$3&gt;(A22taxstdlife+$E755),((Input!$G$164+Input!$G$130)*$G$7)-SUM($G755:AH755),((Input!$G$164+Input!$G$130)*$G$7)/A22taxstdlife))</f>
        <v>0</v>
      </c>
      <c r="AJ755" s="168">
        <f>IF(A22taxstdlife="n/a","n/a",IF(AJ$3&gt;(A22taxstdlife+$E755),((Input!$G$164+Input!$G$130)*$G$7)-SUM($G755:AI755),((Input!$G$164+Input!$G$130)*$G$7)/A22taxstdlife))</f>
        <v>0</v>
      </c>
      <c r="AK755" s="168">
        <f>IF(A22taxstdlife="n/a","n/a",IF(AK$3&gt;(A22taxstdlife+$E755),((Input!$G$164+Input!$G$130)*$G$7)-SUM($G755:AJ755),((Input!$G$164+Input!$G$130)*$G$7)/A22taxstdlife))</f>
        <v>0</v>
      </c>
      <c r="AL755" s="168">
        <f>IF(A22taxstdlife="n/a","n/a",IF(AL$3&gt;(A22taxstdlife+$E755),((Input!$G$164+Input!$G$130)*$G$7)-SUM($G755:AK755),((Input!$G$164+Input!$G$130)*$G$7)/A22taxstdlife))</f>
        <v>0</v>
      </c>
      <c r="AM755" s="168">
        <f>IF(A22taxstdlife="n/a","n/a",IF(AM$3&gt;(A22taxstdlife+$E755),((Input!$G$164+Input!$G$130)*$G$7)-SUM($G755:AL755),((Input!$G$164+Input!$G$130)*$G$7)/A22taxstdlife))</f>
        <v>0</v>
      </c>
      <c r="AN755" s="168">
        <f>IF(A22taxstdlife="n/a","n/a",IF(AN$3&gt;(A22taxstdlife+$E755),((Input!$G$164+Input!$G$130)*$G$7)-SUM($G755:AM755),((Input!$G$164+Input!$G$130)*$G$7)/A22taxstdlife))</f>
        <v>0</v>
      </c>
      <c r="AO755" s="168">
        <f>IF(A22taxstdlife="n/a","n/a",IF(AO$3&gt;(A22taxstdlife+$E755),((Input!$G$164+Input!$G$130)*$G$7)-SUM($G755:AN755),((Input!$G$164+Input!$G$130)*$G$7)/A22taxstdlife))</f>
        <v>0</v>
      </c>
      <c r="AP755" s="168">
        <f>IF(A22taxstdlife="n/a","n/a",IF(AP$3&gt;(A22taxstdlife+$E755),((Input!$G$164+Input!$G$130)*$G$7)-SUM($G755:AO755),((Input!$G$164+Input!$G$130)*$G$7)/A22taxstdlife))</f>
        <v>0</v>
      </c>
      <c r="AQ755" s="168">
        <f>IF(A22taxstdlife="n/a","n/a",IF(AQ$3&gt;(A22taxstdlife+$E755),((Input!$G$164+Input!$G$130)*$G$7)-SUM($G755:AP755),((Input!$G$164+Input!$G$130)*$G$7)/A22taxstdlife))</f>
        <v>0</v>
      </c>
      <c r="AR755" s="168">
        <f>IF(A22taxstdlife="n/a","n/a",IF(AR$3&gt;(A22taxstdlife+$E755),((Input!$G$164+Input!$G$130)*$G$7)-SUM($G755:AQ755),((Input!$G$164+Input!$G$130)*$G$7)/A22taxstdlife))</f>
        <v>0</v>
      </c>
      <c r="AS755" s="168">
        <f>IF(A22taxstdlife="n/a","n/a",IF(AS$3&gt;(A22taxstdlife+$E755),((Input!$G$164+Input!$G$130)*$G$7)-SUM($G755:AR755),((Input!$G$164+Input!$G$130)*$G$7)/A22taxstdlife))</f>
        <v>0</v>
      </c>
      <c r="AT755" s="168">
        <f>IF(A22taxstdlife="n/a","n/a",IF(AT$3&gt;(A22taxstdlife+$E755),((Input!$G$164+Input!$G$130)*$G$7)-SUM($G755:AS755),((Input!$G$164+Input!$G$130)*$G$7)/A22taxstdlife))</f>
        <v>0</v>
      </c>
      <c r="AU755" s="168">
        <f>IF(A22taxstdlife="n/a","n/a",IF(AU$3&gt;(A22taxstdlife+$E755),((Input!$G$164+Input!$G$130)*$G$7)-SUM($G755:AT755),((Input!$G$164+Input!$G$130)*$G$7)/A22taxstdlife))</f>
        <v>0</v>
      </c>
      <c r="AV755" s="168">
        <f>IF(A22taxstdlife="n/a","n/a",IF(AV$3&gt;(A22taxstdlife+$E755),((Input!$G$164+Input!$G$130)*$G$7)-SUM($G755:AU755),((Input!$G$164+Input!$G$130)*$G$7)/A22taxstdlife))</f>
        <v>0</v>
      </c>
      <c r="AW755" s="168">
        <f>IF(A22taxstdlife="n/a","n/a",IF(AW$3&gt;(A22taxstdlife+$E755),((Input!$G$164+Input!$G$130)*$G$7)-SUM($G755:AV755),((Input!$G$164+Input!$G$130)*$G$7)/A22taxstdlife))</f>
        <v>0</v>
      </c>
      <c r="AX755" s="168">
        <f>IF(A22taxstdlife="n/a","n/a",IF(AX$3&gt;(A22taxstdlife+$E755),((Input!$G$164+Input!$G$130)*$G$7)-SUM($G755:AW755),((Input!$G$164+Input!$G$130)*$G$7)/A22taxstdlife))</f>
        <v>0</v>
      </c>
      <c r="AY755" s="168">
        <f>IF(A22taxstdlife="n/a","n/a",IF(AY$3&gt;(A22taxstdlife+$E755),((Input!$G$164+Input!$G$130)*$G$7)-SUM($G755:AX755),((Input!$G$164+Input!$G$130)*$G$7)/A22taxstdlife))</f>
        <v>0</v>
      </c>
      <c r="AZ755" s="168">
        <f>IF(A22taxstdlife="n/a","n/a",IF(AZ$3&gt;(A22taxstdlife+$E755),((Input!$G$164+Input!$G$130)*$G$7)-SUM($G755:AY755),((Input!$G$164+Input!$G$130)*$G$7)/A22taxstdlife))</f>
        <v>0</v>
      </c>
      <c r="BA755" s="168">
        <f>IF(A22taxstdlife="n/a","n/a",IF(BA$3&gt;(A22taxstdlife+$E755),((Input!$G$164+Input!$G$130)*$G$7)-SUM($G755:AZ755),((Input!$G$164+Input!$G$130)*$G$7)/A22taxstdlife))</f>
        <v>0</v>
      </c>
      <c r="BB755" s="168">
        <f>IF(A22taxstdlife="n/a","n/a",IF(BB$3&gt;(A22taxstdlife+$E755),((Input!$G$164+Input!$G$130)*$G$7)-SUM($G755:BA755),((Input!$G$164+Input!$G$130)*$G$7)/A22taxstdlife))</f>
        <v>0</v>
      </c>
      <c r="BC755" s="168">
        <f>IF(A22taxstdlife="n/a","n/a",IF(BC$3&gt;(A22taxstdlife+$E755),((Input!$G$164+Input!$G$130)*$G$7)-SUM($G755:BB755),((Input!$G$164+Input!$G$130)*$G$7)/A22taxstdlife))</f>
        <v>0</v>
      </c>
      <c r="BD755" s="168">
        <f>IF(A22taxstdlife="n/a","n/a",IF(BD$3&gt;(A22taxstdlife+$E755),((Input!$G$164+Input!$G$130)*$G$7)-SUM($G755:BC755),((Input!$G$164+Input!$G$130)*$G$7)/A22taxstdlife))</f>
        <v>0</v>
      </c>
      <c r="BE755" s="168">
        <f>IF(A22taxstdlife="n/a","n/a",IF(BE$3&gt;(A22taxstdlife+$E755),((Input!$G$164+Input!$G$130)*$G$7)-SUM($G755:BD755),((Input!$G$164+Input!$G$130)*$G$7)/A22taxstdlife))</f>
        <v>0</v>
      </c>
      <c r="BF755" s="168">
        <f>IF(A22taxstdlife="n/a","n/a",IF(BF$3&gt;(A22taxstdlife+$E755),((Input!$G$164+Input!$G$130)*$G$7)-SUM($G755:BE755),((Input!$G$164+Input!$G$130)*$G$7)/A22taxstdlife))</f>
        <v>0</v>
      </c>
      <c r="BG755" s="168">
        <f>IF(A22taxstdlife="n/a","n/a",IF(BG$3&gt;(A22taxstdlife+$E755),((Input!$G$164+Input!$G$130)*$G$7)-SUM($G755:BF755),((Input!$G$164+Input!$G$130)*$G$7)/A22taxstdlife))</f>
        <v>0</v>
      </c>
      <c r="BH755" s="168">
        <f>IF(A22taxstdlife="n/a","n/a",IF(BH$3&gt;(A22taxstdlife+$E755),((Input!$G$164+Input!$G$130)*$G$7)-SUM($G755:BG755),((Input!$G$164+Input!$G$130)*$G$7)/A22taxstdlife))</f>
        <v>0</v>
      </c>
      <c r="BI755" s="168">
        <f>IF(A22taxstdlife="n/a","n/a",IF(BI$3&gt;(A22taxstdlife+$E755),((Input!$G$164+Input!$G$130)*$G$7)-SUM($G755:BH755),((Input!$G$164+Input!$G$130)*$G$7)/A22taxstdlife))</f>
        <v>0</v>
      </c>
      <c r="BJ755" s="20"/>
      <c r="BK755" s="20"/>
      <c r="BL755"/>
      <c r="BM755"/>
      <c r="BN755"/>
      <c r="BO755"/>
      <c r="BP755"/>
      <c r="BQ755"/>
      <c r="BR755"/>
      <c r="BS755"/>
      <c r="BT755"/>
      <c r="BU755"/>
      <c r="BV755"/>
      <c r="BW755"/>
      <c r="BX755"/>
      <c r="BY755"/>
      <c r="BZ755"/>
      <c r="CA755"/>
      <c r="CB755"/>
      <c r="CC755"/>
      <c r="CD755"/>
      <c r="CE755"/>
      <c r="CF755"/>
      <c r="CG755"/>
      <c r="CH755"/>
      <c r="CI755"/>
      <c r="CJ755"/>
      <c r="CK755"/>
      <c r="CL755"/>
      <c r="CM755"/>
      <c r="CN755"/>
      <c r="CO755"/>
      <c r="CP755"/>
      <c r="CQ755"/>
      <c r="CR755"/>
      <c r="CS755"/>
      <c r="CT755"/>
      <c r="CU755"/>
      <c r="CV755"/>
      <c r="CW755"/>
      <c r="CX755"/>
      <c r="CY755"/>
      <c r="CZ755"/>
      <c r="DA755"/>
      <c r="DB755"/>
      <c r="DC755"/>
      <c r="DD755"/>
      <c r="DE755"/>
      <c r="DF755"/>
      <c r="DG755"/>
      <c r="DH755"/>
      <c r="DI755"/>
      <c r="DJ755"/>
      <c r="DK755"/>
      <c r="DL755"/>
      <c r="DM755"/>
      <c r="DN755"/>
      <c r="DO755"/>
      <c r="DP755"/>
      <c r="DQ755"/>
      <c r="DR755"/>
      <c r="DS755"/>
      <c r="DT755"/>
      <c r="DU755"/>
      <c r="DV755"/>
      <c r="DW755"/>
      <c r="DX755"/>
      <c r="DY755"/>
      <c r="DZ755"/>
      <c r="EA755"/>
      <c r="EB755"/>
      <c r="EC755"/>
      <c r="ED755"/>
      <c r="EE755"/>
      <c r="EF755"/>
      <c r="EG755"/>
      <c r="EH755"/>
      <c r="EI755"/>
      <c r="EJ755"/>
      <c r="EK755"/>
      <c r="EL755"/>
      <c r="EM755"/>
      <c r="EN755"/>
      <c r="EO755"/>
      <c r="EP755"/>
      <c r="EQ755"/>
      <c r="ER755"/>
      <c r="ES755"/>
      <c r="ET755"/>
      <c r="EU755"/>
      <c r="EV755"/>
      <c r="EW755"/>
      <c r="EX755"/>
      <c r="EY755"/>
      <c r="EZ755"/>
      <c r="FA755"/>
      <c r="FB755"/>
      <c r="FC755"/>
      <c r="FD755"/>
      <c r="FE755"/>
      <c r="FF755"/>
      <c r="FG755"/>
      <c r="FH755"/>
      <c r="FI755"/>
      <c r="FJ755"/>
      <c r="FK755"/>
      <c r="FL755"/>
      <c r="FM755"/>
      <c r="FN755"/>
      <c r="FO755"/>
      <c r="FP755"/>
      <c r="FQ755"/>
      <c r="FR755"/>
      <c r="FS755"/>
      <c r="FT755"/>
      <c r="FU755"/>
      <c r="FV755"/>
      <c r="FW755"/>
      <c r="FX755"/>
      <c r="FY755"/>
      <c r="FZ755"/>
      <c r="GA755"/>
      <c r="GB755"/>
      <c r="GC755"/>
      <c r="GD755"/>
      <c r="GE755"/>
      <c r="GF755"/>
      <c r="GG755"/>
      <c r="GH755"/>
      <c r="GI755"/>
      <c r="GJ755"/>
      <c r="GK755"/>
      <c r="GL755"/>
      <c r="GM755"/>
      <c r="GN755"/>
      <c r="GO755"/>
      <c r="GP755"/>
      <c r="GQ755"/>
      <c r="GR755"/>
      <c r="GS755"/>
      <c r="GT755"/>
      <c r="GU755"/>
      <c r="GV755"/>
      <c r="GW755"/>
      <c r="GX755"/>
      <c r="GY755"/>
      <c r="GZ755"/>
      <c r="HA755"/>
      <c r="HB755"/>
      <c r="HC755"/>
      <c r="HD755"/>
      <c r="HE755"/>
      <c r="HF755"/>
      <c r="HG755"/>
      <c r="HH755"/>
      <c r="HI755"/>
      <c r="HJ755"/>
      <c r="HK755"/>
      <c r="HL755"/>
      <c r="HM755"/>
      <c r="HN755"/>
      <c r="HO755"/>
      <c r="HP755"/>
      <c r="HQ755"/>
      <c r="HR755"/>
      <c r="HS755"/>
      <c r="HT755"/>
      <c r="HU755"/>
      <c r="HV755"/>
      <c r="HW755"/>
      <c r="HX755"/>
      <c r="HY755"/>
      <c r="HZ755"/>
      <c r="IA755"/>
      <c r="IB755"/>
      <c r="IC755"/>
      <c r="ID755"/>
      <c r="IE755"/>
      <c r="IF755"/>
      <c r="IG755"/>
      <c r="IH755"/>
      <c r="II755"/>
      <c r="IJ755"/>
      <c r="IK755"/>
      <c r="IL755"/>
      <c r="IM755"/>
      <c r="IN755"/>
      <c r="IO755"/>
      <c r="IP755"/>
      <c r="IQ755"/>
      <c r="IR755"/>
      <c r="IS755"/>
      <c r="IT755"/>
      <c r="IU755"/>
      <c r="IV755"/>
    </row>
    <row r="756" spans="1:256" s="5" customFormat="1" hidden="1" outlineLevel="2">
      <c r="A756" s="20"/>
      <c r="B756" s="20"/>
      <c r="C756" s="38"/>
      <c r="D756" s="641"/>
      <c r="E756" s="287">
        <v>2</v>
      </c>
      <c r="F756" s="40"/>
      <c r="G756" s="313"/>
      <c r="H756" s="314"/>
      <c r="I756" s="168">
        <f>IF(A22taxstdlife="n/a","n/a",IF(I$3&gt;(A22taxstdlife+$E756),((Input!$H$164+Input!$H$130)*$H$7)-SUM($H756:H756),((Input!$H$164+Input!$H$130)*$H$7)/A22taxstdlife))</f>
        <v>0</v>
      </c>
      <c r="J756" s="168">
        <f>IF(A22taxstdlife="n/a","n/a",IF(J$3&gt;(A22taxstdlife+$E756),((Input!$H$164+Input!$H$130)*$H$7)-SUM($H756:I756),((Input!$H$164+Input!$H$130)*$H$7)/A22taxstdlife))</f>
        <v>0</v>
      </c>
      <c r="K756" s="168">
        <f>IF(A22taxstdlife="n/a","n/a",IF(K$3&gt;(A22taxstdlife+$E756),((Input!$H$164+Input!$H$130)*$H$7)-SUM($H756:J756),((Input!$H$164+Input!$H$130)*$H$7)/A22taxstdlife))</f>
        <v>0</v>
      </c>
      <c r="L756" s="168">
        <f>IF(A22taxstdlife="n/a","n/a",IF(L$3&gt;(A22taxstdlife+$E756),((Input!$H$164+Input!$H$130)*$H$7)-SUM($H756:K756),((Input!$H$164+Input!$H$130)*$H$7)/A22taxstdlife))</f>
        <v>0</v>
      </c>
      <c r="M756" s="168">
        <f>IF(A22taxstdlife="n/a","n/a",IF(M$3&gt;(A22taxstdlife+$E756),((Input!$H$164+Input!$H$130)*$H$7)-SUM($H756:L756),((Input!$H$164+Input!$H$130)*$H$7)/A22taxstdlife))</f>
        <v>0</v>
      </c>
      <c r="N756" s="168">
        <f>IF(A22taxstdlife="n/a","n/a",IF(N$3&gt;(A22taxstdlife+$E756),((Input!$H$164+Input!$H$130)*$H$7)-SUM($H756:M756),((Input!$H$164+Input!$H$130)*$H$7)/A22taxstdlife))</f>
        <v>0</v>
      </c>
      <c r="O756" s="168">
        <f>IF(A22taxstdlife="n/a","n/a",IF(O$3&gt;(A22taxstdlife+$E756),((Input!$H$164+Input!$H$130)*$H$7)-SUM($H756:N756),((Input!$H$164+Input!$H$130)*$H$7)/A22taxstdlife))</f>
        <v>0</v>
      </c>
      <c r="P756" s="168">
        <f>IF(A22taxstdlife="n/a","n/a",IF(P$3&gt;(A22taxstdlife+$E756),((Input!$H$164+Input!$H$130)*$H$7)-SUM($H756:O756),((Input!$H$164+Input!$H$130)*$H$7)/A22taxstdlife))</f>
        <v>0</v>
      </c>
      <c r="Q756" s="168">
        <f>IF(A22taxstdlife="n/a","n/a",IF(Q$3&gt;(A22taxstdlife+$E756),((Input!$H$164+Input!$H$130)*$H$7)-SUM($H756:P756),((Input!$H$164+Input!$H$130)*$H$7)/A22taxstdlife))</f>
        <v>0</v>
      </c>
      <c r="R756" s="168">
        <f>IF(A22taxstdlife="n/a","n/a",IF(R$3&gt;(A22taxstdlife+$E756),((Input!$H$164+Input!$H$130)*$H$7)-SUM($H756:Q756),((Input!$H$164+Input!$H$130)*$H$7)/A22taxstdlife))</f>
        <v>0</v>
      </c>
      <c r="S756" s="168">
        <f>IF(A22taxstdlife="n/a","n/a",IF(S$3&gt;(A22taxstdlife+$E756),((Input!$H$164+Input!$H$130)*$H$7)-SUM($H756:R756),((Input!$H$164+Input!$H$130)*$H$7)/A22taxstdlife))</f>
        <v>0</v>
      </c>
      <c r="T756" s="168">
        <f>IF(A22taxstdlife="n/a","n/a",IF(T$3&gt;(A22taxstdlife+$E756),((Input!$H$164+Input!$H$130)*$H$7)-SUM($H756:S756),((Input!$H$164+Input!$H$130)*$H$7)/A22taxstdlife))</f>
        <v>0</v>
      </c>
      <c r="U756" s="168">
        <f>IF(A22taxstdlife="n/a","n/a",IF(U$3&gt;(A22taxstdlife+$E756),((Input!$H$164+Input!$H$130)*$H$7)-SUM($H756:T756),((Input!$H$164+Input!$H$130)*$H$7)/A22taxstdlife))</f>
        <v>0</v>
      </c>
      <c r="V756" s="168">
        <f>IF(A22taxstdlife="n/a","n/a",IF(V$3&gt;(A22taxstdlife+$E756),((Input!$H$164+Input!$H$130)*$H$7)-SUM($H756:U756),((Input!$H$164+Input!$H$130)*$H$7)/A22taxstdlife))</f>
        <v>0</v>
      </c>
      <c r="W756" s="168">
        <f>IF(A22taxstdlife="n/a","n/a",IF(W$3&gt;(A22taxstdlife+$E756),((Input!$H$164+Input!$H$130)*$H$7)-SUM($H756:V756),((Input!$H$164+Input!$H$130)*$H$7)/A22taxstdlife))</f>
        <v>0</v>
      </c>
      <c r="X756" s="168">
        <f>IF(A22taxstdlife="n/a","n/a",IF(X$3&gt;(A22taxstdlife+$E756),((Input!$H$164+Input!$H$130)*$H$7)-SUM($H756:W756),((Input!$H$164+Input!$H$130)*$H$7)/A22taxstdlife))</f>
        <v>0</v>
      </c>
      <c r="Y756" s="168">
        <f>IF(A22taxstdlife="n/a","n/a",IF(Y$3&gt;(A22taxstdlife+$E756),((Input!$H$164+Input!$H$130)*$H$7)-SUM($H756:X756),((Input!$H$164+Input!$H$130)*$H$7)/A22taxstdlife))</f>
        <v>0</v>
      </c>
      <c r="Z756" s="168">
        <f>IF(A22taxstdlife="n/a","n/a",IF(Z$3&gt;(A22taxstdlife+$E756),((Input!$H$164+Input!$H$130)*$H$7)-SUM($H756:Y756),((Input!$H$164+Input!$H$130)*$H$7)/A22taxstdlife))</f>
        <v>0</v>
      </c>
      <c r="AA756" s="168">
        <f>IF(A22taxstdlife="n/a","n/a",IF(AA$3&gt;(A22taxstdlife+$E756),((Input!$H$164+Input!$H$130)*$H$7)-SUM($H756:Z756),((Input!$H$164+Input!$H$130)*$H$7)/A22taxstdlife))</f>
        <v>0</v>
      </c>
      <c r="AB756" s="168">
        <f>IF(A22taxstdlife="n/a","n/a",IF(AB$3&gt;(A22taxstdlife+$E756),((Input!$H$164+Input!$H$130)*$H$7)-SUM($H756:AA756),((Input!$H$164+Input!$H$130)*$H$7)/A22taxstdlife))</f>
        <v>0</v>
      </c>
      <c r="AC756" s="168">
        <f>IF(A22taxstdlife="n/a","n/a",IF(AC$3&gt;(A22taxstdlife+$E756),((Input!$H$164+Input!$H$130)*$H$7)-SUM($H756:AB756),((Input!$H$164+Input!$H$130)*$H$7)/A22taxstdlife))</f>
        <v>0</v>
      </c>
      <c r="AD756" s="168">
        <f>IF(A22taxstdlife="n/a","n/a",IF(AD$3&gt;(A22taxstdlife+$E756),((Input!$H$164+Input!$H$130)*$H$7)-SUM($H756:AC756),((Input!$H$164+Input!$H$130)*$H$7)/A22taxstdlife))</f>
        <v>0</v>
      </c>
      <c r="AE756" s="168">
        <f>IF(A22taxstdlife="n/a","n/a",IF(AE$3&gt;(A22taxstdlife+$E756),((Input!$H$164+Input!$H$130)*$H$7)-SUM($H756:AD756),((Input!$H$164+Input!$H$130)*$H$7)/A22taxstdlife))</f>
        <v>0</v>
      </c>
      <c r="AF756" s="168">
        <f>IF(A22taxstdlife="n/a","n/a",IF(AF$3&gt;(A22taxstdlife+$E756),((Input!$H$164+Input!$H$130)*$H$7)-SUM($H756:AE756),((Input!$H$164+Input!$H$130)*$H$7)/A22taxstdlife))</f>
        <v>0</v>
      </c>
      <c r="AG756" s="168">
        <f>IF(A22taxstdlife="n/a","n/a",IF(AG$3&gt;(A22taxstdlife+$E756),((Input!$H$164+Input!$H$130)*$H$7)-SUM($H756:AF756),((Input!$H$164+Input!$H$130)*$H$7)/A22taxstdlife))</f>
        <v>0</v>
      </c>
      <c r="AH756" s="168">
        <f>IF(A22taxstdlife="n/a","n/a",IF(AH$3&gt;(A22taxstdlife+$E756),((Input!$H$164+Input!$H$130)*$H$7)-SUM($H756:AG756),((Input!$H$164+Input!$H$130)*$H$7)/A22taxstdlife))</f>
        <v>0</v>
      </c>
      <c r="AI756" s="168">
        <f>IF(A22taxstdlife="n/a","n/a",IF(AI$3&gt;(A22taxstdlife+$E756),((Input!$H$164+Input!$H$130)*$H$7)-SUM($H756:AH756),((Input!$H$164+Input!$H$130)*$H$7)/A22taxstdlife))</f>
        <v>0</v>
      </c>
      <c r="AJ756" s="168">
        <f>IF(A22taxstdlife="n/a","n/a",IF(AJ$3&gt;(A22taxstdlife+$E756),((Input!$H$164+Input!$H$130)*$H$7)-SUM($H756:AI756),((Input!$H$164+Input!$H$130)*$H$7)/A22taxstdlife))</f>
        <v>0</v>
      </c>
      <c r="AK756" s="168">
        <f>IF(A22taxstdlife="n/a","n/a",IF(AK$3&gt;(A22taxstdlife+$E756),((Input!$H$164+Input!$H$130)*$H$7)-SUM($H756:AJ756),((Input!$H$164+Input!$H$130)*$H$7)/A22taxstdlife))</f>
        <v>0</v>
      </c>
      <c r="AL756" s="168">
        <f>IF(A22taxstdlife="n/a","n/a",IF(AL$3&gt;(A22taxstdlife+$E756),((Input!$H$164+Input!$H$130)*$H$7)-SUM($H756:AK756),((Input!$H$164+Input!$H$130)*$H$7)/A22taxstdlife))</f>
        <v>0</v>
      </c>
      <c r="AM756" s="168">
        <f>IF(A22taxstdlife="n/a","n/a",IF(AM$3&gt;(A22taxstdlife+$E756),((Input!$H$164+Input!$H$130)*$H$7)-SUM($H756:AL756),((Input!$H$164+Input!$H$130)*$H$7)/A22taxstdlife))</f>
        <v>0</v>
      </c>
      <c r="AN756" s="168">
        <f>IF(A22taxstdlife="n/a","n/a",IF(AN$3&gt;(A22taxstdlife+$E756),((Input!$H$164+Input!$H$130)*$H$7)-SUM($H756:AM756),((Input!$H$164+Input!$H$130)*$H$7)/A22taxstdlife))</f>
        <v>0</v>
      </c>
      <c r="AO756" s="168">
        <f>IF(A22taxstdlife="n/a","n/a",IF(AO$3&gt;(A22taxstdlife+$E756),((Input!$H$164+Input!$H$130)*$H$7)-SUM($H756:AN756),((Input!$H$164+Input!$H$130)*$H$7)/A22taxstdlife))</f>
        <v>0</v>
      </c>
      <c r="AP756" s="168">
        <f>IF(A22taxstdlife="n/a","n/a",IF(AP$3&gt;(A22taxstdlife+$E756),((Input!$H$164+Input!$H$130)*$H$7)-SUM($H756:AO756),((Input!$H$164+Input!$H$130)*$H$7)/A22taxstdlife))</f>
        <v>0</v>
      </c>
      <c r="AQ756" s="168">
        <f>IF(A22taxstdlife="n/a","n/a",IF(AQ$3&gt;(A22taxstdlife+$E756),((Input!$H$164+Input!$H$130)*$H$7)-SUM($H756:AP756),((Input!$H$164+Input!$H$130)*$H$7)/A22taxstdlife))</f>
        <v>0</v>
      </c>
      <c r="AR756" s="168">
        <f>IF(A22taxstdlife="n/a","n/a",IF(AR$3&gt;(A22taxstdlife+$E756),((Input!$H$164+Input!$H$130)*$H$7)-SUM($H756:AQ756),((Input!$H$164+Input!$H$130)*$H$7)/A22taxstdlife))</f>
        <v>0</v>
      </c>
      <c r="AS756" s="168">
        <f>IF(A22taxstdlife="n/a","n/a",IF(AS$3&gt;(A22taxstdlife+$E756),((Input!$H$164+Input!$H$130)*$H$7)-SUM($H756:AR756),((Input!$H$164+Input!$H$130)*$H$7)/A22taxstdlife))</f>
        <v>0</v>
      </c>
      <c r="AT756" s="168">
        <f>IF(A22taxstdlife="n/a","n/a",IF(AT$3&gt;(A22taxstdlife+$E756),((Input!$H$164+Input!$H$130)*$H$7)-SUM($H756:AS756),((Input!$H$164+Input!$H$130)*$H$7)/A22taxstdlife))</f>
        <v>0</v>
      </c>
      <c r="AU756" s="168">
        <f>IF(A22taxstdlife="n/a","n/a",IF(AU$3&gt;(A22taxstdlife+$E756),((Input!$H$164+Input!$H$130)*$H$7)-SUM($H756:AT756),((Input!$H$164+Input!$H$130)*$H$7)/A22taxstdlife))</f>
        <v>0</v>
      </c>
      <c r="AV756" s="168">
        <f>IF(A22taxstdlife="n/a","n/a",IF(AV$3&gt;(A22taxstdlife+$E756),((Input!$H$164+Input!$H$130)*$H$7)-SUM($H756:AU756),((Input!$H$164+Input!$H$130)*$H$7)/A22taxstdlife))</f>
        <v>0</v>
      </c>
      <c r="AW756" s="168">
        <f>IF(A22taxstdlife="n/a","n/a",IF(AW$3&gt;(A22taxstdlife+$E756),((Input!$H$164+Input!$H$130)*$H$7)-SUM($H756:AV756),((Input!$H$164+Input!$H$130)*$H$7)/A22taxstdlife))</f>
        <v>0</v>
      </c>
      <c r="AX756" s="168">
        <f>IF(A22taxstdlife="n/a","n/a",IF(AX$3&gt;(A22taxstdlife+$E756),((Input!$H$164+Input!$H$130)*$H$7)-SUM($H756:AW756),((Input!$H$164+Input!$H$130)*$H$7)/A22taxstdlife))</f>
        <v>0</v>
      </c>
      <c r="AY756" s="168">
        <f>IF(A22taxstdlife="n/a","n/a",IF(AY$3&gt;(A22taxstdlife+$E756),((Input!$H$164+Input!$H$130)*$H$7)-SUM($H756:AX756),((Input!$H$164+Input!$H$130)*$H$7)/A22taxstdlife))</f>
        <v>0</v>
      </c>
      <c r="AZ756" s="168">
        <f>IF(A22taxstdlife="n/a","n/a",IF(AZ$3&gt;(A22taxstdlife+$E756),((Input!$H$164+Input!$H$130)*$H$7)-SUM($H756:AY756),((Input!$H$164+Input!$H$130)*$H$7)/A22taxstdlife))</f>
        <v>0</v>
      </c>
      <c r="BA756" s="168">
        <f>IF(A22taxstdlife="n/a","n/a",IF(BA$3&gt;(A22taxstdlife+$E756),((Input!$H$164+Input!$H$130)*$H$7)-SUM($H756:AZ756),((Input!$H$164+Input!$H$130)*$H$7)/A22taxstdlife))</f>
        <v>0</v>
      </c>
      <c r="BB756" s="168">
        <f>IF(A22taxstdlife="n/a","n/a",IF(BB$3&gt;(A22taxstdlife+$E756),((Input!$H$164+Input!$H$130)*$H$7)-SUM($H756:BA756),((Input!$H$164+Input!$H$130)*$H$7)/A22taxstdlife))</f>
        <v>0</v>
      </c>
      <c r="BC756" s="168">
        <f>IF(A22taxstdlife="n/a","n/a",IF(BC$3&gt;(A22taxstdlife+$E756),((Input!$H$164+Input!$H$130)*$H$7)-SUM($H756:BB756),((Input!$H$164+Input!$H$130)*$H$7)/A22taxstdlife))</f>
        <v>0</v>
      </c>
      <c r="BD756" s="168">
        <f>IF(A22taxstdlife="n/a","n/a",IF(BD$3&gt;(A22taxstdlife+$E756),((Input!$H$164+Input!$H$130)*$H$7)-SUM($H756:BC756),((Input!$H$164+Input!$H$130)*$H$7)/A22taxstdlife))</f>
        <v>0</v>
      </c>
      <c r="BE756" s="168">
        <f>IF(A22taxstdlife="n/a","n/a",IF(BE$3&gt;(A22taxstdlife+$E756),((Input!$H$164+Input!$H$130)*$H$7)-SUM($H756:BD756),((Input!$H$164+Input!$H$130)*$H$7)/A22taxstdlife))</f>
        <v>0</v>
      </c>
      <c r="BF756" s="168">
        <f>IF(A22taxstdlife="n/a","n/a",IF(BF$3&gt;(A22taxstdlife+$E756),((Input!$H$164+Input!$H$130)*$H$7)-SUM($H756:BE756),((Input!$H$164+Input!$H$130)*$H$7)/A22taxstdlife))</f>
        <v>0</v>
      </c>
      <c r="BG756" s="168">
        <f>IF(A22taxstdlife="n/a","n/a",IF(BG$3&gt;(A22taxstdlife+$E756),((Input!$H$164+Input!$H$130)*$H$7)-SUM($H756:BF756),((Input!$H$164+Input!$H$130)*$H$7)/A22taxstdlife))</f>
        <v>0</v>
      </c>
      <c r="BH756" s="168">
        <f>IF(A22taxstdlife="n/a","n/a",IF(BH$3&gt;(A22taxstdlife+$E756),((Input!$H$164+Input!$H$130)*$H$7)-SUM($H756:BG756),((Input!$H$164+Input!$H$130)*$H$7)/A22taxstdlife))</f>
        <v>0</v>
      </c>
      <c r="BI756" s="168">
        <f>IF(A22taxstdlife="n/a","n/a",IF(BI$3&gt;(A22taxstdlife+$E756),((Input!$H$164+Input!$H$130)*$H$7)-SUM($H756:BH756),((Input!$H$164+Input!$H$130)*$H$7)/A22taxstdlife))</f>
        <v>0</v>
      </c>
      <c r="BJ756" s="20"/>
      <c r="BK756" s="20"/>
      <c r="BL756"/>
      <c r="BM756"/>
      <c r="BN756"/>
      <c r="BO756"/>
      <c r="BP756"/>
      <c r="BQ756"/>
      <c r="BR756"/>
      <c r="BS756"/>
      <c r="BT756"/>
      <c r="BU756"/>
      <c r="BV756"/>
      <c r="BW756"/>
      <c r="BX756"/>
      <c r="BY756"/>
      <c r="BZ756"/>
      <c r="CA756"/>
      <c r="CB756"/>
      <c r="CC756"/>
      <c r="CD756"/>
      <c r="CE756"/>
      <c r="CF756"/>
      <c r="CG756"/>
      <c r="CH756"/>
      <c r="CI756"/>
      <c r="CJ756"/>
      <c r="CK756"/>
      <c r="CL756"/>
      <c r="CM756"/>
      <c r="CN756"/>
      <c r="CO756"/>
      <c r="CP756"/>
      <c r="CQ756"/>
      <c r="CR756"/>
      <c r="CS756"/>
      <c r="CT756"/>
      <c r="CU756"/>
      <c r="CV756"/>
      <c r="CW756"/>
      <c r="CX756"/>
      <c r="CY756"/>
      <c r="CZ756"/>
      <c r="DA756"/>
      <c r="DB756"/>
      <c r="DC756"/>
      <c r="DD756"/>
      <c r="DE756"/>
      <c r="DF756"/>
      <c r="DG756"/>
      <c r="DH756"/>
      <c r="DI756"/>
      <c r="DJ756"/>
      <c r="DK756"/>
      <c r="DL756"/>
      <c r="DM756"/>
      <c r="DN756"/>
      <c r="DO756"/>
      <c r="DP756"/>
      <c r="DQ756"/>
      <c r="DR756"/>
      <c r="DS756"/>
      <c r="DT756"/>
      <c r="DU756"/>
      <c r="DV756"/>
      <c r="DW756"/>
      <c r="DX756"/>
      <c r="DY756"/>
      <c r="DZ756"/>
      <c r="EA756"/>
      <c r="EB756"/>
      <c r="EC756"/>
      <c r="ED756"/>
      <c r="EE756"/>
      <c r="EF756"/>
      <c r="EG756"/>
      <c r="EH756"/>
      <c r="EI756"/>
      <c r="EJ756"/>
      <c r="EK756"/>
      <c r="EL756"/>
      <c r="EM756"/>
      <c r="EN756"/>
      <c r="EO756"/>
      <c r="EP756"/>
      <c r="EQ756"/>
      <c r="ER756"/>
      <c r="ES756"/>
      <c r="ET756"/>
      <c r="EU756"/>
      <c r="EV756"/>
      <c r="EW756"/>
      <c r="EX756"/>
      <c r="EY756"/>
      <c r="EZ756"/>
      <c r="FA756"/>
      <c r="FB756"/>
      <c r="FC756"/>
      <c r="FD756"/>
      <c r="FE756"/>
      <c r="FF756"/>
      <c r="FG756"/>
      <c r="FH756"/>
      <c r="FI756"/>
      <c r="FJ756"/>
      <c r="FK756"/>
      <c r="FL756"/>
      <c r="FM756"/>
      <c r="FN756"/>
      <c r="FO756"/>
      <c r="FP756"/>
      <c r="FQ756"/>
      <c r="FR756"/>
      <c r="FS756"/>
      <c r="FT756"/>
      <c r="FU756"/>
      <c r="FV756"/>
      <c r="FW756"/>
      <c r="FX756"/>
      <c r="FY756"/>
      <c r="FZ756"/>
      <c r="GA756"/>
      <c r="GB756"/>
      <c r="GC756"/>
      <c r="GD756"/>
      <c r="GE756"/>
      <c r="GF756"/>
      <c r="GG756"/>
      <c r="GH756"/>
      <c r="GI756"/>
      <c r="GJ756"/>
      <c r="GK756"/>
      <c r="GL756"/>
      <c r="GM756"/>
      <c r="GN756"/>
      <c r="GO756"/>
      <c r="GP756"/>
      <c r="GQ756"/>
      <c r="GR756"/>
      <c r="GS756"/>
      <c r="GT756"/>
      <c r="GU756"/>
      <c r="GV756"/>
      <c r="GW756"/>
      <c r="GX756"/>
      <c r="GY756"/>
      <c r="GZ756"/>
      <c r="HA756"/>
      <c r="HB756"/>
      <c r="HC756"/>
      <c r="HD756"/>
      <c r="HE756"/>
      <c r="HF756"/>
      <c r="HG756"/>
      <c r="HH756"/>
      <c r="HI756"/>
      <c r="HJ756"/>
      <c r="HK756"/>
      <c r="HL756"/>
      <c r="HM756"/>
      <c r="HN756"/>
      <c r="HO756"/>
      <c r="HP756"/>
      <c r="HQ756"/>
      <c r="HR756"/>
      <c r="HS756"/>
      <c r="HT756"/>
      <c r="HU756"/>
      <c r="HV756"/>
      <c r="HW756"/>
      <c r="HX756"/>
      <c r="HY756"/>
      <c r="HZ756"/>
      <c r="IA756"/>
      <c r="IB756"/>
      <c r="IC756"/>
      <c r="ID756"/>
      <c r="IE756"/>
      <c r="IF756"/>
      <c r="IG756"/>
      <c r="IH756"/>
      <c r="II756"/>
      <c r="IJ756"/>
      <c r="IK756"/>
      <c r="IL756"/>
      <c r="IM756"/>
      <c r="IN756"/>
      <c r="IO756"/>
      <c r="IP756"/>
      <c r="IQ756"/>
      <c r="IR756"/>
      <c r="IS756"/>
      <c r="IT756"/>
      <c r="IU756"/>
      <c r="IV756"/>
    </row>
    <row r="757" spans="1:256" s="5" customFormat="1" hidden="1" outlineLevel="2">
      <c r="A757" s="20"/>
      <c r="B757" s="20"/>
      <c r="C757" s="38"/>
      <c r="D757" s="641"/>
      <c r="E757" s="287">
        <v>3</v>
      </c>
      <c r="F757" s="40"/>
      <c r="G757" s="313"/>
      <c r="H757" s="315"/>
      <c r="I757" s="314"/>
      <c r="J757" s="168">
        <f>IF(A22taxstdlife="n/a","n/a",IF(J$3&gt;(A22taxstdlife+$E757),((Input!$I$164+Input!$I$130)*$I$7)-SUM($I757:I757),((Input!$I$164+Input!$I$130)*$I$7)/A22taxstdlife))</f>
        <v>0</v>
      </c>
      <c r="K757" s="168">
        <f>IF(A22taxstdlife="n/a","n/a",IF(K$3&gt;(A22taxstdlife+$E757),((Input!$I$164+Input!$I$130)*$I$7)-SUM($I757:J757),((Input!$I$164+Input!$I$130)*$I$7)/A22taxstdlife))</f>
        <v>0</v>
      </c>
      <c r="L757" s="168">
        <f>IF(A22taxstdlife="n/a","n/a",IF(L$3&gt;(A22taxstdlife+$E757),((Input!$I$164+Input!$I$130)*$I$7)-SUM($I757:K757),((Input!$I$164+Input!$I$130)*$I$7)/A22taxstdlife))</f>
        <v>0</v>
      </c>
      <c r="M757" s="168">
        <f>IF(A22taxstdlife="n/a","n/a",IF(M$3&gt;(A22taxstdlife+$E757),((Input!$I$164+Input!$I$130)*$I$7)-SUM($I757:L757),((Input!$I$164+Input!$I$130)*$I$7)/A22taxstdlife))</f>
        <v>0</v>
      </c>
      <c r="N757" s="168">
        <f>IF(A22taxstdlife="n/a","n/a",IF(N$3&gt;(A22taxstdlife+$E757),((Input!$I$164+Input!$I$130)*$I$7)-SUM($I757:M757),((Input!$I$164+Input!$I$130)*$I$7)/A22taxstdlife))</f>
        <v>0</v>
      </c>
      <c r="O757" s="168">
        <f>IF(A22taxstdlife="n/a","n/a",IF(O$3&gt;(A22taxstdlife+$E757),((Input!$I$164+Input!$I$130)*$I$7)-SUM($I757:N757),((Input!$I$164+Input!$I$130)*$I$7)/A22taxstdlife))</f>
        <v>0</v>
      </c>
      <c r="P757" s="168">
        <f>IF(A22taxstdlife="n/a","n/a",IF(P$3&gt;(A22taxstdlife+$E757),((Input!$I$164+Input!$I$130)*$I$7)-SUM($I757:O757),((Input!$I$164+Input!$I$130)*$I$7)/A22taxstdlife))</f>
        <v>0</v>
      </c>
      <c r="Q757" s="168">
        <f>IF(A22taxstdlife="n/a","n/a",IF(Q$3&gt;(A22taxstdlife+$E757),((Input!$I$164+Input!$I$130)*$I$7)-SUM($I757:P757),((Input!$I$164+Input!$I$130)*$I$7)/A22taxstdlife))</f>
        <v>0</v>
      </c>
      <c r="R757" s="168">
        <f>IF(A22taxstdlife="n/a","n/a",IF(R$3&gt;(A22taxstdlife+$E757),((Input!$I$164+Input!$I$130)*$I$7)-SUM($I757:Q757),((Input!$I$164+Input!$I$130)*$I$7)/A22taxstdlife))</f>
        <v>0</v>
      </c>
      <c r="S757" s="168">
        <f>IF(A22taxstdlife="n/a","n/a",IF(S$3&gt;(A22taxstdlife+$E757),((Input!$I$164+Input!$I$130)*$I$7)-SUM($I757:R757),((Input!$I$164+Input!$I$130)*$I$7)/A22taxstdlife))</f>
        <v>0</v>
      </c>
      <c r="T757" s="168">
        <f>IF(A22taxstdlife="n/a","n/a",IF(T$3&gt;(A22taxstdlife+$E757),((Input!$I$164+Input!$I$130)*$I$7)-SUM($I757:S757),((Input!$I$164+Input!$I$130)*$I$7)/A22taxstdlife))</f>
        <v>0</v>
      </c>
      <c r="U757" s="168">
        <f>IF(A22taxstdlife="n/a","n/a",IF(U$3&gt;(A22taxstdlife+$E757),((Input!$I$164+Input!$I$130)*$I$7)-SUM($I757:T757),((Input!$I$164+Input!$I$130)*$I$7)/A22taxstdlife))</f>
        <v>0</v>
      </c>
      <c r="V757" s="168">
        <f>IF(A22taxstdlife="n/a","n/a",IF(V$3&gt;(A22taxstdlife+$E757),((Input!$I$164+Input!$I$130)*$I$7)-SUM($I757:U757),((Input!$I$164+Input!$I$130)*$I$7)/A22taxstdlife))</f>
        <v>0</v>
      </c>
      <c r="W757" s="168">
        <f>IF(A22taxstdlife="n/a","n/a",IF(W$3&gt;(A22taxstdlife+$E757),((Input!$I$164+Input!$I$130)*$I$7)-SUM($I757:V757),((Input!$I$164+Input!$I$130)*$I$7)/A22taxstdlife))</f>
        <v>0</v>
      </c>
      <c r="X757" s="168">
        <f>IF(A22taxstdlife="n/a","n/a",IF(X$3&gt;(A22taxstdlife+$E757),((Input!$I$164+Input!$I$130)*$I$7)-SUM($I757:W757),((Input!$I$164+Input!$I$130)*$I$7)/A22taxstdlife))</f>
        <v>0</v>
      </c>
      <c r="Y757" s="168">
        <f>IF(A22taxstdlife="n/a","n/a",IF(Y$3&gt;(A22taxstdlife+$E757),((Input!$I$164+Input!$I$130)*$I$7)-SUM($I757:X757),((Input!$I$164+Input!$I$130)*$I$7)/A22taxstdlife))</f>
        <v>0</v>
      </c>
      <c r="Z757" s="168">
        <f>IF(A22taxstdlife="n/a","n/a",IF(Z$3&gt;(A22taxstdlife+$E757),((Input!$I$164+Input!$I$130)*$I$7)-SUM($I757:Y757),((Input!$I$164+Input!$I$130)*$I$7)/A22taxstdlife))</f>
        <v>0</v>
      </c>
      <c r="AA757" s="168">
        <f>IF(A22taxstdlife="n/a","n/a",IF(AA$3&gt;(A22taxstdlife+$E757),((Input!$I$164+Input!$I$130)*$I$7)-SUM($I757:Z757),((Input!$I$164+Input!$I$130)*$I$7)/A22taxstdlife))</f>
        <v>0</v>
      </c>
      <c r="AB757" s="168">
        <f>IF(A22taxstdlife="n/a","n/a",IF(AB$3&gt;(A22taxstdlife+$E757),((Input!$I$164+Input!$I$130)*$I$7)-SUM($I757:AA757),((Input!$I$164+Input!$I$130)*$I$7)/A22taxstdlife))</f>
        <v>0</v>
      </c>
      <c r="AC757" s="168">
        <f>IF(A22taxstdlife="n/a","n/a",IF(AC$3&gt;(A22taxstdlife+$E757),((Input!$I$164+Input!$I$130)*$I$7)-SUM($I757:AB757),((Input!$I$164+Input!$I$130)*$I$7)/A22taxstdlife))</f>
        <v>0</v>
      </c>
      <c r="AD757" s="168">
        <f>IF(A22taxstdlife="n/a","n/a",IF(AD$3&gt;(A22taxstdlife+$E757),((Input!$I$164+Input!$I$130)*$I$7)-SUM($I757:AC757),((Input!$I$164+Input!$I$130)*$I$7)/A22taxstdlife))</f>
        <v>0</v>
      </c>
      <c r="AE757" s="168">
        <f>IF(A22taxstdlife="n/a","n/a",IF(AE$3&gt;(A22taxstdlife+$E757),((Input!$I$164+Input!$I$130)*$I$7)-SUM($I757:AD757),((Input!$I$164+Input!$I$130)*$I$7)/A22taxstdlife))</f>
        <v>0</v>
      </c>
      <c r="AF757" s="168">
        <f>IF(A22taxstdlife="n/a","n/a",IF(AF$3&gt;(A22taxstdlife+$E757),((Input!$I$164+Input!$I$130)*$I$7)-SUM($I757:AE757),((Input!$I$164+Input!$I$130)*$I$7)/A22taxstdlife))</f>
        <v>0</v>
      </c>
      <c r="AG757" s="168">
        <f>IF(A22taxstdlife="n/a","n/a",IF(AG$3&gt;(A22taxstdlife+$E757),((Input!$I$164+Input!$I$130)*$I$7)-SUM($I757:AF757),((Input!$I$164+Input!$I$130)*$I$7)/A22taxstdlife))</f>
        <v>0</v>
      </c>
      <c r="AH757" s="168">
        <f>IF(A22taxstdlife="n/a","n/a",IF(AH$3&gt;(A22taxstdlife+$E757),((Input!$I$164+Input!$I$130)*$I$7)-SUM($I757:AG757),((Input!$I$164+Input!$I$130)*$I$7)/A22taxstdlife))</f>
        <v>0</v>
      </c>
      <c r="AI757" s="168">
        <f>IF(A22taxstdlife="n/a","n/a",IF(AI$3&gt;(A22taxstdlife+$E757),((Input!$I$164+Input!$I$130)*$I$7)-SUM($I757:AH757),((Input!$I$164+Input!$I$130)*$I$7)/A22taxstdlife))</f>
        <v>0</v>
      </c>
      <c r="AJ757" s="168">
        <f>IF(A22taxstdlife="n/a","n/a",IF(AJ$3&gt;(A22taxstdlife+$E757),((Input!$I$164+Input!$I$130)*$I$7)-SUM($I757:AI757),((Input!$I$164+Input!$I$130)*$I$7)/A22taxstdlife))</f>
        <v>0</v>
      </c>
      <c r="AK757" s="168">
        <f>IF(A22taxstdlife="n/a","n/a",IF(AK$3&gt;(A22taxstdlife+$E757),((Input!$I$164+Input!$I$130)*$I$7)-SUM($I757:AJ757),((Input!$I$164+Input!$I$130)*$I$7)/A22taxstdlife))</f>
        <v>0</v>
      </c>
      <c r="AL757" s="168">
        <f>IF(A22taxstdlife="n/a","n/a",IF(AL$3&gt;(A22taxstdlife+$E757),((Input!$I$164+Input!$I$130)*$I$7)-SUM($I757:AK757),((Input!$I$164+Input!$I$130)*$I$7)/A22taxstdlife))</f>
        <v>0</v>
      </c>
      <c r="AM757" s="168">
        <f>IF(A22taxstdlife="n/a","n/a",IF(AM$3&gt;(A22taxstdlife+$E757),((Input!$I$164+Input!$I$130)*$I$7)-SUM($I757:AL757),((Input!$I$164+Input!$I$130)*$I$7)/A22taxstdlife))</f>
        <v>0</v>
      </c>
      <c r="AN757" s="168">
        <f>IF(A22taxstdlife="n/a","n/a",IF(AN$3&gt;(A22taxstdlife+$E757),((Input!$I$164+Input!$I$130)*$I$7)-SUM($I757:AM757),((Input!$I$164+Input!$I$130)*$I$7)/A22taxstdlife))</f>
        <v>0</v>
      </c>
      <c r="AO757" s="168">
        <f>IF(A22taxstdlife="n/a","n/a",IF(AO$3&gt;(A22taxstdlife+$E757),((Input!$I$164+Input!$I$130)*$I$7)-SUM($I757:AN757),((Input!$I$164+Input!$I$130)*$I$7)/A22taxstdlife))</f>
        <v>0</v>
      </c>
      <c r="AP757" s="168">
        <f>IF(A22taxstdlife="n/a","n/a",IF(AP$3&gt;(A22taxstdlife+$E757),((Input!$I$164+Input!$I$130)*$I$7)-SUM($I757:AO757),((Input!$I$164+Input!$I$130)*$I$7)/A22taxstdlife))</f>
        <v>0</v>
      </c>
      <c r="AQ757" s="168">
        <f>IF(A22taxstdlife="n/a","n/a",IF(AQ$3&gt;(A22taxstdlife+$E757),((Input!$I$164+Input!$I$130)*$I$7)-SUM($I757:AP757),((Input!$I$164+Input!$I$130)*$I$7)/A22taxstdlife))</f>
        <v>0</v>
      </c>
      <c r="AR757" s="168">
        <f>IF(A22taxstdlife="n/a","n/a",IF(AR$3&gt;(A22taxstdlife+$E757),((Input!$I$164+Input!$I$130)*$I$7)-SUM($I757:AQ757),((Input!$I$164+Input!$I$130)*$I$7)/A22taxstdlife))</f>
        <v>0</v>
      </c>
      <c r="AS757" s="168">
        <f>IF(A22taxstdlife="n/a","n/a",IF(AS$3&gt;(A22taxstdlife+$E757),((Input!$I$164+Input!$I$130)*$I$7)-SUM($I757:AR757),((Input!$I$164+Input!$I$130)*$I$7)/A22taxstdlife))</f>
        <v>0</v>
      </c>
      <c r="AT757" s="168">
        <f>IF(A22taxstdlife="n/a","n/a",IF(AT$3&gt;(A22taxstdlife+$E757),((Input!$I$164+Input!$I$130)*$I$7)-SUM($I757:AS757),((Input!$I$164+Input!$I$130)*$I$7)/A22taxstdlife))</f>
        <v>0</v>
      </c>
      <c r="AU757" s="168">
        <f>IF(A22taxstdlife="n/a","n/a",IF(AU$3&gt;(A22taxstdlife+$E757),((Input!$I$164+Input!$I$130)*$I$7)-SUM($I757:AT757),((Input!$I$164+Input!$I$130)*$I$7)/A22taxstdlife))</f>
        <v>0</v>
      </c>
      <c r="AV757" s="168">
        <f>IF(A22taxstdlife="n/a","n/a",IF(AV$3&gt;(A22taxstdlife+$E757),((Input!$I$164+Input!$I$130)*$I$7)-SUM($I757:AU757),((Input!$I$164+Input!$I$130)*$I$7)/A22taxstdlife))</f>
        <v>0</v>
      </c>
      <c r="AW757" s="168">
        <f>IF(A22taxstdlife="n/a","n/a",IF(AW$3&gt;(A22taxstdlife+$E757),((Input!$I$164+Input!$I$130)*$I$7)-SUM($I757:AV757),((Input!$I$164+Input!$I$130)*$I$7)/A22taxstdlife))</f>
        <v>0</v>
      </c>
      <c r="AX757" s="168">
        <f>IF(A22taxstdlife="n/a","n/a",IF(AX$3&gt;(A22taxstdlife+$E757),((Input!$I$164+Input!$I$130)*$I$7)-SUM($I757:AW757),((Input!$I$164+Input!$I$130)*$I$7)/A22taxstdlife))</f>
        <v>0</v>
      </c>
      <c r="AY757" s="168">
        <f>IF(A22taxstdlife="n/a","n/a",IF(AY$3&gt;(A22taxstdlife+$E757),((Input!$I$164+Input!$I$130)*$I$7)-SUM($I757:AX757),((Input!$I$164+Input!$I$130)*$I$7)/A22taxstdlife))</f>
        <v>0</v>
      </c>
      <c r="AZ757" s="168">
        <f>IF(A22taxstdlife="n/a","n/a",IF(AZ$3&gt;(A22taxstdlife+$E757),((Input!$I$164+Input!$I$130)*$I$7)-SUM($I757:AY757),((Input!$I$164+Input!$I$130)*$I$7)/A22taxstdlife))</f>
        <v>0</v>
      </c>
      <c r="BA757" s="168">
        <f>IF(A22taxstdlife="n/a","n/a",IF(BA$3&gt;(A22taxstdlife+$E757),((Input!$I$164+Input!$I$130)*$I$7)-SUM($I757:AZ757),((Input!$I$164+Input!$I$130)*$I$7)/A22taxstdlife))</f>
        <v>0</v>
      </c>
      <c r="BB757" s="168">
        <f>IF(A22taxstdlife="n/a","n/a",IF(BB$3&gt;(A22taxstdlife+$E757),((Input!$I$164+Input!$I$130)*$I$7)-SUM($I757:BA757),((Input!$I$164+Input!$I$130)*$I$7)/A22taxstdlife))</f>
        <v>0</v>
      </c>
      <c r="BC757" s="168">
        <f>IF(A22taxstdlife="n/a","n/a",IF(BC$3&gt;(A22taxstdlife+$E757),((Input!$I$164+Input!$I$130)*$I$7)-SUM($I757:BB757),((Input!$I$164+Input!$I$130)*$I$7)/A22taxstdlife))</f>
        <v>0</v>
      </c>
      <c r="BD757" s="168">
        <f>IF(A22taxstdlife="n/a","n/a",IF(BD$3&gt;(A22taxstdlife+$E757),((Input!$I$164+Input!$I$130)*$I$7)-SUM($I757:BC757),((Input!$I$164+Input!$I$130)*$I$7)/A22taxstdlife))</f>
        <v>0</v>
      </c>
      <c r="BE757" s="168">
        <f>IF(A22taxstdlife="n/a","n/a",IF(BE$3&gt;(A22taxstdlife+$E757),((Input!$I$164+Input!$I$130)*$I$7)-SUM($I757:BD757),((Input!$I$164+Input!$I$130)*$I$7)/A22taxstdlife))</f>
        <v>0</v>
      </c>
      <c r="BF757" s="168">
        <f>IF(A22taxstdlife="n/a","n/a",IF(BF$3&gt;(A22taxstdlife+$E757),((Input!$I$164+Input!$I$130)*$I$7)-SUM($I757:BE757),((Input!$I$164+Input!$I$130)*$I$7)/A22taxstdlife))</f>
        <v>0</v>
      </c>
      <c r="BG757" s="168">
        <f>IF(A22taxstdlife="n/a","n/a",IF(BG$3&gt;(A22taxstdlife+$E757),((Input!$I$164+Input!$I$130)*$I$7)-SUM($I757:BF757),((Input!$I$164+Input!$I$130)*$I$7)/A22taxstdlife))</f>
        <v>0</v>
      </c>
      <c r="BH757" s="168">
        <f>IF(A22taxstdlife="n/a","n/a",IF(BH$3&gt;(A22taxstdlife+$E757),((Input!$I$164+Input!$I$130)*$I$7)-SUM($I757:BG757),((Input!$I$164+Input!$I$130)*$I$7)/A22taxstdlife))</f>
        <v>0</v>
      </c>
      <c r="BI757" s="168">
        <f>IF(A22taxstdlife="n/a","n/a",IF(BI$3&gt;(A22taxstdlife+$E757),((Input!$I$164+Input!$I$130)*$I$7)-SUM($I757:BH757),((Input!$I$164+Input!$I$130)*$I$7)/A22taxstdlife))</f>
        <v>0</v>
      </c>
      <c r="BJ757" s="168"/>
      <c r="BK757" s="20"/>
      <c r="BL757"/>
      <c r="BM757"/>
      <c r="BN757"/>
      <c r="BO757"/>
      <c r="BP757"/>
      <c r="BQ757"/>
      <c r="BR757"/>
      <c r="BS757"/>
      <c r="BT757"/>
      <c r="BU757"/>
      <c r="BV757"/>
      <c r="BW757"/>
      <c r="BX757"/>
      <c r="BY757"/>
      <c r="BZ757"/>
      <c r="CA757"/>
      <c r="CB757"/>
      <c r="CC757"/>
      <c r="CD757"/>
      <c r="CE757"/>
      <c r="CF757"/>
      <c r="CG757"/>
      <c r="CH757"/>
      <c r="CI757"/>
      <c r="CJ757"/>
      <c r="CK757"/>
      <c r="CL757"/>
      <c r="CM757"/>
      <c r="CN757"/>
      <c r="CO757"/>
      <c r="CP757"/>
      <c r="CQ757"/>
      <c r="CR757"/>
      <c r="CS757"/>
      <c r="CT757"/>
      <c r="CU757"/>
      <c r="CV757"/>
      <c r="CW757"/>
      <c r="CX757"/>
      <c r="CY757"/>
      <c r="CZ757"/>
      <c r="DA757"/>
      <c r="DB757"/>
      <c r="DC757"/>
      <c r="DD757"/>
      <c r="DE757"/>
      <c r="DF757"/>
      <c r="DG757"/>
      <c r="DH757"/>
      <c r="DI757"/>
      <c r="DJ757"/>
      <c r="DK757"/>
      <c r="DL757"/>
      <c r="DM757"/>
      <c r="DN757"/>
      <c r="DO757"/>
      <c r="DP757"/>
      <c r="DQ757"/>
      <c r="DR757"/>
      <c r="DS757"/>
      <c r="DT757"/>
      <c r="DU757"/>
      <c r="DV757"/>
      <c r="DW757"/>
      <c r="DX757"/>
      <c r="DY757"/>
      <c r="DZ757"/>
      <c r="EA757"/>
      <c r="EB757"/>
      <c r="EC757"/>
      <c r="ED757"/>
      <c r="EE757"/>
      <c r="EF757"/>
      <c r="EG757"/>
      <c r="EH757"/>
      <c r="EI757"/>
      <c r="EJ757"/>
      <c r="EK757"/>
      <c r="EL757"/>
      <c r="EM757"/>
      <c r="EN757"/>
      <c r="EO757"/>
      <c r="EP757"/>
      <c r="EQ757"/>
      <c r="ER757"/>
      <c r="ES757"/>
      <c r="ET757"/>
      <c r="EU757"/>
      <c r="EV757"/>
      <c r="EW757"/>
      <c r="EX757"/>
      <c r="EY757"/>
      <c r="EZ757"/>
      <c r="FA757"/>
      <c r="FB757"/>
      <c r="FC757"/>
      <c r="FD757"/>
      <c r="FE757"/>
      <c r="FF757"/>
      <c r="FG757"/>
      <c r="FH757"/>
      <c r="FI757"/>
      <c r="FJ757"/>
      <c r="FK757"/>
      <c r="FL757"/>
      <c r="FM757"/>
      <c r="FN757"/>
      <c r="FO757"/>
      <c r="FP757"/>
      <c r="FQ757"/>
      <c r="FR757"/>
      <c r="FS757"/>
      <c r="FT757"/>
      <c r="FU757"/>
      <c r="FV757"/>
      <c r="FW757"/>
      <c r="FX757"/>
      <c r="FY757"/>
      <c r="FZ757"/>
      <c r="GA757"/>
      <c r="GB757"/>
      <c r="GC757"/>
      <c r="GD757"/>
      <c r="GE757"/>
      <c r="GF757"/>
      <c r="GG757"/>
      <c r="GH757"/>
      <c r="GI757"/>
      <c r="GJ757"/>
      <c r="GK757"/>
      <c r="GL757"/>
      <c r="GM757"/>
      <c r="GN757"/>
      <c r="GO757"/>
      <c r="GP757"/>
      <c r="GQ757"/>
      <c r="GR757"/>
      <c r="GS757"/>
      <c r="GT757"/>
      <c r="GU757"/>
      <c r="GV757"/>
      <c r="GW757"/>
      <c r="GX757"/>
      <c r="GY757"/>
      <c r="GZ757"/>
      <c r="HA757"/>
      <c r="HB757"/>
      <c r="HC757"/>
      <c r="HD757"/>
      <c r="HE757"/>
      <c r="HF757"/>
      <c r="HG757"/>
      <c r="HH757"/>
      <c r="HI757"/>
      <c r="HJ757"/>
      <c r="HK757"/>
      <c r="HL757"/>
      <c r="HM757"/>
      <c r="HN757"/>
      <c r="HO757"/>
      <c r="HP757"/>
      <c r="HQ757"/>
      <c r="HR757"/>
      <c r="HS757"/>
      <c r="HT757"/>
      <c r="HU757"/>
      <c r="HV757"/>
      <c r="HW757"/>
      <c r="HX757"/>
      <c r="HY757"/>
      <c r="HZ757"/>
      <c r="IA757"/>
      <c r="IB757"/>
      <c r="IC757"/>
      <c r="ID757"/>
      <c r="IE757"/>
      <c r="IF757"/>
      <c r="IG757"/>
      <c r="IH757"/>
      <c r="II757"/>
      <c r="IJ757"/>
      <c r="IK757"/>
      <c r="IL757"/>
      <c r="IM757"/>
      <c r="IN757"/>
      <c r="IO757"/>
      <c r="IP757"/>
      <c r="IQ757"/>
      <c r="IR757"/>
      <c r="IS757"/>
      <c r="IT757"/>
      <c r="IU757"/>
      <c r="IV757"/>
    </row>
    <row r="758" spans="1:256" s="5" customFormat="1" hidden="1" outlineLevel="2">
      <c r="A758" s="20"/>
      <c r="B758" s="20"/>
      <c r="C758" s="38"/>
      <c r="D758" s="641"/>
      <c r="E758" s="287">
        <v>4</v>
      </c>
      <c r="F758" s="40"/>
      <c r="G758" s="313"/>
      <c r="H758" s="315"/>
      <c r="I758" s="315"/>
      <c r="J758" s="314"/>
      <c r="K758" s="168">
        <f>IF(A22taxstdlife="n/a","n/a",IF(K$3&gt;(A22taxstdlife+$E758),((Input!$J$164+Input!$J$130)*$J$7)-SUM($J758:J758),((Input!$J$164+Input!$J$130)*$J$7)/A22taxstdlife))</f>
        <v>0</v>
      </c>
      <c r="L758" s="168">
        <f>IF(A22taxstdlife="n/a","n/a",IF(L$3&gt;(A22taxstdlife+$E758),((Input!$J$164+Input!$J$130)*$J$7)-SUM($J758:K758),((Input!$J$164+Input!$J$130)*$J$7)/A22taxstdlife))</f>
        <v>0</v>
      </c>
      <c r="M758" s="168">
        <f>IF(A22taxstdlife="n/a","n/a",IF(M$3&gt;(A22taxstdlife+$E758),((Input!$J$164+Input!$J$130)*$J$7)-SUM($J758:L758),((Input!$J$164+Input!$J$130)*$J$7)/A22taxstdlife))</f>
        <v>0</v>
      </c>
      <c r="N758" s="168">
        <f>IF(A22taxstdlife="n/a","n/a",IF(N$3&gt;(A22taxstdlife+$E758),((Input!$J$164+Input!$J$130)*$J$7)-SUM($J758:M758),((Input!$J$164+Input!$J$130)*$J$7)/A22taxstdlife))</f>
        <v>0</v>
      </c>
      <c r="O758" s="168">
        <f>IF(A22taxstdlife="n/a","n/a",IF(O$3&gt;(A22taxstdlife+$E758),((Input!$J$164+Input!$J$130)*$J$7)-SUM($J758:N758),((Input!$J$164+Input!$J$130)*$J$7)/A22taxstdlife))</f>
        <v>0</v>
      </c>
      <c r="P758" s="168">
        <f>IF(A22taxstdlife="n/a","n/a",IF(P$3&gt;(A22taxstdlife+$E758),((Input!$J$164+Input!$J$130)*$J$7)-SUM($J758:O758),((Input!$J$164+Input!$J$130)*$J$7)/A22taxstdlife))</f>
        <v>0</v>
      </c>
      <c r="Q758" s="168">
        <f>IF(A22taxstdlife="n/a","n/a",IF(Q$3&gt;(A22taxstdlife+$E758),((Input!$J$164+Input!$J$130)*$J$7)-SUM($J758:P758),((Input!$J$164+Input!$J$130)*$J$7)/A22taxstdlife))</f>
        <v>0</v>
      </c>
      <c r="R758" s="168">
        <f>IF(A22taxstdlife="n/a","n/a",IF(R$3&gt;(A22taxstdlife+$E758),((Input!$J$164+Input!$J$130)*$J$7)-SUM($J758:Q758),((Input!$J$164+Input!$J$130)*$J$7)/A22taxstdlife))</f>
        <v>0</v>
      </c>
      <c r="S758" s="168">
        <f>IF(A22taxstdlife="n/a","n/a",IF(S$3&gt;(A22taxstdlife+$E758),((Input!$J$164+Input!$J$130)*$J$7)-SUM($J758:R758),((Input!$J$164+Input!$J$130)*$J$7)/A22taxstdlife))</f>
        <v>0</v>
      </c>
      <c r="T758" s="168">
        <f>IF(A22taxstdlife="n/a","n/a",IF(T$3&gt;(A22taxstdlife+$E758),((Input!$J$164+Input!$J$130)*$J$7)-SUM($J758:S758),((Input!$J$164+Input!$J$130)*$J$7)/A22taxstdlife))</f>
        <v>0</v>
      </c>
      <c r="U758" s="168">
        <f>IF(A22taxstdlife="n/a","n/a",IF(U$3&gt;(A22taxstdlife+$E758),((Input!$J$164+Input!$J$130)*$J$7)-SUM($J758:T758),((Input!$J$164+Input!$J$130)*$J$7)/A22taxstdlife))</f>
        <v>0</v>
      </c>
      <c r="V758" s="168">
        <f>IF(A22taxstdlife="n/a","n/a",IF(V$3&gt;(A22taxstdlife+$E758),((Input!$J$164+Input!$J$130)*$J$7)-SUM($J758:U758),((Input!$J$164+Input!$J$130)*$J$7)/A22taxstdlife))</f>
        <v>0</v>
      </c>
      <c r="W758" s="168">
        <f>IF(A22taxstdlife="n/a","n/a",IF(W$3&gt;(A22taxstdlife+$E758),((Input!$J$164+Input!$J$130)*$J$7)-SUM($J758:V758),((Input!$J$164+Input!$J$130)*$J$7)/A22taxstdlife))</f>
        <v>0</v>
      </c>
      <c r="X758" s="168">
        <f>IF(A22taxstdlife="n/a","n/a",IF(X$3&gt;(A22taxstdlife+$E758),((Input!$J$164+Input!$J$130)*$J$7)-SUM($J758:W758),((Input!$J$164+Input!$J$130)*$J$7)/A22taxstdlife))</f>
        <v>0</v>
      </c>
      <c r="Y758" s="168">
        <f>IF(A22taxstdlife="n/a","n/a",IF(Y$3&gt;(A22taxstdlife+$E758),((Input!$J$164+Input!$J$130)*$J$7)-SUM($J758:X758),((Input!$J$164+Input!$J$130)*$J$7)/A22taxstdlife))</f>
        <v>0</v>
      </c>
      <c r="Z758" s="168">
        <f>IF(A22taxstdlife="n/a","n/a",IF(Z$3&gt;(A22taxstdlife+$E758),((Input!$J$164+Input!$J$130)*$J$7)-SUM($J758:Y758),((Input!$J$164+Input!$J$130)*$J$7)/A22taxstdlife))</f>
        <v>0</v>
      </c>
      <c r="AA758" s="168">
        <f>IF(A22taxstdlife="n/a","n/a",IF(AA$3&gt;(A22taxstdlife+$E758),((Input!$J$164+Input!$J$130)*$J$7)-SUM($J758:Z758),((Input!$J$164+Input!$J$130)*$J$7)/A22taxstdlife))</f>
        <v>0</v>
      </c>
      <c r="AB758" s="168">
        <f>IF(A22taxstdlife="n/a","n/a",IF(AB$3&gt;(A22taxstdlife+$E758),((Input!$J$164+Input!$J$130)*$J$7)-SUM($J758:AA758),((Input!$J$164+Input!$J$130)*$J$7)/A22taxstdlife))</f>
        <v>0</v>
      </c>
      <c r="AC758" s="168">
        <f>IF(A22taxstdlife="n/a","n/a",IF(AC$3&gt;(A22taxstdlife+$E758),((Input!$J$164+Input!$J$130)*$J$7)-SUM($J758:AB758),((Input!$J$164+Input!$J$130)*$J$7)/A22taxstdlife))</f>
        <v>0</v>
      </c>
      <c r="AD758" s="168">
        <f>IF(A22taxstdlife="n/a","n/a",IF(AD$3&gt;(A22taxstdlife+$E758),((Input!$J$164+Input!$J$130)*$J$7)-SUM($J758:AC758),((Input!$J$164+Input!$J$130)*$J$7)/A22taxstdlife))</f>
        <v>0</v>
      </c>
      <c r="AE758" s="168">
        <f>IF(A22taxstdlife="n/a","n/a",IF(AE$3&gt;(A22taxstdlife+$E758),((Input!$J$164+Input!$J$130)*$J$7)-SUM($J758:AD758),((Input!$J$164+Input!$J$130)*$J$7)/A22taxstdlife))</f>
        <v>0</v>
      </c>
      <c r="AF758" s="168">
        <f>IF(A22taxstdlife="n/a","n/a",IF(AF$3&gt;(A22taxstdlife+$E758),((Input!$J$164+Input!$J$130)*$J$7)-SUM($J758:AE758),((Input!$J$164+Input!$J$130)*$J$7)/A22taxstdlife))</f>
        <v>0</v>
      </c>
      <c r="AG758" s="168">
        <f>IF(A22taxstdlife="n/a","n/a",IF(AG$3&gt;(A22taxstdlife+$E758),((Input!$J$164+Input!$J$130)*$J$7)-SUM($J758:AF758),((Input!$J$164+Input!$J$130)*$J$7)/A22taxstdlife))</f>
        <v>0</v>
      </c>
      <c r="AH758" s="168">
        <f>IF(A22taxstdlife="n/a","n/a",IF(AH$3&gt;(A22taxstdlife+$E758),((Input!$J$164+Input!$J$130)*$J$7)-SUM($J758:AG758),((Input!$J$164+Input!$J$130)*$J$7)/A22taxstdlife))</f>
        <v>0</v>
      </c>
      <c r="AI758" s="168">
        <f>IF(A22taxstdlife="n/a","n/a",IF(AI$3&gt;(A22taxstdlife+$E758),((Input!$J$164+Input!$J$130)*$J$7)-SUM($J758:AH758),((Input!$J$164+Input!$J$130)*$J$7)/A22taxstdlife))</f>
        <v>0</v>
      </c>
      <c r="AJ758" s="168">
        <f>IF(A22taxstdlife="n/a","n/a",IF(AJ$3&gt;(A22taxstdlife+$E758),((Input!$J$164+Input!$J$130)*$J$7)-SUM($J758:AI758),((Input!$J$164+Input!$J$130)*$J$7)/A22taxstdlife))</f>
        <v>0</v>
      </c>
      <c r="AK758" s="168">
        <f>IF(A22taxstdlife="n/a","n/a",IF(AK$3&gt;(A22taxstdlife+$E758),((Input!$J$164+Input!$J$130)*$J$7)-SUM($J758:AJ758),((Input!$J$164+Input!$J$130)*$J$7)/A22taxstdlife))</f>
        <v>0</v>
      </c>
      <c r="AL758" s="168">
        <f>IF(A22taxstdlife="n/a","n/a",IF(AL$3&gt;(A22taxstdlife+$E758),((Input!$J$164+Input!$J$130)*$J$7)-SUM($J758:AK758),((Input!$J$164+Input!$J$130)*$J$7)/A22taxstdlife))</f>
        <v>0</v>
      </c>
      <c r="AM758" s="168">
        <f>IF(A22taxstdlife="n/a","n/a",IF(AM$3&gt;(A22taxstdlife+$E758),((Input!$J$164+Input!$J$130)*$J$7)-SUM($J758:AL758),((Input!$J$164+Input!$J$130)*$J$7)/A22taxstdlife))</f>
        <v>0</v>
      </c>
      <c r="AN758" s="168">
        <f>IF(A22taxstdlife="n/a","n/a",IF(AN$3&gt;(A22taxstdlife+$E758),((Input!$J$164+Input!$J$130)*$J$7)-SUM($J758:AM758),((Input!$J$164+Input!$J$130)*$J$7)/A22taxstdlife))</f>
        <v>0</v>
      </c>
      <c r="AO758" s="168">
        <f>IF(A22taxstdlife="n/a","n/a",IF(AO$3&gt;(A22taxstdlife+$E758),((Input!$J$164+Input!$J$130)*$J$7)-SUM($J758:AN758),((Input!$J$164+Input!$J$130)*$J$7)/A22taxstdlife))</f>
        <v>0</v>
      </c>
      <c r="AP758" s="168">
        <f>IF(A22taxstdlife="n/a","n/a",IF(AP$3&gt;(A22taxstdlife+$E758),((Input!$J$164+Input!$J$130)*$J$7)-SUM($J758:AO758),((Input!$J$164+Input!$J$130)*$J$7)/A22taxstdlife))</f>
        <v>0</v>
      </c>
      <c r="AQ758" s="168">
        <f>IF(A22taxstdlife="n/a","n/a",IF(AQ$3&gt;(A22taxstdlife+$E758),((Input!$J$164+Input!$J$130)*$J$7)-SUM($J758:AP758),((Input!$J$164+Input!$J$130)*$J$7)/A22taxstdlife))</f>
        <v>0</v>
      </c>
      <c r="AR758" s="168">
        <f>IF(A22taxstdlife="n/a","n/a",IF(AR$3&gt;(A22taxstdlife+$E758),((Input!$J$164+Input!$J$130)*$J$7)-SUM($J758:AQ758),((Input!$J$164+Input!$J$130)*$J$7)/A22taxstdlife))</f>
        <v>0</v>
      </c>
      <c r="AS758" s="168">
        <f>IF(A22taxstdlife="n/a","n/a",IF(AS$3&gt;(A22taxstdlife+$E758),((Input!$J$164+Input!$J$130)*$J$7)-SUM($J758:AR758),((Input!$J$164+Input!$J$130)*$J$7)/A22taxstdlife))</f>
        <v>0</v>
      </c>
      <c r="AT758" s="168">
        <f>IF(A22taxstdlife="n/a","n/a",IF(AT$3&gt;(A22taxstdlife+$E758),((Input!$J$164+Input!$J$130)*$J$7)-SUM($J758:AS758),((Input!$J$164+Input!$J$130)*$J$7)/A22taxstdlife))</f>
        <v>0</v>
      </c>
      <c r="AU758" s="168">
        <f>IF(A22taxstdlife="n/a","n/a",IF(AU$3&gt;(A22taxstdlife+$E758),((Input!$J$164+Input!$J$130)*$J$7)-SUM($J758:AT758),((Input!$J$164+Input!$J$130)*$J$7)/A22taxstdlife))</f>
        <v>0</v>
      </c>
      <c r="AV758" s="168">
        <f>IF(A22taxstdlife="n/a","n/a",IF(AV$3&gt;(A22taxstdlife+$E758),((Input!$J$164+Input!$J$130)*$J$7)-SUM($J758:AU758),((Input!$J$164+Input!$J$130)*$J$7)/A22taxstdlife))</f>
        <v>0</v>
      </c>
      <c r="AW758" s="168">
        <f>IF(A22taxstdlife="n/a","n/a",IF(AW$3&gt;(A22taxstdlife+$E758),((Input!$J$164+Input!$J$130)*$J$7)-SUM($J758:AV758),((Input!$J$164+Input!$J$130)*$J$7)/A22taxstdlife))</f>
        <v>0</v>
      </c>
      <c r="AX758" s="168">
        <f>IF(A22taxstdlife="n/a","n/a",IF(AX$3&gt;(A22taxstdlife+$E758),((Input!$J$164+Input!$J$130)*$J$7)-SUM($J758:AW758),((Input!$J$164+Input!$J$130)*$J$7)/A22taxstdlife))</f>
        <v>0</v>
      </c>
      <c r="AY758" s="168">
        <f>IF(A22taxstdlife="n/a","n/a",IF(AY$3&gt;(A22taxstdlife+$E758),((Input!$J$164+Input!$J$130)*$J$7)-SUM($J758:AX758),((Input!$J$164+Input!$J$130)*$J$7)/A22taxstdlife))</f>
        <v>0</v>
      </c>
      <c r="AZ758" s="168">
        <f>IF(A22taxstdlife="n/a","n/a",IF(AZ$3&gt;(A22taxstdlife+$E758),((Input!$J$164+Input!$J$130)*$J$7)-SUM($J758:AY758),((Input!$J$164+Input!$J$130)*$J$7)/A22taxstdlife))</f>
        <v>0</v>
      </c>
      <c r="BA758" s="168">
        <f>IF(A22taxstdlife="n/a","n/a",IF(BA$3&gt;(A22taxstdlife+$E758),((Input!$J$164+Input!$J$130)*$J$7)-SUM($J758:AZ758),((Input!$J$164+Input!$J$130)*$J$7)/A22taxstdlife))</f>
        <v>0</v>
      </c>
      <c r="BB758" s="168">
        <f>IF(A22taxstdlife="n/a","n/a",IF(BB$3&gt;(A22taxstdlife+$E758),((Input!$J$164+Input!$J$130)*$J$7)-SUM($J758:BA758),((Input!$J$164+Input!$J$130)*$J$7)/A22taxstdlife))</f>
        <v>0</v>
      </c>
      <c r="BC758" s="168">
        <f>IF(A22taxstdlife="n/a","n/a",IF(BC$3&gt;(A22taxstdlife+$E758),((Input!$J$164+Input!$J$130)*$J$7)-SUM($J758:BB758),((Input!$J$164+Input!$J$130)*$J$7)/A22taxstdlife))</f>
        <v>0</v>
      </c>
      <c r="BD758" s="168">
        <f>IF(A22taxstdlife="n/a","n/a",IF(BD$3&gt;(A22taxstdlife+$E758),((Input!$J$164+Input!$J$130)*$J$7)-SUM($J758:BC758),((Input!$J$164+Input!$J$130)*$J$7)/A22taxstdlife))</f>
        <v>0</v>
      </c>
      <c r="BE758" s="168">
        <f>IF(A22taxstdlife="n/a","n/a",IF(BE$3&gt;(A22taxstdlife+$E758),((Input!$J$164+Input!$J$130)*$J$7)-SUM($J758:BD758),((Input!$J$164+Input!$J$130)*$J$7)/A22taxstdlife))</f>
        <v>0</v>
      </c>
      <c r="BF758" s="168">
        <f>IF(A22taxstdlife="n/a","n/a",IF(BF$3&gt;(A22taxstdlife+$E758),((Input!$J$164+Input!$J$130)*$J$7)-SUM($J758:BE758),((Input!$J$164+Input!$J$130)*$J$7)/A22taxstdlife))</f>
        <v>0</v>
      </c>
      <c r="BG758" s="168">
        <f>IF(A22taxstdlife="n/a","n/a",IF(BG$3&gt;(A22taxstdlife+$E758),((Input!$J$164+Input!$J$130)*$J$7)-SUM($J758:BF758),((Input!$J$164+Input!$J$130)*$J$7)/A22taxstdlife))</f>
        <v>0</v>
      </c>
      <c r="BH758" s="168">
        <f>IF(A22taxstdlife="n/a","n/a",IF(BH$3&gt;(A22taxstdlife+$E758),((Input!$J$164+Input!$J$130)*$J$7)-SUM($J758:BG758),((Input!$J$164+Input!$J$130)*$J$7)/A22taxstdlife))</f>
        <v>0</v>
      </c>
      <c r="BI758" s="168">
        <f>IF(A22taxstdlife="n/a","n/a",IF(BI$3&gt;(A22taxstdlife+$E758),((Input!$J$164+Input!$J$130)*$J$7)-SUM($J758:BH758),((Input!$J$164+Input!$J$130)*$J$7)/A22taxstdlife))</f>
        <v>0</v>
      </c>
      <c r="BJ758" s="20"/>
      <c r="BK758" s="20"/>
      <c r="BL758"/>
      <c r="BM758"/>
      <c r="BN758"/>
      <c r="BO758"/>
      <c r="BP758"/>
      <c r="BQ758"/>
      <c r="BR758"/>
      <c r="BS758"/>
      <c r="BT758"/>
      <c r="BU758"/>
      <c r="BV758"/>
      <c r="BW758"/>
      <c r="BX758"/>
      <c r="BY758"/>
      <c r="BZ758"/>
      <c r="CA758"/>
      <c r="CB758"/>
      <c r="CC758"/>
      <c r="CD758"/>
      <c r="CE758"/>
      <c r="CF758"/>
      <c r="CG758"/>
      <c r="CH758"/>
      <c r="CI758"/>
      <c r="CJ758"/>
      <c r="CK758"/>
      <c r="CL758"/>
      <c r="CM758"/>
      <c r="CN758"/>
      <c r="CO758"/>
      <c r="CP758"/>
      <c r="CQ758"/>
      <c r="CR758"/>
      <c r="CS758"/>
      <c r="CT758"/>
      <c r="CU758"/>
      <c r="CV758"/>
      <c r="CW758"/>
      <c r="CX758"/>
      <c r="CY758"/>
      <c r="CZ758"/>
      <c r="DA758"/>
      <c r="DB758"/>
      <c r="DC758"/>
      <c r="DD758"/>
      <c r="DE758"/>
      <c r="DF758"/>
      <c r="DG758"/>
      <c r="DH758"/>
      <c r="DI758"/>
      <c r="DJ758"/>
      <c r="DK758"/>
      <c r="DL758"/>
      <c r="DM758"/>
      <c r="DN758"/>
      <c r="DO758"/>
      <c r="DP758"/>
      <c r="DQ758"/>
      <c r="DR758"/>
      <c r="DS758"/>
      <c r="DT758"/>
      <c r="DU758"/>
      <c r="DV758"/>
      <c r="DW758"/>
      <c r="DX758"/>
      <c r="DY758"/>
      <c r="DZ758"/>
      <c r="EA758"/>
      <c r="EB758"/>
      <c r="EC758"/>
      <c r="ED758"/>
      <c r="EE758"/>
      <c r="EF758"/>
      <c r="EG758"/>
      <c r="EH758"/>
      <c r="EI758"/>
      <c r="EJ758"/>
      <c r="EK758"/>
      <c r="EL758"/>
      <c r="EM758"/>
      <c r="EN758"/>
      <c r="EO758"/>
      <c r="EP758"/>
      <c r="EQ758"/>
      <c r="ER758"/>
      <c r="ES758"/>
      <c r="ET758"/>
      <c r="EU758"/>
      <c r="EV758"/>
      <c r="EW758"/>
      <c r="EX758"/>
      <c r="EY758"/>
      <c r="EZ758"/>
      <c r="FA758"/>
      <c r="FB758"/>
      <c r="FC758"/>
      <c r="FD758"/>
      <c r="FE758"/>
      <c r="FF758"/>
      <c r="FG758"/>
      <c r="FH758"/>
      <c r="FI758"/>
      <c r="FJ758"/>
      <c r="FK758"/>
      <c r="FL758"/>
      <c r="FM758"/>
      <c r="FN758"/>
      <c r="FO758"/>
      <c r="FP758"/>
      <c r="FQ758"/>
      <c r="FR758"/>
      <c r="FS758"/>
      <c r="FT758"/>
      <c r="FU758"/>
      <c r="FV758"/>
      <c r="FW758"/>
      <c r="FX758"/>
      <c r="FY758"/>
      <c r="FZ758"/>
      <c r="GA758"/>
      <c r="GB758"/>
      <c r="GC758"/>
      <c r="GD758"/>
      <c r="GE758"/>
      <c r="GF758"/>
      <c r="GG758"/>
      <c r="GH758"/>
      <c r="GI758"/>
      <c r="GJ758"/>
      <c r="GK758"/>
      <c r="GL758"/>
      <c r="GM758"/>
      <c r="GN758"/>
      <c r="GO758"/>
      <c r="GP758"/>
      <c r="GQ758"/>
      <c r="GR758"/>
      <c r="GS758"/>
      <c r="GT758"/>
      <c r="GU758"/>
      <c r="GV758"/>
      <c r="GW758"/>
      <c r="GX758"/>
      <c r="GY758"/>
      <c r="GZ758"/>
      <c r="HA758"/>
      <c r="HB758"/>
      <c r="HC758"/>
      <c r="HD758"/>
      <c r="HE758"/>
      <c r="HF758"/>
      <c r="HG758"/>
      <c r="HH758"/>
      <c r="HI758"/>
      <c r="HJ758"/>
      <c r="HK758"/>
      <c r="HL758"/>
      <c r="HM758"/>
      <c r="HN758"/>
      <c r="HO758"/>
      <c r="HP758"/>
      <c r="HQ758"/>
      <c r="HR758"/>
      <c r="HS758"/>
      <c r="HT758"/>
      <c r="HU758"/>
      <c r="HV758"/>
      <c r="HW758"/>
      <c r="HX758"/>
      <c r="HY758"/>
      <c r="HZ758"/>
      <c r="IA758"/>
      <c r="IB758"/>
      <c r="IC758"/>
      <c r="ID758"/>
      <c r="IE758"/>
      <c r="IF758"/>
      <c r="IG758"/>
      <c r="IH758"/>
      <c r="II758"/>
      <c r="IJ758"/>
      <c r="IK758"/>
      <c r="IL758"/>
      <c r="IM758"/>
      <c r="IN758"/>
      <c r="IO758"/>
      <c r="IP758"/>
      <c r="IQ758"/>
      <c r="IR758"/>
      <c r="IS758"/>
      <c r="IT758"/>
      <c r="IU758"/>
      <c r="IV758"/>
    </row>
    <row r="759" spans="1:256" s="5" customFormat="1" hidden="1" outlineLevel="2">
      <c r="A759" s="20"/>
      <c r="B759" s="20"/>
      <c r="C759" s="38"/>
      <c r="D759" s="641"/>
      <c r="E759" s="287">
        <v>5</v>
      </c>
      <c r="F759" s="40"/>
      <c r="G759" s="313"/>
      <c r="H759" s="315"/>
      <c r="I759" s="315"/>
      <c r="J759" s="315"/>
      <c r="K759" s="314"/>
      <c r="L759" s="168">
        <f>IF(A22taxstdlife="n/a","n/a",IF(L$3&gt;(A22taxstdlife+$E759),((Input!$K$164+Input!$K$130)*$K$7)-SUM($K759:K759),((Input!$K$164+Input!$K$130)*$K$7)/A22taxstdlife))</f>
        <v>0</v>
      </c>
      <c r="M759" s="168">
        <f>IF(A22taxstdlife="n/a","n/a",IF(M$3&gt;(A22taxstdlife+$E759),((Input!$K$164+Input!$K$130)*$K$7)-SUM($K759:L759),((Input!$K$164+Input!$K$130)*$K$7)/A22taxstdlife))</f>
        <v>0</v>
      </c>
      <c r="N759" s="168">
        <f>IF(A22taxstdlife="n/a","n/a",IF(N$3&gt;(A22taxstdlife+$E759),((Input!$K$164+Input!$K$130)*$K$7)-SUM($K759:M759),((Input!$K$164+Input!$K$130)*$K$7)/A22taxstdlife))</f>
        <v>0</v>
      </c>
      <c r="O759" s="168">
        <f>IF(A22taxstdlife="n/a","n/a",IF(O$3&gt;(A22taxstdlife+$E759),((Input!$K$164+Input!$K$130)*$K$7)-SUM($K759:N759),((Input!$K$164+Input!$K$130)*$K$7)/A22taxstdlife))</f>
        <v>0</v>
      </c>
      <c r="P759" s="168">
        <f>IF(A22taxstdlife="n/a","n/a",IF(P$3&gt;(A22taxstdlife+$E759),((Input!$K$164+Input!$K$130)*$K$7)-SUM($K759:O759),((Input!$K$164+Input!$K$130)*$K$7)/A22taxstdlife))</f>
        <v>0</v>
      </c>
      <c r="Q759" s="168">
        <f>IF(A22taxstdlife="n/a","n/a",IF(Q$3&gt;(A22taxstdlife+$E759),((Input!$K$164+Input!$K$130)*$K$7)-SUM($K759:P759),((Input!$K$164+Input!$K$130)*$K$7)/A22taxstdlife))</f>
        <v>0</v>
      </c>
      <c r="R759" s="168">
        <f>IF(A22taxstdlife="n/a","n/a",IF(R$3&gt;(A22taxstdlife+$E759),((Input!$K$164+Input!$K$130)*$K$7)-SUM($K759:Q759),((Input!$K$164+Input!$K$130)*$K$7)/A22taxstdlife))</f>
        <v>0</v>
      </c>
      <c r="S759" s="168">
        <f>IF(A22taxstdlife="n/a","n/a",IF(S$3&gt;(A22taxstdlife+$E759),((Input!$K$164+Input!$K$130)*$K$7)-SUM($K759:R759),((Input!$K$164+Input!$K$130)*$K$7)/A22taxstdlife))</f>
        <v>0</v>
      </c>
      <c r="T759" s="168">
        <f>IF(A22taxstdlife="n/a","n/a",IF(T$3&gt;(A22taxstdlife+$E759),((Input!$K$164+Input!$K$130)*$K$7)-SUM($K759:S759),((Input!$K$164+Input!$K$130)*$K$7)/A22taxstdlife))</f>
        <v>0</v>
      </c>
      <c r="U759" s="168">
        <f>IF(A22taxstdlife="n/a","n/a",IF(U$3&gt;(A22taxstdlife+$E759),((Input!$K$164+Input!$K$130)*$K$7)-SUM($K759:T759),((Input!$K$164+Input!$K$130)*$K$7)/A22taxstdlife))</f>
        <v>0</v>
      </c>
      <c r="V759" s="168">
        <f>IF(A22taxstdlife="n/a","n/a",IF(V$3&gt;(A22taxstdlife+$E759),((Input!$K$164+Input!$K$130)*$K$7)-SUM($K759:U759),((Input!$K$164+Input!$K$130)*$K$7)/A22taxstdlife))</f>
        <v>0</v>
      </c>
      <c r="W759" s="168">
        <f>IF(A22taxstdlife="n/a","n/a",IF(W$3&gt;(A22taxstdlife+$E759),((Input!$K$164+Input!$K$130)*$K$7)-SUM($K759:V759),((Input!$K$164+Input!$K$130)*$K$7)/A22taxstdlife))</f>
        <v>0</v>
      </c>
      <c r="X759" s="168">
        <f>IF(A22taxstdlife="n/a","n/a",IF(X$3&gt;(A22taxstdlife+$E759),((Input!$K$164+Input!$K$130)*$K$7)-SUM($K759:W759),((Input!$K$164+Input!$K$130)*$K$7)/A22taxstdlife))</f>
        <v>0</v>
      </c>
      <c r="Y759" s="168">
        <f>IF(A22taxstdlife="n/a","n/a",IF(Y$3&gt;(A22taxstdlife+$E759),((Input!$K$164+Input!$K$130)*$K$7)-SUM($K759:X759),((Input!$K$164+Input!$K$130)*$K$7)/A22taxstdlife))</f>
        <v>0</v>
      </c>
      <c r="Z759" s="168">
        <f>IF(A22taxstdlife="n/a","n/a",IF(Z$3&gt;(A22taxstdlife+$E759),((Input!$K$164+Input!$K$130)*$K$7)-SUM($K759:Y759),((Input!$K$164+Input!$K$130)*$K$7)/A22taxstdlife))</f>
        <v>0</v>
      </c>
      <c r="AA759" s="168">
        <f>IF(A22taxstdlife="n/a","n/a",IF(AA$3&gt;(A22taxstdlife+$E759),((Input!$K$164+Input!$K$130)*$K$7)-SUM($K759:Z759),((Input!$K$164+Input!$K$130)*$K$7)/A22taxstdlife))</f>
        <v>0</v>
      </c>
      <c r="AB759" s="168">
        <f>IF(A22taxstdlife="n/a","n/a",IF(AB$3&gt;(A22taxstdlife+$E759),((Input!$K$164+Input!$K$130)*$K$7)-SUM($K759:AA759),((Input!$K$164+Input!$K$130)*$K$7)/A22taxstdlife))</f>
        <v>0</v>
      </c>
      <c r="AC759" s="168">
        <f>IF(A22taxstdlife="n/a","n/a",IF(AC$3&gt;(A22taxstdlife+$E759),((Input!$K$164+Input!$K$130)*$K$7)-SUM($K759:AB759),((Input!$K$164+Input!$K$130)*$K$7)/A22taxstdlife))</f>
        <v>0</v>
      </c>
      <c r="AD759" s="168">
        <f>IF(A22taxstdlife="n/a","n/a",IF(AD$3&gt;(A22taxstdlife+$E759),((Input!$K$164+Input!$K$130)*$K$7)-SUM($K759:AC759),((Input!$K$164+Input!$K$130)*$K$7)/A22taxstdlife))</f>
        <v>0</v>
      </c>
      <c r="AE759" s="168">
        <f>IF(A22taxstdlife="n/a","n/a",IF(AE$3&gt;(A22taxstdlife+$E759),((Input!$K$164+Input!$K$130)*$K$7)-SUM($K759:AD759),((Input!$K$164+Input!$K$130)*$K$7)/A22taxstdlife))</f>
        <v>0</v>
      </c>
      <c r="AF759" s="168">
        <f>IF(A22taxstdlife="n/a","n/a",IF(AF$3&gt;(A22taxstdlife+$E759),((Input!$K$164+Input!$K$130)*$K$7)-SUM($K759:AE759),((Input!$K$164+Input!$K$130)*$K$7)/A22taxstdlife))</f>
        <v>0</v>
      </c>
      <c r="AG759" s="168">
        <f>IF(A22taxstdlife="n/a","n/a",IF(AG$3&gt;(A22taxstdlife+$E759),((Input!$K$164+Input!$K$130)*$K$7)-SUM($K759:AF759),((Input!$K$164+Input!$K$130)*$K$7)/A22taxstdlife))</f>
        <v>0</v>
      </c>
      <c r="AH759" s="168">
        <f>IF(A22taxstdlife="n/a","n/a",IF(AH$3&gt;(A22taxstdlife+$E759),((Input!$K$164+Input!$K$130)*$K$7)-SUM($K759:AG759),((Input!$K$164+Input!$K$130)*$K$7)/A22taxstdlife))</f>
        <v>0</v>
      </c>
      <c r="AI759" s="168">
        <f>IF(A22taxstdlife="n/a","n/a",IF(AI$3&gt;(A22taxstdlife+$E759),((Input!$K$164+Input!$K$130)*$K$7)-SUM($K759:AH759),((Input!$K$164+Input!$K$130)*$K$7)/A22taxstdlife))</f>
        <v>0</v>
      </c>
      <c r="AJ759" s="168">
        <f>IF(A22taxstdlife="n/a","n/a",IF(AJ$3&gt;(A22taxstdlife+$E759),((Input!$K$164+Input!$K$130)*$K$7)-SUM($K759:AI759),((Input!$K$164+Input!$K$130)*$K$7)/A22taxstdlife))</f>
        <v>0</v>
      </c>
      <c r="AK759" s="168">
        <f>IF(A22taxstdlife="n/a","n/a",IF(AK$3&gt;(A22taxstdlife+$E759),((Input!$K$164+Input!$K$130)*$K$7)-SUM($K759:AJ759),((Input!$K$164+Input!$K$130)*$K$7)/A22taxstdlife))</f>
        <v>0</v>
      </c>
      <c r="AL759" s="168">
        <f>IF(A22taxstdlife="n/a","n/a",IF(AL$3&gt;(A22taxstdlife+$E759),((Input!$K$164+Input!$K$130)*$K$7)-SUM($K759:AK759),((Input!$K$164+Input!$K$130)*$K$7)/A22taxstdlife))</f>
        <v>0</v>
      </c>
      <c r="AM759" s="168">
        <f>IF(A22taxstdlife="n/a","n/a",IF(AM$3&gt;(A22taxstdlife+$E759),((Input!$K$164+Input!$K$130)*$K$7)-SUM($K759:AL759),((Input!$K$164+Input!$K$130)*$K$7)/A22taxstdlife))</f>
        <v>0</v>
      </c>
      <c r="AN759" s="168">
        <f>IF(A22taxstdlife="n/a","n/a",IF(AN$3&gt;(A22taxstdlife+$E759),((Input!$K$164+Input!$K$130)*$K$7)-SUM($K759:AM759),((Input!$K$164+Input!$K$130)*$K$7)/A22taxstdlife))</f>
        <v>0</v>
      </c>
      <c r="AO759" s="168">
        <f>IF(A22taxstdlife="n/a","n/a",IF(AO$3&gt;(A22taxstdlife+$E759),((Input!$K$164+Input!$K$130)*$K$7)-SUM($K759:AN759),((Input!$K$164+Input!$K$130)*$K$7)/A22taxstdlife))</f>
        <v>0</v>
      </c>
      <c r="AP759" s="168">
        <f>IF(A22taxstdlife="n/a","n/a",IF(AP$3&gt;(A22taxstdlife+$E759),((Input!$K$164+Input!$K$130)*$K$7)-SUM($K759:AO759),((Input!$K$164+Input!$K$130)*$K$7)/A22taxstdlife))</f>
        <v>0</v>
      </c>
      <c r="AQ759" s="168">
        <f>IF(A22taxstdlife="n/a","n/a",IF(AQ$3&gt;(A22taxstdlife+$E759),((Input!$K$164+Input!$K$130)*$K$7)-SUM($K759:AP759),((Input!$K$164+Input!$K$130)*$K$7)/A22taxstdlife))</f>
        <v>0</v>
      </c>
      <c r="AR759" s="168">
        <f>IF(A22taxstdlife="n/a","n/a",IF(AR$3&gt;(A22taxstdlife+$E759),((Input!$K$164+Input!$K$130)*$K$7)-SUM($K759:AQ759),((Input!$K$164+Input!$K$130)*$K$7)/A22taxstdlife))</f>
        <v>0</v>
      </c>
      <c r="AS759" s="168">
        <f>IF(A22taxstdlife="n/a","n/a",IF(AS$3&gt;(A22taxstdlife+$E759),((Input!$K$164+Input!$K$130)*$K$7)-SUM($K759:AR759),((Input!$K$164+Input!$K$130)*$K$7)/A22taxstdlife))</f>
        <v>0</v>
      </c>
      <c r="AT759" s="168">
        <f>IF(A22taxstdlife="n/a","n/a",IF(AT$3&gt;(A22taxstdlife+$E759),((Input!$K$164+Input!$K$130)*$K$7)-SUM($K759:AS759),((Input!$K$164+Input!$K$130)*$K$7)/A22taxstdlife))</f>
        <v>0</v>
      </c>
      <c r="AU759" s="168">
        <f>IF(A22taxstdlife="n/a","n/a",IF(AU$3&gt;(A22taxstdlife+$E759),((Input!$K$164+Input!$K$130)*$K$7)-SUM($K759:AT759),((Input!$K$164+Input!$K$130)*$K$7)/A22taxstdlife))</f>
        <v>0</v>
      </c>
      <c r="AV759" s="168">
        <f>IF(A22taxstdlife="n/a","n/a",IF(AV$3&gt;(A22taxstdlife+$E759),((Input!$K$164+Input!$K$130)*$K$7)-SUM($K759:AU759),((Input!$K$164+Input!$K$130)*$K$7)/A22taxstdlife))</f>
        <v>0</v>
      </c>
      <c r="AW759" s="168">
        <f>IF(A22taxstdlife="n/a","n/a",IF(AW$3&gt;(A22taxstdlife+$E759),((Input!$K$164+Input!$K$130)*$K$7)-SUM($K759:AV759),((Input!$K$164+Input!$K$130)*$K$7)/A22taxstdlife))</f>
        <v>0</v>
      </c>
      <c r="AX759" s="168">
        <f>IF(A22taxstdlife="n/a","n/a",IF(AX$3&gt;(A22taxstdlife+$E759),((Input!$K$164+Input!$K$130)*$K$7)-SUM($K759:AW759),((Input!$K$164+Input!$K$130)*$K$7)/A22taxstdlife))</f>
        <v>0</v>
      </c>
      <c r="AY759" s="168">
        <f>IF(A22taxstdlife="n/a","n/a",IF(AY$3&gt;(A22taxstdlife+$E759),((Input!$K$164+Input!$K$130)*$K$7)-SUM($K759:AX759),((Input!$K$164+Input!$K$130)*$K$7)/A22taxstdlife))</f>
        <v>0</v>
      </c>
      <c r="AZ759" s="168">
        <f>IF(A22taxstdlife="n/a","n/a",IF(AZ$3&gt;(A22taxstdlife+$E759),((Input!$K$164+Input!$K$130)*$K$7)-SUM($K759:AY759),((Input!$K$164+Input!$K$130)*$K$7)/A22taxstdlife))</f>
        <v>0</v>
      </c>
      <c r="BA759" s="168">
        <f>IF(A22taxstdlife="n/a","n/a",IF(BA$3&gt;(A22taxstdlife+$E759),((Input!$K$164+Input!$K$130)*$K$7)-SUM($K759:AZ759),((Input!$K$164+Input!$K$130)*$K$7)/A22taxstdlife))</f>
        <v>0</v>
      </c>
      <c r="BB759" s="168">
        <f>IF(A22taxstdlife="n/a","n/a",IF(BB$3&gt;(A22taxstdlife+$E759),((Input!$K$164+Input!$K$130)*$K$7)-SUM($K759:BA759),((Input!$K$164+Input!$K$130)*$K$7)/A22taxstdlife))</f>
        <v>0</v>
      </c>
      <c r="BC759" s="168">
        <f>IF(A22taxstdlife="n/a","n/a",IF(BC$3&gt;(A22taxstdlife+$E759),((Input!$K$164+Input!$K$130)*$K$7)-SUM($K759:BB759),((Input!$K$164+Input!$K$130)*$K$7)/A22taxstdlife))</f>
        <v>0</v>
      </c>
      <c r="BD759" s="168">
        <f>IF(A22taxstdlife="n/a","n/a",IF(BD$3&gt;(A22taxstdlife+$E759),((Input!$K$164+Input!$K$130)*$K$7)-SUM($K759:BC759),((Input!$K$164+Input!$K$130)*$K$7)/A22taxstdlife))</f>
        <v>0</v>
      </c>
      <c r="BE759" s="168">
        <f>IF(A22taxstdlife="n/a","n/a",IF(BE$3&gt;(A22taxstdlife+$E759),((Input!$K$164+Input!$K$130)*$K$7)-SUM($K759:BD759),((Input!$K$164+Input!$K$130)*$K$7)/A22taxstdlife))</f>
        <v>0</v>
      </c>
      <c r="BF759" s="168">
        <f>IF(A22taxstdlife="n/a","n/a",IF(BF$3&gt;(A22taxstdlife+$E759),((Input!$K$164+Input!$K$130)*$K$7)-SUM($K759:BE759),((Input!$K$164+Input!$K$130)*$K$7)/A22taxstdlife))</f>
        <v>0</v>
      </c>
      <c r="BG759" s="168">
        <f>IF(A22taxstdlife="n/a","n/a",IF(BG$3&gt;(A22taxstdlife+$E759),((Input!$K$164+Input!$K$130)*$K$7)-SUM($K759:BF759),((Input!$K$164+Input!$K$130)*$K$7)/A22taxstdlife))</f>
        <v>0</v>
      </c>
      <c r="BH759" s="168">
        <f>IF(A22taxstdlife="n/a","n/a",IF(BH$3&gt;(A22taxstdlife+$E759),((Input!$K$164+Input!$K$130)*$K$7)-SUM($K759:BG759),((Input!$K$164+Input!$K$130)*$K$7)/A22taxstdlife))</f>
        <v>0</v>
      </c>
      <c r="BI759" s="168">
        <f>IF(A22taxstdlife="n/a","n/a",IF(BI$3&gt;(A22taxstdlife+$E759),((Input!$K$164+Input!$K$130)*$K$7)-SUM($K759:BH759),((Input!$K$164+Input!$K$130)*$K$7)/A22taxstdlife))</f>
        <v>0</v>
      </c>
      <c r="BJ759" s="20"/>
      <c r="BK759" s="20"/>
      <c r="BL759"/>
      <c r="BM759"/>
      <c r="BN759"/>
      <c r="BO759"/>
      <c r="BP759"/>
      <c r="BQ759"/>
      <c r="BR759"/>
      <c r="BS759"/>
      <c r="BT759"/>
      <c r="BU759"/>
      <c r="BV759"/>
      <c r="BW759"/>
      <c r="BX759"/>
      <c r="BY759"/>
      <c r="BZ759"/>
      <c r="CA759"/>
      <c r="CB759"/>
      <c r="CC759"/>
      <c r="CD759"/>
      <c r="CE759"/>
      <c r="CF759"/>
      <c r="CG759"/>
      <c r="CH759"/>
      <c r="CI759"/>
      <c r="CJ759"/>
      <c r="CK759"/>
      <c r="CL759"/>
      <c r="CM759"/>
      <c r="CN759"/>
      <c r="CO759"/>
      <c r="CP759"/>
      <c r="CQ759"/>
      <c r="CR759"/>
      <c r="CS759"/>
      <c r="CT759"/>
      <c r="CU759"/>
      <c r="CV759"/>
      <c r="CW759"/>
      <c r="CX759"/>
      <c r="CY759"/>
      <c r="CZ759"/>
      <c r="DA759"/>
      <c r="DB759"/>
      <c r="DC759"/>
      <c r="DD759"/>
      <c r="DE759"/>
      <c r="DF759"/>
      <c r="DG759"/>
      <c r="DH759"/>
      <c r="DI759"/>
      <c r="DJ759"/>
      <c r="DK759"/>
      <c r="DL759"/>
      <c r="DM759"/>
      <c r="DN759"/>
      <c r="DO759"/>
      <c r="DP759"/>
      <c r="DQ759"/>
      <c r="DR759"/>
      <c r="DS759"/>
      <c r="DT759"/>
      <c r="DU759"/>
      <c r="DV759"/>
      <c r="DW759"/>
      <c r="DX759"/>
      <c r="DY759"/>
      <c r="DZ759"/>
      <c r="EA759"/>
      <c r="EB759"/>
      <c r="EC759"/>
      <c r="ED759"/>
      <c r="EE759"/>
      <c r="EF759"/>
      <c r="EG759"/>
      <c r="EH759"/>
      <c r="EI759"/>
      <c r="EJ759"/>
      <c r="EK759"/>
      <c r="EL759"/>
      <c r="EM759"/>
      <c r="EN759"/>
      <c r="EO759"/>
      <c r="EP759"/>
      <c r="EQ759"/>
      <c r="ER759"/>
      <c r="ES759"/>
      <c r="ET759"/>
      <c r="EU759"/>
      <c r="EV759"/>
      <c r="EW759"/>
      <c r="EX759"/>
      <c r="EY759"/>
      <c r="EZ759"/>
      <c r="FA759"/>
      <c r="FB759"/>
      <c r="FC759"/>
      <c r="FD759"/>
      <c r="FE759"/>
      <c r="FF759"/>
      <c r="FG759"/>
      <c r="FH759"/>
      <c r="FI759"/>
      <c r="FJ759"/>
      <c r="FK759"/>
      <c r="FL759"/>
      <c r="FM759"/>
      <c r="FN759"/>
      <c r="FO759"/>
      <c r="FP759"/>
      <c r="FQ759"/>
      <c r="FR759"/>
      <c r="FS759"/>
      <c r="FT759"/>
      <c r="FU759"/>
      <c r="FV759"/>
      <c r="FW759"/>
      <c r="FX759"/>
      <c r="FY759"/>
      <c r="FZ759"/>
      <c r="GA759"/>
      <c r="GB759"/>
      <c r="GC759"/>
      <c r="GD759"/>
      <c r="GE759"/>
      <c r="GF759"/>
      <c r="GG759"/>
      <c r="GH759"/>
      <c r="GI759"/>
      <c r="GJ759"/>
      <c r="GK759"/>
      <c r="GL759"/>
      <c r="GM759"/>
      <c r="GN759"/>
      <c r="GO759"/>
      <c r="GP759"/>
      <c r="GQ759"/>
      <c r="GR759"/>
      <c r="GS759"/>
      <c r="GT759"/>
      <c r="GU759"/>
      <c r="GV759"/>
      <c r="GW759"/>
      <c r="GX759"/>
      <c r="GY759"/>
      <c r="GZ759"/>
      <c r="HA759"/>
      <c r="HB759"/>
      <c r="HC759"/>
      <c r="HD759"/>
      <c r="HE759"/>
      <c r="HF759"/>
      <c r="HG759"/>
      <c r="HH759"/>
      <c r="HI759"/>
      <c r="HJ759"/>
      <c r="HK759"/>
      <c r="HL759"/>
      <c r="HM759"/>
      <c r="HN759"/>
      <c r="HO759"/>
      <c r="HP759"/>
      <c r="HQ759"/>
      <c r="HR759"/>
      <c r="HS759"/>
      <c r="HT759"/>
      <c r="HU759"/>
      <c r="HV759"/>
      <c r="HW759"/>
      <c r="HX759"/>
      <c r="HY759"/>
      <c r="HZ759"/>
      <c r="IA759"/>
      <c r="IB759"/>
      <c r="IC759"/>
      <c r="ID759"/>
      <c r="IE759"/>
      <c r="IF759"/>
      <c r="IG759"/>
      <c r="IH759"/>
      <c r="II759"/>
      <c r="IJ759"/>
      <c r="IK759"/>
      <c r="IL759"/>
      <c r="IM759"/>
      <c r="IN759"/>
      <c r="IO759"/>
      <c r="IP759"/>
      <c r="IQ759"/>
      <c r="IR759"/>
      <c r="IS759"/>
      <c r="IT759"/>
      <c r="IU759"/>
      <c r="IV759"/>
    </row>
    <row r="760" spans="1:256" s="5" customFormat="1" hidden="1" outlineLevel="2">
      <c r="A760" s="20"/>
      <c r="B760" s="20"/>
      <c r="C760" s="38"/>
      <c r="D760" s="641"/>
      <c r="E760" s="287">
        <v>6</v>
      </c>
      <c r="F760" s="40"/>
      <c r="G760" s="313"/>
      <c r="H760" s="315"/>
      <c r="I760" s="315"/>
      <c r="J760" s="315"/>
      <c r="K760" s="315"/>
      <c r="L760" s="314"/>
      <c r="M760" s="168">
        <f>IF(A22taxstdlife="n/a","n/a",IF(M$3&gt;(A22taxstdlife+$E760),((Input!$L$164+Input!$L$130)*$L$7)-SUM($L760:L760),((Input!$L$164+Input!$L$130)*$L$7)/A22taxstdlife))</f>
        <v>0</v>
      </c>
      <c r="N760" s="168">
        <f>IF(A22taxstdlife="n/a","n/a",IF(N$3&gt;(A22taxstdlife+$E760),((Input!$L$164+Input!$L$130)*$L$7)-SUM($L760:M760),((Input!$L$164+Input!$L$130)*$L$7)/A22taxstdlife))</f>
        <v>0</v>
      </c>
      <c r="O760" s="168">
        <f>IF(A22taxstdlife="n/a","n/a",IF(O$3&gt;(A22taxstdlife+$E760),((Input!$L$164+Input!$L$130)*$L$7)-SUM($L760:N760),((Input!$L$164+Input!$L$130)*$L$7)/A22taxstdlife))</f>
        <v>0</v>
      </c>
      <c r="P760" s="168">
        <f>IF(A22taxstdlife="n/a","n/a",IF(P$3&gt;(A22taxstdlife+$E760),((Input!$L$164+Input!$L$130)*$L$7)-SUM($L760:O760),((Input!$L$164+Input!$L$130)*$L$7)/A22taxstdlife))</f>
        <v>0</v>
      </c>
      <c r="Q760" s="168">
        <f>IF(A22taxstdlife="n/a","n/a",IF(Q$3&gt;(A22taxstdlife+$E760),((Input!$L$164+Input!$L$130)*$L$7)-SUM($L760:P760),((Input!$L$164+Input!$L$130)*$L$7)/A22taxstdlife))</f>
        <v>0</v>
      </c>
      <c r="R760" s="168">
        <f>IF(A22taxstdlife="n/a","n/a",IF(R$3&gt;(A22taxstdlife+$E760),((Input!$L$164+Input!$L$130)*$L$7)-SUM($L760:Q760),((Input!$L$164+Input!$L$130)*$L$7)/A22taxstdlife))</f>
        <v>0</v>
      </c>
      <c r="S760" s="168">
        <f>IF(A22taxstdlife="n/a","n/a",IF(S$3&gt;(A22taxstdlife+$E760),((Input!$L$164+Input!$L$130)*$L$7)-SUM($L760:R760),((Input!$L$164+Input!$L$130)*$L$7)/A22taxstdlife))</f>
        <v>0</v>
      </c>
      <c r="T760" s="168">
        <f>IF(A22taxstdlife="n/a","n/a",IF(T$3&gt;(A22taxstdlife+$E760),((Input!$L$164+Input!$L$130)*$L$7)-SUM($L760:S760),((Input!$L$164+Input!$L$130)*$L$7)/A22taxstdlife))</f>
        <v>0</v>
      </c>
      <c r="U760" s="168">
        <f>IF(A22taxstdlife="n/a","n/a",IF(U$3&gt;(A22taxstdlife+$E760),((Input!$L$164+Input!$L$130)*$L$7)-SUM($L760:T760),((Input!$L$164+Input!$L$130)*$L$7)/A22taxstdlife))</f>
        <v>0</v>
      </c>
      <c r="V760" s="168">
        <f>IF(A22taxstdlife="n/a","n/a",IF(V$3&gt;(A22taxstdlife+$E760),((Input!$L$164+Input!$L$130)*$L$7)-SUM($L760:U760),((Input!$L$164+Input!$L$130)*$L$7)/A22taxstdlife))</f>
        <v>0</v>
      </c>
      <c r="W760" s="168">
        <f>IF(A22taxstdlife="n/a","n/a",IF(W$3&gt;(A22taxstdlife+$E760),((Input!$L$164+Input!$L$130)*$L$7)-SUM($L760:V760),((Input!$L$164+Input!$L$130)*$L$7)/A22taxstdlife))</f>
        <v>0</v>
      </c>
      <c r="X760" s="168">
        <f>IF(A22taxstdlife="n/a","n/a",IF(X$3&gt;(A22taxstdlife+$E760),((Input!$L$164+Input!$L$130)*$L$7)-SUM($L760:W760),((Input!$L$164+Input!$L$130)*$L$7)/A22taxstdlife))</f>
        <v>0</v>
      </c>
      <c r="Y760" s="168">
        <f>IF(A22taxstdlife="n/a","n/a",IF(Y$3&gt;(A22taxstdlife+$E760),((Input!$L$164+Input!$L$130)*$L$7)-SUM($L760:X760),((Input!$L$164+Input!$L$130)*$L$7)/A22taxstdlife))</f>
        <v>0</v>
      </c>
      <c r="Z760" s="168">
        <f>IF(A22taxstdlife="n/a","n/a",IF(Z$3&gt;(A22taxstdlife+$E760),((Input!$L$164+Input!$L$130)*$L$7)-SUM($L760:Y760),((Input!$L$164+Input!$L$130)*$L$7)/A22taxstdlife))</f>
        <v>0</v>
      </c>
      <c r="AA760" s="168">
        <f>IF(A22taxstdlife="n/a","n/a",IF(AA$3&gt;(A22taxstdlife+$E760),((Input!$L$164+Input!$L$130)*$L$7)-SUM($L760:Z760),((Input!$L$164+Input!$L$130)*$L$7)/A22taxstdlife))</f>
        <v>0</v>
      </c>
      <c r="AB760" s="168">
        <f>IF(A22taxstdlife="n/a","n/a",IF(AB$3&gt;(A22taxstdlife+$E760),((Input!$L$164+Input!$L$130)*$L$7)-SUM($L760:AA760),((Input!$L$164+Input!$L$130)*$L$7)/A22taxstdlife))</f>
        <v>0</v>
      </c>
      <c r="AC760" s="168">
        <f>IF(A22taxstdlife="n/a","n/a",IF(AC$3&gt;(A22taxstdlife+$E760),((Input!$L$164+Input!$L$130)*$L$7)-SUM($L760:AB760),((Input!$L$164+Input!$L$130)*$L$7)/A22taxstdlife))</f>
        <v>0</v>
      </c>
      <c r="AD760" s="168">
        <f>IF(A22taxstdlife="n/a","n/a",IF(AD$3&gt;(A22taxstdlife+$E760),((Input!$L$164+Input!$L$130)*$L$7)-SUM($L760:AC760),((Input!$L$164+Input!$L$130)*$L$7)/A22taxstdlife))</f>
        <v>0</v>
      </c>
      <c r="AE760" s="168">
        <f>IF(A22taxstdlife="n/a","n/a",IF(AE$3&gt;(A22taxstdlife+$E760),((Input!$L$164+Input!$L$130)*$L$7)-SUM($L760:AD760),((Input!$L$164+Input!$L$130)*$L$7)/A22taxstdlife))</f>
        <v>0</v>
      </c>
      <c r="AF760" s="168">
        <f>IF(A22taxstdlife="n/a","n/a",IF(AF$3&gt;(A22taxstdlife+$E760),((Input!$L$164+Input!$L$130)*$L$7)-SUM($L760:AE760),((Input!$L$164+Input!$L$130)*$L$7)/A22taxstdlife))</f>
        <v>0</v>
      </c>
      <c r="AG760" s="168">
        <f>IF(A22taxstdlife="n/a","n/a",IF(AG$3&gt;(A22taxstdlife+$E760),((Input!$L$164+Input!$L$130)*$L$7)-SUM($L760:AF760),((Input!$L$164+Input!$L$130)*$L$7)/A22taxstdlife))</f>
        <v>0</v>
      </c>
      <c r="AH760" s="168">
        <f>IF(A22taxstdlife="n/a","n/a",IF(AH$3&gt;(A22taxstdlife+$E760),((Input!$L$164+Input!$L$130)*$L$7)-SUM($L760:AG760),((Input!$L$164+Input!$L$130)*$L$7)/A22taxstdlife))</f>
        <v>0</v>
      </c>
      <c r="AI760" s="168">
        <f>IF(A22taxstdlife="n/a","n/a",IF(AI$3&gt;(A22taxstdlife+$E760),((Input!$L$164+Input!$L$130)*$L$7)-SUM($L760:AH760),((Input!$L$164+Input!$L$130)*$L$7)/A22taxstdlife))</f>
        <v>0</v>
      </c>
      <c r="AJ760" s="168">
        <f>IF(A22taxstdlife="n/a","n/a",IF(AJ$3&gt;(A22taxstdlife+$E760),((Input!$L$164+Input!$L$130)*$L$7)-SUM($L760:AI760),((Input!$L$164+Input!$L$130)*$L$7)/A22taxstdlife))</f>
        <v>0</v>
      </c>
      <c r="AK760" s="168">
        <f>IF(A22taxstdlife="n/a","n/a",IF(AK$3&gt;(A22taxstdlife+$E760),((Input!$L$164+Input!$L$130)*$L$7)-SUM($L760:AJ760),((Input!$L$164+Input!$L$130)*$L$7)/A22taxstdlife))</f>
        <v>0</v>
      </c>
      <c r="AL760" s="168">
        <f>IF(A22taxstdlife="n/a","n/a",IF(AL$3&gt;(A22taxstdlife+$E760),((Input!$L$164+Input!$L$130)*$L$7)-SUM($L760:AK760),((Input!$L$164+Input!$L$130)*$L$7)/A22taxstdlife))</f>
        <v>0</v>
      </c>
      <c r="AM760" s="168">
        <f>IF(A22taxstdlife="n/a","n/a",IF(AM$3&gt;(A22taxstdlife+$E760),((Input!$L$164+Input!$L$130)*$L$7)-SUM($L760:AL760),((Input!$L$164+Input!$L$130)*$L$7)/A22taxstdlife))</f>
        <v>0</v>
      </c>
      <c r="AN760" s="168">
        <f>IF(A22taxstdlife="n/a","n/a",IF(AN$3&gt;(A22taxstdlife+$E760),((Input!$L$164+Input!$L$130)*$L$7)-SUM($L760:AM760),((Input!$L$164+Input!$L$130)*$L$7)/A22taxstdlife))</f>
        <v>0</v>
      </c>
      <c r="AO760" s="168">
        <f>IF(A22taxstdlife="n/a","n/a",IF(AO$3&gt;(A22taxstdlife+$E760),((Input!$L$164+Input!$L$130)*$L$7)-SUM($L760:AN760),((Input!$L$164+Input!$L$130)*$L$7)/A22taxstdlife))</f>
        <v>0</v>
      </c>
      <c r="AP760" s="168">
        <f>IF(A22taxstdlife="n/a","n/a",IF(AP$3&gt;(A22taxstdlife+$E760),((Input!$L$164+Input!$L$130)*$L$7)-SUM($L760:AO760),((Input!$L$164+Input!$L$130)*$L$7)/A22taxstdlife))</f>
        <v>0</v>
      </c>
      <c r="AQ760" s="168">
        <f>IF(A22taxstdlife="n/a","n/a",IF(AQ$3&gt;(A22taxstdlife+$E760),((Input!$L$164+Input!$L$130)*$L$7)-SUM($L760:AP760),((Input!$L$164+Input!$L$130)*$L$7)/A22taxstdlife))</f>
        <v>0</v>
      </c>
      <c r="AR760" s="168">
        <f>IF(A22taxstdlife="n/a","n/a",IF(AR$3&gt;(A22taxstdlife+$E760),((Input!$L$164+Input!$L$130)*$L$7)-SUM($L760:AQ760),((Input!$L$164+Input!$L$130)*$L$7)/A22taxstdlife))</f>
        <v>0</v>
      </c>
      <c r="AS760" s="168">
        <f>IF(A22taxstdlife="n/a","n/a",IF(AS$3&gt;(A22taxstdlife+$E760),((Input!$L$164+Input!$L$130)*$L$7)-SUM($L760:AR760),((Input!$L$164+Input!$L$130)*$L$7)/A22taxstdlife))</f>
        <v>0</v>
      </c>
      <c r="AT760" s="168">
        <f>IF(A22taxstdlife="n/a","n/a",IF(AT$3&gt;(A22taxstdlife+$E760),((Input!$L$164+Input!$L$130)*$L$7)-SUM($L760:AS760),((Input!$L$164+Input!$L$130)*$L$7)/A22taxstdlife))</f>
        <v>0</v>
      </c>
      <c r="AU760" s="168">
        <f>IF(A22taxstdlife="n/a","n/a",IF(AU$3&gt;(A22taxstdlife+$E760),((Input!$L$164+Input!$L$130)*$L$7)-SUM($L760:AT760),((Input!$L$164+Input!$L$130)*$L$7)/A22taxstdlife))</f>
        <v>0</v>
      </c>
      <c r="AV760" s="168">
        <f>IF(A22taxstdlife="n/a","n/a",IF(AV$3&gt;(A22taxstdlife+$E760),((Input!$L$164+Input!$L$130)*$L$7)-SUM($L760:AU760),((Input!$L$164+Input!$L$130)*$L$7)/A22taxstdlife))</f>
        <v>0</v>
      </c>
      <c r="AW760" s="168">
        <f>IF(A22taxstdlife="n/a","n/a",IF(AW$3&gt;(A22taxstdlife+$E760),((Input!$L$164+Input!$L$130)*$L$7)-SUM($L760:AV760),((Input!$L$164+Input!$L$130)*$L$7)/A22taxstdlife))</f>
        <v>0</v>
      </c>
      <c r="AX760" s="168">
        <f>IF(A22taxstdlife="n/a","n/a",IF(AX$3&gt;(A22taxstdlife+$E760),((Input!$L$164+Input!$L$130)*$L$7)-SUM($L760:AW760),((Input!$L$164+Input!$L$130)*$L$7)/A22taxstdlife))</f>
        <v>0</v>
      </c>
      <c r="AY760" s="168">
        <f>IF(A22taxstdlife="n/a","n/a",IF(AY$3&gt;(A22taxstdlife+$E760),((Input!$L$164+Input!$L$130)*$L$7)-SUM($L760:AX760),((Input!$L$164+Input!$L$130)*$L$7)/A22taxstdlife))</f>
        <v>0</v>
      </c>
      <c r="AZ760" s="168">
        <f>IF(A22taxstdlife="n/a","n/a",IF(AZ$3&gt;(A22taxstdlife+$E760),((Input!$L$164+Input!$L$130)*$L$7)-SUM($L760:AY760),((Input!$L$164+Input!$L$130)*$L$7)/A22taxstdlife))</f>
        <v>0</v>
      </c>
      <c r="BA760" s="168">
        <f>IF(A22taxstdlife="n/a","n/a",IF(BA$3&gt;(A22taxstdlife+$E760),((Input!$L$164+Input!$L$130)*$L$7)-SUM($L760:AZ760),((Input!$L$164+Input!$L$130)*$L$7)/A22taxstdlife))</f>
        <v>0</v>
      </c>
      <c r="BB760" s="168">
        <f>IF(A22taxstdlife="n/a","n/a",IF(BB$3&gt;(A22taxstdlife+$E760),((Input!$L$164+Input!$L$130)*$L$7)-SUM($L760:BA760),((Input!$L$164+Input!$L$130)*$L$7)/A22taxstdlife))</f>
        <v>0</v>
      </c>
      <c r="BC760" s="168">
        <f>IF(A22taxstdlife="n/a","n/a",IF(BC$3&gt;(A22taxstdlife+$E760),((Input!$L$164+Input!$L$130)*$L$7)-SUM($L760:BB760),((Input!$L$164+Input!$L$130)*$L$7)/A22taxstdlife))</f>
        <v>0</v>
      </c>
      <c r="BD760" s="168">
        <f>IF(A22taxstdlife="n/a","n/a",IF(BD$3&gt;(A22taxstdlife+$E760),((Input!$L$164+Input!$L$130)*$L$7)-SUM($L760:BC760),((Input!$L$164+Input!$L$130)*$L$7)/A22taxstdlife))</f>
        <v>0</v>
      </c>
      <c r="BE760" s="168">
        <f>IF(A22taxstdlife="n/a","n/a",IF(BE$3&gt;(A22taxstdlife+$E760),((Input!$L$164+Input!$L$130)*$L$7)-SUM($L760:BD760),((Input!$L$164+Input!$L$130)*$L$7)/A22taxstdlife))</f>
        <v>0</v>
      </c>
      <c r="BF760" s="168">
        <f>IF(A22taxstdlife="n/a","n/a",IF(BF$3&gt;(A22taxstdlife+$E760),((Input!$L$164+Input!$L$130)*$L$7)-SUM($L760:BE760),((Input!$L$164+Input!$L$130)*$L$7)/A22taxstdlife))</f>
        <v>0</v>
      </c>
      <c r="BG760" s="168">
        <f>IF(A22taxstdlife="n/a","n/a",IF(BG$3&gt;(A22taxstdlife+$E760),((Input!$L$164+Input!$L$130)*$L$7)-SUM($L760:BF760),((Input!$L$164+Input!$L$130)*$L$7)/A22taxstdlife))</f>
        <v>0</v>
      </c>
      <c r="BH760" s="168">
        <f>IF(A22taxstdlife="n/a","n/a",IF(BH$3&gt;(A22taxstdlife+$E760),((Input!$L$164+Input!$L$130)*$L$7)-SUM($L760:BG760),((Input!$L$164+Input!$L$130)*$L$7)/A22taxstdlife))</f>
        <v>0</v>
      </c>
      <c r="BI760" s="168">
        <f>IF(A22taxstdlife="n/a","n/a",IF(BI$3&gt;(A22taxstdlife+$E760),((Input!$L$164+Input!$L$130)*$L$7)-SUM($L760:BH760),((Input!$L$164+Input!$L$130)*$L$7)/A22taxstdlife))</f>
        <v>0</v>
      </c>
      <c r="BJ760" s="20"/>
      <c r="BK760" s="20"/>
      <c r="BL760"/>
      <c r="BM760"/>
      <c r="BN760"/>
      <c r="BO760"/>
      <c r="BP760"/>
      <c r="BQ760"/>
      <c r="BR760"/>
      <c r="BS760"/>
      <c r="BT760"/>
      <c r="BU760"/>
      <c r="BV760"/>
      <c r="BW760"/>
      <c r="BX760"/>
      <c r="BY760"/>
      <c r="BZ760"/>
      <c r="CA760"/>
      <c r="CB760"/>
      <c r="CC760"/>
      <c r="CD760"/>
      <c r="CE760"/>
      <c r="CF760"/>
      <c r="CG760"/>
      <c r="CH760"/>
      <c r="CI760"/>
      <c r="CJ760"/>
      <c r="CK760"/>
      <c r="CL760"/>
      <c r="CM760"/>
      <c r="CN760"/>
      <c r="CO760"/>
      <c r="CP760"/>
      <c r="CQ760"/>
      <c r="CR760"/>
      <c r="CS760"/>
      <c r="CT760"/>
      <c r="CU760"/>
      <c r="CV760"/>
      <c r="CW760"/>
      <c r="CX760"/>
      <c r="CY760"/>
      <c r="CZ760"/>
      <c r="DA760"/>
      <c r="DB760"/>
      <c r="DC760"/>
      <c r="DD760"/>
      <c r="DE760"/>
      <c r="DF760"/>
      <c r="DG760"/>
      <c r="DH760"/>
      <c r="DI760"/>
      <c r="DJ760"/>
      <c r="DK760"/>
      <c r="DL760"/>
      <c r="DM760"/>
      <c r="DN760"/>
      <c r="DO760"/>
      <c r="DP760"/>
      <c r="DQ760"/>
      <c r="DR760"/>
      <c r="DS760"/>
      <c r="DT760"/>
      <c r="DU760"/>
      <c r="DV760"/>
      <c r="DW760"/>
      <c r="DX760"/>
      <c r="DY760"/>
      <c r="DZ760"/>
      <c r="EA760"/>
      <c r="EB760"/>
      <c r="EC760"/>
      <c r="ED760"/>
      <c r="EE760"/>
      <c r="EF760"/>
      <c r="EG760"/>
      <c r="EH760"/>
      <c r="EI760"/>
      <c r="EJ760"/>
      <c r="EK760"/>
      <c r="EL760"/>
      <c r="EM760"/>
      <c r="EN760"/>
      <c r="EO760"/>
      <c r="EP760"/>
      <c r="EQ760"/>
      <c r="ER760"/>
      <c r="ES760"/>
      <c r="ET760"/>
      <c r="EU760"/>
      <c r="EV760"/>
      <c r="EW760"/>
      <c r="EX760"/>
      <c r="EY760"/>
      <c r="EZ760"/>
      <c r="FA760"/>
      <c r="FB760"/>
      <c r="FC760"/>
      <c r="FD760"/>
      <c r="FE760"/>
      <c r="FF760"/>
      <c r="FG760"/>
      <c r="FH760"/>
      <c r="FI760"/>
      <c r="FJ760"/>
      <c r="FK760"/>
      <c r="FL760"/>
      <c r="FM760"/>
      <c r="FN760"/>
      <c r="FO760"/>
      <c r="FP760"/>
      <c r="FQ760"/>
      <c r="FR760"/>
      <c r="FS760"/>
      <c r="FT760"/>
      <c r="FU760"/>
      <c r="FV760"/>
      <c r="FW760"/>
      <c r="FX760"/>
      <c r="FY760"/>
      <c r="FZ760"/>
      <c r="GA760"/>
      <c r="GB760"/>
      <c r="GC760"/>
      <c r="GD760"/>
      <c r="GE760"/>
      <c r="GF760"/>
      <c r="GG760"/>
      <c r="GH760"/>
      <c r="GI760"/>
      <c r="GJ760"/>
      <c r="GK760"/>
      <c r="GL760"/>
      <c r="GM760"/>
      <c r="GN760"/>
      <c r="GO760"/>
      <c r="GP760"/>
      <c r="GQ760"/>
      <c r="GR760"/>
      <c r="GS760"/>
      <c r="GT760"/>
      <c r="GU760"/>
      <c r="GV760"/>
      <c r="GW760"/>
      <c r="GX760"/>
      <c r="GY760"/>
      <c r="GZ760"/>
      <c r="HA760"/>
      <c r="HB760"/>
      <c r="HC760"/>
      <c r="HD760"/>
      <c r="HE760"/>
      <c r="HF760"/>
      <c r="HG760"/>
      <c r="HH760"/>
      <c r="HI760"/>
      <c r="HJ760"/>
      <c r="HK760"/>
      <c r="HL760"/>
      <c r="HM760"/>
      <c r="HN760"/>
      <c r="HO760"/>
      <c r="HP760"/>
      <c r="HQ760"/>
      <c r="HR760"/>
      <c r="HS760"/>
      <c r="HT760"/>
      <c r="HU760"/>
      <c r="HV760"/>
      <c r="HW760"/>
      <c r="HX760"/>
      <c r="HY760"/>
      <c r="HZ760"/>
      <c r="IA760"/>
      <c r="IB760"/>
      <c r="IC760"/>
      <c r="ID760"/>
      <c r="IE760"/>
      <c r="IF760"/>
      <c r="IG760"/>
      <c r="IH760"/>
      <c r="II760"/>
      <c r="IJ760"/>
      <c r="IK760"/>
      <c r="IL760"/>
      <c r="IM760"/>
      <c r="IN760"/>
      <c r="IO760"/>
      <c r="IP760"/>
      <c r="IQ760"/>
      <c r="IR760"/>
      <c r="IS760"/>
      <c r="IT760"/>
      <c r="IU760"/>
      <c r="IV760"/>
    </row>
    <row r="761" spans="1:256" s="5" customFormat="1" hidden="1" outlineLevel="2">
      <c r="A761" s="20"/>
      <c r="B761" s="20"/>
      <c r="C761" s="38"/>
      <c r="D761" s="641"/>
      <c r="E761" s="287">
        <v>7</v>
      </c>
      <c r="F761" s="40"/>
      <c r="G761" s="313"/>
      <c r="H761" s="315"/>
      <c r="I761" s="315"/>
      <c r="J761" s="315"/>
      <c r="K761" s="315"/>
      <c r="L761" s="315"/>
      <c r="M761" s="314"/>
      <c r="N761" s="168">
        <f>IF(A22taxstdlife="n/a","n/a",IF(N$3&gt;(A22taxstdlife+$E761),((Input!$M$164+Input!$M$130)*$M$7)-SUM($M761:M761),((Input!$M$164+Input!$M$130)*$M$7)/A22taxstdlife))</f>
        <v>0</v>
      </c>
      <c r="O761" s="168">
        <f>IF(A22taxstdlife="n/a","n/a",IF(O$3&gt;(A22taxstdlife+$E761),((Input!$M$164+Input!$M$130)*$M$7)-SUM($M761:N761),((Input!$M$164+Input!$M$130)*$M$7)/A22taxstdlife))</f>
        <v>0</v>
      </c>
      <c r="P761" s="168">
        <f>IF(A22taxstdlife="n/a","n/a",IF(P$3&gt;(A22taxstdlife+$E761),((Input!$M$164+Input!$M$130)*$M$7)-SUM($M761:O761),((Input!$M$164+Input!$M$130)*$M$7)/A22taxstdlife))</f>
        <v>0</v>
      </c>
      <c r="Q761" s="168">
        <f>IF(A22taxstdlife="n/a","n/a",IF(Q$3&gt;(A22taxstdlife+$E761),((Input!$M$164+Input!$M$130)*$M$7)-SUM($M761:P761),((Input!$M$164+Input!$M$130)*$M$7)/A22taxstdlife))</f>
        <v>0</v>
      </c>
      <c r="R761" s="168">
        <f>IF(A22taxstdlife="n/a","n/a",IF(R$3&gt;(A22taxstdlife+$E761),((Input!$M$164+Input!$M$130)*$M$7)-SUM($M761:Q761),((Input!$M$164+Input!$M$130)*$M$7)/A22taxstdlife))</f>
        <v>0</v>
      </c>
      <c r="S761" s="168">
        <f>IF(A22taxstdlife="n/a","n/a",IF(S$3&gt;(A22taxstdlife+$E761),((Input!$M$164+Input!$M$130)*$M$7)-SUM($M761:R761),((Input!$M$164+Input!$M$130)*$M$7)/A22taxstdlife))</f>
        <v>0</v>
      </c>
      <c r="T761" s="168">
        <f>IF(A22taxstdlife="n/a","n/a",IF(T$3&gt;(A22taxstdlife+$E761),((Input!$M$164+Input!$M$130)*$M$7)-SUM($M761:S761),((Input!$M$164+Input!$M$130)*$M$7)/A22taxstdlife))</f>
        <v>0</v>
      </c>
      <c r="U761" s="168">
        <f>IF(A22taxstdlife="n/a","n/a",IF(U$3&gt;(A22taxstdlife+$E761),((Input!$M$164+Input!$M$130)*$M$7)-SUM($M761:T761),((Input!$M$164+Input!$M$130)*$M$7)/A22taxstdlife))</f>
        <v>0</v>
      </c>
      <c r="V761" s="168">
        <f>IF(A22taxstdlife="n/a","n/a",IF(V$3&gt;(A22taxstdlife+$E761),((Input!$M$164+Input!$M$130)*$M$7)-SUM($M761:U761),((Input!$M$164+Input!$M$130)*$M$7)/A22taxstdlife))</f>
        <v>0</v>
      </c>
      <c r="W761" s="168">
        <f>IF(A22taxstdlife="n/a","n/a",IF(W$3&gt;(A22taxstdlife+$E761),((Input!$M$164+Input!$M$130)*$M$7)-SUM($M761:V761),((Input!$M$164+Input!$M$130)*$M$7)/A22taxstdlife))</f>
        <v>0</v>
      </c>
      <c r="X761" s="168">
        <f>IF(A22taxstdlife="n/a","n/a",IF(X$3&gt;(A22taxstdlife+$E761),((Input!$M$164+Input!$M$130)*$M$7)-SUM($M761:W761),((Input!$M$164+Input!$M$130)*$M$7)/A22taxstdlife))</f>
        <v>0</v>
      </c>
      <c r="Y761" s="168">
        <f>IF(A22taxstdlife="n/a","n/a",IF(Y$3&gt;(A22taxstdlife+$E761),((Input!$M$164+Input!$M$130)*$M$7)-SUM($M761:X761),((Input!$M$164+Input!$M$130)*$M$7)/A22taxstdlife))</f>
        <v>0</v>
      </c>
      <c r="Z761" s="168">
        <f>IF(A22taxstdlife="n/a","n/a",IF(Z$3&gt;(A22taxstdlife+$E761),((Input!$M$164+Input!$M$130)*$M$7)-SUM($M761:Y761),((Input!$M$164+Input!$M$130)*$M$7)/A22taxstdlife))</f>
        <v>0</v>
      </c>
      <c r="AA761" s="168">
        <f>IF(A22taxstdlife="n/a","n/a",IF(AA$3&gt;(A22taxstdlife+$E761),((Input!$M$164+Input!$M$130)*$M$7)-SUM($M761:Z761),((Input!$M$164+Input!$M$130)*$M$7)/A22taxstdlife))</f>
        <v>0</v>
      </c>
      <c r="AB761" s="168">
        <f>IF(A22taxstdlife="n/a","n/a",IF(AB$3&gt;(A22taxstdlife+$E761),((Input!$M$164+Input!$M$130)*$M$7)-SUM($M761:AA761),((Input!$M$164+Input!$M$130)*$M$7)/A22taxstdlife))</f>
        <v>0</v>
      </c>
      <c r="AC761" s="168">
        <f>IF(A22taxstdlife="n/a","n/a",IF(AC$3&gt;(A22taxstdlife+$E761),((Input!$M$164+Input!$M$130)*$M$7)-SUM($M761:AB761),((Input!$M$164+Input!$M$130)*$M$7)/A22taxstdlife))</f>
        <v>0</v>
      </c>
      <c r="AD761" s="168">
        <f>IF(A22taxstdlife="n/a","n/a",IF(AD$3&gt;(A22taxstdlife+$E761),((Input!$M$164+Input!$M$130)*$M$7)-SUM($M761:AC761),((Input!$M$164+Input!$M$130)*$M$7)/A22taxstdlife))</f>
        <v>0</v>
      </c>
      <c r="AE761" s="168">
        <f>IF(A22taxstdlife="n/a","n/a",IF(AE$3&gt;(A22taxstdlife+$E761),((Input!$M$164+Input!$M$130)*$M$7)-SUM($M761:AD761),((Input!$M$164+Input!$M$130)*$M$7)/A22taxstdlife))</f>
        <v>0</v>
      </c>
      <c r="AF761" s="168">
        <f>IF(A22taxstdlife="n/a","n/a",IF(AF$3&gt;(A22taxstdlife+$E761),((Input!$M$164+Input!$M$130)*$M$7)-SUM($M761:AE761),((Input!$M$164+Input!$M$130)*$M$7)/A22taxstdlife))</f>
        <v>0</v>
      </c>
      <c r="AG761" s="168">
        <f>IF(A22taxstdlife="n/a","n/a",IF(AG$3&gt;(A22taxstdlife+$E761),((Input!$M$164+Input!$M$130)*$M$7)-SUM($M761:AF761),((Input!$M$164+Input!$M$130)*$M$7)/A22taxstdlife))</f>
        <v>0</v>
      </c>
      <c r="AH761" s="168">
        <f>IF(A22taxstdlife="n/a","n/a",IF(AH$3&gt;(A22taxstdlife+$E761),((Input!$M$164+Input!$M$130)*$M$7)-SUM($M761:AG761),((Input!$M$164+Input!$M$130)*$M$7)/A22taxstdlife))</f>
        <v>0</v>
      </c>
      <c r="AI761" s="168">
        <f>IF(A22taxstdlife="n/a","n/a",IF(AI$3&gt;(A22taxstdlife+$E761),((Input!$M$164+Input!$M$130)*$M$7)-SUM($M761:AH761),((Input!$M$164+Input!$M$130)*$M$7)/A22taxstdlife))</f>
        <v>0</v>
      </c>
      <c r="AJ761" s="168">
        <f>IF(A22taxstdlife="n/a","n/a",IF(AJ$3&gt;(A22taxstdlife+$E761),((Input!$M$164+Input!$M$130)*$M$7)-SUM($M761:AI761),((Input!$M$164+Input!$M$130)*$M$7)/A22taxstdlife))</f>
        <v>0</v>
      </c>
      <c r="AK761" s="168">
        <f>IF(A22taxstdlife="n/a","n/a",IF(AK$3&gt;(A22taxstdlife+$E761),((Input!$M$164+Input!$M$130)*$M$7)-SUM($M761:AJ761),((Input!$M$164+Input!$M$130)*$M$7)/A22taxstdlife))</f>
        <v>0</v>
      </c>
      <c r="AL761" s="168">
        <f>IF(A22taxstdlife="n/a","n/a",IF(AL$3&gt;(A22taxstdlife+$E761),((Input!$M$164+Input!$M$130)*$M$7)-SUM($M761:AK761),((Input!$M$164+Input!$M$130)*$M$7)/A22taxstdlife))</f>
        <v>0</v>
      </c>
      <c r="AM761" s="168">
        <f>IF(A22taxstdlife="n/a","n/a",IF(AM$3&gt;(A22taxstdlife+$E761),((Input!$M$164+Input!$M$130)*$M$7)-SUM($M761:AL761),((Input!$M$164+Input!$M$130)*$M$7)/A22taxstdlife))</f>
        <v>0</v>
      </c>
      <c r="AN761" s="168">
        <f>IF(A22taxstdlife="n/a","n/a",IF(AN$3&gt;(A22taxstdlife+$E761),((Input!$M$164+Input!$M$130)*$M$7)-SUM($M761:AM761),((Input!$M$164+Input!$M$130)*$M$7)/A22taxstdlife))</f>
        <v>0</v>
      </c>
      <c r="AO761" s="168">
        <f>IF(A22taxstdlife="n/a","n/a",IF(AO$3&gt;(A22taxstdlife+$E761),((Input!$M$164+Input!$M$130)*$M$7)-SUM($M761:AN761),((Input!$M$164+Input!$M$130)*$M$7)/A22taxstdlife))</f>
        <v>0</v>
      </c>
      <c r="AP761" s="168">
        <f>IF(A22taxstdlife="n/a","n/a",IF(AP$3&gt;(A22taxstdlife+$E761),((Input!$M$164+Input!$M$130)*$M$7)-SUM($M761:AO761),((Input!$M$164+Input!$M$130)*$M$7)/A22taxstdlife))</f>
        <v>0</v>
      </c>
      <c r="AQ761" s="168">
        <f>IF(A22taxstdlife="n/a","n/a",IF(AQ$3&gt;(A22taxstdlife+$E761),((Input!$M$164+Input!$M$130)*$M$7)-SUM($M761:AP761),((Input!$M$164+Input!$M$130)*$M$7)/A22taxstdlife))</f>
        <v>0</v>
      </c>
      <c r="AR761" s="168">
        <f>IF(A22taxstdlife="n/a","n/a",IF(AR$3&gt;(A22taxstdlife+$E761),((Input!$M$164+Input!$M$130)*$M$7)-SUM($M761:AQ761),((Input!$M$164+Input!$M$130)*$M$7)/A22taxstdlife))</f>
        <v>0</v>
      </c>
      <c r="AS761" s="168">
        <f>IF(A22taxstdlife="n/a","n/a",IF(AS$3&gt;(A22taxstdlife+$E761),((Input!$M$164+Input!$M$130)*$M$7)-SUM($M761:AR761),((Input!$M$164+Input!$M$130)*$M$7)/A22taxstdlife))</f>
        <v>0</v>
      </c>
      <c r="AT761" s="168">
        <f>IF(A22taxstdlife="n/a","n/a",IF(AT$3&gt;(A22taxstdlife+$E761),((Input!$M$164+Input!$M$130)*$M$7)-SUM($M761:AS761),((Input!$M$164+Input!$M$130)*$M$7)/A22taxstdlife))</f>
        <v>0</v>
      </c>
      <c r="AU761" s="168">
        <f>IF(A22taxstdlife="n/a","n/a",IF(AU$3&gt;(A22taxstdlife+$E761),((Input!$M$164+Input!$M$130)*$M$7)-SUM($M761:AT761),((Input!$M$164+Input!$M$130)*$M$7)/A22taxstdlife))</f>
        <v>0</v>
      </c>
      <c r="AV761" s="168">
        <f>IF(A22taxstdlife="n/a","n/a",IF(AV$3&gt;(A22taxstdlife+$E761),((Input!$M$164+Input!$M$130)*$M$7)-SUM($M761:AU761),((Input!$M$164+Input!$M$130)*$M$7)/A22taxstdlife))</f>
        <v>0</v>
      </c>
      <c r="AW761" s="168">
        <f>IF(A22taxstdlife="n/a","n/a",IF(AW$3&gt;(A22taxstdlife+$E761),((Input!$M$164+Input!$M$130)*$M$7)-SUM($M761:AV761),((Input!$M$164+Input!$M$130)*$M$7)/A22taxstdlife))</f>
        <v>0</v>
      </c>
      <c r="AX761" s="168">
        <f>IF(A22taxstdlife="n/a","n/a",IF(AX$3&gt;(A22taxstdlife+$E761),((Input!$M$164+Input!$M$130)*$M$7)-SUM($M761:AW761),((Input!$M$164+Input!$M$130)*$M$7)/A22taxstdlife))</f>
        <v>0</v>
      </c>
      <c r="AY761" s="168">
        <f>IF(A22taxstdlife="n/a","n/a",IF(AY$3&gt;(A22taxstdlife+$E761),((Input!$M$164+Input!$M$130)*$M$7)-SUM($M761:AX761),((Input!$M$164+Input!$M$130)*$M$7)/A22taxstdlife))</f>
        <v>0</v>
      </c>
      <c r="AZ761" s="168">
        <f>IF(A22taxstdlife="n/a","n/a",IF(AZ$3&gt;(A22taxstdlife+$E761),((Input!$M$164+Input!$M$130)*$M$7)-SUM($M761:AY761),((Input!$M$164+Input!$M$130)*$M$7)/A22taxstdlife))</f>
        <v>0</v>
      </c>
      <c r="BA761" s="168">
        <f>IF(A22taxstdlife="n/a","n/a",IF(BA$3&gt;(A22taxstdlife+$E761),((Input!$M$164+Input!$M$130)*$M$7)-SUM($M761:AZ761),((Input!$M$164+Input!$M$130)*$M$7)/A22taxstdlife))</f>
        <v>0</v>
      </c>
      <c r="BB761" s="168">
        <f>IF(A22taxstdlife="n/a","n/a",IF(BB$3&gt;(A22taxstdlife+$E761),((Input!$M$164+Input!$M$130)*$M$7)-SUM($M761:BA761),((Input!$M$164+Input!$M$130)*$M$7)/A22taxstdlife))</f>
        <v>0</v>
      </c>
      <c r="BC761" s="168">
        <f>IF(A22taxstdlife="n/a","n/a",IF(BC$3&gt;(A22taxstdlife+$E761),((Input!$M$164+Input!$M$130)*$M$7)-SUM($M761:BB761),((Input!$M$164+Input!$M$130)*$M$7)/A22taxstdlife))</f>
        <v>0</v>
      </c>
      <c r="BD761" s="168">
        <f>IF(A22taxstdlife="n/a","n/a",IF(BD$3&gt;(A22taxstdlife+$E761),((Input!$M$164+Input!$M$130)*$M$7)-SUM($M761:BC761),((Input!$M$164+Input!$M$130)*$M$7)/A22taxstdlife))</f>
        <v>0</v>
      </c>
      <c r="BE761" s="168">
        <f>IF(A22taxstdlife="n/a","n/a",IF(BE$3&gt;(A22taxstdlife+$E761),((Input!$M$164+Input!$M$130)*$M$7)-SUM($M761:BD761),((Input!$M$164+Input!$M$130)*$M$7)/A22taxstdlife))</f>
        <v>0</v>
      </c>
      <c r="BF761" s="168">
        <f>IF(A22taxstdlife="n/a","n/a",IF(BF$3&gt;(A22taxstdlife+$E761),((Input!$M$164+Input!$M$130)*$M$7)-SUM($M761:BE761),((Input!$M$164+Input!$M$130)*$M$7)/A22taxstdlife))</f>
        <v>0</v>
      </c>
      <c r="BG761" s="168">
        <f>IF(A22taxstdlife="n/a","n/a",IF(BG$3&gt;(A22taxstdlife+$E761),((Input!$M$164+Input!$M$130)*$M$7)-SUM($M761:BF761),((Input!$M$164+Input!$M$130)*$M$7)/A22taxstdlife))</f>
        <v>0</v>
      </c>
      <c r="BH761" s="168">
        <f>IF(A22taxstdlife="n/a","n/a",IF(BH$3&gt;(A22taxstdlife+$E761),((Input!$M$164+Input!$M$130)*$M$7)-SUM($M761:BG761),((Input!$M$164+Input!$M$130)*$M$7)/A22taxstdlife))</f>
        <v>0</v>
      </c>
      <c r="BI761" s="168">
        <f>IF(A22taxstdlife="n/a","n/a",IF(BI$3&gt;(A22taxstdlife+$E761),((Input!$M$164+Input!$M$130)*$M$7)-SUM($M761:BH761),((Input!$M$164+Input!$M$130)*$M$7)/A22taxstdlife))</f>
        <v>0</v>
      </c>
      <c r="BJ761" s="20"/>
      <c r="BK761" s="20"/>
      <c r="BL761"/>
      <c r="BM761"/>
      <c r="BN761"/>
      <c r="BO761"/>
      <c r="BP761"/>
      <c r="BQ761"/>
      <c r="BR761"/>
      <c r="BS761"/>
      <c r="BT761"/>
      <c r="BU761"/>
      <c r="BV761"/>
      <c r="BW761"/>
      <c r="BX761"/>
      <c r="BY761"/>
      <c r="BZ761"/>
      <c r="CA761"/>
      <c r="CB761"/>
      <c r="CC761"/>
      <c r="CD761"/>
      <c r="CE761"/>
      <c r="CF761"/>
      <c r="CG761"/>
      <c r="CH761"/>
      <c r="CI761"/>
      <c r="CJ761"/>
      <c r="CK761"/>
      <c r="CL761"/>
      <c r="CM761"/>
      <c r="CN761"/>
      <c r="CO761"/>
      <c r="CP761"/>
      <c r="CQ761"/>
      <c r="CR761"/>
      <c r="CS761"/>
      <c r="CT761"/>
      <c r="CU761"/>
      <c r="CV761"/>
      <c r="CW761"/>
      <c r="CX761"/>
      <c r="CY761"/>
      <c r="CZ761"/>
      <c r="DA761"/>
      <c r="DB761"/>
      <c r="DC761"/>
      <c r="DD761"/>
      <c r="DE761"/>
      <c r="DF761"/>
      <c r="DG761"/>
      <c r="DH761"/>
      <c r="DI761"/>
      <c r="DJ761"/>
      <c r="DK761"/>
      <c r="DL761"/>
      <c r="DM761"/>
      <c r="DN761"/>
      <c r="DO761"/>
      <c r="DP761"/>
      <c r="DQ761"/>
      <c r="DR761"/>
      <c r="DS761"/>
      <c r="DT761"/>
      <c r="DU761"/>
      <c r="DV761"/>
      <c r="DW761"/>
      <c r="DX761"/>
      <c r="DY761"/>
      <c r="DZ761"/>
      <c r="EA761"/>
      <c r="EB761"/>
      <c r="EC761"/>
      <c r="ED761"/>
      <c r="EE761"/>
      <c r="EF761"/>
      <c r="EG761"/>
      <c r="EH761"/>
      <c r="EI761"/>
      <c r="EJ761"/>
      <c r="EK761"/>
      <c r="EL761"/>
      <c r="EM761"/>
      <c r="EN761"/>
      <c r="EO761"/>
      <c r="EP761"/>
      <c r="EQ761"/>
      <c r="ER761"/>
      <c r="ES761"/>
      <c r="ET761"/>
      <c r="EU761"/>
      <c r="EV761"/>
      <c r="EW761"/>
      <c r="EX761"/>
      <c r="EY761"/>
      <c r="EZ761"/>
      <c r="FA761"/>
      <c r="FB761"/>
      <c r="FC761"/>
      <c r="FD761"/>
      <c r="FE761"/>
      <c r="FF761"/>
      <c r="FG761"/>
      <c r="FH761"/>
      <c r="FI761"/>
      <c r="FJ761"/>
      <c r="FK761"/>
      <c r="FL761"/>
      <c r="FM761"/>
      <c r="FN761"/>
      <c r="FO761"/>
      <c r="FP761"/>
      <c r="FQ761"/>
      <c r="FR761"/>
      <c r="FS761"/>
      <c r="FT761"/>
      <c r="FU761"/>
      <c r="FV761"/>
      <c r="FW761"/>
      <c r="FX761"/>
      <c r="FY761"/>
      <c r="FZ761"/>
      <c r="GA761"/>
      <c r="GB761"/>
      <c r="GC761"/>
      <c r="GD761"/>
      <c r="GE761"/>
      <c r="GF761"/>
      <c r="GG761"/>
      <c r="GH761"/>
      <c r="GI761"/>
      <c r="GJ761"/>
      <c r="GK761"/>
      <c r="GL761"/>
      <c r="GM761"/>
      <c r="GN761"/>
      <c r="GO761"/>
      <c r="GP761"/>
      <c r="GQ761"/>
      <c r="GR761"/>
      <c r="GS761"/>
      <c r="GT761"/>
      <c r="GU761"/>
      <c r="GV761"/>
      <c r="GW761"/>
      <c r="GX761"/>
      <c r="GY761"/>
      <c r="GZ761"/>
      <c r="HA761"/>
      <c r="HB761"/>
      <c r="HC761"/>
      <c r="HD761"/>
      <c r="HE761"/>
      <c r="HF761"/>
      <c r="HG761"/>
      <c r="HH761"/>
      <c r="HI761"/>
      <c r="HJ761"/>
      <c r="HK761"/>
      <c r="HL761"/>
      <c r="HM761"/>
      <c r="HN761"/>
      <c r="HO761"/>
      <c r="HP761"/>
      <c r="HQ761"/>
      <c r="HR761"/>
      <c r="HS761"/>
      <c r="HT761"/>
      <c r="HU761"/>
      <c r="HV761"/>
      <c r="HW761"/>
      <c r="HX761"/>
      <c r="HY761"/>
      <c r="HZ761"/>
      <c r="IA761"/>
      <c r="IB761"/>
      <c r="IC761"/>
      <c r="ID761"/>
      <c r="IE761"/>
      <c r="IF761"/>
      <c r="IG761"/>
      <c r="IH761"/>
      <c r="II761"/>
      <c r="IJ761"/>
      <c r="IK761"/>
      <c r="IL761"/>
      <c r="IM761"/>
      <c r="IN761"/>
      <c r="IO761"/>
      <c r="IP761"/>
      <c r="IQ761"/>
      <c r="IR761"/>
      <c r="IS761"/>
      <c r="IT761"/>
      <c r="IU761"/>
      <c r="IV761"/>
    </row>
    <row r="762" spans="1:256" s="5" customFormat="1" hidden="1" outlineLevel="2">
      <c r="A762" s="20"/>
      <c r="B762" s="20"/>
      <c r="C762" s="38"/>
      <c r="D762" s="641"/>
      <c r="E762" s="287">
        <v>8</v>
      </c>
      <c r="F762" s="40"/>
      <c r="G762" s="313"/>
      <c r="H762" s="315"/>
      <c r="I762" s="315"/>
      <c r="J762" s="315"/>
      <c r="K762" s="315"/>
      <c r="L762" s="315"/>
      <c r="M762" s="315"/>
      <c r="N762" s="314"/>
      <c r="O762" s="168">
        <f>IF(A22taxstdlife="n/a","n/a",IF(O$3&gt;(A22taxstdlife+$E762),((Input!$N$164+Input!$N$130)*$N$7)-SUM($N762:N762),((Input!$N$164+Input!$N$130)*$N$7)/A22taxstdlife))</f>
        <v>0</v>
      </c>
      <c r="P762" s="168">
        <f>IF(A22taxstdlife="n/a","n/a",IF(P$3&gt;(A22taxstdlife+$E762),((Input!$N$164+Input!$N$130)*$N$7)-SUM($N762:O762),((Input!$N$164+Input!$N$130)*$N$7)/A22taxstdlife))</f>
        <v>0</v>
      </c>
      <c r="Q762" s="168">
        <f>IF(A22taxstdlife="n/a","n/a",IF(Q$3&gt;(A22taxstdlife+$E762),((Input!$N$164+Input!$N$130)*$N$7)-SUM($N762:P762),((Input!$N$164+Input!$N$130)*$N$7)/A22taxstdlife))</f>
        <v>0</v>
      </c>
      <c r="R762" s="168">
        <f>IF(A22taxstdlife="n/a","n/a",IF(R$3&gt;(A22taxstdlife+$E762),((Input!$N$164+Input!$N$130)*$N$7)-SUM($N762:Q762),((Input!$N$164+Input!$N$130)*$N$7)/A22taxstdlife))</f>
        <v>0</v>
      </c>
      <c r="S762" s="168">
        <f>IF(A22taxstdlife="n/a","n/a",IF(S$3&gt;(A22taxstdlife+$E762),((Input!$N$164+Input!$N$130)*$N$7)-SUM($N762:R762),((Input!$N$164+Input!$N$130)*$N$7)/A22taxstdlife))</f>
        <v>0</v>
      </c>
      <c r="T762" s="168">
        <f>IF(A22taxstdlife="n/a","n/a",IF(T$3&gt;(A22taxstdlife+$E762),((Input!$N$164+Input!$N$130)*$N$7)-SUM($N762:S762),((Input!$N$164+Input!$N$130)*$N$7)/A22taxstdlife))</f>
        <v>0</v>
      </c>
      <c r="U762" s="168">
        <f>IF(A22taxstdlife="n/a","n/a",IF(U$3&gt;(A22taxstdlife+$E762),((Input!$N$164+Input!$N$130)*$N$7)-SUM($N762:T762),((Input!$N$164+Input!$N$130)*$N$7)/A22taxstdlife))</f>
        <v>0</v>
      </c>
      <c r="V762" s="168">
        <f>IF(A22taxstdlife="n/a","n/a",IF(V$3&gt;(A22taxstdlife+$E762),((Input!$N$164+Input!$N$130)*$N$7)-SUM($N762:U762),((Input!$N$164+Input!$N$130)*$N$7)/A22taxstdlife))</f>
        <v>0</v>
      </c>
      <c r="W762" s="168">
        <f>IF(A22taxstdlife="n/a","n/a",IF(W$3&gt;(A22taxstdlife+$E762),((Input!$N$164+Input!$N$130)*$N$7)-SUM($N762:V762),((Input!$N$164+Input!$N$130)*$N$7)/A22taxstdlife))</f>
        <v>0</v>
      </c>
      <c r="X762" s="168">
        <f>IF(A22taxstdlife="n/a","n/a",IF(X$3&gt;(A22taxstdlife+$E762),((Input!$N$164+Input!$N$130)*$N$7)-SUM($N762:W762),((Input!$N$164+Input!$N$130)*$N$7)/A22taxstdlife))</f>
        <v>0</v>
      </c>
      <c r="Y762" s="168">
        <f>IF(A22taxstdlife="n/a","n/a",IF(Y$3&gt;(A22taxstdlife+$E762),((Input!$N$164+Input!$N$130)*$N$7)-SUM($N762:X762),((Input!$N$164+Input!$N$130)*$N$7)/A22taxstdlife))</f>
        <v>0</v>
      </c>
      <c r="Z762" s="168">
        <f>IF(A22taxstdlife="n/a","n/a",IF(Z$3&gt;(A22taxstdlife+$E762),((Input!$N$164+Input!$N$130)*$N$7)-SUM($N762:Y762),((Input!$N$164+Input!$N$130)*$N$7)/A22taxstdlife))</f>
        <v>0</v>
      </c>
      <c r="AA762" s="168">
        <f>IF(A22taxstdlife="n/a","n/a",IF(AA$3&gt;(A22taxstdlife+$E762),((Input!$N$164+Input!$N$130)*$N$7)-SUM($N762:Z762),((Input!$N$164+Input!$N$130)*$N$7)/A22taxstdlife))</f>
        <v>0</v>
      </c>
      <c r="AB762" s="168">
        <f>IF(A22taxstdlife="n/a","n/a",IF(AB$3&gt;(A22taxstdlife+$E762),((Input!$N$164+Input!$N$130)*$N$7)-SUM($N762:AA762),((Input!$N$164+Input!$N$130)*$N$7)/A22taxstdlife))</f>
        <v>0</v>
      </c>
      <c r="AC762" s="168">
        <f>IF(A22taxstdlife="n/a","n/a",IF(AC$3&gt;(A22taxstdlife+$E762),((Input!$N$164+Input!$N$130)*$N$7)-SUM($N762:AB762),((Input!$N$164+Input!$N$130)*$N$7)/A22taxstdlife))</f>
        <v>0</v>
      </c>
      <c r="AD762" s="168">
        <f>IF(A22taxstdlife="n/a","n/a",IF(AD$3&gt;(A22taxstdlife+$E762),((Input!$N$164+Input!$N$130)*$N$7)-SUM($N762:AC762),((Input!$N$164+Input!$N$130)*$N$7)/A22taxstdlife))</f>
        <v>0</v>
      </c>
      <c r="AE762" s="168">
        <f>IF(A22taxstdlife="n/a","n/a",IF(AE$3&gt;(A22taxstdlife+$E762),((Input!$N$164+Input!$N$130)*$N$7)-SUM($N762:AD762),((Input!$N$164+Input!$N$130)*$N$7)/A22taxstdlife))</f>
        <v>0</v>
      </c>
      <c r="AF762" s="168">
        <f>IF(A22taxstdlife="n/a","n/a",IF(AF$3&gt;(A22taxstdlife+$E762),((Input!$N$164+Input!$N$130)*$N$7)-SUM($N762:AE762),((Input!$N$164+Input!$N$130)*$N$7)/A22taxstdlife))</f>
        <v>0</v>
      </c>
      <c r="AG762" s="168">
        <f>IF(A22taxstdlife="n/a","n/a",IF(AG$3&gt;(A22taxstdlife+$E762),((Input!$N$164+Input!$N$130)*$N$7)-SUM($N762:AF762),((Input!$N$164+Input!$N$130)*$N$7)/A22taxstdlife))</f>
        <v>0</v>
      </c>
      <c r="AH762" s="168">
        <f>IF(A22taxstdlife="n/a","n/a",IF(AH$3&gt;(A22taxstdlife+$E762),((Input!$N$164+Input!$N$130)*$N$7)-SUM($N762:AG762),((Input!$N$164+Input!$N$130)*$N$7)/A22taxstdlife))</f>
        <v>0</v>
      </c>
      <c r="AI762" s="168">
        <f>IF(A22taxstdlife="n/a","n/a",IF(AI$3&gt;(A22taxstdlife+$E762),((Input!$N$164+Input!$N$130)*$N$7)-SUM($N762:AH762),((Input!$N$164+Input!$N$130)*$N$7)/A22taxstdlife))</f>
        <v>0</v>
      </c>
      <c r="AJ762" s="168">
        <f>IF(A22taxstdlife="n/a","n/a",IF(AJ$3&gt;(A22taxstdlife+$E762),((Input!$N$164+Input!$N$130)*$N$7)-SUM($N762:AI762),((Input!$N$164+Input!$N$130)*$N$7)/A22taxstdlife))</f>
        <v>0</v>
      </c>
      <c r="AK762" s="168">
        <f>IF(A22taxstdlife="n/a","n/a",IF(AK$3&gt;(A22taxstdlife+$E762),((Input!$N$164+Input!$N$130)*$N$7)-SUM($N762:AJ762),((Input!$N$164+Input!$N$130)*$N$7)/A22taxstdlife))</f>
        <v>0</v>
      </c>
      <c r="AL762" s="168">
        <f>IF(A22taxstdlife="n/a","n/a",IF(AL$3&gt;(A22taxstdlife+$E762),((Input!$N$164+Input!$N$130)*$N$7)-SUM($N762:AK762),((Input!$N$164+Input!$N$130)*$N$7)/A22taxstdlife))</f>
        <v>0</v>
      </c>
      <c r="AM762" s="168">
        <f>IF(A22taxstdlife="n/a","n/a",IF(AM$3&gt;(A22taxstdlife+$E762),((Input!$N$164+Input!$N$130)*$N$7)-SUM($N762:AL762),((Input!$N$164+Input!$N$130)*$N$7)/A22taxstdlife))</f>
        <v>0</v>
      </c>
      <c r="AN762" s="168">
        <f>IF(A22taxstdlife="n/a","n/a",IF(AN$3&gt;(A22taxstdlife+$E762),((Input!$N$164+Input!$N$130)*$N$7)-SUM($N762:AM762),((Input!$N$164+Input!$N$130)*$N$7)/A22taxstdlife))</f>
        <v>0</v>
      </c>
      <c r="AO762" s="168">
        <f>IF(A22taxstdlife="n/a","n/a",IF(AO$3&gt;(A22taxstdlife+$E762),((Input!$N$164+Input!$N$130)*$N$7)-SUM($N762:AN762),((Input!$N$164+Input!$N$130)*$N$7)/A22taxstdlife))</f>
        <v>0</v>
      </c>
      <c r="AP762" s="168">
        <f>IF(A22taxstdlife="n/a","n/a",IF(AP$3&gt;(A22taxstdlife+$E762),((Input!$N$164+Input!$N$130)*$N$7)-SUM($N762:AO762),((Input!$N$164+Input!$N$130)*$N$7)/A22taxstdlife))</f>
        <v>0</v>
      </c>
      <c r="AQ762" s="168">
        <f>IF(A22taxstdlife="n/a","n/a",IF(AQ$3&gt;(A22taxstdlife+$E762),((Input!$N$164+Input!$N$130)*$N$7)-SUM($N762:AP762),((Input!$N$164+Input!$N$130)*$N$7)/A22taxstdlife))</f>
        <v>0</v>
      </c>
      <c r="AR762" s="168">
        <f>IF(A22taxstdlife="n/a","n/a",IF(AR$3&gt;(A22taxstdlife+$E762),((Input!$N$164+Input!$N$130)*$N$7)-SUM($N762:AQ762),((Input!$N$164+Input!$N$130)*$N$7)/A22taxstdlife))</f>
        <v>0</v>
      </c>
      <c r="AS762" s="168">
        <f>IF(A22taxstdlife="n/a","n/a",IF(AS$3&gt;(A22taxstdlife+$E762),((Input!$N$164+Input!$N$130)*$N$7)-SUM($N762:AR762),((Input!$N$164+Input!$N$130)*$N$7)/A22taxstdlife))</f>
        <v>0</v>
      </c>
      <c r="AT762" s="168">
        <f>IF(A22taxstdlife="n/a","n/a",IF(AT$3&gt;(A22taxstdlife+$E762),((Input!$N$164+Input!$N$130)*$N$7)-SUM($N762:AS762),((Input!$N$164+Input!$N$130)*$N$7)/A22taxstdlife))</f>
        <v>0</v>
      </c>
      <c r="AU762" s="168">
        <f>IF(A22taxstdlife="n/a","n/a",IF(AU$3&gt;(A22taxstdlife+$E762),((Input!$N$164+Input!$N$130)*$N$7)-SUM($N762:AT762),((Input!$N$164+Input!$N$130)*$N$7)/A22taxstdlife))</f>
        <v>0</v>
      </c>
      <c r="AV762" s="168">
        <f>IF(A22taxstdlife="n/a","n/a",IF(AV$3&gt;(A22taxstdlife+$E762),((Input!$N$164+Input!$N$130)*$N$7)-SUM($N762:AU762),((Input!$N$164+Input!$N$130)*$N$7)/A22taxstdlife))</f>
        <v>0</v>
      </c>
      <c r="AW762" s="168">
        <f>IF(A22taxstdlife="n/a","n/a",IF(AW$3&gt;(A22taxstdlife+$E762),((Input!$N$164+Input!$N$130)*$N$7)-SUM($N762:AV762),((Input!$N$164+Input!$N$130)*$N$7)/A22taxstdlife))</f>
        <v>0</v>
      </c>
      <c r="AX762" s="168">
        <f>IF(A22taxstdlife="n/a","n/a",IF(AX$3&gt;(A22taxstdlife+$E762),((Input!$N$164+Input!$N$130)*$N$7)-SUM($N762:AW762),((Input!$N$164+Input!$N$130)*$N$7)/A22taxstdlife))</f>
        <v>0</v>
      </c>
      <c r="AY762" s="168">
        <f>IF(A22taxstdlife="n/a","n/a",IF(AY$3&gt;(A22taxstdlife+$E762),((Input!$N$164+Input!$N$130)*$N$7)-SUM($N762:AX762),((Input!$N$164+Input!$N$130)*$N$7)/A22taxstdlife))</f>
        <v>0</v>
      </c>
      <c r="AZ762" s="168">
        <f>IF(A22taxstdlife="n/a","n/a",IF(AZ$3&gt;(A22taxstdlife+$E762),((Input!$N$164+Input!$N$130)*$N$7)-SUM($N762:AY762),((Input!$N$164+Input!$N$130)*$N$7)/A22taxstdlife))</f>
        <v>0</v>
      </c>
      <c r="BA762" s="168">
        <f>IF(A22taxstdlife="n/a","n/a",IF(BA$3&gt;(A22taxstdlife+$E762),((Input!$N$164+Input!$N$130)*$N$7)-SUM($N762:AZ762),((Input!$N$164+Input!$N$130)*$N$7)/A22taxstdlife))</f>
        <v>0</v>
      </c>
      <c r="BB762" s="168">
        <f>IF(A22taxstdlife="n/a","n/a",IF(BB$3&gt;(A22taxstdlife+$E762),((Input!$N$164+Input!$N$130)*$N$7)-SUM($N762:BA762),((Input!$N$164+Input!$N$130)*$N$7)/A22taxstdlife))</f>
        <v>0</v>
      </c>
      <c r="BC762" s="168">
        <f>IF(A22taxstdlife="n/a","n/a",IF(BC$3&gt;(A22taxstdlife+$E762),((Input!$N$164+Input!$N$130)*$N$7)-SUM($N762:BB762),((Input!$N$164+Input!$N$130)*$N$7)/A22taxstdlife))</f>
        <v>0</v>
      </c>
      <c r="BD762" s="168">
        <f>IF(A22taxstdlife="n/a","n/a",IF(BD$3&gt;(A22taxstdlife+$E762),((Input!$N$164+Input!$N$130)*$N$7)-SUM($N762:BC762),((Input!$N$164+Input!$N$130)*$N$7)/A22taxstdlife))</f>
        <v>0</v>
      </c>
      <c r="BE762" s="168">
        <f>IF(A22taxstdlife="n/a","n/a",IF(BE$3&gt;(A22taxstdlife+$E762),((Input!$N$164+Input!$N$130)*$N$7)-SUM($N762:BD762),((Input!$N$164+Input!$N$130)*$N$7)/A22taxstdlife))</f>
        <v>0</v>
      </c>
      <c r="BF762" s="168">
        <f>IF(A22taxstdlife="n/a","n/a",IF(BF$3&gt;(A22taxstdlife+$E762),((Input!$N$164+Input!$N$130)*$N$7)-SUM($N762:BE762),((Input!$N$164+Input!$N$130)*$N$7)/A22taxstdlife))</f>
        <v>0</v>
      </c>
      <c r="BG762" s="168">
        <f>IF(A22taxstdlife="n/a","n/a",IF(BG$3&gt;(A22taxstdlife+$E762),((Input!$N$164+Input!$N$130)*$N$7)-SUM($N762:BF762),((Input!$N$164+Input!$N$130)*$N$7)/A22taxstdlife))</f>
        <v>0</v>
      </c>
      <c r="BH762" s="168">
        <f>IF(A22taxstdlife="n/a","n/a",IF(BH$3&gt;(A22taxstdlife+$E762),((Input!$N$164+Input!$N$130)*$N$7)-SUM($N762:BG762),((Input!$N$164+Input!$N$130)*$N$7)/A22taxstdlife))</f>
        <v>0</v>
      </c>
      <c r="BI762" s="168">
        <f>IF(A22taxstdlife="n/a","n/a",IF(BI$3&gt;(A22taxstdlife+$E762),((Input!$N$164+Input!$N$130)*$N$7)-SUM($N762:BH762),((Input!$N$164+Input!$N$130)*$N$7)/A22taxstdlife))</f>
        <v>0</v>
      </c>
      <c r="BJ762" s="20"/>
      <c r="BK762" s="20"/>
      <c r="BL762"/>
      <c r="BM762"/>
      <c r="BN762"/>
      <c r="BO762"/>
      <c r="BP762"/>
      <c r="BQ762"/>
      <c r="BR762"/>
      <c r="BS762"/>
      <c r="BT762"/>
      <c r="BU762"/>
      <c r="BV762"/>
      <c r="BW762"/>
      <c r="BX762"/>
      <c r="BY762"/>
      <c r="BZ762"/>
      <c r="CA762"/>
      <c r="CB762"/>
      <c r="CC762"/>
      <c r="CD762"/>
      <c r="CE762"/>
      <c r="CF762"/>
      <c r="CG762"/>
      <c r="CH762"/>
      <c r="CI762"/>
      <c r="CJ762"/>
      <c r="CK762"/>
      <c r="CL762"/>
      <c r="CM762"/>
      <c r="CN762"/>
      <c r="CO762"/>
      <c r="CP762"/>
      <c r="CQ762"/>
      <c r="CR762"/>
      <c r="CS762"/>
      <c r="CT762"/>
      <c r="CU762"/>
      <c r="CV762"/>
      <c r="CW762"/>
      <c r="CX762"/>
      <c r="CY762"/>
      <c r="CZ762"/>
      <c r="DA762"/>
      <c r="DB762"/>
      <c r="DC762"/>
      <c r="DD762"/>
      <c r="DE762"/>
      <c r="DF762"/>
      <c r="DG762"/>
      <c r="DH762"/>
      <c r="DI762"/>
      <c r="DJ762"/>
      <c r="DK762"/>
      <c r="DL762"/>
      <c r="DM762"/>
      <c r="DN762"/>
      <c r="DO762"/>
      <c r="DP762"/>
      <c r="DQ762"/>
      <c r="DR762"/>
      <c r="DS762"/>
      <c r="DT762"/>
      <c r="DU762"/>
      <c r="DV762"/>
      <c r="DW762"/>
      <c r="DX762"/>
      <c r="DY762"/>
      <c r="DZ762"/>
      <c r="EA762"/>
      <c r="EB762"/>
      <c r="EC762"/>
      <c r="ED762"/>
      <c r="EE762"/>
      <c r="EF762"/>
      <c r="EG762"/>
      <c r="EH762"/>
      <c r="EI762"/>
      <c r="EJ762"/>
      <c r="EK762"/>
      <c r="EL762"/>
      <c r="EM762"/>
      <c r="EN762"/>
      <c r="EO762"/>
      <c r="EP762"/>
      <c r="EQ762"/>
      <c r="ER762"/>
      <c r="ES762"/>
      <c r="ET762"/>
      <c r="EU762"/>
      <c r="EV762"/>
      <c r="EW762"/>
      <c r="EX762"/>
      <c r="EY762"/>
      <c r="EZ762"/>
      <c r="FA762"/>
      <c r="FB762"/>
      <c r="FC762"/>
      <c r="FD762"/>
      <c r="FE762"/>
      <c r="FF762"/>
      <c r="FG762"/>
      <c r="FH762"/>
      <c r="FI762"/>
      <c r="FJ762"/>
      <c r="FK762"/>
      <c r="FL762"/>
      <c r="FM762"/>
      <c r="FN762"/>
      <c r="FO762"/>
      <c r="FP762"/>
      <c r="FQ762"/>
      <c r="FR762"/>
      <c r="FS762"/>
      <c r="FT762"/>
      <c r="FU762"/>
      <c r="FV762"/>
      <c r="FW762"/>
      <c r="FX762"/>
      <c r="FY762"/>
      <c r="FZ762"/>
      <c r="GA762"/>
      <c r="GB762"/>
      <c r="GC762"/>
      <c r="GD762"/>
      <c r="GE762"/>
      <c r="GF762"/>
      <c r="GG762"/>
      <c r="GH762"/>
      <c r="GI762"/>
      <c r="GJ762"/>
      <c r="GK762"/>
      <c r="GL762"/>
      <c r="GM762"/>
      <c r="GN762"/>
      <c r="GO762"/>
      <c r="GP762"/>
      <c r="GQ762"/>
      <c r="GR762"/>
      <c r="GS762"/>
      <c r="GT762"/>
      <c r="GU762"/>
      <c r="GV762"/>
      <c r="GW762"/>
      <c r="GX762"/>
      <c r="GY762"/>
      <c r="GZ762"/>
      <c r="HA762"/>
      <c r="HB762"/>
      <c r="HC762"/>
      <c r="HD762"/>
      <c r="HE762"/>
      <c r="HF762"/>
      <c r="HG762"/>
      <c r="HH762"/>
      <c r="HI762"/>
      <c r="HJ762"/>
      <c r="HK762"/>
      <c r="HL762"/>
      <c r="HM762"/>
      <c r="HN762"/>
      <c r="HO762"/>
      <c r="HP762"/>
      <c r="HQ762"/>
      <c r="HR762"/>
      <c r="HS762"/>
      <c r="HT762"/>
      <c r="HU762"/>
      <c r="HV762"/>
      <c r="HW762"/>
      <c r="HX762"/>
      <c r="HY762"/>
      <c r="HZ762"/>
      <c r="IA762"/>
      <c r="IB762"/>
      <c r="IC762"/>
      <c r="ID762"/>
      <c r="IE762"/>
      <c r="IF762"/>
      <c r="IG762"/>
      <c r="IH762"/>
      <c r="II762"/>
      <c r="IJ762"/>
      <c r="IK762"/>
      <c r="IL762"/>
      <c r="IM762"/>
      <c r="IN762"/>
      <c r="IO762"/>
      <c r="IP762"/>
      <c r="IQ762"/>
      <c r="IR762"/>
      <c r="IS762"/>
      <c r="IT762"/>
      <c r="IU762"/>
      <c r="IV762"/>
    </row>
    <row r="763" spans="1:256" s="5" customFormat="1" hidden="1" outlineLevel="2">
      <c r="A763" s="20"/>
      <c r="B763" s="20"/>
      <c r="C763" s="38"/>
      <c r="D763" s="641"/>
      <c r="E763" s="287">
        <v>9</v>
      </c>
      <c r="F763" s="40"/>
      <c r="G763" s="313"/>
      <c r="H763" s="315"/>
      <c r="I763" s="315"/>
      <c r="J763" s="315"/>
      <c r="K763" s="315"/>
      <c r="L763" s="315"/>
      <c r="M763" s="315"/>
      <c r="N763" s="315"/>
      <c r="O763" s="314"/>
      <c r="P763" s="168">
        <f>IF(A22taxstdlife="n/a","n/a",IF(P$3&gt;(A22taxstdlife+$E763),((Input!$O$164+Input!$O$130)*$O$7)-SUM($O763:O763),((Input!$O$164+Input!$O$130)*$O$7)/A22taxstdlife))</f>
        <v>0</v>
      </c>
      <c r="Q763" s="168">
        <f>IF(A22taxstdlife="n/a","n/a",IF(Q$3&gt;(A22taxstdlife+$E763),((Input!$O$164+Input!$O$130)*$O$7)-SUM($O763:P763),((Input!$O$164+Input!$O$130)*$O$7)/A22taxstdlife))</f>
        <v>0</v>
      </c>
      <c r="R763" s="168">
        <f>IF(A22taxstdlife="n/a","n/a",IF(R$3&gt;(A22taxstdlife+$E763),((Input!$O$164+Input!$O$130)*$O$7)-SUM($O763:Q763),((Input!$O$164+Input!$O$130)*$O$7)/A22taxstdlife))</f>
        <v>0</v>
      </c>
      <c r="S763" s="168">
        <f>IF(A22taxstdlife="n/a","n/a",IF(S$3&gt;(A22taxstdlife+$E763),((Input!$O$164+Input!$O$130)*$O$7)-SUM($O763:R763),((Input!$O$164+Input!$O$130)*$O$7)/A22taxstdlife))</f>
        <v>0</v>
      </c>
      <c r="T763" s="168">
        <f>IF(A22taxstdlife="n/a","n/a",IF(T$3&gt;(A22taxstdlife+$E763),((Input!$O$164+Input!$O$130)*$O$7)-SUM($O763:S763),((Input!$O$164+Input!$O$130)*$O$7)/A22taxstdlife))</f>
        <v>0</v>
      </c>
      <c r="U763" s="168">
        <f>IF(A22taxstdlife="n/a","n/a",IF(U$3&gt;(A22taxstdlife+$E763),((Input!$O$164+Input!$O$130)*$O$7)-SUM($O763:T763),((Input!$O$164+Input!$O$130)*$O$7)/A22taxstdlife))</f>
        <v>0</v>
      </c>
      <c r="V763" s="168">
        <f>IF(A22taxstdlife="n/a","n/a",IF(V$3&gt;(A22taxstdlife+$E763),((Input!$O$164+Input!$O$130)*$O$7)-SUM($O763:U763),((Input!$O$164+Input!$O$130)*$O$7)/A22taxstdlife))</f>
        <v>0</v>
      </c>
      <c r="W763" s="168">
        <f>IF(A22taxstdlife="n/a","n/a",IF(W$3&gt;(A22taxstdlife+$E763),((Input!$O$164+Input!$O$130)*$O$7)-SUM($O763:V763),((Input!$O$164+Input!$O$130)*$O$7)/A22taxstdlife))</f>
        <v>0</v>
      </c>
      <c r="X763" s="168">
        <f>IF(A22taxstdlife="n/a","n/a",IF(X$3&gt;(A22taxstdlife+$E763),((Input!$O$164+Input!$O$130)*$O$7)-SUM($O763:W763),((Input!$O$164+Input!$O$130)*$O$7)/A22taxstdlife))</f>
        <v>0</v>
      </c>
      <c r="Y763" s="168">
        <f>IF(A22taxstdlife="n/a","n/a",IF(Y$3&gt;(A22taxstdlife+$E763),((Input!$O$164+Input!$O$130)*$O$7)-SUM($O763:X763),((Input!$O$164+Input!$O$130)*$O$7)/A22taxstdlife))</f>
        <v>0</v>
      </c>
      <c r="Z763" s="168">
        <f>IF(A22taxstdlife="n/a","n/a",IF(Z$3&gt;(A22taxstdlife+$E763),((Input!$O$164+Input!$O$130)*$O$7)-SUM($O763:Y763),((Input!$O$164+Input!$O$130)*$O$7)/A22taxstdlife))</f>
        <v>0</v>
      </c>
      <c r="AA763" s="168">
        <f>IF(A22taxstdlife="n/a","n/a",IF(AA$3&gt;(A22taxstdlife+$E763),((Input!$O$164+Input!$O$130)*$O$7)-SUM($O763:Z763),((Input!$O$164+Input!$O$130)*$O$7)/A22taxstdlife))</f>
        <v>0</v>
      </c>
      <c r="AB763" s="168">
        <f>IF(A22taxstdlife="n/a","n/a",IF(AB$3&gt;(A22taxstdlife+$E763),((Input!$O$164+Input!$O$130)*$O$7)-SUM($O763:AA763),((Input!$O$164+Input!$O$130)*$O$7)/A22taxstdlife))</f>
        <v>0</v>
      </c>
      <c r="AC763" s="168">
        <f>IF(A22taxstdlife="n/a","n/a",IF(AC$3&gt;(A22taxstdlife+$E763),((Input!$O$164+Input!$O$130)*$O$7)-SUM($O763:AB763),((Input!$O$164+Input!$O$130)*$O$7)/A22taxstdlife))</f>
        <v>0</v>
      </c>
      <c r="AD763" s="168">
        <f>IF(A22taxstdlife="n/a","n/a",IF(AD$3&gt;(A22taxstdlife+$E763),((Input!$O$164+Input!$O$130)*$O$7)-SUM($O763:AC763),((Input!$O$164+Input!$O$130)*$O$7)/A22taxstdlife))</f>
        <v>0</v>
      </c>
      <c r="AE763" s="168">
        <f>IF(A22taxstdlife="n/a","n/a",IF(AE$3&gt;(A22taxstdlife+$E763),((Input!$O$164+Input!$O$130)*$O$7)-SUM($O763:AD763),((Input!$O$164+Input!$O$130)*$O$7)/A22taxstdlife))</f>
        <v>0</v>
      </c>
      <c r="AF763" s="168">
        <f>IF(A22taxstdlife="n/a","n/a",IF(AF$3&gt;(A22taxstdlife+$E763),((Input!$O$164+Input!$O$130)*$O$7)-SUM($O763:AE763),((Input!$O$164+Input!$O$130)*$O$7)/A22taxstdlife))</f>
        <v>0</v>
      </c>
      <c r="AG763" s="168">
        <f>IF(A22taxstdlife="n/a","n/a",IF(AG$3&gt;(A22taxstdlife+$E763),((Input!$O$164+Input!$O$130)*$O$7)-SUM($O763:AF763),((Input!$O$164+Input!$O$130)*$O$7)/A22taxstdlife))</f>
        <v>0</v>
      </c>
      <c r="AH763" s="168">
        <f>IF(A22taxstdlife="n/a","n/a",IF(AH$3&gt;(A22taxstdlife+$E763),((Input!$O$164+Input!$O$130)*$O$7)-SUM($O763:AG763),((Input!$O$164+Input!$O$130)*$O$7)/A22taxstdlife))</f>
        <v>0</v>
      </c>
      <c r="AI763" s="168">
        <f>IF(A22taxstdlife="n/a","n/a",IF(AI$3&gt;(A22taxstdlife+$E763),((Input!$O$164+Input!$O$130)*$O$7)-SUM($O763:AH763),((Input!$O$164+Input!$O$130)*$O$7)/A22taxstdlife))</f>
        <v>0</v>
      </c>
      <c r="AJ763" s="168">
        <f>IF(A22taxstdlife="n/a","n/a",IF(AJ$3&gt;(A22taxstdlife+$E763),((Input!$O$164+Input!$O$130)*$O$7)-SUM($O763:AI763),((Input!$O$164+Input!$O$130)*$O$7)/A22taxstdlife))</f>
        <v>0</v>
      </c>
      <c r="AK763" s="168">
        <f>IF(A22taxstdlife="n/a","n/a",IF(AK$3&gt;(A22taxstdlife+$E763),((Input!$O$164+Input!$O$130)*$O$7)-SUM($O763:AJ763),((Input!$O$164+Input!$O$130)*$O$7)/A22taxstdlife))</f>
        <v>0</v>
      </c>
      <c r="AL763" s="168">
        <f>IF(A22taxstdlife="n/a","n/a",IF(AL$3&gt;(A22taxstdlife+$E763),((Input!$O$164+Input!$O$130)*$O$7)-SUM($O763:AK763),((Input!$O$164+Input!$O$130)*$O$7)/A22taxstdlife))</f>
        <v>0</v>
      </c>
      <c r="AM763" s="168">
        <f>IF(A22taxstdlife="n/a","n/a",IF(AM$3&gt;(A22taxstdlife+$E763),((Input!$O$164+Input!$O$130)*$O$7)-SUM($O763:AL763),((Input!$O$164+Input!$O$130)*$O$7)/A22taxstdlife))</f>
        <v>0</v>
      </c>
      <c r="AN763" s="168">
        <f>IF(A22taxstdlife="n/a","n/a",IF(AN$3&gt;(A22taxstdlife+$E763),((Input!$O$164+Input!$O$130)*$O$7)-SUM($O763:AM763),((Input!$O$164+Input!$O$130)*$O$7)/A22taxstdlife))</f>
        <v>0</v>
      </c>
      <c r="AO763" s="168">
        <f>IF(A22taxstdlife="n/a","n/a",IF(AO$3&gt;(A22taxstdlife+$E763),((Input!$O$164+Input!$O$130)*$O$7)-SUM($O763:AN763),((Input!$O$164+Input!$O$130)*$O$7)/A22taxstdlife))</f>
        <v>0</v>
      </c>
      <c r="AP763" s="168">
        <f>IF(A22taxstdlife="n/a","n/a",IF(AP$3&gt;(A22taxstdlife+$E763),((Input!$O$164+Input!$O$130)*$O$7)-SUM($O763:AO763),((Input!$O$164+Input!$O$130)*$O$7)/A22taxstdlife))</f>
        <v>0</v>
      </c>
      <c r="AQ763" s="168">
        <f>IF(A22taxstdlife="n/a","n/a",IF(AQ$3&gt;(A22taxstdlife+$E763),((Input!$O$164+Input!$O$130)*$O$7)-SUM($O763:AP763),((Input!$O$164+Input!$O$130)*$O$7)/A22taxstdlife))</f>
        <v>0</v>
      </c>
      <c r="AR763" s="168">
        <f>IF(A22taxstdlife="n/a","n/a",IF(AR$3&gt;(A22taxstdlife+$E763),((Input!$O$164+Input!$O$130)*$O$7)-SUM($O763:AQ763),((Input!$O$164+Input!$O$130)*$O$7)/A22taxstdlife))</f>
        <v>0</v>
      </c>
      <c r="AS763" s="168">
        <f>IF(A22taxstdlife="n/a","n/a",IF(AS$3&gt;(A22taxstdlife+$E763),((Input!$O$164+Input!$O$130)*$O$7)-SUM($O763:AR763),((Input!$O$164+Input!$O$130)*$O$7)/A22taxstdlife))</f>
        <v>0</v>
      </c>
      <c r="AT763" s="168">
        <f>IF(A22taxstdlife="n/a","n/a",IF(AT$3&gt;(A22taxstdlife+$E763),((Input!$O$164+Input!$O$130)*$O$7)-SUM($O763:AS763),((Input!$O$164+Input!$O$130)*$O$7)/A22taxstdlife))</f>
        <v>0</v>
      </c>
      <c r="AU763" s="168">
        <f>IF(A22taxstdlife="n/a","n/a",IF(AU$3&gt;(A22taxstdlife+$E763),((Input!$O$164+Input!$O$130)*$O$7)-SUM($O763:AT763),((Input!$O$164+Input!$O$130)*$O$7)/A22taxstdlife))</f>
        <v>0</v>
      </c>
      <c r="AV763" s="168">
        <f>IF(A22taxstdlife="n/a","n/a",IF(AV$3&gt;(A22taxstdlife+$E763),((Input!$O$164+Input!$O$130)*$O$7)-SUM($O763:AU763),((Input!$O$164+Input!$O$130)*$O$7)/A22taxstdlife))</f>
        <v>0</v>
      </c>
      <c r="AW763" s="168">
        <f>IF(A22taxstdlife="n/a","n/a",IF(AW$3&gt;(A22taxstdlife+$E763),((Input!$O$164+Input!$O$130)*$O$7)-SUM($O763:AV763),((Input!$O$164+Input!$O$130)*$O$7)/A22taxstdlife))</f>
        <v>0</v>
      </c>
      <c r="AX763" s="168">
        <f>IF(A22taxstdlife="n/a","n/a",IF(AX$3&gt;(A22taxstdlife+$E763),((Input!$O$164+Input!$O$130)*$O$7)-SUM($O763:AW763),((Input!$O$164+Input!$O$130)*$O$7)/A22taxstdlife))</f>
        <v>0</v>
      </c>
      <c r="AY763" s="168">
        <f>IF(A22taxstdlife="n/a","n/a",IF(AY$3&gt;(A22taxstdlife+$E763),((Input!$O$164+Input!$O$130)*$O$7)-SUM($O763:AX763),((Input!$O$164+Input!$O$130)*$O$7)/A22taxstdlife))</f>
        <v>0</v>
      </c>
      <c r="AZ763" s="168">
        <f>IF(A22taxstdlife="n/a","n/a",IF(AZ$3&gt;(A22taxstdlife+$E763),((Input!$O$164+Input!$O$130)*$O$7)-SUM($O763:AY763),((Input!$O$164+Input!$O$130)*$O$7)/A22taxstdlife))</f>
        <v>0</v>
      </c>
      <c r="BA763" s="168">
        <f>IF(A22taxstdlife="n/a","n/a",IF(BA$3&gt;(A22taxstdlife+$E763),((Input!$O$164+Input!$O$130)*$O$7)-SUM($O763:AZ763),((Input!$O$164+Input!$O$130)*$O$7)/A22taxstdlife))</f>
        <v>0</v>
      </c>
      <c r="BB763" s="168">
        <f>IF(A22taxstdlife="n/a","n/a",IF(BB$3&gt;(A22taxstdlife+$E763),((Input!$O$164+Input!$O$130)*$O$7)-SUM($O763:BA763),((Input!$O$164+Input!$O$130)*$O$7)/A22taxstdlife))</f>
        <v>0</v>
      </c>
      <c r="BC763" s="168">
        <f>IF(A22taxstdlife="n/a","n/a",IF(BC$3&gt;(A22taxstdlife+$E763),((Input!$O$164+Input!$O$130)*$O$7)-SUM($O763:BB763),((Input!$O$164+Input!$O$130)*$O$7)/A22taxstdlife))</f>
        <v>0</v>
      </c>
      <c r="BD763" s="168">
        <f>IF(A22taxstdlife="n/a","n/a",IF(BD$3&gt;(A22taxstdlife+$E763),((Input!$O$164+Input!$O$130)*$O$7)-SUM($O763:BC763),((Input!$O$164+Input!$O$130)*$O$7)/A22taxstdlife))</f>
        <v>0</v>
      </c>
      <c r="BE763" s="168">
        <f>IF(A22taxstdlife="n/a","n/a",IF(BE$3&gt;(A22taxstdlife+$E763),((Input!$O$164+Input!$O$130)*$O$7)-SUM($O763:BD763),((Input!$O$164+Input!$O$130)*$O$7)/A22taxstdlife))</f>
        <v>0</v>
      </c>
      <c r="BF763" s="168">
        <f>IF(A22taxstdlife="n/a","n/a",IF(BF$3&gt;(A22taxstdlife+$E763),((Input!$O$164+Input!$O$130)*$O$7)-SUM($O763:BE763),((Input!$O$164+Input!$O$130)*$O$7)/A22taxstdlife))</f>
        <v>0</v>
      </c>
      <c r="BG763" s="168">
        <f>IF(A22taxstdlife="n/a","n/a",IF(BG$3&gt;(A22taxstdlife+$E763),((Input!$O$164+Input!$O$130)*$O$7)-SUM($O763:BF763),((Input!$O$164+Input!$O$130)*$O$7)/A22taxstdlife))</f>
        <v>0</v>
      </c>
      <c r="BH763" s="168">
        <f>IF(A22taxstdlife="n/a","n/a",IF(BH$3&gt;(A22taxstdlife+$E763),((Input!$O$164+Input!$O$130)*$O$7)-SUM($O763:BG763),((Input!$O$164+Input!$O$130)*$O$7)/A22taxstdlife))</f>
        <v>0</v>
      </c>
      <c r="BI763" s="168">
        <f>IF(A22taxstdlife="n/a","n/a",IF(BI$3&gt;(A22taxstdlife+$E763),((Input!$O$164+Input!$O$130)*$O$7)-SUM($O763:BH763),((Input!$O$164+Input!$O$130)*$O$7)/A22taxstdlife))</f>
        <v>0</v>
      </c>
      <c r="BJ763" s="20"/>
      <c r="BK763" s="20"/>
      <c r="BL763"/>
      <c r="BM763"/>
      <c r="BN763"/>
      <c r="BO763"/>
      <c r="BP763"/>
      <c r="BQ763"/>
      <c r="BR763"/>
      <c r="BS763"/>
      <c r="BT763"/>
      <c r="BU763"/>
      <c r="BV763"/>
      <c r="BW763"/>
      <c r="BX763"/>
      <c r="BY763"/>
      <c r="BZ763"/>
      <c r="CA763"/>
      <c r="CB763"/>
      <c r="CC763"/>
      <c r="CD763"/>
      <c r="CE763"/>
      <c r="CF763"/>
      <c r="CG763"/>
      <c r="CH763"/>
      <c r="CI763"/>
      <c r="CJ763"/>
      <c r="CK763"/>
      <c r="CL763"/>
      <c r="CM763"/>
      <c r="CN763"/>
      <c r="CO763"/>
      <c r="CP763"/>
      <c r="CQ763"/>
      <c r="CR763"/>
      <c r="CS763"/>
      <c r="CT763"/>
      <c r="CU763"/>
      <c r="CV763"/>
      <c r="CW763"/>
      <c r="CX763"/>
      <c r="CY763"/>
      <c r="CZ763"/>
      <c r="DA763"/>
      <c r="DB763"/>
      <c r="DC763"/>
      <c r="DD763"/>
      <c r="DE763"/>
      <c r="DF763"/>
      <c r="DG763"/>
      <c r="DH763"/>
      <c r="DI763"/>
      <c r="DJ763"/>
      <c r="DK763"/>
      <c r="DL763"/>
      <c r="DM763"/>
      <c r="DN763"/>
      <c r="DO763"/>
      <c r="DP763"/>
      <c r="DQ763"/>
      <c r="DR763"/>
      <c r="DS763"/>
      <c r="DT763"/>
      <c r="DU763"/>
      <c r="DV763"/>
      <c r="DW763"/>
      <c r="DX763"/>
      <c r="DY763"/>
      <c r="DZ763"/>
      <c r="EA763"/>
      <c r="EB763"/>
      <c r="EC763"/>
      <c r="ED763"/>
      <c r="EE763"/>
      <c r="EF763"/>
      <c r="EG763"/>
      <c r="EH763"/>
      <c r="EI763"/>
      <c r="EJ763"/>
      <c r="EK763"/>
      <c r="EL763"/>
      <c r="EM763"/>
      <c r="EN763"/>
      <c r="EO763"/>
      <c r="EP763"/>
      <c r="EQ763"/>
      <c r="ER763"/>
      <c r="ES763"/>
      <c r="ET763"/>
      <c r="EU763"/>
      <c r="EV763"/>
      <c r="EW763"/>
      <c r="EX763"/>
      <c r="EY763"/>
      <c r="EZ763"/>
      <c r="FA763"/>
      <c r="FB763"/>
      <c r="FC763"/>
      <c r="FD763"/>
      <c r="FE763"/>
      <c r="FF763"/>
      <c r="FG763"/>
      <c r="FH763"/>
      <c r="FI763"/>
      <c r="FJ763"/>
      <c r="FK763"/>
      <c r="FL763"/>
      <c r="FM763"/>
      <c r="FN763"/>
      <c r="FO763"/>
      <c r="FP763"/>
      <c r="FQ763"/>
      <c r="FR763"/>
      <c r="FS763"/>
      <c r="FT763"/>
      <c r="FU763"/>
      <c r="FV763"/>
      <c r="FW763"/>
      <c r="FX763"/>
      <c r="FY763"/>
      <c r="FZ763"/>
      <c r="GA763"/>
      <c r="GB763"/>
      <c r="GC763"/>
      <c r="GD763"/>
      <c r="GE763"/>
      <c r="GF763"/>
      <c r="GG763"/>
      <c r="GH763"/>
      <c r="GI763"/>
      <c r="GJ763"/>
      <c r="GK763"/>
      <c r="GL763"/>
      <c r="GM763"/>
      <c r="GN763"/>
      <c r="GO763"/>
      <c r="GP763"/>
      <c r="GQ763"/>
      <c r="GR763"/>
      <c r="GS763"/>
      <c r="GT763"/>
      <c r="GU763"/>
      <c r="GV763"/>
      <c r="GW763"/>
      <c r="GX763"/>
      <c r="GY763"/>
      <c r="GZ763"/>
      <c r="HA763"/>
      <c r="HB763"/>
      <c r="HC763"/>
      <c r="HD763"/>
      <c r="HE763"/>
      <c r="HF763"/>
      <c r="HG763"/>
      <c r="HH763"/>
      <c r="HI763"/>
      <c r="HJ763"/>
      <c r="HK763"/>
      <c r="HL763"/>
      <c r="HM763"/>
      <c r="HN763"/>
      <c r="HO763"/>
      <c r="HP763"/>
      <c r="HQ763"/>
      <c r="HR763"/>
      <c r="HS763"/>
      <c r="HT763"/>
      <c r="HU763"/>
      <c r="HV763"/>
      <c r="HW763"/>
      <c r="HX763"/>
      <c r="HY763"/>
      <c r="HZ763"/>
      <c r="IA763"/>
      <c r="IB763"/>
      <c r="IC763"/>
      <c r="ID763"/>
      <c r="IE763"/>
      <c r="IF763"/>
      <c r="IG763"/>
      <c r="IH763"/>
      <c r="II763"/>
      <c r="IJ763"/>
      <c r="IK763"/>
      <c r="IL763"/>
      <c r="IM763"/>
      <c r="IN763"/>
      <c r="IO763"/>
      <c r="IP763"/>
      <c r="IQ763"/>
      <c r="IR763"/>
      <c r="IS763"/>
      <c r="IT763"/>
      <c r="IU763"/>
      <c r="IV763"/>
    </row>
    <row r="764" spans="1:256" s="5" customFormat="1" hidden="1" outlineLevel="2">
      <c r="A764" s="20"/>
      <c r="B764" s="20"/>
      <c r="C764" s="38"/>
      <c r="D764" s="641"/>
      <c r="E764" s="288">
        <v>10</v>
      </c>
      <c r="F764" s="40"/>
      <c r="G764" s="313"/>
      <c r="H764" s="315"/>
      <c r="I764" s="315"/>
      <c r="J764" s="315"/>
      <c r="K764" s="315"/>
      <c r="L764" s="315"/>
      <c r="M764" s="315"/>
      <c r="N764" s="315"/>
      <c r="O764" s="315"/>
      <c r="P764" s="314"/>
      <c r="Q764" s="168">
        <f>IF(A22taxstdlife="n/a","n/a",IF(Q$3&gt;(A22taxstdlife+$E764),((Input!$P$164+Input!$P$130)*$P$7)-SUM($P764:P764),((Input!$P$164+Input!$P$130)*$P$7)/A22taxstdlife))</f>
        <v>0</v>
      </c>
      <c r="R764" s="168">
        <f>IF(A22taxstdlife="n/a","n/a",IF(R$3&gt;(A22taxstdlife+$E764),((Input!$P$164+Input!$P$130)*$P$7)-SUM($P764:Q764),((Input!$P$164+Input!$P$130)*$P$7)/A22taxstdlife))</f>
        <v>0</v>
      </c>
      <c r="S764" s="168">
        <f>IF(A22taxstdlife="n/a","n/a",IF(S$3&gt;(A22taxstdlife+$E764),((Input!$P$164+Input!$P$130)*$P$7)-SUM($P764:R764),((Input!$P$164+Input!$P$130)*$P$7)/A22taxstdlife))</f>
        <v>0</v>
      </c>
      <c r="T764" s="168">
        <f>IF(A22taxstdlife="n/a","n/a",IF(T$3&gt;(A22taxstdlife+$E764),((Input!$P$164+Input!$P$130)*$P$7)-SUM($P764:S764),((Input!$P$164+Input!$P$130)*$P$7)/A22taxstdlife))</f>
        <v>0</v>
      </c>
      <c r="U764" s="168">
        <f>IF(A22taxstdlife="n/a","n/a",IF(U$3&gt;(A22taxstdlife+$E764),((Input!$P$164+Input!$P$130)*$P$7)-SUM($P764:T764),((Input!$P$164+Input!$P$130)*$P$7)/A22taxstdlife))</f>
        <v>0</v>
      </c>
      <c r="V764" s="168">
        <f>IF(A22taxstdlife="n/a","n/a",IF(V$3&gt;(A22taxstdlife+$E764),((Input!$P$164+Input!$P$130)*$P$7)-SUM($P764:U764),((Input!$P$164+Input!$P$130)*$P$7)/A22taxstdlife))</f>
        <v>0</v>
      </c>
      <c r="W764" s="168">
        <f>IF(A22taxstdlife="n/a","n/a",IF(W$3&gt;(A22taxstdlife+$E764),((Input!$P$164+Input!$P$130)*$P$7)-SUM($P764:V764),((Input!$P$164+Input!$P$130)*$P$7)/A22taxstdlife))</f>
        <v>0</v>
      </c>
      <c r="X764" s="168">
        <f>IF(A22taxstdlife="n/a","n/a",IF(X$3&gt;(A22taxstdlife+$E764),((Input!$P$164+Input!$P$130)*$P$7)-SUM($P764:W764),((Input!$P$164+Input!$P$130)*$P$7)/A22taxstdlife))</f>
        <v>0</v>
      </c>
      <c r="Y764" s="168">
        <f>IF(A22taxstdlife="n/a","n/a",IF(Y$3&gt;(A22taxstdlife+$E764),((Input!$P$164+Input!$P$130)*$P$7)-SUM($P764:X764),((Input!$P$164+Input!$P$130)*$P$7)/A22taxstdlife))</f>
        <v>0</v>
      </c>
      <c r="Z764" s="168">
        <f>IF(A22taxstdlife="n/a","n/a",IF(Z$3&gt;(A22taxstdlife+$E764),((Input!$P$164+Input!$P$130)*$P$7)-SUM($P764:Y764),((Input!$P$164+Input!$P$130)*$P$7)/A22taxstdlife))</f>
        <v>0</v>
      </c>
      <c r="AA764" s="168">
        <f>IF(A22taxstdlife="n/a","n/a",IF(AA$3&gt;(A22taxstdlife+$E764),((Input!$P$164+Input!$P$130)*$P$7)-SUM($P764:Z764),((Input!$P$164+Input!$P$130)*$P$7)/A22taxstdlife))</f>
        <v>0</v>
      </c>
      <c r="AB764" s="168">
        <f>IF(A22taxstdlife="n/a","n/a",IF(AB$3&gt;(A22taxstdlife+$E764),((Input!$P$164+Input!$P$130)*$P$7)-SUM($P764:AA764),((Input!$P$164+Input!$P$130)*$P$7)/A22taxstdlife))</f>
        <v>0</v>
      </c>
      <c r="AC764" s="168">
        <f>IF(A22taxstdlife="n/a","n/a",IF(AC$3&gt;(A22taxstdlife+$E764),((Input!$P$164+Input!$P$130)*$P$7)-SUM($P764:AB764),((Input!$P$164+Input!$P$130)*$P$7)/A22taxstdlife))</f>
        <v>0</v>
      </c>
      <c r="AD764" s="168">
        <f>IF(A22taxstdlife="n/a","n/a",IF(AD$3&gt;(A22taxstdlife+$E764),((Input!$P$164+Input!$P$130)*$P$7)-SUM($P764:AC764),((Input!$P$164+Input!$P$130)*$P$7)/A22taxstdlife))</f>
        <v>0</v>
      </c>
      <c r="AE764" s="168">
        <f>IF(A22taxstdlife="n/a","n/a",IF(AE$3&gt;(A22taxstdlife+$E764),((Input!$P$164+Input!$P$130)*$P$7)-SUM($P764:AD764),((Input!$P$164+Input!$P$130)*$P$7)/A22taxstdlife))</f>
        <v>0</v>
      </c>
      <c r="AF764" s="168">
        <f>IF(A22taxstdlife="n/a","n/a",IF(AF$3&gt;(A22taxstdlife+$E764),((Input!$P$164+Input!$P$130)*$P$7)-SUM($P764:AE764),((Input!$P$164+Input!$P$130)*$P$7)/A22taxstdlife))</f>
        <v>0</v>
      </c>
      <c r="AG764" s="168">
        <f>IF(A22taxstdlife="n/a","n/a",IF(AG$3&gt;(A22taxstdlife+$E764),((Input!$P$164+Input!$P$130)*$P$7)-SUM($P764:AF764),((Input!$P$164+Input!$P$130)*$P$7)/A22taxstdlife))</f>
        <v>0</v>
      </c>
      <c r="AH764" s="168">
        <f>IF(A22taxstdlife="n/a","n/a",IF(AH$3&gt;(A22taxstdlife+$E764),((Input!$P$164+Input!$P$130)*$P$7)-SUM($P764:AG764),((Input!$P$164+Input!$P$130)*$P$7)/A22taxstdlife))</f>
        <v>0</v>
      </c>
      <c r="AI764" s="168">
        <f>IF(A22taxstdlife="n/a","n/a",IF(AI$3&gt;(A22taxstdlife+$E764),((Input!$P$164+Input!$P$130)*$P$7)-SUM($P764:AH764),((Input!$P$164+Input!$P$130)*$P$7)/A22taxstdlife))</f>
        <v>0</v>
      </c>
      <c r="AJ764" s="168">
        <f>IF(A22taxstdlife="n/a","n/a",IF(AJ$3&gt;(A22taxstdlife+$E764),((Input!$P$164+Input!$P$130)*$P$7)-SUM($P764:AI764),((Input!$P$164+Input!$P$130)*$P$7)/A22taxstdlife))</f>
        <v>0</v>
      </c>
      <c r="AK764" s="168">
        <f>IF(A22taxstdlife="n/a","n/a",IF(AK$3&gt;(A22taxstdlife+$E764),((Input!$P$164+Input!$P$130)*$P$7)-SUM($P764:AJ764),((Input!$P$164+Input!$P$130)*$P$7)/A22taxstdlife))</f>
        <v>0</v>
      </c>
      <c r="AL764" s="168">
        <f>IF(A22taxstdlife="n/a","n/a",IF(AL$3&gt;(A22taxstdlife+$E764),((Input!$P$164+Input!$P$130)*$P$7)-SUM($P764:AK764),((Input!$P$164+Input!$P$130)*$P$7)/A22taxstdlife))</f>
        <v>0</v>
      </c>
      <c r="AM764" s="168">
        <f>IF(A22taxstdlife="n/a","n/a",IF(AM$3&gt;(A22taxstdlife+$E764),((Input!$P$164+Input!$P$130)*$P$7)-SUM($P764:AL764),((Input!$P$164+Input!$P$130)*$P$7)/A22taxstdlife))</f>
        <v>0</v>
      </c>
      <c r="AN764" s="168">
        <f>IF(A22taxstdlife="n/a","n/a",IF(AN$3&gt;(A22taxstdlife+$E764),((Input!$P$164+Input!$P$130)*$P$7)-SUM($P764:AM764),((Input!$P$164+Input!$P$130)*$P$7)/A22taxstdlife))</f>
        <v>0</v>
      </c>
      <c r="AO764" s="168">
        <f>IF(A22taxstdlife="n/a","n/a",IF(AO$3&gt;(A22taxstdlife+$E764),((Input!$P$164+Input!$P$130)*$P$7)-SUM($P764:AN764),((Input!$P$164+Input!$P$130)*$P$7)/A22taxstdlife))</f>
        <v>0</v>
      </c>
      <c r="AP764" s="168">
        <f>IF(A22taxstdlife="n/a","n/a",IF(AP$3&gt;(A22taxstdlife+$E764),((Input!$P$164+Input!$P$130)*$P$7)-SUM($P764:AO764),((Input!$P$164+Input!$P$130)*$P$7)/A22taxstdlife))</f>
        <v>0</v>
      </c>
      <c r="AQ764" s="168">
        <f>IF(A22taxstdlife="n/a","n/a",IF(AQ$3&gt;(A22taxstdlife+$E764),((Input!$P$164+Input!$P$130)*$P$7)-SUM($P764:AP764),((Input!$P$164+Input!$P$130)*$P$7)/A22taxstdlife))</f>
        <v>0</v>
      </c>
      <c r="AR764" s="168">
        <f>IF(A22taxstdlife="n/a","n/a",IF(AR$3&gt;(A22taxstdlife+$E764),((Input!$P$164+Input!$P$130)*$P$7)-SUM($P764:AQ764),((Input!$P$164+Input!$P$130)*$P$7)/A22taxstdlife))</f>
        <v>0</v>
      </c>
      <c r="AS764" s="168">
        <f>IF(A22taxstdlife="n/a","n/a",IF(AS$3&gt;(A22taxstdlife+$E764),((Input!$P$164+Input!$P$130)*$P$7)-SUM($P764:AR764),((Input!$P$164+Input!$P$130)*$P$7)/A22taxstdlife))</f>
        <v>0</v>
      </c>
      <c r="AT764" s="168">
        <f>IF(A22taxstdlife="n/a","n/a",IF(AT$3&gt;(A22taxstdlife+$E764),((Input!$P$164+Input!$P$130)*$P$7)-SUM($P764:AS764),((Input!$P$164+Input!$P$130)*$P$7)/A22taxstdlife))</f>
        <v>0</v>
      </c>
      <c r="AU764" s="168">
        <f>IF(A22taxstdlife="n/a","n/a",IF(AU$3&gt;(A22taxstdlife+$E764),((Input!$P$164+Input!$P$130)*$P$7)-SUM($P764:AT764),((Input!$P$164+Input!$P$130)*$P$7)/A22taxstdlife))</f>
        <v>0</v>
      </c>
      <c r="AV764" s="168">
        <f>IF(A22taxstdlife="n/a","n/a",IF(AV$3&gt;(A22taxstdlife+$E764),((Input!$P$164+Input!$P$130)*$P$7)-SUM($P764:AU764),((Input!$P$164+Input!$P$130)*$P$7)/A22taxstdlife))</f>
        <v>0</v>
      </c>
      <c r="AW764" s="168">
        <f>IF(A22taxstdlife="n/a","n/a",IF(AW$3&gt;(A22taxstdlife+$E764),((Input!$P$164+Input!$P$130)*$P$7)-SUM($P764:AV764),((Input!$P$164+Input!$P$130)*$P$7)/A22taxstdlife))</f>
        <v>0</v>
      </c>
      <c r="AX764" s="168">
        <f>IF(A22taxstdlife="n/a","n/a",IF(AX$3&gt;(A22taxstdlife+$E764),((Input!$P$164+Input!$P$130)*$P$7)-SUM($P764:AW764),((Input!$P$164+Input!$P$130)*$P$7)/A22taxstdlife))</f>
        <v>0</v>
      </c>
      <c r="AY764" s="168">
        <f>IF(A22taxstdlife="n/a","n/a",IF(AY$3&gt;(A22taxstdlife+$E764),((Input!$P$164+Input!$P$130)*$P$7)-SUM($P764:AX764),((Input!$P$164+Input!$P$130)*$P$7)/A22taxstdlife))</f>
        <v>0</v>
      </c>
      <c r="AZ764" s="168">
        <f>IF(A22taxstdlife="n/a","n/a",IF(AZ$3&gt;(A22taxstdlife+$E764),((Input!$P$164+Input!$P$130)*$P$7)-SUM($P764:AY764),((Input!$P$164+Input!$P$130)*$P$7)/A22taxstdlife))</f>
        <v>0</v>
      </c>
      <c r="BA764" s="168">
        <f>IF(A22taxstdlife="n/a","n/a",IF(BA$3&gt;(A22taxstdlife+$E764),((Input!$P$164+Input!$P$130)*$P$7)-SUM($P764:AZ764),((Input!$P$164+Input!$P$130)*$P$7)/A22taxstdlife))</f>
        <v>0</v>
      </c>
      <c r="BB764" s="168">
        <f>IF(A22taxstdlife="n/a","n/a",IF(BB$3&gt;(A22taxstdlife+$E764),((Input!$P$164+Input!$P$130)*$P$7)-SUM($P764:BA764),((Input!$P$164+Input!$P$130)*$P$7)/A22taxstdlife))</f>
        <v>0</v>
      </c>
      <c r="BC764" s="168">
        <f>IF(A22taxstdlife="n/a","n/a",IF(BC$3&gt;(A22taxstdlife+$E764),((Input!$P$164+Input!$P$130)*$P$7)-SUM($P764:BB764),((Input!$P$164+Input!$P$130)*$P$7)/A22taxstdlife))</f>
        <v>0</v>
      </c>
      <c r="BD764" s="168">
        <f>IF(A22taxstdlife="n/a","n/a",IF(BD$3&gt;(A22taxstdlife+$E764),((Input!$P$164+Input!$P$130)*$P$7)-SUM($P764:BC764),((Input!$P$164+Input!$P$130)*$P$7)/A22taxstdlife))</f>
        <v>0</v>
      </c>
      <c r="BE764" s="168">
        <f>IF(A22taxstdlife="n/a","n/a",IF(BE$3&gt;(A22taxstdlife+$E764),((Input!$P$164+Input!$P$130)*$P$7)-SUM($P764:BD764),((Input!$P$164+Input!$P$130)*$P$7)/A22taxstdlife))</f>
        <v>0</v>
      </c>
      <c r="BF764" s="168">
        <f>IF(A22taxstdlife="n/a","n/a",IF(BF$3&gt;(A22taxstdlife+$E764),((Input!$P$164+Input!$P$130)*$P$7)-SUM($P764:BE764),((Input!$P$164+Input!$P$130)*$P$7)/A22taxstdlife))</f>
        <v>0</v>
      </c>
      <c r="BG764" s="168">
        <f>IF(A22taxstdlife="n/a","n/a",IF(BG$3&gt;(A22taxstdlife+$E764),((Input!$P$164+Input!$P$130)*$P$7)-SUM($P764:BF764),((Input!$P$164+Input!$P$130)*$P$7)/A22taxstdlife))</f>
        <v>0</v>
      </c>
      <c r="BH764" s="168">
        <f>IF(A22taxstdlife="n/a","n/a",IF(BH$3&gt;(A22taxstdlife+$E764),((Input!$P$164+Input!$P$130)*$P$7)-SUM($P764:BG764),((Input!$P$164+Input!$P$130)*$P$7)/A22taxstdlife))</f>
        <v>0</v>
      </c>
      <c r="BI764" s="168">
        <f>IF(A22taxstdlife="n/a","n/a",IF(BI$3&gt;(A22taxstdlife+$E764),((Input!$P$164+Input!$P$130)*$P$7)-SUM($P764:BH764),((Input!$P$164+Input!$P$130)*$P$7)/A22taxstdlife))</f>
        <v>0</v>
      </c>
      <c r="BJ764" s="20"/>
      <c r="BK764" s="20"/>
      <c r="BL764"/>
      <c r="BM764"/>
      <c r="BN764"/>
      <c r="BO764"/>
      <c r="BP764"/>
      <c r="BQ764"/>
      <c r="BR764"/>
      <c r="BS764"/>
      <c r="BT764"/>
      <c r="BU764"/>
      <c r="BV764"/>
      <c r="BW764"/>
      <c r="BX764"/>
      <c r="BY764"/>
      <c r="BZ764"/>
      <c r="CA764"/>
      <c r="CB764"/>
      <c r="CC764"/>
      <c r="CD764"/>
      <c r="CE764"/>
      <c r="CF764"/>
      <c r="CG764"/>
      <c r="CH764"/>
      <c r="CI764"/>
      <c r="CJ764"/>
      <c r="CK764"/>
      <c r="CL764"/>
      <c r="CM764"/>
      <c r="CN764"/>
      <c r="CO764"/>
      <c r="CP764"/>
      <c r="CQ764"/>
      <c r="CR764"/>
      <c r="CS764"/>
      <c r="CT764"/>
      <c r="CU764"/>
      <c r="CV764"/>
      <c r="CW764"/>
      <c r="CX764"/>
      <c r="CY764"/>
      <c r="CZ764"/>
      <c r="DA764"/>
      <c r="DB764"/>
      <c r="DC764"/>
      <c r="DD764"/>
      <c r="DE764"/>
      <c r="DF764"/>
      <c r="DG764"/>
      <c r="DH764"/>
      <c r="DI764"/>
      <c r="DJ764"/>
      <c r="DK764"/>
      <c r="DL764"/>
      <c r="DM764"/>
      <c r="DN764"/>
      <c r="DO764"/>
      <c r="DP764"/>
      <c r="DQ764"/>
      <c r="DR764"/>
      <c r="DS764"/>
      <c r="DT764"/>
      <c r="DU764"/>
      <c r="DV764"/>
      <c r="DW764"/>
      <c r="DX764"/>
      <c r="DY764"/>
      <c r="DZ764"/>
      <c r="EA764"/>
      <c r="EB764"/>
      <c r="EC764"/>
      <c r="ED764"/>
      <c r="EE764"/>
      <c r="EF764"/>
      <c r="EG764"/>
      <c r="EH764"/>
      <c r="EI764"/>
      <c r="EJ764"/>
      <c r="EK764"/>
      <c r="EL764"/>
      <c r="EM764"/>
      <c r="EN764"/>
      <c r="EO764"/>
      <c r="EP764"/>
      <c r="EQ764"/>
      <c r="ER764"/>
      <c r="ES764"/>
      <c r="ET764"/>
      <c r="EU764"/>
      <c r="EV764"/>
      <c r="EW764"/>
      <c r="EX764"/>
      <c r="EY764"/>
      <c r="EZ764"/>
      <c r="FA764"/>
      <c r="FB764"/>
      <c r="FC764"/>
      <c r="FD764"/>
      <c r="FE764"/>
      <c r="FF764"/>
      <c r="FG764"/>
      <c r="FH764"/>
      <c r="FI764"/>
      <c r="FJ764"/>
      <c r="FK764"/>
      <c r="FL764"/>
      <c r="FM764"/>
      <c r="FN764"/>
      <c r="FO764"/>
      <c r="FP764"/>
      <c r="FQ764"/>
      <c r="FR764"/>
      <c r="FS764"/>
      <c r="FT764"/>
      <c r="FU764"/>
      <c r="FV764"/>
      <c r="FW764"/>
      <c r="FX764"/>
      <c r="FY764"/>
      <c r="FZ764"/>
      <c r="GA764"/>
      <c r="GB764"/>
      <c r="GC764"/>
      <c r="GD764"/>
      <c r="GE764"/>
      <c r="GF764"/>
      <c r="GG764"/>
      <c r="GH764"/>
      <c r="GI764"/>
      <c r="GJ764"/>
      <c r="GK764"/>
      <c r="GL764"/>
      <c r="GM764"/>
      <c r="GN764"/>
      <c r="GO764"/>
      <c r="GP764"/>
      <c r="GQ764"/>
      <c r="GR764"/>
      <c r="GS764"/>
      <c r="GT764"/>
      <c r="GU764"/>
      <c r="GV764"/>
      <c r="GW764"/>
      <c r="GX764"/>
      <c r="GY764"/>
      <c r="GZ764"/>
      <c r="HA764"/>
      <c r="HB764"/>
      <c r="HC764"/>
      <c r="HD764"/>
      <c r="HE764"/>
      <c r="HF764"/>
      <c r="HG764"/>
      <c r="HH764"/>
      <c r="HI764"/>
      <c r="HJ764"/>
      <c r="HK764"/>
      <c r="HL764"/>
      <c r="HM764"/>
      <c r="HN764"/>
      <c r="HO764"/>
      <c r="HP764"/>
      <c r="HQ764"/>
      <c r="HR764"/>
      <c r="HS764"/>
      <c r="HT764"/>
      <c r="HU764"/>
      <c r="HV764"/>
      <c r="HW764"/>
      <c r="HX764"/>
      <c r="HY764"/>
      <c r="HZ764"/>
      <c r="IA764"/>
      <c r="IB764"/>
      <c r="IC764"/>
      <c r="ID764"/>
      <c r="IE764"/>
      <c r="IF764"/>
      <c r="IG764"/>
      <c r="IH764"/>
      <c r="II764"/>
      <c r="IJ764"/>
      <c r="IK764"/>
      <c r="IL764"/>
      <c r="IM764"/>
      <c r="IN764"/>
      <c r="IO764"/>
      <c r="IP764"/>
      <c r="IQ764"/>
      <c r="IR764"/>
      <c r="IS764"/>
      <c r="IT764"/>
      <c r="IU764"/>
      <c r="IV764"/>
    </row>
    <row r="765" spans="1:256" s="5" customFormat="1" hidden="1" outlineLevel="1">
      <c r="A765" s="20"/>
      <c r="B765" s="20"/>
      <c r="C765" s="38">
        <f>Asset22</f>
        <v>0</v>
      </c>
      <c r="D765" s="20"/>
      <c r="E765" s="20"/>
      <c r="F765" s="35"/>
      <c r="G765" s="163">
        <f t="shared" ref="G765:AL765" si="148">SUM(G753:G764)</f>
        <v>0</v>
      </c>
      <c r="H765" s="163">
        <f t="shared" si="148"/>
        <v>0</v>
      </c>
      <c r="I765" s="163">
        <f t="shared" si="148"/>
        <v>0</v>
      </c>
      <c r="J765" s="163">
        <f t="shared" si="148"/>
        <v>0</v>
      </c>
      <c r="K765" s="163">
        <f t="shared" si="148"/>
        <v>0</v>
      </c>
      <c r="L765" s="163">
        <f t="shared" si="148"/>
        <v>0</v>
      </c>
      <c r="M765" s="163">
        <f t="shared" si="148"/>
        <v>0</v>
      </c>
      <c r="N765" s="163">
        <f t="shared" si="148"/>
        <v>0</v>
      </c>
      <c r="O765" s="163">
        <f t="shared" si="148"/>
        <v>0</v>
      </c>
      <c r="P765" s="163">
        <f t="shared" si="148"/>
        <v>0</v>
      </c>
      <c r="Q765" s="163">
        <f t="shared" si="148"/>
        <v>0</v>
      </c>
      <c r="R765" s="163">
        <f t="shared" si="148"/>
        <v>0</v>
      </c>
      <c r="S765" s="163">
        <f t="shared" si="148"/>
        <v>0</v>
      </c>
      <c r="T765" s="163">
        <f t="shared" si="148"/>
        <v>0</v>
      </c>
      <c r="U765" s="163">
        <f t="shared" si="148"/>
        <v>0</v>
      </c>
      <c r="V765" s="163">
        <f t="shared" si="148"/>
        <v>0</v>
      </c>
      <c r="W765" s="163">
        <f t="shared" si="148"/>
        <v>0</v>
      </c>
      <c r="X765" s="163">
        <f t="shared" si="148"/>
        <v>0</v>
      </c>
      <c r="Y765" s="163">
        <f t="shared" si="148"/>
        <v>0</v>
      </c>
      <c r="Z765" s="163">
        <f t="shared" si="148"/>
        <v>0</v>
      </c>
      <c r="AA765" s="163">
        <f t="shared" si="148"/>
        <v>0</v>
      </c>
      <c r="AB765" s="163">
        <f t="shared" si="148"/>
        <v>0</v>
      </c>
      <c r="AC765" s="163">
        <f t="shared" si="148"/>
        <v>0</v>
      </c>
      <c r="AD765" s="163">
        <f t="shared" si="148"/>
        <v>0</v>
      </c>
      <c r="AE765" s="163">
        <f t="shared" si="148"/>
        <v>0</v>
      </c>
      <c r="AF765" s="163">
        <f t="shared" si="148"/>
        <v>0</v>
      </c>
      <c r="AG765" s="163">
        <f t="shared" si="148"/>
        <v>0</v>
      </c>
      <c r="AH765" s="163">
        <f t="shared" si="148"/>
        <v>0</v>
      </c>
      <c r="AI765" s="163">
        <f t="shared" si="148"/>
        <v>0</v>
      </c>
      <c r="AJ765" s="163">
        <f t="shared" si="148"/>
        <v>0</v>
      </c>
      <c r="AK765" s="163">
        <f t="shared" si="148"/>
        <v>0</v>
      </c>
      <c r="AL765" s="163">
        <f t="shared" si="148"/>
        <v>0</v>
      </c>
      <c r="AM765" s="163">
        <f t="shared" ref="AM765:BI765" si="149">SUM(AM753:AM764)</f>
        <v>0</v>
      </c>
      <c r="AN765" s="163">
        <f t="shared" si="149"/>
        <v>0</v>
      </c>
      <c r="AO765" s="163">
        <f t="shared" si="149"/>
        <v>0</v>
      </c>
      <c r="AP765" s="163">
        <f t="shared" si="149"/>
        <v>0</v>
      </c>
      <c r="AQ765" s="163">
        <f t="shared" si="149"/>
        <v>0</v>
      </c>
      <c r="AR765" s="163">
        <f t="shared" si="149"/>
        <v>0</v>
      </c>
      <c r="AS765" s="163">
        <f t="shared" si="149"/>
        <v>0</v>
      </c>
      <c r="AT765" s="163">
        <f t="shared" si="149"/>
        <v>0</v>
      </c>
      <c r="AU765" s="163">
        <f t="shared" si="149"/>
        <v>0</v>
      </c>
      <c r="AV765" s="163">
        <f t="shared" si="149"/>
        <v>0</v>
      </c>
      <c r="AW765" s="163">
        <f t="shared" si="149"/>
        <v>0</v>
      </c>
      <c r="AX765" s="163">
        <f t="shared" si="149"/>
        <v>0</v>
      </c>
      <c r="AY765" s="163">
        <f t="shared" si="149"/>
        <v>0</v>
      </c>
      <c r="AZ765" s="163">
        <f t="shared" si="149"/>
        <v>0</v>
      </c>
      <c r="BA765" s="163">
        <f t="shared" si="149"/>
        <v>0</v>
      </c>
      <c r="BB765" s="163">
        <f t="shared" si="149"/>
        <v>0</v>
      </c>
      <c r="BC765" s="163">
        <f t="shared" si="149"/>
        <v>0</v>
      </c>
      <c r="BD765" s="163">
        <f t="shared" si="149"/>
        <v>0</v>
      </c>
      <c r="BE765" s="163">
        <f t="shared" si="149"/>
        <v>0</v>
      </c>
      <c r="BF765" s="163">
        <f t="shared" si="149"/>
        <v>0</v>
      </c>
      <c r="BG765" s="163">
        <f t="shared" si="149"/>
        <v>0</v>
      </c>
      <c r="BH765" s="163">
        <f t="shared" si="149"/>
        <v>0</v>
      </c>
      <c r="BI765" s="163">
        <f t="shared" si="149"/>
        <v>0</v>
      </c>
      <c r="BJ765" s="20"/>
      <c r="BK765" s="20"/>
      <c r="BL765"/>
      <c r="BM765"/>
      <c r="BN765"/>
      <c r="BO765"/>
      <c r="BP765"/>
      <c r="BQ765"/>
      <c r="BR765"/>
      <c r="BS765"/>
      <c r="BT765"/>
      <c r="BU765"/>
      <c r="BV765"/>
      <c r="BW765"/>
      <c r="BX765"/>
      <c r="BY765"/>
      <c r="BZ765"/>
      <c r="CA765"/>
      <c r="CB765"/>
      <c r="CC765"/>
      <c r="CD765"/>
      <c r="CE765"/>
      <c r="CF765"/>
      <c r="CG765"/>
      <c r="CH765"/>
      <c r="CI765"/>
      <c r="CJ765"/>
      <c r="CK765"/>
      <c r="CL765"/>
      <c r="CM765"/>
      <c r="CN765"/>
      <c r="CO765"/>
      <c r="CP765"/>
      <c r="CQ765"/>
      <c r="CR765"/>
      <c r="CS765"/>
      <c r="CT765"/>
      <c r="CU765"/>
      <c r="CV765"/>
      <c r="CW765"/>
      <c r="CX765"/>
      <c r="CY765"/>
      <c r="CZ765"/>
      <c r="DA765"/>
      <c r="DB765"/>
      <c r="DC765"/>
      <c r="DD765"/>
      <c r="DE765"/>
      <c r="DF765"/>
      <c r="DG765"/>
      <c r="DH765"/>
      <c r="DI765"/>
      <c r="DJ765"/>
      <c r="DK765"/>
      <c r="DL765"/>
      <c r="DM765"/>
      <c r="DN765"/>
      <c r="DO765"/>
      <c r="DP765"/>
      <c r="DQ765"/>
      <c r="DR765"/>
      <c r="DS765"/>
      <c r="DT765"/>
      <c r="DU765"/>
      <c r="DV765"/>
      <c r="DW765"/>
      <c r="DX765"/>
      <c r="DY765"/>
      <c r="DZ765"/>
      <c r="EA765"/>
      <c r="EB765"/>
      <c r="EC765"/>
      <c r="ED765"/>
      <c r="EE765"/>
      <c r="EF765"/>
      <c r="EG765"/>
      <c r="EH765"/>
      <c r="EI765"/>
      <c r="EJ765"/>
      <c r="EK765"/>
      <c r="EL765"/>
      <c r="EM765"/>
      <c r="EN765"/>
      <c r="EO765"/>
      <c r="EP765"/>
      <c r="EQ765"/>
      <c r="ER765"/>
      <c r="ES765"/>
      <c r="ET765"/>
      <c r="EU765"/>
      <c r="EV765"/>
      <c r="EW765"/>
      <c r="EX765"/>
      <c r="EY765"/>
      <c r="EZ765"/>
      <c r="FA765"/>
      <c r="FB765"/>
      <c r="FC765"/>
      <c r="FD765"/>
      <c r="FE765"/>
      <c r="FF765"/>
      <c r="FG765"/>
      <c r="FH765"/>
      <c r="FI765"/>
      <c r="FJ765"/>
      <c r="FK765"/>
      <c r="FL765"/>
      <c r="FM765"/>
      <c r="FN765"/>
      <c r="FO765"/>
      <c r="FP765"/>
      <c r="FQ765"/>
      <c r="FR765"/>
      <c r="FS765"/>
      <c r="FT765"/>
      <c r="FU765"/>
      <c r="FV765"/>
      <c r="FW765"/>
      <c r="FX765"/>
      <c r="FY765"/>
      <c r="FZ765"/>
      <c r="GA765"/>
      <c r="GB765"/>
      <c r="GC765"/>
      <c r="GD765"/>
      <c r="GE765"/>
      <c r="GF765"/>
      <c r="GG765"/>
      <c r="GH765"/>
      <c r="GI765"/>
      <c r="GJ765"/>
      <c r="GK765"/>
      <c r="GL765"/>
      <c r="GM765"/>
      <c r="GN765"/>
      <c r="GO765"/>
      <c r="GP765"/>
      <c r="GQ765"/>
      <c r="GR765"/>
      <c r="GS765"/>
      <c r="GT765"/>
      <c r="GU765"/>
      <c r="GV765"/>
      <c r="GW765"/>
      <c r="GX765"/>
      <c r="GY765"/>
      <c r="GZ765"/>
      <c r="HA765"/>
      <c r="HB765"/>
      <c r="HC765"/>
      <c r="HD765"/>
      <c r="HE765"/>
      <c r="HF765"/>
      <c r="HG765"/>
      <c r="HH765"/>
      <c r="HI765"/>
      <c r="HJ765"/>
      <c r="HK765"/>
      <c r="HL765"/>
      <c r="HM765"/>
      <c r="HN765"/>
      <c r="HO765"/>
      <c r="HP765"/>
      <c r="HQ765"/>
      <c r="HR765"/>
      <c r="HS765"/>
      <c r="HT765"/>
      <c r="HU765"/>
      <c r="HV765"/>
      <c r="HW765"/>
      <c r="HX765"/>
      <c r="HY765"/>
      <c r="HZ765"/>
      <c r="IA765"/>
      <c r="IB765"/>
      <c r="IC765"/>
      <c r="ID765"/>
      <c r="IE765"/>
      <c r="IF765"/>
      <c r="IG765"/>
      <c r="IH765"/>
      <c r="II765"/>
      <c r="IJ765"/>
      <c r="IK765"/>
      <c r="IL765"/>
      <c r="IM765"/>
      <c r="IN765"/>
      <c r="IO765"/>
      <c r="IP765"/>
      <c r="IQ765"/>
      <c r="IR765"/>
      <c r="IS765"/>
      <c r="IT765"/>
      <c r="IU765"/>
      <c r="IV765"/>
    </row>
    <row r="766" spans="1:256" s="5" customFormat="1" hidden="1" outlineLevel="2">
      <c r="A766" s="20"/>
      <c r="B766" s="130">
        <f>C778</f>
        <v>0</v>
      </c>
      <c r="C766" s="46"/>
      <c r="D766" s="47" t="s">
        <v>72</v>
      </c>
      <c r="E766" s="46"/>
      <c r="F766" s="48"/>
      <c r="G766" s="167">
        <f>IF(G$3&gt;A23taxremlife,A23taxvalue-SUM($F766:F766),IF(A23taxremlife="N/A","n/a",A23taxvalue/A23taxremlife))</f>
        <v>0</v>
      </c>
      <c r="H766" s="167">
        <f>IF(H$3&gt;A23taxremlife,A23taxvalue-SUM($F766:G766),IF(A23taxremlife="N/A","n/a",A23taxvalue/A23taxremlife))</f>
        <v>0</v>
      </c>
      <c r="I766" s="167">
        <f>IF(I$3&gt;A23taxremlife,A23taxvalue-SUM($F766:H766),IF(A23taxremlife="N/A","n/a",A23taxvalue/A23taxremlife))</f>
        <v>0</v>
      </c>
      <c r="J766" s="167">
        <f>IF(J$3&gt;A23taxremlife,A23taxvalue-SUM($F766:I766),IF(A23taxremlife="N/A","n/a",A23taxvalue/A23taxremlife))</f>
        <v>0</v>
      </c>
      <c r="K766" s="167">
        <f>IF(K$3&gt;A23taxremlife,A23taxvalue-SUM($F766:J766),IF(A23taxremlife="N/A","n/a",A23taxvalue/A23taxremlife))</f>
        <v>0</v>
      </c>
      <c r="L766" s="167">
        <f>IF(L$3&gt;A23taxremlife,A23taxvalue-SUM($F766:K766),IF(A23taxremlife="N/A","n/a",A23taxvalue/A23taxremlife))</f>
        <v>0</v>
      </c>
      <c r="M766" s="167">
        <f>IF(M$3&gt;A23taxremlife,A23taxvalue-SUM($F766:L766),IF(A23taxremlife="N/A","n/a",A23taxvalue/A23taxremlife))</f>
        <v>0</v>
      </c>
      <c r="N766" s="167">
        <f>IF(N$3&gt;A23taxremlife,A23taxvalue-SUM($F766:M766),IF(A23taxremlife="N/A","n/a",A23taxvalue/A23taxremlife))</f>
        <v>0</v>
      </c>
      <c r="O766" s="167">
        <f>IF(O$3&gt;A23taxremlife,A23taxvalue-SUM($F766:N766),IF(A23taxremlife="N/A","n/a",A23taxvalue/A23taxremlife))</f>
        <v>0</v>
      </c>
      <c r="P766" s="167">
        <f>IF(P$3&gt;A23taxremlife,A23taxvalue-SUM($F766:O766),IF(A23taxremlife="N/A","n/a",A23taxvalue/A23taxremlife))</f>
        <v>0</v>
      </c>
      <c r="Q766" s="167">
        <f>IF(Q$3&gt;A23taxremlife,A23taxvalue-SUM($F766:P766),IF(A23taxremlife="N/A","n/a",A23taxvalue/A23taxremlife))</f>
        <v>0</v>
      </c>
      <c r="R766" s="167">
        <f>IF(R$3&gt;A23taxremlife,A23taxvalue-SUM($F766:Q766),IF(A23taxremlife="N/A","n/a",A23taxvalue/A23taxremlife))</f>
        <v>0</v>
      </c>
      <c r="S766" s="167">
        <f>IF(S$3&gt;A23taxremlife,A23taxvalue-SUM($F766:R766),IF(A23taxremlife="N/A","n/a",A23taxvalue/A23taxremlife))</f>
        <v>0</v>
      </c>
      <c r="T766" s="167">
        <f>IF(T$3&gt;A23taxremlife,A23taxvalue-SUM($F766:S766),IF(A23taxremlife="N/A","n/a",A23taxvalue/A23taxremlife))</f>
        <v>0</v>
      </c>
      <c r="U766" s="167">
        <f>IF(U$3&gt;A23taxremlife,A23taxvalue-SUM($F766:T766),IF(A23taxremlife="N/A","n/a",A23taxvalue/A23taxremlife))</f>
        <v>0</v>
      </c>
      <c r="V766" s="167">
        <f>IF(V$3&gt;A23taxremlife,A23taxvalue-SUM($F766:U766),IF(A23taxremlife="N/A","n/a",A23taxvalue/A23taxremlife))</f>
        <v>0</v>
      </c>
      <c r="W766" s="167">
        <f>IF(W$3&gt;A23taxremlife,A23taxvalue-SUM($F766:V766),IF(A23taxremlife="N/A","n/a",A23taxvalue/A23taxremlife))</f>
        <v>0</v>
      </c>
      <c r="X766" s="167">
        <f>IF(X$3&gt;A23taxremlife,A23taxvalue-SUM($F766:W766),IF(A23taxremlife="N/A","n/a",A23taxvalue/A23taxremlife))</f>
        <v>0</v>
      </c>
      <c r="Y766" s="167">
        <f>IF(Y$3&gt;A23taxremlife,A23taxvalue-SUM($F766:X766),IF(A23taxremlife="N/A","n/a",A23taxvalue/A23taxremlife))</f>
        <v>0</v>
      </c>
      <c r="Z766" s="167">
        <f>IF(Z$3&gt;A23taxremlife,A23taxvalue-SUM($F766:Y766),IF(A23taxremlife="N/A","n/a",A23taxvalue/A23taxremlife))</f>
        <v>0</v>
      </c>
      <c r="AA766" s="167">
        <f>IF(AA$3&gt;A23taxremlife,A23taxvalue-SUM($F766:Z766),IF(A23taxremlife="N/A","n/a",A23taxvalue/A23taxremlife))</f>
        <v>0</v>
      </c>
      <c r="AB766" s="167">
        <f>IF(AB$3&gt;A23taxremlife,A23taxvalue-SUM($F766:AA766),IF(A23taxremlife="N/A","n/a",A23taxvalue/A23taxremlife))</f>
        <v>0</v>
      </c>
      <c r="AC766" s="167">
        <f>IF(AC$3&gt;A23taxremlife,A23taxvalue-SUM($F766:AB766),IF(A23taxremlife="N/A","n/a",A23taxvalue/A23taxremlife))</f>
        <v>0</v>
      </c>
      <c r="AD766" s="167">
        <f>IF(AD$3&gt;A23taxremlife,A23taxvalue-SUM($F766:AC766),IF(A23taxremlife="N/A","n/a",A23taxvalue/A23taxremlife))</f>
        <v>0</v>
      </c>
      <c r="AE766" s="167">
        <f>IF(AE$3&gt;A23taxremlife,A23taxvalue-SUM($F766:AD766),IF(A23taxremlife="N/A","n/a",A23taxvalue/A23taxremlife))</f>
        <v>0</v>
      </c>
      <c r="AF766" s="167">
        <f>IF(AF$3&gt;A23taxremlife,A23taxvalue-SUM($F766:AE766),IF(A23taxremlife="N/A","n/a",A23taxvalue/A23taxremlife))</f>
        <v>0</v>
      </c>
      <c r="AG766" s="167">
        <f>IF(AG$3&gt;A23taxremlife,A23taxvalue-SUM($F766:AF766),IF(A23taxremlife="N/A","n/a",A23taxvalue/A23taxremlife))</f>
        <v>0</v>
      </c>
      <c r="AH766" s="167">
        <f>IF(AH$3&gt;A23taxremlife,A23taxvalue-SUM($F766:AG766),IF(A23taxremlife="N/A","n/a",A23taxvalue/A23taxremlife))</f>
        <v>0</v>
      </c>
      <c r="AI766" s="167">
        <f>IF(AI$3&gt;A23taxremlife,A23taxvalue-SUM($F766:AH766),IF(A23taxremlife="N/A","n/a",A23taxvalue/A23taxremlife))</f>
        <v>0</v>
      </c>
      <c r="AJ766" s="167">
        <f>IF(AJ$3&gt;A23taxremlife,A23taxvalue-SUM($F766:AI766),IF(A23taxremlife="N/A","n/a",A23taxvalue/A23taxremlife))</f>
        <v>0</v>
      </c>
      <c r="AK766" s="167">
        <f>IF(AK$3&gt;A23taxremlife,A23taxvalue-SUM($F766:AJ766),IF(A23taxremlife="N/A","n/a",A23taxvalue/A23taxremlife))</f>
        <v>0</v>
      </c>
      <c r="AL766" s="167">
        <f>IF(AL$3&gt;A23taxremlife,A23taxvalue-SUM($F766:AK766),IF(A23taxremlife="N/A","n/a",A23taxvalue/A23taxremlife))</f>
        <v>0</v>
      </c>
      <c r="AM766" s="167">
        <f>IF(AM$3&gt;A23taxremlife,A23taxvalue-SUM($F766:AL766),IF(A23taxremlife="N/A","n/a",A23taxvalue/A23taxremlife))</f>
        <v>0</v>
      </c>
      <c r="AN766" s="167">
        <f>IF(AN$3&gt;A23taxremlife,A23taxvalue-SUM($F766:AM766),IF(A23taxremlife="N/A","n/a",A23taxvalue/A23taxremlife))</f>
        <v>0</v>
      </c>
      <c r="AO766" s="167">
        <f>IF(AO$3&gt;A23taxremlife,A23taxvalue-SUM($F766:AN766),IF(A23taxremlife="N/A","n/a",A23taxvalue/A23taxremlife))</f>
        <v>0</v>
      </c>
      <c r="AP766" s="167">
        <f>IF(AP$3&gt;A23taxremlife,A23taxvalue-SUM($F766:AO766),IF(A23taxremlife="N/A","n/a",A23taxvalue/A23taxremlife))</f>
        <v>0</v>
      </c>
      <c r="AQ766" s="167">
        <f>IF(AQ$3&gt;A23taxremlife,A23taxvalue-SUM($F766:AP766),IF(A23taxremlife="N/A","n/a",A23taxvalue/A23taxremlife))</f>
        <v>0</v>
      </c>
      <c r="AR766" s="167">
        <f>IF(AR$3&gt;A23taxremlife,A23taxvalue-SUM($F766:AQ766),IF(A23taxremlife="N/A","n/a",A23taxvalue/A23taxremlife))</f>
        <v>0</v>
      </c>
      <c r="AS766" s="167">
        <f>IF(AS$3&gt;A23taxremlife,A23taxvalue-SUM($F766:AR766),IF(A23taxremlife="N/A","n/a",A23taxvalue/A23taxremlife))</f>
        <v>0</v>
      </c>
      <c r="AT766" s="167">
        <f>IF(AT$3&gt;A23taxremlife,A23taxvalue-SUM($F766:AS766),IF(A23taxremlife="N/A","n/a",A23taxvalue/A23taxremlife))</f>
        <v>0</v>
      </c>
      <c r="AU766" s="167">
        <f>IF(AU$3&gt;A23taxremlife,A23taxvalue-SUM($F766:AT766),IF(A23taxremlife="N/A","n/a",A23taxvalue/A23taxremlife))</f>
        <v>0</v>
      </c>
      <c r="AV766" s="167">
        <f>IF(AV$3&gt;A23taxremlife,A23taxvalue-SUM($F766:AU766),IF(A23taxremlife="N/A","n/a",A23taxvalue/A23taxremlife))</f>
        <v>0</v>
      </c>
      <c r="AW766" s="167">
        <f>IF(AW$3&gt;A23taxremlife,A23taxvalue-SUM($F766:AV766),IF(A23taxremlife="N/A","n/a",A23taxvalue/A23taxremlife))</f>
        <v>0</v>
      </c>
      <c r="AX766" s="167">
        <f>IF(AX$3&gt;A23taxremlife,A23taxvalue-SUM($F766:AW766),IF(A23taxremlife="N/A","n/a",A23taxvalue/A23taxremlife))</f>
        <v>0</v>
      </c>
      <c r="AY766" s="167">
        <f>IF(AY$3&gt;A23taxremlife,A23taxvalue-SUM($F766:AX766),IF(A23taxremlife="N/A","n/a",A23taxvalue/A23taxremlife))</f>
        <v>0</v>
      </c>
      <c r="AZ766" s="167">
        <f>IF(AZ$3&gt;A23taxremlife,A23taxvalue-SUM($F766:AY766),IF(A23taxremlife="N/A","n/a",A23taxvalue/A23taxremlife))</f>
        <v>0</v>
      </c>
      <c r="BA766" s="167">
        <f>IF(BA$3&gt;A23taxremlife,A23taxvalue-SUM($F766:AZ766),IF(A23taxremlife="N/A","n/a",A23taxvalue/A23taxremlife))</f>
        <v>0</v>
      </c>
      <c r="BB766" s="167">
        <f>IF(BB$3&gt;A23taxremlife,A23taxvalue-SUM($F766:BA766),IF(A23taxremlife="N/A","n/a",A23taxvalue/A23taxremlife))</f>
        <v>0</v>
      </c>
      <c r="BC766" s="167">
        <f>IF(BC$3&gt;A23taxremlife,A23taxvalue-SUM($F766:BB766),IF(A23taxremlife="N/A","n/a",A23taxvalue/A23taxremlife))</f>
        <v>0</v>
      </c>
      <c r="BD766" s="167">
        <f>IF(BD$3&gt;A23taxremlife,A23taxvalue-SUM($F766:BC766),IF(A23taxremlife="N/A","n/a",A23taxvalue/A23taxremlife))</f>
        <v>0</v>
      </c>
      <c r="BE766" s="167">
        <f>IF(BE$3&gt;A23taxremlife,A23taxvalue-SUM($F766:BD766),IF(A23taxremlife="N/A","n/a",A23taxvalue/A23taxremlife))</f>
        <v>0</v>
      </c>
      <c r="BF766" s="167">
        <f>IF(BF$3&gt;A23taxremlife,A23taxvalue-SUM($F766:BE766),IF(A23taxremlife="N/A","n/a",A23taxvalue/A23taxremlife))</f>
        <v>0</v>
      </c>
      <c r="BG766" s="167">
        <f>IF(BG$3&gt;A23taxremlife,A23taxvalue-SUM($F766:BF766),IF(A23taxremlife="N/A","n/a",A23taxvalue/A23taxremlife))</f>
        <v>0</v>
      </c>
      <c r="BH766" s="167">
        <f>IF(BH$3&gt;A23taxremlife,A23taxvalue-SUM($F766:BG766),IF(A23taxremlife="N/A","n/a",A23taxvalue/A23taxremlife))</f>
        <v>0</v>
      </c>
      <c r="BI766" s="167">
        <f>IF(BI$3&gt;A23taxremlife,A23taxvalue-SUM($F766:BH766),IF(A23taxremlife="N/A","n/a",A23taxvalue/A23taxremlife))</f>
        <v>0</v>
      </c>
      <c r="BJ766" s="20"/>
      <c r="BK766" s="20"/>
      <c r="BL766"/>
      <c r="BM766"/>
      <c r="BN766"/>
      <c r="BO766"/>
      <c r="BP766"/>
      <c r="BQ766"/>
      <c r="BR766"/>
      <c r="BS766"/>
      <c r="BT766"/>
      <c r="BU766"/>
      <c r="BV766"/>
      <c r="BW766"/>
      <c r="BX766"/>
      <c r="BY766"/>
      <c r="BZ766"/>
      <c r="CA766"/>
      <c r="CB766"/>
      <c r="CC766"/>
      <c r="CD766"/>
      <c r="CE766"/>
      <c r="CF766"/>
      <c r="CG766"/>
      <c r="CH766"/>
      <c r="CI766"/>
      <c r="CJ766"/>
      <c r="CK766"/>
      <c r="CL766"/>
      <c r="CM766"/>
      <c r="CN766"/>
      <c r="CO766"/>
      <c r="CP766"/>
      <c r="CQ766"/>
      <c r="CR766"/>
      <c r="CS766"/>
      <c r="CT766"/>
      <c r="CU766"/>
      <c r="CV766"/>
      <c r="CW766"/>
      <c r="CX766"/>
      <c r="CY766"/>
      <c r="CZ766"/>
      <c r="DA766"/>
      <c r="DB766"/>
      <c r="DC766"/>
      <c r="DD766"/>
      <c r="DE766"/>
      <c r="DF766"/>
      <c r="DG766"/>
      <c r="DH766"/>
      <c r="DI766"/>
      <c r="DJ766"/>
      <c r="DK766"/>
      <c r="DL766"/>
      <c r="DM766"/>
      <c r="DN766"/>
      <c r="DO766"/>
      <c r="DP766"/>
      <c r="DQ766"/>
      <c r="DR766"/>
      <c r="DS766"/>
      <c r="DT766"/>
      <c r="DU766"/>
      <c r="DV766"/>
      <c r="DW766"/>
      <c r="DX766"/>
      <c r="DY766"/>
      <c r="DZ766"/>
      <c r="EA766"/>
      <c r="EB766"/>
      <c r="EC766"/>
      <c r="ED766"/>
      <c r="EE766"/>
      <c r="EF766"/>
      <c r="EG766"/>
      <c r="EH766"/>
      <c r="EI766"/>
      <c r="EJ766"/>
      <c r="EK766"/>
      <c r="EL766"/>
      <c r="EM766"/>
      <c r="EN766"/>
      <c r="EO766"/>
      <c r="EP766"/>
      <c r="EQ766"/>
      <c r="ER766"/>
      <c r="ES766"/>
      <c r="ET766"/>
      <c r="EU766"/>
      <c r="EV766"/>
      <c r="EW766"/>
      <c r="EX766"/>
      <c r="EY766"/>
      <c r="EZ766"/>
      <c r="FA766"/>
      <c r="FB766"/>
      <c r="FC766"/>
      <c r="FD766"/>
      <c r="FE766"/>
      <c r="FF766"/>
      <c r="FG766"/>
      <c r="FH766"/>
      <c r="FI766"/>
      <c r="FJ766"/>
      <c r="FK766"/>
      <c r="FL766"/>
      <c r="FM766"/>
      <c r="FN766"/>
      <c r="FO766"/>
      <c r="FP766"/>
      <c r="FQ766"/>
      <c r="FR766"/>
      <c r="FS766"/>
      <c r="FT766"/>
      <c r="FU766"/>
      <c r="FV766"/>
      <c r="FW766"/>
      <c r="FX766"/>
      <c r="FY766"/>
      <c r="FZ766"/>
      <c r="GA766"/>
      <c r="GB766"/>
      <c r="GC766"/>
      <c r="GD766"/>
      <c r="GE766"/>
      <c r="GF766"/>
      <c r="GG766"/>
      <c r="GH766"/>
      <c r="GI766"/>
      <c r="GJ766"/>
      <c r="GK766"/>
      <c r="GL766"/>
      <c r="GM766"/>
      <c r="GN766"/>
      <c r="GO766"/>
      <c r="GP766"/>
      <c r="GQ766"/>
      <c r="GR766"/>
      <c r="GS766"/>
      <c r="GT766"/>
      <c r="GU766"/>
      <c r="GV766"/>
      <c r="GW766"/>
      <c r="GX766"/>
      <c r="GY766"/>
      <c r="GZ766"/>
      <c r="HA766"/>
      <c r="HB766"/>
      <c r="HC766"/>
      <c r="HD766"/>
      <c r="HE766"/>
      <c r="HF766"/>
      <c r="HG766"/>
      <c r="HH766"/>
      <c r="HI766"/>
      <c r="HJ766"/>
      <c r="HK766"/>
      <c r="HL766"/>
      <c r="HM766"/>
      <c r="HN766"/>
      <c r="HO766"/>
      <c r="HP766"/>
      <c r="HQ766"/>
      <c r="HR766"/>
      <c r="HS766"/>
      <c r="HT766"/>
      <c r="HU766"/>
      <c r="HV766"/>
      <c r="HW766"/>
      <c r="HX766"/>
      <c r="HY766"/>
      <c r="HZ766"/>
      <c r="IA766"/>
      <c r="IB766"/>
      <c r="IC766"/>
      <c r="ID766"/>
      <c r="IE766"/>
      <c r="IF766"/>
      <c r="IG766"/>
      <c r="IH766"/>
      <c r="II766"/>
      <c r="IJ766"/>
      <c r="IK766"/>
      <c r="IL766"/>
      <c r="IM766"/>
      <c r="IN766"/>
      <c r="IO766"/>
      <c r="IP766"/>
      <c r="IQ766"/>
      <c r="IR766"/>
      <c r="IS766"/>
      <c r="IT766"/>
      <c r="IU766"/>
      <c r="IV766"/>
    </row>
    <row r="767" spans="1:256" s="5" customFormat="1" hidden="1" outlineLevel="2">
      <c r="A767" s="20"/>
      <c r="B767" s="20"/>
      <c r="C767" s="38"/>
      <c r="D767" s="641" t="s">
        <v>71</v>
      </c>
      <c r="E767" s="287">
        <v>0</v>
      </c>
      <c r="F767" s="40"/>
      <c r="G767" s="168"/>
      <c r="H767" s="168"/>
      <c r="I767" s="168"/>
      <c r="J767" s="168"/>
      <c r="K767" s="168"/>
      <c r="L767" s="168"/>
      <c r="M767" s="168"/>
      <c r="N767" s="168"/>
      <c r="O767" s="168"/>
      <c r="P767" s="168"/>
      <c r="Q767" s="168"/>
      <c r="R767" s="168"/>
      <c r="S767" s="168"/>
      <c r="T767" s="168"/>
      <c r="U767" s="168"/>
      <c r="V767" s="168"/>
      <c r="W767" s="168"/>
      <c r="X767" s="168"/>
      <c r="Y767" s="168"/>
      <c r="Z767" s="168"/>
      <c r="AA767" s="168"/>
      <c r="AB767" s="168"/>
      <c r="AC767" s="168"/>
      <c r="AD767" s="168"/>
      <c r="AE767" s="168"/>
      <c r="AF767" s="168"/>
      <c r="AG767" s="168"/>
      <c r="AH767" s="168"/>
      <c r="AI767" s="168"/>
      <c r="AJ767" s="168"/>
      <c r="AK767" s="168"/>
      <c r="AL767" s="168"/>
      <c r="AM767" s="168"/>
      <c r="AN767" s="168"/>
      <c r="AO767" s="168"/>
      <c r="AP767" s="168"/>
      <c r="AQ767" s="168"/>
      <c r="AR767" s="168"/>
      <c r="AS767" s="168"/>
      <c r="AT767" s="168"/>
      <c r="AU767" s="168"/>
      <c r="AV767" s="168"/>
      <c r="AW767" s="168"/>
      <c r="AX767" s="168"/>
      <c r="AY767" s="168"/>
      <c r="AZ767" s="168"/>
      <c r="BA767" s="168"/>
      <c r="BB767" s="168"/>
      <c r="BC767" s="168"/>
      <c r="BD767" s="168"/>
      <c r="BE767" s="168"/>
      <c r="BF767" s="168"/>
      <c r="BG767" s="168"/>
      <c r="BH767" s="168"/>
      <c r="BI767" s="168"/>
      <c r="BJ767" s="20"/>
      <c r="BK767" s="20"/>
      <c r="BL767"/>
      <c r="BM767"/>
      <c r="BN767"/>
      <c r="BO767"/>
      <c r="BP767"/>
      <c r="BQ767"/>
      <c r="BR767"/>
      <c r="BS767"/>
      <c r="BT767"/>
      <c r="BU767"/>
      <c r="BV767"/>
      <c r="BW767"/>
      <c r="BX767"/>
      <c r="BY767"/>
      <c r="BZ767"/>
      <c r="CA767"/>
      <c r="CB767"/>
      <c r="CC767"/>
      <c r="CD767"/>
      <c r="CE767"/>
      <c r="CF767"/>
      <c r="CG767"/>
      <c r="CH767"/>
      <c r="CI767"/>
      <c r="CJ767"/>
      <c r="CK767"/>
      <c r="CL767"/>
      <c r="CM767"/>
      <c r="CN767"/>
      <c r="CO767"/>
      <c r="CP767"/>
      <c r="CQ767"/>
      <c r="CR767"/>
      <c r="CS767"/>
      <c r="CT767"/>
      <c r="CU767"/>
      <c r="CV767"/>
      <c r="CW767"/>
      <c r="CX767"/>
      <c r="CY767"/>
      <c r="CZ767"/>
      <c r="DA767"/>
      <c r="DB767"/>
      <c r="DC767"/>
      <c r="DD767"/>
      <c r="DE767"/>
      <c r="DF767"/>
      <c r="DG767"/>
      <c r="DH767"/>
      <c r="DI767"/>
      <c r="DJ767"/>
      <c r="DK767"/>
      <c r="DL767"/>
      <c r="DM767"/>
      <c r="DN767"/>
      <c r="DO767"/>
      <c r="DP767"/>
      <c r="DQ767"/>
      <c r="DR767"/>
      <c r="DS767"/>
      <c r="DT767"/>
      <c r="DU767"/>
      <c r="DV767"/>
      <c r="DW767"/>
      <c r="DX767"/>
      <c r="DY767"/>
      <c r="DZ767"/>
      <c r="EA767"/>
      <c r="EB767"/>
      <c r="EC767"/>
      <c r="ED767"/>
      <c r="EE767"/>
      <c r="EF767"/>
      <c r="EG767"/>
      <c r="EH767"/>
      <c r="EI767"/>
      <c r="EJ767"/>
      <c r="EK767"/>
      <c r="EL767"/>
      <c r="EM767"/>
      <c r="EN767"/>
      <c r="EO767"/>
      <c r="EP767"/>
      <c r="EQ767"/>
      <c r="ER767"/>
      <c r="ES767"/>
      <c r="ET767"/>
      <c r="EU767"/>
      <c r="EV767"/>
      <c r="EW767"/>
      <c r="EX767"/>
      <c r="EY767"/>
      <c r="EZ767"/>
      <c r="FA767"/>
      <c r="FB767"/>
      <c r="FC767"/>
      <c r="FD767"/>
      <c r="FE767"/>
      <c r="FF767"/>
      <c r="FG767"/>
      <c r="FH767"/>
      <c r="FI767"/>
      <c r="FJ767"/>
      <c r="FK767"/>
      <c r="FL767"/>
      <c r="FM767"/>
      <c r="FN767"/>
      <c r="FO767"/>
      <c r="FP767"/>
      <c r="FQ767"/>
      <c r="FR767"/>
      <c r="FS767"/>
      <c r="FT767"/>
      <c r="FU767"/>
      <c r="FV767"/>
      <c r="FW767"/>
      <c r="FX767"/>
      <c r="FY767"/>
      <c r="FZ767"/>
      <c r="GA767"/>
      <c r="GB767"/>
      <c r="GC767"/>
      <c r="GD767"/>
      <c r="GE767"/>
      <c r="GF767"/>
      <c r="GG767"/>
      <c r="GH767"/>
      <c r="GI767"/>
      <c r="GJ767"/>
      <c r="GK767"/>
      <c r="GL767"/>
      <c r="GM767"/>
      <c r="GN767"/>
      <c r="GO767"/>
      <c r="GP767"/>
      <c r="GQ767"/>
      <c r="GR767"/>
      <c r="GS767"/>
      <c r="GT767"/>
      <c r="GU767"/>
      <c r="GV767"/>
      <c r="GW767"/>
      <c r="GX767"/>
      <c r="GY767"/>
      <c r="GZ767"/>
      <c r="HA767"/>
      <c r="HB767"/>
      <c r="HC767"/>
      <c r="HD767"/>
      <c r="HE767"/>
      <c r="HF767"/>
      <c r="HG767"/>
      <c r="HH767"/>
      <c r="HI767"/>
      <c r="HJ767"/>
      <c r="HK767"/>
      <c r="HL767"/>
      <c r="HM767"/>
      <c r="HN767"/>
      <c r="HO767"/>
      <c r="HP767"/>
      <c r="HQ767"/>
      <c r="HR767"/>
      <c r="HS767"/>
      <c r="HT767"/>
      <c r="HU767"/>
      <c r="HV767"/>
      <c r="HW767"/>
      <c r="HX767"/>
      <c r="HY767"/>
      <c r="HZ767"/>
      <c r="IA767"/>
      <c r="IB767"/>
      <c r="IC767"/>
      <c r="ID767"/>
      <c r="IE767"/>
      <c r="IF767"/>
      <c r="IG767"/>
      <c r="IH767"/>
      <c r="II767"/>
      <c r="IJ767"/>
      <c r="IK767"/>
      <c r="IL767"/>
      <c r="IM767"/>
      <c r="IN767"/>
      <c r="IO767"/>
      <c r="IP767"/>
      <c r="IQ767"/>
      <c r="IR767"/>
      <c r="IS767"/>
      <c r="IT767"/>
      <c r="IU767"/>
      <c r="IV767"/>
    </row>
    <row r="768" spans="1:256" s="5" customFormat="1" hidden="1" outlineLevel="2">
      <c r="A768" s="20"/>
      <c r="B768" s="20"/>
      <c r="C768" s="38"/>
      <c r="D768" s="641"/>
      <c r="E768" s="287">
        <v>1</v>
      </c>
      <c r="F768" s="40"/>
      <c r="G768" s="312"/>
      <c r="H768" s="168">
        <f>IF(A23taxstdlife="n/a","n/a",IF(H$3&gt;(A23taxstdlife+$E768),((Input!$G$165+Input!$G$131)*$G$7)-SUM($G768:G768),((Input!$G$165+Input!$G$131)*$G$7)/A23taxstdlife))</f>
        <v>0</v>
      </c>
      <c r="I768" s="168">
        <f>IF(A23taxstdlife="n/a","n/a",IF(I$3&gt;(A23taxstdlife+$E768),((Input!$G$165+Input!$G$131)*$G$7)-SUM($G768:H768),((Input!$G$165+Input!$G$131)*$G$7)/A23taxstdlife))</f>
        <v>0</v>
      </c>
      <c r="J768" s="168">
        <f>IF(A23taxstdlife="n/a","n/a",IF(J$3&gt;(A23taxstdlife+$E768),((Input!$G$165+Input!$G$131)*$G$7)-SUM($G768:I768),((Input!$G$165+Input!$G$131)*$G$7)/A23taxstdlife))</f>
        <v>0</v>
      </c>
      <c r="K768" s="168">
        <f>IF(A23taxstdlife="n/a","n/a",IF(K$3&gt;(A23taxstdlife+$E768),((Input!$G$165+Input!$G$131)*$G$7)-SUM($G768:J768),((Input!$G$165+Input!$G$131)*$G$7)/A23taxstdlife))</f>
        <v>0</v>
      </c>
      <c r="L768" s="168">
        <f>IF(A23taxstdlife="n/a","n/a",IF(L$3&gt;(A23taxstdlife+$E768),((Input!$G$165+Input!$G$131)*$G$7)-SUM($G768:K768),((Input!$G$165+Input!$G$131)*$G$7)/A23taxstdlife))</f>
        <v>0</v>
      </c>
      <c r="M768" s="168">
        <f>IF(A23taxstdlife="n/a","n/a",IF(M$3&gt;(A23taxstdlife+$E768),((Input!$G$165+Input!$G$131)*$G$7)-SUM($G768:L768),((Input!$G$165+Input!$G$131)*$G$7)/A23taxstdlife))</f>
        <v>0</v>
      </c>
      <c r="N768" s="168">
        <f>IF(A23taxstdlife="n/a","n/a",IF(N$3&gt;(A23taxstdlife+$E768),((Input!$G$165+Input!$G$131)*$G$7)-SUM($G768:M768),((Input!$G$165+Input!$G$131)*$G$7)/A23taxstdlife))</f>
        <v>0</v>
      </c>
      <c r="O768" s="168">
        <f>IF(A23taxstdlife="n/a","n/a",IF(O$3&gt;(A23taxstdlife+$E768),((Input!$G$165+Input!$G$131)*$G$7)-SUM($G768:N768),((Input!$G$165+Input!$G$131)*$G$7)/A23taxstdlife))</f>
        <v>0</v>
      </c>
      <c r="P768" s="168">
        <f>IF(A23taxstdlife="n/a","n/a",IF(P$3&gt;(A23taxstdlife+$E768),((Input!$G$165+Input!$G$131)*$G$7)-SUM($G768:O768),((Input!$G$165+Input!$G$131)*$G$7)/A23taxstdlife))</f>
        <v>0</v>
      </c>
      <c r="Q768" s="168">
        <f>IF(A23taxstdlife="n/a","n/a",IF(Q$3&gt;(A23taxstdlife+$E768),((Input!$G$165+Input!$G$131)*$G$7)-SUM($G768:P768),((Input!$G$165+Input!$G$131)*$G$7)/A23taxstdlife))</f>
        <v>0</v>
      </c>
      <c r="R768" s="168">
        <f>IF(A23taxstdlife="n/a","n/a",IF(R$3&gt;(A23taxstdlife+$E768),((Input!$G$165+Input!$G$131)*$G$7)-SUM($G768:Q768),((Input!$G$165+Input!$G$131)*$G$7)/A23taxstdlife))</f>
        <v>0</v>
      </c>
      <c r="S768" s="168">
        <f>IF(A23taxstdlife="n/a","n/a",IF(S$3&gt;(A23taxstdlife+$E768),((Input!$G$165+Input!$G$131)*$G$7)-SUM($G768:R768),((Input!$G$165+Input!$G$131)*$G$7)/A23taxstdlife))</f>
        <v>0</v>
      </c>
      <c r="T768" s="168">
        <f>IF(A23taxstdlife="n/a","n/a",IF(T$3&gt;(A23taxstdlife+$E768),((Input!$G$165+Input!$G$131)*$G$7)-SUM($G768:S768),((Input!$G$165+Input!$G$131)*$G$7)/A23taxstdlife))</f>
        <v>0</v>
      </c>
      <c r="U768" s="168">
        <f>IF(A23taxstdlife="n/a","n/a",IF(U$3&gt;(A23taxstdlife+$E768),((Input!$G$165+Input!$G$131)*$G$7)-SUM($G768:T768),((Input!$G$165+Input!$G$131)*$G$7)/A23taxstdlife))</f>
        <v>0</v>
      </c>
      <c r="V768" s="168">
        <f>IF(A23taxstdlife="n/a","n/a",IF(V$3&gt;(A23taxstdlife+$E768),((Input!$G$165+Input!$G$131)*$G$7)-SUM($G768:U768),((Input!$G$165+Input!$G$131)*$G$7)/A23taxstdlife))</f>
        <v>0</v>
      </c>
      <c r="W768" s="168">
        <f>IF(A23taxstdlife="n/a","n/a",IF(W$3&gt;(A23taxstdlife+$E768),((Input!$G$165+Input!$G$131)*$G$7)-SUM($G768:V768),((Input!$G$165+Input!$G$131)*$G$7)/A23taxstdlife))</f>
        <v>0</v>
      </c>
      <c r="X768" s="168">
        <f>IF(A23taxstdlife="n/a","n/a",IF(X$3&gt;(A23taxstdlife+$E768),((Input!$G$165+Input!$G$131)*$G$7)-SUM($G768:W768),((Input!$G$165+Input!$G$131)*$G$7)/A23taxstdlife))</f>
        <v>0</v>
      </c>
      <c r="Y768" s="168">
        <f>IF(A23taxstdlife="n/a","n/a",IF(Y$3&gt;(A23taxstdlife+$E768),((Input!$G$165+Input!$G$131)*$G$7)-SUM($G768:X768),((Input!$G$165+Input!$G$131)*$G$7)/A23taxstdlife))</f>
        <v>0</v>
      </c>
      <c r="Z768" s="168">
        <f>IF(A23taxstdlife="n/a","n/a",IF(Z$3&gt;(A23taxstdlife+$E768),((Input!$G$165+Input!$G$131)*$G$7)-SUM($G768:Y768),((Input!$G$165+Input!$G$131)*$G$7)/A23taxstdlife))</f>
        <v>0</v>
      </c>
      <c r="AA768" s="168">
        <f>IF(A23taxstdlife="n/a","n/a",IF(AA$3&gt;(A23taxstdlife+$E768),((Input!$G$165+Input!$G$131)*$G$7)-SUM($G768:Z768),((Input!$G$165+Input!$G$131)*$G$7)/A23taxstdlife))</f>
        <v>0</v>
      </c>
      <c r="AB768" s="168">
        <f>IF(A23taxstdlife="n/a","n/a",IF(AB$3&gt;(A23taxstdlife+$E768),((Input!$G$165+Input!$G$131)*$G$7)-SUM($G768:AA768),((Input!$G$165+Input!$G$131)*$G$7)/A23taxstdlife))</f>
        <v>0</v>
      </c>
      <c r="AC768" s="168">
        <f>IF(A23taxstdlife="n/a","n/a",IF(AC$3&gt;(A23taxstdlife+$E768),((Input!$G$165+Input!$G$131)*$G$7)-SUM($G768:AB768),((Input!$G$165+Input!$G$131)*$G$7)/A23taxstdlife))</f>
        <v>0</v>
      </c>
      <c r="AD768" s="168">
        <f>IF(A23taxstdlife="n/a","n/a",IF(AD$3&gt;(A23taxstdlife+$E768),((Input!$G$165+Input!$G$131)*$G$7)-SUM($G768:AC768),((Input!$G$165+Input!$G$131)*$G$7)/A23taxstdlife))</f>
        <v>0</v>
      </c>
      <c r="AE768" s="168">
        <f>IF(A23taxstdlife="n/a","n/a",IF(AE$3&gt;(A23taxstdlife+$E768),((Input!$G$165+Input!$G$131)*$G$7)-SUM($G768:AD768),((Input!$G$165+Input!$G$131)*$G$7)/A23taxstdlife))</f>
        <v>0</v>
      </c>
      <c r="AF768" s="168">
        <f>IF(A23taxstdlife="n/a","n/a",IF(AF$3&gt;(A23taxstdlife+$E768),((Input!$G$165+Input!$G$131)*$G$7)-SUM($G768:AE768),((Input!$G$165+Input!$G$131)*$G$7)/A23taxstdlife))</f>
        <v>0</v>
      </c>
      <c r="AG768" s="168">
        <f>IF(A23taxstdlife="n/a","n/a",IF(AG$3&gt;(A23taxstdlife+$E768),((Input!$G$165+Input!$G$131)*$G$7)-SUM($G768:AF768),((Input!$G$165+Input!$G$131)*$G$7)/A23taxstdlife))</f>
        <v>0</v>
      </c>
      <c r="AH768" s="168">
        <f>IF(A23taxstdlife="n/a","n/a",IF(AH$3&gt;(A23taxstdlife+$E768),((Input!$G$165+Input!$G$131)*$G$7)-SUM($G768:AG768),((Input!$G$165+Input!$G$131)*$G$7)/A23taxstdlife))</f>
        <v>0</v>
      </c>
      <c r="AI768" s="168">
        <f>IF(A23taxstdlife="n/a","n/a",IF(AI$3&gt;(A23taxstdlife+$E768),((Input!$G$165+Input!$G$131)*$G$7)-SUM($G768:AH768),((Input!$G$165+Input!$G$131)*$G$7)/A23taxstdlife))</f>
        <v>0</v>
      </c>
      <c r="AJ768" s="168">
        <f>IF(A23taxstdlife="n/a","n/a",IF(AJ$3&gt;(A23taxstdlife+$E768),((Input!$G$165+Input!$G$131)*$G$7)-SUM($G768:AI768),((Input!$G$165+Input!$G$131)*$G$7)/A23taxstdlife))</f>
        <v>0</v>
      </c>
      <c r="AK768" s="168">
        <f>IF(A23taxstdlife="n/a","n/a",IF(AK$3&gt;(A23taxstdlife+$E768),((Input!$G$165+Input!$G$131)*$G$7)-SUM($G768:AJ768),((Input!$G$165+Input!$G$131)*$G$7)/A23taxstdlife))</f>
        <v>0</v>
      </c>
      <c r="AL768" s="168">
        <f>IF(A23taxstdlife="n/a","n/a",IF(AL$3&gt;(A23taxstdlife+$E768),((Input!$G$165+Input!$G$131)*$G$7)-SUM($G768:AK768),((Input!$G$165+Input!$G$131)*$G$7)/A23taxstdlife))</f>
        <v>0</v>
      </c>
      <c r="AM768" s="168">
        <f>IF(A23taxstdlife="n/a","n/a",IF(AM$3&gt;(A23taxstdlife+$E768),((Input!$G$165+Input!$G$131)*$G$7)-SUM($G768:AL768),((Input!$G$165+Input!$G$131)*$G$7)/A23taxstdlife))</f>
        <v>0</v>
      </c>
      <c r="AN768" s="168">
        <f>IF(A23taxstdlife="n/a","n/a",IF(AN$3&gt;(A23taxstdlife+$E768),((Input!$G$165+Input!$G$131)*$G$7)-SUM($G768:AM768),((Input!$G$165+Input!$G$131)*$G$7)/A23taxstdlife))</f>
        <v>0</v>
      </c>
      <c r="AO768" s="168">
        <f>IF(A23taxstdlife="n/a","n/a",IF(AO$3&gt;(A23taxstdlife+$E768),((Input!$G$165+Input!$G$131)*$G$7)-SUM($G768:AN768),((Input!$G$165+Input!$G$131)*$G$7)/A23taxstdlife))</f>
        <v>0</v>
      </c>
      <c r="AP768" s="168">
        <f>IF(A23taxstdlife="n/a","n/a",IF(AP$3&gt;(A23taxstdlife+$E768),((Input!$G$165+Input!$G$131)*$G$7)-SUM($G768:AO768),((Input!$G$165+Input!$G$131)*$G$7)/A23taxstdlife))</f>
        <v>0</v>
      </c>
      <c r="AQ768" s="168">
        <f>IF(A23taxstdlife="n/a","n/a",IF(AQ$3&gt;(A23taxstdlife+$E768),((Input!$G$165+Input!$G$131)*$G$7)-SUM($G768:AP768),((Input!$G$165+Input!$G$131)*$G$7)/A23taxstdlife))</f>
        <v>0</v>
      </c>
      <c r="AR768" s="168">
        <f>IF(A23taxstdlife="n/a","n/a",IF(AR$3&gt;(A23taxstdlife+$E768),((Input!$G$165+Input!$G$131)*$G$7)-SUM($G768:AQ768),((Input!$G$165+Input!$G$131)*$G$7)/A23taxstdlife))</f>
        <v>0</v>
      </c>
      <c r="AS768" s="168">
        <f>IF(A23taxstdlife="n/a","n/a",IF(AS$3&gt;(A23taxstdlife+$E768),((Input!$G$165+Input!$G$131)*$G$7)-SUM($G768:AR768),((Input!$G$165+Input!$G$131)*$G$7)/A23taxstdlife))</f>
        <v>0</v>
      </c>
      <c r="AT768" s="168">
        <f>IF(A23taxstdlife="n/a","n/a",IF(AT$3&gt;(A23taxstdlife+$E768),((Input!$G$165+Input!$G$131)*$G$7)-SUM($G768:AS768),((Input!$G$165+Input!$G$131)*$G$7)/A23taxstdlife))</f>
        <v>0</v>
      </c>
      <c r="AU768" s="168">
        <f>IF(A23taxstdlife="n/a","n/a",IF(AU$3&gt;(A23taxstdlife+$E768),((Input!$G$165+Input!$G$131)*$G$7)-SUM($G768:AT768),((Input!$G$165+Input!$G$131)*$G$7)/A23taxstdlife))</f>
        <v>0</v>
      </c>
      <c r="AV768" s="168">
        <f>IF(A23taxstdlife="n/a","n/a",IF(AV$3&gt;(A23taxstdlife+$E768),((Input!$G$165+Input!$G$131)*$G$7)-SUM($G768:AU768),((Input!$G$165+Input!$G$131)*$G$7)/A23taxstdlife))</f>
        <v>0</v>
      </c>
      <c r="AW768" s="168">
        <f>IF(A23taxstdlife="n/a","n/a",IF(AW$3&gt;(A23taxstdlife+$E768),((Input!$G$165+Input!$G$131)*$G$7)-SUM($G768:AV768),((Input!$G$165+Input!$G$131)*$G$7)/A23taxstdlife))</f>
        <v>0</v>
      </c>
      <c r="AX768" s="168">
        <f>IF(A23taxstdlife="n/a","n/a",IF(AX$3&gt;(A23taxstdlife+$E768),((Input!$G$165+Input!$G$131)*$G$7)-SUM($G768:AW768),((Input!$G$165+Input!$G$131)*$G$7)/A23taxstdlife))</f>
        <v>0</v>
      </c>
      <c r="AY768" s="168">
        <f>IF(A23taxstdlife="n/a","n/a",IF(AY$3&gt;(A23taxstdlife+$E768),((Input!$G$165+Input!$G$131)*$G$7)-SUM($G768:AX768),((Input!$G$165+Input!$G$131)*$G$7)/A23taxstdlife))</f>
        <v>0</v>
      </c>
      <c r="AZ768" s="168">
        <f>IF(A23taxstdlife="n/a","n/a",IF(AZ$3&gt;(A23taxstdlife+$E768),((Input!$G$165+Input!$G$131)*$G$7)-SUM($G768:AY768),((Input!$G$165+Input!$G$131)*$G$7)/A23taxstdlife))</f>
        <v>0</v>
      </c>
      <c r="BA768" s="168">
        <f>IF(A23taxstdlife="n/a","n/a",IF(BA$3&gt;(A23taxstdlife+$E768),((Input!$G$165+Input!$G$131)*$G$7)-SUM($G768:AZ768),((Input!$G$165+Input!$G$131)*$G$7)/A23taxstdlife))</f>
        <v>0</v>
      </c>
      <c r="BB768" s="168">
        <f>IF(A23taxstdlife="n/a","n/a",IF(BB$3&gt;(A23taxstdlife+$E768),((Input!$G$165+Input!$G$131)*$G$7)-SUM($G768:BA768),((Input!$G$165+Input!$G$131)*$G$7)/A23taxstdlife))</f>
        <v>0</v>
      </c>
      <c r="BC768" s="168">
        <f>IF(A23taxstdlife="n/a","n/a",IF(BC$3&gt;(A23taxstdlife+$E768),((Input!$G$165+Input!$G$131)*$G$7)-SUM($G768:BB768),((Input!$G$165+Input!$G$131)*$G$7)/A23taxstdlife))</f>
        <v>0</v>
      </c>
      <c r="BD768" s="168">
        <f>IF(A23taxstdlife="n/a","n/a",IF(BD$3&gt;(A23taxstdlife+$E768),((Input!$G$165+Input!$G$131)*$G$7)-SUM($G768:BC768),((Input!$G$165+Input!$G$131)*$G$7)/A23taxstdlife))</f>
        <v>0</v>
      </c>
      <c r="BE768" s="168">
        <f>IF(A23taxstdlife="n/a","n/a",IF(BE$3&gt;(A23taxstdlife+$E768),((Input!$G$165+Input!$G$131)*$G$7)-SUM($G768:BD768),((Input!$G$165+Input!$G$131)*$G$7)/A23taxstdlife))</f>
        <v>0</v>
      </c>
      <c r="BF768" s="168">
        <f>IF(A23taxstdlife="n/a","n/a",IF(BF$3&gt;(A23taxstdlife+$E768),((Input!$G$165+Input!$G$131)*$G$7)-SUM($G768:BE768),((Input!$G$165+Input!$G$131)*$G$7)/A23taxstdlife))</f>
        <v>0</v>
      </c>
      <c r="BG768" s="168">
        <f>IF(A23taxstdlife="n/a","n/a",IF(BG$3&gt;(A23taxstdlife+$E768),((Input!$G$165+Input!$G$131)*$G$7)-SUM($G768:BF768),((Input!$G$165+Input!$G$131)*$G$7)/A23taxstdlife))</f>
        <v>0</v>
      </c>
      <c r="BH768" s="168">
        <f>IF(A23taxstdlife="n/a","n/a",IF(BH$3&gt;(A23taxstdlife+$E768),((Input!$G$165+Input!$G$131)*$G$7)-SUM($G768:BG768),((Input!$G$165+Input!$G$131)*$G$7)/A23taxstdlife))</f>
        <v>0</v>
      </c>
      <c r="BI768" s="168">
        <f>IF(A23taxstdlife="n/a","n/a",IF(BI$3&gt;(A23taxstdlife+$E768),((Input!$G$165+Input!$G$131)*$G$7)-SUM($G768:BH768),((Input!$G$165+Input!$G$131)*$G$7)/A23taxstdlife))</f>
        <v>0</v>
      </c>
      <c r="BJ768" s="20"/>
      <c r="BK768" s="20"/>
      <c r="BL768"/>
      <c r="BM768"/>
      <c r="BN768"/>
      <c r="BO768"/>
      <c r="BP768"/>
      <c r="BQ768"/>
      <c r="BR768"/>
      <c r="BS768"/>
      <c r="BT768"/>
      <c r="BU768"/>
      <c r="BV768"/>
      <c r="BW768"/>
      <c r="BX768"/>
      <c r="BY768"/>
      <c r="BZ768"/>
      <c r="CA768"/>
      <c r="CB768"/>
      <c r="CC768"/>
      <c r="CD768"/>
      <c r="CE768"/>
      <c r="CF768"/>
      <c r="CG768"/>
      <c r="CH768"/>
      <c r="CI768"/>
      <c r="CJ768"/>
      <c r="CK768"/>
      <c r="CL768"/>
      <c r="CM768"/>
      <c r="CN768"/>
      <c r="CO768"/>
      <c r="CP768"/>
      <c r="CQ768"/>
      <c r="CR768"/>
      <c r="CS768"/>
      <c r="CT768"/>
      <c r="CU768"/>
      <c r="CV768"/>
      <c r="CW768"/>
      <c r="CX768"/>
      <c r="CY768"/>
      <c r="CZ768"/>
      <c r="DA768"/>
      <c r="DB768"/>
      <c r="DC768"/>
      <c r="DD768"/>
      <c r="DE768"/>
      <c r="DF768"/>
      <c r="DG768"/>
      <c r="DH768"/>
      <c r="DI768"/>
      <c r="DJ768"/>
      <c r="DK768"/>
      <c r="DL768"/>
      <c r="DM768"/>
      <c r="DN768"/>
      <c r="DO768"/>
      <c r="DP768"/>
      <c r="DQ768"/>
      <c r="DR768"/>
      <c r="DS768"/>
      <c r="DT768"/>
      <c r="DU768"/>
      <c r="DV768"/>
      <c r="DW768"/>
      <c r="DX768"/>
      <c r="DY768"/>
      <c r="DZ768"/>
      <c r="EA768"/>
      <c r="EB768"/>
      <c r="EC768"/>
      <c r="ED768"/>
      <c r="EE768"/>
      <c r="EF768"/>
      <c r="EG768"/>
      <c r="EH768"/>
      <c r="EI768"/>
      <c r="EJ768"/>
      <c r="EK768"/>
      <c r="EL768"/>
      <c r="EM768"/>
      <c r="EN768"/>
      <c r="EO768"/>
      <c r="EP768"/>
      <c r="EQ768"/>
      <c r="ER768"/>
      <c r="ES768"/>
      <c r="ET768"/>
      <c r="EU768"/>
      <c r="EV768"/>
      <c r="EW768"/>
      <c r="EX768"/>
      <c r="EY768"/>
      <c r="EZ768"/>
      <c r="FA768"/>
      <c r="FB768"/>
      <c r="FC768"/>
      <c r="FD768"/>
      <c r="FE768"/>
      <c r="FF768"/>
      <c r="FG768"/>
      <c r="FH768"/>
      <c r="FI768"/>
      <c r="FJ768"/>
      <c r="FK768"/>
      <c r="FL768"/>
      <c r="FM768"/>
      <c r="FN768"/>
      <c r="FO768"/>
      <c r="FP768"/>
      <c r="FQ768"/>
      <c r="FR768"/>
      <c r="FS768"/>
      <c r="FT768"/>
      <c r="FU768"/>
      <c r="FV768"/>
      <c r="FW768"/>
      <c r="FX768"/>
      <c r="FY768"/>
      <c r="FZ768"/>
      <c r="GA768"/>
      <c r="GB768"/>
      <c r="GC768"/>
      <c r="GD768"/>
      <c r="GE768"/>
      <c r="GF768"/>
      <c r="GG768"/>
      <c r="GH768"/>
      <c r="GI768"/>
      <c r="GJ768"/>
      <c r="GK768"/>
      <c r="GL768"/>
      <c r="GM768"/>
      <c r="GN768"/>
      <c r="GO768"/>
      <c r="GP768"/>
      <c r="GQ768"/>
      <c r="GR768"/>
      <c r="GS768"/>
      <c r="GT768"/>
      <c r="GU768"/>
      <c r="GV768"/>
      <c r="GW768"/>
      <c r="GX768"/>
      <c r="GY768"/>
      <c r="GZ768"/>
      <c r="HA768"/>
      <c r="HB768"/>
      <c r="HC768"/>
      <c r="HD768"/>
      <c r="HE768"/>
      <c r="HF768"/>
      <c r="HG768"/>
      <c r="HH768"/>
      <c r="HI768"/>
      <c r="HJ768"/>
      <c r="HK768"/>
      <c r="HL768"/>
      <c r="HM768"/>
      <c r="HN768"/>
      <c r="HO768"/>
      <c r="HP768"/>
      <c r="HQ768"/>
      <c r="HR768"/>
      <c r="HS768"/>
      <c r="HT768"/>
      <c r="HU768"/>
      <c r="HV768"/>
      <c r="HW768"/>
      <c r="HX768"/>
      <c r="HY768"/>
      <c r="HZ768"/>
      <c r="IA768"/>
      <c r="IB768"/>
      <c r="IC768"/>
      <c r="ID768"/>
      <c r="IE768"/>
      <c r="IF768"/>
      <c r="IG768"/>
      <c r="IH768"/>
      <c r="II768"/>
      <c r="IJ768"/>
      <c r="IK768"/>
      <c r="IL768"/>
      <c r="IM768"/>
      <c r="IN768"/>
      <c r="IO768"/>
      <c r="IP768"/>
      <c r="IQ768"/>
      <c r="IR768"/>
      <c r="IS768"/>
      <c r="IT768"/>
      <c r="IU768"/>
      <c r="IV768"/>
    </row>
    <row r="769" spans="1:256" s="5" customFormat="1" hidden="1" outlineLevel="2">
      <c r="A769" s="20"/>
      <c r="B769" s="20"/>
      <c r="C769" s="38"/>
      <c r="D769" s="641"/>
      <c r="E769" s="287">
        <v>2</v>
      </c>
      <c r="F769" s="40"/>
      <c r="G769" s="313"/>
      <c r="H769" s="314"/>
      <c r="I769" s="168">
        <f>IF(A23taxstdlife="n/a","n/a",IF(I$3&gt;(A23taxstdlife+$E769),((Input!$H$165+Input!$H$131)*$H$7)-SUM($H769:H769),((Input!$H$165+Input!$H$131)*$H$7)/A23taxstdlife))</f>
        <v>0</v>
      </c>
      <c r="J769" s="168">
        <f>IF(A23taxstdlife="n/a","n/a",IF(J$3&gt;(A23taxstdlife+$E769),((Input!$H$165+Input!$H$131)*$H$7)-SUM($H769:I769),((Input!$H$165+Input!$H$131)*$H$7)/A23taxstdlife))</f>
        <v>0</v>
      </c>
      <c r="K769" s="168">
        <f>IF(A23taxstdlife="n/a","n/a",IF(K$3&gt;(A23taxstdlife+$E769),((Input!$H$165+Input!$H$131)*$H$7)-SUM($H769:J769),((Input!$H$165+Input!$H$131)*$H$7)/A23taxstdlife))</f>
        <v>0</v>
      </c>
      <c r="L769" s="168">
        <f>IF(A23taxstdlife="n/a","n/a",IF(L$3&gt;(A23taxstdlife+$E769),((Input!$H$165+Input!$H$131)*$H$7)-SUM($H769:K769),((Input!$H$165+Input!$H$131)*$H$7)/A23taxstdlife))</f>
        <v>0</v>
      </c>
      <c r="M769" s="168">
        <f>IF(A23taxstdlife="n/a","n/a",IF(M$3&gt;(A23taxstdlife+$E769),((Input!$H$165+Input!$H$131)*$H$7)-SUM($H769:L769),((Input!$H$165+Input!$H$131)*$H$7)/A23taxstdlife))</f>
        <v>0</v>
      </c>
      <c r="N769" s="168">
        <f>IF(A23taxstdlife="n/a","n/a",IF(N$3&gt;(A23taxstdlife+$E769),((Input!$H$165+Input!$H$131)*$H$7)-SUM($H769:M769),((Input!$H$165+Input!$H$131)*$H$7)/A23taxstdlife))</f>
        <v>0</v>
      </c>
      <c r="O769" s="168">
        <f>IF(A23taxstdlife="n/a","n/a",IF(O$3&gt;(A23taxstdlife+$E769),((Input!$H$165+Input!$H$131)*$H$7)-SUM($H769:N769),((Input!$H$165+Input!$H$131)*$H$7)/A23taxstdlife))</f>
        <v>0</v>
      </c>
      <c r="P769" s="168">
        <f>IF(A23taxstdlife="n/a","n/a",IF(P$3&gt;(A23taxstdlife+$E769),((Input!$H$165+Input!$H$131)*$H$7)-SUM($H769:O769),((Input!$H$165+Input!$H$131)*$H$7)/A23taxstdlife))</f>
        <v>0</v>
      </c>
      <c r="Q769" s="168">
        <f>IF(A23taxstdlife="n/a","n/a",IF(Q$3&gt;(A23taxstdlife+$E769),((Input!$H$165+Input!$H$131)*$H$7)-SUM($H769:P769),((Input!$H$165+Input!$H$131)*$H$7)/A23taxstdlife))</f>
        <v>0</v>
      </c>
      <c r="R769" s="168">
        <f>IF(A23taxstdlife="n/a","n/a",IF(R$3&gt;(A23taxstdlife+$E769),((Input!$H$165+Input!$H$131)*$H$7)-SUM($H769:Q769),((Input!$H$165+Input!$H$131)*$H$7)/A23taxstdlife))</f>
        <v>0</v>
      </c>
      <c r="S769" s="168">
        <f>IF(A23taxstdlife="n/a","n/a",IF(S$3&gt;(A23taxstdlife+$E769),((Input!$H$165+Input!$H$131)*$H$7)-SUM($H769:R769),((Input!$H$165+Input!$H$131)*$H$7)/A23taxstdlife))</f>
        <v>0</v>
      </c>
      <c r="T769" s="168">
        <f>IF(A23taxstdlife="n/a","n/a",IF(T$3&gt;(A23taxstdlife+$E769),((Input!$H$165+Input!$H$131)*$H$7)-SUM($H769:S769),((Input!$H$165+Input!$H$131)*$H$7)/A23taxstdlife))</f>
        <v>0</v>
      </c>
      <c r="U769" s="168">
        <f>IF(A23taxstdlife="n/a","n/a",IF(U$3&gt;(A23taxstdlife+$E769),((Input!$H$165+Input!$H$131)*$H$7)-SUM($H769:T769),((Input!$H$165+Input!$H$131)*$H$7)/A23taxstdlife))</f>
        <v>0</v>
      </c>
      <c r="V769" s="168">
        <f>IF(A23taxstdlife="n/a","n/a",IF(V$3&gt;(A23taxstdlife+$E769),((Input!$H$165+Input!$H$131)*$H$7)-SUM($H769:U769),((Input!$H$165+Input!$H$131)*$H$7)/A23taxstdlife))</f>
        <v>0</v>
      </c>
      <c r="W769" s="168">
        <f>IF(A23taxstdlife="n/a","n/a",IF(W$3&gt;(A23taxstdlife+$E769),((Input!$H$165+Input!$H$131)*$H$7)-SUM($H769:V769),((Input!$H$165+Input!$H$131)*$H$7)/A23taxstdlife))</f>
        <v>0</v>
      </c>
      <c r="X769" s="168">
        <f>IF(A23taxstdlife="n/a","n/a",IF(X$3&gt;(A23taxstdlife+$E769),((Input!$H$165+Input!$H$131)*$H$7)-SUM($H769:W769),((Input!$H$165+Input!$H$131)*$H$7)/A23taxstdlife))</f>
        <v>0</v>
      </c>
      <c r="Y769" s="168">
        <f>IF(A23taxstdlife="n/a","n/a",IF(Y$3&gt;(A23taxstdlife+$E769),((Input!$H$165+Input!$H$131)*$H$7)-SUM($H769:X769),((Input!$H$165+Input!$H$131)*$H$7)/A23taxstdlife))</f>
        <v>0</v>
      </c>
      <c r="Z769" s="168">
        <f>IF(A23taxstdlife="n/a","n/a",IF(Z$3&gt;(A23taxstdlife+$E769),((Input!$H$165+Input!$H$131)*$H$7)-SUM($H769:Y769),((Input!$H$165+Input!$H$131)*$H$7)/A23taxstdlife))</f>
        <v>0</v>
      </c>
      <c r="AA769" s="168">
        <f>IF(A23taxstdlife="n/a","n/a",IF(AA$3&gt;(A23taxstdlife+$E769),((Input!$H$165+Input!$H$131)*$H$7)-SUM($H769:Z769),((Input!$H$165+Input!$H$131)*$H$7)/A23taxstdlife))</f>
        <v>0</v>
      </c>
      <c r="AB769" s="168">
        <f>IF(A23taxstdlife="n/a","n/a",IF(AB$3&gt;(A23taxstdlife+$E769),((Input!$H$165+Input!$H$131)*$H$7)-SUM($H769:AA769),((Input!$H$165+Input!$H$131)*$H$7)/A23taxstdlife))</f>
        <v>0</v>
      </c>
      <c r="AC769" s="168">
        <f>IF(A23taxstdlife="n/a","n/a",IF(AC$3&gt;(A23taxstdlife+$E769),((Input!$H$165+Input!$H$131)*$H$7)-SUM($H769:AB769),((Input!$H$165+Input!$H$131)*$H$7)/A23taxstdlife))</f>
        <v>0</v>
      </c>
      <c r="AD769" s="168">
        <f>IF(A23taxstdlife="n/a","n/a",IF(AD$3&gt;(A23taxstdlife+$E769),((Input!$H$165+Input!$H$131)*$H$7)-SUM($H769:AC769),((Input!$H$165+Input!$H$131)*$H$7)/A23taxstdlife))</f>
        <v>0</v>
      </c>
      <c r="AE769" s="168">
        <f>IF(A23taxstdlife="n/a","n/a",IF(AE$3&gt;(A23taxstdlife+$E769),((Input!$H$165+Input!$H$131)*$H$7)-SUM($H769:AD769),((Input!$H$165+Input!$H$131)*$H$7)/A23taxstdlife))</f>
        <v>0</v>
      </c>
      <c r="AF769" s="168">
        <f>IF(A23taxstdlife="n/a","n/a",IF(AF$3&gt;(A23taxstdlife+$E769),((Input!$H$165+Input!$H$131)*$H$7)-SUM($H769:AE769),((Input!$H$165+Input!$H$131)*$H$7)/A23taxstdlife))</f>
        <v>0</v>
      </c>
      <c r="AG769" s="168">
        <f>IF(A23taxstdlife="n/a","n/a",IF(AG$3&gt;(A23taxstdlife+$E769),((Input!$H$165+Input!$H$131)*$H$7)-SUM($H769:AF769),((Input!$H$165+Input!$H$131)*$H$7)/A23taxstdlife))</f>
        <v>0</v>
      </c>
      <c r="AH769" s="168">
        <f>IF(A23taxstdlife="n/a","n/a",IF(AH$3&gt;(A23taxstdlife+$E769),((Input!$H$165+Input!$H$131)*$H$7)-SUM($H769:AG769),((Input!$H$165+Input!$H$131)*$H$7)/A23taxstdlife))</f>
        <v>0</v>
      </c>
      <c r="AI769" s="168">
        <f>IF(A23taxstdlife="n/a","n/a",IF(AI$3&gt;(A23taxstdlife+$E769),((Input!$H$165+Input!$H$131)*$H$7)-SUM($H769:AH769),((Input!$H$165+Input!$H$131)*$H$7)/A23taxstdlife))</f>
        <v>0</v>
      </c>
      <c r="AJ769" s="168">
        <f>IF(A23taxstdlife="n/a","n/a",IF(AJ$3&gt;(A23taxstdlife+$E769),((Input!$H$165+Input!$H$131)*$H$7)-SUM($H769:AI769),((Input!$H$165+Input!$H$131)*$H$7)/A23taxstdlife))</f>
        <v>0</v>
      </c>
      <c r="AK769" s="168">
        <f>IF(A23taxstdlife="n/a","n/a",IF(AK$3&gt;(A23taxstdlife+$E769),((Input!$H$165+Input!$H$131)*$H$7)-SUM($H769:AJ769),((Input!$H$165+Input!$H$131)*$H$7)/A23taxstdlife))</f>
        <v>0</v>
      </c>
      <c r="AL769" s="168">
        <f>IF(A23taxstdlife="n/a","n/a",IF(AL$3&gt;(A23taxstdlife+$E769),((Input!$H$165+Input!$H$131)*$H$7)-SUM($H769:AK769),((Input!$H$165+Input!$H$131)*$H$7)/A23taxstdlife))</f>
        <v>0</v>
      </c>
      <c r="AM769" s="168">
        <f>IF(A23taxstdlife="n/a","n/a",IF(AM$3&gt;(A23taxstdlife+$E769),((Input!$H$165+Input!$H$131)*$H$7)-SUM($H769:AL769),((Input!$H$165+Input!$H$131)*$H$7)/A23taxstdlife))</f>
        <v>0</v>
      </c>
      <c r="AN769" s="168">
        <f>IF(A23taxstdlife="n/a","n/a",IF(AN$3&gt;(A23taxstdlife+$E769),((Input!$H$165+Input!$H$131)*$H$7)-SUM($H769:AM769),((Input!$H$165+Input!$H$131)*$H$7)/A23taxstdlife))</f>
        <v>0</v>
      </c>
      <c r="AO769" s="168">
        <f>IF(A23taxstdlife="n/a","n/a",IF(AO$3&gt;(A23taxstdlife+$E769),((Input!$H$165+Input!$H$131)*$H$7)-SUM($H769:AN769),((Input!$H$165+Input!$H$131)*$H$7)/A23taxstdlife))</f>
        <v>0</v>
      </c>
      <c r="AP769" s="168">
        <f>IF(A23taxstdlife="n/a","n/a",IF(AP$3&gt;(A23taxstdlife+$E769),((Input!$H$165+Input!$H$131)*$H$7)-SUM($H769:AO769),((Input!$H$165+Input!$H$131)*$H$7)/A23taxstdlife))</f>
        <v>0</v>
      </c>
      <c r="AQ769" s="168">
        <f>IF(A23taxstdlife="n/a","n/a",IF(AQ$3&gt;(A23taxstdlife+$E769),((Input!$H$165+Input!$H$131)*$H$7)-SUM($H769:AP769),((Input!$H$165+Input!$H$131)*$H$7)/A23taxstdlife))</f>
        <v>0</v>
      </c>
      <c r="AR769" s="168">
        <f>IF(A23taxstdlife="n/a","n/a",IF(AR$3&gt;(A23taxstdlife+$E769),((Input!$H$165+Input!$H$131)*$H$7)-SUM($H769:AQ769),((Input!$H$165+Input!$H$131)*$H$7)/A23taxstdlife))</f>
        <v>0</v>
      </c>
      <c r="AS769" s="168">
        <f>IF(A23taxstdlife="n/a","n/a",IF(AS$3&gt;(A23taxstdlife+$E769),((Input!$H$165+Input!$H$131)*$H$7)-SUM($H769:AR769),((Input!$H$165+Input!$H$131)*$H$7)/A23taxstdlife))</f>
        <v>0</v>
      </c>
      <c r="AT769" s="168">
        <f>IF(A23taxstdlife="n/a","n/a",IF(AT$3&gt;(A23taxstdlife+$E769),((Input!$H$165+Input!$H$131)*$H$7)-SUM($H769:AS769),((Input!$H$165+Input!$H$131)*$H$7)/A23taxstdlife))</f>
        <v>0</v>
      </c>
      <c r="AU769" s="168">
        <f>IF(A23taxstdlife="n/a","n/a",IF(AU$3&gt;(A23taxstdlife+$E769),((Input!$H$165+Input!$H$131)*$H$7)-SUM($H769:AT769),((Input!$H$165+Input!$H$131)*$H$7)/A23taxstdlife))</f>
        <v>0</v>
      </c>
      <c r="AV769" s="168">
        <f>IF(A23taxstdlife="n/a","n/a",IF(AV$3&gt;(A23taxstdlife+$E769),((Input!$H$165+Input!$H$131)*$H$7)-SUM($H769:AU769),((Input!$H$165+Input!$H$131)*$H$7)/A23taxstdlife))</f>
        <v>0</v>
      </c>
      <c r="AW769" s="168">
        <f>IF(A23taxstdlife="n/a","n/a",IF(AW$3&gt;(A23taxstdlife+$E769),((Input!$H$165+Input!$H$131)*$H$7)-SUM($H769:AV769),((Input!$H$165+Input!$H$131)*$H$7)/A23taxstdlife))</f>
        <v>0</v>
      </c>
      <c r="AX769" s="168">
        <f>IF(A23taxstdlife="n/a","n/a",IF(AX$3&gt;(A23taxstdlife+$E769),((Input!$H$165+Input!$H$131)*$H$7)-SUM($H769:AW769),((Input!$H$165+Input!$H$131)*$H$7)/A23taxstdlife))</f>
        <v>0</v>
      </c>
      <c r="AY769" s="168">
        <f>IF(A23taxstdlife="n/a","n/a",IF(AY$3&gt;(A23taxstdlife+$E769),((Input!$H$165+Input!$H$131)*$H$7)-SUM($H769:AX769),((Input!$H$165+Input!$H$131)*$H$7)/A23taxstdlife))</f>
        <v>0</v>
      </c>
      <c r="AZ769" s="168">
        <f>IF(A23taxstdlife="n/a","n/a",IF(AZ$3&gt;(A23taxstdlife+$E769),((Input!$H$165+Input!$H$131)*$H$7)-SUM($H769:AY769),((Input!$H$165+Input!$H$131)*$H$7)/A23taxstdlife))</f>
        <v>0</v>
      </c>
      <c r="BA769" s="168">
        <f>IF(A23taxstdlife="n/a","n/a",IF(BA$3&gt;(A23taxstdlife+$E769),((Input!$H$165+Input!$H$131)*$H$7)-SUM($H769:AZ769),((Input!$H$165+Input!$H$131)*$H$7)/A23taxstdlife))</f>
        <v>0</v>
      </c>
      <c r="BB769" s="168">
        <f>IF(A23taxstdlife="n/a","n/a",IF(BB$3&gt;(A23taxstdlife+$E769),((Input!$H$165+Input!$H$131)*$H$7)-SUM($H769:BA769),((Input!$H$165+Input!$H$131)*$H$7)/A23taxstdlife))</f>
        <v>0</v>
      </c>
      <c r="BC769" s="168">
        <f>IF(A23taxstdlife="n/a","n/a",IF(BC$3&gt;(A23taxstdlife+$E769),((Input!$H$165+Input!$H$131)*$H$7)-SUM($H769:BB769),((Input!$H$165+Input!$H$131)*$H$7)/A23taxstdlife))</f>
        <v>0</v>
      </c>
      <c r="BD769" s="168">
        <f>IF(A23taxstdlife="n/a","n/a",IF(BD$3&gt;(A23taxstdlife+$E769),((Input!$H$165+Input!$H$131)*$H$7)-SUM($H769:BC769),((Input!$H$165+Input!$H$131)*$H$7)/A23taxstdlife))</f>
        <v>0</v>
      </c>
      <c r="BE769" s="168">
        <f>IF(A23taxstdlife="n/a","n/a",IF(BE$3&gt;(A23taxstdlife+$E769),((Input!$H$165+Input!$H$131)*$H$7)-SUM($H769:BD769),((Input!$H$165+Input!$H$131)*$H$7)/A23taxstdlife))</f>
        <v>0</v>
      </c>
      <c r="BF769" s="168">
        <f>IF(A23taxstdlife="n/a","n/a",IF(BF$3&gt;(A23taxstdlife+$E769),((Input!$H$165+Input!$H$131)*$H$7)-SUM($H769:BE769),((Input!$H$165+Input!$H$131)*$H$7)/A23taxstdlife))</f>
        <v>0</v>
      </c>
      <c r="BG769" s="168">
        <f>IF(A23taxstdlife="n/a","n/a",IF(BG$3&gt;(A23taxstdlife+$E769),((Input!$H$165+Input!$H$131)*$H$7)-SUM($H769:BF769),((Input!$H$165+Input!$H$131)*$H$7)/A23taxstdlife))</f>
        <v>0</v>
      </c>
      <c r="BH769" s="168">
        <f>IF(A23taxstdlife="n/a","n/a",IF(BH$3&gt;(A23taxstdlife+$E769),((Input!$H$165+Input!$H$131)*$H$7)-SUM($H769:BG769),((Input!$H$165+Input!$H$131)*$H$7)/A23taxstdlife))</f>
        <v>0</v>
      </c>
      <c r="BI769" s="168">
        <f>IF(A23taxstdlife="n/a","n/a",IF(BI$3&gt;(A23taxstdlife+$E769),((Input!$H$165+Input!$H$131)*$H$7)-SUM($H769:BH769),((Input!$H$165+Input!$H$131)*$H$7)/A23taxstdlife))</f>
        <v>0</v>
      </c>
      <c r="BJ769" s="20"/>
      <c r="BK769" s="20"/>
      <c r="BL769"/>
      <c r="BM769"/>
      <c r="BN769"/>
      <c r="BO769"/>
      <c r="BP769"/>
      <c r="BQ769"/>
      <c r="BR769"/>
      <c r="BS769"/>
      <c r="BT769"/>
      <c r="BU769"/>
      <c r="BV769"/>
      <c r="BW769"/>
      <c r="BX769"/>
      <c r="BY769"/>
      <c r="BZ769"/>
      <c r="CA769"/>
      <c r="CB769"/>
      <c r="CC769"/>
      <c r="CD769"/>
      <c r="CE769"/>
      <c r="CF769"/>
      <c r="CG769"/>
      <c r="CH769"/>
      <c r="CI769"/>
      <c r="CJ769"/>
      <c r="CK769"/>
      <c r="CL769"/>
      <c r="CM769"/>
      <c r="CN769"/>
      <c r="CO769"/>
      <c r="CP769"/>
      <c r="CQ769"/>
      <c r="CR769"/>
      <c r="CS769"/>
      <c r="CT769"/>
      <c r="CU769"/>
      <c r="CV769"/>
      <c r="CW769"/>
      <c r="CX769"/>
      <c r="CY769"/>
      <c r="CZ769"/>
      <c r="DA769"/>
      <c r="DB769"/>
      <c r="DC769"/>
      <c r="DD769"/>
      <c r="DE769"/>
      <c r="DF769"/>
      <c r="DG769"/>
      <c r="DH769"/>
      <c r="DI769"/>
      <c r="DJ769"/>
      <c r="DK769"/>
      <c r="DL769"/>
      <c r="DM769"/>
      <c r="DN769"/>
      <c r="DO769"/>
      <c r="DP769"/>
      <c r="DQ769"/>
      <c r="DR769"/>
      <c r="DS769"/>
      <c r="DT769"/>
      <c r="DU769"/>
      <c r="DV769"/>
      <c r="DW769"/>
      <c r="DX769"/>
      <c r="DY769"/>
      <c r="DZ769"/>
      <c r="EA769"/>
      <c r="EB769"/>
      <c r="EC769"/>
      <c r="ED769"/>
      <c r="EE769"/>
      <c r="EF769"/>
      <c r="EG769"/>
      <c r="EH769"/>
      <c r="EI769"/>
      <c r="EJ769"/>
      <c r="EK769"/>
      <c r="EL769"/>
      <c r="EM769"/>
      <c r="EN769"/>
      <c r="EO769"/>
      <c r="EP769"/>
      <c r="EQ769"/>
      <c r="ER769"/>
      <c r="ES769"/>
      <c r="ET769"/>
      <c r="EU769"/>
      <c r="EV769"/>
      <c r="EW769"/>
      <c r="EX769"/>
      <c r="EY769"/>
      <c r="EZ769"/>
      <c r="FA769"/>
      <c r="FB769"/>
      <c r="FC769"/>
      <c r="FD769"/>
      <c r="FE769"/>
      <c r="FF769"/>
      <c r="FG769"/>
      <c r="FH769"/>
      <c r="FI769"/>
      <c r="FJ769"/>
      <c r="FK769"/>
      <c r="FL769"/>
      <c r="FM769"/>
      <c r="FN769"/>
      <c r="FO769"/>
      <c r="FP769"/>
      <c r="FQ769"/>
      <c r="FR769"/>
      <c r="FS769"/>
      <c r="FT769"/>
      <c r="FU769"/>
      <c r="FV769"/>
      <c r="FW769"/>
      <c r="FX769"/>
      <c r="FY769"/>
      <c r="FZ769"/>
      <c r="GA769"/>
      <c r="GB769"/>
      <c r="GC769"/>
      <c r="GD769"/>
      <c r="GE769"/>
      <c r="GF769"/>
      <c r="GG769"/>
      <c r="GH769"/>
      <c r="GI769"/>
      <c r="GJ769"/>
      <c r="GK769"/>
      <c r="GL769"/>
      <c r="GM769"/>
      <c r="GN769"/>
      <c r="GO769"/>
      <c r="GP769"/>
      <c r="GQ769"/>
      <c r="GR769"/>
      <c r="GS769"/>
      <c r="GT769"/>
      <c r="GU769"/>
      <c r="GV769"/>
      <c r="GW769"/>
      <c r="GX769"/>
      <c r="GY769"/>
      <c r="GZ769"/>
      <c r="HA769"/>
      <c r="HB769"/>
      <c r="HC769"/>
      <c r="HD769"/>
      <c r="HE769"/>
      <c r="HF769"/>
      <c r="HG769"/>
      <c r="HH769"/>
      <c r="HI769"/>
      <c r="HJ769"/>
      <c r="HK769"/>
      <c r="HL769"/>
      <c r="HM769"/>
      <c r="HN769"/>
      <c r="HO769"/>
      <c r="HP769"/>
      <c r="HQ769"/>
      <c r="HR769"/>
      <c r="HS769"/>
      <c r="HT769"/>
      <c r="HU769"/>
      <c r="HV769"/>
      <c r="HW769"/>
      <c r="HX769"/>
      <c r="HY769"/>
      <c r="HZ769"/>
      <c r="IA769"/>
      <c r="IB769"/>
      <c r="IC769"/>
      <c r="ID769"/>
      <c r="IE769"/>
      <c r="IF769"/>
      <c r="IG769"/>
      <c r="IH769"/>
      <c r="II769"/>
      <c r="IJ769"/>
      <c r="IK769"/>
      <c r="IL769"/>
      <c r="IM769"/>
      <c r="IN769"/>
      <c r="IO769"/>
      <c r="IP769"/>
      <c r="IQ769"/>
      <c r="IR769"/>
      <c r="IS769"/>
      <c r="IT769"/>
      <c r="IU769"/>
      <c r="IV769"/>
    </row>
    <row r="770" spans="1:256" s="5" customFormat="1" hidden="1" outlineLevel="2">
      <c r="A770" s="20"/>
      <c r="B770" s="20"/>
      <c r="C770" s="38"/>
      <c r="D770" s="641"/>
      <c r="E770" s="287">
        <v>3</v>
      </c>
      <c r="F770" s="40"/>
      <c r="G770" s="313"/>
      <c r="H770" s="315"/>
      <c r="I770" s="314"/>
      <c r="J770" s="168">
        <f>IF(A23taxstdlife="n/a","n/a",IF(J$3&gt;(A23taxstdlife+$E770),((Input!$I$165+Input!$I$131)*$I$7)-SUM($I770:I770),((Input!$I$165+Input!$I$131)*$I$7)/A23taxstdlife))</f>
        <v>0</v>
      </c>
      <c r="K770" s="168">
        <f>IF(A23taxstdlife="n/a","n/a",IF(K$3&gt;(A23taxstdlife+$E770),((Input!$I$165+Input!$I$131)*$I$7)-SUM($I770:J770),((Input!$I$165+Input!$I$131)*$I$7)/A23taxstdlife))</f>
        <v>0</v>
      </c>
      <c r="L770" s="168">
        <f>IF(A23taxstdlife="n/a","n/a",IF(L$3&gt;(A23taxstdlife+$E770),((Input!$I$165+Input!$I$131)*$I$7)-SUM($I770:K770),((Input!$I$165+Input!$I$131)*$I$7)/A23taxstdlife))</f>
        <v>0</v>
      </c>
      <c r="M770" s="168">
        <f>IF(A23taxstdlife="n/a","n/a",IF(M$3&gt;(A23taxstdlife+$E770),((Input!$I$165+Input!$I$131)*$I$7)-SUM($I770:L770),((Input!$I$165+Input!$I$131)*$I$7)/A23taxstdlife))</f>
        <v>0</v>
      </c>
      <c r="N770" s="168">
        <f>IF(A23taxstdlife="n/a","n/a",IF(N$3&gt;(A23taxstdlife+$E770),((Input!$I$165+Input!$I$131)*$I$7)-SUM($I770:M770),((Input!$I$165+Input!$I$131)*$I$7)/A23taxstdlife))</f>
        <v>0</v>
      </c>
      <c r="O770" s="168">
        <f>IF(A23taxstdlife="n/a","n/a",IF(O$3&gt;(A23taxstdlife+$E770),((Input!$I$165+Input!$I$131)*$I$7)-SUM($I770:N770),((Input!$I$165+Input!$I$131)*$I$7)/A23taxstdlife))</f>
        <v>0</v>
      </c>
      <c r="P770" s="168">
        <f>IF(A23taxstdlife="n/a","n/a",IF(P$3&gt;(A23taxstdlife+$E770),((Input!$I$165+Input!$I$131)*$I$7)-SUM($I770:O770),((Input!$I$165+Input!$I$131)*$I$7)/A23taxstdlife))</f>
        <v>0</v>
      </c>
      <c r="Q770" s="168">
        <f>IF(A23taxstdlife="n/a","n/a",IF(Q$3&gt;(A23taxstdlife+$E770),((Input!$I$165+Input!$I$131)*$I$7)-SUM($I770:P770),((Input!$I$165+Input!$I$131)*$I$7)/A23taxstdlife))</f>
        <v>0</v>
      </c>
      <c r="R770" s="168">
        <f>IF(A23taxstdlife="n/a","n/a",IF(R$3&gt;(A23taxstdlife+$E770),((Input!$I$165+Input!$I$131)*$I$7)-SUM($I770:Q770),((Input!$I$165+Input!$I$131)*$I$7)/A23taxstdlife))</f>
        <v>0</v>
      </c>
      <c r="S770" s="168">
        <f>IF(A23taxstdlife="n/a","n/a",IF(S$3&gt;(A23taxstdlife+$E770),((Input!$I$165+Input!$I$131)*$I$7)-SUM($I770:R770),((Input!$I$165+Input!$I$131)*$I$7)/A23taxstdlife))</f>
        <v>0</v>
      </c>
      <c r="T770" s="168">
        <f>IF(A23taxstdlife="n/a","n/a",IF(T$3&gt;(A23taxstdlife+$E770),((Input!$I$165+Input!$I$131)*$I$7)-SUM($I770:S770),((Input!$I$165+Input!$I$131)*$I$7)/A23taxstdlife))</f>
        <v>0</v>
      </c>
      <c r="U770" s="168">
        <f>IF(A23taxstdlife="n/a","n/a",IF(U$3&gt;(A23taxstdlife+$E770),((Input!$I$165+Input!$I$131)*$I$7)-SUM($I770:T770),((Input!$I$165+Input!$I$131)*$I$7)/A23taxstdlife))</f>
        <v>0</v>
      </c>
      <c r="V770" s="168">
        <f>IF(A23taxstdlife="n/a","n/a",IF(V$3&gt;(A23taxstdlife+$E770),((Input!$I$165+Input!$I$131)*$I$7)-SUM($I770:U770),((Input!$I$165+Input!$I$131)*$I$7)/A23taxstdlife))</f>
        <v>0</v>
      </c>
      <c r="W770" s="168">
        <f>IF(A23taxstdlife="n/a","n/a",IF(W$3&gt;(A23taxstdlife+$E770),((Input!$I$165+Input!$I$131)*$I$7)-SUM($I770:V770),((Input!$I$165+Input!$I$131)*$I$7)/A23taxstdlife))</f>
        <v>0</v>
      </c>
      <c r="X770" s="168">
        <f>IF(A23taxstdlife="n/a","n/a",IF(X$3&gt;(A23taxstdlife+$E770),((Input!$I$165+Input!$I$131)*$I$7)-SUM($I770:W770),((Input!$I$165+Input!$I$131)*$I$7)/A23taxstdlife))</f>
        <v>0</v>
      </c>
      <c r="Y770" s="168">
        <f>IF(A23taxstdlife="n/a","n/a",IF(Y$3&gt;(A23taxstdlife+$E770),((Input!$I$165+Input!$I$131)*$I$7)-SUM($I770:X770),((Input!$I$165+Input!$I$131)*$I$7)/A23taxstdlife))</f>
        <v>0</v>
      </c>
      <c r="Z770" s="168">
        <f>IF(A23taxstdlife="n/a","n/a",IF(Z$3&gt;(A23taxstdlife+$E770),((Input!$I$165+Input!$I$131)*$I$7)-SUM($I770:Y770),((Input!$I$165+Input!$I$131)*$I$7)/A23taxstdlife))</f>
        <v>0</v>
      </c>
      <c r="AA770" s="168">
        <f>IF(A23taxstdlife="n/a","n/a",IF(AA$3&gt;(A23taxstdlife+$E770),((Input!$I$165+Input!$I$131)*$I$7)-SUM($I770:Z770),((Input!$I$165+Input!$I$131)*$I$7)/A23taxstdlife))</f>
        <v>0</v>
      </c>
      <c r="AB770" s="168">
        <f>IF(A23taxstdlife="n/a","n/a",IF(AB$3&gt;(A23taxstdlife+$E770),((Input!$I$165+Input!$I$131)*$I$7)-SUM($I770:AA770),((Input!$I$165+Input!$I$131)*$I$7)/A23taxstdlife))</f>
        <v>0</v>
      </c>
      <c r="AC770" s="168">
        <f>IF(A23taxstdlife="n/a","n/a",IF(AC$3&gt;(A23taxstdlife+$E770),((Input!$I$165+Input!$I$131)*$I$7)-SUM($I770:AB770),((Input!$I$165+Input!$I$131)*$I$7)/A23taxstdlife))</f>
        <v>0</v>
      </c>
      <c r="AD770" s="168">
        <f>IF(A23taxstdlife="n/a","n/a",IF(AD$3&gt;(A23taxstdlife+$E770),((Input!$I$165+Input!$I$131)*$I$7)-SUM($I770:AC770),((Input!$I$165+Input!$I$131)*$I$7)/A23taxstdlife))</f>
        <v>0</v>
      </c>
      <c r="AE770" s="168">
        <f>IF(A23taxstdlife="n/a","n/a",IF(AE$3&gt;(A23taxstdlife+$E770),((Input!$I$165+Input!$I$131)*$I$7)-SUM($I770:AD770),((Input!$I$165+Input!$I$131)*$I$7)/A23taxstdlife))</f>
        <v>0</v>
      </c>
      <c r="AF770" s="168">
        <f>IF(A23taxstdlife="n/a","n/a",IF(AF$3&gt;(A23taxstdlife+$E770),((Input!$I$165+Input!$I$131)*$I$7)-SUM($I770:AE770),((Input!$I$165+Input!$I$131)*$I$7)/A23taxstdlife))</f>
        <v>0</v>
      </c>
      <c r="AG770" s="168">
        <f>IF(A23taxstdlife="n/a","n/a",IF(AG$3&gt;(A23taxstdlife+$E770),((Input!$I$165+Input!$I$131)*$I$7)-SUM($I770:AF770),((Input!$I$165+Input!$I$131)*$I$7)/A23taxstdlife))</f>
        <v>0</v>
      </c>
      <c r="AH770" s="168">
        <f>IF(A23taxstdlife="n/a","n/a",IF(AH$3&gt;(A23taxstdlife+$E770),((Input!$I$165+Input!$I$131)*$I$7)-SUM($I770:AG770),((Input!$I$165+Input!$I$131)*$I$7)/A23taxstdlife))</f>
        <v>0</v>
      </c>
      <c r="AI770" s="168">
        <f>IF(A23taxstdlife="n/a","n/a",IF(AI$3&gt;(A23taxstdlife+$E770),((Input!$I$165+Input!$I$131)*$I$7)-SUM($I770:AH770),((Input!$I$165+Input!$I$131)*$I$7)/A23taxstdlife))</f>
        <v>0</v>
      </c>
      <c r="AJ770" s="168">
        <f>IF(A23taxstdlife="n/a","n/a",IF(AJ$3&gt;(A23taxstdlife+$E770),((Input!$I$165+Input!$I$131)*$I$7)-SUM($I770:AI770),((Input!$I$165+Input!$I$131)*$I$7)/A23taxstdlife))</f>
        <v>0</v>
      </c>
      <c r="AK770" s="168">
        <f>IF(A23taxstdlife="n/a","n/a",IF(AK$3&gt;(A23taxstdlife+$E770),((Input!$I$165+Input!$I$131)*$I$7)-SUM($I770:AJ770),((Input!$I$165+Input!$I$131)*$I$7)/A23taxstdlife))</f>
        <v>0</v>
      </c>
      <c r="AL770" s="168">
        <f>IF(A23taxstdlife="n/a","n/a",IF(AL$3&gt;(A23taxstdlife+$E770),((Input!$I$165+Input!$I$131)*$I$7)-SUM($I770:AK770),((Input!$I$165+Input!$I$131)*$I$7)/A23taxstdlife))</f>
        <v>0</v>
      </c>
      <c r="AM770" s="168">
        <f>IF(A23taxstdlife="n/a","n/a",IF(AM$3&gt;(A23taxstdlife+$E770),((Input!$I$165+Input!$I$131)*$I$7)-SUM($I770:AL770),((Input!$I$165+Input!$I$131)*$I$7)/A23taxstdlife))</f>
        <v>0</v>
      </c>
      <c r="AN770" s="168">
        <f>IF(A23taxstdlife="n/a","n/a",IF(AN$3&gt;(A23taxstdlife+$E770),((Input!$I$165+Input!$I$131)*$I$7)-SUM($I770:AM770),((Input!$I$165+Input!$I$131)*$I$7)/A23taxstdlife))</f>
        <v>0</v>
      </c>
      <c r="AO770" s="168">
        <f>IF(A23taxstdlife="n/a","n/a",IF(AO$3&gt;(A23taxstdlife+$E770),((Input!$I$165+Input!$I$131)*$I$7)-SUM($I770:AN770),((Input!$I$165+Input!$I$131)*$I$7)/A23taxstdlife))</f>
        <v>0</v>
      </c>
      <c r="AP770" s="168">
        <f>IF(A23taxstdlife="n/a","n/a",IF(AP$3&gt;(A23taxstdlife+$E770),((Input!$I$165+Input!$I$131)*$I$7)-SUM($I770:AO770),((Input!$I$165+Input!$I$131)*$I$7)/A23taxstdlife))</f>
        <v>0</v>
      </c>
      <c r="AQ770" s="168">
        <f>IF(A23taxstdlife="n/a","n/a",IF(AQ$3&gt;(A23taxstdlife+$E770),((Input!$I$165+Input!$I$131)*$I$7)-SUM($I770:AP770),((Input!$I$165+Input!$I$131)*$I$7)/A23taxstdlife))</f>
        <v>0</v>
      </c>
      <c r="AR770" s="168">
        <f>IF(A23taxstdlife="n/a","n/a",IF(AR$3&gt;(A23taxstdlife+$E770),((Input!$I$165+Input!$I$131)*$I$7)-SUM($I770:AQ770),((Input!$I$165+Input!$I$131)*$I$7)/A23taxstdlife))</f>
        <v>0</v>
      </c>
      <c r="AS770" s="168">
        <f>IF(A23taxstdlife="n/a","n/a",IF(AS$3&gt;(A23taxstdlife+$E770),((Input!$I$165+Input!$I$131)*$I$7)-SUM($I770:AR770),((Input!$I$165+Input!$I$131)*$I$7)/A23taxstdlife))</f>
        <v>0</v>
      </c>
      <c r="AT770" s="168">
        <f>IF(A23taxstdlife="n/a","n/a",IF(AT$3&gt;(A23taxstdlife+$E770),((Input!$I$165+Input!$I$131)*$I$7)-SUM($I770:AS770),((Input!$I$165+Input!$I$131)*$I$7)/A23taxstdlife))</f>
        <v>0</v>
      </c>
      <c r="AU770" s="168">
        <f>IF(A23taxstdlife="n/a","n/a",IF(AU$3&gt;(A23taxstdlife+$E770),((Input!$I$165+Input!$I$131)*$I$7)-SUM($I770:AT770),((Input!$I$165+Input!$I$131)*$I$7)/A23taxstdlife))</f>
        <v>0</v>
      </c>
      <c r="AV770" s="168">
        <f>IF(A23taxstdlife="n/a","n/a",IF(AV$3&gt;(A23taxstdlife+$E770),((Input!$I$165+Input!$I$131)*$I$7)-SUM($I770:AU770),((Input!$I$165+Input!$I$131)*$I$7)/A23taxstdlife))</f>
        <v>0</v>
      </c>
      <c r="AW770" s="168">
        <f>IF(A23taxstdlife="n/a","n/a",IF(AW$3&gt;(A23taxstdlife+$E770),((Input!$I$165+Input!$I$131)*$I$7)-SUM($I770:AV770),((Input!$I$165+Input!$I$131)*$I$7)/A23taxstdlife))</f>
        <v>0</v>
      </c>
      <c r="AX770" s="168">
        <f>IF(A23taxstdlife="n/a","n/a",IF(AX$3&gt;(A23taxstdlife+$E770),((Input!$I$165+Input!$I$131)*$I$7)-SUM($I770:AW770),((Input!$I$165+Input!$I$131)*$I$7)/A23taxstdlife))</f>
        <v>0</v>
      </c>
      <c r="AY770" s="168">
        <f>IF(A23taxstdlife="n/a","n/a",IF(AY$3&gt;(A23taxstdlife+$E770),((Input!$I$165+Input!$I$131)*$I$7)-SUM($I770:AX770),((Input!$I$165+Input!$I$131)*$I$7)/A23taxstdlife))</f>
        <v>0</v>
      </c>
      <c r="AZ770" s="168">
        <f>IF(A23taxstdlife="n/a","n/a",IF(AZ$3&gt;(A23taxstdlife+$E770),((Input!$I$165+Input!$I$131)*$I$7)-SUM($I770:AY770),((Input!$I$165+Input!$I$131)*$I$7)/A23taxstdlife))</f>
        <v>0</v>
      </c>
      <c r="BA770" s="168">
        <f>IF(A23taxstdlife="n/a","n/a",IF(BA$3&gt;(A23taxstdlife+$E770),((Input!$I$165+Input!$I$131)*$I$7)-SUM($I770:AZ770),((Input!$I$165+Input!$I$131)*$I$7)/A23taxstdlife))</f>
        <v>0</v>
      </c>
      <c r="BB770" s="168">
        <f>IF(A23taxstdlife="n/a","n/a",IF(BB$3&gt;(A23taxstdlife+$E770),((Input!$I$165+Input!$I$131)*$I$7)-SUM($I770:BA770),((Input!$I$165+Input!$I$131)*$I$7)/A23taxstdlife))</f>
        <v>0</v>
      </c>
      <c r="BC770" s="168">
        <f>IF(A23taxstdlife="n/a","n/a",IF(BC$3&gt;(A23taxstdlife+$E770),((Input!$I$165+Input!$I$131)*$I$7)-SUM($I770:BB770),((Input!$I$165+Input!$I$131)*$I$7)/A23taxstdlife))</f>
        <v>0</v>
      </c>
      <c r="BD770" s="168">
        <f>IF(A23taxstdlife="n/a","n/a",IF(BD$3&gt;(A23taxstdlife+$E770),((Input!$I$165+Input!$I$131)*$I$7)-SUM($I770:BC770),((Input!$I$165+Input!$I$131)*$I$7)/A23taxstdlife))</f>
        <v>0</v>
      </c>
      <c r="BE770" s="168">
        <f>IF(A23taxstdlife="n/a","n/a",IF(BE$3&gt;(A23taxstdlife+$E770),((Input!$I$165+Input!$I$131)*$I$7)-SUM($I770:BD770),((Input!$I$165+Input!$I$131)*$I$7)/A23taxstdlife))</f>
        <v>0</v>
      </c>
      <c r="BF770" s="168">
        <f>IF(A23taxstdlife="n/a","n/a",IF(BF$3&gt;(A23taxstdlife+$E770),((Input!$I$165+Input!$I$131)*$I$7)-SUM($I770:BE770),((Input!$I$165+Input!$I$131)*$I$7)/A23taxstdlife))</f>
        <v>0</v>
      </c>
      <c r="BG770" s="168">
        <f>IF(A23taxstdlife="n/a","n/a",IF(BG$3&gt;(A23taxstdlife+$E770),((Input!$I$165+Input!$I$131)*$I$7)-SUM($I770:BF770),((Input!$I$165+Input!$I$131)*$I$7)/A23taxstdlife))</f>
        <v>0</v>
      </c>
      <c r="BH770" s="168">
        <f>IF(A23taxstdlife="n/a","n/a",IF(BH$3&gt;(A23taxstdlife+$E770),((Input!$I$165+Input!$I$131)*$I$7)-SUM($I770:BG770),((Input!$I$165+Input!$I$131)*$I$7)/A23taxstdlife))</f>
        <v>0</v>
      </c>
      <c r="BI770" s="168">
        <f>IF(A23taxstdlife="n/a","n/a",IF(BI$3&gt;(A23taxstdlife+$E770),((Input!$I$165+Input!$I$131)*$I$7)-SUM($I770:BH770),((Input!$I$165+Input!$I$131)*$I$7)/A23taxstdlife))</f>
        <v>0</v>
      </c>
      <c r="BJ770" s="168"/>
      <c r="BK770" s="20"/>
      <c r="BL770"/>
      <c r="BM770"/>
      <c r="BN770"/>
      <c r="BO770"/>
      <c r="BP770"/>
      <c r="BQ770"/>
      <c r="BR770"/>
      <c r="BS770"/>
      <c r="BT770"/>
      <c r="BU770"/>
      <c r="BV770"/>
      <c r="BW770"/>
      <c r="BX770"/>
      <c r="BY770"/>
      <c r="BZ770"/>
      <c r="CA770"/>
      <c r="CB770"/>
      <c r="CC770"/>
      <c r="CD770"/>
      <c r="CE770"/>
      <c r="CF770"/>
      <c r="CG770"/>
      <c r="CH770"/>
      <c r="CI770"/>
      <c r="CJ770"/>
      <c r="CK770"/>
      <c r="CL770"/>
      <c r="CM770"/>
      <c r="CN770"/>
      <c r="CO770"/>
      <c r="CP770"/>
      <c r="CQ770"/>
      <c r="CR770"/>
      <c r="CS770"/>
      <c r="CT770"/>
      <c r="CU770"/>
      <c r="CV770"/>
      <c r="CW770"/>
      <c r="CX770"/>
      <c r="CY770"/>
      <c r="CZ770"/>
      <c r="DA770"/>
      <c r="DB770"/>
      <c r="DC770"/>
      <c r="DD770"/>
      <c r="DE770"/>
      <c r="DF770"/>
      <c r="DG770"/>
      <c r="DH770"/>
      <c r="DI770"/>
      <c r="DJ770"/>
      <c r="DK770"/>
      <c r="DL770"/>
      <c r="DM770"/>
      <c r="DN770"/>
      <c r="DO770"/>
      <c r="DP770"/>
      <c r="DQ770"/>
      <c r="DR770"/>
      <c r="DS770"/>
      <c r="DT770"/>
      <c r="DU770"/>
      <c r="DV770"/>
      <c r="DW770"/>
      <c r="DX770"/>
      <c r="DY770"/>
      <c r="DZ770"/>
      <c r="EA770"/>
      <c r="EB770"/>
      <c r="EC770"/>
      <c r="ED770"/>
      <c r="EE770"/>
      <c r="EF770"/>
      <c r="EG770"/>
      <c r="EH770"/>
      <c r="EI770"/>
      <c r="EJ770"/>
      <c r="EK770"/>
      <c r="EL770"/>
      <c r="EM770"/>
      <c r="EN770"/>
      <c r="EO770"/>
      <c r="EP770"/>
      <c r="EQ770"/>
      <c r="ER770"/>
      <c r="ES770"/>
      <c r="ET770"/>
      <c r="EU770"/>
      <c r="EV770"/>
      <c r="EW770"/>
      <c r="EX770"/>
      <c r="EY770"/>
      <c r="EZ770"/>
      <c r="FA770"/>
      <c r="FB770"/>
      <c r="FC770"/>
      <c r="FD770"/>
      <c r="FE770"/>
      <c r="FF770"/>
      <c r="FG770"/>
      <c r="FH770"/>
      <c r="FI770"/>
      <c r="FJ770"/>
      <c r="FK770"/>
      <c r="FL770"/>
      <c r="FM770"/>
      <c r="FN770"/>
      <c r="FO770"/>
      <c r="FP770"/>
      <c r="FQ770"/>
      <c r="FR770"/>
      <c r="FS770"/>
      <c r="FT770"/>
      <c r="FU770"/>
      <c r="FV770"/>
      <c r="FW770"/>
      <c r="FX770"/>
      <c r="FY770"/>
      <c r="FZ770"/>
      <c r="GA770"/>
      <c r="GB770"/>
      <c r="GC770"/>
      <c r="GD770"/>
      <c r="GE770"/>
      <c r="GF770"/>
      <c r="GG770"/>
      <c r="GH770"/>
      <c r="GI770"/>
      <c r="GJ770"/>
      <c r="GK770"/>
      <c r="GL770"/>
      <c r="GM770"/>
      <c r="GN770"/>
      <c r="GO770"/>
      <c r="GP770"/>
      <c r="GQ770"/>
      <c r="GR770"/>
      <c r="GS770"/>
      <c r="GT770"/>
      <c r="GU770"/>
      <c r="GV770"/>
      <c r="GW770"/>
      <c r="GX770"/>
      <c r="GY770"/>
      <c r="GZ770"/>
      <c r="HA770"/>
      <c r="HB770"/>
      <c r="HC770"/>
      <c r="HD770"/>
      <c r="HE770"/>
      <c r="HF770"/>
      <c r="HG770"/>
      <c r="HH770"/>
      <c r="HI770"/>
      <c r="HJ770"/>
      <c r="HK770"/>
      <c r="HL770"/>
      <c r="HM770"/>
      <c r="HN770"/>
      <c r="HO770"/>
      <c r="HP770"/>
      <c r="HQ770"/>
      <c r="HR770"/>
      <c r="HS770"/>
      <c r="HT770"/>
      <c r="HU770"/>
      <c r="HV770"/>
      <c r="HW770"/>
      <c r="HX770"/>
      <c r="HY770"/>
      <c r="HZ770"/>
      <c r="IA770"/>
      <c r="IB770"/>
      <c r="IC770"/>
      <c r="ID770"/>
      <c r="IE770"/>
      <c r="IF770"/>
      <c r="IG770"/>
      <c r="IH770"/>
      <c r="II770"/>
      <c r="IJ770"/>
      <c r="IK770"/>
      <c r="IL770"/>
      <c r="IM770"/>
      <c r="IN770"/>
      <c r="IO770"/>
      <c r="IP770"/>
      <c r="IQ770"/>
      <c r="IR770"/>
      <c r="IS770"/>
      <c r="IT770"/>
      <c r="IU770"/>
      <c r="IV770"/>
    </row>
    <row r="771" spans="1:256" s="5" customFormat="1" hidden="1" outlineLevel="2">
      <c r="A771" s="20"/>
      <c r="B771" s="20"/>
      <c r="C771" s="38"/>
      <c r="D771" s="641"/>
      <c r="E771" s="287">
        <v>4</v>
      </c>
      <c r="F771" s="40"/>
      <c r="G771" s="313"/>
      <c r="H771" s="315"/>
      <c r="I771" s="315"/>
      <c r="J771" s="314"/>
      <c r="K771" s="168">
        <f>IF(A23taxstdlife="n/a","n/a",IF(K$3&gt;(A23taxstdlife+$E771),((Input!$J$165+Input!$J$131)*$J$7)-SUM($J771:J771),((Input!$J$165+Input!$J$131)*$J$7)/A23taxstdlife))</f>
        <v>0</v>
      </c>
      <c r="L771" s="168">
        <f>IF(A23taxstdlife="n/a","n/a",IF(L$3&gt;(A23taxstdlife+$E771),((Input!$J$165+Input!$J$131)*$J$7)-SUM($J771:K771),((Input!$J$165+Input!$J$131)*$J$7)/A23taxstdlife))</f>
        <v>0</v>
      </c>
      <c r="M771" s="168">
        <f>IF(A23taxstdlife="n/a","n/a",IF(M$3&gt;(A23taxstdlife+$E771),((Input!$J$165+Input!$J$131)*$J$7)-SUM($J771:L771),((Input!$J$165+Input!$J$131)*$J$7)/A23taxstdlife))</f>
        <v>0</v>
      </c>
      <c r="N771" s="168">
        <f>IF(A23taxstdlife="n/a","n/a",IF(N$3&gt;(A23taxstdlife+$E771),((Input!$J$165+Input!$J$131)*$J$7)-SUM($J771:M771),((Input!$J$165+Input!$J$131)*$J$7)/A23taxstdlife))</f>
        <v>0</v>
      </c>
      <c r="O771" s="168">
        <f>IF(A23taxstdlife="n/a","n/a",IF(O$3&gt;(A23taxstdlife+$E771),((Input!$J$165+Input!$J$131)*$J$7)-SUM($J771:N771),((Input!$J$165+Input!$J$131)*$J$7)/A23taxstdlife))</f>
        <v>0</v>
      </c>
      <c r="P771" s="168">
        <f>IF(A23taxstdlife="n/a","n/a",IF(P$3&gt;(A23taxstdlife+$E771),((Input!$J$165+Input!$J$131)*$J$7)-SUM($J771:O771),((Input!$J$165+Input!$J$131)*$J$7)/A23taxstdlife))</f>
        <v>0</v>
      </c>
      <c r="Q771" s="168">
        <f>IF(A23taxstdlife="n/a","n/a",IF(Q$3&gt;(A23taxstdlife+$E771),((Input!$J$165+Input!$J$131)*$J$7)-SUM($J771:P771),((Input!$J$165+Input!$J$131)*$J$7)/A23taxstdlife))</f>
        <v>0</v>
      </c>
      <c r="R771" s="168">
        <f>IF(A23taxstdlife="n/a","n/a",IF(R$3&gt;(A23taxstdlife+$E771),((Input!$J$165+Input!$J$131)*$J$7)-SUM($J771:Q771),((Input!$J$165+Input!$J$131)*$J$7)/A23taxstdlife))</f>
        <v>0</v>
      </c>
      <c r="S771" s="168">
        <f>IF(A23taxstdlife="n/a","n/a",IF(S$3&gt;(A23taxstdlife+$E771),((Input!$J$165+Input!$J$131)*$J$7)-SUM($J771:R771),((Input!$J$165+Input!$J$131)*$J$7)/A23taxstdlife))</f>
        <v>0</v>
      </c>
      <c r="T771" s="168">
        <f>IF(A23taxstdlife="n/a","n/a",IF(T$3&gt;(A23taxstdlife+$E771),((Input!$J$165+Input!$J$131)*$J$7)-SUM($J771:S771),((Input!$J$165+Input!$J$131)*$J$7)/A23taxstdlife))</f>
        <v>0</v>
      </c>
      <c r="U771" s="168">
        <f>IF(A23taxstdlife="n/a","n/a",IF(U$3&gt;(A23taxstdlife+$E771),((Input!$J$165+Input!$J$131)*$J$7)-SUM($J771:T771),((Input!$J$165+Input!$J$131)*$J$7)/A23taxstdlife))</f>
        <v>0</v>
      </c>
      <c r="V771" s="168">
        <f>IF(A23taxstdlife="n/a","n/a",IF(V$3&gt;(A23taxstdlife+$E771),((Input!$J$165+Input!$J$131)*$J$7)-SUM($J771:U771),((Input!$J$165+Input!$J$131)*$J$7)/A23taxstdlife))</f>
        <v>0</v>
      </c>
      <c r="W771" s="168">
        <f>IF(A23taxstdlife="n/a","n/a",IF(W$3&gt;(A23taxstdlife+$E771),((Input!$J$165+Input!$J$131)*$J$7)-SUM($J771:V771),((Input!$J$165+Input!$J$131)*$J$7)/A23taxstdlife))</f>
        <v>0</v>
      </c>
      <c r="X771" s="168">
        <f>IF(A23taxstdlife="n/a","n/a",IF(X$3&gt;(A23taxstdlife+$E771),((Input!$J$165+Input!$J$131)*$J$7)-SUM($J771:W771),((Input!$J$165+Input!$J$131)*$J$7)/A23taxstdlife))</f>
        <v>0</v>
      </c>
      <c r="Y771" s="168">
        <f>IF(A23taxstdlife="n/a","n/a",IF(Y$3&gt;(A23taxstdlife+$E771),((Input!$J$165+Input!$J$131)*$J$7)-SUM($J771:X771),((Input!$J$165+Input!$J$131)*$J$7)/A23taxstdlife))</f>
        <v>0</v>
      </c>
      <c r="Z771" s="168">
        <f>IF(A23taxstdlife="n/a","n/a",IF(Z$3&gt;(A23taxstdlife+$E771),((Input!$J$165+Input!$J$131)*$J$7)-SUM($J771:Y771),((Input!$J$165+Input!$J$131)*$J$7)/A23taxstdlife))</f>
        <v>0</v>
      </c>
      <c r="AA771" s="168">
        <f>IF(A23taxstdlife="n/a","n/a",IF(AA$3&gt;(A23taxstdlife+$E771),((Input!$J$165+Input!$J$131)*$J$7)-SUM($J771:Z771),((Input!$J$165+Input!$J$131)*$J$7)/A23taxstdlife))</f>
        <v>0</v>
      </c>
      <c r="AB771" s="168">
        <f>IF(A23taxstdlife="n/a","n/a",IF(AB$3&gt;(A23taxstdlife+$E771),((Input!$J$165+Input!$J$131)*$J$7)-SUM($J771:AA771),((Input!$J$165+Input!$J$131)*$J$7)/A23taxstdlife))</f>
        <v>0</v>
      </c>
      <c r="AC771" s="168">
        <f>IF(A23taxstdlife="n/a","n/a",IF(AC$3&gt;(A23taxstdlife+$E771),((Input!$J$165+Input!$J$131)*$J$7)-SUM($J771:AB771),((Input!$J$165+Input!$J$131)*$J$7)/A23taxstdlife))</f>
        <v>0</v>
      </c>
      <c r="AD771" s="168">
        <f>IF(A23taxstdlife="n/a","n/a",IF(AD$3&gt;(A23taxstdlife+$E771),((Input!$J$165+Input!$J$131)*$J$7)-SUM($J771:AC771),((Input!$J$165+Input!$J$131)*$J$7)/A23taxstdlife))</f>
        <v>0</v>
      </c>
      <c r="AE771" s="168">
        <f>IF(A23taxstdlife="n/a","n/a",IF(AE$3&gt;(A23taxstdlife+$E771),((Input!$J$165+Input!$J$131)*$J$7)-SUM($J771:AD771),((Input!$J$165+Input!$J$131)*$J$7)/A23taxstdlife))</f>
        <v>0</v>
      </c>
      <c r="AF771" s="168">
        <f>IF(A23taxstdlife="n/a","n/a",IF(AF$3&gt;(A23taxstdlife+$E771),((Input!$J$165+Input!$J$131)*$J$7)-SUM($J771:AE771),((Input!$J$165+Input!$J$131)*$J$7)/A23taxstdlife))</f>
        <v>0</v>
      </c>
      <c r="AG771" s="168">
        <f>IF(A23taxstdlife="n/a","n/a",IF(AG$3&gt;(A23taxstdlife+$E771),((Input!$J$165+Input!$J$131)*$J$7)-SUM($J771:AF771),((Input!$J$165+Input!$J$131)*$J$7)/A23taxstdlife))</f>
        <v>0</v>
      </c>
      <c r="AH771" s="168">
        <f>IF(A23taxstdlife="n/a","n/a",IF(AH$3&gt;(A23taxstdlife+$E771),((Input!$J$165+Input!$J$131)*$J$7)-SUM($J771:AG771),((Input!$J$165+Input!$J$131)*$J$7)/A23taxstdlife))</f>
        <v>0</v>
      </c>
      <c r="AI771" s="168">
        <f>IF(A23taxstdlife="n/a","n/a",IF(AI$3&gt;(A23taxstdlife+$E771),((Input!$J$165+Input!$J$131)*$J$7)-SUM($J771:AH771),((Input!$J$165+Input!$J$131)*$J$7)/A23taxstdlife))</f>
        <v>0</v>
      </c>
      <c r="AJ771" s="168">
        <f>IF(A23taxstdlife="n/a","n/a",IF(AJ$3&gt;(A23taxstdlife+$E771),((Input!$J$165+Input!$J$131)*$J$7)-SUM($J771:AI771),((Input!$J$165+Input!$J$131)*$J$7)/A23taxstdlife))</f>
        <v>0</v>
      </c>
      <c r="AK771" s="168">
        <f>IF(A23taxstdlife="n/a","n/a",IF(AK$3&gt;(A23taxstdlife+$E771),((Input!$J$165+Input!$J$131)*$J$7)-SUM($J771:AJ771),((Input!$J$165+Input!$J$131)*$J$7)/A23taxstdlife))</f>
        <v>0</v>
      </c>
      <c r="AL771" s="168">
        <f>IF(A23taxstdlife="n/a","n/a",IF(AL$3&gt;(A23taxstdlife+$E771),((Input!$J$165+Input!$J$131)*$J$7)-SUM($J771:AK771),((Input!$J$165+Input!$J$131)*$J$7)/A23taxstdlife))</f>
        <v>0</v>
      </c>
      <c r="AM771" s="168">
        <f>IF(A23taxstdlife="n/a","n/a",IF(AM$3&gt;(A23taxstdlife+$E771),((Input!$J$165+Input!$J$131)*$J$7)-SUM($J771:AL771),((Input!$J$165+Input!$J$131)*$J$7)/A23taxstdlife))</f>
        <v>0</v>
      </c>
      <c r="AN771" s="168">
        <f>IF(A23taxstdlife="n/a","n/a",IF(AN$3&gt;(A23taxstdlife+$E771),((Input!$J$165+Input!$J$131)*$J$7)-SUM($J771:AM771),((Input!$J$165+Input!$J$131)*$J$7)/A23taxstdlife))</f>
        <v>0</v>
      </c>
      <c r="AO771" s="168">
        <f>IF(A23taxstdlife="n/a","n/a",IF(AO$3&gt;(A23taxstdlife+$E771),((Input!$J$165+Input!$J$131)*$J$7)-SUM($J771:AN771),((Input!$J$165+Input!$J$131)*$J$7)/A23taxstdlife))</f>
        <v>0</v>
      </c>
      <c r="AP771" s="168">
        <f>IF(A23taxstdlife="n/a","n/a",IF(AP$3&gt;(A23taxstdlife+$E771),((Input!$J$165+Input!$J$131)*$J$7)-SUM($J771:AO771),((Input!$J$165+Input!$J$131)*$J$7)/A23taxstdlife))</f>
        <v>0</v>
      </c>
      <c r="AQ771" s="168">
        <f>IF(A23taxstdlife="n/a","n/a",IF(AQ$3&gt;(A23taxstdlife+$E771),((Input!$J$165+Input!$J$131)*$J$7)-SUM($J771:AP771),((Input!$J$165+Input!$J$131)*$J$7)/A23taxstdlife))</f>
        <v>0</v>
      </c>
      <c r="AR771" s="168">
        <f>IF(A23taxstdlife="n/a","n/a",IF(AR$3&gt;(A23taxstdlife+$E771),((Input!$J$165+Input!$J$131)*$J$7)-SUM($J771:AQ771),((Input!$J$165+Input!$J$131)*$J$7)/A23taxstdlife))</f>
        <v>0</v>
      </c>
      <c r="AS771" s="168">
        <f>IF(A23taxstdlife="n/a","n/a",IF(AS$3&gt;(A23taxstdlife+$E771),((Input!$J$165+Input!$J$131)*$J$7)-SUM($J771:AR771),((Input!$J$165+Input!$J$131)*$J$7)/A23taxstdlife))</f>
        <v>0</v>
      </c>
      <c r="AT771" s="168">
        <f>IF(A23taxstdlife="n/a","n/a",IF(AT$3&gt;(A23taxstdlife+$E771),((Input!$J$165+Input!$J$131)*$J$7)-SUM($J771:AS771),((Input!$J$165+Input!$J$131)*$J$7)/A23taxstdlife))</f>
        <v>0</v>
      </c>
      <c r="AU771" s="168">
        <f>IF(A23taxstdlife="n/a","n/a",IF(AU$3&gt;(A23taxstdlife+$E771),((Input!$J$165+Input!$J$131)*$J$7)-SUM($J771:AT771),((Input!$J$165+Input!$J$131)*$J$7)/A23taxstdlife))</f>
        <v>0</v>
      </c>
      <c r="AV771" s="168">
        <f>IF(A23taxstdlife="n/a","n/a",IF(AV$3&gt;(A23taxstdlife+$E771),((Input!$J$165+Input!$J$131)*$J$7)-SUM($J771:AU771),((Input!$J$165+Input!$J$131)*$J$7)/A23taxstdlife))</f>
        <v>0</v>
      </c>
      <c r="AW771" s="168">
        <f>IF(A23taxstdlife="n/a","n/a",IF(AW$3&gt;(A23taxstdlife+$E771),((Input!$J$165+Input!$J$131)*$J$7)-SUM($J771:AV771),((Input!$J$165+Input!$J$131)*$J$7)/A23taxstdlife))</f>
        <v>0</v>
      </c>
      <c r="AX771" s="168">
        <f>IF(A23taxstdlife="n/a","n/a",IF(AX$3&gt;(A23taxstdlife+$E771),((Input!$J$165+Input!$J$131)*$J$7)-SUM($J771:AW771),((Input!$J$165+Input!$J$131)*$J$7)/A23taxstdlife))</f>
        <v>0</v>
      </c>
      <c r="AY771" s="168">
        <f>IF(A23taxstdlife="n/a","n/a",IF(AY$3&gt;(A23taxstdlife+$E771),((Input!$J$165+Input!$J$131)*$J$7)-SUM($J771:AX771),((Input!$J$165+Input!$J$131)*$J$7)/A23taxstdlife))</f>
        <v>0</v>
      </c>
      <c r="AZ771" s="168">
        <f>IF(A23taxstdlife="n/a","n/a",IF(AZ$3&gt;(A23taxstdlife+$E771),((Input!$J$165+Input!$J$131)*$J$7)-SUM($J771:AY771),((Input!$J$165+Input!$J$131)*$J$7)/A23taxstdlife))</f>
        <v>0</v>
      </c>
      <c r="BA771" s="168">
        <f>IF(A23taxstdlife="n/a","n/a",IF(BA$3&gt;(A23taxstdlife+$E771),((Input!$J$165+Input!$J$131)*$J$7)-SUM($J771:AZ771),((Input!$J$165+Input!$J$131)*$J$7)/A23taxstdlife))</f>
        <v>0</v>
      </c>
      <c r="BB771" s="168">
        <f>IF(A23taxstdlife="n/a","n/a",IF(BB$3&gt;(A23taxstdlife+$E771),((Input!$J$165+Input!$J$131)*$J$7)-SUM($J771:BA771),((Input!$J$165+Input!$J$131)*$J$7)/A23taxstdlife))</f>
        <v>0</v>
      </c>
      <c r="BC771" s="168">
        <f>IF(A23taxstdlife="n/a","n/a",IF(BC$3&gt;(A23taxstdlife+$E771),((Input!$J$165+Input!$J$131)*$J$7)-SUM($J771:BB771),((Input!$J$165+Input!$J$131)*$J$7)/A23taxstdlife))</f>
        <v>0</v>
      </c>
      <c r="BD771" s="168">
        <f>IF(A23taxstdlife="n/a","n/a",IF(BD$3&gt;(A23taxstdlife+$E771),((Input!$J$165+Input!$J$131)*$J$7)-SUM($J771:BC771),((Input!$J$165+Input!$J$131)*$J$7)/A23taxstdlife))</f>
        <v>0</v>
      </c>
      <c r="BE771" s="168">
        <f>IF(A23taxstdlife="n/a","n/a",IF(BE$3&gt;(A23taxstdlife+$E771),((Input!$J$165+Input!$J$131)*$J$7)-SUM($J771:BD771),((Input!$J$165+Input!$J$131)*$J$7)/A23taxstdlife))</f>
        <v>0</v>
      </c>
      <c r="BF771" s="168">
        <f>IF(A23taxstdlife="n/a","n/a",IF(BF$3&gt;(A23taxstdlife+$E771),((Input!$J$165+Input!$J$131)*$J$7)-SUM($J771:BE771),((Input!$J$165+Input!$J$131)*$J$7)/A23taxstdlife))</f>
        <v>0</v>
      </c>
      <c r="BG771" s="168">
        <f>IF(A23taxstdlife="n/a","n/a",IF(BG$3&gt;(A23taxstdlife+$E771),((Input!$J$165+Input!$J$131)*$J$7)-SUM($J771:BF771),((Input!$J$165+Input!$J$131)*$J$7)/A23taxstdlife))</f>
        <v>0</v>
      </c>
      <c r="BH771" s="168">
        <f>IF(A23taxstdlife="n/a","n/a",IF(BH$3&gt;(A23taxstdlife+$E771),((Input!$J$165+Input!$J$131)*$J$7)-SUM($J771:BG771),((Input!$J$165+Input!$J$131)*$J$7)/A23taxstdlife))</f>
        <v>0</v>
      </c>
      <c r="BI771" s="168">
        <f>IF(A23taxstdlife="n/a","n/a",IF(BI$3&gt;(A23taxstdlife+$E771),((Input!$J$165+Input!$J$131)*$J$7)-SUM($J771:BH771),((Input!$J$165+Input!$J$131)*$J$7)/A23taxstdlife))</f>
        <v>0</v>
      </c>
      <c r="BJ771" s="20"/>
      <c r="BK771" s="20"/>
      <c r="BL771"/>
      <c r="BM771"/>
      <c r="BN771"/>
      <c r="BO771"/>
      <c r="BP771"/>
      <c r="BQ771"/>
      <c r="BR771"/>
      <c r="BS771"/>
      <c r="BT771"/>
      <c r="BU771"/>
      <c r="BV771"/>
      <c r="BW771"/>
      <c r="BX771"/>
      <c r="BY771"/>
      <c r="BZ771"/>
      <c r="CA771"/>
      <c r="CB771"/>
      <c r="CC771"/>
      <c r="CD771"/>
      <c r="CE771"/>
      <c r="CF771"/>
      <c r="CG771"/>
      <c r="CH771"/>
      <c r="CI771"/>
      <c r="CJ771"/>
      <c r="CK771"/>
      <c r="CL771"/>
      <c r="CM771"/>
      <c r="CN771"/>
      <c r="CO771"/>
      <c r="CP771"/>
      <c r="CQ771"/>
      <c r="CR771"/>
      <c r="CS771"/>
      <c r="CT771"/>
      <c r="CU771"/>
      <c r="CV771"/>
      <c r="CW771"/>
      <c r="CX771"/>
      <c r="CY771"/>
      <c r="CZ771"/>
      <c r="DA771"/>
      <c r="DB771"/>
      <c r="DC771"/>
      <c r="DD771"/>
      <c r="DE771"/>
      <c r="DF771"/>
      <c r="DG771"/>
      <c r="DH771"/>
      <c r="DI771"/>
      <c r="DJ771"/>
      <c r="DK771"/>
      <c r="DL771"/>
      <c r="DM771"/>
      <c r="DN771"/>
      <c r="DO771"/>
      <c r="DP771"/>
      <c r="DQ771"/>
      <c r="DR771"/>
      <c r="DS771"/>
      <c r="DT771"/>
      <c r="DU771"/>
      <c r="DV771"/>
      <c r="DW771"/>
      <c r="DX771"/>
      <c r="DY771"/>
      <c r="DZ771"/>
      <c r="EA771"/>
      <c r="EB771"/>
      <c r="EC771"/>
      <c r="ED771"/>
      <c r="EE771"/>
      <c r="EF771"/>
      <c r="EG771"/>
      <c r="EH771"/>
      <c r="EI771"/>
      <c r="EJ771"/>
      <c r="EK771"/>
      <c r="EL771"/>
      <c r="EM771"/>
      <c r="EN771"/>
      <c r="EO771"/>
      <c r="EP771"/>
      <c r="EQ771"/>
      <c r="ER771"/>
      <c r="ES771"/>
      <c r="ET771"/>
      <c r="EU771"/>
      <c r="EV771"/>
      <c r="EW771"/>
      <c r="EX771"/>
      <c r="EY771"/>
      <c r="EZ771"/>
      <c r="FA771"/>
      <c r="FB771"/>
      <c r="FC771"/>
      <c r="FD771"/>
      <c r="FE771"/>
      <c r="FF771"/>
      <c r="FG771"/>
      <c r="FH771"/>
      <c r="FI771"/>
      <c r="FJ771"/>
      <c r="FK771"/>
      <c r="FL771"/>
      <c r="FM771"/>
      <c r="FN771"/>
      <c r="FO771"/>
      <c r="FP771"/>
      <c r="FQ771"/>
      <c r="FR771"/>
      <c r="FS771"/>
      <c r="FT771"/>
      <c r="FU771"/>
      <c r="FV771"/>
      <c r="FW771"/>
      <c r="FX771"/>
      <c r="FY771"/>
      <c r="FZ771"/>
      <c r="GA771"/>
      <c r="GB771"/>
      <c r="GC771"/>
      <c r="GD771"/>
      <c r="GE771"/>
      <c r="GF771"/>
      <c r="GG771"/>
      <c r="GH771"/>
      <c r="GI771"/>
      <c r="GJ771"/>
      <c r="GK771"/>
      <c r="GL771"/>
      <c r="GM771"/>
      <c r="GN771"/>
      <c r="GO771"/>
      <c r="GP771"/>
      <c r="GQ771"/>
      <c r="GR771"/>
      <c r="GS771"/>
      <c r="GT771"/>
      <c r="GU771"/>
      <c r="GV771"/>
      <c r="GW771"/>
      <c r="GX771"/>
      <c r="GY771"/>
      <c r="GZ771"/>
      <c r="HA771"/>
      <c r="HB771"/>
      <c r="HC771"/>
      <c r="HD771"/>
      <c r="HE771"/>
      <c r="HF771"/>
      <c r="HG771"/>
      <c r="HH771"/>
      <c r="HI771"/>
      <c r="HJ771"/>
      <c r="HK771"/>
      <c r="HL771"/>
      <c r="HM771"/>
      <c r="HN771"/>
      <c r="HO771"/>
      <c r="HP771"/>
      <c r="HQ771"/>
      <c r="HR771"/>
      <c r="HS771"/>
      <c r="HT771"/>
      <c r="HU771"/>
      <c r="HV771"/>
      <c r="HW771"/>
      <c r="HX771"/>
      <c r="HY771"/>
      <c r="HZ771"/>
      <c r="IA771"/>
      <c r="IB771"/>
      <c r="IC771"/>
      <c r="ID771"/>
      <c r="IE771"/>
      <c r="IF771"/>
      <c r="IG771"/>
      <c r="IH771"/>
      <c r="II771"/>
      <c r="IJ771"/>
      <c r="IK771"/>
      <c r="IL771"/>
      <c r="IM771"/>
      <c r="IN771"/>
      <c r="IO771"/>
      <c r="IP771"/>
      <c r="IQ771"/>
      <c r="IR771"/>
      <c r="IS771"/>
      <c r="IT771"/>
      <c r="IU771"/>
      <c r="IV771"/>
    </row>
    <row r="772" spans="1:256" s="5" customFormat="1" hidden="1" outlineLevel="2">
      <c r="A772" s="20"/>
      <c r="B772" s="20"/>
      <c r="C772" s="38"/>
      <c r="D772" s="641"/>
      <c r="E772" s="287">
        <v>5</v>
      </c>
      <c r="F772" s="40"/>
      <c r="G772" s="313"/>
      <c r="H772" s="315"/>
      <c r="I772" s="315"/>
      <c r="J772" s="315"/>
      <c r="K772" s="314"/>
      <c r="L772" s="168">
        <f>IF(A23taxstdlife="n/a","n/a",IF(L$3&gt;(A23taxstdlife+$E772),((Input!$K$165+Input!$K$131)*$K$7)-SUM($K772:K772),((Input!$K$165+Input!$K$131)*$K$7)/A23taxstdlife))</f>
        <v>0</v>
      </c>
      <c r="M772" s="168">
        <f>IF(A23taxstdlife="n/a","n/a",IF(M$3&gt;(A23taxstdlife+$E772),((Input!$K$165+Input!$K$131)*$K$7)-SUM($K772:L772),((Input!$K$165+Input!$K$131)*$K$7)/A23taxstdlife))</f>
        <v>0</v>
      </c>
      <c r="N772" s="168">
        <f>IF(A23taxstdlife="n/a","n/a",IF(N$3&gt;(A23taxstdlife+$E772),((Input!$K$165+Input!$K$131)*$K$7)-SUM($K772:M772),((Input!$K$165+Input!$K$131)*$K$7)/A23taxstdlife))</f>
        <v>0</v>
      </c>
      <c r="O772" s="168">
        <f>IF(A23taxstdlife="n/a","n/a",IF(O$3&gt;(A23taxstdlife+$E772),((Input!$K$165+Input!$K$131)*$K$7)-SUM($K772:N772),((Input!$K$165+Input!$K$131)*$K$7)/A23taxstdlife))</f>
        <v>0</v>
      </c>
      <c r="P772" s="168">
        <f>IF(A23taxstdlife="n/a","n/a",IF(P$3&gt;(A23taxstdlife+$E772),((Input!$K$165+Input!$K$131)*$K$7)-SUM($K772:O772),((Input!$K$165+Input!$K$131)*$K$7)/A23taxstdlife))</f>
        <v>0</v>
      </c>
      <c r="Q772" s="168">
        <f>IF(A23taxstdlife="n/a","n/a",IF(Q$3&gt;(A23taxstdlife+$E772),((Input!$K$165+Input!$K$131)*$K$7)-SUM($K772:P772),((Input!$K$165+Input!$K$131)*$K$7)/A23taxstdlife))</f>
        <v>0</v>
      </c>
      <c r="R772" s="168">
        <f>IF(A23taxstdlife="n/a","n/a",IF(R$3&gt;(A23taxstdlife+$E772),((Input!$K$165+Input!$K$131)*$K$7)-SUM($K772:Q772),((Input!$K$165+Input!$K$131)*$K$7)/A23taxstdlife))</f>
        <v>0</v>
      </c>
      <c r="S772" s="168">
        <f>IF(A23taxstdlife="n/a","n/a",IF(S$3&gt;(A23taxstdlife+$E772),((Input!$K$165+Input!$K$131)*$K$7)-SUM($K772:R772),((Input!$K$165+Input!$K$131)*$K$7)/A23taxstdlife))</f>
        <v>0</v>
      </c>
      <c r="T772" s="168">
        <f>IF(A23taxstdlife="n/a","n/a",IF(T$3&gt;(A23taxstdlife+$E772),((Input!$K$165+Input!$K$131)*$K$7)-SUM($K772:S772),((Input!$K$165+Input!$K$131)*$K$7)/A23taxstdlife))</f>
        <v>0</v>
      </c>
      <c r="U772" s="168">
        <f>IF(A23taxstdlife="n/a","n/a",IF(U$3&gt;(A23taxstdlife+$E772),((Input!$K$165+Input!$K$131)*$K$7)-SUM($K772:T772),((Input!$K$165+Input!$K$131)*$K$7)/A23taxstdlife))</f>
        <v>0</v>
      </c>
      <c r="V772" s="168">
        <f>IF(A23taxstdlife="n/a","n/a",IF(V$3&gt;(A23taxstdlife+$E772),((Input!$K$165+Input!$K$131)*$K$7)-SUM($K772:U772),((Input!$K$165+Input!$K$131)*$K$7)/A23taxstdlife))</f>
        <v>0</v>
      </c>
      <c r="W772" s="168">
        <f>IF(A23taxstdlife="n/a","n/a",IF(W$3&gt;(A23taxstdlife+$E772),((Input!$K$165+Input!$K$131)*$K$7)-SUM($K772:V772),((Input!$K$165+Input!$K$131)*$K$7)/A23taxstdlife))</f>
        <v>0</v>
      </c>
      <c r="X772" s="168">
        <f>IF(A23taxstdlife="n/a","n/a",IF(X$3&gt;(A23taxstdlife+$E772),((Input!$K$165+Input!$K$131)*$K$7)-SUM($K772:W772),((Input!$K$165+Input!$K$131)*$K$7)/A23taxstdlife))</f>
        <v>0</v>
      </c>
      <c r="Y772" s="168">
        <f>IF(A23taxstdlife="n/a","n/a",IF(Y$3&gt;(A23taxstdlife+$E772),((Input!$K$165+Input!$K$131)*$K$7)-SUM($K772:X772),((Input!$K$165+Input!$K$131)*$K$7)/A23taxstdlife))</f>
        <v>0</v>
      </c>
      <c r="Z772" s="168">
        <f>IF(A23taxstdlife="n/a","n/a",IF(Z$3&gt;(A23taxstdlife+$E772),((Input!$K$165+Input!$K$131)*$K$7)-SUM($K772:Y772),((Input!$K$165+Input!$K$131)*$K$7)/A23taxstdlife))</f>
        <v>0</v>
      </c>
      <c r="AA772" s="168">
        <f>IF(A23taxstdlife="n/a","n/a",IF(AA$3&gt;(A23taxstdlife+$E772),((Input!$K$165+Input!$K$131)*$K$7)-SUM($K772:Z772),((Input!$K$165+Input!$K$131)*$K$7)/A23taxstdlife))</f>
        <v>0</v>
      </c>
      <c r="AB772" s="168">
        <f>IF(A23taxstdlife="n/a","n/a",IF(AB$3&gt;(A23taxstdlife+$E772),((Input!$K$165+Input!$K$131)*$K$7)-SUM($K772:AA772),((Input!$K$165+Input!$K$131)*$K$7)/A23taxstdlife))</f>
        <v>0</v>
      </c>
      <c r="AC772" s="168">
        <f>IF(A23taxstdlife="n/a","n/a",IF(AC$3&gt;(A23taxstdlife+$E772),((Input!$K$165+Input!$K$131)*$K$7)-SUM($K772:AB772),((Input!$K$165+Input!$K$131)*$K$7)/A23taxstdlife))</f>
        <v>0</v>
      </c>
      <c r="AD772" s="168">
        <f>IF(A23taxstdlife="n/a","n/a",IF(AD$3&gt;(A23taxstdlife+$E772),((Input!$K$165+Input!$K$131)*$K$7)-SUM($K772:AC772),((Input!$K$165+Input!$K$131)*$K$7)/A23taxstdlife))</f>
        <v>0</v>
      </c>
      <c r="AE772" s="168">
        <f>IF(A23taxstdlife="n/a","n/a",IF(AE$3&gt;(A23taxstdlife+$E772),((Input!$K$165+Input!$K$131)*$K$7)-SUM($K772:AD772),((Input!$K$165+Input!$K$131)*$K$7)/A23taxstdlife))</f>
        <v>0</v>
      </c>
      <c r="AF772" s="168">
        <f>IF(A23taxstdlife="n/a","n/a",IF(AF$3&gt;(A23taxstdlife+$E772),((Input!$K$165+Input!$K$131)*$K$7)-SUM($K772:AE772),((Input!$K$165+Input!$K$131)*$K$7)/A23taxstdlife))</f>
        <v>0</v>
      </c>
      <c r="AG772" s="168">
        <f>IF(A23taxstdlife="n/a","n/a",IF(AG$3&gt;(A23taxstdlife+$E772),((Input!$K$165+Input!$K$131)*$K$7)-SUM($K772:AF772),((Input!$K$165+Input!$K$131)*$K$7)/A23taxstdlife))</f>
        <v>0</v>
      </c>
      <c r="AH772" s="168">
        <f>IF(A23taxstdlife="n/a","n/a",IF(AH$3&gt;(A23taxstdlife+$E772),((Input!$K$165+Input!$K$131)*$K$7)-SUM($K772:AG772),((Input!$K$165+Input!$K$131)*$K$7)/A23taxstdlife))</f>
        <v>0</v>
      </c>
      <c r="AI772" s="168">
        <f>IF(A23taxstdlife="n/a","n/a",IF(AI$3&gt;(A23taxstdlife+$E772),((Input!$K$165+Input!$K$131)*$K$7)-SUM($K772:AH772),((Input!$K$165+Input!$K$131)*$K$7)/A23taxstdlife))</f>
        <v>0</v>
      </c>
      <c r="AJ772" s="168">
        <f>IF(A23taxstdlife="n/a","n/a",IF(AJ$3&gt;(A23taxstdlife+$E772),((Input!$K$165+Input!$K$131)*$K$7)-SUM($K772:AI772),((Input!$K$165+Input!$K$131)*$K$7)/A23taxstdlife))</f>
        <v>0</v>
      </c>
      <c r="AK772" s="168">
        <f>IF(A23taxstdlife="n/a","n/a",IF(AK$3&gt;(A23taxstdlife+$E772),((Input!$K$165+Input!$K$131)*$K$7)-SUM($K772:AJ772),((Input!$K$165+Input!$K$131)*$K$7)/A23taxstdlife))</f>
        <v>0</v>
      </c>
      <c r="AL772" s="168">
        <f>IF(A23taxstdlife="n/a","n/a",IF(AL$3&gt;(A23taxstdlife+$E772),((Input!$K$165+Input!$K$131)*$K$7)-SUM($K772:AK772),((Input!$K$165+Input!$K$131)*$K$7)/A23taxstdlife))</f>
        <v>0</v>
      </c>
      <c r="AM772" s="168">
        <f>IF(A23taxstdlife="n/a","n/a",IF(AM$3&gt;(A23taxstdlife+$E772),((Input!$K$165+Input!$K$131)*$K$7)-SUM($K772:AL772),((Input!$K$165+Input!$K$131)*$K$7)/A23taxstdlife))</f>
        <v>0</v>
      </c>
      <c r="AN772" s="168">
        <f>IF(A23taxstdlife="n/a","n/a",IF(AN$3&gt;(A23taxstdlife+$E772),((Input!$K$165+Input!$K$131)*$K$7)-SUM($K772:AM772),((Input!$K$165+Input!$K$131)*$K$7)/A23taxstdlife))</f>
        <v>0</v>
      </c>
      <c r="AO772" s="168">
        <f>IF(A23taxstdlife="n/a","n/a",IF(AO$3&gt;(A23taxstdlife+$E772),((Input!$K$165+Input!$K$131)*$K$7)-SUM($K772:AN772),((Input!$K$165+Input!$K$131)*$K$7)/A23taxstdlife))</f>
        <v>0</v>
      </c>
      <c r="AP772" s="168">
        <f>IF(A23taxstdlife="n/a","n/a",IF(AP$3&gt;(A23taxstdlife+$E772),((Input!$K$165+Input!$K$131)*$K$7)-SUM($K772:AO772),((Input!$K$165+Input!$K$131)*$K$7)/A23taxstdlife))</f>
        <v>0</v>
      </c>
      <c r="AQ772" s="168">
        <f>IF(A23taxstdlife="n/a","n/a",IF(AQ$3&gt;(A23taxstdlife+$E772),((Input!$K$165+Input!$K$131)*$K$7)-SUM($K772:AP772),((Input!$K$165+Input!$K$131)*$K$7)/A23taxstdlife))</f>
        <v>0</v>
      </c>
      <c r="AR772" s="168">
        <f>IF(A23taxstdlife="n/a","n/a",IF(AR$3&gt;(A23taxstdlife+$E772),((Input!$K$165+Input!$K$131)*$K$7)-SUM($K772:AQ772),((Input!$K$165+Input!$K$131)*$K$7)/A23taxstdlife))</f>
        <v>0</v>
      </c>
      <c r="AS772" s="168">
        <f>IF(A23taxstdlife="n/a","n/a",IF(AS$3&gt;(A23taxstdlife+$E772),((Input!$K$165+Input!$K$131)*$K$7)-SUM($K772:AR772),((Input!$K$165+Input!$K$131)*$K$7)/A23taxstdlife))</f>
        <v>0</v>
      </c>
      <c r="AT772" s="168">
        <f>IF(A23taxstdlife="n/a","n/a",IF(AT$3&gt;(A23taxstdlife+$E772),((Input!$K$165+Input!$K$131)*$K$7)-SUM($K772:AS772),((Input!$K$165+Input!$K$131)*$K$7)/A23taxstdlife))</f>
        <v>0</v>
      </c>
      <c r="AU772" s="168">
        <f>IF(A23taxstdlife="n/a","n/a",IF(AU$3&gt;(A23taxstdlife+$E772),((Input!$K$165+Input!$K$131)*$K$7)-SUM($K772:AT772),((Input!$K$165+Input!$K$131)*$K$7)/A23taxstdlife))</f>
        <v>0</v>
      </c>
      <c r="AV772" s="168">
        <f>IF(A23taxstdlife="n/a","n/a",IF(AV$3&gt;(A23taxstdlife+$E772),((Input!$K$165+Input!$K$131)*$K$7)-SUM($K772:AU772),((Input!$K$165+Input!$K$131)*$K$7)/A23taxstdlife))</f>
        <v>0</v>
      </c>
      <c r="AW772" s="168">
        <f>IF(A23taxstdlife="n/a","n/a",IF(AW$3&gt;(A23taxstdlife+$E772),((Input!$K$165+Input!$K$131)*$K$7)-SUM($K772:AV772),((Input!$K$165+Input!$K$131)*$K$7)/A23taxstdlife))</f>
        <v>0</v>
      </c>
      <c r="AX772" s="168">
        <f>IF(A23taxstdlife="n/a","n/a",IF(AX$3&gt;(A23taxstdlife+$E772),((Input!$K$165+Input!$K$131)*$K$7)-SUM($K772:AW772),((Input!$K$165+Input!$K$131)*$K$7)/A23taxstdlife))</f>
        <v>0</v>
      </c>
      <c r="AY772" s="168">
        <f>IF(A23taxstdlife="n/a","n/a",IF(AY$3&gt;(A23taxstdlife+$E772),((Input!$K$165+Input!$K$131)*$K$7)-SUM($K772:AX772),((Input!$K$165+Input!$K$131)*$K$7)/A23taxstdlife))</f>
        <v>0</v>
      </c>
      <c r="AZ772" s="168">
        <f>IF(A23taxstdlife="n/a","n/a",IF(AZ$3&gt;(A23taxstdlife+$E772),((Input!$K$165+Input!$K$131)*$K$7)-SUM($K772:AY772),((Input!$K$165+Input!$K$131)*$K$7)/A23taxstdlife))</f>
        <v>0</v>
      </c>
      <c r="BA772" s="168">
        <f>IF(A23taxstdlife="n/a","n/a",IF(BA$3&gt;(A23taxstdlife+$E772),((Input!$K$165+Input!$K$131)*$K$7)-SUM($K772:AZ772),((Input!$K$165+Input!$K$131)*$K$7)/A23taxstdlife))</f>
        <v>0</v>
      </c>
      <c r="BB772" s="168">
        <f>IF(A23taxstdlife="n/a","n/a",IF(BB$3&gt;(A23taxstdlife+$E772),((Input!$K$165+Input!$K$131)*$K$7)-SUM($K772:BA772),((Input!$K$165+Input!$K$131)*$K$7)/A23taxstdlife))</f>
        <v>0</v>
      </c>
      <c r="BC772" s="168">
        <f>IF(A23taxstdlife="n/a","n/a",IF(BC$3&gt;(A23taxstdlife+$E772),((Input!$K$165+Input!$K$131)*$K$7)-SUM($K772:BB772),((Input!$K$165+Input!$K$131)*$K$7)/A23taxstdlife))</f>
        <v>0</v>
      </c>
      <c r="BD772" s="168">
        <f>IF(A23taxstdlife="n/a","n/a",IF(BD$3&gt;(A23taxstdlife+$E772),((Input!$K$165+Input!$K$131)*$K$7)-SUM($K772:BC772),((Input!$K$165+Input!$K$131)*$K$7)/A23taxstdlife))</f>
        <v>0</v>
      </c>
      <c r="BE772" s="168">
        <f>IF(A23taxstdlife="n/a","n/a",IF(BE$3&gt;(A23taxstdlife+$E772),((Input!$K$165+Input!$K$131)*$K$7)-SUM($K772:BD772),((Input!$K$165+Input!$K$131)*$K$7)/A23taxstdlife))</f>
        <v>0</v>
      </c>
      <c r="BF772" s="168">
        <f>IF(A23taxstdlife="n/a","n/a",IF(BF$3&gt;(A23taxstdlife+$E772),((Input!$K$165+Input!$K$131)*$K$7)-SUM($K772:BE772),((Input!$K$165+Input!$K$131)*$K$7)/A23taxstdlife))</f>
        <v>0</v>
      </c>
      <c r="BG772" s="168">
        <f>IF(A23taxstdlife="n/a","n/a",IF(BG$3&gt;(A23taxstdlife+$E772),((Input!$K$165+Input!$K$131)*$K$7)-SUM($K772:BF772),((Input!$K$165+Input!$K$131)*$K$7)/A23taxstdlife))</f>
        <v>0</v>
      </c>
      <c r="BH772" s="168">
        <f>IF(A23taxstdlife="n/a","n/a",IF(BH$3&gt;(A23taxstdlife+$E772),((Input!$K$165+Input!$K$131)*$K$7)-SUM($K772:BG772),((Input!$K$165+Input!$K$131)*$K$7)/A23taxstdlife))</f>
        <v>0</v>
      </c>
      <c r="BI772" s="168">
        <f>IF(A23taxstdlife="n/a","n/a",IF(BI$3&gt;(A23taxstdlife+$E772),((Input!$K$165+Input!$K$131)*$K$7)-SUM($K772:BH772),((Input!$K$165+Input!$K$131)*$K$7)/A23taxstdlife))</f>
        <v>0</v>
      </c>
      <c r="BJ772" s="20"/>
      <c r="BK772" s="20"/>
      <c r="BL772"/>
      <c r="BM772"/>
      <c r="BN772"/>
      <c r="BO772"/>
      <c r="BP772"/>
      <c r="BQ772"/>
      <c r="BR772"/>
      <c r="BS772"/>
      <c r="BT772"/>
      <c r="BU772"/>
      <c r="BV772"/>
      <c r="BW772"/>
      <c r="BX772"/>
      <c r="BY772"/>
      <c r="BZ772"/>
      <c r="CA772"/>
      <c r="CB772"/>
      <c r="CC772"/>
      <c r="CD772"/>
      <c r="CE772"/>
      <c r="CF772"/>
      <c r="CG772"/>
      <c r="CH772"/>
      <c r="CI772"/>
      <c r="CJ772"/>
      <c r="CK772"/>
      <c r="CL772"/>
      <c r="CM772"/>
      <c r="CN772"/>
      <c r="CO772"/>
      <c r="CP772"/>
      <c r="CQ772"/>
      <c r="CR772"/>
      <c r="CS772"/>
      <c r="CT772"/>
      <c r="CU772"/>
      <c r="CV772"/>
      <c r="CW772"/>
      <c r="CX772"/>
      <c r="CY772"/>
      <c r="CZ772"/>
      <c r="DA772"/>
      <c r="DB772"/>
      <c r="DC772"/>
      <c r="DD772"/>
      <c r="DE772"/>
      <c r="DF772"/>
      <c r="DG772"/>
      <c r="DH772"/>
      <c r="DI772"/>
      <c r="DJ772"/>
      <c r="DK772"/>
      <c r="DL772"/>
      <c r="DM772"/>
      <c r="DN772"/>
      <c r="DO772"/>
      <c r="DP772"/>
      <c r="DQ772"/>
      <c r="DR772"/>
      <c r="DS772"/>
      <c r="DT772"/>
      <c r="DU772"/>
      <c r="DV772"/>
      <c r="DW772"/>
      <c r="DX772"/>
      <c r="DY772"/>
      <c r="DZ772"/>
      <c r="EA772"/>
      <c r="EB772"/>
      <c r="EC772"/>
      <c r="ED772"/>
      <c r="EE772"/>
      <c r="EF772"/>
      <c r="EG772"/>
      <c r="EH772"/>
      <c r="EI772"/>
      <c r="EJ772"/>
      <c r="EK772"/>
      <c r="EL772"/>
      <c r="EM772"/>
      <c r="EN772"/>
      <c r="EO772"/>
      <c r="EP772"/>
      <c r="EQ772"/>
      <c r="ER772"/>
      <c r="ES772"/>
      <c r="ET772"/>
      <c r="EU772"/>
      <c r="EV772"/>
      <c r="EW772"/>
      <c r="EX772"/>
      <c r="EY772"/>
      <c r="EZ772"/>
      <c r="FA772"/>
      <c r="FB772"/>
      <c r="FC772"/>
      <c r="FD772"/>
      <c r="FE772"/>
      <c r="FF772"/>
      <c r="FG772"/>
      <c r="FH772"/>
      <c r="FI772"/>
      <c r="FJ772"/>
      <c r="FK772"/>
      <c r="FL772"/>
      <c r="FM772"/>
      <c r="FN772"/>
      <c r="FO772"/>
      <c r="FP772"/>
      <c r="FQ772"/>
      <c r="FR772"/>
      <c r="FS772"/>
      <c r="FT772"/>
      <c r="FU772"/>
      <c r="FV772"/>
      <c r="FW772"/>
      <c r="FX772"/>
      <c r="FY772"/>
      <c r="FZ772"/>
      <c r="GA772"/>
      <c r="GB772"/>
      <c r="GC772"/>
      <c r="GD772"/>
      <c r="GE772"/>
      <c r="GF772"/>
      <c r="GG772"/>
      <c r="GH772"/>
      <c r="GI772"/>
      <c r="GJ772"/>
      <c r="GK772"/>
      <c r="GL772"/>
      <c r="GM772"/>
      <c r="GN772"/>
      <c r="GO772"/>
      <c r="GP772"/>
      <c r="GQ772"/>
      <c r="GR772"/>
      <c r="GS772"/>
      <c r="GT772"/>
      <c r="GU772"/>
      <c r="GV772"/>
      <c r="GW772"/>
      <c r="GX772"/>
      <c r="GY772"/>
      <c r="GZ772"/>
      <c r="HA772"/>
      <c r="HB772"/>
      <c r="HC772"/>
      <c r="HD772"/>
      <c r="HE772"/>
      <c r="HF772"/>
      <c r="HG772"/>
      <c r="HH772"/>
      <c r="HI772"/>
      <c r="HJ772"/>
      <c r="HK772"/>
      <c r="HL772"/>
      <c r="HM772"/>
      <c r="HN772"/>
      <c r="HO772"/>
      <c r="HP772"/>
      <c r="HQ772"/>
      <c r="HR772"/>
      <c r="HS772"/>
      <c r="HT772"/>
      <c r="HU772"/>
      <c r="HV772"/>
      <c r="HW772"/>
      <c r="HX772"/>
      <c r="HY772"/>
      <c r="HZ772"/>
      <c r="IA772"/>
      <c r="IB772"/>
      <c r="IC772"/>
      <c r="ID772"/>
      <c r="IE772"/>
      <c r="IF772"/>
      <c r="IG772"/>
      <c r="IH772"/>
      <c r="II772"/>
      <c r="IJ772"/>
      <c r="IK772"/>
      <c r="IL772"/>
      <c r="IM772"/>
      <c r="IN772"/>
      <c r="IO772"/>
      <c r="IP772"/>
      <c r="IQ772"/>
      <c r="IR772"/>
      <c r="IS772"/>
      <c r="IT772"/>
      <c r="IU772"/>
      <c r="IV772"/>
    </row>
    <row r="773" spans="1:256" s="5" customFormat="1" hidden="1" outlineLevel="2">
      <c r="A773" s="20"/>
      <c r="B773" s="20"/>
      <c r="C773" s="38"/>
      <c r="D773" s="641"/>
      <c r="E773" s="287">
        <v>6</v>
      </c>
      <c r="F773" s="40"/>
      <c r="G773" s="313"/>
      <c r="H773" s="315"/>
      <c r="I773" s="315"/>
      <c r="J773" s="315"/>
      <c r="K773" s="315"/>
      <c r="L773" s="314"/>
      <c r="M773" s="168">
        <f>IF(A23taxstdlife="n/a","n/a",IF(M$3&gt;(A23taxstdlife+$E773),((Input!$L$165+Input!$L$131)*$L$7)-SUM($L773:L773),((Input!$L$165+Input!$L$131)*$L$7)/A23taxstdlife))</f>
        <v>0</v>
      </c>
      <c r="N773" s="168">
        <f>IF(A23taxstdlife="n/a","n/a",IF(N$3&gt;(A23taxstdlife+$E773),((Input!$L$165+Input!$L$131)*$L$7)-SUM($L773:M773),((Input!$L$165+Input!$L$131)*$L$7)/A23taxstdlife))</f>
        <v>0</v>
      </c>
      <c r="O773" s="168">
        <f>IF(A23taxstdlife="n/a","n/a",IF(O$3&gt;(A23taxstdlife+$E773),((Input!$L$165+Input!$L$131)*$L$7)-SUM($L773:N773),((Input!$L$165+Input!$L$131)*$L$7)/A23taxstdlife))</f>
        <v>0</v>
      </c>
      <c r="P773" s="168">
        <f>IF(A23taxstdlife="n/a","n/a",IF(P$3&gt;(A23taxstdlife+$E773),((Input!$L$165+Input!$L$131)*$L$7)-SUM($L773:O773),((Input!$L$165+Input!$L$131)*$L$7)/A23taxstdlife))</f>
        <v>0</v>
      </c>
      <c r="Q773" s="168">
        <f>IF(A23taxstdlife="n/a","n/a",IF(Q$3&gt;(A23taxstdlife+$E773),((Input!$L$165+Input!$L$131)*$L$7)-SUM($L773:P773),((Input!$L$165+Input!$L$131)*$L$7)/A23taxstdlife))</f>
        <v>0</v>
      </c>
      <c r="R773" s="168">
        <f>IF(A23taxstdlife="n/a","n/a",IF(R$3&gt;(A23taxstdlife+$E773),((Input!$L$165+Input!$L$131)*$L$7)-SUM($L773:Q773),((Input!$L$165+Input!$L$131)*$L$7)/A23taxstdlife))</f>
        <v>0</v>
      </c>
      <c r="S773" s="168">
        <f>IF(A23taxstdlife="n/a","n/a",IF(S$3&gt;(A23taxstdlife+$E773),((Input!$L$165+Input!$L$131)*$L$7)-SUM($L773:R773),((Input!$L$165+Input!$L$131)*$L$7)/A23taxstdlife))</f>
        <v>0</v>
      </c>
      <c r="T773" s="168">
        <f>IF(A23taxstdlife="n/a","n/a",IF(T$3&gt;(A23taxstdlife+$E773),((Input!$L$165+Input!$L$131)*$L$7)-SUM($L773:S773),((Input!$L$165+Input!$L$131)*$L$7)/A23taxstdlife))</f>
        <v>0</v>
      </c>
      <c r="U773" s="168">
        <f>IF(A23taxstdlife="n/a","n/a",IF(U$3&gt;(A23taxstdlife+$E773),((Input!$L$165+Input!$L$131)*$L$7)-SUM($L773:T773),((Input!$L$165+Input!$L$131)*$L$7)/A23taxstdlife))</f>
        <v>0</v>
      </c>
      <c r="V773" s="168">
        <f>IF(A23taxstdlife="n/a","n/a",IF(V$3&gt;(A23taxstdlife+$E773),((Input!$L$165+Input!$L$131)*$L$7)-SUM($L773:U773),((Input!$L$165+Input!$L$131)*$L$7)/A23taxstdlife))</f>
        <v>0</v>
      </c>
      <c r="W773" s="168">
        <f>IF(A23taxstdlife="n/a","n/a",IF(W$3&gt;(A23taxstdlife+$E773),((Input!$L$165+Input!$L$131)*$L$7)-SUM($L773:V773),((Input!$L$165+Input!$L$131)*$L$7)/A23taxstdlife))</f>
        <v>0</v>
      </c>
      <c r="X773" s="168">
        <f>IF(A23taxstdlife="n/a","n/a",IF(X$3&gt;(A23taxstdlife+$E773),((Input!$L$165+Input!$L$131)*$L$7)-SUM($L773:W773),((Input!$L$165+Input!$L$131)*$L$7)/A23taxstdlife))</f>
        <v>0</v>
      </c>
      <c r="Y773" s="168">
        <f>IF(A23taxstdlife="n/a","n/a",IF(Y$3&gt;(A23taxstdlife+$E773),((Input!$L$165+Input!$L$131)*$L$7)-SUM($L773:X773),((Input!$L$165+Input!$L$131)*$L$7)/A23taxstdlife))</f>
        <v>0</v>
      </c>
      <c r="Z773" s="168">
        <f>IF(A23taxstdlife="n/a","n/a",IF(Z$3&gt;(A23taxstdlife+$E773),((Input!$L$165+Input!$L$131)*$L$7)-SUM($L773:Y773),((Input!$L$165+Input!$L$131)*$L$7)/A23taxstdlife))</f>
        <v>0</v>
      </c>
      <c r="AA773" s="168">
        <f>IF(A23taxstdlife="n/a","n/a",IF(AA$3&gt;(A23taxstdlife+$E773),((Input!$L$165+Input!$L$131)*$L$7)-SUM($L773:Z773),((Input!$L$165+Input!$L$131)*$L$7)/A23taxstdlife))</f>
        <v>0</v>
      </c>
      <c r="AB773" s="168">
        <f>IF(A23taxstdlife="n/a","n/a",IF(AB$3&gt;(A23taxstdlife+$E773),((Input!$L$165+Input!$L$131)*$L$7)-SUM($L773:AA773),((Input!$L$165+Input!$L$131)*$L$7)/A23taxstdlife))</f>
        <v>0</v>
      </c>
      <c r="AC773" s="168">
        <f>IF(A23taxstdlife="n/a","n/a",IF(AC$3&gt;(A23taxstdlife+$E773),((Input!$L$165+Input!$L$131)*$L$7)-SUM($L773:AB773),((Input!$L$165+Input!$L$131)*$L$7)/A23taxstdlife))</f>
        <v>0</v>
      </c>
      <c r="AD773" s="168">
        <f>IF(A23taxstdlife="n/a","n/a",IF(AD$3&gt;(A23taxstdlife+$E773),((Input!$L$165+Input!$L$131)*$L$7)-SUM($L773:AC773),((Input!$L$165+Input!$L$131)*$L$7)/A23taxstdlife))</f>
        <v>0</v>
      </c>
      <c r="AE773" s="168">
        <f>IF(A23taxstdlife="n/a","n/a",IF(AE$3&gt;(A23taxstdlife+$E773),((Input!$L$165+Input!$L$131)*$L$7)-SUM($L773:AD773),((Input!$L$165+Input!$L$131)*$L$7)/A23taxstdlife))</f>
        <v>0</v>
      </c>
      <c r="AF773" s="168">
        <f>IF(A23taxstdlife="n/a","n/a",IF(AF$3&gt;(A23taxstdlife+$E773),((Input!$L$165+Input!$L$131)*$L$7)-SUM($L773:AE773),((Input!$L$165+Input!$L$131)*$L$7)/A23taxstdlife))</f>
        <v>0</v>
      </c>
      <c r="AG773" s="168">
        <f>IF(A23taxstdlife="n/a","n/a",IF(AG$3&gt;(A23taxstdlife+$E773),((Input!$L$165+Input!$L$131)*$L$7)-SUM($L773:AF773),((Input!$L$165+Input!$L$131)*$L$7)/A23taxstdlife))</f>
        <v>0</v>
      </c>
      <c r="AH773" s="168">
        <f>IF(A23taxstdlife="n/a","n/a",IF(AH$3&gt;(A23taxstdlife+$E773),((Input!$L$165+Input!$L$131)*$L$7)-SUM($L773:AG773),((Input!$L$165+Input!$L$131)*$L$7)/A23taxstdlife))</f>
        <v>0</v>
      </c>
      <c r="AI773" s="168">
        <f>IF(A23taxstdlife="n/a","n/a",IF(AI$3&gt;(A23taxstdlife+$E773),((Input!$L$165+Input!$L$131)*$L$7)-SUM($L773:AH773),((Input!$L$165+Input!$L$131)*$L$7)/A23taxstdlife))</f>
        <v>0</v>
      </c>
      <c r="AJ773" s="168">
        <f>IF(A23taxstdlife="n/a","n/a",IF(AJ$3&gt;(A23taxstdlife+$E773),((Input!$L$165+Input!$L$131)*$L$7)-SUM($L773:AI773),((Input!$L$165+Input!$L$131)*$L$7)/A23taxstdlife))</f>
        <v>0</v>
      </c>
      <c r="AK773" s="168">
        <f>IF(A23taxstdlife="n/a","n/a",IF(AK$3&gt;(A23taxstdlife+$E773),((Input!$L$165+Input!$L$131)*$L$7)-SUM($L773:AJ773),((Input!$L$165+Input!$L$131)*$L$7)/A23taxstdlife))</f>
        <v>0</v>
      </c>
      <c r="AL773" s="168">
        <f>IF(A23taxstdlife="n/a","n/a",IF(AL$3&gt;(A23taxstdlife+$E773),((Input!$L$165+Input!$L$131)*$L$7)-SUM($L773:AK773),((Input!$L$165+Input!$L$131)*$L$7)/A23taxstdlife))</f>
        <v>0</v>
      </c>
      <c r="AM773" s="168">
        <f>IF(A23taxstdlife="n/a","n/a",IF(AM$3&gt;(A23taxstdlife+$E773),((Input!$L$165+Input!$L$131)*$L$7)-SUM($L773:AL773),((Input!$L$165+Input!$L$131)*$L$7)/A23taxstdlife))</f>
        <v>0</v>
      </c>
      <c r="AN773" s="168">
        <f>IF(A23taxstdlife="n/a","n/a",IF(AN$3&gt;(A23taxstdlife+$E773),((Input!$L$165+Input!$L$131)*$L$7)-SUM($L773:AM773),((Input!$L$165+Input!$L$131)*$L$7)/A23taxstdlife))</f>
        <v>0</v>
      </c>
      <c r="AO773" s="168">
        <f>IF(A23taxstdlife="n/a","n/a",IF(AO$3&gt;(A23taxstdlife+$E773),((Input!$L$165+Input!$L$131)*$L$7)-SUM($L773:AN773),((Input!$L$165+Input!$L$131)*$L$7)/A23taxstdlife))</f>
        <v>0</v>
      </c>
      <c r="AP773" s="168">
        <f>IF(A23taxstdlife="n/a","n/a",IF(AP$3&gt;(A23taxstdlife+$E773),((Input!$L$165+Input!$L$131)*$L$7)-SUM($L773:AO773),((Input!$L$165+Input!$L$131)*$L$7)/A23taxstdlife))</f>
        <v>0</v>
      </c>
      <c r="AQ773" s="168">
        <f>IF(A23taxstdlife="n/a","n/a",IF(AQ$3&gt;(A23taxstdlife+$E773),((Input!$L$165+Input!$L$131)*$L$7)-SUM($L773:AP773),((Input!$L$165+Input!$L$131)*$L$7)/A23taxstdlife))</f>
        <v>0</v>
      </c>
      <c r="AR773" s="168">
        <f>IF(A23taxstdlife="n/a","n/a",IF(AR$3&gt;(A23taxstdlife+$E773),((Input!$L$165+Input!$L$131)*$L$7)-SUM($L773:AQ773),((Input!$L$165+Input!$L$131)*$L$7)/A23taxstdlife))</f>
        <v>0</v>
      </c>
      <c r="AS773" s="168">
        <f>IF(A23taxstdlife="n/a","n/a",IF(AS$3&gt;(A23taxstdlife+$E773),((Input!$L$165+Input!$L$131)*$L$7)-SUM($L773:AR773),((Input!$L$165+Input!$L$131)*$L$7)/A23taxstdlife))</f>
        <v>0</v>
      </c>
      <c r="AT773" s="168">
        <f>IF(A23taxstdlife="n/a","n/a",IF(AT$3&gt;(A23taxstdlife+$E773),((Input!$L$165+Input!$L$131)*$L$7)-SUM($L773:AS773),((Input!$L$165+Input!$L$131)*$L$7)/A23taxstdlife))</f>
        <v>0</v>
      </c>
      <c r="AU773" s="168">
        <f>IF(A23taxstdlife="n/a","n/a",IF(AU$3&gt;(A23taxstdlife+$E773),((Input!$L$165+Input!$L$131)*$L$7)-SUM($L773:AT773),((Input!$L$165+Input!$L$131)*$L$7)/A23taxstdlife))</f>
        <v>0</v>
      </c>
      <c r="AV773" s="168">
        <f>IF(A23taxstdlife="n/a","n/a",IF(AV$3&gt;(A23taxstdlife+$E773),((Input!$L$165+Input!$L$131)*$L$7)-SUM($L773:AU773),((Input!$L$165+Input!$L$131)*$L$7)/A23taxstdlife))</f>
        <v>0</v>
      </c>
      <c r="AW773" s="168">
        <f>IF(A23taxstdlife="n/a","n/a",IF(AW$3&gt;(A23taxstdlife+$E773),((Input!$L$165+Input!$L$131)*$L$7)-SUM($L773:AV773),((Input!$L$165+Input!$L$131)*$L$7)/A23taxstdlife))</f>
        <v>0</v>
      </c>
      <c r="AX773" s="168">
        <f>IF(A23taxstdlife="n/a","n/a",IF(AX$3&gt;(A23taxstdlife+$E773),((Input!$L$165+Input!$L$131)*$L$7)-SUM($L773:AW773),((Input!$L$165+Input!$L$131)*$L$7)/A23taxstdlife))</f>
        <v>0</v>
      </c>
      <c r="AY773" s="168">
        <f>IF(A23taxstdlife="n/a","n/a",IF(AY$3&gt;(A23taxstdlife+$E773),((Input!$L$165+Input!$L$131)*$L$7)-SUM($L773:AX773),((Input!$L$165+Input!$L$131)*$L$7)/A23taxstdlife))</f>
        <v>0</v>
      </c>
      <c r="AZ773" s="168">
        <f>IF(A23taxstdlife="n/a","n/a",IF(AZ$3&gt;(A23taxstdlife+$E773),((Input!$L$165+Input!$L$131)*$L$7)-SUM($L773:AY773),((Input!$L$165+Input!$L$131)*$L$7)/A23taxstdlife))</f>
        <v>0</v>
      </c>
      <c r="BA773" s="168">
        <f>IF(A23taxstdlife="n/a","n/a",IF(BA$3&gt;(A23taxstdlife+$E773),((Input!$L$165+Input!$L$131)*$L$7)-SUM($L773:AZ773),((Input!$L$165+Input!$L$131)*$L$7)/A23taxstdlife))</f>
        <v>0</v>
      </c>
      <c r="BB773" s="168">
        <f>IF(A23taxstdlife="n/a","n/a",IF(BB$3&gt;(A23taxstdlife+$E773),((Input!$L$165+Input!$L$131)*$L$7)-SUM($L773:BA773),((Input!$L$165+Input!$L$131)*$L$7)/A23taxstdlife))</f>
        <v>0</v>
      </c>
      <c r="BC773" s="168">
        <f>IF(A23taxstdlife="n/a","n/a",IF(BC$3&gt;(A23taxstdlife+$E773),((Input!$L$165+Input!$L$131)*$L$7)-SUM($L773:BB773),((Input!$L$165+Input!$L$131)*$L$7)/A23taxstdlife))</f>
        <v>0</v>
      </c>
      <c r="BD773" s="168">
        <f>IF(A23taxstdlife="n/a","n/a",IF(BD$3&gt;(A23taxstdlife+$E773),((Input!$L$165+Input!$L$131)*$L$7)-SUM($L773:BC773),((Input!$L$165+Input!$L$131)*$L$7)/A23taxstdlife))</f>
        <v>0</v>
      </c>
      <c r="BE773" s="168">
        <f>IF(A23taxstdlife="n/a","n/a",IF(BE$3&gt;(A23taxstdlife+$E773),((Input!$L$165+Input!$L$131)*$L$7)-SUM($L773:BD773),((Input!$L$165+Input!$L$131)*$L$7)/A23taxstdlife))</f>
        <v>0</v>
      </c>
      <c r="BF773" s="168">
        <f>IF(A23taxstdlife="n/a","n/a",IF(BF$3&gt;(A23taxstdlife+$E773),((Input!$L$165+Input!$L$131)*$L$7)-SUM($L773:BE773),((Input!$L$165+Input!$L$131)*$L$7)/A23taxstdlife))</f>
        <v>0</v>
      </c>
      <c r="BG773" s="168">
        <f>IF(A23taxstdlife="n/a","n/a",IF(BG$3&gt;(A23taxstdlife+$E773),((Input!$L$165+Input!$L$131)*$L$7)-SUM($L773:BF773),((Input!$L$165+Input!$L$131)*$L$7)/A23taxstdlife))</f>
        <v>0</v>
      </c>
      <c r="BH773" s="168">
        <f>IF(A23taxstdlife="n/a","n/a",IF(BH$3&gt;(A23taxstdlife+$E773),((Input!$L$165+Input!$L$131)*$L$7)-SUM($L773:BG773),((Input!$L$165+Input!$L$131)*$L$7)/A23taxstdlife))</f>
        <v>0</v>
      </c>
      <c r="BI773" s="168">
        <f>IF(A23taxstdlife="n/a","n/a",IF(BI$3&gt;(A23taxstdlife+$E773),((Input!$L$165+Input!$L$131)*$L$7)-SUM($L773:BH773),((Input!$L$165+Input!$L$131)*$L$7)/A23taxstdlife))</f>
        <v>0</v>
      </c>
      <c r="BJ773" s="20"/>
      <c r="BK773" s="20"/>
      <c r="BL773"/>
      <c r="BM773"/>
      <c r="BN773"/>
      <c r="BO773"/>
      <c r="BP773"/>
      <c r="BQ773"/>
      <c r="BR773"/>
      <c r="BS773"/>
      <c r="BT773"/>
      <c r="BU773"/>
      <c r="BV773"/>
      <c r="BW773"/>
      <c r="BX773"/>
      <c r="BY773"/>
      <c r="BZ773"/>
      <c r="CA773"/>
      <c r="CB773"/>
      <c r="CC773"/>
      <c r="CD773"/>
      <c r="CE773"/>
      <c r="CF773"/>
      <c r="CG773"/>
      <c r="CH773"/>
      <c r="CI773"/>
      <c r="CJ773"/>
      <c r="CK773"/>
      <c r="CL773"/>
      <c r="CM773"/>
      <c r="CN773"/>
      <c r="CO773"/>
      <c r="CP773"/>
      <c r="CQ773"/>
      <c r="CR773"/>
      <c r="CS773"/>
      <c r="CT773"/>
      <c r="CU773"/>
      <c r="CV773"/>
      <c r="CW773"/>
      <c r="CX773"/>
      <c r="CY773"/>
      <c r="CZ773"/>
      <c r="DA773"/>
      <c r="DB773"/>
      <c r="DC773"/>
      <c r="DD773"/>
      <c r="DE773"/>
      <c r="DF773"/>
      <c r="DG773"/>
      <c r="DH773"/>
      <c r="DI773"/>
      <c r="DJ773"/>
      <c r="DK773"/>
      <c r="DL773"/>
      <c r="DM773"/>
      <c r="DN773"/>
      <c r="DO773"/>
      <c r="DP773"/>
      <c r="DQ773"/>
      <c r="DR773"/>
      <c r="DS773"/>
      <c r="DT773"/>
      <c r="DU773"/>
      <c r="DV773"/>
      <c r="DW773"/>
      <c r="DX773"/>
      <c r="DY773"/>
      <c r="DZ773"/>
      <c r="EA773"/>
      <c r="EB773"/>
      <c r="EC773"/>
      <c r="ED773"/>
      <c r="EE773"/>
      <c r="EF773"/>
      <c r="EG773"/>
      <c r="EH773"/>
      <c r="EI773"/>
      <c r="EJ773"/>
      <c r="EK773"/>
      <c r="EL773"/>
      <c r="EM773"/>
      <c r="EN773"/>
      <c r="EO773"/>
      <c r="EP773"/>
      <c r="EQ773"/>
      <c r="ER773"/>
      <c r="ES773"/>
      <c r="ET773"/>
      <c r="EU773"/>
      <c r="EV773"/>
      <c r="EW773"/>
      <c r="EX773"/>
      <c r="EY773"/>
      <c r="EZ773"/>
      <c r="FA773"/>
      <c r="FB773"/>
      <c r="FC773"/>
      <c r="FD773"/>
      <c r="FE773"/>
      <c r="FF773"/>
      <c r="FG773"/>
      <c r="FH773"/>
      <c r="FI773"/>
      <c r="FJ773"/>
      <c r="FK773"/>
      <c r="FL773"/>
      <c r="FM773"/>
      <c r="FN773"/>
      <c r="FO773"/>
      <c r="FP773"/>
      <c r="FQ773"/>
      <c r="FR773"/>
      <c r="FS773"/>
      <c r="FT773"/>
      <c r="FU773"/>
      <c r="FV773"/>
      <c r="FW773"/>
      <c r="FX773"/>
      <c r="FY773"/>
      <c r="FZ773"/>
      <c r="GA773"/>
      <c r="GB773"/>
      <c r="GC773"/>
      <c r="GD773"/>
      <c r="GE773"/>
      <c r="GF773"/>
      <c r="GG773"/>
      <c r="GH773"/>
      <c r="GI773"/>
      <c r="GJ773"/>
      <c r="GK773"/>
      <c r="GL773"/>
      <c r="GM773"/>
      <c r="GN773"/>
      <c r="GO773"/>
      <c r="GP773"/>
      <c r="GQ773"/>
      <c r="GR773"/>
      <c r="GS773"/>
      <c r="GT773"/>
      <c r="GU773"/>
      <c r="GV773"/>
      <c r="GW773"/>
      <c r="GX773"/>
      <c r="GY773"/>
      <c r="GZ773"/>
      <c r="HA773"/>
      <c r="HB773"/>
      <c r="HC773"/>
      <c r="HD773"/>
      <c r="HE773"/>
      <c r="HF773"/>
      <c r="HG773"/>
      <c r="HH773"/>
      <c r="HI773"/>
      <c r="HJ773"/>
      <c r="HK773"/>
      <c r="HL773"/>
      <c r="HM773"/>
      <c r="HN773"/>
      <c r="HO773"/>
      <c r="HP773"/>
      <c r="HQ773"/>
      <c r="HR773"/>
      <c r="HS773"/>
      <c r="HT773"/>
      <c r="HU773"/>
      <c r="HV773"/>
      <c r="HW773"/>
      <c r="HX773"/>
      <c r="HY773"/>
      <c r="HZ773"/>
      <c r="IA773"/>
      <c r="IB773"/>
      <c r="IC773"/>
      <c r="ID773"/>
      <c r="IE773"/>
      <c r="IF773"/>
      <c r="IG773"/>
      <c r="IH773"/>
      <c r="II773"/>
      <c r="IJ773"/>
      <c r="IK773"/>
      <c r="IL773"/>
      <c r="IM773"/>
      <c r="IN773"/>
      <c r="IO773"/>
      <c r="IP773"/>
      <c r="IQ773"/>
      <c r="IR773"/>
      <c r="IS773"/>
      <c r="IT773"/>
      <c r="IU773"/>
      <c r="IV773"/>
    </row>
    <row r="774" spans="1:256" s="5" customFormat="1" hidden="1" outlineLevel="2">
      <c r="A774" s="20"/>
      <c r="B774" s="20"/>
      <c r="C774" s="38"/>
      <c r="D774" s="641"/>
      <c r="E774" s="287">
        <v>7</v>
      </c>
      <c r="F774" s="40"/>
      <c r="G774" s="313"/>
      <c r="H774" s="315"/>
      <c r="I774" s="315"/>
      <c r="J774" s="315"/>
      <c r="K774" s="315"/>
      <c r="L774" s="315"/>
      <c r="M774" s="314"/>
      <c r="N774" s="168">
        <f>IF(A23taxstdlife="n/a","n/a",IF(N$3&gt;(A23taxstdlife+$E774),((Input!$M$165+Input!$M$131)*$M$7)-SUM($M774:M774),((Input!$M$165+Input!$M$131)*$M$7)/A23taxstdlife))</f>
        <v>0</v>
      </c>
      <c r="O774" s="168">
        <f>IF(A23taxstdlife="n/a","n/a",IF(O$3&gt;(A23taxstdlife+$E774),((Input!$M$165+Input!$M$131)*$M$7)-SUM($M774:N774),((Input!$M$165+Input!$M$131)*$M$7)/A23taxstdlife))</f>
        <v>0</v>
      </c>
      <c r="P774" s="168">
        <f>IF(A23taxstdlife="n/a","n/a",IF(P$3&gt;(A23taxstdlife+$E774),((Input!$M$165+Input!$M$131)*$M$7)-SUM($M774:O774),((Input!$M$165+Input!$M$131)*$M$7)/A23taxstdlife))</f>
        <v>0</v>
      </c>
      <c r="Q774" s="168">
        <f>IF(A23taxstdlife="n/a","n/a",IF(Q$3&gt;(A23taxstdlife+$E774),((Input!$M$165+Input!$M$131)*$M$7)-SUM($M774:P774),((Input!$M$165+Input!$M$131)*$M$7)/A23taxstdlife))</f>
        <v>0</v>
      </c>
      <c r="R774" s="168">
        <f>IF(A23taxstdlife="n/a","n/a",IF(R$3&gt;(A23taxstdlife+$E774),((Input!$M$165+Input!$M$131)*$M$7)-SUM($M774:Q774),((Input!$M$165+Input!$M$131)*$M$7)/A23taxstdlife))</f>
        <v>0</v>
      </c>
      <c r="S774" s="168">
        <f>IF(A23taxstdlife="n/a","n/a",IF(S$3&gt;(A23taxstdlife+$E774),((Input!$M$165+Input!$M$131)*$M$7)-SUM($M774:R774),((Input!$M$165+Input!$M$131)*$M$7)/A23taxstdlife))</f>
        <v>0</v>
      </c>
      <c r="T774" s="168">
        <f>IF(A23taxstdlife="n/a","n/a",IF(T$3&gt;(A23taxstdlife+$E774),((Input!$M$165+Input!$M$131)*$M$7)-SUM($M774:S774),((Input!$M$165+Input!$M$131)*$M$7)/A23taxstdlife))</f>
        <v>0</v>
      </c>
      <c r="U774" s="168">
        <f>IF(A23taxstdlife="n/a","n/a",IF(U$3&gt;(A23taxstdlife+$E774),((Input!$M$165+Input!$M$131)*$M$7)-SUM($M774:T774),((Input!$M$165+Input!$M$131)*$M$7)/A23taxstdlife))</f>
        <v>0</v>
      </c>
      <c r="V774" s="168">
        <f>IF(A23taxstdlife="n/a","n/a",IF(V$3&gt;(A23taxstdlife+$E774),((Input!$M$165+Input!$M$131)*$M$7)-SUM($M774:U774),((Input!$M$165+Input!$M$131)*$M$7)/A23taxstdlife))</f>
        <v>0</v>
      </c>
      <c r="W774" s="168">
        <f>IF(A23taxstdlife="n/a","n/a",IF(W$3&gt;(A23taxstdlife+$E774),((Input!$M$165+Input!$M$131)*$M$7)-SUM($M774:V774),((Input!$M$165+Input!$M$131)*$M$7)/A23taxstdlife))</f>
        <v>0</v>
      </c>
      <c r="X774" s="168">
        <f>IF(A23taxstdlife="n/a","n/a",IF(X$3&gt;(A23taxstdlife+$E774),((Input!$M$165+Input!$M$131)*$M$7)-SUM($M774:W774),((Input!$M$165+Input!$M$131)*$M$7)/A23taxstdlife))</f>
        <v>0</v>
      </c>
      <c r="Y774" s="168">
        <f>IF(A23taxstdlife="n/a","n/a",IF(Y$3&gt;(A23taxstdlife+$E774),((Input!$M$165+Input!$M$131)*$M$7)-SUM($M774:X774),((Input!$M$165+Input!$M$131)*$M$7)/A23taxstdlife))</f>
        <v>0</v>
      </c>
      <c r="Z774" s="168">
        <f>IF(A23taxstdlife="n/a","n/a",IF(Z$3&gt;(A23taxstdlife+$E774),((Input!$M$165+Input!$M$131)*$M$7)-SUM($M774:Y774),((Input!$M$165+Input!$M$131)*$M$7)/A23taxstdlife))</f>
        <v>0</v>
      </c>
      <c r="AA774" s="168">
        <f>IF(A23taxstdlife="n/a","n/a",IF(AA$3&gt;(A23taxstdlife+$E774),((Input!$M$165+Input!$M$131)*$M$7)-SUM($M774:Z774),((Input!$M$165+Input!$M$131)*$M$7)/A23taxstdlife))</f>
        <v>0</v>
      </c>
      <c r="AB774" s="168">
        <f>IF(A23taxstdlife="n/a","n/a",IF(AB$3&gt;(A23taxstdlife+$E774),((Input!$M$165+Input!$M$131)*$M$7)-SUM($M774:AA774),((Input!$M$165+Input!$M$131)*$M$7)/A23taxstdlife))</f>
        <v>0</v>
      </c>
      <c r="AC774" s="168">
        <f>IF(A23taxstdlife="n/a","n/a",IF(AC$3&gt;(A23taxstdlife+$E774),((Input!$M$165+Input!$M$131)*$M$7)-SUM($M774:AB774),((Input!$M$165+Input!$M$131)*$M$7)/A23taxstdlife))</f>
        <v>0</v>
      </c>
      <c r="AD774" s="168">
        <f>IF(A23taxstdlife="n/a","n/a",IF(AD$3&gt;(A23taxstdlife+$E774),((Input!$M$165+Input!$M$131)*$M$7)-SUM($M774:AC774),((Input!$M$165+Input!$M$131)*$M$7)/A23taxstdlife))</f>
        <v>0</v>
      </c>
      <c r="AE774" s="168">
        <f>IF(A23taxstdlife="n/a","n/a",IF(AE$3&gt;(A23taxstdlife+$E774),((Input!$M$165+Input!$M$131)*$M$7)-SUM($M774:AD774),((Input!$M$165+Input!$M$131)*$M$7)/A23taxstdlife))</f>
        <v>0</v>
      </c>
      <c r="AF774" s="168">
        <f>IF(A23taxstdlife="n/a","n/a",IF(AF$3&gt;(A23taxstdlife+$E774),((Input!$M$165+Input!$M$131)*$M$7)-SUM($M774:AE774),((Input!$M$165+Input!$M$131)*$M$7)/A23taxstdlife))</f>
        <v>0</v>
      </c>
      <c r="AG774" s="168">
        <f>IF(A23taxstdlife="n/a","n/a",IF(AG$3&gt;(A23taxstdlife+$E774),((Input!$M$165+Input!$M$131)*$M$7)-SUM($M774:AF774),((Input!$M$165+Input!$M$131)*$M$7)/A23taxstdlife))</f>
        <v>0</v>
      </c>
      <c r="AH774" s="168">
        <f>IF(A23taxstdlife="n/a","n/a",IF(AH$3&gt;(A23taxstdlife+$E774),((Input!$M$165+Input!$M$131)*$M$7)-SUM($M774:AG774),((Input!$M$165+Input!$M$131)*$M$7)/A23taxstdlife))</f>
        <v>0</v>
      </c>
      <c r="AI774" s="168">
        <f>IF(A23taxstdlife="n/a","n/a",IF(AI$3&gt;(A23taxstdlife+$E774),((Input!$M$165+Input!$M$131)*$M$7)-SUM($M774:AH774),((Input!$M$165+Input!$M$131)*$M$7)/A23taxstdlife))</f>
        <v>0</v>
      </c>
      <c r="AJ774" s="168">
        <f>IF(A23taxstdlife="n/a","n/a",IF(AJ$3&gt;(A23taxstdlife+$E774),((Input!$M$165+Input!$M$131)*$M$7)-SUM($M774:AI774),((Input!$M$165+Input!$M$131)*$M$7)/A23taxstdlife))</f>
        <v>0</v>
      </c>
      <c r="AK774" s="168">
        <f>IF(A23taxstdlife="n/a","n/a",IF(AK$3&gt;(A23taxstdlife+$E774),((Input!$M$165+Input!$M$131)*$M$7)-SUM($M774:AJ774),((Input!$M$165+Input!$M$131)*$M$7)/A23taxstdlife))</f>
        <v>0</v>
      </c>
      <c r="AL774" s="168">
        <f>IF(A23taxstdlife="n/a","n/a",IF(AL$3&gt;(A23taxstdlife+$E774),((Input!$M$165+Input!$M$131)*$M$7)-SUM($M774:AK774),((Input!$M$165+Input!$M$131)*$M$7)/A23taxstdlife))</f>
        <v>0</v>
      </c>
      <c r="AM774" s="168">
        <f>IF(A23taxstdlife="n/a","n/a",IF(AM$3&gt;(A23taxstdlife+$E774),((Input!$M$165+Input!$M$131)*$M$7)-SUM($M774:AL774),((Input!$M$165+Input!$M$131)*$M$7)/A23taxstdlife))</f>
        <v>0</v>
      </c>
      <c r="AN774" s="168">
        <f>IF(A23taxstdlife="n/a","n/a",IF(AN$3&gt;(A23taxstdlife+$E774),((Input!$M$165+Input!$M$131)*$M$7)-SUM($M774:AM774),((Input!$M$165+Input!$M$131)*$M$7)/A23taxstdlife))</f>
        <v>0</v>
      </c>
      <c r="AO774" s="168">
        <f>IF(A23taxstdlife="n/a","n/a",IF(AO$3&gt;(A23taxstdlife+$E774),((Input!$M$165+Input!$M$131)*$M$7)-SUM($M774:AN774),((Input!$M$165+Input!$M$131)*$M$7)/A23taxstdlife))</f>
        <v>0</v>
      </c>
      <c r="AP774" s="168">
        <f>IF(A23taxstdlife="n/a","n/a",IF(AP$3&gt;(A23taxstdlife+$E774),((Input!$M$165+Input!$M$131)*$M$7)-SUM($M774:AO774),((Input!$M$165+Input!$M$131)*$M$7)/A23taxstdlife))</f>
        <v>0</v>
      </c>
      <c r="AQ774" s="168">
        <f>IF(A23taxstdlife="n/a","n/a",IF(AQ$3&gt;(A23taxstdlife+$E774),((Input!$M$165+Input!$M$131)*$M$7)-SUM($M774:AP774),((Input!$M$165+Input!$M$131)*$M$7)/A23taxstdlife))</f>
        <v>0</v>
      </c>
      <c r="AR774" s="168">
        <f>IF(A23taxstdlife="n/a","n/a",IF(AR$3&gt;(A23taxstdlife+$E774),((Input!$M$165+Input!$M$131)*$M$7)-SUM($M774:AQ774),((Input!$M$165+Input!$M$131)*$M$7)/A23taxstdlife))</f>
        <v>0</v>
      </c>
      <c r="AS774" s="168">
        <f>IF(A23taxstdlife="n/a","n/a",IF(AS$3&gt;(A23taxstdlife+$E774),((Input!$M$165+Input!$M$131)*$M$7)-SUM($M774:AR774),((Input!$M$165+Input!$M$131)*$M$7)/A23taxstdlife))</f>
        <v>0</v>
      </c>
      <c r="AT774" s="168">
        <f>IF(A23taxstdlife="n/a","n/a",IF(AT$3&gt;(A23taxstdlife+$E774),((Input!$M$165+Input!$M$131)*$M$7)-SUM($M774:AS774),((Input!$M$165+Input!$M$131)*$M$7)/A23taxstdlife))</f>
        <v>0</v>
      </c>
      <c r="AU774" s="168">
        <f>IF(A23taxstdlife="n/a","n/a",IF(AU$3&gt;(A23taxstdlife+$E774),((Input!$M$165+Input!$M$131)*$M$7)-SUM($M774:AT774),((Input!$M$165+Input!$M$131)*$M$7)/A23taxstdlife))</f>
        <v>0</v>
      </c>
      <c r="AV774" s="168">
        <f>IF(A23taxstdlife="n/a","n/a",IF(AV$3&gt;(A23taxstdlife+$E774),((Input!$M$165+Input!$M$131)*$M$7)-SUM($M774:AU774),((Input!$M$165+Input!$M$131)*$M$7)/A23taxstdlife))</f>
        <v>0</v>
      </c>
      <c r="AW774" s="168">
        <f>IF(A23taxstdlife="n/a","n/a",IF(AW$3&gt;(A23taxstdlife+$E774),((Input!$M$165+Input!$M$131)*$M$7)-SUM($M774:AV774),((Input!$M$165+Input!$M$131)*$M$7)/A23taxstdlife))</f>
        <v>0</v>
      </c>
      <c r="AX774" s="168">
        <f>IF(A23taxstdlife="n/a","n/a",IF(AX$3&gt;(A23taxstdlife+$E774),((Input!$M$165+Input!$M$131)*$M$7)-SUM($M774:AW774),((Input!$M$165+Input!$M$131)*$M$7)/A23taxstdlife))</f>
        <v>0</v>
      </c>
      <c r="AY774" s="168">
        <f>IF(A23taxstdlife="n/a","n/a",IF(AY$3&gt;(A23taxstdlife+$E774),((Input!$M$165+Input!$M$131)*$M$7)-SUM($M774:AX774),((Input!$M$165+Input!$M$131)*$M$7)/A23taxstdlife))</f>
        <v>0</v>
      </c>
      <c r="AZ774" s="168">
        <f>IF(A23taxstdlife="n/a","n/a",IF(AZ$3&gt;(A23taxstdlife+$E774),((Input!$M$165+Input!$M$131)*$M$7)-SUM($M774:AY774),((Input!$M$165+Input!$M$131)*$M$7)/A23taxstdlife))</f>
        <v>0</v>
      </c>
      <c r="BA774" s="168">
        <f>IF(A23taxstdlife="n/a","n/a",IF(BA$3&gt;(A23taxstdlife+$E774),((Input!$M$165+Input!$M$131)*$M$7)-SUM($M774:AZ774),((Input!$M$165+Input!$M$131)*$M$7)/A23taxstdlife))</f>
        <v>0</v>
      </c>
      <c r="BB774" s="168">
        <f>IF(A23taxstdlife="n/a","n/a",IF(BB$3&gt;(A23taxstdlife+$E774),((Input!$M$165+Input!$M$131)*$M$7)-SUM($M774:BA774),((Input!$M$165+Input!$M$131)*$M$7)/A23taxstdlife))</f>
        <v>0</v>
      </c>
      <c r="BC774" s="168">
        <f>IF(A23taxstdlife="n/a","n/a",IF(BC$3&gt;(A23taxstdlife+$E774),((Input!$M$165+Input!$M$131)*$M$7)-SUM($M774:BB774),((Input!$M$165+Input!$M$131)*$M$7)/A23taxstdlife))</f>
        <v>0</v>
      </c>
      <c r="BD774" s="168">
        <f>IF(A23taxstdlife="n/a","n/a",IF(BD$3&gt;(A23taxstdlife+$E774),((Input!$M$165+Input!$M$131)*$M$7)-SUM($M774:BC774),((Input!$M$165+Input!$M$131)*$M$7)/A23taxstdlife))</f>
        <v>0</v>
      </c>
      <c r="BE774" s="168">
        <f>IF(A23taxstdlife="n/a","n/a",IF(BE$3&gt;(A23taxstdlife+$E774),((Input!$M$165+Input!$M$131)*$M$7)-SUM($M774:BD774),((Input!$M$165+Input!$M$131)*$M$7)/A23taxstdlife))</f>
        <v>0</v>
      </c>
      <c r="BF774" s="168">
        <f>IF(A23taxstdlife="n/a","n/a",IF(BF$3&gt;(A23taxstdlife+$E774),((Input!$M$165+Input!$M$131)*$M$7)-SUM($M774:BE774),((Input!$M$165+Input!$M$131)*$M$7)/A23taxstdlife))</f>
        <v>0</v>
      </c>
      <c r="BG774" s="168">
        <f>IF(A23taxstdlife="n/a","n/a",IF(BG$3&gt;(A23taxstdlife+$E774),((Input!$M$165+Input!$M$131)*$M$7)-SUM($M774:BF774),((Input!$M$165+Input!$M$131)*$M$7)/A23taxstdlife))</f>
        <v>0</v>
      </c>
      <c r="BH774" s="168">
        <f>IF(A23taxstdlife="n/a","n/a",IF(BH$3&gt;(A23taxstdlife+$E774),((Input!$M$165+Input!$M$131)*$M$7)-SUM($M774:BG774),((Input!$M$165+Input!$M$131)*$M$7)/A23taxstdlife))</f>
        <v>0</v>
      </c>
      <c r="BI774" s="168">
        <f>IF(A23taxstdlife="n/a","n/a",IF(BI$3&gt;(A23taxstdlife+$E774),((Input!$M$165+Input!$M$131)*$M$7)-SUM($M774:BH774),((Input!$M$165+Input!$M$131)*$M$7)/A23taxstdlife))</f>
        <v>0</v>
      </c>
      <c r="BJ774" s="20"/>
      <c r="BK774" s="20"/>
      <c r="BL774"/>
      <c r="BM774"/>
      <c r="BN774"/>
      <c r="BO774"/>
      <c r="BP774"/>
      <c r="BQ774"/>
      <c r="BR774"/>
      <c r="BS774"/>
      <c r="BT774"/>
      <c r="BU774"/>
      <c r="BV774"/>
      <c r="BW774"/>
      <c r="BX774"/>
      <c r="BY774"/>
      <c r="BZ774"/>
      <c r="CA774"/>
      <c r="CB774"/>
      <c r="CC774"/>
      <c r="CD774"/>
      <c r="CE774"/>
      <c r="CF774"/>
      <c r="CG774"/>
      <c r="CH774"/>
      <c r="CI774"/>
      <c r="CJ774"/>
      <c r="CK774"/>
      <c r="CL774"/>
      <c r="CM774"/>
      <c r="CN774"/>
      <c r="CO774"/>
      <c r="CP774"/>
      <c r="CQ774"/>
      <c r="CR774"/>
      <c r="CS774"/>
      <c r="CT774"/>
      <c r="CU774"/>
      <c r="CV774"/>
      <c r="CW774"/>
      <c r="CX774"/>
      <c r="CY774"/>
      <c r="CZ774"/>
      <c r="DA774"/>
      <c r="DB774"/>
      <c r="DC774"/>
      <c r="DD774"/>
      <c r="DE774"/>
      <c r="DF774"/>
      <c r="DG774"/>
      <c r="DH774"/>
      <c r="DI774"/>
      <c r="DJ774"/>
      <c r="DK774"/>
      <c r="DL774"/>
      <c r="DM774"/>
      <c r="DN774"/>
      <c r="DO774"/>
      <c r="DP774"/>
      <c r="DQ774"/>
      <c r="DR774"/>
      <c r="DS774"/>
      <c r="DT774"/>
      <c r="DU774"/>
      <c r="DV774"/>
      <c r="DW774"/>
      <c r="DX774"/>
      <c r="DY774"/>
      <c r="DZ774"/>
      <c r="EA774"/>
      <c r="EB774"/>
      <c r="EC774"/>
      <c r="ED774"/>
      <c r="EE774"/>
      <c r="EF774"/>
      <c r="EG774"/>
      <c r="EH774"/>
      <c r="EI774"/>
      <c r="EJ774"/>
      <c r="EK774"/>
      <c r="EL774"/>
      <c r="EM774"/>
      <c r="EN774"/>
      <c r="EO774"/>
      <c r="EP774"/>
      <c r="EQ774"/>
      <c r="ER774"/>
      <c r="ES774"/>
      <c r="ET774"/>
      <c r="EU774"/>
      <c r="EV774"/>
      <c r="EW774"/>
      <c r="EX774"/>
      <c r="EY774"/>
      <c r="EZ774"/>
      <c r="FA774"/>
      <c r="FB774"/>
      <c r="FC774"/>
      <c r="FD774"/>
      <c r="FE774"/>
      <c r="FF774"/>
      <c r="FG774"/>
      <c r="FH774"/>
      <c r="FI774"/>
      <c r="FJ774"/>
      <c r="FK774"/>
      <c r="FL774"/>
      <c r="FM774"/>
      <c r="FN774"/>
      <c r="FO774"/>
      <c r="FP774"/>
      <c r="FQ774"/>
      <c r="FR774"/>
      <c r="FS774"/>
      <c r="FT774"/>
      <c r="FU774"/>
      <c r="FV774"/>
      <c r="FW774"/>
      <c r="FX774"/>
      <c r="FY774"/>
      <c r="FZ774"/>
      <c r="GA774"/>
      <c r="GB774"/>
      <c r="GC774"/>
      <c r="GD774"/>
      <c r="GE774"/>
      <c r="GF774"/>
      <c r="GG774"/>
      <c r="GH774"/>
      <c r="GI774"/>
      <c r="GJ774"/>
      <c r="GK774"/>
      <c r="GL774"/>
      <c r="GM774"/>
      <c r="GN774"/>
      <c r="GO774"/>
      <c r="GP774"/>
      <c r="GQ774"/>
      <c r="GR774"/>
      <c r="GS774"/>
      <c r="GT774"/>
      <c r="GU774"/>
      <c r="GV774"/>
      <c r="GW774"/>
      <c r="GX774"/>
      <c r="GY774"/>
      <c r="GZ774"/>
      <c r="HA774"/>
      <c r="HB774"/>
      <c r="HC774"/>
      <c r="HD774"/>
      <c r="HE774"/>
      <c r="HF774"/>
      <c r="HG774"/>
      <c r="HH774"/>
      <c r="HI774"/>
      <c r="HJ774"/>
      <c r="HK774"/>
      <c r="HL774"/>
      <c r="HM774"/>
      <c r="HN774"/>
      <c r="HO774"/>
      <c r="HP774"/>
      <c r="HQ774"/>
      <c r="HR774"/>
      <c r="HS774"/>
      <c r="HT774"/>
      <c r="HU774"/>
      <c r="HV774"/>
      <c r="HW774"/>
      <c r="HX774"/>
      <c r="HY774"/>
      <c r="HZ774"/>
      <c r="IA774"/>
      <c r="IB774"/>
      <c r="IC774"/>
      <c r="ID774"/>
      <c r="IE774"/>
      <c r="IF774"/>
      <c r="IG774"/>
      <c r="IH774"/>
      <c r="II774"/>
      <c r="IJ774"/>
      <c r="IK774"/>
      <c r="IL774"/>
      <c r="IM774"/>
      <c r="IN774"/>
      <c r="IO774"/>
      <c r="IP774"/>
      <c r="IQ774"/>
      <c r="IR774"/>
      <c r="IS774"/>
      <c r="IT774"/>
      <c r="IU774"/>
      <c r="IV774"/>
    </row>
    <row r="775" spans="1:256" s="5" customFormat="1" hidden="1" outlineLevel="2">
      <c r="A775" s="20"/>
      <c r="B775" s="20"/>
      <c r="C775" s="38"/>
      <c r="D775" s="641"/>
      <c r="E775" s="287">
        <v>8</v>
      </c>
      <c r="F775" s="40"/>
      <c r="G775" s="313"/>
      <c r="H775" s="315"/>
      <c r="I775" s="315"/>
      <c r="J775" s="315"/>
      <c r="K775" s="315"/>
      <c r="L775" s="315"/>
      <c r="M775" s="315"/>
      <c r="N775" s="314"/>
      <c r="O775" s="168">
        <f>IF(A23taxstdlife="n/a","n/a",IF(O$3&gt;(A23taxstdlife+$E775),((Input!$N$165+Input!$N$131)*$N$7)-SUM($N775:N775),((Input!$N$165+Input!$N$131)*$N$7)/A23taxstdlife))</f>
        <v>0</v>
      </c>
      <c r="P775" s="168">
        <f>IF(A23taxstdlife="n/a","n/a",IF(P$3&gt;(A23taxstdlife+$E775),((Input!$N$165+Input!$N$131)*$N$7)-SUM($N775:O775),((Input!$N$165+Input!$N$131)*$N$7)/A23taxstdlife))</f>
        <v>0</v>
      </c>
      <c r="Q775" s="168">
        <f>IF(A23taxstdlife="n/a","n/a",IF(Q$3&gt;(A23taxstdlife+$E775),((Input!$N$165+Input!$N$131)*$N$7)-SUM($N775:P775),((Input!$N$165+Input!$N$131)*$N$7)/A23taxstdlife))</f>
        <v>0</v>
      </c>
      <c r="R775" s="168">
        <f>IF(A23taxstdlife="n/a","n/a",IF(R$3&gt;(A23taxstdlife+$E775),((Input!$N$165+Input!$N$131)*$N$7)-SUM($N775:Q775),((Input!$N$165+Input!$N$131)*$N$7)/A23taxstdlife))</f>
        <v>0</v>
      </c>
      <c r="S775" s="168">
        <f>IF(A23taxstdlife="n/a","n/a",IF(S$3&gt;(A23taxstdlife+$E775),((Input!$N$165+Input!$N$131)*$N$7)-SUM($N775:R775),((Input!$N$165+Input!$N$131)*$N$7)/A23taxstdlife))</f>
        <v>0</v>
      </c>
      <c r="T775" s="168">
        <f>IF(A23taxstdlife="n/a","n/a",IF(T$3&gt;(A23taxstdlife+$E775),((Input!$N$165+Input!$N$131)*$N$7)-SUM($N775:S775),((Input!$N$165+Input!$N$131)*$N$7)/A23taxstdlife))</f>
        <v>0</v>
      </c>
      <c r="U775" s="168">
        <f>IF(A23taxstdlife="n/a","n/a",IF(U$3&gt;(A23taxstdlife+$E775),((Input!$N$165+Input!$N$131)*$N$7)-SUM($N775:T775),((Input!$N$165+Input!$N$131)*$N$7)/A23taxstdlife))</f>
        <v>0</v>
      </c>
      <c r="V775" s="168">
        <f>IF(A23taxstdlife="n/a","n/a",IF(V$3&gt;(A23taxstdlife+$E775),((Input!$N$165+Input!$N$131)*$N$7)-SUM($N775:U775),((Input!$N$165+Input!$N$131)*$N$7)/A23taxstdlife))</f>
        <v>0</v>
      </c>
      <c r="W775" s="168">
        <f>IF(A23taxstdlife="n/a","n/a",IF(W$3&gt;(A23taxstdlife+$E775),((Input!$N$165+Input!$N$131)*$N$7)-SUM($N775:V775),((Input!$N$165+Input!$N$131)*$N$7)/A23taxstdlife))</f>
        <v>0</v>
      </c>
      <c r="X775" s="168">
        <f>IF(A23taxstdlife="n/a","n/a",IF(X$3&gt;(A23taxstdlife+$E775),((Input!$N$165+Input!$N$131)*$N$7)-SUM($N775:W775),((Input!$N$165+Input!$N$131)*$N$7)/A23taxstdlife))</f>
        <v>0</v>
      </c>
      <c r="Y775" s="168">
        <f>IF(A23taxstdlife="n/a","n/a",IF(Y$3&gt;(A23taxstdlife+$E775),((Input!$N$165+Input!$N$131)*$N$7)-SUM($N775:X775),((Input!$N$165+Input!$N$131)*$N$7)/A23taxstdlife))</f>
        <v>0</v>
      </c>
      <c r="Z775" s="168">
        <f>IF(A23taxstdlife="n/a","n/a",IF(Z$3&gt;(A23taxstdlife+$E775),((Input!$N$165+Input!$N$131)*$N$7)-SUM($N775:Y775),((Input!$N$165+Input!$N$131)*$N$7)/A23taxstdlife))</f>
        <v>0</v>
      </c>
      <c r="AA775" s="168">
        <f>IF(A23taxstdlife="n/a","n/a",IF(AA$3&gt;(A23taxstdlife+$E775),((Input!$N$165+Input!$N$131)*$N$7)-SUM($N775:Z775),((Input!$N$165+Input!$N$131)*$N$7)/A23taxstdlife))</f>
        <v>0</v>
      </c>
      <c r="AB775" s="168">
        <f>IF(A23taxstdlife="n/a","n/a",IF(AB$3&gt;(A23taxstdlife+$E775),((Input!$N$165+Input!$N$131)*$N$7)-SUM($N775:AA775),((Input!$N$165+Input!$N$131)*$N$7)/A23taxstdlife))</f>
        <v>0</v>
      </c>
      <c r="AC775" s="168">
        <f>IF(A23taxstdlife="n/a","n/a",IF(AC$3&gt;(A23taxstdlife+$E775),((Input!$N$165+Input!$N$131)*$N$7)-SUM($N775:AB775),((Input!$N$165+Input!$N$131)*$N$7)/A23taxstdlife))</f>
        <v>0</v>
      </c>
      <c r="AD775" s="168">
        <f>IF(A23taxstdlife="n/a","n/a",IF(AD$3&gt;(A23taxstdlife+$E775),((Input!$N$165+Input!$N$131)*$N$7)-SUM($N775:AC775),((Input!$N$165+Input!$N$131)*$N$7)/A23taxstdlife))</f>
        <v>0</v>
      </c>
      <c r="AE775" s="168">
        <f>IF(A23taxstdlife="n/a","n/a",IF(AE$3&gt;(A23taxstdlife+$E775),((Input!$N$165+Input!$N$131)*$N$7)-SUM($N775:AD775),((Input!$N$165+Input!$N$131)*$N$7)/A23taxstdlife))</f>
        <v>0</v>
      </c>
      <c r="AF775" s="168">
        <f>IF(A23taxstdlife="n/a","n/a",IF(AF$3&gt;(A23taxstdlife+$E775),((Input!$N$165+Input!$N$131)*$N$7)-SUM($N775:AE775),((Input!$N$165+Input!$N$131)*$N$7)/A23taxstdlife))</f>
        <v>0</v>
      </c>
      <c r="AG775" s="168">
        <f>IF(A23taxstdlife="n/a","n/a",IF(AG$3&gt;(A23taxstdlife+$E775),((Input!$N$165+Input!$N$131)*$N$7)-SUM($N775:AF775),((Input!$N$165+Input!$N$131)*$N$7)/A23taxstdlife))</f>
        <v>0</v>
      </c>
      <c r="AH775" s="168">
        <f>IF(A23taxstdlife="n/a","n/a",IF(AH$3&gt;(A23taxstdlife+$E775),((Input!$N$165+Input!$N$131)*$N$7)-SUM($N775:AG775),((Input!$N$165+Input!$N$131)*$N$7)/A23taxstdlife))</f>
        <v>0</v>
      </c>
      <c r="AI775" s="168">
        <f>IF(A23taxstdlife="n/a","n/a",IF(AI$3&gt;(A23taxstdlife+$E775),((Input!$N$165+Input!$N$131)*$N$7)-SUM($N775:AH775),((Input!$N$165+Input!$N$131)*$N$7)/A23taxstdlife))</f>
        <v>0</v>
      </c>
      <c r="AJ775" s="168">
        <f>IF(A23taxstdlife="n/a","n/a",IF(AJ$3&gt;(A23taxstdlife+$E775),((Input!$N$165+Input!$N$131)*$N$7)-SUM($N775:AI775),((Input!$N$165+Input!$N$131)*$N$7)/A23taxstdlife))</f>
        <v>0</v>
      </c>
      <c r="AK775" s="168">
        <f>IF(A23taxstdlife="n/a","n/a",IF(AK$3&gt;(A23taxstdlife+$E775),((Input!$N$165+Input!$N$131)*$N$7)-SUM($N775:AJ775),((Input!$N$165+Input!$N$131)*$N$7)/A23taxstdlife))</f>
        <v>0</v>
      </c>
      <c r="AL775" s="168">
        <f>IF(A23taxstdlife="n/a","n/a",IF(AL$3&gt;(A23taxstdlife+$E775),((Input!$N$165+Input!$N$131)*$N$7)-SUM($N775:AK775),((Input!$N$165+Input!$N$131)*$N$7)/A23taxstdlife))</f>
        <v>0</v>
      </c>
      <c r="AM775" s="168">
        <f>IF(A23taxstdlife="n/a","n/a",IF(AM$3&gt;(A23taxstdlife+$E775),((Input!$N$165+Input!$N$131)*$N$7)-SUM($N775:AL775),((Input!$N$165+Input!$N$131)*$N$7)/A23taxstdlife))</f>
        <v>0</v>
      </c>
      <c r="AN775" s="168">
        <f>IF(A23taxstdlife="n/a","n/a",IF(AN$3&gt;(A23taxstdlife+$E775),((Input!$N$165+Input!$N$131)*$N$7)-SUM($N775:AM775),((Input!$N$165+Input!$N$131)*$N$7)/A23taxstdlife))</f>
        <v>0</v>
      </c>
      <c r="AO775" s="168">
        <f>IF(A23taxstdlife="n/a","n/a",IF(AO$3&gt;(A23taxstdlife+$E775),((Input!$N$165+Input!$N$131)*$N$7)-SUM($N775:AN775),((Input!$N$165+Input!$N$131)*$N$7)/A23taxstdlife))</f>
        <v>0</v>
      </c>
      <c r="AP775" s="168">
        <f>IF(A23taxstdlife="n/a","n/a",IF(AP$3&gt;(A23taxstdlife+$E775),((Input!$N$165+Input!$N$131)*$N$7)-SUM($N775:AO775),((Input!$N$165+Input!$N$131)*$N$7)/A23taxstdlife))</f>
        <v>0</v>
      </c>
      <c r="AQ775" s="168">
        <f>IF(A23taxstdlife="n/a","n/a",IF(AQ$3&gt;(A23taxstdlife+$E775),((Input!$N$165+Input!$N$131)*$N$7)-SUM($N775:AP775),((Input!$N$165+Input!$N$131)*$N$7)/A23taxstdlife))</f>
        <v>0</v>
      </c>
      <c r="AR775" s="168">
        <f>IF(A23taxstdlife="n/a","n/a",IF(AR$3&gt;(A23taxstdlife+$E775),((Input!$N$165+Input!$N$131)*$N$7)-SUM($N775:AQ775),((Input!$N$165+Input!$N$131)*$N$7)/A23taxstdlife))</f>
        <v>0</v>
      </c>
      <c r="AS775" s="168">
        <f>IF(A23taxstdlife="n/a","n/a",IF(AS$3&gt;(A23taxstdlife+$E775),((Input!$N$165+Input!$N$131)*$N$7)-SUM($N775:AR775),((Input!$N$165+Input!$N$131)*$N$7)/A23taxstdlife))</f>
        <v>0</v>
      </c>
      <c r="AT775" s="168">
        <f>IF(A23taxstdlife="n/a","n/a",IF(AT$3&gt;(A23taxstdlife+$E775),((Input!$N$165+Input!$N$131)*$N$7)-SUM($N775:AS775),((Input!$N$165+Input!$N$131)*$N$7)/A23taxstdlife))</f>
        <v>0</v>
      </c>
      <c r="AU775" s="168">
        <f>IF(A23taxstdlife="n/a","n/a",IF(AU$3&gt;(A23taxstdlife+$E775),((Input!$N$165+Input!$N$131)*$N$7)-SUM($N775:AT775),((Input!$N$165+Input!$N$131)*$N$7)/A23taxstdlife))</f>
        <v>0</v>
      </c>
      <c r="AV775" s="168">
        <f>IF(A23taxstdlife="n/a","n/a",IF(AV$3&gt;(A23taxstdlife+$E775),((Input!$N$165+Input!$N$131)*$N$7)-SUM($N775:AU775),((Input!$N$165+Input!$N$131)*$N$7)/A23taxstdlife))</f>
        <v>0</v>
      </c>
      <c r="AW775" s="168">
        <f>IF(A23taxstdlife="n/a","n/a",IF(AW$3&gt;(A23taxstdlife+$E775),((Input!$N$165+Input!$N$131)*$N$7)-SUM($N775:AV775),((Input!$N$165+Input!$N$131)*$N$7)/A23taxstdlife))</f>
        <v>0</v>
      </c>
      <c r="AX775" s="168">
        <f>IF(A23taxstdlife="n/a","n/a",IF(AX$3&gt;(A23taxstdlife+$E775),((Input!$N$165+Input!$N$131)*$N$7)-SUM($N775:AW775),((Input!$N$165+Input!$N$131)*$N$7)/A23taxstdlife))</f>
        <v>0</v>
      </c>
      <c r="AY775" s="168">
        <f>IF(A23taxstdlife="n/a","n/a",IF(AY$3&gt;(A23taxstdlife+$E775),((Input!$N$165+Input!$N$131)*$N$7)-SUM($N775:AX775),((Input!$N$165+Input!$N$131)*$N$7)/A23taxstdlife))</f>
        <v>0</v>
      </c>
      <c r="AZ775" s="168">
        <f>IF(A23taxstdlife="n/a","n/a",IF(AZ$3&gt;(A23taxstdlife+$E775),((Input!$N$165+Input!$N$131)*$N$7)-SUM($N775:AY775),((Input!$N$165+Input!$N$131)*$N$7)/A23taxstdlife))</f>
        <v>0</v>
      </c>
      <c r="BA775" s="168">
        <f>IF(A23taxstdlife="n/a","n/a",IF(BA$3&gt;(A23taxstdlife+$E775),((Input!$N$165+Input!$N$131)*$N$7)-SUM($N775:AZ775),((Input!$N$165+Input!$N$131)*$N$7)/A23taxstdlife))</f>
        <v>0</v>
      </c>
      <c r="BB775" s="168">
        <f>IF(A23taxstdlife="n/a","n/a",IF(BB$3&gt;(A23taxstdlife+$E775),((Input!$N$165+Input!$N$131)*$N$7)-SUM($N775:BA775),((Input!$N$165+Input!$N$131)*$N$7)/A23taxstdlife))</f>
        <v>0</v>
      </c>
      <c r="BC775" s="168">
        <f>IF(A23taxstdlife="n/a","n/a",IF(BC$3&gt;(A23taxstdlife+$E775),((Input!$N$165+Input!$N$131)*$N$7)-SUM($N775:BB775),((Input!$N$165+Input!$N$131)*$N$7)/A23taxstdlife))</f>
        <v>0</v>
      </c>
      <c r="BD775" s="168">
        <f>IF(A23taxstdlife="n/a","n/a",IF(BD$3&gt;(A23taxstdlife+$E775),((Input!$N$165+Input!$N$131)*$N$7)-SUM($N775:BC775),((Input!$N$165+Input!$N$131)*$N$7)/A23taxstdlife))</f>
        <v>0</v>
      </c>
      <c r="BE775" s="168">
        <f>IF(A23taxstdlife="n/a","n/a",IF(BE$3&gt;(A23taxstdlife+$E775),((Input!$N$165+Input!$N$131)*$N$7)-SUM($N775:BD775),((Input!$N$165+Input!$N$131)*$N$7)/A23taxstdlife))</f>
        <v>0</v>
      </c>
      <c r="BF775" s="168">
        <f>IF(A23taxstdlife="n/a","n/a",IF(BF$3&gt;(A23taxstdlife+$E775),((Input!$N$165+Input!$N$131)*$N$7)-SUM($N775:BE775),((Input!$N$165+Input!$N$131)*$N$7)/A23taxstdlife))</f>
        <v>0</v>
      </c>
      <c r="BG775" s="168">
        <f>IF(A23taxstdlife="n/a","n/a",IF(BG$3&gt;(A23taxstdlife+$E775),((Input!$N$165+Input!$N$131)*$N$7)-SUM($N775:BF775),((Input!$N$165+Input!$N$131)*$N$7)/A23taxstdlife))</f>
        <v>0</v>
      </c>
      <c r="BH775" s="168">
        <f>IF(A23taxstdlife="n/a","n/a",IF(BH$3&gt;(A23taxstdlife+$E775),((Input!$N$165+Input!$N$131)*$N$7)-SUM($N775:BG775),((Input!$N$165+Input!$N$131)*$N$7)/A23taxstdlife))</f>
        <v>0</v>
      </c>
      <c r="BI775" s="168">
        <f>IF(A23taxstdlife="n/a","n/a",IF(BI$3&gt;(A23taxstdlife+$E775),((Input!$N$165+Input!$N$131)*$N$7)-SUM($N775:BH775),((Input!$N$165+Input!$N$131)*$N$7)/A23taxstdlife))</f>
        <v>0</v>
      </c>
      <c r="BJ775" s="20"/>
      <c r="BK775" s="20"/>
      <c r="BL775"/>
      <c r="BM775"/>
      <c r="BN775"/>
      <c r="BO775"/>
      <c r="BP775"/>
      <c r="BQ775"/>
      <c r="BR775"/>
      <c r="BS775"/>
      <c r="BT775"/>
      <c r="BU775"/>
      <c r="BV775"/>
      <c r="BW775"/>
      <c r="BX775"/>
      <c r="BY775"/>
      <c r="BZ775"/>
      <c r="CA775"/>
      <c r="CB775"/>
      <c r="CC775"/>
      <c r="CD775"/>
      <c r="CE775"/>
      <c r="CF775"/>
      <c r="CG775"/>
      <c r="CH775"/>
      <c r="CI775"/>
      <c r="CJ775"/>
      <c r="CK775"/>
      <c r="CL775"/>
      <c r="CM775"/>
      <c r="CN775"/>
      <c r="CO775"/>
      <c r="CP775"/>
      <c r="CQ775"/>
      <c r="CR775"/>
      <c r="CS775"/>
      <c r="CT775"/>
      <c r="CU775"/>
      <c r="CV775"/>
      <c r="CW775"/>
      <c r="CX775"/>
      <c r="CY775"/>
      <c r="CZ775"/>
      <c r="DA775"/>
      <c r="DB775"/>
      <c r="DC775"/>
      <c r="DD775"/>
      <c r="DE775"/>
      <c r="DF775"/>
      <c r="DG775"/>
      <c r="DH775"/>
      <c r="DI775"/>
      <c r="DJ775"/>
      <c r="DK775"/>
      <c r="DL775"/>
      <c r="DM775"/>
      <c r="DN775"/>
      <c r="DO775"/>
      <c r="DP775"/>
      <c r="DQ775"/>
      <c r="DR775"/>
      <c r="DS775"/>
      <c r="DT775"/>
      <c r="DU775"/>
      <c r="DV775"/>
      <c r="DW775"/>
      <c r="DX775"/>
      <c r="DY775"/>
      <c r="DZ775"/>
      <c r="EA775"/>
      <c r="EB775"/>
      <c r="EC775"/>
      <c r="ED775"/>
      <c r="EE775"/>
      <c r="EF775"/>
      <c r="EG775"/>
      <c r="EH775"/>
      <c r="EI775"/>
      <c r="EJ775"/>
      <c r="EK775"/>
      <c r="EL775"/>
      <c r="EM775"/>
      <c r="EN775"/>
      <c r="EO775"/>
      <c r="EP775"/>
      <c r="EQ775"/>
      <c r="ER775"/>
      <c r="ES775"/>
      <c r="ET775"/>
      <c r="EU775"/>
      <c r="EV775"/>
      <c r="EW775"/>
      <c r="EX775"/>
      <c r="EY775"/>
      <c r="EZ775"/>
      <c r="FA775"/>
      <c r="FB775"/>
      <c r="FC775"/>
      <c r="FD775"/>
      <c r="FE775"/>
      <c r="FF775"/>
      <c r="FG775"/>
      <c r="FH775"/>
      <c r="FI775"/>
      <c r="FJ775"/>
      <c r="FK775"/>
      <c r="FL775"/>
      <c r="FM775"/>
      <c r="FN775"/>
      <c r="FO775"/>
      <c r="FP775"/>
      <c r="FQ775"/>
      <c r="FR775"/>
      <c r="FS775"/>
      <c r="FT775"/>
      <c r="FU775"/>
      <c r="FV775"/>
      <c r="FW775"/>
      <c r="FX775"/>
      <c r="FY775"/>
      <c r="FZ775"/>
      <c r="GA775"/>
      <c r="GB775"/>
      <c r="GC775"/>
      <c r="GD775"/>
      <c r="GE775"/>
      <c r="GF775"/>
      <c r="GG775"/>
      <c r="GH775"/>
      <c r="GI775"/>
      <c r="GJ775"/>
      <c r="GK775"/>
      <c r="GL775"/>
      <c r="GM775"/>
      <c r="GN775"/>
      <c r="GO775"/>
      <c r="GP775"/>
      <c r="GQ775"/>
      <c r="GR775"/>
      <c r="GS775"/>
      <c r="GT775"/>
      <c r="GU775"/>
      <c r="GV775"/>
      <c r="GW775"/>
      <c r="GX775"/>
      <c r="GY775"/>
      <c r="GZ775"/>
      <c r="HA775"/>
      <c r="HB775"/>
      <c r="HC775"/>
      <c r="HD775"/>
      <c r="HE775"/>
      <c r="HF775"/>
      <c r="HG775"/>
      <c r="HH775"/>
      <c r="HI775"/>
      <c r="HJ775"/>
      <c r="HK775"/>
      <c r="HL775"/>
      <c r="HM775"/>
      <c r="HN775"/>
      <c r="HO775"/>
      <c r="HP775"/>
      <c r="HQ775"/>
      <c r="HR775"/>
      <c r="HS775"/>
      <c r="HT775"/>
      <c r="HU775"/>
      <c r="HV775"/>
      <c r="HW775"/>
      <c r="HX775"/>
      <c r="HY775"/>
      <c r="HZ775"/>
      <c r="IA775"/>
      <c r="IB775"/>
      <c r="IC775"/>
      <c r="ID775"/>
      <c r="IE775"/>
      <c r="IF775"/>
      <c r="IG775"/>
      <c r="IH775"/>
      <c r="II775"/>
      <c r="IJ775"/>
      <c r="IK775"/>
      <c r="IL775"/>
      <c r="IM775"/>
      <c r="IN775"/>
      <c r="IO775"/>
      <c r="IP775"/>
      <c r="IQ775"/>
      <c r="IR775"/>
      <c r="IS775"/>
      <c r="IT775"/>
      <c r="IU775"/>
      <c r="IV775"/>
    </row>
    <row r="776" spans="1:256" s="5" customFormat="1" hidden="1" outlineLevel="2">
      <c r="A776" s="20"/>
      <c r="B776" s="20"/>
      <c r="C776" s="38"/>
      <c r="D776" s="641"/>
      <c r="E776" s="287">
        <v>9</v>
      </c>
      <c r="F776" s="40"/>
      <c r="G776" s="313"/>
      <c r="H776" s="315"/>
      <c r="I776" s="315"/>
      <c r="J776" s="315"/>
      <c r="K776" s="315"/>
      <c r="L776" s="315"/>
      <c r="M776" s="315"/>
      <c r="N776" s="315"/>
      <c r="O776" s="314"/>
      <c r="P776" s="168">
        <f>IF(A23taxstdlife="n/a","n/a",IF(P$3&gt;(A23taxstdlife+$E776),((Input!$O$165+Input!$O$131)*$O$7)-SUM($O776:O776),((Input!$O$165+Input!$O$131)*$O$7)/A23taxstdlife))</f>
        <v>0</v>
      </c>
      <c r="Q776" s="168">
        <f>IF(A23taxstdlife="n/a","n/a",IF(Q$3&gt;(A23taxstdlife+$E776),((Input!$O$165+Input!$O$131)*$O$7)-SUM($O776:P776),((Input!$O$165+Input!$O$131)*$O$7)/A23taxstdlife))</f>
        <v>0</v>
      </c>
      <c r="R776" s="168">
        <f>IF(A23taxstdlife="n/a","n/a",IF(R$3&gt;(A23taxstdlife+$E776),((Input!$O$165+Input!$O$131)*$O$7)-SUM($O776:Q776),((Input!$O$165+Input!$O$131)*$O$7)/A23taxstdlife))</f>
        <v>0</v>
      </c>
      <c r="S776" s="168">
        <f>IF(A23taxstdlife="n/a","n/a",IF(S$3&gt;(A23taxstdlife+$E776),((Input!$O$165+Input!$O$131)*$O$7)-SUM($O776:R776),((Input!$O$165+Input!$O$131)*$O$7)/A23taxstdlife))</f>
        <v>0</v>
      </c>
      <c r="T776" s="168">
        <f>IF(A23taxstdlife="n/a","n/a",IF(T$3&gt;(A23taxstdlife+$E776),((Input!$O$165+Input!$O$131)*$O$7)-SUM($O776:S776),((Input!$O$165+Input!$O$131)*$O$7)/A23taxstdlife))</f>
        <v>0</v>
      </c>
      <c r="U776" s="168">
        <f>IF(A23taxstdlife="n/a","n/a",IF(U$3&gt;(A23taxstdlife+$E776),((Input!$O$165+Input!$O$131)*$O$7)-SUM($O776:T776),((Input!$O$165+Input!$O$131)*$O$7)/A23taxstdlife))</f>
        <v>0</v>
      </c>
      <c r="V776" s="168">
        <f>IF(A23taxstdlife="n/a","n/a",IF(V$3&gt;(A23taxstdlife+$E776),((Input!$O$165+Input!$O$131)*$O$7)-SUM($O776:U776),((Input!$O$165+Input!$O$131)*$O$7)/A23taxstdlife))</f>
        <v>0</v>
      </c>
      <c r="W776" s="168">
        <f>IF(A23taxstdlife="n/a","n/a",IF(W$3&gt;(A23taxstdlife+$E776),((Input!$O$165+Input!$O$131)*$O$7)-SUM($O776:V776),((Input!$O$165+Input!$O$131)*$O$7)/A23taxstdlife))</f>
        <v>0</v>
      </c>
      <c r="X776" s="168">
        <f>IF(A23taxstdlife="n/a","n/a",IF(X$3&gt;(A23taxstdlife+$E776),((Input!$O$165+Input!$O$131)*$O$7)-SUM($O776:W776),((Input!$O$165+Input!$O$131)*$O$7)/A23taxstdlife))</f>
        <v>0</v>
      </c>
      <c r="Y776" s="168">
        <f>IF(A23taxstdlife="n/a","n/a",IF(Y$3&gt;(A23taxstdlife+$E776),((Input!$O$165+Input!$O$131)*$O$7)-SUM($O776:X776),((Input!$O$165+Input!$O$131)*$O$7)/A23taxstdlife))</f>
        <v>0</v>
      </c>
      <c r="Z776" s="168">
        <f>IF(A23taxstdlife="n/a","n/a",IF(Z$3&gt;(A23taxstdlife+$E776),((Input!$O$165+Input!$O$131)*$O$7)-SUM($O776:Y776),((Input!$O$165+Input!$O$131)*$O$7)/A23taxstdlife))</f>
        <v>0</v>
      </c>
      <c r="AA776" s="168">
        <f>IF(A23taxstdlife="n/a","n/a",IF(AA$3&gt;(A23taxstdlife+$E776),((Input!$O$165+Input!$O$131)*$O$7)-SUM($O776:Z776),((Input!$O$165+Input!$O$131)*$O$7)/A23taxstdlife))</f>
        <v>0</v>
      </c>
      <c r="AB776" s="168">
        <f>IF(A23taxstdlife="n/a","n/a",IF(AB$3&gt;(A23taxstdlife+$E776),((Input!$O$165+Input!$O$131)*$O$7)-SUM($O776:AA776),((Input!$O$165+Input!$O$131)*$O$7)/A23taxstdlife))</f>
        <v>0</v>
      </c>
      <c r="AC776" s="168">
        <f>IF(A23taxstdlife="n/a","n/a",IF(AC$3&gt;(A23taxstdlife+$E776),((Input!$O$165+Input!$O$131)*$O$7)-SUM($O776:AB776),((Input!$O$165+Input!$O$131)*$O$7)/A23taxstdlife))</f>
        <v>0</v>
      </c>
      <c r="AD776" s="168">
        <f>IF(A23taxstdlife="n/a","n/a",IF(AD$3&gt;(A23taxstdlife+$E776),((Input!$O$165+Input!$O$131)*$O$7)-SUM($O776:AC776),((Input!$O$165+Input!$O$131)*$O$7)/A23taxstdlife))</f>
        <v>0</v>
      </c>
      <c r="AE776" s="168">
        <f>IF(A23taxstdlife="n/a","n/a",IF(AE$3&gt;(A23taxstdlife+$E776),((Input!$O$165+Input!$O$131)*$O$7)-SUM($O776:AD776),((Input!$O$165+Input!$O$131)*$O$7)/A23taxstdlife))</f>
        <v>0</v>
      </c>
      <c r="AF776" s="168">
        <f>IF(A23taxstdlife="n/a","n/a",IF(AF$3&gt;(A23taxstdlife+$E776),((Input!$O$165+Input!$O$131)*$O$7)-SUM($O776:AE776),((Input!$O$165+Input!$O$131)*$O$7)/A23taxstdlife))</f>
        <v>0</v>
      </c>
      <c r="AG776" s="168">
        <f>IF(A23taxstdlife="n/a","n/a",IF(AG$3&gt;(A23taxstdlife+$E776),((Input!$O$165+Input!$O$131)*$O$7)-SUM($O776:AF776),((Input!$O$165+Input!$O$131)*$O$7)/A23taxstdlife))</f>
        <v>0</v>
      </c>
      <c r="AH776" s="168">
        <f>IF(A23taxstdlife="n/a","n/a",IF(AH$3&gt;(A23taxstdlife+$E776),((Input!$O$165+Input!$O$131)*$O$7)-SUM($O776:AG776),((Input!$O$165+Input!$O$131)*$O$7)/A23taxstdlife))</f>
        <v>0</v>
      </c>
      <c r="AI776" s="168">
        <f>IF(A23taxstdlife="n/a","n/a",IF(AI$3&gt;(A23taxstdlife+$E776),((Input!$O$165+Input!$O$131)*$O$7)-SUM($O776:AH776),((Input!$O$165+Input!$O$131)*$O$7)/A23taxstdlife))</f>
        <v>0</v>
      </c>
      <c r="AJ776" s="168">
        <f>IF(A23taxstdlife="n/a","n/a",IF(AJ$3&gt;(A23taxstdlife+$E776),((Input!$O$165+Input!$O$131)*$O$7)-SUM($O776:AI776),((Input!$O$165+Input!$O$131)*$O$7)/A23taxstdlife))</f>
        <v>0</v>
      </c>
      <c r="AK776" s="168">
        <f>IF(A23taxstdlife="n/a","n/a",IF(AK$3&gt;(A23taxstdlife+$E776),((Input!$O$165+Input!$O$131)*$O$7)-SUM($O776:AJ776),((Input!$O$165+Input!$O$131)*$O$7)/A23taxstdlife))</f>
        <v>0</v>
      </c>
      <c r="AL776" s="168">
        <f>IF(A23taxstdlife="n/a","n/a",IF(AL$3&gt;(A23taxstdlife+$E776),((Input!$O$165+Input!$O$131)*$O$7)-SUM($O776:AK776),((Input!$O$165+Input!$O$131)*$O$7)/A23taxstdlife))</f>
        <v>0</v>
      </c>
      <c r="AM776" s="168">
        <f>IF(A23taxstdlife="n/a","n/a",IF(AM$3&gt;(A23taxstdlife+$E776),((Input!$O$165+Input!$O$131)*$O$7)-SUM($O776:AL776),((Input!$O$165+Input!$O$131)*$O$7)/A23taxstdlife))</f>
        <v>0</v>
      </c>
      <c r="AN776" s="168">
        <f>IF(A23taxstdlife="n/a","n/a",IF(AN$3&gt;(A23taxstdlife+$E776),((Input!$O$165+Input!$O$131)*$O$7)-SUM($O776:AM776),((Input!$O$165+Input!$O$131)*$O$7)/A23taxstdlife))</f>
        <v>0</v>
      </c>
      <c r="AO776" s="168">
        <f>IF(A23taxstdlife="n/a","n/a",IF(AO$3&gt;(A23taxstdlife+$E776),((Input!$O$165+Input!$O$131)*$O$7)-SUM($O776:AN776),((Input!$O$165+Input!$O$131)*$O$7)/A23taxstdlife))</f>
        <v>0</v>
      </c>
      <c r="AP776" s="168">
        <f>IF(A23taxstdlife="n/a","n/a",IF(AP$3&gt;(A23taxstdlife+$E776),((Input!$O$165+Input!$O$131)*$O$7)-SUM($O776:AO776),((Input!$O$165+Input!$O$131)*$O$7)/A23taxstdlife))</f>
        <v>0</v>
      </c>
      <c r="AQ776" s="168">
        <f>IF(A23taxstdlife="n/a","n/a",IF(AQ$3&gt;(A23taxstdlife+$E776),((Input!$O$165+Input!$O$131)*$O$7)-SUM($O776:AP776),((Input!$O$165+Input!$O$131)*$O$7)/A23taxstdlife))</f>
        <v>0</v>
      </c>
      <c r="AR776" s="168">
        <f>IF(A23taxstdlife="n/a","n/a",IF(AR$3&gt;(A23taxstdlife+$E776),((Input!$O$165+Input!$O$131)*$O$7)-SUM($O776:AQ776),((Input!$O$165+Input!$O$131)*$O$7)/A23taxstdlife))</f>
        <v>0</v>
      </c>
      <c r="AS776" s="168">
        <f>IF(A23taxstdlife="n/a","n/a",IF(AS$3&gt;(A23taxstdlife+$E776),((Input!$O$165+Input!$O$131)*$O$7)-SUM($O776:AR776),((Input!$O$165+Input!$O$131)*$O$7)/A23taxstdlife))</f>
        <v>0</v>
      </c>
      <c r="AT776" s="168">
        <f>IF(A23taxstdlife="n/a","n/a",IF(AT$3&gt;(A23taxstdlife+$E776),((Input!$O$165+Input!$O$131)*$O$7)-SUM($O776:AS776),((Input!$O$165+Input!$O$131)*$O$7)/A23taxstdlife))</f>
        <v>0</v>
      </c>
      <c r="AU776" s="168">
        <f>IF(A23taxstdlife="n/a","n/a",IF(AU$3&gt;(A23taxstdlife+$E776),((Input!$O$165+Input!$O$131)*$O$7)-SUM($O776:AT776),((Input!$O$165+Input!$O$131)*$O$7)/A23taxstdlife))</f>
        <v>0</v>
      </c>
      <c r="AV776" s="168">
        <f>IF(A23taxstdlife="n/a","n/a",IF(AV$3&gt;(A23taxstdlife+$E776),((Input!$O$165+Input!$O$131)*$O$7)-SUM($O776:AU776),((Input!$O$165+Input!$O$131)*$O$7)/A23taxstdlife))</f>
        <v>0</v>
      </c>
      <c r="AW776" s="168">
        <f>IF(A23taxstdlife="n/a","n/a",IF(AW$3&gt;(A23taxstdlife+$E776),((Input!$O$165+Input!$O$131)*$O$7)-SUM($O776:AV776),((Input!$O$165+Input!$O$131)*$O$7)/A23taxstdlife))</f>
        <v>0</v>
      </c>
      <c r="AX776" s="168">
        <f>IF(A23taxstdlife="n/a","n/a",IF(AX$3&gt;(A23taxstdlife+$E776),((Input!$O$165+Input!$O$131)*$O$7)-SUM($O776:AW776),((Input!$O$165+Input!$O$131)*$O$7)/A23taxstdlife))</f>
        <v>0</v>
      </c>
      <c r="AY776" s="168">
        <f>IF(A23taxstdlife="n/a","n/a",IF(AY$3&gt;(A23taxstdlife+$E776),((Input!$O$165+Input!$O$131)*$O$7)-SUM($O776:AX776),((Input!$O$165+Input!$O$131)*$O$7)/A23taxstdlife))</f>
        <v>0</v>
      </c>
      <c r="AZ776" s="168">
        <f>IF(A23taxstdlife="n/a","n/a",IF(AZ$3&gt;(A23taxstdlife+$E776),((Input!$O$165+Input!$O$131)*$O$7)-SUM($O776:AY776),((Input!$O$165+Input!$O$131)*$O$7)/A23taxstdlife))</f>
        <v>0</v>
      </c>
      <c r="BA776" s="168">
        <f>IF(A23taxstdlife="n/a","n/a",IF(BA$3&gt;(A23taxstdlife+$E776),((Input!$O$165+Input!$O$131)*$O$7)-SUM($O776:AZ776),((Input!$O$165+Input!$O$131)*$O$7)/A23taxstdlife))</f>
        <v>0</v>
      </c>
      <c r="BB776" s="168">
        <f>IF(A23taxstdlife="n/a","n/a",IF(BB$3&gt;(A23taxstdlife+$E776),((Input!$O$165+Input!$O$131)*$O$7)-SUM($O776:BA776),((Input!$O$165+Input!$O$131)*$O$7)/A23taxstdlife))</f>
        <v>0</v>
      </c>
      <c r="BC776" s="168">
        <f>IF(A23taxstdlife="n/a","n/a",IF(BC$3&gt;(A23taxstdlife+$E776),((Input!$O$165+Input!$O$131)*$O$7)-SUM($O776:BB776),((Input!$O$165+Input!$O$131)*$O$7)/A23taxstdlife))</f>
        <v>0</v>
      </c>
      <c r="BD776" s="168">
        <f>IF(A23taxstdlife="n/a","n/a",IF(BD$3&gt;(A23taxstdlife+$E776),((Input!$O$165+Input!$O$131)*$O$7)-SUM($O776:BC776),((Input!$O$165+Input!$O$131)*$O$7)/A23taxstdlife))</f>
        <v>0</v>
      </c>
      <c r="BE776" s="168">
        <f>IF(A23taxstdlife="n/a","n/a",IF(BE$3&gt;(A23taxstdlife+$E776),((Input!$O$165+Input!$O$131)*$O$7)-SUM($O776:BD776),((Input!$O$165+Input!$O$131)*$O$7)/A23taxstdlife))</f>
        <v>0</v>
      </c>
      <c r="BF776" s="168">
        <f>IF(A23taxstdlife="n/a","n/a",IF(BF$3&gt;(A23taxstdlife+$E776),((Input!$O$165+Input!$O$131)*$O$7)-SUM($O776:BE776),((Input!$O$165+Input!$O$131)*$O$7)/A23taxstdlife))</f>
        <v>0</v>
      </c>
      <c r="BG776" s="168">
        <f>IF(A23taxstdlife="n/a","n/a",IF(BG$3&gt;(A23taxstdlife+$E776),((Input!$O$165+Input!$O$131)*$O$7)-SUM($O776:BF776),((Input!$O$165+Input!$O$131)*$O$7)/A23taxstdlife))</f>
        <v>0</v>
      </c>
      <c r="BH776" s="168">
        <f>IF(A23taxstdlife="n/a","n/a",IF(BH$3&gt;(A23taxstdlife+$E776),((Input!$O$165+Input!$O$131)*$O$7)-SUM($O776:BG776),((Input!$O$165+Input!$O$131)*$O$7)/A23taxstdlife))</f>
        <v>0</v>
      </c>
      <c r="BI776" s="168">
        <f>IF(A23taxstdlife="n/a","n/a",IF(BI$3&gt;(A23taxstdlife+$E776),((Input!$O$165+Input!$O$131)*$O$7)-SUM($O776:BH776),((Input!$O$165+Input!$O$131)*$O$7)/A23taxstdlife))</f>
        <v>0</v>
      </c>
      <c r="BJ776" s="20"/>
      <c r="BK776" s="20"/>
      <c r="BL776"/>
      <c r="BM776"/>
      <c r="BN776"/>
      <c r="BO776"/>
      <c r="BP776"/>
      <c r="BQ776"/>
      <c r="BR776"/>
      <c r="BS776"/>
      <c r="BT776"/>
      <c r="BU776"/>
      <c r="BV776"/>
      <c r="BW776"/>
      <c r="BX776"/>
      <c r="BY776"/>
      <c r="BZ776"/>
      <c r="CA776"/>
      <c r="CB776"/>
      <c r="CC776"/>
      <c r="CD776"/>
      <c r="CE776"/>
      <c r="CF776"/>
      <c r="CG776"/>
      <c r="CH776"/>
      <c r="CI776"/>
      <c r="CJ776"/>
      <c r="CK776"/>
      <c r="CL776"/>
      <c r="CM776"/>
      <c r="CN776"/>
      <c r="CO776"/>
      <c r="CP776"/>
      <c r="CQ776"/>
      <c r="CR776"/>
      <c r="CS776"/>
      <c r="CT776"/>
      <c r="CU776"/>
      <c r="CV776"/>
      <c r="CW776"/>
      <c r="CX776"/>
      <c r="CY776"/>
      <c r="CZ776"/>
      <c r="DA776"/>
      <c r="DB776"/>
      <c r="DC776"/>
      <c r="DD776"/>
      <c r="DE776"/>
      <c r="DF776"/>
      <c r="DG776"/>
      <c r="DH776"/>
      <c r="DI776"/>
      <c r="DJ776"/>
      <c r="DK776"/>
      <c r="DL776"/>
      <c r="DM776"/>
      <c r="DN776"/>
      <c r="DO776"/>
      <c r="DP776"/>
      <c r="DQ776"/>
      <c r="DR776"/>
      <c r="DS776"/>
      <c r="DT776"/>
      <c r="DU776"/>
      <c r="DV776"/>
      <c r="DW776"/>
      <c r="DX776"/>
      <c r="DY776"/>
      <c r="DZ776"/>
      <c r="EA776"/>
      <c r="EB776"/>
      <c r="EC776"/>
      <c r="ED776"/>
      <c r="EE776"/>
      <c r="EF776"/>
      <c r="EG776"/>
      <c r="EH776"/>
      <c r="EI776"/>
      <c r="EJ776"/>
      <c r="EK776"/>
      <c r="EL776"/>
      <c r="EM776"/>
      <c r="EN776"/>
      <c r="EO776"/>
      <c r="EP776"/>
      <c r="EQ776"/>
      <c r="ER776"/>
      <c r="ES776"/>
      <c r="ET776"/>
      <c r="EU776"/>
      <c r="EV776"/>
      <c r="EW776"/>
      <c r="EX776"/>
      <c r="EY776"/>
      <c r="EZ776"/>
      <c r="FA776"/>
      <c r="FB776"/>
      <c r="FC776"/>
      <c r="FD776"/>
      <c r="FE776"/>
      <c r="FF776"/>
      <c r="FG776"/>
      <c r="FH776"/>
      <c r="FI776"/>
      <c r="FJ776"/>
      <c r="FK776"/>
      <c r="FL776"/>
      <c r="FM776"/>
      <c r="FN776"/>
      <c r="FO776"/>
      <c r="FP776"/>
      <c r="FQ776"/>
      <c r="FR776"/>
      <c r="FS776"/>
      <c r="FT776"/>
      <c r="FU776"/>
      <c r="FV776"/>
      <c r="FW776"/>
      <c r="FX776"/>
      <c r="FY776"/>
      <c r="FZ776"/>
      <c r="GA776"/>
      <c r="GB776"/>
      <c r="GC776"/>
      <c r="GD776"/>
      <c r="GE776"/>
      <c r="GF776"/>
      <c r="GG776"/>
      <c r="GH776"/>
      <c r="GI776"/>
      <c r="GJ776"/>
      <c r="GK776"/>
      <c r="GL776"/>
      <c r="GM776"/>
      <c r="GN776"/>
      <c r="GO776"/>
      <c r="GP776"/>
      <c r="GQ776"/>
      <c r="GR776"/>
      <c r="GS776"/>
      <c r="GT776"/>
      <c r="GU776"/>
      <c r="GV776"/>
      <c r="GW776"/>
      <c r="GX776"/>
      <c r="GY776"/>
      <c r="GZ776"/>
      <c r="HA776"/>
      <c r="HB776"/>
      <c r="HC776"/>
      <c r="HD776"/>
      <c r="HE776"/>
      <c r="HF776"/>
      <c r="HG776"/>
      <c r="HH776"/>
      <c r="HI776"/>
      <c r="HJ776"/>
      <c r="HK776"/>
      <c r="HL776"/>
      <c r="HM776"/>
      <c r="HN776"/>
      <c r="HO776"/>
      <c r="HP776"/>
      <c r="HQ776"/>
      <c r="HR776"/>
      <c r="HS776"/>
      <c r="HT776"/>
      <c r="HU776"/>
      <c r="HV776"/>
      <c r="HW776"/>
      <c r="HX776"/>
      <c r="HY776"/>
      <c r="HZ776"/>
      <c r="IA776"/>
      <c r="IB776"/>
      <c r="IC776"/>
      <c r="ID776"/>
      <c r="IE776"/>
      <c r="IF776"/>
      <c r="IG776"/>
      <c r="IH776"/>
      <c r="II776"/>
      <c r="IJ776"/>
      <c r="IK776"/>
      <c r="IL776"/>
      <c r="IM776"/>
      <c r="IN776"/>
      <c r="IO776"/>
      <c r="IP776"/>
      <c r="IQ776"/>
      <c r="IR776"/>
      <c r="IS776"/>
      <c r="IT776"/>
      <c r="IU776"/>
      <c r="IV776"/>
    </row>
    <row r="777" spans="1:256" s="5" customFormat="1" hidden="1" outlineLevel="2">
      <c r="A777" s="20"/>
      <c r="B777" s="20"/>
      <c r="C777" s="38"/>
      <c r="D777" s="641"/>
      <c r="E777" s="288">
        <v>10</v>
      </c>
      <c r="F777" s="40"/>
      <c r="G777" s="313"/>
      <c r="H777" s="315"/>
      <c r="I777" s="315"/>
      <c r="J777" s="315"/>
      <c r="K777" s="315"/>
      <c r="L777" s="315"/>
      <c r="M777" s="315"/>
      <c r="N777" s="315"/>
      <c r="O777" s="315"/>
      <c r="P777" s="314"/>
      <c r="Q777" s="168">
        <f>IF(A23taxstdlife="n/a","n/a",IF(Q$3&gt;(A23taxstdlife+$E777),((Input!$P$165+Input!$P$131)*$P$7)-SUM($P777:P777),((Input!$P$165+Input!$P$131)*$P$7)/A23taxstdlife))</f>
        <v>0</v>
      </c>
      <c r="R777" s="168">
        <f>IF(A23taxstdlife="n/a","n/a",IF(R$3&gt;(A23taxstdlife+$E777),((Input!$P$165+Input!$P$131)*$P$7)-SUM($P777:Q777),((Input!$P$165+Input!$P$131)*$P$7)/A23taxstdlife))</f>
        <v>0</v>
      </c>
      <c r="S777" s="168">
        <f>IF(A23taxstdlife="n/a","n/a",IF(S$3&gt;(A23taxstdlife+$E777),((Input!$P$165+Input!$P$131)*$P$7)-SUM($P777:R777),((Input!$P$165+Input!$P$131)*$P$7)/A23taxstdlife))</f>
        <v>0</v>
      </c>
      <c r="T777" s="168">
        <f>IF(A23taxstdlife="n/a","n/a",IF(T$3&gt;(A23taxstdlife+$E777),((Input!$P$165+Input!$P$131)*$P$7)-SUM($P777:S777),((Input!$P$165+Input!$P$131)*$P$7)/A23taxstdlife))</f>
        <v>0</v>
      </c>
      <c r="U777" s="168">
        <f>IF(A23taxstdlife="n/a","n/a",IF(U$3&gt;(A23taxstdlife+$E777),((Input!$P$165+Input!$P$131)*$P$7)-SUM($P777:T777),((Input!$P$165+Input!$P$131)*$P$7)/A23taxstdlife))</f>
        <v>0</v>
      </c>
      <c r="V777" s="168">
        <f>IF(A23taxstdlife="n/a","n/a",IF(V$3&gt;(A23taxstdlife+$E777),((Input!$P$165+Input!$P$131)*$P$7)-SUM($P777:U777),((Input!$P$165+Input!$P$131)*$P$7)/A23taxstdlife))</f>
        <v>0</v>
      </c>
      <c r="W777" s="168">
        <f>IF(A23taxstdlife="n/a","n/a",IF(W$3&gt;(A23taxstdlife+$E777),((Input!$P$165+Input!$P$131)*$P$7)-SUM($P777:V777),((Input!$P$165+Input!$P$131)*$P$7)/A23taxstdlife))</f>
        <v>0</v>
      </c>
      <c r="X777" s="168">
        <f>IF(A23taxstdlife="n/a","n/a",IF(X$3&gt;(A23taxstdlife+$E777),((Input!$P$165+Input!$P$131)*$P$7)-SUM($P777:W777),((Input!$P$165+Input!$P$131)*$P$7)/A23taxstdlife))</f>
        <v>0</v>
      </c>
      <c r="Y777" s="168">
        <f>IF(A23taxstdlife="n/a","n/a",IF(Y$3&gt;(A23taxstdlife+$E777),((Input!$P$165+Input!$P$131)*$P$7)-SUM($P777:X777),((Input!$P$165+Input!$P$131)*$P$7)/A23taxstdlife))</f>
        <v>0</v>
      </c>
      <c r="Z777" s="168">
        <f>IF(A23taxstdlife="n/a","n/a",IF(Z$3&gt;(A23taxstdlife+$E777),((Input!$P$165+Input!$P$131)*$P$7)-SUM($P777:Y777),((Input!$P$165+Input!$P$131)*$P$7)/A23taxstdlife))</f>
        <v>0</v>
      </c>
      <c r="AA777" s="168">
        <f>IF(A23taxstdlife="n/a","n/a",IF(AA$3&gt;(A23taxstdlife+$E777),((Input!$P$165+Input!$P$131)*$P$7)-SUM($P777:Z777),((Input!$P$165+Input!$P$131)*$P$7)/A23taxstdlife))</f>
        <v>0</v>
      </c>
      <c r="AB777" s="168">
        <f>IF(A23taxstdlife="n/a","n/a",IF(AB$3&gt;(A23taxstdlife+$E777),((Input!$P$165+Input!$P$131)*$P$7)-SUM($P777:AA777),((Input!$P$165+Input!$P$131)*$P$7)/A23taxstdlife))</f>
        <v>0</v>
      </c>
      <c r="AC777" s="168">
        <f>IF(A23taxstdlife="n/a","n/a",IF(AC$3&gt;(A23taxstdlife+$E777),((Input!$P$165+Input!$P$131)*$P$7)-SUM($P777:AB777),((Input!$P$165+Input!$P$131)*$P$7)/A23taxstdlife))</f>
        <v>0</v>
      </c>
      <c r="AD777" s="168">
        <f>IF(A23taxstdlife="n/a","n/a",IF(AD$3&gt;(A23taxstdlife+$E777),((Input!$P$165+Input!$P$131)*$P$7)-SUM($P777:AC777),((Input!$P$165+Input!$P$131)*$P$7)/A23taxstdlife))</f>
        <v>0</v>
      </c>
      <c r="AE777" s="168">
        <f>IF(A23taxstdlife="n/a","n/a",IF(AE$3&gt;(A23taxstdlife+$E777),((Input!$P$165+Input!$P$131)*$P$7)-SUM($P777:AD777),((Input!$P$165+Input!$P$131)*$P$7)/A23taxstdlife))</f>
        <v>0</v>
      </c>
      <c r="AF777" s="168">
        <f>IF(A23taxstdlife="n/a","n/a",IF(AF$3&gt;(A23taxstdlife+$E777),((Input!$P$165+Input!$P$131)*$P$7)-SUM($P777:AE777),((Input!$P$165+Input!$P$131)*$P$7)/A23taxstdlife))</f>
        <v>0</v>
      </c>
      <c r="AG777" s="168">
        <f>IF(A23taxstdlife="n/a","n/a",IF(AG$3&gt;(A23taxstdlife+$E777),((Input!$P$165+Input!$P$131)*$P$7)-SUM($P777:AF777),((Input!$P$165+Input!$P$131)*$P$7)/A23taxstdlife))</f>
        <v>0</v>
      </c>
      <c r="AH777" s="168">
        <f>IF(A23taxstdlife="n/a","n/a",IF(AH$3&gt;(A23taxstdlife+$E777),((Input!$P$165+Input!$P$131)*$P$7)-SUM($P777:AG777),((Input!$P$165+Input!$P$131)*$P$7)/A23taxstdlife))</f>
        <v>0</v>
      </c>
      <c r="AI777" s="168">
        <f>IF(A23taxstdlife="n/a","n/a",IF(AI$3&gt;(A23taxstdlife+$E777),((Input!$P$165+Input!$P$131)*$P$7)-SUM($P777:AH777),((Input!$P$165+Input!$P$131)*$P$7)/A23taxstdlife))</f>
        <v>0</v>
      </c>
      <c r="AJ777" s="168">
        <f>IF(A23taxstdlife="n/a","n/a",IF(AJ$3&gt;(A23taxstdlife+$E777),((Input!$P$165+Input!$P$131)*$P$7)-SUM($P777:AI777),((Input!$P$165+Input!$P$131)*$P$7)/A23taxstdlife))</f>
        <v>0</v>
      </c>
      <c r="AK777" s="168">
        <f>IF(A23taxstdlife="n/a","n/a",IF(AK$3&gt;(A23taxstdlife+$E777),((Input!$P$165+Input!$P$131)*$P$7)-SUM($P777:AJ777),((Input!$P$165+Input!$P$131)*$P$7)/A23taxstdlife))</f>
        <v>0</v>
      </c>
      <c r="AL777" s="168">
        <f>IF(A23taxstdlife="n/a","n/a",IF(AL$3&gt;(A23taxstdlife+$E777),((Input!$P$165+Input!$P$131)*$P$7)-SUM($P777:AK777),((Input!$P$165+Input!$P$131)*$P$7)/A23taxstdlife))</f>
        <v>0</v>
      </c>
      <c r="AM777" s="168">
        <f>IF(A23taxstdlife="n/a","n/a",IF(AM$3&gt;(A23taxstdlife+$E777),((Input!$P$165+Input!$P$131)*$P$7)-SUM($P777:AL777),((Input!$P$165+Input!$P$131)*$P$7)/A23taxstdlife))</f>
        <v>0</v>
      </c>
      <c r="AN777" s="168">
        <f>IF(A23taxstdlife="n/a","n/a",IF(AN$3&gt;(A23taxstdlife+$E777),((Input!$P$165+Input!$P$131)*$P$7)-SUM($P777:AM777),((Input!$P$165+Input!$P$131)*$P$7)/A23taxstdlife))</f>
        <v>0</v>
      </c>
      <c r="AO777" s="168">
        <f>IF(A23taxstdlife="n/a","n/a",IF(AO$3&gt;(A23taxstdlife+$E777),((Input!$P$165+Input!$P$131)*$P$7)-SUM($P777:AN777),((Input!$P$165+Input!$P$131)*$P$7)/A23taxstdlife))</f>
        <v>0</v>
      </c>
      <c r="AP777" s="168">
        <f>IF(A23taxstdlife="n/a","n/a",IF(AP$3&gt;(A23taxstdlife+$E777),((Input!$P$165+Input!$P$131)*$P$7)-SUM($P777:AO777),((Input!$P$165+Input!$P$131)*$P$7)/A23taxstdlife))</f>
        <v>0</v>
      </c>
      <c r="AQ777" s="168">
        <f>IF(A23taxstdlife="n/a","n/a",IF(AQ$3&gt;(A23taxstdlife+$E777),((Input!$P$165+Input!$P$131)*$P$7)-SUM($P777:AP777),((Input!$P$165+Input!$P$131)*$P$7)/A23taxstdlife))</f>
        <v>0</v>
      </c>
      <c r="AR777" s="168">
        <f>IF(A23taxstdlife="n/a","n/a",IF(AR$3&gt;(A23taxstdlife+$E777),((Input!$P$165+Input!$P$131)*$P$7)-SUM($P777:AQ777),((Input!$P$165+Input!$P$131)*$P$7)/A23taxstdlife))</f>
        <v>0</v>
      </c>
      <c r="AS777" s="168">
        <f>IF(A23taxstdlife="n/a","n/a",IF(AS$3&gt;(A23taxstdlife+$E777),((Input!$P$165+Input!$P$131)*$P$7)-SUM($P777:AR777),((Input!$P$165+Input!$P$131)*$P$7)/A23taxstdlife))</f>
        <v>0</v>
      </c>
      <c r="AT777" s="168">
        <f>IF(A23taxstdlife="n/a","n/a",IF(AT$3&gt;(A23taxstdlife+$E777),((Input!$P$165+Input!$P$131)*$P$7)-SUM($P777:AS777),((Input!$P$165+Input!$P$131)*$P$7)/A23taxstdlife))</f>
        <v>0</v>
      </c>
      <c r="AU777" s="168">
        <f>IF(A23taxstdlife="n/a","n/a",IF(AU$3&gt;(A23taxstdlife+$E777),((Input!$P$165+Input!$P$131)*$P$7)-SUM($P777:AT777),((Input!$P$165+Input!$P$131)*$P$7)/A23taxstdlife))</f>
        <v>0</v>
      </c>
      <c r="AV777" s="168">
        <f>IF(A23taxstdlife="n/a","n/a",IF(AV$3&gt;(A23taxstdlife+$E777),((Input!$P$165+Input!$P$131)*$P$7)-SUM($P777:AU777),((Input!$P$165+Input!$P$131)*$P$7)/A23taxstdlife))</f>
        <v>0</v>
      </c>
      <c r="AW777" s="168">
        <f>IF(A23taxstdlife="n/a","n/a",IF(AW$3&gt;(A23taxstdlife+$E777),((Input!$P$165+Input!$P$131)*$P$7)-SUM($P777:AV777),((Input!$P$165+Input!$P$131)*$P$7)/A23taxstdlife))</f>
        <v>0</v>
      </c>
      <c r="AX777" s="168">
        <f>IF(A23taxstdlife="n/a","n/a",IF(AX$3&gt;(A23taxstdlife+$E777),((Input!$P$165+Input!$P$131)*$P$7)-SUM($P777:AW777),((Input!$P$165+Input!$P$131)*$P$7)/A23taxstdlife))</f>
        <v>0</v>
      </c>
      <c r="AY777" s="168">
        <f>IF(A23taxstdlife="n/a","n/a",IF(AY$3&gt;(A23taxstdlife+$E777),((Input!$P$165+Input!$P$131)*$P$7)-SUM($P777:AX777),((Input!$P$165+Input!$P$131)*$P$7)/A23taxstdlife))</f>
        <v>0</v>
      </c>
      <c r="AZ777" s="168">
        <f>IF(A23taxstdlife="n/a","n/a",IF(AZ$3&gt;(A23taxstdlife+$E777),((Input!$P$165+Input!$P$131)*$P$7)-SUM($P777:AY777),((Input!$P$165+Input!$P$131)*$P$7)/A23taxstdlife))</f>
        <v>0</v>
      </c>
      <c r="BA777" s="168">
        <f>IF(A23taxstdlife="n/a","n/a",IF(BA$3&gt;(A23taxstdlife+$E777),((Input!$P$165+Input!$P$131)*$P$7)-SUM($P777:AZ777),((Input!$P$165+Input!$P$131)*$P$7)/A23taxstdlife))</f>
        <v>0</v>
      </c>
      <c r="BB777" s="168">
        <f>IF(A23taxstdlife="n/a","n/a",IF(BB$3&gt;(A23taxstdlife+$E777),((Input!$P$165+Input!$P$131)*$P$7)-SUM($P777:BA777),((Input!$P$165+Input!$P$131)*$P$7)/A23taxstdlife))</f>
        <v>0</v>
      </c>
      <c r="BC777" s="168">
        <f>IF(A23taxstdlife="n/a","n/a",IF(BC$3&gt;(A23taxstdlife+$E777),((Input!$P$165+Input!$P$131)*$P$7)-SUM($P777:BB777),((Input!$P$165+Input!$P$131)*$P$7)/A23taxstdlife))</f>
        <v>0</v>
      </c>
      <c r="BD777" s="168">
        <f>IF(A23taxstdlife="n/a","n/a",IF(BD$3&gt;(A23taxstdlife+$E777),((Input!$P$165+Input!$P$131)*$P$7)-SUM($P777:BC777),((Input!$P$165+Input!$P$131)*$P$7)/A23taxstdlife))</f>
        <v>0</v>
      </c>
      <c r="BE777" s="168">
        <f>IF(A23taxstdlife="n/a","n/a",IF(BE$3&gt;(A23taxstdlife+$E777),((Input!$P$165+Input!$P$131)*$P$7)-SUM($P777:BD777),((Input!$P$165+Input!$P$131)*$P$7)/A23taxstdlife))</f>
        <v>0</v>
      </c>
      <c r="BF777" s="168">
        <f>IF(A23taxstdlife="n/a","n/a",IF(BF$3&gt;(A23taxstdlife+$E777),((Input!$P$165+Input!$P$131)*$P$7)-SUM($P777:BE777),((Input!$P$165+Input!$P$131)*$P$7)/A23taxstdlife))</f>
        <v>0</v>
      </c>
      <c r="BG777" s="168">
        <f>IF(A23taxstdlife="n/a","n/a",IF(BG$3&gt;(A23taxstdlife+$E777),((Input!$P$165+Input!$P$131)*$P$7)-SUM($P777:BF777),((Input!$P$165+Input!$P$131)*$P$7)/A23taxstdlife))</f>
        <v>0</v>
      </c>
      <c r="BH777" s="168">
        <f>IF(A23taxstdlife="n/a","n/a",IF(BH$3&gt;(A23taxstdlife+$E777),((Input!$P$165+Input!$P$131)*$P$7)-SUM($P777:BG777),((Input!$P$165+Input!$P$131)*$P$7)/A23taxstdlife))</f>
        <v>0</v>
      </c>
      <c r="BI777" s="168">
        <f>IF(A23taxstdlife="n/a","n/a",IF(BI$3&gt;(A23taxstdlife+$E777),((Input!$P$165+Input!$P$131)*$P$7)-SUM($P777:BH777),((Input!$P$165+Input!$P$131)*$P$7)/A23taxstdlife))</f>
        <v>0</v>
      </c>
      <c r="BJ777" s="20"/>
      <c r="BK777" s="20"/>
      <c r="BL777"/>
      <c r="BM777"/>
      <c r="BN777"/>
      <c r="BO777"/>
      <c r="BP777"/>
      <c r="BQ777"/>
      <c r="BR777"/>
      <c r="BS777"/>
      <c r="BT777"/>
      <c r="BU777"/>
      <c r="BV777"/>
      <c r="BW777"/>
      <c r="BX777"/>
      <c r="BY777"/>
      <c r="BZ777"/>
      <c r="CA777"/>
      <c r="CB777"/>
      <c r="CC777"/>
      <c r="CD777"/>
      <c r="CE777"/>
      <c r="CF777"/>
      <c r="CG777"/>
      <c r="CH777"/>
      <c r="CI777"/>
      <c r="CJ777"/>
      <c r="CK777"/>
      <c r="CL777"/>
      <c r="CM777"/>
      <c r="CN777"/>
      <c r="CO777"/>
      <c r="CP777"/>
      <c r="CQ777"/>
      <c r="CR777"/>
      <c r="CS777"/>
      <c r="CT777"/>
      <c r="CU777"/>
      <c r="CV777"/>
      <c r="CW777"/>
      <c r="CX777"/>
      <c r="CY777"/>
      <c r="CZ777"/>
      <c r="DA777"/>
      <c r="DB777"/>
      <c r="DC777"/>
      <c r="DD777"/>
      <c r="DE777"/>
      <c r="DF777"/>
      <c r="DG777"/>
      <c r="DH777"/>
      <c r="DI777"/>
      <c r="DJ777"/>
      <c r="DK777"/>
      <c r="DL777"/>
      <c r="DM777"/>
      <c r="DN777"/>
      <c r="DO777"/>
      <c r="DP777"/>
      <c r="DQ777"/>
      <c r="DR777"/>
      <c r="DS777"/>
      <c r="DT777"/>
      <c r="DU777"/>
      <c r="DV777"/>
      <c r="DW777"/>
      <c r="DX777"/>
      <c r="DY777"/>
      <c r="DZ777"/>
      <c r="EA777"/>
      <c r="EB777"/>
      <c r="EC777"/>
      <c r="ED777"/>
      <c r="EE777"/>
      <c r="EF777"/>
      <c r="EG777"/>
      <c r="EH777"/>
      <c r="EI777"/>
      <c r="EJ777"/>
      <c r="EK777"/>
      <c r="EL777"/>
      <c r="EM777"/>
      <c r="EN777"/>
      <c r="EO777"/>
      <c r="EP777"/>
      <c r="EQ777"/>
      <c r="ER777"/>
      <c r="ES777"/>
      <c r="ET777"/>
      <c r="EU777"/>
      <c r="EV777"/>
      <c r="EW777"/>
      <c r="EX777"/>
      <c r="EY777"/>
      <c r="EZ777"/>
      <c r="FA777"/>
      <c r="FB777"/>
      <c r="FC777"/>
      <c r="FD777"/>
      <c r="FE777"/>
      <c r="FF777"/>
      <c r="FG777"/>
      <c r="FH777"/>
      <c r="FI777"/>
      <c r="FJ777"/>
      <c r="FK777"/>
      <c r="FL777"/>
      <c r="FM777"/>
      <c r="FN777"/>
      <c r="FO777"/>
      <c r="FP777"/>
      <c r="FQ777"/>
      <c r="FR777"/>
      <c r="FS777"/>
      <c r="FT777"/>
      <c r="FU777"/>
      <c r="FV777"/>
      <c r="FW777"/>
      <c r="FX777"/>
      <c r="FY777"/>
      <c r="FZ777"/>
      <c r="GA777"/>
      <c r="GB777"/>
      <c r="GC777"/>
      <c r="GD777"/>
      <c r="GE777"/>
      <c r="GF777"/>
      <c r="GG777"/>
      <c r="GH777"/>
      <c r="GI777"/>
      <c r="GJ777"/>
      <c r="GK777"/>
      <c r="GL777"/>
      <c r="GM777"/>
      <c r="GN777"/>
      <c r="GO777"/>
      <c r="GP777"/>
      <c r="GQ777"/>
      <c r="GR777"/>
      <c r="GS777"/>
      <c r="GT777"/>
      <c r="GU777"/>
      <c r="GV777"/>
      <c r="GW777"/>
      <c r="GX777"/>
      <c r="GY777"/>
      <c r="GZ777"/>
      <c r="HA777"/>
      <c r="HB777"/>
      <c r="HC777"/>
      <c r="HD777"/>
      <c r="HE777"/>
      <c r="HF777"/>
      <c r="HG777"/>
      <c r="HH777"/>
      <c r="HI777"/>
      <c r="HJ777"/>
      <c r="HK777"/>
      <c r="HL777"/>
      <c r="HM777"/>
      <c r="HN777"/>
      <c r="HO777"/>
      <c r="HP777"/>
      <c r="HQ777"/>
      <c r="HR777"/>
      <c r="HS777"/>
      <c r="HT777"/>
      <c r="HU777"/>
      <c r="HV777"/>
      <c r="HW777"/>
      <c r="HX777"/>
      <c r="HY777"/>
      <c r="HZ777"/>
      <c r="IA777"/>
      <c r="IB777"/>
      <c r="IC777"/>
      <c r="ID777"/>
      <c r="IE777"/>
      <c r="IF777"/>
      <c r="IG777"/>
      <c r="IH777"/>
      <c r="II777"/>
      <c r="IJ777"/>
      <c r="IK777"/>
      <c r="IL777"/>
      <c r="IM777"/>
      <c r="IN777"/>
      <c r="IO777"/>
      <c r="IP777"/>
      <c r="IQ777"/>
      <c r="IR777"/>
      <c r="IS777"/>
      <c r="IT777"/>
      <c r="IU777"/>
      <c r="IV777"/>
    </row>
    <row r="778" spans="1:256" s="5" customFormat="1" hidden="1" outlineLevel="1">
      <c r="A778" s="20"/>
      <c r="B778" s="20"/>
      <c r="C778" s="38">
        <f>Asset23</f>
        <v>0</v>
      </c>
      <c r="D778" s="20"/>
      <c r="E778" s="20"/>
      <c r="F778" s="35"/>
      <c r="G778" s="163">
        <f t="shared" ref="G778:AL778" si="150">SUM(G766:G777)</f>
        <v>0</v>
      </c>
      <c r="H778" s="163">
        <f t="shared" si="150"/>
        <v>0</v>
      </c>
      <c r="I778" s="163">
        <f t="shared" si="150"/>
        <v>0</v>
      </c>
      <c r="J778" s="163">
        <f t="shared" si="150"/>
        <v>0</v>
      </c>
      <c r="K778" s="163">
        <f t="shared" si="150"/>
        <v>0</v>
      </c>
      <c r="L778" s="163">
        <f t="shared" si="150"/>
        <v>0</v>
      </c>
      <c r="M778" s="163">
        <f t="shared" si="150"/>
        <v>0</v>
      </c>
      <c r="N778" s="163">
        <f t="shared" si="150"/>
        <v>0</v>
      </c>
      <c r="O778" s="163">
        <f t="shared" si="150"/>
        <v>0</v>
      </c>
      <c r="P778" s="163">
        <f t="shared" si="150"/>
        <v>0</v>
      </c>
      <c r="Q778" s="163">
        <f t="shared" si="150"/>
        <v>0</v>
      </c>
      <c r="R778" s="163">
        <f t="shared" si="150"/>
        <v>0</v>
      </c>
      <c r="S778" s="163">
        <f t="shared" si="150"/>
        <v>0</v>
      </c>
      <c r="T778" s="163">
        <f t="shared" si="150"/>
        <v>0</v>
      </c>
      <c r="U778" s="163">
        <f t="shared" si="150"/>
        <v>0</v>
      </c>
      <c r="V778" s="163">
        <f t="shared" si="150"/>
        <v>0</v>
      </c>
      <c r="W778" s="163">
        <f t="shared" si="150"/>
        <v>0</v>
      </c>
      <c r="X778" s="163">
        <f t="shared" si="150"/>
        <v>0</v>
      </c>
      <c r="Y778" s="163">
        <f t="shared" si="150"/>
        <v>0</v>
      </c>
      <c r="Z778" s="163">
        <f t="shared" si="150"/>
        <v>0</v>
      </c>
      <c r="AA778" s="163">
        <f t="shared" si="150"/>
        <v>0</v>
      </c>
      <c r="AB778" s="163">
        <f t="shared" si="150"/>
        <v>0</v>
      </c>
      <c r="AC778" s="163">
        <f t="shared" si="150"/>
        <v>0</v>
      </c>
      <c r="AD778" s="163">
        <f t="shared" si="150"/>
        <v>0</v>
      </c>
      <c r="AE778" s="163">
        <f t="shared" si="150"/>
        <v>0</v>
      </c>
      <c r="AF778" s="163">
        <f t="shared" si="150"/>
        <v>0</v>
      </c>
      <c r="AG778" s="163">
        <f t="shared" si="150"/>
        <v>0</v>
      </c>
      <c r="AH778" s="163">
        <f t="shared" si="150"/>
        <v>0</v>
      </c>
      <c r="AI778" s="163">
        <f t="shared" si="150"/>
        <v>0</v>
      </c>
      <c r="AJ778" s="163">
        <f t="shared" si="150"/>
        <v>0</v>
      </c>
      <c r="AK778" s="163">
        <f t="shared" si="150"/>
        <v>0</v>
      </c>
      <c r="AL778" s="163">
        <f t="shared" si="150"/>
        <v>0</v>
      </c>
      <c r="AM778" s="163">
        <f t="shared" ref="AM778:BI778" si="151">SUM(AM766:AM777)</f>
        <v>0</v>
      </c>
      <c r="AN778" s="163">
        <f t="shared" si="151"/>
        <v>0</v>
      </c>
      <c r="AO778" s="163">
        <f t="shared" si="151"/>
        <v>0</v>
      </c>
      <c r="AP778" s="163">
        <f t="shared" si="151"/>
        <v>0</v>
      </c>
      <c r="AQ778" s="163">
        <f t="shared" si="151"/>
        <v>0</v>
      </c>
      <c r="AR778" s="163">
        <f t="shared" si="151"/>
        <v>0</v>
      </c>
      <c r="AS778" s="163">
        <f t="shared" si="151"/>
        <v>0</v>
      </c>
      <c r="AT778" s="163">
        <f t="shared" si="151"/>
        <v>0</v>
      </c>
      <c r="AU778" s="163">
        <f t="shared" si="151"/>
        <v>0</v>
      </c>
      <c r="AV778" s="163">
        <f t="shared" si="151"/>
        <v>0</v>
      </c>
      <c r="AW778" s="163">
        <f t="shared" si="151"/>
        <v>0</v>
      </c>
      <c r="AX778" s="163">
        <f t="shared" si="151"/>
        <v>0</v>
      </c>
      <c r="AY778" s="163">
        <f t="shared" si="151"/>
        <v>0</v>
      </c>
      <c r="AZ778" s="163">
        <f t="shared" si="151"/>
        <v>0</v>
      </c>
      <c r="BA778" s="163">
        <f t="shared" si="151"/>
        <v>0</v>
      </c>
      <c r="BB778" s="163">
        <f t="shared" si="151"/>
        <v>0</v>
      </c>
      <c r="BC778" s="163">
        <f t="shared" si="151"/>
        <v>0</v>
      </c>
      <c r="BD778" s="163">
        <f t="shared" si="151"/>
        <v>0</v>
      </c>
      <c r="BE778" s="163">
        <f t="shared" si="151"/>
        <v>0</v>
      </c>
      <c r="BF778" s="163">
        <f t="shared" si="151"/>
        <v>0</v>
      </c>
      <c r="BG778" s="163">
        <f t="shared" si="151"/>
        <v>0</v>
      </c>
      <c r="BH778" s="163">
        <f t="shared" si="151"/>
        <v>0</v>
      </c>
      <c r="BI778" s="163">
        <f t="shared" si="151"/>
        <v>0</v>
      </c>
      <c r="BJ778" s="20"/>
      <c r="BK778" s="20"/>
      <c r="BL778"/>
      <c r="BM778"/>
      <c r="BN778"/>
      <c r="BO778"/>
      <c r="BP778"/>
      <c r="BQ778"/>
      <c r="BR778"/>
      <c r="BS778"/>
      <c r="BT778"/>
      <c r="BU778"/>
      <c r="BV778"/>
      <c r="BW778"/>
      <c r="BX778"/>
      <c r="BY778"/>
      <c r="BZ778"/>
      <c r="CA778"/>
      <c r="CB778"/>
      <c r="CC778"/>
      <c r="CD778"/>
      <c r="CE778"/>
      <c r="CF778"/>
      <c r="CG778"/>
      <c r="CH778"/>
      <c r="CI778"/>
      <c r="CJ778"/>
      <c r="CK778"/>
      <c r="CL778"/>
      <c r="CM778"/>
      <c r="CN778"/>
      <c r="CO778"/>
      <c r="CP778"/>
      <c r="CQ778"/>
      <c r="CR778"/>
      <c r="CS778"/>
      <c r="CT778"/>
      <c r="CU778"/>
      <c r="CV778"/>
      <c r="CW778"/>
      <c r="CX778"/>
      <c r="CY778"/>
      <c r="CZ778"/>
      <c r="DA778"/>
      <c r="DB778"/>
      <c r="DC778"/>
      <c r="DD778"/>
      <c r="DE778"/>
      <c r="DF778"/>
      <c r="DG778"/>
      <c r="DH778"/>
      <c r="DI778"/>
      <c r="DJ778"/>
      <c r="DK778"/>
      <c r="DL778"/>
      <c r="DM778"/>
      <c r="DN778"/>
      <c r="DO778"/>
      <c r="DP778"/>
      <c r="DQ778"/>
      <c r="DR778"/>
      <c r="DS778"/>
      <c r="DT778"/>
      <c r="DU778"/>
      <c r="DV778"/>
      <c r="DW778"/>
      <c r="DX778"/>
      <c r="DY778"/>
      <c r="DZ778"/>
      <c r="EA778"/>
      <c r="EB778"/>
      <c r="EC778"/>
      <c r="ED778"/>
      <c r="EE778"/>
      <c r="EF778"/>
      <c r="EG778"/>
      <c r="EH778"/>
      <c r="EI778"/>
      <c r="EJ778"/>
      <c r="EK778"/>
      <c r="EL778"/>
      <c r="EM778"/>
      <c r="EN778"/>
      <c r="EO778"/>
      <c r="EP778"/>
      <c r="EQ778"/>
      <c r="ER778"/>
      <c r="ES778"/>
      <c r="ET778"/>
      <c r="EU778"/>
      <c r="EV778"/>
      <c r="EW778"/>
      <c r="EX778"/>
      <c r="EY778"/>
      <c r="EZ778"/>
      <c r="FA778"/>
      <c r="FB778"/>
      <c r="FC778"/>
      <c r="FD778"/>
      <c r="FE778"/>
      <c r="FF778"/>
      <c r="FG778"/>
      <c r="FH778"/>
      <c r="FI778"/>
      <c r="FJ778"/>
      <c r="FK778"/>
      <c r="FL778"/>
      <c r="FM778"/>
      <c r="FN778"/>
      <c r="FO778"/>
      <c r="FP778"/>
      <c r="FQ778"/>
      <c r="FR778"/>
      <c r="FS778"/>
      <c r="FT778"/>
      <c r="FU778"/>
      <c r="FV778"/>
      <c r="FW778"/>
      <c r="FX778"/>
      <c r="FY778"/>
      <c r="FZ778"/>
      <c r="GA778"/>
      <c r="GB778"/>
      <c r="GC778"/>
      <c r="GD778"/>
      <c r="GE778"/>
      <c r="GF778"/>
      <c r="GG778"/>
      <c r="GH778"/>
      <c r="GI778"/>
      <c r="GJ778"/>
      <c r="GK778"/>
      <c r="GL778"/>
      <c r="GM778"/>
      <c r="GN778"/>
      <c r="GO778"/>
      <c r="GP778"/>
      <c r="GQ778"/>
      <c r="GR778"/>
      <c r="GS778"/>
      <c r="GT778"/>
      <c r="GU778"/>
      <c r="GV778"/>
      <c r="GW778"/>
      <c r="GX778"/>
      <c r="GY778"/>
      <c r="GZ778"/>
      <c r="HA778"/>
      <c r="HB778"/>
      <c r="HC778"/>
      <c r="HD778"/>
      <c r="HE778"/>
      <c r="HF778"/>
      <c r="HG778"/>
      <c r="HH778"/>
      <c r="HI778"/>
      <c r="HJ778"/>
      <c r="HK778"/>
      <c r="HL778"/>
      <c r="HM778"/>
      <c r="HN778"/>
      <c r="HO778"/>
      <c r="HP778"/>
      <c r="HQ778"/>
      <c r="HR778"/>
      <c r="HS778"/>
      <c r="HT778"/>
      <c r="HU778"/>
      <c r="HV778"/>
      <c r="HW778"/>
      <c r="HX778"/>
      <c r="HY778"/>
      <c r="HZ778"/>
      <c r="IA778"/>
      <c r="IB778"/>
      <c r="IC778"/>
      <c r="ID778"/>
      <c r="IE778"/>
      <c r="IF778"/>
      <c r="IG778"/>
      <c r="IH778"/>
      <c r="II778"/>
      <c r="IJ778"/>
      <c r="IK778"/>
      <c r="IL778"/>
      <c r="IM778"/>
      <c r="IN778"/>
      <c r="IO778"/>
      <c r="IP778"/>
      <c r="IQ778"/>
      <c r="IR778"/>
      <c r="IS778"/>
      <c r="IT778"/>
      <c r="IU778"/>
      <c r="IV778"/>
    </row>
    <row r="779" spans="1:256" s="5" customFormat="1" hidden="1" outlineLevel="2">
      <c r="A779" s="20"/>
      <c r="B779" s="130">
        <f>C791</f>
        <v>0</v>
      </c>
      <c r="C779" s="46"/>
      <c r="D779" s="47" t="s">
        <v>72</v>
      </c>
      <c r="E779" s="46"/>
      <c r="F779" s="48"/>
      <c r="G779" s="167">
        <f>IF(G$3&gt;A24taxremlife,A24taxvalue-SUM($F779:F779),IF(A24taxremlife="N/A","n/a",A24taxvalue/A24taxremlife))</f>
        <v>0</v>
      </c>
      <c r="H779" s="167">
        <f>IF(H$3&gt;A24taxremlife,A24taxvalue-SUM($F779:G779),IF(A24taxremlife="N/A","n/a",A24taxvalue/A24taxremlife))</f>
        <v>0</v>
      </c>
      <c r="I779" s="167">
        <f>IF(I$3&gt;A24taxremlife,A24taxvalue-SUM($F779:H779),IF(A24taxremlife="N/A","n/a",A24taxvalue/A24taxremlife))</f>
        <v>0</v>
      </c>
      <c r="J779" s="167">
        <f>IF(J$3&gt;A24taxremlife,A24taxvalue-SUM($F779:I779),IF(A24taxremlife="N/A","n/a",A24taxvalue/A24taxremlife))</f>
        <v>0</v>
      </c>
      <c r="K779" s="167">
        <f>IF(K$3&gt;A24taxremlife,A24taxvalue-SUM($F779:J779),IF(A24taxremlife="N/A","n/a",A24taxvalue/A24taxremlife))</f>
        <v>0</v>
      </c>
      <c r="L779" s="167">
        <f>IF(L$3&gt;A24taxremlife,A24taxvalue-SUM($F779:K779),IF(A24taxremlife="N/A","n/a",A24taxvalue/A24taxremlife))</f>
        <v>0</v>
      </c>
      <c r="M779" s="167">
        <f>IF(M$3&gt;A24taxremlife,A24taxvalue-SUM($F779:L779),IF(A24taxremlife="N/A","n/a",A24taxvalue/A24taxremlife))</f>
        <v>0</v>
      </c>
      <c r="N779" s="167">
        <f>IF(N$3&gt;A24taxremlife,A24taxvalue-SUM($F779:M779),IF(A24taxremlife="N/A","n/a",A24taxvalue/A24taxremlife))</f>
        <v>0</v>
      </c>
      <c r="O779" s="167">
        <f>IF(O$3&gt;A24taxremlife,A24taxvalue-SUM($F779:N779),IF(A24taxremlife="N/A","n/a",A24taxvalue/A24taxremlife))</f>
        <v>0</v>
      </c>
      <c r="P779" s="167">
        <f>IF(P$3&gt;A24taxremlife,A24taxvalue-SUM($F779:O779),IF(A24taxremlife="N/A","n/a",A24taxvalue/A24taxremlife))</f>
        <v>0</v>
      </c>
      <c r="Q779" s="167">
        <f>IF(Q$3&gt;A24taxremlife,A24taxvalue-SUM($F779:P779),IF(A24taxremlife="N/A","n/a",A24taxvalue/A24taxremlife))</f>
        <v>0</v>
      </c>
      <c r="R779" s="167">
        <f>IF(R$3&gt;A24taxremlife,A24taxvalue-SUM($F779:Q779),IF(A24taxremlife="N/A","n/a",A24taxvalue/A24taxremlife))</f>
        <v>0</v>
      </c>
      <c r="S779" s="167">
        <f>IF(S$3&gt;A24taxremlife,A24taxvalue-SUM($F779:R779),IF(A24taxremlife="N/A","n/a",A24taxvalue/A24taxremlife))</f>
        <v>0</v>
      </c>
      <c r="T779" s="167">
        <f>IF(T$3&gt;A24taxremlife,A24taxvalue-SUM($F779:S779),IF(A24taxremlife="N/A","n/a",A24taxvalue/A24taxremlife))</f>
        <v>0</v>
      </c>
      <c r="U779" s="167">
        <f>IF(U$3&gt;A24taxremlife,A24taxvalue-SUM($F779:T779),IF(A24taxremlife="N/A","n/a",A24taxvalue/A24taxremlife))</f>
        <v>0</v>
      </c>
      <c r="V779" s="167">
        <f>IF(V$3&gt;A24taxremlife,A24taxvalue-SUM($F779:U779),IF(A24taxremlife="N/A","n/a",A24taxvalue/A24taxremlife))</f>
        <v>0</v>
      </c>
      <c r="W779" s="167">
        <f>IF(W$3&gt;A24taxremlife,A24taxvalue-SUM($F779:V779),IF(A24taxremlife="N/A","n/a",A24taxvalue/A24taxremlife))</f>
        <v>0</v>
      </c>
      <c r="X779" s="167">
        <f>IF(X$3&gt;A24taxremlife,A24taxvalue-SUM($F779:W779),IF(A24taxremlife="N/A","n/a",A24taxvalue/A24taxremlife))</f>
        <v>0</v>
      </c>
      <c r="Y779" s="167">
        <f>IF(Y$3&gt;A24taxremlife,A24taxvalue-SUM($F779:X779),IF(A24taxremlife="N/A","n/a",A24taxvalue/A24taxremlife))</f>
        <v>0</v>
      </c>
      <c r="Z779" s="167">
        <f>IF(Z$3&gt;A24taxremlife,A24taxvalue-SUM($F779:Y779),IF(A24taxremlife="N/A","n/a",A24taxvalue/A24taxremlife))</f>
        <v>0</v>
      </c>
      <c r="AA779" s="167">
        <f>IF(AA$3&gt;A24taxremlife,A24taxvalue-SUM($F779:Z779),IF(A24taxremlife="N/A","n/a",A24taxvalue/A24taxremlife))</f>
        <v>0</v>
      </c>
      <c r="AB779" s="167">
        <f>IF(AB$3&gt;A24taxremlife,A24taxvalue-SUM($F779:AA779),IF(A24taxremlife="N/A","n/a",A24taxvalue/A24taxremlife))</f>
        <v>0</v>
      </c>
      <c r="AC779" s="167">
        <f>IF(AC$3&gt;A24taxremlife,A24taxvalue-SUM($F779:AB779),IF(A24taxremlife="N/A","n/a",A24taxvalue/A24taxremlife))</f>
        <v>0</v>
      </c>
      <c r="AD779" s="167">
        <f>IF(AD$3&gt;A24taxremlife,A24taxvalue-SUM($F779:AC779),IF(A24taxremlife="N/A","n/a",A24taxvalue/A24taxremlife))</f>
        <v>0</v>
      </c>
      <c r="AE779" s="167">
        <f>IF(AE$3&gt;A24taxremlife,A24taxvalue-SUM($F779:AD779),IF(A24taxremlife="N/A","n/a",A24taxvalue/A24taxremlife))</f>
        <v>0</v>
      </c>
      <c r="AF779" s="167">
        <f>IF(AF$3&gt;A24taxremlife,A24taxvalue-SUM($F779:AE779),IF(A24taxremlife="N/A","n/a",A24taxvalue/A24taxremlife))</f>
        <v>0</v>
      </c>
      <c r="AG779" s="167">
        <f>IF(AG$3&gt;A24taxremlife,A24taxvalue-SUM($F779:AF779),IF(A24taxremlife="N/A","n/a",A24taxvalue/A24taxremlife))</f>
        <v>0</v>
      </c>
      <c r="AH779" s="167">
        <f>IF(AH$3&gt;A24taxremlife,A24taxvalue-SUM($F779:AG779),IF(A24taxremlife="N/A","n/a",A24taxvalue/A24taxremlife))</f>
        <v>0</v>
      </c>
      <c r="AI779" s="167">
        <f>IF(AI$3&gt;A24taxremlife,A24taxvalue-SUM($F779:AH779),IF(A24taxremlife="N/A","n/a",A24taxvalue/A24taxremlife))</f>
        <v>0</v>
      </c>
      <c r="AJ779" s="167">
        <f>IF(AJ$3&gt;A24taxremlife,A24taxvalue-SUM($F779:AI779),IF(A24taxremlife="N/A","n/a",A24taxvalue/A24taxremlife))</f>
        <v>0</v>
      </c>
      <c r="AK779" s="167">
        <f>IF(AK$3&gt;A24taxremlife,A24taxvalue-SUM($F779:AJ779),IF(A24taxremlife="N/A","n/a",A24taxvalue/A24taxremlife))</f>
        <v>0</v>
      </c>
      <c r="AL779" s="167">
        <f>IF(AL$3&gt;A24taxremlife,A24taxvalue-SUM($F779:AK779),IF(A24taxremlife="N/A","n/a",A24taxvalue/A24taxremlife))</f>
        <v>0</v>
      </c>
      <c r="AM779" s="167">
        <f>IF(AM$3&gt;A24taxremlife,A24taxvalue-SUM($F779:AL779),IF(A24taxremlife="N/A","n/a",A24taxvalue/A24taxremlife))</f>
        <v>0</v>
      </c>
      <c r="AN779" s="167">
        <f>IF(AN$3&gt;A24taxremlife,A24taxvalue-SUM($F779:AM779),IF(A24taxremlife="N/A","n/a",A24taxvalue/A24taxremlife))</f>
        <v>0</v>
      </c>
      <c r="AO779" s="167">
        <f>IF(AO$3&gt;A24taxremlife,A24taxvalue-SUM($F779:AN779),IF(A24taxremlife="N/A","n/a",A24taxvalue/A24taxremlife))</f>
        <v>0</v>
      </c>
      <c r="AP779" s="167">
        <f>IF(AP$3&gt;A24taxremlife,A24taxvalue-SUM($F779:AO779),IF(A24taxremlife="N/A","n/a",A24taxvalue/A24taxremlife))</f>
        <v>0</v>
      </c>
      <c r="AQ779" s="167">
        <f>IF(AQ$3&gt;A24taxremlife,A24taxvalue-SUM($F779:AP779),IF(A24taxremlife="N/A","n/a",A24taxvalue/A24taxremlife))</f>
        <v>0</v>
      </c>
      <c r="AR779" s="167">
        <f>IF(AR$3&gt;A24taxremlife,A24taxvalue-SUM($F779:AQ779),IF(A24taxremlife="N/A","n/a",A24taxvalue/A24taxremlife))</f>
        <v>0</v>
      </c>
      <c r="AS779" s="167">
        <f>IF(AS$3&gt;A24taxremlife,A24taxvalue-SUM($F779:AR779),IF(A24taxremlife="N/A","n/a",A24taxvalue/A24taxremlife))</f>
        <v>0</v>
      </c>
      <c r="AT779" s="167">
        <f>IF(AT$3&gt;A24taxremlife,A24taxvalue-SUM($F779:AS779),IF(A24taxremlife="N/A","n/a",A24taxvalue/A24taxremlife))</f>
        <v>0</v>
      </c>
      <c r="AU779" s="167">
        <f>IF(AU$3&gt;A24taxremlife,A24taxvalue-SUM($F779:AT779),IF(A24taxremlife="N/A","n/a",A24taxvalue/A24taxremlife))</f>
        <v>0</v>
      </c>
      <c r="AV779" s="167">
        <f>IF(AV$3&gt;A24taxremlife,A24taxvalue-SUM($F779:AU779),IF(A24taxremlife="N/A","n/a",A24taxvalue/A24taxremlife))</f>
        <v>0</v>
      </c>
      <c r="AW779" s="167">
        <f>IF(AW$3&gt;A24taxremlife,A24taxvalue-SUM($F779:AV779),IF(A24taxremlife="N/A","n/a",A24taxvalue/A24taxremlife))</f>
        <v>0</v>
      </c>
      <c r="AX779" s="167">
        <f>IF(AX$3&gt;A24taxremlife,A24taxvalue-SUM($F779:AW779),IF(A24taxremlife="N/A","n/a",A24taxvalue/A24taxremlife))</f>
        <v>0</v>
      </c>
      <c r="AY779" s="167">
        <f>IF(AY$3&gt;A24taxremlife,A24taxvalue-SUM($F779:AX779),IF(A24taxremlife="N/A","n/a",A24taxvalue/A24taxremlife))</f>
        <v>0</v>
      </c>
      <c r="AZ779" s="167">
        <f>IF(AZ$3&gt;A24taxremlife,A24taxvalue-SUM($F779:AY779),IF(A24taxremlife="N/A","n/a",A24taxvalue/A24taxremlife))</f>
        <v>0</v>
      </c>
      <c r="BA779" s="167">
        <f>IF(BA$3&gt;A24taxremlife,A24taxvalue-SUM($F779:AZ779),IF(A24taxremlife="N/A","n/a",A24taxvalue/A24taxremlife))</f>
        <v>0</v>
      </c>
      <c r="BB779" s="167">
        <f>IF(BB$3&gt;A24taxremlife,A24taxvalue-SUM($F779:BA779),IF(A24taxremlife="N/A","n/a",A24taxvalue/A24taxremlife))</f>
        <v>0</v>
      </c>
      <c r="BC779" s="167">
        <f>IF(BC$3&gt;A24taxremlife,A24taxvalue-SUM($F779:BB779),IF(A24taxremlife="N/A","n/a",A24taxvalue/A24taxremlife))</f>
        <v>0</v>
      </c>
      <c r="BD779" s="167">
        <f>IF(BD$3&gt;A24taxremlife,A24taxvalue-SUM($F779:BC779),IF(A24taxremlife="N/A","n/a",A24taxvalue/A24taxremlife))</f>
        <v>0</v>
      </c>
      <c r="BE779" s="167">
        <f>IF(BE$3&gt;A24taxremlife,A24taxvalue-SUM($F779:BD779),IF(A24taxremlife="N/A","n/a",A24taxvalue/A24taxremlife))</f>
        <v>0</v>
      </c>
      <c r="BF779" s="167">
        <f>IF(BF$3&gt;A24taxremlife,A24taxvalue-SUM($F779:BE779),IF(A24taxremlife="N/A","n/a",A24taxvalue/A24taxremlife))</f>
        <v>0</v>
      </c>
      <c r="BG779" s="167">
        <f>IF(BG$3&gt;A24taxremlife,A24taxvalue-SUM($F779:BF779),IF(A24taxremlife="N/A","n/a",A24taxvalue/A24taxremlife))</f>
        <v>0</v>
      </c>
      <c r="BH779" s="167">
        <f>IF(BH$3&gt;A24taxremlife,A24taxvalue-SUM($F779:BG779),IF(A24taxremlife="N/A","n/a",A24taxvalue/A24taxremlife))</f>
        <v>0</v>
      </c>
      <c r="BI779" s="167">
        <f>IF(BI$3&gt;A24taxremlife,A24taxvalue-SUM($F779:BH779),IF(A24taxremlife="N/A","n/a",A24taxvalue/A24taxremlife))</f>
        <v>0</v>
      </c>
      <c r="BJ779" s="20"/>
      <c r="BK779" s="20"/>
      <c r="BL779"/>
      <c r="BM779"/>
      <c r="BN779"/>
      <c r="BO779"/>
      <c r="BP779"/>
      <c r="BQ779"/>
      <c r="BR779"/>
      <c r="BS779"/>
      <c r="BT779"/>
      <c r="BU779"/>
      <c r="BV779"/>
      <c r="BW779"/>
      <c r="BX779"/>
      <c r="BY779"/>
      <c r="BZ779"/>
      <c r="CA779"/>
      <c r="CB779"/>
      <c r="CC779"/>
      <c r="CD779"/>
      <c r="CE779"/>
      <c r="CF779"/>
      <c r="CG779"/>
      <c r="CH779"/>
      <c r="CI779"/>
      <c r="CJ779"/>
      <c r="CK779"/>
      <c r="CL779"/>
      <c r="CM779"/>
      <c r="CN779"/>
      <c r="CO779"/>
      <c r="CP779"/>
      <c r="CQ779"/>
      <c r="CR779"/>
      <c r="CS779"/>
      <c r="CT779"/>
      <c r="CU779"/>
      <c r="CV779"/>
      <c r="CW779"/>
      <c r="CX779"/>
      <c r="CY779"/>
      <c r="CZ779"/>
      <c r="DA779"/>
      <c r="DB779"/>
      <c r="DC779"/>
      <c r="DD779"/>
      <c r="DE779"/>
      <c r="DF779"/>
      <c r="DG779"/>
      <c r="DH779"/>
      <c r="DI779"/>
      <c r="DJ779"/>
      <c r="DK779"/>
      <c r="DL779"/>
      <c r="DM779"/>
      <c r="DN779"/>
      <c r="DO779"/>
      <c r="DP779"/>
      <c r="DQ779"/>
      <c r="DR779"/>
      <c r="DS779"/>
      <c r="DT779"/>
      <c r="DU779"/>
      <c r="DV779"/>
      <c r="DW779"/>
      <c r="DX779"/>
      <c r="DY779"/>
      <c r="DZ779"/>
      <c r="EA779"/>
      <c r="EB779"/>
      <c r="EC779"/>
      <c r="ED779"/>
      <c r="EE779"/>
      <c r="EF779"/>
      <c r="EG779"/>
      <c r="EH779"/>
      <c r="EI779"/>
      <c r="EJ779"/>
      <c r="EK779"/>
      <c r="EL779"/>
      <c r="EM779"/>
      <c r="EN779"/>
      <c r="EO779"/>
      <c r="EP779"/>
      <c r="EQ779"/>
      <c r="ER779"/>
      <c r="ES779"/>
      <c r="ET779"/>
      <c r="EU779"/>
      <c r="EV779"/>
      <c r="EW779"/>
      <c r="EX779"/>
      <c r="EY779"/>
      <c r="EZ779"/>
      <c r="FA779"/>
      <c r="FB779"/>
      <c r="FC779"/>
      <c r="FD779"/>
      <c r="FE779"/>
      <c r="FF779"/>
      <c r="FG779"/>
      <c r="FH779"/>
      <c r="FI779"/>
      <c r="FJ779"/>
      <c r="FK779"/>
      <c r="FL779"/>
      <c r="FM779"/>
      <c r="FN779"/>
      <c r="FO779"/>
      <c r="FP779"/>
      <c r="FQ779"/>
      <c r="FR779"/>
      <c r="FS779"/>
      <c r="FT779"/>
      <c r="FU779"/>
      <c r="FV779"/>
      <c r="FW779"/>
      <c r="FX779"/>
      <c r="FY779"/>
      <c r="FZ779"/>
      <c r="GA779"/>
      <c r="GB779"/>
      <c r="GC779"/>
      <c r="GD779"/>
      <c r="GE779"/>
      <c r="GF779"/>
      <c r="GG779"/>
      <c r="GH779"/>
      <c r="GI779"/>
      <c r="GJ779"/>
      <c r="GK779"/>
      <c r="GL779"/>
      <c r="GM779"/>
      <c r="GN779"/>
      <c r="GO779"/>
      <c r="GP779"/>
      <c r="GQ779"/>
      <c r="GR779"/>
      <c r="GS779"/>
      <c r="GT779"/>
      <c r="GU779"/>
      <c r="GV779"/>
      <c r="GW779"/>
      <c r="GX779"/>
      <c r="GY779"/>
      <c r="GZ779"/>
      <c r="HA779"/>
      <c r="HB779"/>
      <c r="HC779"/>
      <c r="HD779"/>
      <c r="HE779"/>
      <c r="HF779"/>
      <c r="HG779"/>
      <c r="HH779"/>
      <c r="HI779"/>
      <c r="HJ779"/>
      <c r="HK779"/>
      <c r="HL779"/>
      <c r="HM779"/>
      <c r="HN779"/>
      <c r="HO779"/>
      <c r="HP779"/>
      <c r="HQ779"/>
      <c r="HR779"/>
      <c r="HS779"/>
      <c r="HT779"/>
      <c r="HU779"/>
      <c r="HV779"/>
      <c r="HW779"/>
      <c r="HX779"/>
      <c r="HY779"/>
      <c r="HZ779"/>
      <c r="IA779"/>
      <c r="IB779"/>
      <c r="IC779"/>
      <c r="ID779"/>
      <c r="IE779"/>
      <c r="IF779"/>
      <c r="IG779"/>
      <c r="IH779"/>
      <c r="II779"/>
      <c r="IJ779"/>
      <c r="IK779"/>
      <c r="IL779"/>
      <c r="IM779"/>
      <c r="IN779"/>
      <c r="IO779"/>
      <c r="IP779"/>
      <c r="IQ779"/>
      <c r="IR779"/>
      <c r="IS779"/>
      <c r="IT779"/>
      <c r="IU779"/>
      <c r="IV779"/>
    </row>
    <row r="780" spans="1:256" s="5" customFormat="1" hidden="1" outlineLevel="2">
      <c r="A780" s="20"/>
      <c r="B780" s="20"/>
      <c r="C780" s="38"/>
      <c r="D780" s="641" t="s">
        <v>71</v>
      </c>
      <c r="E780" s="287">
        <v>0</v>
      </c>
      <c r="F780" s="40"/>
      <c r="G780" s="168"/>
      <c r="H780" s="168"/>
      <c r="I780" s="168"/>
      <c r="J780" s="168"/>
      <c r="K780" s="168"/>
      <c r="L780" s="168"/>
      <c r="M780" s="168"/>
      <c r="N780" s="168"/>
      <c r="O780" s="168"/>
      <c r="P780" s="168"/>
      <c r="Q780" s="168"/>
      <c r="R780" s="168"/>
      <c r="S780" s="168"/>
      <c r="T780" s="168"/>
      <c r="U780" s="168"/>
      <c r="V780" s="168"/>
      <c r="W780" s="168"/>
      <c r="X780" s="168"/>
      <c r="Y780" s="168"/>
      <c r="Z780" s="168"/>
      <c r="AA780" s="168"/>
      <c r="AB780" s="168"/>
      <c r="AC780" s="168"/>
      <c r="AD780" s="168"/>
      <c r="AE780" s="168"/>
      <c r="AF780" s="168"/>
      <c r="AG780" s="168"/>
      <c r="AH780" s="168"/>
      <c r="AI780" s="168"/>
      <c r="AJ780" s="168"/>
      <c r="AK780" s="168"/>
      <c r="AL780" s="168"/>
      <c r="AM780" s="168"/>
      <c r="AN780" s="168"/>
      <c r="AO780" s="168"/>
      <c r="AP780" s="168"/>
      <c r="AQ780" s="168"/>
      <c r="AR780" s="168"/>
      <c r="AS780" s="168"/>
      <c r="AT780" s="168"/>
      <c r="AU780" s="168"/>
      <c r="AV780" s="168"/>
      <c r="AW780" s="168"/>
      <c r="AX780" s="168"/>
      <c r="AY780" s="168"/>
      <c r="AZ780" s="168"/>
      <c r="BA780" s="168"/>
      <c r="BB780" s="168"/>
      <c r="BC780" s="168"/>
      <c r="BD780" s="168"/>
      <c r="BE780" s="168"/>
      <c r="BF780" s="168"/>
      <c r="BG780" s="168"/>
      <c r="BH780" s="168"/>
      <c r="BI780" s="168"/>
      <c r="BJ780" s="20"/>
      <c r="BK780" s="20"/>
      <c r="BL780"/>
      <c r="BM780"/>
      <c r="BN780"/>
      <c r="BO780"/>
      <c r="BP780"/>
      <c r="BQ780"/>
      <c r="BR780"/>
      <c r="BS780"/>
      <c r="BT780"/>
      <c r="BU780"/>
      <c r="BV780"/>
      <c r="BW780"/>
      <c r="BX780"/>
      <c r="BY780"/>
      <c r="BZ780"/>
      <c r="CA780"/>
      <c r="CB780"/>
      <c r="CC780"/>
      <c r="CD780"/>
      <c r="CE780"/>
      <c r="CF780"/>
      <c r="CG780"/>
      <c r="CH780"/>
      <c r="CI780"/>
      <c r="CJ780"/>
      <c r="CK780"/>
      <c r="CL780"/>
      <c r="CM780"/>
      <c r="CN780"/>
      <c r="CO780"/>
      <c r="CP780"/>
      <c r="CQ780"/>
      <c r="CR780"/>
      <c r="CS780"/>
      <c r="CT780"/>
      <c r="CU780"/>
      <c r="CV780"/>
      <c r="CW780"/>
      <c r="CX780"/>
      <c r="CY780"/>
      <c r="CZ780"/>
      <c r="DA780"/>
      <c r="DB780"/>
      <c r="DC780"/>
      <c r="DD780"/>
      <c r="DE780"/>
      <c r="DF780"/>
      <c r="DG780"/>
      <c r="DH780"/>
      <c r="DI780"/>
      <c r="DJ780"/>
      <c r="DK780"/>
      <c r="DL780"/>
      <c r="DM780"/>
      <c r="DN780"/>
      <c r="DO780"/>
      <c r="DP780"/>
      <c r="DQ780"/>
      <c r="DR780"/>
      <c r="DS780"/>
      <c r="DT780"/>
      <c r="DU780"/>
      <c r="DV780"/>
      <c r="DW780"/>
      <c r="DX780"/>
      <c r="DY780"/>
      <c r="DZ780"/>
      <c r="EA780"/>
      <c r="EB780"/>
      <c r="EC780"/>
      <c r="ED780"/>
      <c r="EE780"/>
      <c r="EF780"/>
      <c r="EG780"/>
      <c r="EH780"/>
      <c r="EI780"/>
      <c r="EJ780"/>
      <c r="EK780"/>
      <c r="EL780"/>
      <c r="EM780"/>
      <c r="EN780"/>
      <c r="EO780"/>
      <c r="EP780"/>
      <c r="EQ780"/>
      <c r="ER780"/>
      <c r="ES780"/>
      <c r="ET780"/>
      <c r="EU780"/>
      <c r="EV780"/>
      <c r="EW780"/>
      <c r="EX780"/>
      <c r="EY780"/>
      <c r="EZ780"/>
      <c r="FA780"/>
      <c r="FB780"/>
      <c r="FC780"/>
      <c r="FD780"/>
      <c r="FE780"/>
      <c r="FF780"/>
      <c r="FG780"/>
      <c r="FH780"/>
      <c r="FI780"/>
      <c r="FJ780"/>
      <c r="FK780"/>
      <c r="FL780"/>
      <c r="FM780"/>
      <c r="FN780"/>
      <c r="FO780"/>
      <c r="FP780"/>
      <c r="FQ780"/>
      <c r="FR780"/>
      <c r="FS780"/>
      <c r="FT780"/>
      <c r="FU780"/>
      <c r="FV780"/>
      <c r="FW780"/>
      <c r="FX780"/>
      <c r="FY780"/>
      <c r="FZ780"/>
      <c r="GA780"/>
      <c r="GB780"/>
      <c r="GC780"/>
      <c r="GD780"/>
      <c r="GE780"/>
      <c r="GF780"/>
      <c r="GG780"/>
      <c r="GH780"/>
      <c r="GI780"/>
      <c r="GJ780"/>
      <c r="GK780"/>
      <c r="GL780"/>
      <c r="GM780"/>
      <c r="GN780"/>
      <c r="GO780"/>
      <c r="GP780"/>
      <c r="GQ780"/>
      <c r="GR780"/>
      <c r="GS780"/>
      <c r="GT780"/>
      <c r="GU780"/>
      <c r="GV780"/>
      <c r="GW780"/>
      <c r="GX780"/>
      <c r="GY780"/>
      <c r="GZ780"/>
      <c r="HA780"/>
      <c r="HB780"/>
      <c r="HC780"/>
      <c r="HD780"/>
      <c r="HE780"/>
      <c r="HF780"/>
      <c r="HG780"/>
      <c r="HH780"/>
      <c r="HI780"/>
      <c r="HJ780"/>
      <c r="HK780"/>
      <c r="HL780"/>
      <c r="HM780"/>
      <c r="HN780"/>
      <c r="HO780"/>
      <c r="HP780"/>
      <c r="HQ780"/>
      <c r="HR780"/>
      <c r="HS780"/>
      <c r="HT780"/>
      <c r="HU780"/>
      <c r="HV780"/>
      <c r="HW780"/>
      <c r="HX780"/>
      <c r="HY780"/>
      <c r="HZ780"/>
      <c r="IA780"/>
      <c r="IB780"/>
      <c r="IC780"/>
      <c r="ID780"/>
      <c r="IE780"/>
      <c r="IF780"/>
      <c r="IG780"/>
      <c r="IH780"/>
      <c r="II780"/>
      <c r="IJ780"/>
      <c r="IK780"/>
      <c r="IL780"/>
      <c r="IM780"/>
      <c r="IN780"/>
      <c r="IO780"/>
      <c r="IP780"/>
      <c r="IQ780"/>
      <c r="IR780"/>
      <c r="IS780"/>
      <c r="IT780"/>
      <c r="IU780"/>
      <c r="IV780"/>
    </row>
    <row r="781" spans="1:256" s="5" customFormat="1" hidden="1" outlineLevel="2">
      <c r="A781" s="20"/>
      <c r="B781" s="20"/>
      <c r="C781" s="38"/>
      <c r="D781" s="641"/>
      <c r="E781" s="287">
        <v>1</v>
      </c>
      <c r="F781" s="40"/>
      <c r="G781" s="312"/>
      <c r="H781" s="168">
        <f>IF(A24taxstdlife="n/a","n/a",IF(H$3&gt;(A24taxstdlife+$E781),((Input!$G$166+Input!$G$132)*$G$7)-SUM($G781:G781),((Input!$G$166+Input!$G$132)*$G$7)/A24taxstdlife))</f>
        <v>0</v>
      </c>
      <c r="I781" s="168">
        <f>IF(A24taxstdlife="n/a","n/a",IF(I$3&gt;(A24taxstdlife+$E781),((Input!$G$166+Input!$G$132)*$G$7)-SUM($G781:H781),((Input!$G$166+Input!$G$132)*$G$7)/A24taxstdlife))</f>
        <v>0</v>
      </c>
      <c r="J781" s="168">
        <f>IF(A24taxstdlife="n/a","n/a",IF(J$3&gt;(A24taxstdlife+$E781),((Input!$G$166+Input!$G$132)*$G$7)-SUM($G781:I781),((Input!$G$166+Input!$G$132)*$G$7)/A24taxstdlife))</f>
        <v>0</v>
      </c>
      <c r="K781" s="168">
        <f>IF(A24taxstdlife="n/a","n/a",IF(K$3&gt;(A24taxstdlife+$E781),((Input!$G$166+Input!$G$132)*$G$7)-SUM($G781:J781),((Input!$G$166+Input!$G$132)*$G$7)/A24taxstdlife))</f>
        <v>0</v>
      </c>
      <c r="L781" s="168">
        <f>IF(A24taxstdlife="n/a","n/a",IF(L$3&gt;(A24taxstdlife+$E781),((Input!$G$166+Input!$G$132)*$G$7)-SUM($G781:K781),((Input!$G$166+Input!$G$132)*$G$7)/A24taxstdlife))</f>
        <v>0</v>
      </c>
      <c r="M781" s="168">
        <f>IF(A24taxstdlife="n/a","n/a",IF(M$3&gt;(A24taxstdlife+$E781),((Input!$G$166+Input!$G$132)*$G$7)-SUM($G781:L781),((Input!$G$166+Input!$G$132)*$G$7)/A24taxstdlife))</f>
        <v>0</v>
      </c>
      <c r="N781" s="168">
        <f>IF(A24taxstdlife="n/a","n/a",IF(N$3&gt;(A24taxstdlife+$E781),((Input!$G$166+Input!$G$132)*$G$7)-SUM($G781:M781),((Input!$G$166+Input!$G$132)*$G$7)/A24taxstdlife))</f>
        <v>0</v>
      </c>
      <c r="O781" s="168">
        <f>IF(A24taxstdlife="n/a","n/a",IF(O$3&gt;(A24taxstdlife+$E781),((Input!$G$166+Input!$G$132)*$G$7)-SUM($G781:N781),((Input!$G$166+Input!$G$132)*$G$7)/A24taxstdlife))</f>
        <v>0</v>
      </c>
      <c r="P781" s="168">
        <f>IF(A24taxstdlife="n/a","n/a",IF(P$3&gt;(A24taxstdlife+$E781),((Input!$G$166+Input!$G$132)*$G$7)-SUM($G781:O781),((Input!$G$166+Input!$G$132)*$G$7)/A24taxstdlife))</f>
        <v>0</v>
      </c>
      <c r="Q781" s="168">
        <f>IF(A24taxstdlife="n/a","n/a",IF(Q$3&gt;(A24taxstdlife+$E781),((Input!$G$166+Input!$G$132)*$G$7)-SUM($G781:P781),((Input!$G$166+Input!$G$132)*$G$7)/A24taxstdlife))</f>
        <v>0</v>
      </c>
      <c r="R781" s="168">
        <f>IF(A24taxstdlife="n/a","n/a",IF(R$3&gt;(A24taxstdlife+$E781),((Input!$G$166+Input!$G$132)*$G$7)-SUM($G781:Q781),((Input!$G$166+Input!$G$132)*$G$7)/A24taxstdlife))</f>
        <v>0</v>
      </c>
      <c r="S781" s="168">
        <f>IF(A24taxstdlife="n/a","n/a",IF(S$3&gt;(A24taxstdlife+$E781),((Input!$G$166+Input!$G$132)*$G$7)-SUM($G781:R781),((Input!$G$166+Input!$G$132)*$G$7)/A24taxstdlife))</f>
        <v>0</v>
      </c>
      <c r="T781" s="168">
        <f>IF(A24taxstdlife="n/a","n/a",IF(T$3&gt;(A24taxstdlife+$E781),((Input!$G$166+Input!$G$132)*$G$7)-SUM($G781:S781),((Input!$G$166+Input!$G$132)*$G$7)/A24taxstdlife))</f>
        <v>0</v>
      </c>
      <c r="U781" s="168">
        <f>IF(A24taxstdlife="n/a","n/a",IF(U$3&gt;(A24taxstdlife+$E781),((Input!$G$166+Input!$G$132)*$G$7)-SUM($G781:T781),((Input!$G$166+Input!$G$132)*$G$7)/A24taxstdlife))</f>
        <v>0</v>
      </c>
      <c r="V781" s="168">
        <f>IF(A24taxstdlife="n/a","n/a",IF(V$3&gt;(A24taxstdlife+$E781),((Input!$G$166+Input!$G$132)*$G$7)-SUM($G781:U781),((Input!$G$166+Input!$G$132)*$G$7)/A24taxstdlife))</f>
        <v>0</v>
      </c>
      <c r="W781" s="168">
        <f>IF(A24taxstdlife="n/a","n/a",IF(W$3&gt;(A24taxstdlife+$E781),((Input!$G$166+Input!$G$132)*$G$7)-SUM($G781:V781),((Input!$G$166+Input!$G$132)*$G$7)/A24taxstdlife))</f>
        <v>0</v>
      </c>
      <c r="X781" s="168">
        <f>IF(A24taxstdlife="n/a","n/a",IF(X$3&gt;(A24taxstdlife+$E781),((Input!$G$166+Input!$G$132)*$G$7)-SUM($G781:W781),((Input!$G$166+Input!$G$132)*$G$7)/A24taxstdlife))</f>
        <v>0</v>
      </c>
      <c r="Y781" s="168">
        <f>IF(A24taxstdlife="n/a","n/a",IF(Y$3&gt;(A24taxstdlife+$E781),((Input!$G$166+Input!$G$132)*$G$7)-SUM($G781:X781),((Input!$G$166+Input!$G$132)*$G$7)/A24taxstdlife))</f>
        <v>0</v>
      </c>
      <c r="Z781" s="168">
        <f>IF(A24taxstdlife="n/a","n/a",IF(Z$3&gt;(A24taxstdlife+$E781),((Input!$G$166+Input!$G$132)*$G$7)-SUM($G781:Y781),((Input!$G$166+Input!$G$132)*$G$7)/A24taxstdlife))</f>
        <v>0</v>
      </c>
      <c r="AA781" s="168">
        <f>IF(A24taxstdlife="n/a","n/a",IF(AA$3&gt;(A24taxstdlife+$E781),((Input!$G$166+Input!$G$132)*$G$7)-SUM($G781:Z781),((Input!$G$166+Input!$G$132)*$G$7)/A24taxstdlife))</f>
        <v>0</v>
      </c>
      <c r="AB781" s="168">
        <f>IF(A24taxstdlife="n/a","n/a",IF(AB$3&gt;(A24taxstdlife+$E781),((Input!$G$166+Input!$G$132)*$G$7)-SUM($G781:AA781),((Input!$G$166+Input!$G$132)*$G$7)/A24taxstdlife))</f>
        <v>0</v>
      </c>
      <c r="AC781" s="168">
        <f>IF(A24taxstdlife="n/a","n/a",IF(AC$3&gt;(A24taxstdlife+$E781),((Input!$G$166+Input!$G$132)*$G$7)-SUM($G781:AB781),((Input!$G$166+Input!$G$132)*$G$7)/A24taxstdlife))</f>
        <v>0</v>
      </c>
      <c r="AD781" s="168">
        <f>IF(A24taxstdlife="n/a","n/a",IF(AD$3&gt;(A24taxstdlife+$E781),((Input!$G$166+Input!$G$132)*$G$7)-SUM($G781:AC781),((Input!$G$166+Input!$G$132)*$G$7)/A24taxstdlife))</f>
        <v>0</v>
      </c>
      <c r="AE781" s="168">
        <f>IF(A24taxstdlife="n/a","n/a",IF(AE$3&gt;(A24taxstdlife+$E781),((Input!$G$166+Input!$G$132)*$G$7)-SUM($G781:AD781),((Input!$G$166+Input!$G$132)*$G$7)/A24taxstdlife))</f>
        <v>0</v>
      </c>
      <c r="AF781" s="168">
        <f>IF(A24taxstdlife="n/a","n/a",IF(AF$3&gt;(A24taxstdlife+$E781),((Input!$G$166+Input!$G$132)*$G$7)-SUM($G781:AE781),((Input!$G$166+Input!$G$132)*$G$7)/A24taxstdlife))</f>
        <v>0</v>
      </c>
      <c r="AG781" s="168">
        <f>IF(A24taxstdlife="n/a","n/a",IF(AG$3&gt;(A24taxstdlife+$E781),((Input!$G$166+Input!$G$132)*$G$7)-SUM($G781:AF781),((Input!$G$166+Input!$G$132)*$G$7)/A24taxstdlife))</f>
        <v>0</v>
      </c>
      <c r="AH781" s="168">
        <f>IF(A24taxstdlife="n/a","n/a",IF(AH$3&gt;(A24taxstdlife+$E781),((Input!$G$166+Input!$G$132)*$G$7)-SUM($G781:AG781),((Input!$G$166+Input!$G$132)*$G$7)/A24taxstdlife))</f>
        <v>0</v>
      </c>
      <c r="AI781" s="168">
        <f>IF(A24taxstdlife="n/a","n/a",IF(AI$3&gt;(A24taxstdlife+$E781),((Input!$G$166+Input!$G$132)*$G$7)-SUM($G781:AH781),((Input!$G$166+Input!$G$132)*$G$7)/A24taxstdlife))</f>
        <v>0</v>
      </c>
      <c r="AJ781" s="168">
        <f>IF(A24taxstdlife="n/a","n/a",IF(AJ$3&gt;(A24taxstdlife+$E781),((Input!$G$166+Input!$G$132)*$G$7)-SUM($G781:AI781),((Input!$G$166+Input!$G$132)*$G$7)/A24taxstdlife))</f>
        <v>0</v>
      </c>
      <c r="AK781" s="168">
        <f>IF(A24taxstdlife="n/a","n/a",IF(AK$3&gt;(A24taxstdlife+$E781),((Input!$G$166+Input!$G$132)*$G$7)-SUM($G781:AJ781),((Input!$G$166+Input!$G$132)*$G$7)/A24taxstdlife))</f>
        <v>0</v>
      </c>
      <c r="AL781" s="168">
        <f>IF(A24taxstdlife="n/a","n/a",IF(AL$3&gt;(A24taxstdlife+$E781),((Input!$G$166+Input!$G$132)*$G$7)-SUM($G781:AK781),((Input!$G$166+Input!$G$132)*$G$7)/A24taxstdlife))</f>
        <v>0</v>
      </c>
      <c r="AM781" s="168">
        <f>IF(A24taxstdlife="n/a","n/a",IF(AM$3&gt;(A24taxstdlife+$E781),((Input!$G$166+Input!$G$132)*$G$7)-SUM($G781:AL781),((Input!$G$166+Input!$G$132)*$G$7)/A24taxstdlife))</f>
        <v>0</v>
      </c>
      <c r="AN781" s="168">
        <f>IF(A24taxstdlife="n/a","n/a",IF(AN$3&gt;(A24taxstdlife+$E781),((Input!$G$166+Input!$G$132)*$G$7)-SUM($G781:AM781),((Input!$G$166+Input!$G$132)*$G$7)/A24taxstdlife))</f>
        <v>0</v>
      </c>
      <c r="AO781" s="168">
        <f>IF(A24taxstdlife="n/a","n/a",IF(AO$3&gt;(A24taxstdlife+$E781),((Input!$G$166+Input!$G$132)*$G$7)-SUM($G781:AN781),((Input!$G$166+Input!$G$132)*$G$7)/A24taxstdlife))</f>
        <v>0</v>
      </c>
      <c r="AP781" s="168">
        <f>IF(A24taxstdlife="n/a","n/a",IF(AP$3&gt;(A24taxstdlife+$E781),((Input!$G$166+Input!$G$132)*$G$7)-SUM($G781:AO781),((Input!$G$166+Input!$G$132)*$G$7)/A24taxstdlife))</f>
        <v>0</v>
      </c>
      <c r="AQ781" s="168">
        <f>IF(A24taxstdlife="n/a","n/a",IF(AQ$3&gt;(A24taxstdlife+$E781),((Input!$G$166+Input!$G$132)*$G$7)-SUM($G781:AP781),((Input!$G$166+Input!$G$132)*$G$7)/A24taxstdlife))</f>
        <v>0</v>
      </c>
      <c r="AR781" s="168">
        <f>IF(A24taxstdlife="n/a","n/a",IF(AR$3&gt;(A24taxstdlife+$E781),((Input!$G$166+Input!$G$132)*$G$7)-SUM($G781:AQ781),((Input!$G$166+Input!$G$132)*$G$7)/A24taxstdlife))</f>
        <v>0</v>
      </c>
      <c r="AS781" s="168">
        <f>IF(A24taxstdlife="n/a","n/a",IF(AS$3&gt;(A24taxstdlife+$E781),((Input!$G$166+Input!$G$132)*$G$7)-SUM($G781:AR781),((Input!$G$166+Input!$G$132)*$G$7)/A24taxstdlife))</f>
        <v>0</v>
      </c>
      <c r="AT781" s="168">
        <f>IF(A24taxstdlife="n/a","n/a",IF(AT$3&gt;(A24taxstdlife+$E781),((Input!$G$166+Input!$G$132)*$G$7)-SUM($G781:AS781),((Input!$G$166+Input!$G$132)*$G$7)/A24taxstdlife))</f>
        <v>0</v>
      </c>
      <c r="AU781" s="168">
        <f>IF(A24taxstdlife="n/a","n/a",IF(AU$3&gt;(A24taxstdlife+$E781),((Input!$G$166+Input!$G$132)*$G$7)-SUM($G781:AT781),((Input!$G$166+Input!$G$132)*$G$7)/A24taxstdlife))</f>
        <v>0</v>
      </c>
      <c r="AV781" s="168">
        <f>IF(A24taxstdlife="n/a","n/a",IF(AV$3&gt;(A24taxstdlife+$E781),((Input!$G$166+Input!$G$132)*$G$7)-SUM($G781:AU781),((Input!$G$166+Input!$G$132)*$G$7)/A24taxstdlife))</f>
        <v>0</v>
      </c>
      <c r="AW781" s="168">
        <f>IF(A24taxstdlife="n/a","n/a",IF(AW$3&gt;(A24taxstdlife+$E781),((Input!$G$166+Input!$G$132)*$G$7)-SUM($G781:AV781),((Input!$G$166+Input!$G$132)*$G$7)/A24taxstdlife))</f>
        <v>0</v>
      </c>
      <c r="AX781" s="168">
        <f>IF(A24taxstdlife="n/a","n/a",IF(AX$3&gt;(A24taxstdlife+$E781),((Input!$G$166+Input!$G$132)*$G$7)-SUM($G781:AW781),((Input!$G$166+Input!$G$132)*$G$7)/A24taxstdlife))</f>
        <v>0</v>
      </c>
      <c r="AY781" s="168">
        <f>IF(A24taxstdlife="n/a","n/a",IF(AY$3&gt;(A24taxstdlife+$E781),((Input!$G$166+Input!$G$132)*$G$7)-SUM($G781:AX781),((Input!$G$166+Input!$G$132)*$G$7)/A24taxstdlife))</f>
        <v>0</v>
      </c>
      <c r="AZ781" s="168">
        <f>IF(A24taxstdlife="n/a","n/a",IF(AZ$3&gt;(A24taxstdlife+$E781),((Input!$G$166+Input!$G$132)*$G$7)-SUM($G781:AY781),((Input!$G$166+Input!$G$132)*$G$7)/A24taxstdlife))</f>
        <v>0</v>
      </c>
      <c r="BA781" s="168">
        <f>IF(A24taxstdlife="n/a","n/a",IF(BA$3&gt;(A24taxstdlife+$E781),((Input!$G$166+Input!$G$132)*$G$7)-SUM($G781:AZ781),((Input!$G$166+Input!$G$132)*$G$7)/A24taxstdlife))</f>
        <v>0</v>
      </c>
      <c r="BB781" s="168">
        <f>IF(A24taxstdlife="n/a","n/a",IF(BB$3&gt;(A24taxstdlife+$E781),((Input!$G$166+Input!$G$132)*$G$7)-SUM($G781:BA781),((Input!$G$166+Input!$G$132)*$G$7)/A24taxstdlife))</f>
        <v>0</v>
      </c>
      <c r="BC781" s="168">
        <f>IF(A24taxstdlife="n/a","n/a",IF(BC$3&gt;(A24taxstdlife+$E781),((Input!$G$166+Input!$G$132)*$G$7)-SUM($G781:BB781),((Input!$G$166+Input!$G$132)*$G$7)/A24taxstdlife))</f>
        <v>0</v>
      </c>
      <c r="BD781" s="168">
        <f>IF(A24taxstdlife="n/a","n/a",IF(BD$3&gt;(A24taxstdlife+$E781),((Input!$G$166+Input!$G$132)*$G$7)-SUM($G781:BC781),((Input!$G$166+Input!$G$132)*$G$7)/A24taxstdlife))</f>
        <v>0</v>
      </c>
      <c r="BE781" s="168">
        <f>IF(A24taxstdlife="n/a","n/a",IF(BE$3&gt;(A24taxstdlife+$E781),((Input!$G$166+Input!$G$132)*$G$7)-SUM($G781:BD781),((Input!$G$166+Input!$G$132)*$G$7)/A24taxstdlife))</f>
        <v>0</v>
      </c>
      <c r="BF781" s="168">
        <f>IF(A24taxstdlife="n/a","n/a",IF(BF$3&gt;(A24taxstdlife+$E781),((Input!$G$166+Input!$G$132)*$G$7)-SUM($G781:BE781),((Input!$G$166+Input!$G$132)*$G$7)/A24taxstdlife))</f>
        <v>0</v>
      </c>
      <c r="BG781" s="168">
        <f>IF(A24taxstdlife="n/a","n/a",IF(BG$3&gt;(A24taxstdlife+$E781),((Input!$G$166+Input!$G$132)*$G$7)-SUM($G781:BF781),((Input!$G$166+Input!$G$132)*$G$7)/A24taxstdlife))</f>
        <v>0</v>
      </c>
      <c r="BH781" s="168">
        <f>IF(A24taxstdlife="n/a","n/a",IF(BH$3&gt;(A24taxstdlife+$E781),((Input!$G$166+Input!$G$132)*$G$7)-SUM($G781:BG781),((Input!$G$166+Input!$G$132)*$G$7)/A24taxstdlife))</f>
        <v>0</v>
      </c>
      <c r="BI781" s="168">
        <f>IF(A24taxstdlife="n/a","n/a",IF(BI$3&gt;(A24taxstdlife+$E781),((Input!$G$166+Input!$G$132)*$G$7)-SUM($G781:BH781),((Input!$G$166+Input!$G$132)*$G$7)/A24taxstdlife))</f>
        <v>0</v>
      </c>
      <c r="BJ781" s="20"/>
      <c r="BK781" s="20"/>
      <c r="BL781"/>
      <c r="BM781"/>
      <c r="BN781"/>
      <c r="BO781"/>
      <c r="BP781"/>
      <c r="BQ781"/>
      <c r="BR781"/>
      <c r="BS781"/>
      <c r="BT781"/>
      <c r="BU781"/>
      <c r="BV781"/>
      <c r="BW781"/>
      <c r="BX781"/>
      <c r="BY781"/>
      <c r="BZ781"/>
      <c r="CA781"/>
      <c r="CB781"/>
      <c r="CC781"/>
      <c r="CD781"/>
      <c r="CE781"/>
      <c r="CF781"/>
      <c r="CG781"/>
      <c r="CH781"/>
      <c r="CI781"/>
      <c r="CJ781"/>
      <c r="CK781"/>
      <c r="CL781"/>
      <c r="CM781"/>
      <c r="CN781"/>
      <c r="CO781"/>
      <c r="CP781"/>
      <c r="CQ781"/>
      <c r="CR781"/>
      <c r="CS781"/>
      <c r="CT781"/>
      <c r="CU781"/>
      <c r="CV781"/>
      <c r="CW781"/>
      <c r="CX781"/>
      <c r="CY781"/>
      <c r="CZ781"/>
      <c r="DA781"/>
      <c r="DB781"/>
      <c r="DC781"/>
      <c r="DD781"/>
      <c r="DE781"/>
      <c r="DF781"/>
      <c r="DG781"/>
      <c r="DH781"/>
      <c r="DI781"/>
      <c r="DJ781"/>
      <c r="DK781"/>
      <c r="DL781"/>
      <c r="DM781"/>
      <c r="DN781"/>
      <c r="DO781"/>
      <c r="DP781"/>
      <c r="DQ781"/>
      <c r="DR781"/>
      <c r="DS781"/>
      <c r="DT781"/>
      <c r="DU781"/>
      <c r="DV781"/>
      <c r="DW781"/>
      <c r="DX781"/>
      <c r="DY781"/>
      <c r="DZ781"/>
      <c r="EA781"/>
      <c r="EB781"/>
      <c r="EC781"/>
      <c r="ED781"/>
      <c r="EE781"/>
      <c r="EF781"/>
      <c r="EG781"/>
      <c r="EH781"/>
      <c r="EI781"/>
      <c r="EJ781"/>
      <c r="EK781"/>
      <c r="EL781"/>
      <c r="EM781"/>
      <c r="EN781"/>
      <c r="EO781"/>
      <c r="EP781"/>
      <c r="EQ781"/>
      <c r="ER781"/>
      <c r="ES781"/>
      <c r="ET781"/>
      <c r="EU781"/>
      <c r="EV781"/>
      <c r="EW781"/>
      <c r="EX781"/>
      <c r="EY781"/>
      <c r="EZ781"/>
      <c r="FA781"/>
      <c r="FB781"/>
      <c r="FC781"/>
      <c r="FD781"/>
      <c r="FE781"/>
      <c r="FF781"/>
      <c r="FG781"/>
      <c r="FH781"/>
      <c r="FI781"/>
      <c r="FJ781"/>
      <c r="FK781"/>
      <c r="FL781"/>
      <c r="FM781"/>
      <c r="FN781"/>
      <c r="FO781"/>
      <c r="FP781"/>
      <c r="FQ781"/>
      <c r="FR781"/>
      <c r="FS781"/>
      <c r="FT781"/>
      <c r="FU781"/>
      <c r="FV781"/>
      <c r="FW781"/>
      <c r="FX781"/>
      <c r="FY781"/>
      <c r="FZ781"/>
      <c r="GA781"/>
      <c r="GB781"/>
      <c r="GC781"/>
      <c r="GD781"/>
      <c r="GE781"/>
      <c r="GF781"/>
      <c r="GG781"/>
      <c r="GH781"/>
      <c r="GI781"/>
      <c r="GJ781"/>
      <c r="GK781"/>
      <c r="GL781"/>
      <c r="GM781"/>
      <c r="GN781"/>
      <c r="GO781"/>
      <c r="GP781"/>
      <c r="GQ781"/>
      <c r="GR781"/>
      <c r="GS781"/>
      <c r="GT781"/>
      <c r="GU781"/>
      <c r="GV781"/>
      <c r="GW781"/>
      <c r="GX781"/>
      <c r="GY781"/>
      <c r="GZ781"/>
      <c r="HA781"/>
      <c r="HB781"/>
      <c r="HC781"/>
      <c r="HD781"/>
      <c r="HE781"/>
      <c r="HF781"/>
      <c r="HG781"/>
      <c r="HH781"/>
      <c r="HI781"/>
      <c r="HJ781"/>
      <c r="HK781"/>
      <c r="HL781"/>
      <c r="HM781"/>
      <c r="HN781"/>
      <c r="HO781"/>
      <c r="HP781"/>
      <c r="HQ781"/>
      <c r="HR781"/>
      <c r="HS781"/>
      <c r="HT781"/>
      <c r="HU781"/>
      <c r="HV781"/>
      <c r="HW781"/>
      <c r="HX781"/>
      <c r="HY781"/>
      <c r="HZ781"/>
      <c r="IA781"/>
      <c r="IB781"/>
      <c r="IC781"/>
      <c r="ID781"/>
      <c r="IE781"/>
      <c r="IF781"/>
      <c r="IG781"/>
      <c r="IH781"/>
      <c r="II781"/>
      <c r="IJ781"/>
      <c r="IK781"/>
      <c r="IL781"/>
      <c r="IM781"/>
      <c r="IN781"/>
      <c r="IO781"/>
      <c r="IP781"/>
      <c r="IQ781"/>
      <c r="IR781"/>
      <c r="IS781"/>
      <c r="IT781"/>
      <c r="IU781"/>
      <c r="IV781"/>
    </row>
    <row r="782" spans="1:256" s="5" customFormat="1" hidden="1" outlineLevel="2">
      <c r="A782" s="20"/>
      <c r="B782" s="20"/>
      <c r="C782" s="38"/>
      <c r="D782" s="641"/>
      <c r="E782" s="287">
        <v>2</v>
      </c>
      <c r="F782" s="40"/>
      <c r="G782" s="313"/>
      <c r="H782" s="314"/>
      <c r="I782" s="168">
        <f>IF(A24taxstdlife="n/a","n/a",IF(I$3&gt;(A24taxstdlife+$E782),((Input!$H$166+Input!$H$132)*$H$7)-SUM($H782:H782),((Input!$H$166+Input!$H$132)*$H$7)/A24taxstdlife))</f>
        <v>0</v>
      </c>
      <c r="J782" s="168">
        <f>IF(A24taxstdlife="n/a","n/a",IF(J$3&gt;(A24taxstdlife+$E782),((Input!$H$166+Input!$H$132)*$H$7)-SUM($H782:I782),((Input!$H$166+Input!$H$132)*$H$7)/A24taxstdlife))</f>
        <v>0</v>
      </c>
      <c r="K782" s="168">
        <f>IF(A24taxstdlife="n/a","n/a",IF(K$3&gt;(A24taxstdlife+$E782),((Input!$H$166+Input!$H$132)*$H$7)-SUM($H782:J782),((Input!$H$166+Input!$H$132)*$H$7)/A24taxstdlife))</f>
        <v>0</v>
      </c>
      <c r="L782" s="168">
        <f>IF(A24taxstdlife="n/a","n/a",IF(L$3&gt;(A24taxstdlife+$E782),((Input!$H$166+Input!$H$132)*$H$7)-SUM($H782:K782),((Input!$H$166+Input!$H$132)*$H$7)/A24taxstdlife))</f>
        <v>0</v>
      </c>
      <c r="M782" s="168">
        <f>IF(A24taxstdlife="n/a","n/a",IF(M$3&gt;(A24taxstdlife+$E782),((Input!$H$166+Input!$H$132)*$H$7)-SUM($H782:L782),((Input!$H$166+Input!$H$132)*$H$7)/A24taxstdlife))</f>
        <v>0</v>
      </c>
      <c r="N782" s="168">
        <f>IF(A24taxstdlife="n/a","n/a",IF(N$3&gt;(A24taxstdlife+$E782),((Input!$H$166+Input!$H$132)*$H$7)-SUM($H782:M782),((Input!$H$166+Input!$H$132)*$H$7)/A24taxstdlife))</f>
        <v>0</v>
      </c>
      <c r="O782" s="168">
        <f>IF(A24taxstdlife="n/a","n/a",IF(O$3&gt;(A24taxstdlife+$E782),((Input!$H$166+Input!$H$132)*$H$7)-SUM($H782:N782),((Input!$H$166+Input!$H$132)*$H$7)/A24taxstdlife))</f>
        <v>0</v>
      </c>
      <c r="P782" s="168">
        <f>IF(A24taxstdlife="n/a","n/a",IF(P$3&gt;(A24taxstdlife+$E782),((Input!$H$166+Input!$H$132)*$H$7)-SUM($H782:O782),((Input!$H$166+Input!$H$132)*$H$7)/A24taxstdlife))</f>
        <v>0</v>
      </c>
      <c r="Q782" s="168">
        <f>IF(A24taxstdlife="n/a","n/a",IF(Q$3&gt;(A24taxstdlife+$E782),((Input!$H$166+Input!$H$132)*$H$7)-SUM($H782:P782),((Input!$H$166+Input!$H$132)*$H$7)/A24taxstdlife))</f>
        <v>0</v>
      </c>
      <c r="R782" s="168">
        <f>IF(A24taxstdlife="n/a","n/a",IF(R$3&gt;(A24taxstdlife+$E782),((Input!$H$166+Input!$H$132)*$H$7)-SUM($H782:Q782),((Input!$H$166+Input!$H$132)*$H$7)/A24taxstdlife))</f>
        <v>0</v>
      </c>
      <c r="S782" s="168">
        <f>IF(A24taxstdlife="n/a","n/a",IF(S$3&gt;(A24taxstdlife+$E782),((Input!$H$166+Input!$H$132)*$H$7)-SUM($H782:R782),((Input!$H$166+Input!$H$132)*$H$7)/A24taxstdlife))</f>
        <v>0</v>
      </c>
      <c r="T782" s="168">
        <f>IF(A24taxstdlife="n/a","n/a",IF(T$3&gt;(A24taxstdlife+$E782),((Input!$H$166+Input!$H$132)*$H$7)-SUM($H782:S782),((Input!$H$166+Input!$H$132)*$H$7)/A24taxstdlife))</f>
        <v>0</v>
      </c>
      <c r="U782" s="168">
        <f>IF(A24taxstdlife="n/a","n/a",IF(U$3&gt;(A24taxstdlife+$E782),((Input!$H$166+Input!$H$132)*$H$7)-SUM($H782:T782),((Input!$H$166+Input!$H$132)*$H$7)/A24taxstdlife))</f>
        <v>0</v>
      </c>
      <c r="V782" s="168">
        <f>IF(A24taxstdlife="n/a","n/a",IF(V$3&gt;(A24taxstdlife+$E782),((Input!$H$166+Input!$H$132)*$H$7)-SUM($H782:U782),((Input!$H$166+Input!$H$132)*$H$7)/A24taxstdlife))</f>
        <v>0</v>
      </c>
      <c r="W782" s="168">
        <f>IF(A24taxstdlife="n/a","n/a",IF(W$3&gt;(A24taxstdlife+$E782),((Input!$H$166+Input!$H$132)*$H$7)-SUM($H782:V782),((Input!$H$166+Input!$H$132)*$H$7)/A24taxstdlife))</f>
        <v>0</v>
      </c>
      <c r="X782" s="168">
        <f>IF(A24taxstdlife="n/a","n/a",IF(X$3&gt;(A24taxstdlife+$E782),((Input!$H$166+Input!$H$132)*$H$7)-SUM($H782:W782),((Input!$H$166+Input!$H$132)*$H$7)/A24taxstdlife))</f>
        <v>0</v>
      </c>
      <c r="Y782" s="168">
        <f>IF(A24taxstdlife="n/a","n/a",IF(Y$3&gt;(A24taxstdlife+$E782),((Input!$H$166+Input!$H$132)*$H$7)-SUM($H782:X782),((Input!$H$166+Input!$H$132)*$H$7)/A24taxstdlife))</f>
        <v>0</v>
      </c>
      <c r="Z782" s="168">
        <f>IF(A24taxstdlife="n/a","n/a",IF(Z$3&gt;(A24taxstdlife+$E782),((Input!$H$166+Input!$H$132)*$H$7)-SUM($H782:Y782),((Input!$H$166+Input!$H$132)*$H$7)/A24taxstdlife))</f>
        <v>0</v>
      </c>
      <c r="AA782" s="168">
        <f>IF(A24taxstdlife="n/a","n/a",IF(AA$3&gt;(A24taxstdlife+$E782),((Input!$H$166+Input!$H$132)*$H$7)-SUM($H782:Z782),((Input!$H$166+Input!$H$132)*$H$7)/A24taxstdlife))</f>
        <v>0</v>
      </c>
      <c r="AB782" s="168">
        <f>IF(A24taxstdlife="n/a","n/a",IF(AB$3&gt;(A24taxstdlife+$E782),((Input!$H$166+Input!$H$132)*$H$7)-SUM($H782:AA782),((Input!$H$166+Input!$H$132)*$H$7)/A24taxstdlife))</f>
        <v>0</v>
      </c>
      <c r="AC782" s="168">
        <f>IF(A24taxstdlife="n/a","n/a",IF(AC$3&gt;(A24taxstdlife+$E782),((Input!$H$166+Input!$H$132)*$H$7)-SUM($H782:AB782),((Input!$H$166+Input!$H$132)*$H$7)/A24taxstdlife))</f>
        <v>0</v>
      </c>
      <c r="AD782" s="168">
        <f>IF(A24taxstdlife="n/a","n/a",IF(AD$3&gt;(A24taxstdlife+$E782),((Input!$H$166+Input!$H$132)*$H$7)-SUM($H782:AC782),((Input!$H$166+Input!$H$132)*$H$7)/A24taxstdlife))</f>
        <v>0</v>
      </c>
      <c r="AE782" s="168">
        <f>IF(A24taxstdlife="n/a","n/a",IF(AE$3&gt;(A24taxstdlife+$E782),((Input!$H$166+Input!$H$132)*$H$7)-SUM($H782:AD782),((Input!$H$166+Input!$H$132)*$H$7)/A24taxstdlife))</f>
        <v>0</v>
      </c>
      <c r="AF782" s="168">
        <f>IF(A24taxstdlife="n/a","n/a",IF(AF$3&gt;(A24taxstdlife+$E782),((Input!$H$166+Input!$H$132)*$H$7)-SUM($H782:AE782),((Input!$H$166+Input!$H$132)*$H$7)/A24taxstdlife))</f>
        <v>0</v>
      </c>
      <c r="AG782" s="168">
        <f>IF(A24taxstdlife="n/a","n/a",IF(AG$3&gt;(A24taxstdlife+$E782),((Input!$H$166+Input!$H$132)*$H$7)-SUM($H782:AF782),((Input!$H$166+Input!$H$132)*$H$7)/A24taxstdlife))</f>
        <v>0</v>
      </c>
      <c r="AH782" s="168">
        <f>IF(A24taxstdlife="n/a","n/a",IF(AH$3&gt;(A24taxstdlife+$E782),((Input!$H$166+Input!$H$132)*$H$7)-SUM($H782:AG782),((Input!$H$166+Input!$H$132)*$H$7)/A24taxstdlife))</f>
        <v>0</v>
      </c>
      <c r="AI782" s="168">
        <f>IF(A24taxstdlife="n/a","n/a",IF(AI$3&gt;(A24taxstdlife+$E782),((Input!$H$166+Input!$H$132)*$H$7)-SUM($H782:AH782),((Input!$H$166+Input!$H$132)*$H$7)/A24taxstdlife))</f>
        <v>0</v>
      </c>
      <c r="AJ782" s="168">
        <f>IF(A24taxstdlife="n/a","n/a",IF(AJ$3&gt;(A24taxstdlife+$E782),((Input!$H$166+Input!$H$132)*$H$7)-SUM($H782:AI782),((Input!$H$166+Input!$H$132)*$H$7)/A24taxstdlife))</f>
        <v>0</v>
      </c>
      <c r="AK782" s="168">
        <f>IF(A24taxstdlife="n/a","n/a",IF(AK$3&gt;(A24taxstdlife+$E782),((Input!$H$166+Input!$H$132)*$H$7)-SUM($H782:AJ782),((Input!$H$166+Input!$H$132)*$H$7)/A24taxstdlife))</f>
        <v>0</v>
      </c>
      <c r="AL782" s="168">
        <f>IF(A24taxstdlife="n/a","n/a",IF(AL$3&gt;(A24taxstdlife+$E782),((Input!$H$166+Input!$H$132)*$H$7)-SUM($H782:AK782),((Input!$H$166+Input!$H$132)*$H$7)/A24taxstdlife))</f>
        <v>0</v>
      </c>
      <c r="AM782" s="168">
        <f>IF(A24taxstdlife="n/a","n/a",IF(AM$3&gt;(A24taxstdlife+$E782),((Input!$H$166+Input!$H$132)*$H$7)-SUM($H782:AL782),((Input!$H$166+Input!$H$132)*$H$7)/A24taxstdlife))</f>
        <v>0</v>
      </c>
      <c r="AN782" s="168">
        <f>IF(A24taxstdlife="n/a","n/a",IF(AN$3&gt;(A24taxstdlife+$E782),((Input!$H$166+Input!$H$132)*$H$7)-SUM($H782:AM782),((Input!$H$166+Input!$H$132)*$H$7)/A24taxstdlife))</f>
        <v>0</v>
      </c>
      <c r="AO782" s="168">
        <f>IF(A24taxstdlife="n/a","n/a",IF(AO$3&gt;(A24taxstdlife+$E782),((Input!$H$166+Input!$H$132)*$H$7)-SUM($H782:AN782),((Input!$H$166+Input!$H$132)*$H$7)/A24taxstdlife))</f>
        <v>0</v>
      </c>
      <c r="AP782" s="168">
        <f>IF(A24taxstdlife="n/a","n/a",IF(AP$3&gt;(A24taxstdlife+$E782),((Input!$H$166+Input!$H$132)*$H$7)-SUM($H782:AO782),((Input!$H$166+Input!$H$132)*$H$7)/A24taxstdlife))</f>
        <v>0</v>
      </c>
      <c r="AQ782" s="168">
        <f>IF(A24taxstdlife="n/a","n/a",IF(AQ$3&gt;(A24taxstdlife+$E782),((Input!$H$166+Input!$H$132)*$H$7)-SUM($H782:AP782),((Input!$H$166+Input!$H$132)*$H$7)/A24taxstdlife))</f>
        <v>0</v>
      </c>
      <c r="AR782" s="168">
        <f>IF(A24taxstdlife="n/a","n/a",IF(AR$3&gt;(A24taxstdlife+$E782),((Input!$H$166+Input!$H$132)*$H$7)-SUM($H782:AQ782),((Input!$H$166+Input!$H$132)*$H$7)/A24taxstdlife))</f>
        <v>0</v>
      </c>
      <c r="AS782" s="168">
        <f>IF(A24taxstdlife="n/a","n/a",IF(AS$3&gt;(A24taxstdlife+$E782),((Input!$H$166+Input!$H$132)*$H$7)-SUM($H782:AR782),((Input!$H$166+Input!$H$132)*$H$7)/A24taxstdlife))</f>
        <v>0</v>
      </c>
      <c r="AT782" s="168">
        <f>IF(A24taxstdlife="n/a","n/a",IF(AT$3&gt;(A24taxstdlife+$E782),((Input!$H$166+Input!$H$132)*$H$7)-SUM($H782:AS782),((Input!$H$166+Input!$H$132)*$H$7)/A24taxstdlife))</f>
        <v>0</v>
      </c>
      <c r="AU782" s="168">
        <f>IF(A24taxstdlife="n/a","n/a",IF(AU$3&gt;(A24taxstdlife+$E782),((Input!$H$166+Input!$H$132)*$H$7)-SUM($H782:AT782),((Input!$H$166+Input!$H$132)*$H$7)/A24taxstdlife))</f>
        <v>0</v>
      </c>
      <c r="AV782" s="168">
        <f>IF(A24taxstdlife="n/a","n/a",IF(AV$3&gt;(A24taxstdlife+$E782),((Input!$H$166+Input!$H$132)*$H$7)-SUM($H782:AU782),((Input!$H$166+Input!$H$132)*$H$7)/A24taxstdlife))</f>
        <v>0</v>
      </c>
      <c r="AW782" s="168">
        <f>IF(A24taxstdlife="n/a","n/a",IF(AW$3&gt;(A24taxstdlife+$E782),((Input!$H$166+Input!$H$132)*$H$7)-SUM($H782:AV782),((Input!$H$166+Input!$H$132)*$H$7)/A24taxstdlife))</f>
        <v>0</v>
      </c>
      <c r="AX782" s="168">
        <f>IF(A24taxstdlife="n/a","n/a",IF(AX$3&gt;(A24taxstdlife+$E782),((Input!$H$166+Input!$H$132)*$H$7)-SUM($H782:AW782),((Input!$H$166+Input!$H$132)*$H$7)/A24taxstdlife))</f>
        <v>0</v>
      </c>
      <c r="AY782" s="168">
        <f>IF(A24taxstdlife="n/a","n/a",IF(AY$3&gt;(A24taxstdlife+$E782),((Input!$H$166+Input!$H$132)*$H$7)-SUM($H782:AX782),((Input!$H$166+Input!$H$132)*$H$7)/A24taxstdlife))</f>
        <v>0</v>
      </c>
      <c r="AZ782" s="168">
        <f>IF(A24taxstdlife="n/a","n/a",IF(AZ$3&gt;(A24taxstdlife+$E782),((Input!$H$166+Input!$H$132)*$H$7)-SUM($H782:AY782),((Input!$H$166+Input!$H$132)*$H$7)/A24taxstdlife))</f>
        <v>0</v>
      </c>
      <c r="BA782" s="168">
        <f>IF(A24taxstdlife="n/a","n/a",IF(BA$3&gt;(A24taxstdlife+$E782),((Input!$H$166+Input!$H$132)*$H$7)-SUM($H782:AZ782),((Input!$H$166+Input!$H$132)*$H$7)/A24taxstdlife))</f>
        <v>0</v>
      </c>
      <c r="BB782" s="168">
        <f>IF(A24taxstdlife="n/a","n/a",IF(BB$3&gt;(A24taxstdlife+$E782),((Input!$H$166+Input!$H$132)*$H$7)-SUM($H782:BA782),((Input!$H$166+Input!$H$132)*$H$7)/A24taxstdlife))</f>
        <v>0</v>
      </c>
      <c r="BC782" s="168">
        <f>IF(A24taxstdlife="n/a","n/a",IF(BC$3&gt;(A24taxstdlife+$E782),((Input!$H$166+Input!$H$132)*$H$7)-SUM($H782:BB782),((Input!$H$166+Input!$H$132)*$H$7)/A24taxstdlife))</f>
        <v>0</v>
      </c>
      <c r="BD782" s="168">
        <f>IF(A24taxstdlife="n/a","n/a",IF(BD$3&gt;(A24taxstdlife+$E782),((Input!$H$166+Input!$H$132)*$H$7)-SUM($H782:BC782),((Input!$H$166+Input!$H$132)*$H$7)/A24taxstdlife))</f>
        <v>0</v>
      </c>
      <c r="BE782" s="168">
        <f>IF(A24taxstdlife="n/a","n/a",IF(BE$3&gt;(A24taxstdlife+$E782),((Input!$H$166+Input!$H$132)*$H$7)-SUM($H782:BD782),((Input!$H$166+Input!$H$132)*$H$7)/A24taxstdlife))</f>
        <v>0</v>
      </c>
      <c r="BF782" s="168">
        <f>IF(A24taxstdlife="n/a","n/a",IF(BF$3&gt;(A24taxstdlife+$E782),((Input!$H$166+Input!$H$132)*$H$7)-SUM($H782:BE782),((Input!$H$166+Input!$H$132)*$H$7)/A24taxstdlife))</f>
        <v>0</v>
      </c>
      <c r="BG782" s="168">
        <f>IF(A24taxstdlife="n/a","n/a",IF(BG$3&gt;(A24taxstdlife+$E782),((Input!$H$166+Input!$H$132)*$H$7)-SUM($H782:BF782),((Input!$H$166+Input!$H$132)*$H$7)/A24taxstdlife))</f>
        <v>0</v>
      </c>
      <c r="BH782" s="168">
        <f>IF(A24taxstdlife="n/a","n/a",IF(BH$3&gt;(A24taxstdlife+$E782),((Input!$H$166+Input!$H$132)*$H$7)-SUM($H782:BG782),((Input!$H$166+Input!$H$132)*$H$7)/A24taxstdlife))</f>
        <v>0</v>
      </c>
      <c r="BI782" s="168">
        <f>IF(A24taxstdlife="n/a","n/a",IF(BI$3&gt;(A24taxstdlife+$E782),((Input!$H$166+Input!$H$132)*$H$7)-SUM($H782:BH782),((Input!$H$166+Input!$H$132)*$H$7)/A24taxstdlife))</f>
        <v>0</v>
      </c>
      <c r="BJ782" s="20"/>
      <c r="BK782" s="20"/>
      <c r="BL782"/>
      <c r="BM782"/>
      <c r="BN782"/>
      <c r="BO782"/>
      <c r="BP782"/>
      <c r="BQ782"/>
      <c r="BR782"/>
      <c r="BS782"/>
      <c r="BT782"/>
      <c r="BU782"/>
      <c r="BV782"/>
      <c r="BW782"/>
      <c r="BX782"/>
      <c r="BY782"/>
      <c r="BZ782"/>
      <c r="CA782"/>
      <c r="CB782"/>
      <c r="CC782"/>
      <c r="CD782"/>
      <c r="CE782"/>
      <c r="CF782"/>
      <c r="CG782"/>
      <c r="CH782"/>
      <c r="CI782"/>
      <c r="CJ782"/>
      <c r="CK782"/>
      <c r="CL782"/>
      <c r="CM782"/>
      <c r="CN782"/>
      <c r="CO782"/>
      <c r="CP782"/>
      <c r="CQ782"/>
      <c r="CR782"/>
      <c r="CS782"/>
      <c r="CT782"/>
      <c r="CU782"/>
      <c r="CV782"/>
      <c r="CW782"/>
      <c r="CX782"/>
      <c r="CY782"/>
      <c r="CZ782"/>
      <c r="DA782"/>
      <c r="DB782"/>
      <c r="DC782"/>
      <c r="DD782"/>
      <c r="DE782"/>
      <c r="DF782"/>
      <c r="DG782"/>
      <c r="DH782"/>
      <c r="DI782"/>
      <c r="DJ782"/>
      <c r="DK782"/>
      <c r="DL782"/>
      <c r="DM782"/>
      <c r="DN782"/>
      <c r="DO782"/>
      <c r="DP782"/>
      <c r="DQ782"/>
      <c r="DR782"/>
      <c r="DS782"/>
      <c r="DT782"/>
      <c r="DU782"/>
      <c r="DV782"/>
      <c r="DW782"/>
      <c r="DX782"/>
      <c r="DY782"/>
      <c r="DZ782"/>
      <c r="EA782"/>
      <c r="EB782"/>
      <c r="EC782"/>
      <c r="ED782"/>
      <c r="EE782"/>
      <c r="EF782"/>
      <c r="EG782"/>
      <c r="EH782"/>
      <c r="EI782"/>
      <c r="EJ782"/>
      <c r="EK782"/>
      <c r="EL782"/>
      <c r="EM782"/>
      <c r="EN782"/>
      <c r="EO782"/>
      <c r="EP782"/>
      <c r="EQ782"/>
      <c r="ER782"/>
      <c r="ES782"/>
      <c r="ET782"/>
      <c r="EU782"/>
      <c r="EV782"/>
      <c r="EW782"/>
      <c r="EX782"/>
      <c r="EY782"/>
      <c r="EZ782"/>
      <c r="FA782"/>
      <c r="FB782"/>
      <c r="FC782"/>
      <c r="FD782"/>
      <c r="FE782"/>
      <c r="FF782"/>
      <c r="FG782"/>
      <c r="FH782"/>
      <c r="FI782"/>
      <c r="FJ782"/>
      <c r="FK782"/>
      <c r="FL782"/>
      <c r="FM782"/>
      <c r="FN782"/>
      <c r="FO782"/>
      <c r="FP782"/>
      <c r="FQ782"/>
      <c r="FR782"/>
      <c r="FS782"/>
      <c r="FT782"/>
      <c r="FU782"/>
      <c r="FV782"/>
      <c r="FW782"/>
      <c r="FX782"/>
      <c r="FY782"/>
      <c r="FZ782"/>
      <c r="GA782"/>
      <c r="GB782"/>
      <c r="GC782"/>
      <c r="GD782"/>
      <c r="GE782"/>
      <c r="GF782"/>
      <c r="GG782"/>
      <c r="GH782"/>
      <c r="GI782"/>
      <c r="GJ782"/>
      <c r="GK782"/>
      <c r="GL782"/>
      <c r="GM782"/>
      <c r="GN782"/>
      <c r="GO782"/>
      <c r="GP782"/>
      <c r="GQ782"/>
      <c r="GR782"/>
      <c r="GS782"/>
      <c r="GT782"/>
      <c r="GU782"/>
      <c r="GV782"/>
      <c r="GW782"/>
      <c r="GX782"/>
      <c r="GY782"/>
      <c r="GZ782"/>
      <c r="HA782"/>
      <c r="HB782"/>
      <c r="HC782"/>
      <c r="HD782"/>
      <c r="HE782"/>
      <c r="HF782"/>
      <c r="HG782"/>
      <c r="HH782"/>
      <c r="HI782"/>
      <c r="HJ782"/>
      <c r="HK782"/>
      <c r="HL782"/>
      <c r="HM782"/>
      <c r="HN782"/>
      <c r="HO782"/>
      <c r="HP782"/>
      <c r="HQ782"/>
      <c r="HR782"/>
      <c r="HS782"/>
      <c r="HT782"/>
      <c r="HU782"/>
      <c r="HV782"/>
      <c r="HW782"/>
      <c r="HX782"/>
      <c r="HY782"/>
      <c r="HZ782"/>
      <c r="IA782"/>
      <c r="IB782"/>
      <c r="IC782"/>
      <c r="ID782"/>
      <c r="IE782"/>
      <c r="IF782"/>
      <c r="IG782"/>
      <c r="IH782"/>
      <c r="II782"/>
      <c r="IJ782"/>
      <c r="IK782"/>
      <c r="IL782"/>
      <c r="IM782"/>
      <c r="IN782"/>
      <c r="IO782"/>
      <c r="IP782"/>
      <c r="IQ782"/>
      <c r="IR782"/>
      <c r="IS782"/>
      <c r="IT782"/>
      <c r="IU782"/>
      <c r="IV782"/>
    </row>
    <row r="783" spans="1:256" s="5" customFormat="1" hidden="1" outlineLevel="2">
      <c r="A783" s="20"/>
      <c r="B783" s="20"/>
      <c r="C783" s="38"/>
      <c r="D783" s="641"/>
      <c r="E783" s="287">
        <v>3</v>
      </c>
      <c r="F783" s="40"/>
      <c r="G783" s="313"/>
      <c r="H783" s="315"/>
      <c r="I783" s="314"/>
      <c r="J783" s="168">
        <f>IF(A24taxstdlife="n/a","n/a",IF(J$3&gt;(A24taxstdlife+$E783),((Input!$I$166+Input!$I$132)*$I$7)-SUM($I783:I783),((Input!$I$166+Input!$I$132)*$I$7)/A24taxstdlife))</f>
        <v>0</v>
      </c>
      <c r="K783" s="168">
        <f>IF(A24taxstdlife="n/a","n/a",IF(K$3&gt;(A24taxstdlife+$E783),((Input!$I$166+Input!$I$132)*$I$7)-SUM($I783:J783),((Input!$I$166+Input!$I$132)*$I$7)/A24taxstdlife))</f>
        <v>0</v>
      </c>
      <c r="L783" s="168">
        <f>IF(A24taxstdlife="n/a","n/a",IF(L$3&gt;(A24taxstdlife+$E783),((Input!$I$166+Input!$I$132)*$I$7)-SUM($I783:K783),((Input!$I$166+Input!$I$132)*$I$7)/A24taxstdlife))</f>
        <v>0</v>
      </c>
      <c r="M783" s="168">
        <f>IF(A24taxstdlife="n/a","n/a",IF(M$3&gt;(A24taxstdlife+$E783),((Input!$I$166+Input!$I$132)*$I$7)-SUM($I783:L783),((Input!$I$166+Input!$I$132)*$I$7)/A24taxstdlife))</f>
        <v>0</v>
      </c>
      <c r="N783" s="168">
        <f>IF(A24taxstdlife="n/a","n/a",IF(N$3&gt;(A24taxstdlife+$E783),((Input!$I$166+Input!$I$132)*$I$7)-SUM($I783:M783),((Input!$I$166+Input!$I$132)*$I$7)/A24taxstdlife))</f>
        <v>0</v>
      </c>
      <c r="O783" s="168">
        <f>IF(A24taxstdlife="n/a","n/a",IF(O$3&gt;(A24taxstdlife+$E783),((Input!$I$166+Input!$I$132)*$I$7)-SUM($I783:N783),((Input!$I$166+Input!$I$132)*$I$7)/A24taxstdlife))</f>
        <v>0</v>
      </c>
      <c r="P783" s="168">
        <f>IF(A24taxstdlife="n/a","n/a",IF(P$3&gt;(A24taxstdlife+$E783),((Input!$I$166+Input!$I$132)*$I$7)-SUM($I783:O783),((Input!$I$166+Input!$I$132)*$I$7)/A24taxstdlife))</f>
        <v>0</v>
      </c>
      <c r="Q783" s="168">
        <f>IF(A24taxstdlife="n/a","n/a",IF(Q$3&gt;(A24taxstdlife+$E783),((Input!$I$166+Input!$I$132)*$I$7)-SUM($I783:P783),((Input!$I$166+Input!$I$132)*$I$7)/A24taxstdlife))</f>
        <v>0</v>
      </c>
      <c r="R783" s="168">
        <f>IF(A24taxstdlife="n/a","n/a",IF(R$3&gt;(A24taxstdlife+$E783),((Input!$I$166+Input!$I$132)*$I$7)-SUM($I783:Q783),((Input!$I$166+Input!$I$132)*$I$7)/A24taxstdlife))</f>
        <v>0</v>
      </c>
      <c r="S783" s="168">
        <f>IF(A24taxstdlife="n/a","n/a",IF(S$3&gt;(A24taxstdlife+$E783),((Input!$I$166+Input!$I$132)*$I$7)-SUM($I783:R783),((Input!$I$166+Input!$I$132)*$I$7)/A24taxstdlife))</f>
        <v>0</v>
      </c>
      <c r="T783" s="168">
        <f>IF(A24taxstdlife="n/a","n/a",IF(T$3&gt;(A24taxstdlife+$E783),((Input!$I$166+Input!$I$132)*$I$7)-SUM($I783:S783),((Input!$I$166+Input!$I$132)*$I$7)/A24taxstdlife))</f>
        <v>0</v>
      </c>
      <c r="U783" s="168">
        <f>IF(A24taxstdlife="n/a","n/a",IF(U$3&gt;(A24taxstdlife+$E783),((Input!$I$166+Input!$I$132)*$I$7)-SUM($I783:T783),((Input!$I$166+Input!$I$132)*$I$7)/A24taxstdlife))</f>
        <v>0</v>
      </c>
      <c r="V783" s="168">
        <f>IF(A24taxstdlife="n/a","n/a",IF(V$3&gt;(A24taxstdlife+$E783),((Input!$I$166+Input!$I$132)*$I$7)-SUM($I783:U783),((Input!$I$166+Input!$I$132)*$I$7)/A24taxstdlife))</f>
        <v>0</v>
      </c>
      <c r="W783" s="168">
        <f>IF(A24taxstdlife="n/a","n/a",IF(W$3&gt;(A24taxstdlife+$E783),((Input!$I$166+Input!$I$132)*$I$7)-SUM($I783:V783),((Input!$I$166+Input!$I$132)*$I$7)/A24taxstdlife))</f>
        <v>0</v>
      </c>
      <c r="X783" s="168">
        <f>IF(A24taxstdlife="n/a","n/a",IF(X$3&gt;(A24taxstdlife+$E783),((Input!$I$166+Input!$I$132)*$I$7)-SUM($I783:W783),((Input!$I$166+Input!$I$132)*$I$7)/A24taxstdlife))</f>
        <v>0</v>
      </c>
      <c r="Y783" s="168">
        <f>IF(A24taxstdlife="n/a","n/a",IF(Y$3&gt;(A24taxstdlife+$E783),((Input!$I$166+Input!$I$132)*$I$7)-SUM($I783:X783),((Input!$I$166+Input!$I$132)*$I$7)/A24taxstdlife))</f>
        <v>0</v>
      </c>
      <c r="Z783" s="168">
        <f>IF(A24taxstdlife="n/a","n/a",IF(Z$3&gt;(A24taxstdlife+$E783),((Input!$I$166+Input!$I$132)*$I$7)-SUM($I783:Y783),((Input!$I$166+Input!$I$132)*$I$7)/A24taxstdlife))</f>
        <v>0</v>
      </c>
      <c r="AA783" s="168">
        <f>IF(A24taxstdlife="n/a","n/a",IF(AA$3&gt;(A24taxstdlife+$E783),((Input!$I$166+Input!$I$132)*$I$7)-SUM($I783:Z783),((Input!$I$166+Input!$I$132)*$I$7)/A24taxstdlife))</f>
        <v>0</v>
      </c>
      <c r="AB783" s="168">
        <f>IF(A24taxstdlife="n/a","n/a",IF(AB$3&gt;(A24taxstdlife+$E783),((Input!$I$166+Input!$I$132)*$I$7)-SUM($I783:AA783),((Input!$I$166+Input!$I$132)*$I$7)/A24taxstdlife))</f>
        <v>0</v>
      </c>
      <c r="AC783" s="168">
        <f>IF(A24taxstdlife="n/a","n/a",IF(AC$3&gt;(A24taxstdlife+$E783),((Input!$I$166+Input!$I$132)*$I$7)-SUM($I783:AB783),((Input!$I$166+Input!$I$132)*$I$7)/A24taxstdlife))</f>
        <v>0</v>
      </c>
      <c r="AD783" s="168">
        <f>IF(A24taxstdlife="n/a","n/a",IF(AD$3&gt;(A24taxstdlife+$E783),((Input!$I$166+Input!$I$132)*$I$7)-SUM($I783:AC783),((Input!$I$166+Input!$I$132)*$I$7)/A24taxstdlife))</f>
        <v>0</v>
      </c>
      <c r="AE783" s="168">
        <f>IF(A24taxstdlife="n/a","n/a",IF(AE$3&gt;(A24taxstdlife+$E783),((Input!$I$166+Input!$I$132)*$I$7)-SUM($I783:AD783),((Input!$I$166+Input!$I$132)*$I$7)/A24taxstdlife))</f>
        <v>0</v>
      </c>
      <c r="AF783" s="168">
        <f>IF(A24taxstdlife="n/a","n/a",IF(AF$3&gt;(A24taxstdlife+$E783),((Input!$I$166+Input!$I$132)*$I$7)-SUM($I783:AE783),((Input!$I$166+Input!$I$132)*$I$7)/A24taxstdlife))</f>
        <v>0</v>
      </c>
      <c r="AG783" s="168">
        <f>IF(A24taxstdlife="n/a","n/a",IF(AG$3&gt;(A24taxstdlife+$E783),((Input!$I$166+Input!$I$132)*$I$7)-SUM($I783:AF783),((Input!$I$166+Input!$I$132)*$I$7)/A24taxstdlife))</f>
        <v>0</v>
      </c>
      <c r="AH783" s="168">
        <f>IF(A24taxstdlife="n/a","n/a",IF(AH$3&gt;(A24taxstdlife+$E783),((Input!$I$166+Input!$I$132)*$I$7)-SUM($I783:AG783),((Input!$I$166+Input!$I$132)*$I$7)/A24taxstdlife))</f>
        <v>0</v>
      </c>
      <c r="AI783" s="168">
        <f>IF(A24taxstdlife="n/a","n/a",IF(AI$3&gt;(A24taxstdlife+$E783),((Input!$I$166+Input!$I$132)*$I$7)-SUM($I783:AH783),((Input!$I$166+Input!$I$132)*$I$7)/A24taxstdlife))</f>
        <v>0</v>
      </c>
      <c r="AJ783" s="168">
        <f>IF(A24taxstdlife="n/a","n/a",IF(AJ$3&gt;(A24taxstdlife+$E783),((Input!$I$166+Input!$I$132)*$I$7)-SUM($I783:AI783),((Input!$I$166+Input!$I$132)*$I$7)/A24taxstdlife))</f>
        <v>0</v>
      </c>
      <c r="AK783" s="168">
        <f>IF(A24taxstdlife="n/a","n/a",IF(AK$3&gt;(A24taxstdlife+$E783),((Input!$I$166+Input!$I$132)*$I$7)-SUM($I783:AJ783),((Input!$I$166+Input!$I$132)*$I$7)/A24taxstdlife))</f>
        <v>0</v>
      </c>
      <c r="AL783" s="168">
        <f>IF(A24taxstdlife="n/a","n/a",IF(AL$3&gt;(A24taxstdlife+$E783),((Input!$I$166+Input!$I$132)*$I$7)-SUM($I783:AK783),((Input!$I$166+Input!$I$132)*$I$7)/A24taxstdlife))</f>
        <v>0</v>
      </c>
      <c r="AM783" s="168">
        <f>IF(A24taxstdlife="n/a","n/a",IF(AM$3&gt;(A24taxstdlife+$E783),((Input!$I$166+Input!$I$132)*$I$7)-SUM($I783:AL783),((Input!$I$166+Input!$I$132)*$I$7)/A24taxstdlife))</f>
        <v>0</v>
      </c>
      <c r="AN783" s="168">
        <f>IF(A24taxstdlife="n/a","n/a",IF(AN$3&gt;(A24taxstdlife+$E783),((Input!$I$166+Input!$I$132)*$I$7)-SUM($I783:AM783),((Input!$I$166+Input!$I$132)*$I$7)/A24taxstdlife))</f>
        <v>0</v>
      </c>
      <c r="AO783" s="168">
        <f>IF(A24taxstdlife="n/a","n/a",IF(AO$3&gt;(A24taxstdlife+$E783),((Input!$I$166+Input!$I$132)*$I$7)-SUM($I783:AN783),((Input!$I$166+Input!$I$132)*$I$7)/A24taxstdlife))</f>
        <v>0</v>
      </c>
      <c r="AP783" s="168">
        <f>IF(A24taxstdlife="n/a","n/a",IF(AP$3&gt;(A24taxstdlife+$E783),((Input!$I$166+Input!$I$132)*$I$7)-SUM($I783:AO783),((Input!$I$166+Input!$I$132)*$I$7)/A24taxstdlife))</f>
        <v>0</v>
      </c>
      <c r="AQ783" s="168">
        <f>IF(A24taxstdlife="n/a","n/a",IF(AQ$3&gt;(A24taxstdlife+$E783),((Input!$I$166+Input!$I$132)*$I$7)-SUM($I783:AP783),((Input!$I$166+Input!$I$132)*$I$7)/A24taxstdlife))</f>
        <v>0</v>
      </c>
      <c r="AR783" s="168">
        <f>IF(A24taxstdlife="n/a","n/a",IF(AR$3&gt;(A24taxstdlife+$E783),((Input!$I$166+Input!$I$132)*$I$7)-SUM($I783:AQ783),((Input!$I$166+Input!$I$132)*$I$7)/A24taxstdlife))</f>
        <v>0</v>
      </c>
      <c r="AS783" s="168">
        <f>IF(A24taxstdlife="n/a","n/a",IF(AS$3&gt;(A24taxstdlife+$E783),((Input!$I$166+Input!$I$132)*$I$7)-SUM($I783:AR783),((Input!$I$166+Input!$I$132)*$I$7)/A24taxstdlife))</f>
        <v>0</v>
      </c>
      <c r="AT783" s="168">
        <f>IF(A24taxstdlife="n/a","n/a",IF(AT$3&gt;(A24taxstdlife+$E783),((Input!$I$166+Input!$I$132)*$I$7)-SUM($I783:AS783),((Input!$I$166+Input!$I$132)*$I$7)/A24taxstdlife))</f>
        <v>0</v>
      </c>
      <c r="AU783" s="168">
        <f>IF(A24taxstdlife="n/a","n/a",IF(AU$3&gt;(A24taxstdlife+$E783),((Input!$I$166+Input!$I$132)*$I$7)-SUM($I783:AT783),((Input!$I$166+Input!$I$132)*$I$7)/A24taxstdlife))</f>
        <v>0</v>
      </c>
      <c r="AV783" s="168">
        <f>IF(A24taxstdlife="n/a","n/a",IF(AV$3&gt;(A24taxstdlife+$E783),((Input!$I$166+Input!$I$132)*$I$7)-SUM($I783:AU783),((Input!$I$166+Input!$I$132)*$I$7)/A24taxstdlife))</f>
        <v>0</v>
      </c>
      <c r="AW783" s="168">
        <f>IF(A24taxstdlife="n/a","n/a",IF(AW$3&gt;(A24taxstdlife+$E783),((Input!$I$166+Input!$I$132)*$I$7)-SUM($I783:AV783),((Input!$I$166+Input!$I$132)*$I$7)/A24taxstdlife))</f>
        <v>0</v>
      </c>
      <c r="AX783" s="168">
        <f>IF(A24taxstdlife="n/a","n/a",IF(AX$3&gt;(A24taxstdlife+$E783),((Input!$I$166+Input!$I$132)*$I$7)-SUM($I783:AW783),((Input!$I$166+Input!$I$132)*$I$7)/A24taxstdlife))</f>
        <v>0</v>
      </c>
      <c r="AY783" s="168">
        <f>IF(A24taxstdlife="n/a","n/a",IF(AY$3&gt;(A24taxstdlife+$E783),((Input!$I$166+Input!$I$132)*$I$7)-SUM($I783:AX783),((Input!$I$166+Input!$I$132)*$I$7)/A24taxstdlife))</f>
        <v>0</v>
      </c>
      <c r="AZ783" s="168">
        <f>IF(A24taxstdlife="n/a","n/a",IF(AZ$3&gt;(A24taxstdlife+$E783),((Input!$I$166+Input!$I$132)*$I$7)-SUM($I783:AY783),((Input!$I$166+Input!$I$132)*$I$7)/A24taxstdlife))</f>
        <v>0</v>
      </c>
      <c r="BA783" s="168">
        <f>IF(A24taxstdlife="n/a","n/a",IF(BA$3&gt;(A24taxstdlife+$E783),((Input!$I$166+Input!$I$132)*$I$7)-SUM($I783:AZ783),((Input!$I$166+Input!$I$132)*$I$7)/A24taxstdlife))</f>
        <v>0</v>
      </c>
      <c r="BB783" s="168">
        <f>IF(A24taxstdlife="n/a","n/a",IF(BB$3&gt;(A24taxstdlife+$E783),((Input!$I$166+Input!$I$132)*$I$7)-SUM($I783:BA783),((Input!$I$166+Input!$I$132)*$I$7)/A24taxstdlife))</f>
        <v>0</v>
      </c>
      <c r="BC783" s="168">
        <f>IF(A24taxstdlife="n/a","n/a",IF(BC$3&gt;(A24taxstdlife+$E783),((Input!$I$166+Input!$I$132)*$I$7)-SUM($I783:BB783),((Input!$I$166+Input!$I$132)*$I$7)/A24taxstdlife))</f>
        <v>0</v>
      </c>
      <c r="BD783" s="168">
        <f>IF(A24taxstdlife="n/a","n/a",IF(BD$3&gt;(A24taxstdlife+$E783),((Input!$I$166+Input!$I$132)*$I$7)-SUM($I783:BC783),((Input!$I$166+Input!$I$132)*$I$7)/A24taxstdlife))</f>
        <v>0</v>
      </c>
      <c r="BE783" s="168">
        <f>IF(A24taxstdlife="n/a","n/a",IF(BE$3&gt;(A24taxstdlife+$E783),((Input!$I$166+Input!$I$132)*$I$7)-SUM($I783:BD783),((Input!$I$166+Input!$I$132)*$I$7)/A24taxstdlife))</f>
        <v>0</v>
      </c>
      <c r="BF783" s="168">
        <f>IF(A24taxstdlife="n/a","n/a",IF(BF$3&gt;(A24taxstdlife+$E783),((Input!$I$166+Input!$I$132)*$I$7)-SUM($I783:BE783),((Input!$I$166+Input!$I$132)*$I$7)/A24taxstdlife))</f>
        <v>0</v>
      </c>
      <c r="BG783" s="168">
        <f>IF(A24taxstdlife="n/a","n/a",IF(BG$3&gt;(A24taxstdlife+$E783),((Input!$I$166+Input!$I$132)*$I$7)-SUM($I783:BF783),((Input!$I$166+Input!$I$132)*$I$7)/A24taxstdlife))</f>
        <v>0</v>
      </c>
      <c r="BH783" s="168">
        <f>IF(A24taxstdlife="n/a","n/a",IF(BH$3&gt;(A24taxstdlife+$E783),((Input!$I$166+Input!$I$132)*$I$7)-SUM($I783:BG783),((Input!$I$166+Input!$I$132)*$I$7)/A24taxstdlife))</f>
        <v>0</v>
      </c>
      <c r="BI783" s="168">
        <f>IF(A24taxstdlife="n/a","n/a",IF(BI$3&gt;(A24taxstdlife+$E783),((Input!$I$166+Input!$I$132)*$I$7)-SUM($I783:BH783),((Input!$I$166+Input!$I$132)*$I$7)/A24taxstdlife))</f>
        <v>0</v>
      </c>
      <c r="BJ783" s="168"/>
      <c r="BK783" s="20"/>
      <c r="BL783"/>
      <c r="BM783"/>
      <c r="BN783"/>
      <c r="BO783"/>
      <c r="BP783"/>
      <c r="BQ783"/>
      <c r="BR783"/>
      <c r="BS783"/>
      <c r="BT783"/>
      <c r="BU783"/>
      <c r="BV783"/>
      <c r="BW783"/>
      <c r="BX783"/>
      <c r="BY783"/>
      <c r="BZ783"/>
      <c r="CA783"/>
      <c r="CB783"/>
      <c r="CC783"/>
      <c r="CD783"/>
      <c r="CE783"/>
      <c r="CF783"/>
      <c r="CG783"/>
      <c r="CH783"/>
      <c r="CI783"/>
      <c r="CJ783"/>
      <c r="CK783"/>
      <c r="CL783"/>
      <c r="CM783"/>
      <c r="CN783"/>
      <c r="CO783"/>
      <c r="CP783"/>
      <c r="CQ783"/>
      <c r="CR783"/>
      <c r="CS783"/>
      <c r="CT783"/>
      <c r="CU783"/>
      <c r="CV783"/>
      <c r="CW783"/>
      <c r="CX783"/>
      <c r="CY783"/>
      <c r="CZ783"/>
      <c r="DA783"/>
      <c r="DB783"/>
      <c r="DC783"/>
      <c r="DD783"/>
      <c r="DE783"/>
      <c r="DF783"/>
      <c r="DG783"/>
      <c r="DH783"/>
      <c r="DI783"/>
      <c r="DJ783"/>
      <c r="DK783"/>
      <c r="DL783"/>
      <c r="DM783"/>
      <c r="DN783"/>
      <c r="DO783"/>
      <c r="DP783"/>
      <c r="DQ783"/>
      <c r="DR783"/>
      <c r="DS783"/>
      <c r="DT783"/>
      <c r="DU783"/>
      <c r="DV783"/>
      <c r="DW783"/>
      <c r="DX783"/>
      <c r="DY783"/>
      <c r="DZ783"/>
      <c r="EA783"/>
      <c r="EB783"/>
      <c r="EC783"/>
      <c r="ED783"/>
      <c r="EE783"/>
      <c r="EF783"/>
      <c r="EG783"/>
      <c r="EH783"/>
      <c r="EI783"/>
      <c r="EJ783"/>
      <c r="EK783"/>
      <c r="EL783"/>
      <c r="EM783"/>
      <c r="EN783"/>
      <c r="EO783"/>
      <c r="EP783"/>
      <c r="EQ783"/>
      <c r="ER783"/>
      <c r="ES783"/>
      <c r="ET783"/>
      <c r="EU783"/>
      <c r="EV783"/>
      <c r="EW783"/>
      <c r="EX783"/>
      <c r="EY783"/>
      <c r="EZ783"/>
      <c r="FA783"/>
      <c r="FB783"/>
      <c r="FC783"/>
      <c r="FD783"/>
      <c r="FE783"/>
      <c r="FF783"/>
      <c r="FG783"/>
      <c r="FH783"/>
      <c r="FI783"/>
      <c r="FJ783"/>
      <c r="FK783"/>
      <c r="FL783"/>
      <c r="FM783"/>
      <c r="FN783"/>
      <c r="FO783"/>
      <c r="FP783"/>
      <c r="FQ783"/>
      <c r="FR783"/>
      <c r="FS783"/>
      <c r="FT783"/>
      <c r="FU783"/>
      <c r="FV783"/>
      <c r="FW783"/>
      <c r="FX783"/>
      <c r="FY783"/>
      <c r="FZ783"/>
      <c r="GA783"/>
      <c r="GB783"/>
      <c r="GC783"/>
      <c r="GD783"/>
      <c r="GE783"/>
      <c r="GF783"/>
      <c r="GG783"/>
      <c r="GH783"/>
      <c r="GI783"/>
      <c r="GJ783"/>
      <c r="GK783"/>
      <c r="GL783"/>
      <c r="GM783"/>
      <c r="GN783"/>
      <c r="GO783"/>
      <c r="GP783"/>
      <c r="GQ783"/>
      <c r="GR783"/>
      <c r="GS783"/>
      <c r="GT783"/>
      <c r="GU783"/>
      <c r="GV783"/>
      <c r="GW783"/>
      <c r="GX783"/>
      <c r="GY783"/>
      <c r="GZ783"/>
      <c r="HA783"/>
      <c r="HB783"/>
      <c r="HC783"/>
      <c r="HD783"/>
      <c r="HE783"/>
      <c r="HF783"/>
      <c r="HG783"/>
      <c r="HH783"/>
      <c r="HI783"/>
      <c r="HJ783"/>
      <c r="HK783"/>
      <c r="HL783"/>
      <c r="HM783"/>
      <c r="HN783"/>
      <c r="HO783"/>
      <c r="HP783"/>
      <c r="HQ783"/>
      <c r="HR783"/>
      <c r="HS783"/>
      <c r="HT783"/>
      <c r="HU783"/>
      <c r="HV783"/>
      <c r="HW783"/>
      <c r="HX783"/>
      <c r="HY783"/>
      <c r="HZ783"/>
      <c r="IA783"/>
      <c r="IB783"/>
      <c r="IC783"/>
      <c r="ID783"/>
      <c r="IE783"/>
      <c r="IF783"/>
      <c r="IG783"/>
      <c r="IH783"/>
      <c r="II783"/>
      <c r="IJ783"/>
      <c r="IK783"/>
      <c r="IL783"/>
      <c r="IM783"/>
      <c r="IN783"/>
      <c r="IO783"/>
      <c r="IP783"/>
      <c r="IQ783"/>
      <c r="IR783"/>
      <c r="IS783"/>
      <c r="IT783"/>
      <c r="IU783"/>
      <c r="IV783"/>
    </row>
    <row r="784" spans="1:256" s="5" customFormat="1" hidden="1" outlineLevel="2">
      <c r="A784" s="20"/>
      <c r="B784" s="20"/>
      <c r="C784" s="38"/>
      <c r="D784" s="641"/>
      <c r="E784" s="287">
        <v>4</v>
      </c>
      <c r="F784" s="40"/>
      <c r="G784" s="313"/>
      <c r="H784" s="315"/>
      <c r="I784" s="315"/>
      <c r="J784" s="314"/>
      <c r="K784" s="168">
        <f>IF(A24taxstdlife="n/a","n/a",IF(K$3&gt;(A24taxstdlife+$E784),((Input!$J$166+Input!$J$132)*$J$7)-SUM($J784:J784),((Input!$J$166+Input!$J$132)*$J$7)/A24taxstdlife))</f>
        <v>0</v>
      </c>
      <c r="L784" s="168">
        <f>IF(A24taxstdlife="n/a","n/a",IF(L$3&gt;(A24taxstdlife+$E784),((Input!$J$166+Input!$J$132)*$J$7)-SUM($J784:K784),((Input!$J$166+Input!$J$132)*$J$7)/A24taxstdlife))</f>
        <v>0</v>
      </c>
      <c r="M784" s="168">
        <f>IF(A24taxstdlife="n/a","n/a",IF(M$3&gt;(A24taxstdlife+$E784),((Input!$J$166+Input!$J$132)*$J$7)-SUM($J784:L784),((Input!$J$166+Input!$J$132)*$J$7)/A24taxstdlife))</f>
        <v>0</v>
      </c>
      <c r="N784" s="168">
        <f>IF(A24taxstdlife="n/a","n/a",IF(N$3&gt;(A24taxstdlife+$E784),((Input!$J$166+Input!$J$132)*$J$7)-SUM($J784:M784),((Input!$J$166+Input!$J$132)*$J$7)/A24taxstdlife))</f>
        <v>0</v>
      </c>
      <c r="O784" s="168">
        <f>IF(A24taxstdlife="n/a","n/a",IF(O$3&gt;(A24taxstdlife+$E784),((Input!$J$166+Input!$J$132)*$J$7)-SUM($J784:N784),((Input!$J$166+Input!$J$132)*$J$7)/A24taxstdlife))</f>
        <v>0</v>
      </c>
      <c r="P784" s="168">
        <f>IF(A24taxstdlife="n/a","n/a",IF(P$3&gt;(A24taxstdlife+$E784),((Input!$J$166+Input!$J$132)*$J$7)-SUM($J784:O784),((Input!$J$166+Input!$J$132)*$J$7)/A24taxstdlife))</f>
        <v>0</v>
      </c>
      <c r="Q784" s="168">
        <f>IF(A24taxstdlife="n/a","n/a",IF(Q$3&gt;(A24taxstdlife+$E784),((Input!$J$166+Input!$J$132)*$J$7)-SUM($J784:P784),((Input!$J$166+Input!$J$132)*$J$7)/A24taxstdlife))</f>
        <v>0</v>
      </c>
      <c r="R784" s="168">
        <f>IF(A24taxstdlife="n/a","n/a",IF(R$3&gt;(A24taxstdlife+$E784),((Input!$J$166+Input!$J$132)*$J$7)-SUM($J784:Q784),((Input!$J$166+Input!$J$132)*$J$7)/A24taxstdlife))</f>
        <v>0</v>
      </c>
      <c r="S784" s="168">
        <f>IF(A24taxstdlife="n/a","n/a",IF(S$3&gt;(A24taxstdlife+$E784),((Input!$J$166+Input!$J$132)*$J$7)-SUM($J784:R784),((Input!$J$166+Input!$J$132)*$J$7)/A24taxstdlife))</f>
        <v>0</v>
      </c>
      <c r="T784" s="168">
        <f>IF(A24taxstdlife="n/a","n/a",IF(T$3&gt;(A24taxstdlife+$E784),((Input!$J$166+Input!$J$132)*$J$7)-SUM($J784:S784),((Input!$J$166+Input!$J$132)*$J$7)/A24taxstdlife))</f>
        <v>0</v>
      </c>
      <c r="U784" s="168">
        <f>IF(A24taxstdlife="n/a","n/a",IF(U$3&gt;(A24taxstdlife+$E784),((Input!$J$166+Input!$J$132)*$J$7)-SUM($J784:T784),((Input!$J$166+Input!$J$132)*$J$7)/A24taxstdlife))</f>
        <v>0</v>
      </c>
      <c r="V784" s="168">
        <f>IF(A24taxstdlife="n/a","n/a",IF(V$3&gt;(A24taxstdlife+$E784),((Input!$J$166+Input!$J$132)*$J$7)-SUM($J784:U784),((Input!$J$166+Input!$J$132)*$J$7)/A24taxstdlife))</f>
        <v>0</v>
      </c>
      <c r="W784" s="168">
        <f>IF(A24taxstdlife="n/a","n/a",IF(W$3&gt;(A24taxstdlife+$E784),((Input!$J$166+Input!$J$132)*$J$7)-SUM($J784:V784),((Input!$J$166+Input!$J$132)*$J$7)/A24taxstdlife))</f>
        <v>0</v>
      </c>
      <c r="X784" s="168">
        <f>IF(A24taxstdlife="n/a","n/a",IF(X$3&gt;(A24taxstdlife+$E784),((Input!$J$166+Input!$J$132)*$J$7)-SUM($J784:W784),((Input!$J$166+Input!$J$132)*$J$7)/A24taxstdlife))</f>
        <v>0</v>
      </c>
      <c r="Y784" s="168">
        <f>IF(A24taxstdlife="n/a","n/a",IF(Y$3&gt;(A24taxstdlife+$E784),((Input!$J$166+Input!$J$132)*$J$7)-SUM($J784:X784),((Input!$J$166+Input!$J$132)*$J$7)/A24taxstdlife))</f>
        <v>0</v>
      </c>
      <c r="Z784" s="168">
        <f>IF(A24taxstdlife="n/a","n/a",IF(Z$3&gt;(A24taxstdlife+$E784),((Input!$J$166+Input!$J$132)*$J$7)-SUM($J784:Y784),((Input!$J$166+Input!$J$132)*$J$7)/A24taxstdlife))</f>
        <v>0</v>
      </c>
      <c r="AA784" s="168">
        <f>IF(A24taxstdlife="n/a","n/a",IF(AA$3&gt;(A24taxstdlife+$E784),((Input!$J$166+Input!$J$132)*$J$7)-SUM($J784:Z784),((Input!$J$166+Input!$J$132)*$J$7)/A24taxstdlife))</f>
        <v>0</v>
      </c>
      <c r="AB784" s="168">
        <f>IF(A24taxstdlife="n/a","n/a",IF(AB$3&gt;(A24taxstdlife+$E784),((Input!$J$166+Input!$J$132)*$J$7)-SUM($J784:AA784),((Input!$J$166+Input!$J$132)*$J$7)/A24taxstdlife))</f>
        <v>0</v>
      </c>
      <c r="AC784" s="168">
        <f>IF(A24taxstdlife="n/a","n/a",IF(AC$3&gt;(A24taxstdlife+$E784),((Input!$J$166+Input!$J$132)*$J$7)-SUM($J784:AB784),((Input!$J$166+Input!$J$132)*$J$7)/A24taxstdlife))</f>
        <v>0</v>
      </c>
      <c r="AD784" s="168">
        <f>IF(A24taxstdlife="n/a","n/a",IF(AD$3&gt;(A24taxstdlife+$E784),((Input!$J$166+Input!$J$132)*$J$7)-SUM($J784:AC784),((Input!$J$166+Input!$J$132)*$J$7)/A24taxstdlife))</f>
        <v>0</v>
      </c>
      <c r="AE784" s="168">
        <f>IF(A24taxstdlife="n/a","n/a",IF(AE$3&gt;(A24taxstdlife+$E784),((Input!$J$166+Input!$J$132)*$J$7)-SUM($J784:AD784),((Input!$J$166+Input!$J$132)*$J$7)/A24taxstdlife))</f>
        <v>0</v>
      </c>
      <c r="AF784" s="168">
        <f>IF(A24taxstdlife="n/a","n/a",IF(AF$3&gt;(A24taxstdlife+$E784),((Input!$J$166+Input!$J$132)*$J$7)-SUM($J784:AE784),((Input!$J$166+Input!$J$132)*$J$7)/A24taxstdlife))</f>
        <v>0</v>
      </c>
      <c r="AG784" s="168">
        <f>IF(A24taxstdlife="n/a","n/a",IF(AG$3&gt;(A24taxstdlife+$E784),((Input!$J$166+Input!$J$132)*$J$7)-SUM($J784:AF784),((Input!$J$166+Input!$J$132)*$J$7)/A24taxstdlife))</f>
        <v>0</v>
      </c>
      <c r="AH784" s="168">
        <f>IF(A24taxstdlife="n/a","n/a",IF(AH$3&gt;(A24taxstdlife+$E784),((Input!$J$166+Input!$J$132)*$J$7)-SUM($J784:AG784),((Input!$J$166+Input!$J$132)*$J$7)/A24taxstdlife))</f>
        <v>0</v>
      </c>
      <c r="AI784" s="168">
        <f>IF(A24taxstdlife="n/a","n/a",IF(AI$3&gt;(A24taxstdlife+$E784),((Input!$J$166+Input!$J$132)*$J$7)-SUM($J784:AH784),((Input!$J$166+Input!$J$132)*$J$7)/A24taxstdlife))</f>
        <v>0</v>
      </c>
      <c r="AJ784" s="168">
        <f>IF(A24taxstdlife="n/a","n/a",IF(AJ$3&gt;(A24taxstdlife+$E784),((Input!$J$166+Input!$J$132)*$J$7)-SUM($J784:AI784),((Input!$J$166+Input!$J$132)*$J$7)/A24taxstdlife))</f>
        <v>0</v>
      </c>
      <c r="AK784" s="168">
        <f>IF(A24taxstdlife="n/a","n/a",IF(AK$3&gt;(A24taxstdlife+$E784),((Input!$J$166+Input!$J$132)*$J$7)-SUM($J784:AJ784),((Input!$J$166+Input!$J$132)*$J$7)/A24taxstdlife))</f>
        <v>0</v>
      </c>
      <c r="AL784" s="168">
        <f>IF(A24taxstdlife="n/a","n/a",IF(AL$3&gt;(A24taxstdlife+$E784),((Input!$J$166+Input!$J$132)*$J$7)-SUM($J784:AK784),((Input!$J$166+Input!$J$132)*$J$7)/A24taxstdlife))</f>
        <v>0</v>
      </c>
      <c r="AM784" s="168">
        <f>IF(A24taxstdlife="n/a","n/a",IF(AM$3&gt;(A24taxstdlife+$E784),((Input!$J$166+Input!$J$132)*$J$7)-SUM($J784:AL784),((Input!$J$166+Input!$J$132)*$J$7)/A24taxstdlife))</f>
        <v>0</v>
      </c>
      <c r="AN784" s="168">
        <f>IF(A24taxstdlife="n/a","n/a",IF(AN$3&gt;(A24taxstdlife+$E784),((Input!$J$166+Input!$J$132)*$J$7)-SUM($J784:AM784),((Input!$J$166+Input!$J$132)*$J$7)/A24taxstdlife))</f>
        <v>0</v>
      </c>
      <c r="AO784" s="168">
        <f>IF(A24taxstdlife="n/a","n/a",IF(AO$3&gt;(A24taxstdlife+$E784),((Input!$J$166+Input!$J$132)*$J$7)-SUM($J784:AN784),((Input!$J$166+Input!$J$132)*$J$7)/A24taxstdlife))</f>
        <v>0</v>
      </c>
      <c r="AP784" s="168">
        <f>IF(A24taxstdlife="n/a","n/a",IF(AP$3&gt;(A24taxstdlife+$E784),((Input!$J$166+Input!$J$132)*$J$7)-SUM($J784:AO784),((Input!$J$166+Input!$J$132)*$J$7)/A24taxstdlife))</f>
        <v>0</v>
      </c>
      <c r="AQ784" s="168">
        <f>IF(A24taxstdlife="n/a","n/a",IF(AQ$3&gt;(A24taxstdlife+$E784),((Input!$J$166+Input!$J$132)*$J$7)-SUM($J784:AP784),((Input!$J$166+Input!$J$132)*$J$7)/A24taxstdlife))</f>
        <v>0</v>
      </c>
      <c r="AR784" s="168">
        <f>IF(A24taxstdlife="n/a","n/a",IF(AR$3&gt;(A24taxstdlife+$E784),((Input!$J$166+Input!$J$132)*$J$7)-SUM($J784:AQ784),((Input!$J$166+Input!$J$132)*$J$7)/A24taxstdlife))</f>
        <v>0</v>
      </c>
      <c r="AS784" s="168">
        <f>IF(A24taxstdlife="n/a","n/a",IF(AS$3&gt;(A24taxstdlife+$E784),((Input!$J$166+Input!$J$132)*$J$7)-SUM($J784:AR784),((Input!$J$166+Input!$J$132)*$J$7)/A24taxstdlife))</f>
        <v>0</v>
      </c>
      <c r="AT784" s="168">
        <f>IF(A24taxstdlife="n/a","n/a",IF(AT$3&gt;(A24taxstdlife+$E784),((Input!$J$166+Input!$J$132)*$J$7)-SUM($J784:AS784),((Input!$J$166+Input!$J$132)*$J$7)/A24taxstdlife))</f>
        <v>0</v>
      </c>
      <c r="AU784" s="168">
        <f>IF(A24taxstdlife="n/a","n/a",IF(AU$3&gt;(A24taxstdlife+$E784),((Input!$J$166+Input!$J$132)*$J$7)-SUM($J784:AT784),((Input!$J$166+Input!$J$132)*$J$7)/A24taxstdlife))</f>
        <v>0</v>
      </c>
      <c r="AV784" s="168">
        <f>IF(A24taxstdlife="n/a","n/a",IF(AV$3&gt;(A24taxstdlife+$E784),((Input!$J$166+Input!$J$132)*$J$7)-SUM($J784:AU784),((Input!$J$166+Input!$J$132)*$J$7)/A24taxstdlife))</f>
        <v>0</v>
      </c>
      <c r="AW784" s="168">
        <f>IF(A24taxstdlife="n/a","n/a",IF(AW$3&gt;(A24taxstdlife+$E784),((Input!$J$166+Input!$J$132)*$J$7)-SUM($J784:AV784),((Input!$J$166+Input!$J$132)*$J$7)/A24taxstdlife))</f>
        <v>0</v>
      </c>
      <c r="AX784" s="168">
        <f>IF(A24taxstdlife="n/a","n/a",IF(AX$3&gt;(A24taxstdlife+$E784),((Input!$J$166+Input!$J$132)*$J$7)-SUM($J784:AW784),((Input!$J$166+Input!$J$132)*$J$7)/A24taxstdlife))</f>
        <v>0</v>
      </c>
      <c r="AY784" s="168">
        <f>IF(A24taxstdlife="n/a","n/a",IF(AY$3&gt;(A24taxstdlife+$E784),((Input!$J$166+Input!$J$132)*$J$7)-SUM($J784:AX784),((Input!$J$166+Input!$J$132)*$J$7)/A24taxstdlife))</f>
        <v>0</v>
      </c>
      <c r="AZ784" s="168">
        <f>IF(A24taxstdlife="n/a","n/a",IF(AZ$3&gt;(A24taxstdlife+$E784),((Input!$J$166+Input!$J$132)*$J$7)-SUM($J784:AY784),((Input!$J$166+Input!$J$132)*$J$7)/A24taxstdlife))</f>
        <v>0</v>
      </c>
      <c r="BA784" s="168">
        <f>IF(A24taxstdlife="n/a","n/a",IF(BA$3&gt;(A24taxstdlife+$E784),((Input!$J$166+Input!$J$132)*$J$7)-SUM($J784:AZ784),((Input!$J$166+Input!$J$132)*$J$7)/A24taxstdlife))</f>
        <v>0</v>
      </c>
      <c r="BB784" s="168">
        <f>IF(A24taxstdlife="n/a","n/a",IF(BB$3&gt;(A24taxstdlife+$E784),((Input!$J$166+Input!$J$132)*$J$7)-SUM($J784:BA784),((Input!$J$166+Input!$J$132)*$J$7)/A24taxstdlife))</f>
        <v>0</v>
      </c>
      <c r="BC784" s="168">
        <f>IF(A24taxstdlife="n/a","n/a",IF(BC$3&gt;(A24taxstdlife+$E784),((Input!$J$166+Input!$J$132)*$J$7)-SUM($J784:BB784),((Input!$J$166+Input!$J$132)*$J$7)/A24taxstdlife))</f>
        <v>0</v>
      </c>
      <c r="BD784" s="168">
        <f>IF(A24taxstdlife="n/a","n/a",IF(BD$3&gt;(A24taxstdlife+$E784),((Input!$J$166+Input!$J$132)*$J$7)-SUM($J784:BC784),((Input!$J$166+Input!$J$132)*$J$7)/A24taxstdlife))</f>
        <v>0</v>
      </c>
      <c r="BE784" s="168">
        <f>IF(A24taxstdlife="n/a","n/a",IF(BE$3&gt;(A24taxstdlife+$E784),((Input!$J$166+Input!$J$132)*$J$7)-SUM($J784:BD784),((Input!$J$166+Input!$J$132)*$J$7)/A24taxstdlife))</f>
        <v>0</v>
      </c>
      <c r="BF784" s="168">
        <f>IF(A24taxstdlife="n/a","n/a",IF(BF$3&gt;(A24taxstdlife+$E784),((Input!$J$166+Input!$J$132)*$J$7)-SUM($J784:BE784),((Input!$J$166+Input!$J$132)*$J$7)/A24taxstdlife))</f>
        <v>0</v>
      </c>
      <c r="BG784" s="168">
        <f>IF(A24taxstdlife="n/a","n/a",IF(BG$3&gt;(A24taxstdlife+$E784),((Input!$J$166+Input!$J$132)*$J$7)-SUM($J784:BF784),((Input!$J$166+Input!$J$132)*$J$7)/A24taxstdlife))</f>
        <v>0</v>
      </c>
      <c r="BH784" s="168">
        <f>IF(A24taxstdlife="n/a","n/a",IF(BH$3&gt;(A24taxstdlife+$E784),((Input!$J$166+Input!$J$132)*$J$7)-SUM($J784:BG784),((Input!$J$166+Input!$J$132)*$J$7)/A24taxstdlife))</f>
        <v>0</v>
      </c>
      <c r="BI784" s="168">
        <f>IF(A24taxstdlife="n/a","n/a",IF(BI$3&gt;(A24taxstdlife+$E784),((Input!$J$166+Input!$J$132)*$J$7)-SUM($J784:BH784),((Input!$J$166+Input!$J$132)*$J$7)/A24taxstdlife))</f>
        <v>0</v>
      </c>
      <c r="BJ784" s="20"/>
      <c r="BK784" s="20"/>
      <c r="BL784"/>
      <c r="BM784"/>
      <c r="BN784"/>
      <c r="BO784"/>
      <c r="BP784"/>
      <c r="BQ784"/>
      <c r="BR784"/>
      <c r="BS784"/>
      <c r="BT784"/>
      <c r="BU784"/>
      <c r="BV784"/>
      <c r="BW784"/>
      <c r="BX784"/>
      <c r="BY784"/>
      <c r="BZ784"/>
      <c r="CA784"/>
      <c r="CB784"/>
      <c r="CC784"/>
      <c r="CD784"/>
      <c r="CE784"/>
      <c r="CF784"/>
      <c r="CG784"/>
      <c r="CH784"/>
      <c r="CI784"/>
      <c r="CJ784"/>
      <c r="CK784"/>
      <c r="CL784"/>
      <c r="CM784"/>
      <c r="CN784"/>
      <c r="CO784"/>
      <c r="CP784"/>
      <c r="CQ784"/>
      <c r="CR784"/>
      <c r="CS784"/>
      <c r="CT784"/>
      <c r="CU784"/>
      <c r="CV784"/>
      <c r="CW784"/>
      <c r="CX784"/>
      <c r="CY784"/>
      <c r="CZ784"/>
      <c r="DA784"/>
      <c r="DB784"/>
      <c r="DC784"/>
      <c r="DD784"/>
      <c r="DE784"/>
      <c r="DF784"/>
      <c r="DG784"/>
      <c r="DH784"/>
      <c r="DI784"/>
      <c r="DJ784"/>
      <c r="DK784"/>
      <c r="DL784"/>
      <c r="DM784"/>
      <c r="DN784"/>
      <c r="DO784"/>
      <c r="DP784"/>
      <c r="DQ784"/>
      <c r="DR784"/>
      <c r="DS784"/>
      <c r="DT784"/>
      <c r="DU784"/>
      <c r="DV784"/>
      <c r="DW784"/>
      <c r="DX784"/>
      <c r="DY784"/>
      <c r="DZ784"/>
      <c r="EA784"/>
      <c r="EB784"/>
      <c r="EC784"/>
      <c r="ED784"/>
      <c r="EE784"/>
      <c r="EF784"/>
      <c r="EG784"/>
      <c r="EH784"/>
      <c r="EI784"/>
      <c r="EJ784"/>
      <c r="EK784"/>
      <c r="EL784"/>
      <c r="EM784"/>
      <c r="EN784"/>
      <c r="EO784"/>
      <c r="EP784"/>
      <c r="EQ784"/>
      <c r="ER784"/>
      <c r="ES784"/>
      <c r="ET784"/>
      <c r="EU784"/>
      <c r="EV784"/>
      <c r="EW784"/>
      <c r="EX784"/>
      <c r="EY784"/>
      <c r="EZ784"/>
      <c r="FA784"/>
      <c r="FB784"/>
      <c r="FC784"/>
      <c r="FD784"/>
      <c r="FE784"/>
      <c r="FF784"/>
      <c r="FG784"/>
      <c r="FH784"/>
      <c r="FI784"/>
      <c r="FJ784"/>
      <c r="FK784"/>
      <c r="FL784"/>
      <c r="FM784"/>
      <c r="FN784"/>
      <c r="FO784"/>
      <c r="FP784"/>
      <c r="FQ784"/>
      <c r="FR784"/>
      <c r="FS784"/>
      <c r="FT784"/>
      <c r="FU784"/>
      <c r="FV784"/>
      <c r="FW784"/>
      <c r="FX784"/>
      <c r="FY784"/>
      <c r="FZ784"/>
      <c r="GA784"/>
      <c r="GB784"/>
      <c r="GC784"/>
      <c r="GD784"/>
      <c r="GE784"/>
      <c r="GF784"/>
      <c r="GG784"/>
      <c r="GH784"/>
      <c r="GI784"/>
      <c r="GJ784"/>
      <c r="GK784"/>
      <c r="GL784"/>
      <c r="GM784"/>
      <c r="GN784"/>
      <c r="GO784"/>
      <c r="GP784"/>
      <c r="GQ784"/>
      <c r="GR784"/>
      <c r="GS784"/>
      <c r="GT784"/>
      <c r="GU784"/>
      <c r="GV784"/>
      <c r="GW784"/>
      <c r="GX784"/>
      <c r="GY784"/>
      <c r="GZ784"/>
      <c r="HA784"/>
      <c r="HB784"/>
      <c r="HC784"/>
      <c r="HD784"/>
      <c r="HE784"/>
      <c r="HF784"/>
      <c r="HG784"/>
      <c r="HH784"/>
      <c r="HI784"/>
      <c r="HJ784"/>
      <c r="HK784"/>
      <c r="HL784"/>
      <c r="HM784"/>
      <c r="HN784"/>
      <c r="HO784"/>
      <c r="HP784"/>
      <c r="HQ784"/>
      <c r="HR784"/>
      <c r="HS784"/>
      <c r="HT784"/>
      <c r="HU784"/>
      <c r="HV784"/>
      <c r="HW784"/>
      <c r="HX784"/>
      <c r="HY784"/>
      <c r="HZ784"/>
      <c r="IA784"/>
      <c r="IB784"/>
      <c r="IC784"/>
      <c r="ID784"/>
      <c r="IE784"/>
      <c r="IF784"/>
      <c r="IG784"/>
      <c r="IH784"/>
      <c r="II784"/>
      <c r="IJ784"/>
      <c r="IK784"/>
      <c r="IL784"/>
      <c r="IM784"/>
      <c r="IN784"/>
      <c r="IO784"/>
      <c r="IP784"/>
      <c r="IQ784"/>
      <c r="IR784"/>
      <c r="IS784"/>
      <c r="IT784"/>
      <c r="IU784"/>
      <c r="IV784"/>
    </row>
    <row r="785" spans="1:256" s="5" customFormat="1" hidden="1" outlineLevel="2">
      <c r="A785" s="20"/>
      <c r="B785" s="20"/>
      <c r="C785" s="38"/>
      <c r="D785" s="641"/>
      <c r="E785" s="287">
        <v>5</v>
      </c>
      <c r="F785" s="40"/>
      <c r="G785" s="313"/>
      <c r="H785" s="315"/>
      <c r="I785" s="315"/>
      <c r="J785" s="315"/>
      <c r="K785" s="314"/>
      <c r="L785" s="168">
        <f>IF(A24taxstdlife="n/a","n/a",IF(L$3&gt;(A24taxstdlife+$E785),((Input!$K$166+Input!$K$132)*$K$7)-SUM($K785:K785),((Input!$K$166+Input!$K$132)*$K$7)/A24taxstdlife))</f>
        <v>0</v>
      </c>
      <c r="M785" s="168">
        <f>IF(A24taxstdlife="n/a","n/a",IF(M$3&gt;(A24taxstdlife+$E785),((Input!$K$166+Input!$K$132)*$K$7)-SUM($K785:L785),((Input!$K$166+Input!$K$132)*$K$7)/A24taxstdlife))</f>
        <v>0</v>
      </c>
      <c r="N785" s="168">
        <f>IF(A24taxstdlife="n/a","n/a",IF(N$3&gt;(A24taxstdlife+$E785),((Input!$K$166+Input!$K$132)*$K$7)-SUM($K785:M785),((Input!$K$166+Input!$K$132)*$K$7)/A24taxstdlife))</f>
        <v>0</v>
      </c>
      <c r="O785" s="168">
        <f>IF(A24taxstdlife="n/a","n/a",IF(O$3&gt;(A24taxstdlife+$E785),((Input!$K$166+Input!$K$132)*$K$7)-SUM($K785:N785),((Input!$K$166+Input!$K$132)*$K$7)/A24taxstdlife))</f>
        <v>0</v>
      </c>
      <c r="P785" s="168">
        <f>IF(A24taxstdlife="n/a","n/a",IF(P$3&gt;(A24taxstdlife+$E785),((Input!$K$166+Input!$K$132)*$K$7)-SUM($K785:O785),((Input!$K$166+Input!$K$132)*$K$7)/A24taxstdlife))</f>
        <v>0</v>
      </c>
      <c r="Q785" s="168">
        <f>IF(A24taxstdlife="n/a","n/a",IF(Q$3&gt;(A24taxstdlife+$E785),((Input!$K$166+Input!$K$132)*$K$7)-SUM($K785:P785),((Input!$K$166+Input!$K$132)*$K$7)/A24taxstdlife))</f>
        <v>0</v>
      </c>
      <c r="R785" s="168">
        <f>IF(A24taxstdlife="n/a","n/a",IF(R$3&gt;(A24taxstdlife+$E785),((Input!$K$166+Input!$K$132)*$K$7)-SUM($K785:Q785),((Input!$K$166+Input!$K$132)*$K$7)/A24taxstdlife))</f>
        <v>0</v>
      </c>
      <c r="S785" s="168">
        <f>IF(A24taxstdlife="n/a","n/a",IF(S$3&gt;(A24taxstdlife+$E785),((Input!$K$166+Input!$K$132)*$K$7)-SUM($K785:R785),((Input!$K$166+Input!$K$132)*$K$7)/A24taxstdlife))</f>
        <v>0</v>
      </c>
      <c r="T785" s="168">
        <f>IF(A24taxstdlife="n/a","n/a",IF(T$3&gt;(A24taxstdlife+$E785),((Input!$K$166+Input!$K$132)*$K$7)-SUM($K785:S785),((Input!$K$166+Input!$K$132)*$K$7)/A24taxstdlife))</f>
        <v>0</v>
      </c>
      <c r="U785" s="168">
        <f>IF(A24taxstdlife="n/a","n/a",IF(U$3&gt;(A24taxstdlife+$E785),((Input!$K$166+Input!$K$132)*$K$7)-SUM($K785:T785),((Input!$K$166+Input!$K$132)*$K$7)/A24taxstdlife))</f>
        <v>0</v>
      </c>
      <c r="V785" s="168">
        <f>IF(A24taxstdlife="n/a","n/a",IF(V$3&gt;(A24taxstdlife+$E785),((Input!$K$166+Input!$K$132)*$K$7)-SUM($K785:U785),((Input!$K$166+Input!$K$132)*$K$7)/A24taxstdlife))</f>
        <v>0</v>
      </c>
      <c r="W785" s="168">
        <f>IF(A24taxstdlife="n/a","n/a",IF(W$3&gt;(A24taxstdlife+$E785),((Input!$K$166+Input!$K$132)*$K$7)-SUM($K785:V785),((Input!$K$166+Input!$K$132)*$K$7)/A24taxstdlife))</f>
        <v>0</v>
      </c>
      <c r="X785" s="168">
        <f>IF(A24taxstdlife="n/a","n/a",IF(X$3&gt;(A24taxstdlife+$E785),((Input!$K$166+Input!$K$132)*$K$7)-SUM($K785:W785),((Input!$K$166+Input!$K$132)*$K$7)/A24taxstdlife))</f>
        <v>0</v>
      </c>
      <c r="Y785" s="168">
        <f>IF(A24taxstdlife="n/a","n/a",IF(Y$3&gt;(A24taxstdlife+$E785),((Input!$K$166+Input!$K$132)*$K$7)-SUM($K785:X785),((Input!$K$166+Input!$K$132)*$K$7)/A24taxstdlife))</f>
        <v>0</v>
      </c>
      <c r="Z785" s="168">
        <f>IF(A24taxstdlife="n/a","n/a",IF(Z$3&gt;(A24taxstdlife+$E785),((Input!$K$166+Input!$K$132)*$K$7)-SUM($K785:Y785),((Input!$K$166+Input!$K$132)*$K$7)/A24taxstdlife))</f>
        <v>0</v>
      </c>
      <c r="AA785" s="168">
        <f>IF(A24taxstdlife="n/a","n/a",IF(AA$3&gt;(A24taxstdlife+$E785),((Input!$K$166+Input!$K$132)*$K$7)-SUM($K785:Z785),((Input!$K$166+Input!$K$132)*$K$7)/A24taxstdlife))</f>
        <v>0</v>
      </c>
      <c r="AB785" s="168">
        <f>IF(A24taxstdlife="n/a","n/a",IF(AB$3&gt;(A24taxstdlife+$E785),((Input!$K$166+Input!$K$132)*$K$7)-SUM($K785:AA785),((Input!$K$166+Input!$K$132)*$K$7)/A24taxstdlife))</f>
        <v>0</v>
      </c>
      <c r="AC785" s="168">
        <f>IF(A24taxstdlife="n/a","n/a",IF(AC$3&gt;(A24taxstdlife+$E785),((Input!$K$166+Input!$K$132)*$K$7)-SUM($K785:AB785),((Input!$K$166+Input!$K$132)*$K$7)/A24taxstdlife))</f>
        <v>0</v>
      </c>
      <c r="AD785" s="168">
        <f>IF(A24taxstdlife="n/a","n/a",IF(AD$3&gt;(A24taxstdlife+$E785),((Input!$K$166+Input!$K$132)*$K$7)-SUM($K785:AC785),((Input!$K$166+Input!$K$132)*$K$7)/A24taxstdlife))</f>
        <v>0</v>
      </c>
      <c r="AE785" s="168">
        <f>IF(A24taxstdlife="n/a","n/a",IF(AE$3&gt;(A24taxstdlife+$E785),((Input!$K$166+Input!$K$132)*$K$7)-SUM($K785:AD785),((Input!$K$166+Input!$K$132)*$K$7)/A24taxstdlife))</f>
        <v>0</v>
      </c>
      <c r="AF785" s="168">
        <f>IF(A24taxstdlife="n/a","n/a",IF(AF$3&gt;(A24taxstdlife+$E785),((Input!$K$166+Input!$K$132)*$K$7)-SUM($K785:AE785),((Input!$K$166+Input!$K$132)*$K$7)/A24taxstdlife))</f>
        <v>0</v>
      </c>
      <c r="AG785" s="168">
        <f>IF(A24taxstdlife="n/a","n/a",IF(AG$3&gt;(A24taxstdlife+$E785),((Input!$K$166+Input!$K$132)*$K$7)-SUM($K785:AF785),((Input!$K$166+Input!$K$132)*$K$7)/A24taxstdlife))</f>
        <v>0</v>
      </c>
      <c r="AH785" s="168">
        <f>IF(A24taxstdlife="n/a","n/a",IF(AH$3&gt;(A24taxstdlife+$E785),((Input!$K$166+Input!$K$132)*$K$7)-SUM($K785:AG785),((Input!$K$166+Input!$K$132)*$K$7)/A24taxstdlife))</f>
        <v>0</v>
      </c>
      <c r="AI785" s="168">
        <f>IF(A24taxstdlife="n/a","n/a",IF(AI$3&gt;(A24taxstdlife+$E785),((Input!$K$166+Input!$K$132)*$K$7)-SUM($K785:AH785),((Input!$K$166+Input!$K$132)*$K$7)/A24taxstdlife))</f>
        <v>0</v>
      </c>
      <c r="AJ785" s="168">
        <f>IF(A24taxstdlife="n/a","n/a",IF(AJ$3&gt;(A24taxstdlife+$E785),((Input!$K$166+Input!$K$132)*$K$7)-SUM($K785:AI785),((Input!$K$166+Input!$K$132)*$K$7)/A24taxstdlife))</f>
        <v>0</v>
      </c>
      <c r="AK785" s="168">
        <f>IF(A24taxstdlife="n/a","n/a",IF(AK$3&gt;(A24taxstdlife+$E785),((Input!$K$166+Input!$K$132)*$K$7)-SUM($K785:AJ785),((Input!$K$166+Input!$K$132)*$K$7)/A24taxstdlife))</f>
        <v>0</v>
      </c>
      <c r="AL785" s="168">
        <f>IF(A24taxstdlife="n/a","n/a",IF(AL$3&gt;(A24taxstdlife+$E785),((Input!$K$166+Input!$K$132)*$K$7)-SUM($K785:AK785),((Input!$K$166+Input!$K$132)*$K$7)/A24taxstdlife))</f>
        <v>0</v>
      </c>
      <c r="AM785" s="168">
        <f>IF(A24taxstdlife="n/a","n/a",IF(AM$3&gt;(A24taxstdlife+$E785),((Input!$K$166+Input!$K$132)*$K$7)-SUM($K785:AL785),((Input!$K$166+Input!$K$132)*$K$7)/A24taxstdlife))</f>
        <v>0</v>
      </c>
      <c r="AN785" s="168">
        <f>IF(A24taxstdlife="n/a","n/a",IF(AN$3&gt;(A24taxstdlife+$E785),((Input!$K$166+Input!$K$132)*$K$7)-SUM($K785:AM785),((Input!$K$166+Input!$K$132)*$K$7)/A24taxstdlife))</f>
        <v>0</v>
      </c>
      <c r="AO785" s="168">
        <f>IF(A24taxstdlife="n/a","n/a",IF(AO$3&gt;(A24taxstdlife+$E785),((Input!$K$166+Input!$K$132)*$K$7)-SUM($K785:AN785),((Input!$K$166+Input!$K$132)*$K$7)/A24taxstdlife))</f>
        <v>0</v>
      </c>
      <c r="AP785" s="168">
        <f>IF(A24taxstdlife="n/a","n/a",IF(AP$3&gt;(A24taxstdlife+$E785),((Input!$K$166+Input!$K$132)*$K$7)-SUM($K785:AO785),((Input!$K$166+Input!$K$132)*$K$7)/A24taxstdlife))</f>
        <v>0</v>
      </c>
      <c r="AQ785" s="168">
        <f>IF(A24taxstdlife="n/a","n/a",IF(AQ$3&gt;(A24taxstdlife+$E785),((Input!$K$166+Input!$K$132)*$K$7)-SUM($K785:AP785),((Input!$K$166+Input!$K$132)*$K$7)/A24taxstdlife))</f>
        <v>0</v>
      </c>
      <c r="AR785" s="168">
        <f>IF(A24taxstdlife="n/a","n/a",IF(AR$3&gt;(A24taxstdlife+$E785),((Input!$K$166+Input!$K$132)*$K$7)-SUM($K785:AQ785),((Input!$K$166+Input!$K$132)*$K$7)/A24taxstdlife))</f>
        <v>0</v>
      </c>
      <c r="AS785" s="168">
        <f>IF(A24taxstdlife="n/a","n/a",IF(AS$3&gt;(A24taxstdlife+$E785),((Input!$K$166+Input!$K$132)*$K$7)-SUM($K785:AR785),((Input!$K$166+Input!$K$132)*$K$7)/A24taxstdlife))</f>
        <v>0</v>
      </c>
      <c r="AT785" s="168">
        <f>IF(A24taxstdlife="n/a","n/a",IF(AT$3&gt;(A24taxstdlife+$E785),((Input!$K$166+Input!$K$132)*$K$7)-SUM($K785:AS785),((Input!$K$166+Input!$K$132)*$K$7)/A24taxstdlife))</f>
        <v>0</v>
      </c>
      <c r="AU785" s="168">
        <f>IF(A24taxstdlife="n/a","n/a",IF(AU$3&gt;(A24taxstdlife+$E785),((Input!$K$166+Input!$K$132)*$K$7)-SUM($K785:AT785),((Input!$K$166+Input!$K$132)*$K$7)/A24taxstdlife))</f>
        <v>0</v>
      </c>
      <c r="AV785" s="168">
        <f>IF(A24taxstdlife="n/a","n/a",IF(AV$3&gt;(A24taxstdlife+$E785),((Input!$K$166+Input!$K$132)*$K$7)-SUM($K785:AU785),((Input!$K$166+Input!$K$132)*$K$7)/A24taxstdlife))</f>
        <v>0</v>
      </c>
      <c r="AW785" s="168">
        <f>IF(A24taxstdlife="n/a","n/a",IF(AW$3&gt;(A24taxstdlife+$E785),((Input!$K$166+Input!$K$132)*$K$7)-SUM($K785:AV785),((Input!$K$166+Input!$K$132)*$K$7)/A24taxstdlife))</f>
        <v>0</v>
      </c>
      <c r="AX785" s="168">
        <f>IF(A24taxstdlife="n/a","n/a",IF(AX$3&gt;(A24taxstdlife+$E785),((Input!$K$166+Input!$K$132)*$K$7)-SUM($K785:AW785),((Input!$K$166+Input!$K$132)*$K$7)/A24taxstdlife))</f>
        <v>0</v>
      </c>
      <c r="AY785" s="168">
        <f>IF(A24taxstdlife="n/a","n/a",IF(AY$3&gt;(A24taxstdlife+$E785),((Input!$K$166+Input!$K$132)*$K$7)-SUM($K785:AX785),((Input!$K$166+Input!$K$132)*$K$7)/A24taxstdlife))</f>
        <v>0</v>
      </c>
      <c r="AZ785" s="168">
        <f>IF(A24taxstdlife="n/a","n/a",IF(AZ$3&gt;(A24taxstdlife+$E785),((Input!$K$166+Input!$K$132)*$K$7)-SUM($K785:AY785),((Input!$K$166+Input!$K$132)*$K$7)/A24taxstdlife))</f>
        <v>0</v>
      </c>
      <c r="BA785" s="168">
        <f>IF(A24taxstdlife="n/a","n/a",IF(BA$3&gt;(A24taxstdlife+$E785),((Input!$K$166+Input!$K$132)*$K$7)-SUM($K785:AZ785),((Input!$K$166+Input!$K$132)*$K$7)/A24taxstdlife))</f>
        <v>0</v>
      </c>
      <c r="BB785" s="168">
        <f>IF(A24taxstdlife="n/a","n/a",IF(BB$3&gt;(A24taxstdlife+$E785),((Input!$K$166+Input!$K$132)*$K$7)-SUM($K785:BA785),((Input!$K$166+Input!$K$132)*$K$7)/A24taxstdlife))</f>
        <v>0</v>
      </c>
      <c r="BC785" s="168">
        <f>IF(A24taxstdlife="n/a","n/a",IF(BC$3&gt;(A24taxstdlife+$E785),((Input!$K$166+Input!$K$132)*$K$7)-SUM($K785:BB785),((Input!$K$166+Input!$K$132)*$K$7)/A24taxstdlife))</f>
        <v>0</v>
      </c>
      <c r="BD785" s="168">
        <f>IF(A24taxstdlife="n/a","n/a",IF(BD$3&gt;(A24taxstdlife+$E785),((Input!$K$166+Input!$K$132)*$K$7)-SUM($K785:BC785),((Input!$K$166+Input!$K$132)*$K$7)/A24taxstdlife))</f>
        <v>0</v>
      </c>
      <c r="BE785" s="168">
        <f>IF(A24taxstdlife="n/a","n/a",IF(BE$3&gt;(A24taxstdlife+$E785),((Input!$K$166+Input!$K$132)*$K$7)-SUM($K785:BD785),((Input!$K$166+Input!$K$132)*$K$7)/A24taxstdlife))</f>
        <v>0</v>
      </c>
      <c r="BF785" s="168">
        <f>IF(A24taxstdlife="n/a","n/a",IF(BF$3&gt;(A24taxstdlife+$E785),((Input!$K$166+Input!$K$132)*$K$7)-SUM($K785:BE785),((Input!$K$166+Input!$K$132)*$K$7)/A24taxstdlife))</f>
        <v>0</v>
      </c>
      <c r="BG785" s="168">
        <f>IF(A24taxstdlife="n/a","n/a",IF(BG$3&gt;(A24taxstdlife+$E785),((Input!$K$166+Input!$K$132)*$K$7)-SUM($K785:BF785),((Input!$K$166+Input!$K$132)*$K$7)/A24taxstdlife))</f>
        <v>0</v>
      </c>
      <c r="BH785" s="168">
        <f>IF(A24taxstdlife="n/a","n/a",IF(BH$3&gt;(A24taxstdlife+$E785),((Input!$K$166+Input!$K$132)*$K$7)-SUM($K785:BG785),((Input!$K$166+Input!$K$132)*$K$7)/A24taxstdlife))</f>
        <v>0</v>
      </c>
      <c r="BI785" s="168">
        <f>IF(A24taxstdlife="n/a","n/a",IF(BI$3&gt;(A24taxstdlife+$E785),((Input!$K$166+Input!$K$132)*$K$7)-SUM($K785:BH785),((Input!$K$166+Input!$K$132)*$K$7)/A24taxstdlife))</f>
        <v>0</v>
      </c>
      <c r="BJ785" s="20"/>
      <c r="BK785" s="20"/>
      <c r="BL785"/>
      <c r="BM785"/>
      <c r="BN785"/>
      <c r="BO785"/>
      <c r="BP785"/>
      <c r="BQ785"/>
      <c r="BR785"/>
      <c r="BS785"/>
      <c r="BT785"/>
      <c r="BU785"/>
      <c r="BV785"/>
      <c r="BW785"/>
      <c r="BX785"/>
      <c r="BY785"/>
      <c r="BZ785"/>
      <c r="CA785"/>
      <c r="CB785"/>
      <c r="CC785"/>
      <c r="CD785"/>
      <c r="CE785"/>
      <c r="CF785"/>
      <c r="CG785"/>
      <c r="CH785"/>
      <c r="CI785"/>
      <c r="CJ785"/>
      <c r="CK785"/>
      <c r="CL785"/>
      <c r="CM785"/>
      <c r="CN785"/>
      <c r="CO785"/>
      <c r="CP785"/>
      <c r="CQ785"/>
      <c r="CR785"/>
      <c r="CS785"/>
      <c r="CT785"/>
      <c r="CU785"/>
      <c r="CV785"/>
      <c r="CW785"/>
      <c r="CX785"/>
      <c r="CY785"/>
      <c r="CZ785"/>
      <c r="DA785"/>
      <c r="DB785"/>
      <c r="DC785"/>
      <c r="DD785"/>
      <c r="DE785"/>
      <c r="DF785"/>
      <c r="DG785"/>
      <c r="DH785"/>
      <c r="DI785"/>
      <c r="DJ785"/>
      <c r="DK785"/>
      <c r="DL785"/>
      <c r="DM785"/>
      <c r="DN785"/>
      <c r="DO785"/>
      <c r="DP785"/>
      <c r="DQ785"/>
      <c r="DR785"/>
      <c r="DS785"/>
      <c r="DT785"/>
      <c r="DU785"/>
      <c r="DV785"/>
      <c r="DW785"/>
      <c r="DX785"/>
      <c r="DY785"/>
      <c r="DZ785"/>
      <c r="EA785"/>
      <c r="EB785"/>
      <c r="EC785"/>
      <c r="ED785"/>
      <c r="EE785"/>
      <c r="EF785"/>
      <c r="EG785"/>
      <c r="EH785"/>
      <c r="EI785"/>
      <c r="EJ785"/>
      <c r="EK785"/>
      <c r="EL785"/>
      <c r="EM785"/>
      <c r="EN785"/>
      <c r="EO785"/>
      <c r="EP785"/>
      <c r="EQ785"/>
      <c r="ER785"/>
      <c r="ES785"/>
      <c r="ET785"/>
      <c r="EU785"/>
      <c r="EV785"/>
      <c r="EW785"/>
      <c r="EX785"/>
      <c r="EY785"/>
      <c r="EZ785"/>
      <c r="FA785"/>
      <c r="FB785"/>
      <c r="FC785"/>
      <c r="FD785"/>
      <c r="FE785"/>
      <c r="FF785"/>
      <c r="FG785"/>
      <c r="FH785"/>
      <c r="FI785"/>
      <c r="FJ785"/>
      <c r="FK785"/>
      <c r="FL785"/>
      <c r="FM785"/>
      <c r="FN785"/>
      <c r="FO785"/>
      <c r="FP785"/>
      <c r="FQ785"/>
      <c r="FR785"/>
      <c r="FS785"/>
      <c r="FT785"/>
      <c r="FU785"/>
      <c r="FV785"/>
      <c r="FW785"/>
      <c r="FX785"/>
      <c r="FY785"/>
      <c r="FZ785"/>
      <c r="GA785"/>
      <c r="GB785"/>
      <c r="GC785"/>
      <c r="GD785"/>
      <c r="GE785"/>
      <c r="GF785"/>
      <c r="GG785"/>
      <c r="GH785"/>
      <c r="GI785"/>
      <c r="GJ785"/>
      <c r="GK785"/>
      <c r="GL785"/>
      <c r="GM785"/>
      <c r="GN785"/>
      <c r="GO785"/>
      <c r="GP785"/>
      <c r="GQ785"/>
      <c r="GR785"/>
      <c r="GS785"/>
      <c r="GT785"/>
      <c r="GU785"/>
      <c r="GV785"/>
      <c r="GW785"/>
      <c r="GX785"/>
      <c r="GY785"/>
      <c r="GZ785"/>
      <c r="HA785"/>
      <c r="HB785"/>
      <c r="HC785"/>
      <c r="HD785"/>
      <c r="HE785"/>
      <c r="HF785"/>
      <c r="HG785"/>
      <c r="HH785"/>
      <c r="HI785"/>
      <c r="HJ785"/>
      <c r="HK785"/>
      <c r="HL785"/>
      <c r="HM785"/>
      <c r="HN785"/>
      <c r="HO785"/>
      <c r="HP785"/>
      <c r="HQ785"/>
      <c r="HR785"/>
      <c r="HS785"/>
      <c r="HT785"/>
      <c r="HU785"/>
      <c r="HV785"/>
      <c r="HW785"/>
      <c r="HX785"/>
      <c r="HY785"/>
      <c r="HZ785"/>
      <c r="IA785"/>
      <c r="IB785"/>
      <c r="IC785"/>
      <c r="ID785"/>
      <c r="IE785"/>
      <c r="IF785"/>
      <c r="IG785"/>
      <c r="IH785"/>
      <c r="II785"/>
      <c r="IJ785"/>
      <c r="IK785"/>
      <c r="IL785"/>
      <c r="IM785"/>
      <c r="IN785"/>
      <c r="IO785"/>
      <c r="IP785"/>
      <c r="IQ785"/>
      <c r="IR785"/>
      <c r="IS785"/>
      <c r="IT785"/>
      <c r="IU785"/>
      <c r="IV785"/>
    </row>
    <row r="786" spans="1:256" s="5" customFormat="1" hidden="1" outlineLevel="2">
      <c r="A786" s="20"/>
      <c r="B786" s="20"/>
      <c r="C786" s="38"/>
      <c r="D786" s="641"/>
      <c r="E786" s="287">
        <v>6</v>
      </c>
      <c r="F786" s="40"/>
      <c r="G786" s="313"/>
      <c r="H786" s="315"/>
      <c r="I786" s="315"/>
      <c r="J786" s="315"/>
      <c r="K786" s="315"/>
      <c r="L786" s="314"/>
      <c r="M786" s="168">
        <f>IF(A24taxstdlife="n/a","n/a",IF(M$3&gt;(A24taxstdlife+$E786),((Input!$L$166+Input!$L$132)*$L$7)-SUM($L786:L786),((Input!$L$166+Input!$L$132)*$L$7)/A24taxstdlife))</f>
        <v>0</v>
      </c>
      <c r="N786" s="168">
        <f>IF(A24taxstdlife="n/a","n/a",IF(N$3&gt;(A24taxstdlife+$E786),((Input!$L$166+Input!$L$132)*$L$7)-SUM($L786:M786),((Input!$L$166+Input!$L$132)*$L$7)/A24taxstdlife))</f>
        <v>0</v>
      </c>
      <c r="O786" s="168">
        <f>IF(A24taxstdlife="n/a","n/a",IF(O$3&gt;(A24taxstdlife+$E786),((Input!$L$166+Input!$L$132)*$L$7)-SUM($L786:N786),((Input!$L$166+Input!$L$132)*$L$7)/A24taxstdlife))</f>
        <v>0</v>
      </c>
      <c r="P786" s="168">
        <f>IF(A24taxstdlife="n/a","n/a",IF(P$3&gt;(A24taxstdlife+$E786),((Input!$L$166+Input!$L$132)*$L$7)-SUM($L786:O786),((Input!$L$166+Input!$L$132)*$L$7)/A24taxstdlife))</f>
        <v>0</v>
      </c>
      <c r="Q786" s="168">
        <f>IF(A24taxstdlife="n/a","n/a",IF(Q$3&gt;(A24taxstdlife+$E786),((Input!$L$166+Input!$L$132)*$L$7)-SUM($L786:P786),((Input!$L$166+Input!$L$132)*$L$7)/A24taxstdlife))</f>
        <v>0</v>
      </c>
      <c r="R786" s="168">
        <f>IF(A24taxstdlife="n/a","n/a",IF(R$3&gt;(A24taxstdlife+$E786),((Input!$L$166+Input!$L$132)*$L$7)-SUM($L786:Q786),((Input!$L$166+Input!$L$132)*$L$7)/A24taxstdlife))</f>
        <v>0</v>
      </c>
      <c r="S786" s="168">
        <f>IF(A24taxstdlife="n/a","n/a",IF(S$3&gt;(A24taxstdlife+$E786),((Input!$L$166+Input!$L$132)*$L$7)-SUM($L786:R786),((Input!$L$166+Input!$L$132)*$L$7)/A24taxstdlife))</f>
        <v>0</v>
      </c>
      <c r="T786" s="168">
        <f>IF(A24taxstdlife="n/a","n/a",IF(T$3&gt;(A24taxstdlife+$E786),((Input!$L$166+Input!$L$132)*$L$7)-SUM($L786:S786),((Input!$L$166+Input!$L$132)*$L$7)/A24taxstdlife))</f>
        <v>0</v>
      </c>
      <c r="U786" s="168">
        <f>IF(A24taxstdlife="n/a","n/a",IF(U$3&gt;(A24taxstdlife+$E786),((Input!$L$166+Input!$L$132)*$L$7)-SUM($L786:T786),((Input!$L$166+Input!$L$132)*$L$7)/A24taxstdlife))</f>
        <v>0</v>
      </c>
      <c r="V786" s="168">
        <f>IF(A24taxstdlife="n/a","n/a",IF(V$3&gt;(A24taxstdlife+$E786),((Input!$L$166+Input!$L$132)*$L$7)-SUM($L786:U786),((Input!$L$166+Input!$L$132)*$L$7)/A24taxstdlife))</f>
        <v>0</v>
      </c>
      <c r="W786" s="168">
        <f>IF(A24taxstdlife="n/a","n/a",IF(W$3&gt;(A24taxstdlife+$E786),((Input!$L$166+Input!$L$132)*$L$7)-SUM($L786:V786),((Input!$L$166+Input!$L$132)*$L$7)/A24taxstdlife))</f>
        <v>0</v>
      </c>
      <c r="X786" s="168">
        <f>IF(A24taxstdlife="n/a","n/a",IF(X$3&gt;(A24taxstdlife+$E786),((Input!$L$166+Input!$L$132)*$L$7)-SUM($L786:W786),((Input!$L$166+Input!$L$132)*$L$7)/A24taxstdlife))</f>
        <v>0</v>
      </c>
      <c r="Y786" s="168">
        <f>IF(A24taxstdlife="n/a","n/a",IF(Y$3&gt;(A24taxstdlife+$E786),((Input!$L$166+Input!$L$132)*$L$7)-SUM($L786:X786),((Input!$L$166+Input!$L$132)*$L$7)/A24taxstdlife))</f>
        <v>0</v>
      </c>
      <c r="Z786" s="168">
        <f>IF(A24taxstdlife="n/a","n/a",IF(Z$3&gt;(A24taxstdlife+$E786),((Input!$L$166+Input!$L$132)*$L$7)-SUM($L786:Y786),((Input!$L$166+Input!$L$132)*$L$7)/A24taxstdlife))</f>
        <v>0</v>
      </c>
      <c r="AA786" s="168">
        <f>IF(A24taxstdlife="n/a","n/a",IF(AA$3&gt;(A24taxstdlife+$E786),((Input!$L$166+Input!$L$132)*$L$7)-SUM($L786:Z786),((Input!$L$166+Input!$L$132)*$L$7)/A24taxstdlife))</f>
        <v>0</v>
      </c>
      <c r="AB786" s="168">
        <f>IF(A24taxstdlife="n/a","n/a",IF(AB$3&gt;(A24taxstdlife+$E786),((Input!$L$166+Input!$L$132)*$L$7)-SUM($L786:AA786),((Input!$L$166+Input!$L$132)*$L$7)/A24taxstdlife))</f>
        <v>0</v>
      </c>
      <c r="AC786" s="168">
        <f>IF(A24taxstdlife="n/a","n/a",IF(AC$3&gt;(A24taxstdlife+$E786),((Input!$L$166+Input!$L$132)*$L$7)-SUM($L786:AB786),((Input!$L$166+Input!$L$132)*$L$7)/A24taxstdlife))</f>
        <v>0</v>
      </c>
      <c r="AD786" s="168">
        <f>IF(A24taxstdlife="n/a","n/a",IF(AD$3&gt;(A24taxstdlife+$E786),((Input!$L$166+Input!$L$132)*$L$7)-SUM($L786:AC786),((Input!$L$166+Input!$L$132)*$L$7)/A24taxstdlife))</f>
        <v>0</v>
      </c>
      <c r="AE786" s="168">
        <f>IF(A24taxstdlife="n/a","n/a",IF(AE$3&gt;(A24taxstdlife+$E786),((Input!$L$166+Input!$L$132)*$L$7)-SUM($L786:AD786),((Input!$L$166+Input!$L$132)*$L$7)/A24taxstdlife))</f>
        <v>0</v>
      </c>
      <c r="AF786" s="168">
        <f>IF(A24taxstdlife="n/a","n/a",IF(AF$3&gt;(A24taxstdlife+$E786),((Input!$L$166+Input!$L$132)*$L$7)-SUM($L786:AE786),((Input!$L$166+Input!$L$132)*$L$7)/A24taxstdlife))</f>
        <v>0</v>
      </c>
      <c r="AG786" s="168">
        <f>IF(A24taxstdlife="n/a","n/a",IF(AG$3&gt;(A24taxstdlife+$E786),((Input!$L$166+Input!$L$132)*$L$7)-SUM($L786:AF786),((Input!$L$166+Input!$L$132)*$L$7)/A24taxstdlife))</f>
        <v>0</v>
      </c>
      <c r="AH786" s="168">
        <f>IF(A24taxstdlife="n/a","n/a",IF(AH$3&gt;(A24taxstdlife+$E786),((Input!$L$166+Input!$L$132)*$L$7)-SUM($L786:AG786),((Input!$L$166+Input!$L$132)*$L$7)/A24taxstdlife))</f>
        <v>0</v>
      </c>
      <c r="AI786" s="168">
        <f>IF(A24taxstdlife="n/a","n/a",IF(AI$3&gt;(A24taxstdlife+$E786),((Input!$L$166+Input!$L$132)*$L$7)-SUM($L786:AH786),((Input!$L$166+Input!$L$132)*$L$7)/A24taxstdlife))</f>
        <v>0</v>
      </c>
      <c r="AJ786" s="168">
        <f>IF(A24taxstdlife="n/a","n/a",IF(AJ$3&gt;(A24taxstdlife+$E786),((Input!$L$166+Input!$L$132)*$L$7)-SUM($L786:AI786),((Input!$L$166+Input!$L$132)*$L$7)/A24taxstdlife))</f>
        <v>0</v>
      </c>
      <c r="AK786" s="168">
        <f>IF(A24taxstdlife="n/a","n/a",IF(AK$3&gt;(A24taxstdlife+$E786),((Input!$L$166+Input!$L$132)*$L$7)-SUM($L786:AJ786),((Input!$L$166+Input!$L$132)*$L$7)/A24taxstdlife))</f>
        <v>0</v>
      </c>
      <c r="AL786" s="168">
        <f>IF(A24taxstdlife="n/a","n/a",IF(AL$3&gt;(A24taxstdlife+$E786),((Input!$L$166+Input!$L$132)*$L$7)-SUM($L786:AK786),((Input!$L$166+Input!$L$132)*$L$7)/A24taxstdlife))</f>
        <v>0</v>
      </c>
      <c r="AM786" s="168">
        <f>IF(A24taxstdlife="n/a","n/a",IF(AM$3&gt;(A24taxstdlife+$E786),((Input!$L$166+Input!$L$132)*$L$7)-SUM($L786:AL786),((Input!$L$166+Input!$L$132)*$L$7)/A24taxstdlife))</f>
        <v>0</v>
      </c>
      <c r="AN786" s="168">
        <f>IF(A24taxstdlife="n/a","n/a",IF(AN$3&gt;(A24taxstdlife+$E786),((Input!$L$166+Input!$L$132)*$L$7)-SUM($L786:AM786),((Input!$L$166+Input!$L$132)*$L$7)/A24taxstdlife))</f>
        <v>0</v>
      </c>
      <c r="AO786" s="168">
        <f>IF(A24taxstdlife="n/a","n/a",IF(AO$3&gt;(A24taxstdlife+$E786),((Input!$L$166+Input!$L$132)*$L$7)-SUM($L786:AN786),((Input!$L$166+Input!$L$132)*$L$7)/A24taxstdlife))</f>
        <v>0</v>
      </c>
      <c r="AP786" s="168">
        <f>IF(A24taxstdlife="n/a","n/a",IF(AP$3&gt;(A24taxstdlife+$E786),((Input!$L$166+Input!$L$132)*$L$7)-SUM($L786:AO786),((Input!$L$166+Input!$L$132)*$L$7)/A24taxstdlife))</f>
        <v>0</v>
      </c>
      <c r="AQ786" s="168">
        <f>IF(A24taxstdlife="n/a","n/a",IF(AQ$3&gt;(A24taxstdlife+$E786),((Input!$L$166+Input!$L$132)*$L$7)-SUM($L786:AP786),((Input!$L$166+Input!$L$132)*$L$7)/A24taxstdlife))</f>
        <v>0</v>
      </c>
      <c r="AR786" s="168">
        <f>IF(A24taxstdlife="n/a","n/a",IF(AR$3&gt;(A24taxstdlife+$E786),((Input!$L$166+Input!$L$132)*$L$7)-SUM($L786:AQ786),((Input!$L$166+Input!$L$132)*$L$7)/A24taxstdlife))</f>
        <v>0</v>
      </c>
      <c r="AS786" s="168">
        <f>IF(A24taxstdlife="n/a","n/a",IF(AS$3&gt;(A24taxstdlife+$E786),((Input!$L$166+Input!$L$132)*$L$7)-SUM($L786:AR786),((Input!$L$166+Input!$L$132)*$L$7)/A24taxstdlife))</f>
        <v>0</v>
      </c>
      <c r="AT786" s="168">
        <f>IF(A24taxstdlife="n/a","n/a",IF(AT$3&gt;(A24taxstdlife+$E786),((Input!$L$166+Input!$L$132)*$L$7)-SUM($L786:AS786),((Input!$L$166+Input!$L$132)*$L$7)/A24taxstdlife))</f>
        <v>0</v>
      </c>
      <c r="AU786" s="168">
        <f>IF(A24taxstdlife="n/a","n/a",IF(AU$3&gt;(A24taxstdlife+$E786),((Input!$L$166+Input!$L$132)*$L$7)-SUM($L786:AT786),((Input!$L$166+Input!$L$132)*$L$7)/A24taxstdlife))</f>
        <v>0</v>
      </c>
      <c r="AV786" s="168">
        <f>IF(A24taxstdlife="n/a","n/a",IF(AV$3&gt;(A24taxstdlife+$E786),((Input!$L$166+Input!$L$132)*$L$7)-SUM($L786:AU786),((Input!$L$166+Input!$L$132)*$L$7)/A24taxstdlife))</f>
        <v>0</v>
      </c>
      <c r="AW786" s="168">
        <f>IF(A24taxstdlife="n/a","n/a",IF(AW$3&gt;(A24taxstdlife+$E786),((Input!$L$166+Input!$L$132)*$L$7)-SUM($L786:AV786),((Input!$L$166+Input!$L$132)*$L$7)/A24taxstdlife))</f>
        <v>0</v>
      </c>
      <c r="AX786" s="168">
        <f>IF(A24taxstdlife="n/a","n/a",IF(AX$3&gt;(A24taxstdlife+$E786),((Input!$L$166+Input!$L$132)*$L$7)-SUM($L786:AW786),((Input!$L$166+Input!$L$132)*$L$7)/A24taxstdlife))</f>
        <v>0</v>
      </c>
      <c r="AY786" s="168">
        <f>IF(A24taxstdlife="n/a","n/a",IF(AY$3&gt;(A24taxstdlife+$E786),((Input!$L$166+Input!$L$132)*$L$7)-SUM($L786:AX786),((Input!$L$166+Input!$L$132)*$L$7)/A24taxstdlife))</f>
        <v>0</v>
      </c>
      <c r="AZ786" s="168">
        <f>IF(A24taxstdlife="n/a","n/a",IF(AZ$3&gt;(A24taxstdlife+$E786),((Input!$L$166+Input!$L$132)*$L$7)-SUM($L786:AY786),((Input!$L$166+Input!$L$132)*$L$7)/A24taxstdlife))</f>
        <v>0</v>
      </c>
      <c r="BA786" s="168">
        <f>IF(A24taxstdlife="n/a","n/a",IF(BA$3&gt;(A24taxstdlife+$E786),((Input!$L$166+Input!$L$132)*$L$7)-SUM($L786:AZ786),((Input!$L$166+Input!$L$132)*$L$7)/A24taxstdlife))</f>
        <v>0</v>
      </c>
      <c r="BB786" s="168">
        <f>IF(A24taxstdlife="n/a","n/a",IF(BB$3&gt;(A24taxstdlife+$E786),((Input!$L$166+Input!$L$132)*$L$7)-SUM($L786:BA786),((Input!$L$166+Input!$L$132)*$L$7)/A24taxstdlife))</f>
        <v>0</v>
      </c>
      <c r="BC786" s="168">
        <f>IF(A24taxstdlife="n/a","n/a",IF(BC$3&gt;(A24taxstdlife+$E786),((Input!$L$166+Input!$L$132)*$L$7)-SUM($L786:BB786),((Input!$L$166+Input!$L$132)*$L$7)/A24taxstdlife))</f>
        <v>0</v>
      </c>
      <c r="BD786" s="168">
        <f>IF(A24taxstdlife="n/a","n/a",IF(BD$3&gt;(A24taxstdlife+$E786),((Input!$L$166+Input!$L$132)*$L$7)-SUM($L786:BC786),((Input!$L$166+Input!$L$132)*$L$7)/A24taxstdlife))</f>
        <v>0</v>
      </c>
      <c r="BE786" s="168">
        <f>IF(A24taxstdlife="n/a","n/a",IF(BE$3&gt;(A24taxstdlife+$E786),((Input!$L$166+Input!$L$132)*$L$7)-SUM($L786:BD786),((Input!$L$166+Input!$L$132)*$L$7)/A24taxstdlife))</f>
        <v>0</v>
      </c>
      <c r="BF786" s="168">
        <f>IF(A24taxstdlife="n/a","n/a",IF(BF$3&gt;(A24taxstdlife+$E786),((Input!$L$166+Input!$L$132)*$L$7)-SUM($L786:BE786),((Input!$L$166+Input!$L$132)*$L$7)/A24taxstdlife))</f>
        <v>0</v>
      </c>
      <c r="BG786" s="168">
        <f>IF(A24taxstdlife="n/a","n/a",IF(BG$3&gt;(A24taxstdlife+$E786),((Input!$L$166+Input!$L$132)*$L$7)-SUM($L786:BF786),((Input!$L$166+Input!$L$132)*$L$7)/A24taxstdlife))</f>
        <v>0</v>
      </c>
      <c r="BH786" s="168">
        <f>IF(A24taxstdlife="n/a","n/a",IF(BH$3&gt;(A24taxstdlife+$E786),((Input!$L$166+Input!$L$132)*$L$7)-SUM($L786:BG786),((Input!$L$166+Input!$L$132)*$L$7)/A24taxstdlife))</f>
        <v>0</v>
      </c>
      <c r="BI786" s="168">
        <f>IF(A24taxstdlife="n/a","n/a",IF(BI$3&gt;(A24taxstdlife+$E786),((Input!$L$166+Input!$L$132)*$L$7)-SUM($L786:BH786),((Input!$L$166+Input!$L$132)*$L$7)/A24taxstdlife))</f>
        <v>0</v>
      </c>
      <c r="BJ786" s="20"/>
      <c r="BK786" s="20"/>
      <c r="BL786"/>
      <c r="BM786"/>
      <c r="BN786"/>
      <c r="BO786"/>
      <c r="BP786"/>
      <c r="BQ786"/>
      <c r="BR786"/>
      <c r="BS786"/>
      <c r="BT786"/>
      <c r="BU786"/>
      <c r="BV786"/>
      <c r="BW786"/>
      <c r="BX786"/>
      <c r="BY786"/>
      <c r="BZ786"/>
      <c r="CA786"/>
      <c r="CB786"/>
      <c r="CC786"/>
      <c r="CD786"/>
      <c r="CE786"/>
      <c r="CF786"/>
      <c r="CG786"/>
      <c r="CH786"/>
      <c r="CI786"/>
      <c r="CJ786"/>
      <c r="CK786"/>
      <c r="CL786"/>
      <c r="CM786"/>
      <c r="CN786"/>
      <c r="CO786"/>
      <c r="CP786"/>
      <c r="CQ786"/>
      <c r="CR786"/>
      <c r="CS786"/>
      <c r="CT786"/>
      <c r="CU786"/>
      <c r="CV786"/>
      <c r="CW786"/>
      <c r="CX786"/>
      <c r="CY786"/>
      <c r="CZ786"/>
      <c r="DA786"/>
      <c r="DB786"/>
      <c r="DC786"/>
      <c r="DD786"/>
      <c r="DE786"/>
      <c r="DF786"/>
      <c r="DG786"/>
      <c r="DH786"/>
      <c r="DI786"/>
      <c r="DJ786"/>
      <c r="DK786"/>
      <c r="DL786"/>
      <c r="DM786"/>
      <c r="DN786"/>
      <c r="DO786"/>
      <c r="DP786"/>
      <c r="DQ786"/>
      <c r="DR786"/>
      <c r="DS786"/>
      <c r="DT786"/>
      <c r="DU786"/>
      <c r="DV786"/>
      <c r="DW786"/>
      <c r="DX786"/>
      <c r="DY786"/>
      <c r="DZ786"/>
      <c r="EA786"/>
      <c r="EB786"/>
      <c r="EC786"/>
      <c r="ED786"/>
      <c r="EE786"/>
      <c r="EF786"/>
      <c r="EG786"/>
      <c r="EH786"/>
      <c r="EI786"/>
      <c r="EJ786"/>
      <c r="EK786"/>
      <c r="EL786"/>
      <c r="EM786"/>
      <c r="EN786"/>
      <c r="EO786"/>
      <c r="EP786"/>
      <c r="EQ786"/>
      <c r="ER786"/>
      <c r="ES786"/>
      <c r="ET786"/>
      <c r="EU786"/>
      <c r="EV786"/>
      <c r="EW786"/>
      <c r="EX786"/>
      <c r="EY786"/>
      <c r="EZ786"/>
      <c r="FA786"/>
      <c r="FB786"/>
      <c r="FC786"/>
      <c r="FD786"/>
      <c r="FE786"/>
      <c r="FF786"/>
      <c r="FG786"/>
      <c r="FH786"/>
      <c r="FI786"/>
      <c r="FJ786"/>
      <c r="FK786"/>
      <c r="FL786"/>
      <c r="FM786"/>
      <c r="FN786"/>
      <c r="FO786"/>
      <c r="FP786"/>
      <c r="FQ786"/>
      <c r="FR786"/>
      <c r="FS786"/>
      <c r="FT786"/>
      <c r="FU786"/>
      <c r="FV786"/>
      <c r="FW786"/>
      <c r="FX786"/>
      <c r="FY786"/>
      <c r="FZ786"/>
      <c r="GA786"/>
      <c r="GB786"/>
      <c r="GC786"/>
      <c r="GD786"/>
      <c r="GE786"/>
      <c r="GF786"/>
      <c r="GG786"/>
      <c r="GH786"/>
      <c r="GI786"/>
      <c r="GJ786"/>
      <c r="GK786"/>
      <c r="GL786"/>
      <c r="GM786"/>
      <c r="GN786"/>
      <c r="GO786"/>
      <c r="GP786"/>
      <c r="GQ786"/>
      <c r="GR786"/>
      <c r="GS786"/>
      <c r="GT786"/>
      <c r="GU786"/>
      <c r="GV786"/>
      <c r="GW786"/>
      <c r="GX786"/>
      <c r="GY786"/>
      <c r="GZ786"/>
      <c r="HA786"/>
      <c r="HB786"/>
      <c r="HC786"/>
      <c r="HD786"/>
      <c r="HE786"/>
      <c r="HF786"/>
      <c r="HG786"/>
      <c r="HH786"/>
      <c r="HI786"/>
      <c r="HJ786"/>
      <c r="HK786"/>
      <c r="HL786"/>
      <c r="HM786"/>
      <c r="HN786"/>
      <c r="HO786"/>
      <c r="HP786"/>
      <c r="HQ786"/>
      <c r="HR786"/>
      <c r="HS786"/>
      <c r="HT786"/>
      <c r="HU786"/>
      <c r="HV786"/>
      <c r="HW786"/>
      <c r="HX786"/>
      <c r="HY786"/>
      <c r="HZ786"/>
      <c r="IA786"/>
      <c r="IB786"/>
      <c r="IC786"/>
      <c r="ID786"/>
      <c r="IE786"/>
      <c r="IF786"/>
      <c r="IG786"/>
      <c r="IH786"/>
      <c r="II786"/>
      <c r="IJ786"/>
      <c r="IK786"/>
      <c r="IL786"/>
      <c r="IM786"/>
      <c r="IN786"/>
      <c r="IO786"/>
      <c r="IP786"/>
      <c r="IQ786"/>
      <c r="IR786"/>
      <c r="IS786"/>
      <c r="IT786"/>
      <c r="IU786"/>
      <c r="IV786"/>
    </row>
    <row r="787" spans="1:256" s="5" customFormat="1" hidden="1" outlineLevel="2">
      <c r="A787" s="20"/>
      <c r="B787" s="20"/>
      <c r="C787" s="38"/>
      <c r="D787" s="641"/>
      <c r="E787" s="287">
        <v>7</v>
      </c>
      <c r="F787" s="40"/>
      <c r="G787" s="313"/>
      <c r="H787" s="315"/>
      <c r="I787" s="315"/>
      <c r="J787" s="315"/>
      <c r="K787" s="315"/>
      <c r="L787" s="315"/>
      <c r="M787" s="314"/>
      <c r="N787" s="168">
        <f>IF(A24taxstdlife="n/a","n/a",IF(N$3&gt;(A24taxstdlife+$E787),((Input!$M$166+Input!$M$132)*$M$7)-SUM($M787:M787),((Input!$M$166+Input!$M$132)*$M$7)/A24taxstdlife))</f>
        <v>0</v>
      </c>
      <c r="O787" s="168">
        <f>IF(A24taxstdlife="n/a","n/a",IF(O$3&gt;(A24taxstdlife+$E787),((Input!$M$166+Input!$M$132)*$M$7)-SUM($M787:N787),((Input!$M$166+Input!$M$132)*$M$7)/A24taxstdlife))</f>
        <v>0</v>
      </c>
      <c r="P787" s="168">
        <f>IF(A24taxstdlife="n/a","n/a",IF(P$3&gt;(A24taxstdlife+$E787),((Input!$M$166+Input!$M$132)*$M$7)-SUM($M787:O787),((Input!$M$166+Input!$M$132)*$M$7)/A24taxstdlife))</f>
        <v>0</v>
      </c>
      <c r="Q787" s="168">
        <f>IF(A24taxstdlife="n/a","n/a",IF(Q$3&gt;(A24taxstdlife+$E787),((Input!$M$166+Input!$M$132)*$M$7)-SUM($M787:P787),((Input!$M$166+Input!$M$132)*$M$7)/A24taxstdlife))</f>
        <v>0</v>
      </c>
      <c r="R787" s="168">
        <f>IF(A24taxstdlife="n/a","n/a",IF(R$3&gt;(A24taxstdlife+$E787),((Input!$M$166+Input!$M$132)*$M$7)-SUM($M787:Q787),((Input!$M$166+Input!$M$132)*$M$7)/A24taxstdlife))</f>
        <v>0</v>
      </c>
      <c r="S787" s="168">
        <f>IF(A24taxstdlife="n/a","n/a",IF(S$3&gt;(A24taxstdlife+$E787),((Input!$M$166+Input!$M$132)*$M$7)-SUM($M787:R787),((Input!$M$166+Input!$M$132)*$M$7)/A24taxstdlife))</f>
        <v>0</v>
      </c>
      <c r="T787" s="168">
        <f>IF(A24taxstdlife="n/a","n/a",IF(T$3&gt;(A24taxstdlife+$E787),((Input!$M$166+Input!$M$132)*$M$7)-SUM($M787:S787),((Input!$M$166+Input!$M$132)*$M$7)/A24taxstdlife))</f>
        <v>0</v>
      </c>
      <c r="U787" s="168">
        <f>IF(A24taxstdlife="n/a","n/a",IF(U$3&gt;(A24taxstdlife+$E787),((Input!$M$166+Input!$M$132)*$M$7)-SUM($M787:T787),((Input!$M$166+Input!$M$132)*$M$7)/A24taxstdlife))</f>
        <v>0</v>
      </c>
      <c r="V787" s="168">
        <f>IF(A24taxstdlife="n/a","n/a",IF(V$3&gt;(A24taxstdlife+$E787),((Input!$M$166+Input!$M$132)*$M$7)-SUM($M787:U787),((Input!$M$166+Input!$M$132)*$M$7)/A24taxstdlife))</f>
        <v>0</v>
      </c>
      <c r="W787" s="168">
        <f>IF(A24taxstdlife="n/a","n/a",IF(W$3&gt;(A24taxstdlife+$E787),((Input!$M$166+Input!$M$132)*$M$7)-SUM($M787:V787),((Input!$M$166+Input!$M$132)*$M$7)/A24taxstdlife))</f>
        <v>0</v>
      </c>
      <c r="X787" s="168">
        <f>IF(A24taxstdlife="n/a","n/a",IF(X$3&gt;(A24taxstdlife+$E787),((Input!$M$166+Input!$M$132)*$M$7)-SUM($M787:W787),((Input!$M$166+Input!$M$132)*$M$7)/A24taxstdlife))</f>
        <v>0</v>
      </c>
      <c r="Y787" s="168">
        <f>IF(A24taxstdlife="n/a","n/a",IF(Y$3&gt;(A24taxstdlife+$E787),((Input!$M$166+Input!$M$132)*$M$7)-SUM($M787:X787),((Input!$M$166+Input!$M$132)*$M$7)/A24taxstdlife))</f>
        <v>0</v>
      </c>
      <c r="Z787" s="168">
        <f>IF(A24taxstdlife="n/a","n/a",IF(Z$3&gt;(A24taxstdlife+$E787),((Input!$M$166+Input!$M$132)*$M$7)-SUM($M787:Y787),((Input!$M$166+Input!$M$132)*$M$7)/A24taxstdlife))</f>
        <v>0</v>
      </c>
      <c r="AA787" s="168">
        <f>IF(A24taxstdlife="n/a","n/a",IF(AA$3&gt;(A24taxstdlife+$E787),((Input!$M$166+Input!$M$132)*$M$7)-SUM($M787:Z787),((Input!$M$166+Input!$M$132)*$M$7)/A24taxstdlife))</f>
        <v>0</v>
      </c>
      <c r="AB787" s="168">
        <f>IF(A24taxstdlife="n/a","n/a",IF(AB$3&gt;(A24taxstdlife+$E787),((Input!$M$166+Input!$M$132)*$M$7)-SUM($M787:AA787),((Input!$M$166+Input!$M$132)*$M$7)/A24taxstdlife))</f>
        <v>0</v>
      </c>
      <c r="AC787" s="168">
        <f>IF(A24taxstdlife="n/a","n/a",IF(AC$3&gt;(A24taxstdlife+$E787),((Input!$M$166+Input!$M$132)*$M$7)-SUM($M787:AB787),((Input!$M$166+Input!$M$132)*$M$7)/A24taxstdlife))</f>
        <v>0</v>
      </c>
      <c r="AD787" s="168">
        <f>IF(A24taxstdlife="n/a","n/a",IF(AD$3&gt;(A24taxstdlife+$E787),((Input!$M$166+Input!$M$132)*$M$7)-SUM($M787:AC787),((Input!$M$166+Input!$M$132)*$M$7)/A24taxstdlife))</f>
        <v>0</v>
      </c>
      <c r="AE787" s="168">
        <f>IF(A24taxstdlife="n/a","n/a",IF(AE$3&gt;(A24taxstdlife+$E787),((Input!$M$166+Input!$M$132)*$M$7)-SUM($M787:AD787),((Input!$M$166+Input!$M$132)*$M$7)/A24taxstdlife))</f>
        <v>0</v>
      </c>
      <c r="AF787" s="168">
        <f>IF(A24taxstdlife="n/a","n/a",IF(AF$3&gt;(A24taxstdlife+$E787),((Input!$M$166+Input!$M$132)*$M$7)-SUM($M787:AE787),((Input!$M$166+Input!$M$132)*$M$7)/A24taxstdlife))</f>
        <v>0</v>
      </c>
      <c r="AG787" s="168">
        <f>IF(A24taxstdlife="n/a","n/a",IF(AG$3&gt;(A24taxstdlife+$E787),((Input!$M$166+Input!$M$132)*$M$7)-SUM($M787:AF787),((Input!$M$166+Input!$M$132)*$M$7)/A24taxstdlife))</f>
        <v>0</v>
      </c>
      <c r="AH787" s="168">
        <f>IF(A24taxstdlife="n/a","n/a",IF(AH$3&gt;(A24taxstdlife+$E787),((Input!$M$166+Input!$M$132)*$M$7)-SUM($M787:AG787),((Input!$M$166+Input!$M$132)*$M$7)/A24taxstdlife))</f>
        <v>0</v>
      </c>
      <c r="AI787" s="168">
        <f>IF(A24taxstdlife="n/a","n/a",IF(AI$3&gt;(A24taxstdlife+$E787),((Input!$M$166+Input!$M$132)*$M$7)-SUM($M787:AH787),((Input!$M$166+Input!$M$132)*$M$7)/A24taxstdlife))</f>
        <v>0</v>
      </c>
      <c r="AJ787" s="168">
        <f>IF(A24taxstdlife="n/a","n/a",IF(AJ$3&gt;(A24taxstdlife+$E787),((Input!$M$166+Input!$M$132)*$M$7)-SUM($M787:AI787),((Input!$M$166+Input!$M$132)*$M$7)/A24taxstdlife))</f>
        <v>0</v>
      </c>
      <c r="AK787" s="168">
        <f>IF(A24taxstdlife="n/a","n/a",IF(AK$3&gt;(A24taxstdlife+$E787),((Input!$M$166+Input!$M$132)*$M$7)-SUM($M787:AJ787),((Input!$M$166+Input!$M$132)*$M$7)/A24taxstdlife))</f>
        <v>0</v>
      </c>
      <c r="AL787" s="168">
        <f>IF(A24taxstdlife="n/a","n/a",IF(AL$3&gt;(A24taxstdlife+$E787),((Input!$M$166+Input!$M$132)*$M$7)-SUM($M787:AK787),((Input!$M$166+Input!$M$132)*$M$7)/A24taxstdlife))</f>
        <v>0</v>
      </c>
      <c r="AM787" s="168">
        <f>IF(A24taxstdlife="n/a","n/a",IF(AM$3&gt;(A24taxstdlife+$E787),((Input!$M$166+Input!$M$132)*$M$7)-SUM($M787:AL787),((Input!$M$166+Input!$M$132)*$M$7)/A24taxstdlife))</f>
        <v>0</v>
      </c>
      <c r="AN787" s="168">
        <f>IF(A24taxstdlife="n/a","n/a",IF(AN$3&gt;(A24taxstdlife+$E787),((Input!$M$166+Input!$M$132)*$M$7)-SUM($M787:AM787),((Input!$M$166+Input!$M$132)*$M$7)/A24taxstdlife))</f>
        <v>0</v>
      </c>
      <c r="AO787" s="168">
        <f>IF(A24taxstdlife="n/a","n/a",IF(AO$3&gt;(A24taxstdlife+$E787),((Input!$M$166+Input!$M$132)*$M$7)-SUM($M787:AN787),((Input!$M$166+Input!$M$132)*$M$7)/A24taxstdlife))</f>
        <v>0</v>
      </c>
      <c r="AP787" s="168">
        <f>IF(A24taxstdlife="n/a","n/a",IF(AP$3&gt;(A24taxstdlife+$E787),((Input!$M$166+Input!$M$132)*$M$7)-SUM($M787:AO787),((Input!$M$166+Input!$M$132)*$M$7)/A24taxstdlife))</f>
        <v>0</v>
      </c>
      <c r="AQ787" s="168">
        <f>IF(A24taxstdlife="n/a","n/a",IF(AQ$3&gt;(A24taxstdlife+$E787),((Input!$M$166+Input!$M$132)*$M$7)-SUM($M787:AP787),((Input!$M$166+Input!$M$132)*$M$7)/A24taxstdlife))</f>
        <v>0</v>
      </c>
      <c r="AR787" s="168">
        <f>IF(A24taxstdlife="n/a","n/a",IF(AR$3&gt;(A24taxstdlife+$E787),((Input!$M$166+Input!$M$132)*$M$7)-SUM($M787:AQ787),((Input!$M$166+Input!$M$132)*$M$7)/A24taxstdlife))</f>
        <v>0</v>
      </c>
      <c r="AS787" s="168">
        <f>IF(A24taxstdlife="n/a","n/a",IF(AS$3&gt;(A24taxstdlife+$E787),((Input!$M$166+Input!$M$132)*$M$7)-SUM($M787:AR787),((Input!$M$166+Input!$M$132)*$M$7)/A24taxstdlife))</f>
        <v>0</v>
      </c>
      <c r="AT787" s="168">
        <f>IF(A24taxstdlife="n/a","n/a",IF(AT$3&gt;(A24taxstdlife+$E787),((Input!$M$166+Input!$M$132)*$M$7)-SUM($M787:AS787),((Input!$M$166+Input!$M$132)*$M$7)/A24taxstdlife))</f>
        <v>0</v>
      </c>
      <c r="AU787" s="168">
        <f>IF(A24taxstdlife="n/a","n/a",IF(AU$3&gt;(A24taxstdlife+$E787),((Input!$M$166+Input!$M$132)*$M$7)-SUM($M787:AT787),((Input!$M$166+Input!$M$132)*$M$7)/A24taxstdlife))</f>
        <v>0</v>
      </c>
      <c r="AV787" s="168">
        <f>IF(A24taxstdlife="n/a","n/a",IF(AV$3&gt;(A24taxstdlife+$E787),((Input!$M$166+Input!$M$132)*$M$7)-SUM($M787:AU787),((Input!$M$166+Input!$M$132)*$M$7)/A24taxstdlife))</f>
        <v>0</v>
      </c>
      <c r="AW787" s="168">
        <f>IF(A24taxstdlife="n/a","n/a",IF(AW$3&gt;(A24taxstdlife+$E787),((Input!$M$166+Input!$M$132)*$M$7)-SUM($M787:AV787),((Input!$M$166+Input!$M$132)*$M$7)/A24taxstdlife))</f>
        <v>0</v>
      </c>
      <c r="AX787" s="168">
        <f>IF(A24taxstdlife="n/a","n/a",IF(AX$3&gt;(A24taxstdlife+$E787),((Input!$M$166+Input!$M$132)*$M$7)-SUM($M787:AW787),((Input!$M$166+Input!$M$132)*$M$7)/A24taxstdlife))</f>
        <v>0</v>
      </c>
      <c r="AY787" s="168">
        <f>IF(A24taxstdlife="n/a","n/a",IF(AY$3&gt;(A24taxstdlife+$E787),((Input!$M$166+Input!$M$132)*$M$7)-SUM($M787:AX787),((Input!$M$166+Input!$M$132)*$M$7)/A24taxstdlife))</f>
        <v>0</v>
      </c>
      <c r="AZ787" s="168">
        <f>IF(A24taxstdlife="n/a","n/a",IF(AZ$3&gt;(A24taxstdlife+$E787),((Input!$M$166+Input!$M$132)*$M$7)-SUM($M787:AY787),((Input!$M$166+Input!$M$132)*$M$7)/A24taxstdlife))</f>
        <v>0</v>
      </c>
      <c r="BA787" s="168">
        <f>IF(A24taxstdlife="n/a","n/a",IF(BA$3&gt;(A24taxstdlife+$E787),((Input!$M$166+Input!$M$132)*$M$7)-SUM($M787:AZ787),((Input!$M$166+Input!$M$132)*$M$7)/A24taxstdlife))</f>
        <v>0</v>
      </c>
      <c r="BB787" s="168">
        <f>IF(A24taxstdlife="n/a","n/a",IF(BB$3&gt;(A24taxstdlife+$E787),((Input!$M$166+Input!$M$132)*$M$7)-SUM($M787:BA787),((Input!$M$166+Input!$M$132)*$M$7)/A24taxstdlife))</f>
        <v>0</v>
      </c>
      <c r="BC787" s="168">
        <f>IF(A24taxstdlife="n/a","n/a",IF(BC$3&gt;(A24taxstdlife+$E787),((Input!$M$166+Input!$M$132)*$M$7)-SUM($M787:BB787),((Input!$M$166+Input!$M$132)*$M$7)/A24taxstdlife))</f>
        <v>0</v>
      </c>
      <c r="BD787" s="168">
        <f>IF(A24taxstdlife="n/a","n/a",IF(BD$3&gt;(A24taxstdlife+$E787),((Input!$M$166+Input!$M$132)*$M$7)-SUM($M787:BC787),((Input!$M$166+Input!$M$132)*$M$7)/A24taxstdlife))</f>
        <v>0</v>
      </c>
      <c r="BE787" s="168">
        <f>IF(A24taxstdlife="n/a","n/a",IF(BE$3&gt;(A24taxstdlife+$E787),((Input!$M$166+Input!$M$132)*$M$7)-SUM($M787:BD787),((Input!$M$166+Input!$M$132)*$M$7)/A24taxstdlife))</f>
        <v>0</v>
      </c>
      <c r="BF787" s="168">
        <f>IF(A24taxstdlife="n/a","n/a",IF(BF$3&gt;(A24taxstdlife+$E787),((Input!$M$166+Input!$M$132)*$M$7)-SUM($M787:BE787),((Input!$M$166+Input!$M$132)*$M$7)/A24taxstdlife))</f>
        <v>0</v>
      </c>
      <c r="BG787" s="168">
        <f>IF(A24taxstdlife="n/a","n/a",IF(BG$3&gt;(A24taxstdlife+$E787),((Input!$M$166+Input!$M$132)*$M$7)-SUM($M787:BF787),((Input!$M$166+Input!$M$132)*$M$7)/A24taxstdlife))</f>
        <v>0</v>
      </c>
      <c r="BH787" s="168">
        <f>IF(A24taxstdlife="n/a","n/a",IF(BH$3&gt;(A24taxstdlife+$E787),((Input!$M$166+Input!$M$132)*$M$7)-SUM($M787:BG787),((Input!$M$166+Input!$M$132)*$M$7)/A24taxstdlife))</f>
        <v>0</v>
      </c>
      <c r="BI787" s="168">
        <f>IF(A24taxstdlife="n/a","n/a",IF(BI$3&gt;(A24taxstdlife+$E787),((Input!$M$166+Input!$M$132)*$M$7)-SUM($M787:BH787),((Input!$M$166+Input!$M$132)*$M$7)/A24taxstdlife))</f>
        <v>0</v>
      </c>
      <c r="BJ787" s="20"/>
      <c r="BK787" s="20"/>
      <c r="BL787"/>
      <c r="BM787"/>
      <c r="BN787"/>
      <c r="BO787"/>
      <c r="BP787"/>
      <c r="BQ787"/>
      <c r="BR787"/>
      <c r="BS787"/>
      <c r="BT787"/>
      <c r="BU787"/>
      <c r="BV787"/>
      <c r="BW787"/>
      <c r="BX787"/>
      <c r="BY787"/>
      <c r="BZ787"/>
      <c r="CA787"/>
      <c r="CB787"/>
      <c r="CC787"/>
      <c r="CD787"/>
      <c r="CE787"/>
      <c r="CF787"/>
      <c r="CG787"/>
      <c r="CH787"/>
      <c r="CI787"/>
      <c r="CJ787"/>
      <c r="CK787"/>
      <c r="CL787"/>
      <c r="CM787"/>
      <c r="CN787"/>
      <c r="CO787"/>
      <c r="CP787"/>
      <c r="CQ787"/>
      <c r="CR787"/>
      <c r="CS787"/>
      <c r="CT787"/>
      <c r="CU787"/>
      <c r="CV787"/>
      <c r="CW787"/>
      <c r="CX787"/>
      <c r="CY787"/>
      <c r="CZ787"/>
      <c r="DA787"/>
      <c r="DB787"/>
      <c r="DC787"/>
      <c r="DD787"/>
      <c r="DE787"/>
      <c r="DF787"/>
      <c r="DG787"/>
      <c r="DH787"/>
      <c r="DI787"/>
      <c r="DJ787"/>
      <c r="DK787"/>
      <c r="DL787"/>
      <c r="DM787"/>
      <c r="DN787"/>
      <c r="DO787"/>
      <c r="DP787"/>
      <c r="DQ787"/>
      <c r="DR787"/>
      <c r="DS787"/>
      <c r="DT787"/>
      <c r="DU787"/>
      <c r="DV787"/>
      <c r="DW787"/>
      <c r="DX787"/>
      <c r="DY787"/>
      <c r="DZ787"/>
      <c r="EA787"/>
      <c r="EB787"/>
      <c r="EC787"/>
      <c r="ED787"/>
      <c r="EE787"/>
      <c r="EF787"/>
      <c r="EG787"/>
      <c r="EH787"/>
      <c r="EI787"/>
      <c r="EJ787"/>
      <c r="EK787"/>
      <c r="EL787"/>
      <c r="EM787"/>
      <c r="EN787"/>
      <c r="EO787"/>
      <c r="EP787"/>
      <c r="EQ787"/>
      <c r="ER787"/>
      <c r="ES787"/>
      <c r="ET787"/>
      <c r="EU787"/>
      <c r="EV787"/>
      <c r="EW787"/>
      <c r="EX787"/>
      <c r="EY787"/>
      <c r="EZ787"/>
      <c r="FA787"/>
      <c r="FB787"/>
      <c r="FC787"/>
      <c r="FD787"/>
      <c r="FE787"/>
      <c r="FF787"/>
      <c r="FG787"/>
      <c r="FH787"/>
      <c r="FI787"/>
      <c r="FJ787"/>
      <c r="FK787"/>
      <c r="FL787"/>
      <c r="FM787"/>
      <c r="FN787"/>
      <c r="FO787"/>
      <c r="FP787"/>
      <c r="FQ787"/>
      <c r="FR787"/>
      <c r="FS787"/>
      <c r="FT787"/>
      <c r="FU787"/>
      <c r="FV787"/>
      <c r="FW787"/>
      <c r="FX787"/>
      <c r="FY787"/>
      <c r="FZ787"/>
      <c r="GA787"/>
      <c r="GB787"/>
      <c r="GC787"/>
      <c r="GD787"/>
      <c r="GE787"/>
      <c r="GF787"/>
      <c r="GG787"/>
      <c r="GH787"/>
      <c r="GI787"/>
      <c r="GJ787"/>
      <c r="GK787"/>
      <c r="GL787"/>
      <c r="GM787"/>
      <c r="GN787"/>
      <c r="GO787"/>
      <c r="GP787"/>
      <c r="GQ787"/>
      <c r="GR787"/>
      <c r="GS787"/>
      <c r="GT787"/>
      <c r="GU787"/>
      <c r="GV787"/>
      <c r="GW787"/>
      <c r="GX787"/>
      <c r="GY787"/>
      <c r="GZ787"/>
      <c r="HA787"/>
      <c r="HB787"/>
      <c r="HC787"/>
      <c r="HD787"/>
      <c r="HE787"/>
      <c r="HF787"/>
      <c r="HG787"/>
      <c r="HH787"/>
      <c r="HI787"/>
      <c r="HJ787"/>
      <c r="HK787"/>
      <c r="HL787"/>
      <c r="HM787"/>
      <c r="HN787"/>
      <c r="HO787"/>
      <c r="HP787"/>
      <c r="HQ787"/>
      <c r="HR787"/>
      <c r="HS787"/>
      <c r="HT787"/>
      <c r="HU787"/>
      <c r="HV787"/>
      <c r="HW787"/>
      <c r="HX787"/>
      <c r="HY787"/>
      <c r="HZ787"/>
      <c r="IA787"/>
      <c r="IB787"/>
      <c r="IC787"/>
      <c r="ID787"/>
      <c r="IE787"/>
      <c r="IF787"/>
      <c r="IG787"/>
      <c r="IH787"/>
      <c r="II787"/>
      <c r="IJ787"/>
      <c r="IK787"/>
      <c r="IL787"/>
      <c r="IM787"/>
      <c r="IN787"/>
      <c r="IO787"/>
      <c r="IP787"/>
      <c r="IQ787"/>
      <c r="IR787"/>
      <c r="IS787"/>
      <c r="IT787"/>
      <c r="IU787"/>
      <c r="IV787"/>
    </row>
    <row r="788" spans="1:256" s="5" customFormat="1" hidden="1" outlineLevel="2">
      <c r="A788" s="20"/>
      <c r="B788" s="20"/>
      <c r="C788" s="38"/>
      <c r="D788" s="641"/>
      <c r="E788" s="287">
        <v>8</v>
      </c>
      <c r="F788" s="40"/>
      <c r="G788" s="313"/>
      <c r="H788" s="315"/>
      <c r="I788" s="315"/>
      <c r="J788" s="315"/>
      <c r="K788" s="315"/>
      <c r="L788" s="315"/>
      <c r="M788" s="315"/>
      <c r="N788" s="314"/>
      <c r="O788" s="168">
        <f>IF(A24taxstdlife="n/a","n/a",IF(O$3&gt;(A24taxstdlife+$E788),((Input!$N$166+Input!$N$132)*$N$7)-SUM($N788:N788),((Input!$N$166+Input!$N$132)*$N$7)/A24taxstdlife))</f>
        <v>0</v>
      </c>
      <c r="P788" s="168">
        <f>IF(A24taxstdlife="n/a","n/a",IF(P$3&gt;(A24taxstdlife+$E788),((Input!$N$166+Input!$N$132)*$N$7)-SUM($N788:O788),((Input!$N$166+Input!$N$132)*$N$7)/A24taxstdlife))</f>
        <v>0</v>
      </c>
      <c r="Q788" s="168">
        <f>IF(A24taxstdlife="n/a","n/a",IF(Q$3&gt;(A24taxstdlife+$E788),((Input!$N$166+Input!$N$132)*$N$7)-SUM($N788:P788),((Input!$N$166+Input!$N$132)*$N$7)/A24taxstdlife))</f>
        <v>0</v>
      </c>
      <c r="R788" s="168">
        <f>IF(A24taxstdlife="n/a","n/a",IF(R$3&gt;(A24taxstdlife+$E788),((Input!$N$166+Input!$N$132)*$N$7)-SUM($N788:Q788),((Input!$N$166+Input!$N$132)*$N$7)/A24taxstdlife))</f>
        <v>0</v>
      </c>
      <c r="S788" s="168">
        <f>IF(A24taxstdlife="n/a","n/a",IF(S$3&gt;(A24taxstdlife+$E788),((Input!$N$166+Input!$N$132)*$N$7)-SUM($N788:R788),((Input!$N$166+Input!$N$132)*$N$7)/A24taxstdlife))</f>
        <v>0</v>
      </c>
      <c r="T788" s="168">
        <f>IF(A24taxstdlife="n/a","n/a",IF(T$3&gt;(A24taxstdlife+$E788),((Input!$N$166+Input!$N$132)*$N$7)-SUM($N788:S788),((Input!$N$166+Input!$N$132)*$N$7)/A24taxstdlife))</f>
        <v>0</v>
      </c>
      <c r="U788" s="168">
        <f>IF(A24taxstdlife="n/a","n/a",IF(U$3&gt;(A24taxstdlife+$E788),((Input!$N$166+Input!$N$132)*$N$7)-SUM($N788:T788),((Input!$N$166+Input!$N$132)*$N$7)/A24taxstdlife))</f>
        <v>0</v>
      </c>
      <c r="V788" s="168">
        <f>IF(A24taxstdlife="n/a","n/a",IF(V$3&gt;(A24taxstdlife+$E788),((Input!$N$166+Input!$N$132)*$N$7)-SUM($N788:U788),((Input!$N$166+Input!$N$132)*$N$7)/A24taxstdlife))</f>
        <v>0</v>
      </c>
      <c r="W788" s="168">
        <f>IF(A24taxstdlife="n/a","n/a",IF(W$3&gt;(A24taxstdlife+$E788),((Input!$N$166+Input!$N$132)*$N$7)-SUM($N788:V788),((Input!$N$166+Input!$N$132)*$N$7)/A24taxstdlife))</f>
        <v>0</v>
      </c>
      <c r="X788" s="168">
        <f>IF(A24taxstdlife="n/a","n/a",IF(X$3&gt;(A24taxstdlife+$E788),((Input!$N$166+Input!$N$132)*$N$7)-SUM($N788:W788),((Input!$N$166+Input!$N$132)*$N$7)/A24taxstdlife))</f>
        <v>0</v>
      </c>
      <c r="Y788" s="168">
        <f>IF(A24taxstdlife="n/a","n/a",IF(Y$3&gt;(A24taxstdlife+$E788),((Input!$N$166+Input!$N$132)*$N$7)-SUM($N788:X788),((Input!$N$166+Input!$N$132)*$N$7)/A24taxstdlife))</f>
        <v>0</v>
      </c>
      <c r="Z788" s="168">
        <f>IF(A24taxstdlife="n/a","n/a",IF(Z$3&gt;(A24taxstdlife+$E788),((Input!$N$166+Input!$N$132)*$N$7)-SUM($N788:Y788),((Input!$N$166+Input!$N$132)*$N$7)/A24taxstdlife))</f>
        <v>0</v>
      </c>
      <c r="AA788" s="168">
        <f>IF(A24taxstdlife="n/a","n/a",IF(AA$3&gt;(A24taxstdlife+$E788),((Input!$N$166+Input!$N$132)*$N$7)-SUM($N788:Z788),((Input!$N$166+Input!$N$132)*$N$7)/A24taxstdlife))</f>
        <v>0</v>
      </c>
      <c r="AB788" s="168">
        <f>IF(A24taxstdlife="n/a","n/a",IF(AB$3&gt;(A24taxstdlife+$E788),((Input!$N$166+Input!$N$132)*$N$7)-SUM($N788:AA788),((Input!$N$166+Input!$N$132)*$N$7)/A24taxstdlife))</f>
        <v>0</v>
      </c>
      <c r="AC788" s="168">
        <f>IF(A24taxstdlife="n/a","n/a",IF(AC$3&gt;(A24taxstdlife+$E788),((Input!$N$166+Input!$N$132)*$N$7)-SUM($N788:AB788),((Input!$N$166+Input!$N$132)*$N$7)/A24taxstdlife))</f>
        <v>0</v>
      </c>
      <c r="AD788" s="168">
        <f>IF(A24taxstdlife="n/a","n/a",IF(AD$3&gt;(A24taxstdlife+$E788),((Input!$N$166+Input!$N$132)*$N$7)-SUM($N788:AC788),((Input!$N$166+Input!$N$132)*$N$7)/A24taxstdlife))</f>
        <v>0</v>
      </c>
      <c r="AE788" s="168">
        <f>IF(A24taxstdlife="n/a","n/a",IF(AE$3&gt;(A24taxstdlife+$E788),((Input!$N$166+Input!$N$132)*$N$7)-SUM($N788:AD788),((Input!$N$166+Input!$N$132)*$N$7)/A24taxstdlife))</f>
        <v>0</v>
      </c>
      <c r="AF788" s="168">
        <f>IF(A24taxstdlife="n/a","n/a",IF(AF$3&gt;(A24taxstdlife+$E788),((Input!$N$166+Input!$N$132)*$N$7)-SUM($N788:AE788),((Input!$N$166+Input!$N$132)*$N$7)/A24taxstdlife))</f>
        <v>0</v>
      </c>
      <c r="AG788" s="168">
        <f>IF(A24taxstdlife="n/a","n/a",IF(AG$3&gt;(A24taxstdlife+$E788),((Input!$N$166+Input!$N$132)*$N$7)-SUM($N788:AF788),((Input!$N$166+Input!$N$132)*$N$7)/A24taxstdlife))</f>
        <v>0</v>
      </c>
      <c r="AH788" s="168">
        <f>IF(A24taxstdlife="n/a","n/a",IF(AH$3&gt;(A24taxstdlife+$E788),((Input!$N$166+Input!$N$132)*$N$7)-SUM($N788:AG788),((Input!$N$166+Input!$N$132)*$N$7)/A24taxstdlife))</f>
        <v>0</v>
      </c>
      <c r="AI788" s="168">
        <f>IF(A24taxstdlife="n/a","n/a",IF(AI$3&gt;(A24taxstdlife+$E788),((Input!$N$166+Input!$N$132)*$N$7)-SUM($N788:AH788),((Input!$N$166+Input!$N$132)*$N$7)/A24taxstdlife))</f>
        <v>0</v>
      </c>
      <c r="AJ788" s="168">
        <f>IF(A24taxstdlife="n/a","n/a",IF(AJ$3&gt;(A24taxstdlife+$E788),((Input!$N$166+Input!$N$132)*$N$7)-SUM($N788:AI788),((Input!$N$166+Input!$N$132)*$N$7)/A24taxstdlife))</f>
        <v>0</v>
      </c>
      <c r="AK788" s="168">
        <f>IF(A24taxstdlife="n/a","n/a",IF(AK$3&gt;(A24taxstdlife+$E788),((Input!$N$166+Input!$N$132)*$N$7)-SUM($N788:AJ788),((Input!$N$166+Input!$N$132)*$N$7)/A24taxstdlife))</f>
        <v>0</v>
      </c>
      <c r="AL788" s="168">
        <f>IF(A24taxstdlife="n/a","n/a",IF(AL$3&gt;(A24taxstdlife+$E788),((Input!$N$166+Input!$N$132)*$N$7)-SUM($N788:AK788),((Input!$N$166+Input!$N$132)*$N$7)/A24taxstdlife))</f>
        <v>0</v>
      </c>
      <c r="AM788" s="168">
        <f>IF(A24taxstdlife="n/a","n/a",IF(AM$3&gt;(A24taxstdlife+$E788),((Input!$N$166+Input!$N$132)*$N$7)-SUM($N788:AL788),((Input!$N$166+Input!$N$132)*$N$7)/A24taxstdlife))</f>
        <v>0</v>
      </c>
      <c r="AN788" s="168">
        <f>IF(A24taxstdlife="n/a","n/a",IF(AN$3&gt;(A24taxstdlife+$E788),((Input!$N$166+Input!$N$132)*$N$7)-SUM($N788:AM788),((Input!$N$166+Input!$N$132)*$N$7)/A24taxstdlife))</f>
        <v>0</v>
      </c>
      <c r="AO788" s="168">
        <f>IF(A24taxstdlife="n/a","n/a",IF(AO$3&gt;(A24taxstdlife+$E788),((Input!$N$166+Input!$N$132)*$N$7)-SUM($N788:AN788),((Input!$N$166+Input!$N$132)*$N$7)/A24taxstdlife))</f>
        <v>0</v>
      </c>
      <c r="AP788" s="168">
        <f>IF(A24taxstdlife="n/a","n/a",IF(AP$3&gt;(A24taxstdlife+$E788),((Input!$N$166+Input!$N$132)*$N$7)-SUM($N788:AO788),((Input!$N$166+Input!$N$132)*$N$7)/A24taxstdlife))</f>
        <v>0</v>
      </c>
      <c r="AQ788" s="168">
        <f>IF(A24taxstdlife="n/a","n/a",IF(AQ$3&gt;(A24taxstdlife+$E788),((Input!$N$166+Input!$N$132)*$N$7)-SUM($N788:AP788),((Input!$N$166+Input!$N$132)*$N$7)/A24taxstdlife))</f>
        <v>0</v>
      </c>
      <c r="AR788" s="168">
        <f>IF(A24taxstdlife="n/a","n/a",IF(AR$3&gt;(A24taxstdlife+$E788),((Input!$N$166+Input!$N$132)*$N$7)-SUM($N788:AQ788),((Input!$N$166+Input!$N$132)*$N$7)/A24taxstdlife))</f>
        <v>0</v>
      </c>
      <c r="AS788" s="168">
        <f>IF(A24taxstdlife="n/a","n/a",IF(AS$3&gt;(A24taxstdlife+$E788),((Input!$N$166+Input!$N$132)*$N$7)-SUM($N788:AR788),((Input!$N$166+Input!$N$132)*$N$7)/A24taxstdlife))</f>
        <v>0</v>
      </c>
      <c r="AT788" s="168">
        <f>IF(A24taxstdlife="n/a","n/a",IF(AT$3&gt;(A24taxstdlife+$E788),((Input!$N$166+Input!$N$132)*$N$7)-SUM($N788:AS788),((Input!$N$166+Input!$N$132)*$N$7)/A24taxstdlife))</f>
        <v>0</v>
      </c>
      <c r="AU788" s="168">
        <f>IF(A24taxstdlife="n/a","n/a",IF(AU$3&gt;(A24taxstdlife+$E788),((Input!$N$166+Input!$N$132)*$N$7)-SUM($N788:AT788),((Input!$N$166+Input!$N$132)*$N$7)/A24taxstdlife))</f>
        <v>0</v>
      </c>
      <c r="AV788" s="168">
        <f>IF(A24taxstdlife="n/a","n/a",IF(AV$3&gt;(A24taxstdlife+$E788),((Input!$N$166+Input!$N$132)*$N$7)-SUM($N788:AU788),((Input!$N$166+Input!$N$132)*$N$7)/A24taxstdlife))</f>
        <v>0</v>
      </c>
      <c r="AW788" s="168">
        <f>IF(A24taxstdlife="n/a","n/a",IF(AW$3&gt;(A24taxstdlife+$E788),((Input!$N$166+Input!$N$132)*$N$7)-SUM($N788:AV788),((Input!$N$166+Input!$N$132)*$N$7)/A24taxstdlife))</f>
        <v>0</v>
      </c>
      <c r="AX788" s="168">
        <f>IF(A24taxstdlife="n/a","n/a",IF(AX$3&gt;(A24taxstdlife+$E788),((Input!$N$166+Input!$N$132)*$N$7)-SUM($N788:AW788),((Input!$N$166+Input!$N$132)*$N$7)/A24taxstdlife))</f>
        <v>0</v>
      </c>
      <c r="AY788" s="168">
        <f>IF(A24taxstdlife="n/a","n/a",IF(AY$3&gt;(A24taxstdlife+$E788),((Input!$N$166+Input!$N$132)*$N$7)-SUM($N788:AX788),((Input!$N$166+Input!$N$132)*$N$7)/A24taxstdlife))</f>
        <v>0</v>
      </c>
      <c r="AZ788" s="168">
        <f>IF(A24taxstdlife="n/a","n/a",IF(AZ$3&gt;(A24taxstdlife+$E788),((Input!$N$166+Input!$N$132)*$N$7)-SUM($N788:AY788),((Input!$N$166+Input!$N$132)*$N$7)/A24taxstdlife))</f>
        <v>0</v>
      </c>
      <c r="BA788" s="168">
        <f>IF(A24taxstdlife="n/a","n/a",IF(BA$3&gt;(A24taxstdlife+$E788),((Input!$N$166+Input!$N$132)*$N$7)-SUM($N788:AZ788),((Input!$N$166+Input!$N$132)*$N$7)/A24taxstdlife))</f>
        <v>0</v>
      </c>
      <c r="BB788" s="168">
        <f>IF(A24taxstdlife="n/a","n/a",IF(BB$3&gt;(A24taxstdlife+$E788),((Input!$N$166+Input!$N$132)*$N$7)-SUM($N788:BA788),((Input!$N$166+Input!$N$132)*$N$7)/A24taxstdlife))</f>
        <v>0</v>
      </c>
      <c r="BC788" s="168">
        <f>IF(A24taxstdlife="n/a","n/a",IF(BC$3&gt;(A24taxstdlife+$E788),((Input!$N$166+Input!$N$132)*$N$7)-SUM($N788:BB788),((Input!$N$166+Input!$N$132)*$N$7)/A24taxstdlife))</f>
        <v>0</v>
      </c>
      <c r="BD788" s="168">
        <f>IF(A24taxstdlife="n/a","n/a",IF(BD$3&gt;(A24taxstdlife+$E788),((Input!$N$166+Input!$N$132)*$N$7)-SUM($N788:BC788),((Input!$N$166+Input!$N$132)*$N$7)/A24taxstdlife))</f>
        <v>0</v>
      </c>
      <c r="BE788" s="168">
        <f>IF(A24taxstdlife="n/a","n/a",IF(BE$3&gt;(A24taxstdlife+$E788),((Input!$N$166+Input!$N$132)*$N$7)-SUM($N788:BD788),((Input!$N$166+Input!$N$132)*$N$7)/A24taxstdlife))</f>
        <v>0</v>
      </c>
      <c r="BF788" s="168">
        <f>IF(A24taxstdlife="n/a","n/a",IF(BF$3&gt;(A24taxstdlife+$E788),((Input!$N$166+Input!$N$132)*$N$7)-SUM($N788:BE788),((Input!$N$166+Input!$N$132)*$N$7)/A24taxstdlife))</f>
        <v>0</v>
      </c>
      <c r="BG788" s="168">
        <f>IF(A24taxstdlife="n/a","n/a",IF(BG$3&gt;(A24taxstdlife+$E788),((Input!$N$166+Input!$N$132)*$N$7)-SUM($N788:BF788),((Input!$N$166+Input!$N$132)*$N$7)/A24taxstdlife))</f>
        <v>0</v>
      </c>
      <c r="BH788" s="168">
        <f>IF(A24taxstdlife="n/a","n/a",IF(BH$3&gt;(A24taxstdlife+$E788),((Input!$N$166+Input!$N$132)*$N$7)-SUM($N788:BG788),((Input!$N$166+Input!$N$132)*$N$7)/A24taxstdlife))</f>
        <v>0</v>
      </c>
      <c r="BI788" s="168">
        <f>IF(A24taxstdlife="n/a","n/a",IF(BI$3&gt;(A24taxstdlife+$E788),((Input!$N$166+Input!$N$132)*$N$7)-SUM($N788:BH788),((Input!$N$166+Input!$N$132)*$N$7)/A24taxstdlife))</f>
        <v>0</v>
      </c>
      <c r="BJ788" s="20"/>
      <c r="BK788" s="20"/>
      <c r="BL788"/>
      <c r="BM788"/>
      <c r="BN788"/>
      <c r="BO788"/>
      <c r="BP788"/>
      <c r="BQ788"/>
      <c r="BR788"/>
      <c r="BS788"/>
      <c r="BT788"/>
      <c r="BU788"/>
      <c r="BV788"/>
      <c r="BW788"/>
      <c r="BX788"/>
      <c r="BY788"/>
      <c r="BZ788"/>
      <c r="CA788"/>
      <c r="CB788"/>
      <c r="CC788"/>
      <c r="CD788"/>
      <c r="CE788"/>
      <c r="CF788"/>
      <c r="CG788"/>
      <c r="CH788"/>
      <c r="CI788"/>
      <c r="CJ788"/>
      <c r="CK788"/>
      <c r="CL788"/>
      <c r="CM788"/>
      <c r="CN788"/>
      <c r="CO788"/>
      <c r="CP788"/>
      <c r="CQ788"/>
      <c r="CR788"/>
      <c r="CS788"/>
      <c r="CT788"/>
      <c r="CU788"/>
      <c r="CV788"/>
      <c r="CW788"/>
      <c r="CX788"/>
      <c r="CY788"/>
      <c r="CZ788"/>
      <c r="DA788"/>
      <c r="DB788"/>
      <c r="DC788"/>
      <c r="DD788"/>
      <c r="DE788"/>
      <c r="DF788"/>
      <c r="DG788"/>
      <c r="DH788"/>
      <c r="DI788"/>
      <c r="DJ788"/>
      <c r="DK788"/>
      <c r="DL788"/>
      <c r="DM788"/>
      <c r="DN788"/>
      <c r="DO788"/>
      <c r="DP788"/>
      <c r="DQ788"/>
      <c r="DR788"/>
      <c r="DS788"/>
      <c r="DT788"/>
      <c r="DU788"/>
      <c r="DV788"/>
      <c r="DW788"/>
      <c r="DX788"/>
      <c r="DY788"/>
      <c r="DZ788"/>
      <c r="EA788"/>
      <c r="EB788"/>
      <c r="EC788"/>
      <c r="ED788"/>
      <c r="EE788"/>
      <c r="EF788"/>
      <c r="EG788"/>
      <c r="EH788"/>
      <c r="EI788"/>
      <c r="EJ788"/>
      <c r="EK788"/>
      <c r="EL788"/>
      <c r="EM788"/>
      <c r="EN788"/>
      <c r="EO788"/>
      <c r="EP788"/>
      <c r="EQ788"/>
      <c r="ER788"/>
      <c r="ES788"/>
      <c r="ET788"/>
      <c r="EU788"/>
      <c r="EV788"/>
      <c r="EW788"/>
      <c r="EX788"/>
      <c r="EY788"/>
      <c r="EZ788"/>
      <c r="FA788"/>
      <c r="FB788"/>
      <c r="FC788"/>
      <c r="FD788"/>
      <c r="FE788"/>
      <c r="FF788"/>
      <c r="FG788"/>
      <c r="FH788"/>
      <c r="FI788"/>
      <c r="FJ788"/>
      <c r="FK788"/>
      <c r="FL788"/>
      <c r="FM788"/>
      <c r="FN788"/>
      <c r="FO788"/>
      <c r="FP788"/>
      <c r="FQ788"/>
      <c r="FR788"/>
      <c r="FS788"/>
      <c r="FT788"/>
      <c r="FU788"/>
      <c r="FV788"/>
      <c r="FW788"/>
      <c r="FX788"/>
      <c r="FY788"/>
      <c r="FZ788"/>
      <c r="GA788"/>
      <c r="GB788"/>
      <c r="GC788"/>
      <c r="GD788"/>
      <c r="GE788"/>
      <c r="GF788"/>
      <c r="GG788"/>
      <c r="GH788"/>
      <c r="GI788"/>
      <c r="GJ788"/>
      <c r="GK788"/>
      <c r="GL788"/>
      <c r="GM788"/>
      <c r="GN788"/>
      <c r="GO788"/>
      <c r="GP788"/>
      <c r="GQ788"/>
      <c r="GR788"/>
      <c r="GS788"/>
      <c r="GT788"/>
      <c r="GU788"/>
      <c r="GV788"/>
      <c r="GW788"/>
      <c r="GX788"/>
      <c r="GY788"/>
      <c r="GZ788"/>
      <c r="HA788"/>
      <c r="HB788"/>
      <c r="HC788"/>
      <c r="HD788"/>
      <c r="HE788"/>
      <c r="HF788"/>
      <c r="HG788"/>
      <c r="HH788"/>
      <c r="HI788"/>
      <c r="HJ788"/>
      <c r="HK788"/>
      <c r="HL788"/>
      <c r="HM788"/>
      <c r="HN788"/>
      <c r="HO788"/>
      <c r="HP788"/>
      <c r="HQ788"/>
      <c r="HR788"/>
      <c r="HS788"/>
      <c r="HT788"/>
      <c r="HU788"/>
      <c r="HV788"/>
      <c r="HW788"/>
      <c r="HX788"/>
      <c r="HY788"/>
      <c r="HZ788"/>
      <c r="IA788"/>
      <c r="IB788"/>
      <c r="IC788"/>
      <c r="ID788"/>
      <c r="IE788"/>
      <c r="IF788"/>
      <c r="IG788"/>
      <c r="IH788"/>
      <c r="II788"/>
      <c r="IJ788"/>
      <c r="IK788"/>
      <c r="IL788"/>
      <c r="IM788"/>
      <c r="IN788"/>
      <c r="IO788"/>
      <c r="IP788"/>
      <c r="IQ788"/>
      <c r="IR788"/>
      <c r="IS788"/>
      <c r="IT788"/>
      <c r="IU788"/>
      <c r="IV788"/>
    </row>
    <row r="789" spans="1:256" s="5" customFormat="1" hidden="1" outlineLevel="2">
      <c r="A789" s="20"/>
      <c r="B789" s="20"/>
      <c r="C789" s="38"/>
      <c r="D789" s="641"/>
      <c r="E789" s="287">
        <v>9</v>
      </c>
      <c r="F789" s="40"/>
      <c r="G789" s="313"/>
      <c r="H789" s="315"/>
      <c r="I789" s="315"/>
      <c r="J789" s="315"/>
      <c r="K789" s="315"/>
      <c r="L789" s="315"/>
      <c r="M789" s="315"/>
      <c r="N789" s="315"/>
      <c r="O789" s="314"/>
      <c r="P789" s="168">
        <f>IF(A24taxstdlife="n/a","n/a",IF(P$3&gt;(A24taxstdlife+$E789),((Input!$O$166+Input!$O$132)*$O$7)-SUM($O789:O789),((Input!$O$166+Input!$O$132)*$O$7)/A24taxstdlife))</f>
        <v>0</v>
      </c>
      <c r="Q789" s="168">
        <f>IF(A24taxstdlife="n/a","n/a",IF(Q$3&gt;(A24taxstdlife+$E789),((Input!$O$166+Input!$O$132)*$O$7)-SUM($O789:P789),((Input!$O$166+Input!$O$132)*$O$7)/A24taxstdlife))</f>
        <v>0</v>
      </c>
      <c r="R789" s="168">
        <f>IF(A24taxstdlife="n/a","n/a",IF(R$3&gt;(A24taxstdlife+$E789),((Input!$O$166+Input!$O$132)*$O$7)-SUM($O789:Q789),((Input!$O$166+Input!$O$132)*$O$7)/A24taxstdlife))</f>
        <v>0</v>
      </c>
      <c r="S789" s="168">
        <f>IF(A24taxstdlife="n/a","n/a",IF(S$3&gt;(A24taxstdlife+$E789),((Input!$O$166+Input!$O$132)*$O$7)-SUM($O789:R789),((Input!$O$166+Input!$O$132)*$O$7)/A24taxstdlife))</f>
        <v>0</v>
      </c>
      <c r="T789" s="168">
        <f>IF(A24taxstdlife="n/a","n/a",IF(T$3&gt;(A24taxstdlife+$E789),((Input!$O$166+Input!$O$132)*$O$7)-SUM($O789:S789),((Input!$O$166+Input!$O$132)*$O$7)/A24taxstdlife))</f>
        <v>0</v>
      </c>
      <c r="U789" s="168">
        <f>IF(A24taxstdlife="n/a","n/a",IF(U$3&gt;(A24taxstdlife+$E789),((Input!$O$166+Input!$O$132)*$O$7)-SUM($O789:T789),((Input!$O$166+Input!$O$132)*$O$7)/A24taxstdlife))</f>
        <v>0</v>
      </c>
      <c r="V789" s="168">
        <f>IF(A24taxstdlife="n/a","n/a",IF(V$3&gt;(A24taxstdlife+$E789),((Input!$O$166+Input!$O$132)*$O$7)-SUM($O789:U789),((Input!$O$166+Input!$O$132)*$O$7)/A24taxstdlife))</f>
        <v>0</v>
      </c>
      <c r="W789" s="168">
        <f>IF(A24taxstdlife="n/a","n/a",IF(W$3&gt;(A24taxstdlife+$E789),((Input!$O$166+Input!$O$132)*$O$7)-SUM($O789:V789),((Input!$O$166+Input!$O$132)*$O$7)/A24taxstdlife))</f>
        <v>0</v>
      </c>
      <c r="X789" s="168">
        <f>IF(A24taxstdlife="n/a","n/a",IF(X$3&gt;(A24taxstdlife+$E789),((Input!$O$166+Input!$O$132)*$O$7)-SUM($O789:W789),((Input!$O$166+Input!$O$132)*$O$7)/A24taxstdlife))</f>
        <v>0</v>
      </c>
      <c r="Y789" s="168">
        <f>IF(A24taxstdlife="n/a","n/a",IF(Y$3&gt;(A24taxstdlife+$E789),((Input!$O$166+Input!$O$132)*$O$7)-SUM($O789:X789),((Input!$O$166+Input!$O$132)*$O$7)/A24taxstdlife))</f>
        <v>0</v>
      </c>
      <c r="Z789" s="168">
        <f>IF(A24taxstdlife="n/a","n/a",IF(Z$3&gt;(A24taxstdlife+$E789),((Input!$O$166+Input!$O$132)*$O$7)-SUM($O789:Y789),((Input!$O$166+Input!$O$132)*$O$7)/A24taxstdlife))</f>
        <v>0</v>
      </c>
      <c r="AA789" s="168">
        <f>IF(A24taxstdlife="n/a","n/a",IF(AA$3&gt;(A24taxstdlife+$E789),((Input!$O$166+Input!$O$132)*$O$7)-SUM($O789:Z789),((Input!$O$166+Input!$O$132)*$O$7)/A24taxstdlife))</f>
        <v>0</v>
      </c>
      <c r="AB789" s="168">
        <f>IF(A24taxstdlife="n/a","n/a",IF(AB$3&gt;(A24taxstdlife+$E789),((Input!$O$166+Input!$O$132)*$O$7)-SUM($O789:AA789),((Input!$O$166+Input!$O$132)*$O$7)/A24taxstdlife))</f>
        <v>0</v>
      </c>
      <c r="AC789" s="168">
        <f>IF(A24taxstdlife="n/a","n/a",IF(AC$3&gt;(A24taxstdlife+$E789),((Input!$O$166+Input!$O$132)*$O$7)-SUM($O789:AB789),((Input!$O$166+Input!$O$132)*$O$7)/A24taxstdlife))</f>
        <v>0</v>
      </c>
      <c r="AD789" s="168">
        <f>IF(A24taxstdlife="n/a","n/a",IF(AD$3&gt;(A24taxstdlife+$E789),((Input!$O$166+Input!$O$132)*$O$7)-SUM($O789:AC789),((Input!$O$166+Input!$O$132)*$O$7)/A24taxstdlife))</f>
        <v>0</v>
      </c>
      <c r="AE789" s="168">
        <f>IF(A24taxstdlife="n/a","n/a",IF(AE$3&gt;(A24taxstdlife+$E789),((Input!$O$166+Input!$O$132)*$O$7)-SUM($O789:AD789),((Input!$O$166+Input!$O$132)*$O$7)/A24taxstdlife))</f>
        <v>0</v>
      </c>
      <c r="AF789" s="168">
        <f>IF(A24taxstdlife="n/a","n/a",IF(AF$3&gt;(A24taxstdlife+$E789),((Input!$O$166+Input!$O$132)*$O$7)-SUM($O789:AE789),((Input!$O$166+Input!$O$132)*$O$7)/A24taxstdlife))</f>
        <v>0</v>
      </c>
      <c r="AG789" s="168">
        <f>IF(A24taxstdlife="n/a","n/a",IF(AG$3&gt;(A24taxstdlife+$E789),((Input!$O$166+Input!$O$132)*$O$7)-SUM($O789:AF789),((Input!$O$166+Input!$O$132)*$O$7)/A24taxstdlife))</f>
        <v>0</v>
      </c>
      <c r="AH789" s="168">
        <f>IF(A24taxstdlife="n/a","n/a",IF(AH$3&gt;(A24taxstdlife+$E789),((Input!$O$166+Input!$O$132)*$O$7)-SUM($O789:AG789),((Input!$O$166+Input!$O$132)*$O$7)/A24taxstdlife))</f>
        <v>0</v>
      </c>
      <c r="AI789" s="168">
        <f>IF(A24taxstdlife="n/a","n/a",IF(AI$3&gt;(A24taxstdlife+$E789),((Input!$O$166+Input!$O$132)*$O$7)-SUM($O789:AH789),((Input!$O$166+Input!$O$132)*$O$7)/A24taxstdlife))</f>
        <v>0</v>
      </c>
      <c r="AJ789" s="168">
        <f>IF(A24taxstdlife="n/a","n/a",IF(AJ$3&gt;(A24taxstdlife+$E789),((Input!$O$166+Input!$O$132)*$O$7)-SUM($O789:AI789),((Input!$O$166+Input!$O$132)*$O$7)/A24taxstdlife))</f>
        <v>0</v>
      </c>
      <c r="AK789" s="168">
        <f>IF(A24taxstdlife="n/a","n/a",IF(AK$3&gt;(A24taxstdlife+$E789),((Input!$O$166+Input!$O$132)*$O$7)-SUM($O789:AJ789),((Input!$O$166+Input!$O$132)*$O$7)/A24taxstdlife))</f>
        <v>0</v>
      </c>
      <c r="AL789" s="168">
        <f>IF(A24taxstdlife="n/a","n/a",IF(AL$3&gt;(A24taxstdlife+$E789),((Input!$O$166+Input!$O$132)*$O$7)-SUM($O789:AK789),((Input!$O$166+Input!$O$132)*$O$7)/A24taxstdlife))</f>
        <v>0</v>
      </c>
      <c r="AM789" s="168">
        <f>IF(A24taxstdlife="n/a","n/a",IF(AM$3&gt;(A24taxstdlife+$E789),((Input!$O$166+Input!$O$132)*$O$7)-SUM($O789:AL789),((Input!$O$166+Input!$O$132)*$O$7)/A24taxstdlife))</f>
        <v>0</v>
      </c>
      <c r="AN789" s="168">
        <f>IF(A24taxstdlife="n/a","n/a",IF(AN$3&gt;(A24taxstdlife+$E789),((Input!$O$166+Input!$O$132)*$O$7)-SUM($O789:AM789),((Input!$O$166+Input!$O$132)*$O$7)/A24taxstdlife))</f>
        <v>0</v>
      </c>
      <c r="AO789" s="168">
        <f>IF(A24taxstdlife="n/a","n/a",IF(AO$3&gt;(A24taxstdlife+$E789),((Input!$O$166+Input!$O$132)*$O$7)-SUM($O789:AN789),((Input!$O$166+Input!$O$132)*$O$7)/A24taxstdlife))</f>
        <v>0</v>
      </c>
      <c r="AP789" s="168">
        <f>IF(A24taxstdlife="n/a","n/a",IF(AP$3&gt;(A24taxstdlife+$E789),((Input!$O$166+Input!$O$132)*$O$7)-SUM($O789:AO789),((Input!$O$166+Input!$O$132)*$O$7)/A24taxstdlife))</f>
        <v>0</v>
      </c>
      <c r="AQ789" s="168">
        <f>IF(A24taxstdlife="n/a","n/a",IF(AQ$3&gt;(A24taxstdlife+$E789),((Input!$O$166+Input!$O$132)*$O$7)-SUM($O789:AP789),((Input!$O$166+Input!$O$132)*$O$7)/A24taxstdlife))</f>
        <v>0</v>
      </c>
      <c r="AR789" s="168">
        <f>IF(A24taxstdlife="n/a","n/a",IF(AR$3&gt;(A24taxstdlife+$E789),((Input!$O$166+Input!$O$132)*$O$7)-SUM($O789:AQ789),((Input!$O$166+Input!$O$132)*$O$7)/A24taxstdlife))</f>
        <v>0</v>
      </c>
      <c r="AS789" s="168">
        <f>IF(A24taxstdlife="n/a","n/a",IF(AS$3&gt;(A24taxstdlife+$E789),((Input!$O$166+Input!$O$132)*$O$7)-SUM($O789:AR789),((Input!$O$166+Input!$O$132)*$O$7)/A24taxstdlife))</f>
        <v>0</v>
      </c>
      <c r="AT789" s="168">
        <f>IF(A24taxstdlife="n/a","n/a",IF(AT$3&gt;(A24taxstdlife+$E789),((Input!$O$166+Input!$O$132)*$O$7)-SUM($O789:AS789),((Input!$O$166+Input!$O$132)*$O$7)/A24taxstdlife))</f>
        <v>0</v>
      </c>
      <c r="AU789" s="168">
        <f>IF(A24taxstdlife="n/a","n/a",IF(AU$3&gt;(A24taxstdlife+$E789),((Input!$O$166+Input!$O$132)*$O$7)-SUM($O789:AT789),((Input!$O$166+Input!$O$132)*$O$7)/A24taxstdlife))</f>
        <v>0</v>
      </c>
      <c r="AV789" s="168">
        <f>IF(A24taxstdlife="n/a","n/a",IF(AV$3&gt;(A24taxstdlife+$E789),((Input!$O$166+Input!$O$132)*$O$7)-SUM($O789:AU789),((Input!$O$166+Input!$O$132)*$O$7)/A24taxstdlife))</f>
        <v>0</v>
      </c>
      <c r="AW789" s="168">
        <f>IF(A24taxstdlife="n/a","n/a",IF(AW$3&gt;(A24taxstdlife+$E789),((Input!$O$166+Input!$O$132)*$O$7)-SUM($O789:AV789),((Input!$O$166+Input!$O$132)*$O$7)/A24taxstdlife))</f>
        <v>0</v>
      </c>
      <c r="AX789" s="168">
        <f>IF(A24taxstdlife="n/a","n/a",IF(AX$3&gt;(A24taxstdlife+$E789),((Input!$O$166+Input!$O$132)*$O$7)-SUM($O789:AW789),((Input!$O$166+Input!$O$132)*$O$7)/A24taxstdlife))</f>
        <v>0</v>
      </c>
      <c r="AY789" s="168">
        <f>IF(A24taxstdlife="n/a","n/a",IF(AY$3&gt;(A24taxstdlife+$E789),((Input!$O$166+Input!$O$132)*$O$7)-SUM($O789:AX789),((Input!$O$166+Input!$O$132)*$O$7)/A24taxstdlife))</f>
        <v>0</v>
      </c>
      <c r="AZ789" s="168">
        <f>IF(A24taxstdlife="n/a","n/a",IF(AZ$3&gt;(A24taxstdlife+$E789),((Input!$O$166+Input!$O$132)*$O$7)-SUM($O789:AY789),((Input!$O$166+Input!$O$132)*$O$7)/A24taxstdlife))</f>
        <v>0</v>
      </c>
      <c r="BA789" s="168">
        <f>IF(A24taxstdlife="n/a","n/a",IF(BA$3&gt;(A24taxstdlife+$E789),((Input!$O$166+Input!$O$132)*$O$7)-SUM($O789:AZ789),((Input!$O$166+Input!$O$132)*$O$7)/A24taxstdlife))</f>
        <v>0</v>
      </c>
      <c r="BB789" s="168">
        <f>IF(A24taxstdlife="n/a","n/a",IF(BB$3&gt;(A24taxstdlife+$E789),((Input!$O$166+Input!$O$132)*$O$7)-SUM($O789:BA789),((Input!$O$166+Input!$O$132)*$O$7)/A24taxstdlife))</f>
        <v>0</v>
      </c>
      <c r="BC789" s="168">
        <f>IF(A24taxstdlife="n/a","n/a",IF(BC$3&gt;(A24taxstdlife+$E789),((Input!$O$166+Input!$O$132)*$O$7)-SUM($O789:BB789),((Input!$O$166+Input!$O$132)*$O$7)/A24taxstdlife))</f>
        <v>0</v>
      </c>
      <c r="BD789" s="168">
        <f>IF(A24taxstdlife="n/a","n/a",IF(BD$3&gt;(A24taxstdlife+$E789),((Input!$O$166+Input!$O$132)*$O$7)-SUM($O789:BC789),((Input!$O$166+Input!$O$132)*$O$7)/A24taxstdlife))</f>
        <v>0</v>
      </c>
      <c r="BE789" s="168">
        <f>IF(A24taxstdlife="n/a","n/a",IF(BE$3&gt;(A24taxstdlife+$E789),((Input!$O$166+Input!$O$132)*$O$7)-SUM($O789:BD789),((Input!$O$166+Input!$O$132)*$O$7)/A24taxstdlife))</f>
        <v>0</v>
      </c>
      <c r="BF789" s="168">
        <f>IF(A24taxstdlife="n/a","n/a",IF(BF$3&gt;(A24taxstdlife+$E789),((Input!$O$166+Input!$O$132)*$O$7)-SUM($O789:BE789),((Input!$O$166+Input!$O$132)*$O$7)/A24taxstdlife))</f>
        <v>0</v>
      </c>
      <c r="BG789" s="168">
        <f>IF(A24taxstdlife="n/a","n/a",IF(BG$3&gt;(A24taxstdlife+$E789),((Input!$O$166+Input!$O$132)*$O$7)-SUM($O789:BF789),((Input!$O$166+Input!$O$132)*$O$7)/A24taxstdlife))</f>
        <v>0</v>
      </c>
      <c r="BH789" s="168">
        <f>IF(A24taxstdlife="n/a","n/a",IF(BH$3&gt;(A24taxstdlife+$E789),((Input!$O$166+Input!$O$132)*$O$7)-SUM($O789:BG789),((Input!$O$166+Input!$O$132)*$O$7)/A24taxstdlife))</f>
        <v>0</v>
      </c>
      <c r="BI789" s="168">
        <f>IF(A24taxstdlife="n/a","n/a",IF(BI$3&gt;(A24taxstdlife+$E789),((Input!$O$166+Input!$O$132)*$O$7)-SUM($O789:BH789),((Input!$O$166+Input!$O$132)*$O$7)/A24taxstdlife))</f>
        <v>0</v>
      </c>
      <c r="BJ789" s="20"/>
      <c r="BK789" s="20"/>
      <c r="BL789"/>
      <c r="BM789"/>
      <c r="BN789"/>
      <c r="BO789"/>
      <c r="BP789"/>
      <c r="BQ789"/>
      <c r="BR789"/>
      <c r="BS789"/>
      <c r="BT789"/>
      <c r="BU789"/>
      <c r="BV789"/>
      <c r="BW789"/>
      <c r="BX789"/>
      <c r="BY789"/>
      <c r="BZ789"/>
      <c r="CA789"/>
      <c r="CB789"/>
      <c r="CC789"/>
      <c r="CD789"/>
      <c r="CE789"/>
      <c r="CF789"/>
      <c r="CG789"/>
      <c r="CH789"/>
      <c r="CI789"/>
      <c r="CJ789"/>
      <c r="CK789"/>
      <c r="CL789"/>
      <c r="CM789"/>
      <c r="CN789"/>
      <c r="CO789"/>
      <c r="CP789"/>
      <c r="CQ789"/>
      <c r="CR789"/>
      <c r="CS789"/>
      <c r="CT789"/>
      <c r="CU789"/>
      <c r="CV789"/>
      <c r="CW789"/>
      <c r="CX789"/>
      <c r="CY789"/>
      <c r="CZ789"/>
      <c r="DA789"/>
      <c r="DB789"/>
      <c r="DC789"/>
      <c r="DD789"/>
      <c r="DE789"/>
      <c r="DF789"/>
      <c r="DG789"/>
      <c r="DH789"/>
      <c r="DI789"/>
      <c r="DJ789"/>
      <c r="DK789"/>
      <c r="DL789"/>
      <c r="DM789"/>
      <c r="DN789"/>
      <c r="DO789"/>
      <c r="DP789"/>
      <c r="DQ789"/>
      <c r="DR789"/>
      <c r="DS789"/>
      <c r="DT789"/>
      <c r="DU789"/>
      <c r="DV789"/>
      <c r="DW789"/>
      <c r="DX789"/>
      <c r="DY789"/>
      <c r="DZ789"/>
      <c r="EA789"/>
      <c r="EB789"/>
      <c r="EC789"/>
      <c r="ED789"/>
      <c r="EE789"/>
      <c r="EF789"/>
      <c r="EG789"/>
      <c r="EH789"/>
      <c r="EI789"/>
      <c r="EJ789"/>
      <c r="EK789"/>
      <c r="EL789"/>
      <c r="EM789"/>
      <c r="EN789"/>
      <c r="EO789"/>
      <c r="EP789"/>
      <c r="EQ789"/>
      <c r="ER789"/>
      <c r="ES789"/>
      <c r="ET789"/>
      <c r="EU789"/>
      <c r="EV789"/>
      <c r="EW789"/>
      <c r="EX789"/>
      <c r="EY789"/>
      <c r="EZ789"/>
      <c r="FA789"/>
      <c r="FB789"/>
      <c r="FC789"/>
      <c r="FD789"/>
      <c r="FE789"/>
      <c r="FF789"/>
      <c r="FG789"/>
      <c r="FH789"/>
      <c r="FI789"/>
      <c r="FJ789"/>
      <c r="FK789"/>
      <c r="FL789"/>
      <c r="FM789"/>
      <c r="FN789"/>
      <c r="FO789"/>
      <c r="FP789"/>
      <c r="FQ789"/>
      <c r="FR789"/>
      <c r="FS789"/>
      <c r="FT789"/>
      <c r="FU789"/>
      <c r="FV789"/>
      <c r="FW789"/>
      <c r="FX789"/>
      <c r="FY789"/>
      <c r="FZ789"/>
      <c r="GA789"/>
      <c r="GB789"/>
      <c r="GC789"/>
      <c r="GD789"/>
      <c r="GE789"/>
      <c r="GF789"/>
      <c r="GG789"/>
      <c r="GH789"/>
      <c r="GI789"/>
      <c r="GJ789"/>
      <c r="GK789"/>
      <c r="GL789"/>
      <c r="GM789"/>
      <c r="GN789"/>
      <c r="GO789"/>
      <c r="GP789"/>
      <c r="GQ789"/>
      <c r="GR789"/>
      <c r="GS789"/>
      <c r="GT789"/>
      <c r="GU789"/>
      <c r="GV789"/>
      <c r="GW789"/>
      <c r="GX789"/>
      <c r="GY789"/>
      <c r="GZ789"/>
      <c r="HA789"/>
      <c r="HB789"/>
      <c r="HC789"/>
      <c r="HD789"/>
      <c r="HE789"/>
      <c r="HF789"/>
      <c r="HG789"/>
      <c r="HH789"/>
      <c r="HI789"/>
      <c r="HJ789"/>
      <c r="HK789"/>
      <c r="HL789"/>
      <c r="HM789"/>
      <c r="HN789"/>
      <c r="HO789"/>
      <c r="HP789"/>
      <c r="HQ789"/>
      <c r="HR789"/>
      <c r="HS789"/>
      <c r="HT789"/>
      <c r="HU789"/>
      <c r="HV789"/>
      <c r="HW789"/>
      <c r="HX789"/>
      <c r="HY789"/>
      <c r="HZ789"/>
      <c r="IA789"/>
      <c r="IB789"/>
      <c r="IC789"/>
      <c r="ID789"/>
      <c r="IE789"/>
      <c r="IF789"/>
      <c r="IG789"/>
      <c r="IH789"/>
      <c r="II789"/>
      <c r="IJ789"/>
      <c r="IK789"/>
      <c r="IL789"/>
      <c r="IM789"/>
      <c r="IN789"/>
      <c r="IO789"/>
      <c r="IP789"/>
      <c r="IQ789"/>
      <c r="IR789"/>
      <c r="IS789"/>
      <c r="IT789"/>
      <c r="IU789"/>
      <c r="IV789"/>
    </row>
    <row r="790" spans="1:256" s="5" customFormat="1" hidden="1" outlineLevel="2">
      <c r="A790" s="20"/>
      <c r="B790" s="20"/>
      <c r="C790" s="38"/>
      <c r="D790" s="641"/>
      <c r="E790" s="288">
        <v>10</v>
      </c>
      <c r="F790" s="40"/>
      <c r="G790" s="313"/>
      <c r="H790" s="315"/>
      <c r="I790" s="315"/>
      <c r="J790" s="315"/>
      <c r="K790" s="315"/>
      <c r="L790" s="315"/>
      <c r="M790" s="315"/>
      <c r="N790" s="315"/>
      <c r="O790" s="315"/>
      <c r="P790" s="314"/>
      <c r="Q790" s="168">
        <f>IF(A24taxstdlife="n/a","n/a",IF(Q$3&gt;(A24taxstdlife+$E790),((Input!$P$166+Input!$P$132)*$P$7)-SUM($P790:P790),((Input!$P$166+Input!$P$132)*$P$7)/A24taxstdlife))</f>
        <v>0</v>
      </c>
      <c r="R790" s="168">
        <f>IF(A24taxstdlife="n/a","n/a",IF(R$3&gt;(A24taxstdlife+$E790),((Input!$P$166+Input!$P$132)*$P$7)-SUM($P790:Q790),((Input!$P$166+Input!$P$132)*$P$7)/A24taxstdlife))</f>
        <v>0</v>
      </c>
      <c r="S790" s="168">
        <f>IF(A24taxstdlife="n/a","n/a",IF(S$3&gt;(A24taxstdlife+$E790),((Input!$P$166+Input!$P$132)*$P$7)-SUM($P790:R790),((Input!$P$166+Input!$P$132)*$P$7)/A24taxstdlife))</f>
        <v>0</v>
      </c>
      <c r="T790" s="168">
        <f>IF(A24taxstdlife="n/a","n/a",IF(T$3&gt;(A24taxstdlife+$E790),((Input!$P$166+Input!$P$132)*$P$7)-SUM($P790:S790),((Input!$P$166+Input!$P$132)*$P$7)/A24taxstdlife))</f>
        <v>0</v>
      </c>
      <c r="U790" s="168">
        <f>IF(A24taxstdlife="n/a","n/a",IF(U$3&gt;(A24taxstdlife+$E790),((Input!$P$166+Input!$P$132)*$P$7)-SUM($P790:T790),((Input!$P$166+Input!$P$132)*$P$7)/A24taxstdlife))</f>
        <v>0</v>
      </c>
      <c r="V790" s="168">
        <f>IF(A24taxstdlife="n/a","n/a",IF(V$3&gt;(A24taxstdlife+$E790),((Input!$P$166+Input!$P$132)*$P$7)-SUM($P790:U790),((Input!$P$166+Input!$P$132)*$P$7)/A24taxstdlife))</f>
        <v>0</v>
      </c>
      <c r="W790" s="168">
        <f>IF(A24taxstdlife="n/a","n/a",IF(W$3&gt;(A24taxstdlife+$E790),((Input!$P$166+Input!$P$132)*$P$7)-SUM($P790:V790),((Input!$P$166+Input!$P$132)*$P$7)/A24taxstdlife))</f>
        <v>0</v>
      </c>
      <c r="X790" s="168">
        <f>IF(A24taxstdlife="n/a","n/a",IF(X$3&gt;(A24taxstdlife+$E790),((Input!$P$166+Input!$P$132)*$P$7)-SUM($P790:W790),((Input!$P$166+Input!$P$132)*$P$7)/A24taxstdlife))</f>
        <v>0</v>
      </c>
      <c r="Y790" s="168">
        <f>IF(A24taxstdlife="n/a","n/a",IF(Y$3&gt;(A24taxstdlife+$E790),((Input!$P$166+Input!$P$132)*$P$7)-SUM($P790:X790),((Input!$P$166+Input!$P$132)*$P$7)/A24taxstdlife))</f>
        <v>0</v>
      </c>
      <c r="Z790" s="168">
        <f>IF(A24taxstdlife="n/a","n/a",IF(Z$3&gt;(A24taxstdlife+$E790),((Input!$P$166+Input!$P$132)*$P$7)-SUM($P790:Y790),((Input!$P$166+Input!$P$132)*$P$7)/A24taxstdlife))</f>
        <v>0</v>
      </c>
      <c r="AA790" s="168">
        <f>IF(A24taxstdlife="n/a","n/a",IF(AA$3&gt;(A24taxstdlife+$E790),((Input!$P$166+Input!$P$132)*$P$7)-SUM($P790:Z790),((Input!$P$166+Input!$P$132)*$P$7)/A24taxstdlife))</f>
        <v>0</v>
      </c>
      <c r="AB790" s="168">
        <f>IF(A24taxstdlife="n/a","n/a",IF(AB$3&gt;(A24taxstdlife+$E790),((Input!$P$166+Input!$P$132)*$P$7)-SUM($P790:AA790),((Input!$P$166+Input!$P$132)*$P$7)/A24taxstdlife))</f>
        <v>0</v>
      </c>
      <c r="AC790" s="168">
        <f>IF(A24taxstdlife="n/a","n/a",IF(AC$3&gt;(A24taxstdlife+$E790),((Input!$P$166+Input!$P$132)*$P$7)-SUM($P790:AB790),((Input!$P$166+Input!$P$132)*$P$7)/A24taxstdlife))</f>
        <v>0</v>
      </c>
      <c r="AD790" s="168">
        <f>IF(A24taxstdlife="n/a","n/a",IF(AD$3&gt;(A24taxstdlife+$E790),((Input!$P$166+Input!$P$132)*$P$7)-SUM($P790:AC790),((Input!$P$166+Input!$P$132)*$P$7)/A24taxstdlife))</f>
        <v>0</v>
      </c>
      <c r="AE790" s="168">
        <f>IF(A24taxstdlife="n/a","n/a",IF(AE$3&gt;(A24taxstdlife+$E790),((Input!$P$166+Input!$P$132)*$P$7)-SUM($P790:AD790),((Input!$P$166+Input!$P$132)*$P$7)/A24taxstdlife))</f>
        <v>0</v>
      </c>
      <c r="AF790" s="168">
        <f>IF(A24taxstdlife="n/a","n/a",IF(AF$3&gt;(A24taxstdlife+$E790),((Input!$P$166+Input!$P$132)*$P$7)-SUM($P790:AE790),((Input!$P$166+Input!$P$132)*$P$7)/A24taxstdlife))</f>
        <v>0</v>
      </c>
      <c r="AG790" s="168">
        <f>IF(A24taxstdlife="n/a","n/a",IF(AG$3&gt;(A24taxstdlife+$E790),((Input!$P$166+Input!$P$132)*$P$7)-SUM($P790:AF790),((Input!$P$166+Input!$P$132)*$P$7)/A24taxstdlife))</f>
        <v>0</v>
      </c>
      <c r="AH790" s="168">
        <f>IF(A24taxstdlife="n/a","n/a",IF(AH$3&gt;(A24taxstdlife+$E790),((Input!$P$166+Input!$P$132)*$P$7)-SUM($P790:AG790),((Input!$P$166+Input!$P$132)*$P$7)/A24taxstdlife))</f>
        <v>0</v>
      </c>
      <c r="AI790" s="168">
        <f>IF(A24taxstdlife="n/a","n/a",IF(AI$3&gt;(A24taxstdlife+$E790),((Input!$P$166+Input!$P$132)*$P$7)-SUM($P790:AH790),((Input!$P$166+Input!$P$132)*$P$7)/A24taxstdlife))</f>
        <v>0</v>
      </c>
      <c r="AJ790" s="168">
        <f>IF(A24taxstdlife="n/a","n/a",IF(AJ$3&gt;(A24taxstdlife+$E790),((Input!$P$166+Input!$P$132)*$P$7)-SUM($P790:AI790),((Input!$P$166+Input!$P$132)*$P$7)/A24taxstdlife))</f>
        <v>0</v>
      </c>
      <c r="AK790" s="168">
        <f>IF(A24taxstdlife="n/a","n/a",IF(AK$3&gt;(A24taxstdlife+$E790),((Input!$P$166+Input!$P$132)*$P$7)-SUM($P790:AJ790),((Input!$P$166+Input!$P$132)*$P$7)/A24taxstdlife))</f>
        <v>0</v>
      </c>
      <c r="AL790" s="168">
        <f>IF(A24taxstdlife="n/a","n/a",IF(AL$3&gt;(A24taxstdlife+$E790),((Input!$P$166+Input!$P$132)*$P$7)-SUM($P790:AK790),((Input!$P$166+Input!$P$132)*$P$7)/A24taxstdlife))</f>
        <v>0</v>
      </c>
      <c r="AM790" s="168">
        <f>IF(A24taxstdlife="n/a","n/a",IF(AM$3&gt;(A24taxstdlife+$E790),((Input!$P$166+Input!$P$132)*$P$7)-SUM($P790:AL790),((Input!$P$166+Input!$P$132)*$P$7)/A24taxstdlife))</f>
        <v>0</v>
      </c>
      <c r="AN790" s="168">
        <f>IF(A24taxstdlife="n/a","n/a",IF(AN$3&gt;(A24taxstdlife+$E790),((Input!$P$166+Input!$P$132)*$P$7)-SUM($P790:AM790),((Input!$P$166+Input!$P$132)*$P$7)/A24taxstdlife))</f>
        <v>0</v>
      </c>
      <c r="AO790" s="168">
        <f>IF(A24taxstdlife="n/a","n/a",IF(AO$3&gt;(A24taxstdlife+$E790),((Input!$P$166+Input!$P$132)*$P$7)-SUM($P790:AN790),((Input!$P$166+Input!$P$132)*$P$7)/A24taxstdlife))</f>
        <v>0</v>
      </c>
      <c r="AP790" s="168">
        <f>IF(A24taxstdlife="n/a","n/a",IF(AP$3&gt;(A24taxstdlife+$E790),((Input!$P$166+Input!$P$132)*$P$7)-SUM($P790:AO790),((Input!$P$166+Input!$P$132)*$P$7)/A24taxstdlife))</f>
        <v>0</v>
      </c>
      <c r="AQ790" s="168">
        <f>IF(A24taxstdlife="n/a","n/a",IF(AQ$3&gt;(A24taxstdlife+$E790),((Input!$P$166+Input!$P$132)*$P$7)-SUM($P790:AP790),((Input!$P$166+Input!$P$132)*$P$7)/A24taxstdlife))</f>
        <v>0</v>
      </c>
      <c r="AR790" s="168">
        <f>IF(A24taxstdlife="n/a","n/a",IF(AR$3&gt;(A24taxstdlife+$E790),((Input!$P$166+Input!$P$132)*$P$7)-SUM($P790:AQ790),((Input!$P$166+Input!$P$132)*$P$7)/A24taxstdlife))</f>
        <v>0</v>
      </c>
      <c r="AS790" s="168">
        <f>IF(A24taxstdlife="n/a","n/a",IF(AS$3&gt;(A24taxstdlife+$E790),((Input!$P$166+Input!$P$132)*$P$7)-SUM($P790:AR790),((Input!$P$166+Input!$P$132)*$P$7)/A24taxstdlife))</f>
        <v>0</v>
      </c>
      <c r="AT790" s="168">
        <f>IF(A24taxstdlife="n/a","n/a",IF(AT$3&gt;(A24taxstdlife+$E790),((Input!$P$166+Input!$P$132)*$P$7)-SUM($P790:AS790),((Input!$P$166+Input!$P$132)*$P$7)/A24taxstdlife))</f>
        <v>0</v>
      </c>
      <c r="AU790" s="168">
        <f>IF(A24taxstdlife="n/a","n/a",IF(AU$3&gt;(A24taxstdlife+$E790),((Input!$P$166+Input!$P$132)*$P$7)-SUM($P790:AT790),((Input!$P$166+Input!$P$132)*$P$7)/A24taxstdlife))</f>
        <v>0</v>
      </c>
      <c r="AV790" s="168">
        <f>IF(A24taxstdlife="n/a","n/a",IF(AV$3&gt;(A24taxstdlife+$E790),((Input!$P$166+Input!$P$132)*$P$7)-SUM($P790:AU790),((Input!$P$166+Input!$P$132)*$P$7)/A24taxstdlife))</f>
        <v>0</v>
      </c>
      <c r="AW790" s="168">
        <f>IF(A24taxstdlife="n/a","n/a",IF(AW$3&gt;(A24taxstdlife+$E790),((Input!$P$166+Input!$P$132)*$P$7)-SUM($P790:AV790),((Input!$P$166+Input!$P$132)*$P$7)/A24taxstdlife))</f>
        <v>0</v>
      </c>
      <c r="AX790" s="168">
        <f>IF(A24taxstdlife="n/a","n/a",IF(AX$3&gt;(A24taxstdlife+$E790),((Input!$P$166+Input!$P$132)*$P$7)-SUM($P790:AW790),((Input!$P$166+Input!$P$132)*$P$7)/A24taxstdlife))</f>
        <v>0</v>
      </c>
      <c r="AY790" s="168">
        <f>IF(A24taxstdlife="n/a","n/a",IF(AY$3&gt;(A24taxstdlife+$E790),((Input!$P$166+Input!$P$132)*$P$7)-SUM($P790:AX790),((Input!$P$166+Input!$P$132)*$P$7)/A24taxstdlife))</f>
        <v>0</v>
      </c>
      <c r="AZ790" s="168">
        <f>IF(A24taxstdlife="n/a","n/a",IF(AZ$3&gt;(A24taxstdlife+$E790),((Input!$P$166+Input!$P$132)*$P$7)-SUM($P790:AY790),((Input!$P$166+Input!$P$132)*$P$7)/A24taxstdlife))</f>
        <v>0</v>
      </c>
      <c r="BA790" s="168">
        <f>IF(A24taxstdlife="n/a","n/a",IF(BA$3&gt;(A24taxstdlife+$E790),((Input!$P$166+Input!$P$132)*$P$7)-SUM($P790:AZ790),((Input!$P$166+Input!$P$132)*$P$7)/A24taxstdlife))</f>
        <v>0</v>
      </c>
      <c r="BB790" s="168">
        <f>IF(A24taxstdlife="n/a","n/a",IF(BB$3&gt;(A24taxstdlife+$E790),((Input!$P$166+Input!$P$132)*$P$7)-SUM($P790:BA790),((Input!$P$166+Input!$P$132)*$P$7)/A24taxstdlife))</f>
        <v>0</v>
      </c>
      <c r="BC790" s="168">
        <f>IF(A24taxstdlife="n/a","n/a",IF(BC$3&gt;(A24taxstdlife+$E790),((Input!$P$166+Input!$P$132)*$P$7)-SUM($P790:BB790),((Input!$P$166+Input!$P$132)*$P$7)/A24taxstdlife))</f>
        <v>0</v>
      </c>
      <c r="BD790" s="168">
        <f>IF(A24taxstdlife="n/a","n/a",IF(BD$3&gt;(A24taxstdlife+$E790),((Input!$P$166+Input!$P$132)*$P$7)-SUM($P790:BC790),((Input!$P$166+Input!$P$132)*$P$7)/A24taxstdlife))</f>
        <v>0</v>
      </c>
      <c r="BE790" s="168">
        <f>IF(A24taxstdlife="n/a","n/a",IF(BE$3&gt;(A24taxstdlife+$E790),((Input!$P$166+Input!$P$132)*$P$7)-SUM($P790:BD790),((Input!$P$166+Input!$P$132)*$P$7)/A24taxstdlife))</f>
        <v>0</v>
      </c>
      <c r="BF790" s="168">
        <f>IF(A24taxstdlife="n/a","n/a",IF(BF$3&gt;(A24taxstdlife+$E790),((Input!$P$166+Input!$P$132)*$P$7)-SUM($P790:BE790),((Input!$P$166+Input!$P$132)*$P$7)/A24taxstdlife))</f>
        <v>0</v>
      </c>
      <c r="BG790" s="168">
        <f>IF(A24taxstdlife="n/a","n/a",IF(BG$3&gt;(A24taxstdlife+$E790),((Input!$P$166+Input!$P$132)*$P$7)-SUM($P790:BF790),((Input!$P$166+Input!$P$132)*$P$7)/A24taxstdlife))</f>
        <v>0</v>
      </c>
      <c r="BH790" s="168">
        <f>IF(A24taxstdlife="n/a","n/a",IF(BH$3&gt;(A24taxstdlife+$E790),((Input!$P$166+Input!$P$132)*$P$7)-SUM($P790:BG790),((Input!$P$166+Input!$P$132)*$P$7)/A24taxstdlife))</f>
        <v>0</v>
      </c>
      <c r="BI790" s="168">
        <f>IF(A24taxstdlife="n/a","n/a",IF(BI$3&gt;(A24taxstdlife+$E790),((Input!$P$166+Input!$P$132)*$P$7)-SUM($P790:BH790),((Input!$P$166+Input!$P$132)*$P$7)/A24taxstdlife))</f>
        <v>0</v>
      </c>
      <c r="BJ790" s="20"/>
      <c r="BK790" s="20"/>
      <c r="BL790"/>
      <c r="BM790"/>
      <c r="BN790"/>
      <c r="BO790"/>
      <c r="BP790"/>
      <c r="BQ790"/>
      <c r="BR790"/>
      <c r="BS790"/>
      <c r="BT790"/>
      <c r="BU790"/>
      <c r="BV790"/>
      <c r="BW790"/>
      <c r="BX790"/>
      <c r="BY790"/>
      <c r="BZ790"/>
      <c r="CA790"/>
      <c r="CB790"/>
      <c r="CC790"/>
      <c r="CD790"/>
      <c r="CE790"/>
      <c r="CF790"/>
      <c r="CG790"/>
      <c r="CH790"/>
      <c r="CI790"/>
      <c r="CJ790"/>
      <c r="CK790"/>
      <c r="CL790"/>
      <c r="CM790"/>
      <c r="CN790"/>
      <c r="CO790"/>
      <c r="CP790"/>
      <c r="CQ790"/>
      <c r="CR790"/>
      <c r="CS790"/>
      <c r="CT790"/>
      <c r="CU790"/>
      <c r="CV790"/>
      <c r="CW790"/>
      <c r="CX790"/>
      <c r="CY790"/>
      <c r="CZ790"/>
      <c r="DA790"/>
      <c r="DB790"/>
      <c r="DC790"/>
      <c r="DD790"/>
      <c r="DE790"/>
      <c r="DF790"/>
      <c r="DG790"/>
      <c r="DH790"/>
      <c r="DI790"/>
      <c r="DJ790"/>
      <c r="DK790"/>
      <c r="DL790"/>
      <c r="DM790"/>
      <c r="DN790"/>
      <c r="DO790"/>
      <c r="DP790"/>
      <c r="DQ790"/>
      <c r="DR790"/>
      <c r="DS790"/>
      <c r="DT790"/>
      <c r="DU790"/>
      <c r="DV790"/>
      <c r="DW790"/>
      <c r="DX790"/>
      <c r="DY790"/>
      <c r="DZ790"/>
      <c r="EA790"/>
      <c r="EB790"/>
      <c r="EC790"/>
      <c r="ED790"/>
      <c r="EE790"/>
      <c r="EF790"/>
      <c r="EG790"/>
      <c r="EH790"/>
      <c r="EI790"/>
      <c r="EJ790"/>
      <c r="EK790"/>
      <c r="EL790"/>
      <c r="EM790"/>
      <c r="EN790"/>
      <c r="EO790"/>
      <c r="EP790"/>
      <c r="EQ790"/>
      <c r="ER790"/>
      <c r="ES790"/>
      <c r="ET790"/>
      <c r="EU790"/>
      <c r="EV790"/>
      <c r="EW790"/>
      <c r="EX790"/>
      <c r="EY790"/>
      <c r="EZ790"/>
      <c r="FA790"/>
      <c r="FB790"/>
      <c r="FC790"/>
      <c r="FD790"/>
      <c r="FE790"/>
      <c r="FF790"/>
      <c r="FG790"/>
      <c r="FH790"/>
      <c r="FI790"/>
      <c r="FJ790"/>
      <c r="FK790"/>
      <c r="FL790"/>
      <c r="FM790"/>
      <c r="FN790"/>
      <c r="FO790"/>
      <c r="FP790"/>
      <c r="FQ790"/>
      <c r="FR790"/>
      <c r="FS790"/>
      <c r="FT790"/>
      <c r="FU790"/>
      <c r="FV790"/>
      <c r="FW790"/>
      <c r="FX790"/>
      <c r="FY790"/>
      <c r="FZ790"/>
      <c r="GA790"/>
      <c r="GB790"/>
      <c r="GC790"/>
      <c r="GD790"/>
      <c r="GE790"/>
      <c r="GF790"/>
      <c r="GG790"/>
      <c r="GH790"/>
      <c r="GI790"/>
      <c r="GJ790"/>
      <c r="GK790"/>
      <c r="GL790"/>
      <c r="GM790"/>
      <c r="GN790"/>
      <c r="GO790"/>
      <c r="GP790"/>
      <c r="GQ790"/>
      <c r="GR790"/>
      <c r="GS790"/>
      <c r="GT790"/>
      <c r="GU790"/>
      <c r="GV790"/>
      <c r="GW790"/>
      <c r="GX790"/>
      <c r="GY790"/>
      <c r="GZ790"/>
      <c r="HA790"/>
      <c r="HB790"/>
      <c r="HC790"/>
      <c r="HD790"/>
      <c r="HE790"/>
      <c r="HF790"/>
      <c r="HG790"/>
      <c r="HH790"/>
      <c r="HI790"/>
      <c r="HJ790"/>
      <c r="HK790"/>
      <c r="HL790"/>
      <c r="HM790"/>
      <c r="HN790"/>
      <c r="HO790"/>
      <c r="HP790"/>
      <c r="HQ790"/>
      <c r="HR790"/>
      <c r="HS790"/>
      <c r="HT790"/>
      <c r="HU790"/>
      <c r="HV790"/>
      <c r="HW790"/>
      <c r="HX790"/>
      <c r="HY790"/>
      <c r="HZ790"/>
      <c r="IA790"/>
      <c r="IB790"/>
      <c r="IC790"/>
      <c r="ID790"/>
      <c r="IE790"/>
      <c r="IF790"/>
      <c r="IG790"/>
      <c r="IH790"/>
      <c r="II790"/>
      <c r="IJ790"/>
      <c r="IK790"/>
      <c r="IL790"/>
      <c r="IM790"/>
      <c r="IN790"/>
      <c r="IO790"/>
      <c r="IP790"/>
      <c r="IQ790"/>
      <c r="IR790"/>
      <c r="IS790"/>
      <c r="IT790"/>
      <c r="IU790"/>
      <c r="IV790"/>
    </row>
    <row r="791" spans="1:256" s="5" customFormat="1" hidden="1" outlineLevel="1">
      <c r="A791" s="20"/>
      <c r="B791" s="20"/>
      <c r="C791" s="38">
        <f>Asset24</f>
        <v>0</v>
      </c>
      <c r="D791" s="20"/>
      <c r="E791" s="20"/>
      <c r="F791" s="35"/>
      <c r="G791" s="163">
        <f t="shared" ref="G791:AL791" si="152">SUM(G779:G790)</f>
        <v>0</v>
      </c>
      <c r="H791" s="163">
        <f t="shared" si="152"/>
        <v>0</v>
      </c>
      <c r="I791" s="163">
        <f t="shared" si="152"/>
        <v>0</v>
      </c>
      <c r="J791" s="163">
        <f t="shared" si="152"/>
        <v>0</v>
      </c>
      <c r="K791" s="163">
        <f t="shared" si="152"/>
        <v>0</v>
      </c>
      <c r="L791" s="163">
        <f t="shared" si="152"/>
        <v>0</v>
      </c>
      <c r="M791" s="163">
        <f t="shared" si="152"/>
        <v>0</v>
      </c>
      <c r="N791" s="163">
        <f t="shared" si="152"/>
        <v>0</v>
      </c>
      <c r="O791" s="163">
        <f t="shared" si="152"/>
        <v>0</v>
      </c>
      <c r="P791" s="163">
        <f t="shared" si="152"/>
        <v>0</v>
      </c>
      <c r="Q791" s="163">
        <f t="shared" si="152"/>
        <v>0</v>
      </c>
      <c r="R791" s="163">
        <f t="shared" si="152"/>
        <v>0</v>
      </c>
      <c r="S791" s="163">
        <f t="shared" si="152"/>
        <v>0</v>
      </c>
      <c r="T791" s="163">
        <f t="shared" si="152"/>
        <v>0</v>
      </c>
      <c r="U791" s="163">
        <f t="shared" si="152"/>
        <v>0</v>
      </c>
      <c r="V791" s="163">
        <f t="shared" si="152"/>
        <v>0</v>
      </c>
      <c r="W791" s="163">
        <f t="shared" si="152"/>
        <v>0</v>
      </c>
      <c r="X791" s="163">
        <f t="shared" si="152"/>
        <v>0</v>
      </c>
      <c r="Y791" s="163">
        <f t="shared" si="152"/>
        <v>0</v>
      </c>
      <c r="Z791" s="163">
        <f t="shared" si="152"/>
        <v>0</v>
      </c>
      <c r="AA791" s="163">
        <f t="shared" si="152"/>
        <v>0</v>
      </c>
      <c r="AB791" s="163">
        <f t="shared" si="152"/>
        <v>0</v>
      </c>
      <c r="AC791" s="163">
        <f t="shared" si="152"/>
        <v>0</v>
      </c>
      <c r="AD791" s="163">
        <f t="shared" si="152"/>
        <v>0</v>
      </c>
      <c r="AE791" s="163">
        <f t="shared" si="152"/>
        <v>0</v>
      </c>
      <c r="AF791" s="163">
        <f t="shared" si="152"/>
        <v>0</v>
      </c>
      <c r="AG791" s="163">
        <f t="shared" si="152"/>
        <v>0</v>
      </c>
      <c r="AH791" s="163">
        <f t="shared" si="152"/>
        <v>0</v>
      </c>
      <c r="AI791" s="163">
        <f t="shared" si="152"/>
        <v>0</v>
      </c>
      <c r="AJ791" s="163">
        <f t="shared" si="152"/>
        <v>0</v>
      </c>
      <c r="AK791" s="163">
        <f t="shared" si="152"/>
        <v>0</v>
      </c>
      <c r="AL791" s="163">
        <f t="shared" si="152"/>
        <v>0</v>
      </c>
      <c r="AM791" s="163">
        <f t="shared" ref="AM791:BI791" si="153">SUM(AM779:AM790)</f>
        <v>0</v>
      </c>
      <c r="AN791" s="163">
        <f t="shared" si="153"/>
        <v>0</v>
      </c>
      <c r="AO791" s="163">
        <f t="shared" si="153"/>
        <v>0</v>
      </c>
      <c r="AP791" s="163">
        <f t="shared" si="153"/>
        <v>0</v>
      </c>
      <c r="AQ791" s="163">
        <f t="shared" si="153"/>
        <v>0</v>
      </c>
      <c r="AR791" s="163">
        <f t="shared" si="153"/>
        <v>0</v>
      </c>
      <c r="AS791" s="163">
        <f t="shared" si="153"/>
        <v>0</v>
      </c>
      <c r="AT791" s="163">
        <f t="shared" si="153"/>
        <v>0</v>
      </c>
      <c r="AU791" s="163">
        <f t="shared" si="153"/>
        <v>0</v>
      </c>
      <c r="AV791" s="163">
        <f t="shared" si="153"/>
        <v>0</v>
      </c>
      <c r="AW791" s="163">
        <f t="shared" si="153"/>
        <v>0</v>
      </c>
      <c r="AX791" s="163">
        <f t="shared" si="153"/>
        <v>0</v>
      </c>
      <c r="AY791" s="163">
        <f t="shared" si="153"/>
        <v>0</v>
      </c>
      <c r="AZ791" s="163">
        <f t="shared" si="153"/>
        <v>0</v>
      </c>
      <c r="BA791" s="163">
        <f t="shared" si="153"/>
        <v>0</v>
      </c>
      <c r="BB791" s="163">
        <f t="shared" si="153"/>
        <v>0</v>
      </c>
      <c r="BC791" s="163">
        <f t="shared" si="153"/>
        <v>0</v>
      </c>
      <c r="BD791" s="163">
        <f t="shared" si="153"/>
        <v>0</v>
      </c>
      <c r="BE791" s="163">
        <f t="shared" si="153"/>
        <v>0</v>
      </c>
      <c r="BF791" s="163">
        <f t="shared" si="153"/>
        <v>0</v>
      </c>
      <c r="BG791" s="163">
        <f t="shared" si="153"/>
        <v>0</v>
      </c>
      <c r="BH791" s="163">
        <f t="shared" si="153"/>
        <v>0</v>
      </c>
      <c r="BI791" s="163">
        <f t="shared" si="153"/>
        <v>0</v>
      </c>
      <c r="BJ791" s="20"/>
      <c r="BK791" s="20"/>
      <c r="BL791"/>
      <c r="BM791"/>
      <c r="BN791"/>
      <c r="BO791"/>
      <c r="BP791"/>
      <c r="BQ791"/>
      <c r="BR791"/>
      <c r="BS791"/>
      <c r="BT791"/>
      <c r="BU791"/>
      <c r="BV791"/>
      <c r="BW791"/>
      <c r="BX791"/>
      <c r="BY791"/>
      <c r="BZ791"/>
      <c r="CA791"/>
      <c r="CB791"/>
      <c r="CC791"/>
      <c r="CD791"/>
      <c r="CE791"/>
      <c r="CF791"/>
      <c r="CG791"/>
      <c r="CH791"/>
      <c r="CI791"/>
      <c r="CJ791"/>
      <c r="CK791"/>
      <c r="CL791"/>
      <c r="CM791"/>
      <c r="CN791"/>
      <c r="CO791"/>
      <c r="CP791"/>
      <c r="CQ791"/>
      <c r="CR791"/>
      <c r="CS791"/>
      <c r="CT791"/>
      <c r="CU791"/>
      <c r="CV791"/>
      <c r="CW791"/>
      <c r="CX791"/>
      <c r="CY791"/>
      <c r="CZ791"/>
      <c r="DA791"/>
      <c r="DB791"/>
      <c r="DC791"/>
      <c r="DD791"/>
      <c r="DE791"/>
      <c r="DF791"/>
      <c r="DG791"/>
      <c r="DH791"/>
      <c r="DI791"/>
      <c r="DJ791"/>
      <c r="DK791"/>
      <c r="DL791"/>
      <c r="DM791"/>
      <c r="DN791"/>
      <c r="DO791"/>
      <c r="DP791"/>
      <c r="DQ791"/>
      <c r="DR791"/>
      <c r="DS791"/>
      <c r="DT791"/>
      <c r="DU791"/>
      <c r="DV791"/>
      <c r="DW791"/>
      <c r="DX791"/>
      <c r="DY791"/>
      <c r="DZ791"/>
      <c r="EA791"/>
      <c r="EB791"/>
      <c r="EC791"/>
      <c r="ED791"/>
      <c r="EE791"/>
      <c r="EF791"/>
      <c r="EG791"/>
      <c r="EH791"/>
      <c r="EI791"/>
      <c r="EJ791"/>
      <c r="EK791"/>
      <c r="EL791"/>
      <c r="EM791"/>
      <c r="EN791"/>
      <c r="EO791"/>
      <c r="EP791"/>
      <c r="EQ791"/>
      <c r="ER791"/>
      <c r="ES791"/>
      <c r="ET791"/>
      <c r="EU791"/>
      <c r="EV791"/>
      <c r="EW791"/>
      <c r="EX791"/>
      <c r="EY791"/>
      <c r="EZ791"/>
      <c r="FA791"/>
      <c r="FB791"/>
      <c r="FC791"/>
      <c r="FD791"/>
      <c r="FE791"/>
      <c r="FF791"/>
      <c r="FG791"/>
      <c r="FH791"/>
      <c r="FI791"/>
      <c r="FJ791"/>
      <c r="FK791"/>
      <c r="FL791"/>
      <c r="FM791"/>
      <c r="FN791"/>
      <c r="FO791"/>
      <c r="FP791"/>
      <c r="FQ791"/>
      <c r="FR791"/>
      <c r="FS791"/>
      <c r="FT791"/>
      <c r="FU791"/>
      <c r="FV791"/>
      <c r="FW791"/>
      <c r="FX791"/>
      <c r="FY791"/>
      <c r="FZ791"/>
      <c r="GA791"/>
      <c r="GB791"/>
      <c r="GC791"/>
      <c r="GD791"/>
      <c r="GE791"/>
      <c r="GF791"/>
      <c r="GG791"/>
      <c r="GH791"/>
      <c r="GI791"/>
      <c r="GJ791"/>
      <c r="GK791"/>
      <c r="GL791"/>
      <c r="GM791"/>
      <c r="GN791"/>
      <c r="GO791"/>
      <c r="GP791"/>
      <c r="GQ791"/>
      <c r="GR791"/>
      <c r="GS791"/>
      <c r="GT791"/>
      <c r="GU791"/>
      <c r="GV791"/>
      <c r="GW791"/>
      <c r="GX791"/>
      <c r="GY791"/>
      <c r="GZ791"/>
      <c r="HA791"/>
      <c r="HB791"/>
      <c r="HC791"/>
      <c r="HD791"/>
      <c r="HE791"/>
      <c r="HF791"/>
      <c r="HG791"/>
      <c r="HH791"/>
      <c r="HI791"/>
      <c r="HJ791"/>
      <c r="HK791"/>
      <c r="HL791"/>
      <c r="HM791"/>
      <c r="HN791"/>
      <c r="HO791"/>
      <c r="HP791"/>
      <c r="HQ791"/>
      <c r="HR791"/>
      <c r="HS791"/>
      <c r="HT791"/>
      <c r="HU791"/>
      <c r="HV791"/>
      <c r="HW791"/>
      <c r="HX791"/>
      <c r="HY791"/>
      <c r="HZ791"/>
      <c r="IA791"/>
      <c r="IB791"/>
      <c r="IC791"/>
      <c r="ID791"/>
      <c r="IE791"/>
      <c r="IF791"/>
      <c r="IG791"/>
      <c r="IH791"/>
      <c r="II791"/>
      <c r="IJ791"/>
      <c r="IK791"/>
      <c r="IL791"/>
      <c r="IM791"/>
      <c r="IN791"/>
      <c r="IO791"/>
      <c r="IP791"/>
      <c r="IQ791"/>
      <c r="IR791"/>
      <c r="IS791"/>
      <c r="IT791"/>
      <c r="IU791"/>
      <c r="IV791"/>
    </row>
    <row r="792" spans="1:256" s="5" customFormat="1" hidden="1" outlineLevel="2">
      <c r="A792" s="20"/>
      <c r="B792" s="130">
        <f>C804</f>
        <v>0</v>
      </c>
      <c r="C792" s="46"/>
      <c r="D792" s="47" t="s">
        <v>72</v>
      </c>
      <c r="E792" s="46"/>
      <c r="F792" s="48"/>
      <c r="G792" s="167">
        <f>IF(G$3&gt;A25taxremlife,A25taxvalue-SUM($F792:F792),IF(A25taxremlife="N/A","n/a",A25taxvalue/A25taxremlife))</f>
        <v>0</v>
      </c>
      <c r="H792" s="167">
        <f>IF(H$3&gt;A25taxremlife,A25taxvalue-SUM($F792:G792),IF(A25taxremlife="N/A","n/a",A25taxvalue/A25taxremlife))</f>
        <v>0</v>
      </c>
      <c r="I792" s="167">
        <f>IF(I$3&gt;A25taxremlife,A25taxvalue-SUM($F792:H792),IF(A25taxremlife="N/A","n/a",A25taxvalue/A25taxremlife))</f>
        <v>0</v>
      </c>
      <c r="J792" s="167">
        <f>IF(J$3&gt;A25taxremlife,A25taxvalue-SUM($F792:I792),IF(A25taxremlife="N/A","n/a",A25taxvalue/A25taxremlife))</f>
        <v>0</v>
      </c>
      <c r="K792" s="167">
        <f>IF(K$3&gt;A25taxremlife,A25taxvalue-SUM($F792:J792),IF(A25taxremlife="N/A","n/a",A25taxvalue/A25taxremlife))</f>
        <v>0</v>
      </c>
      <c r="L792" s="167">
        <f>IF(L$3&gt;A25taxremlife,A25taxvalue-SUM($F792:K792),IF(A25taxremlife="N/A","n/a",A25taxvalue/A25taxremlife))</f>
        <v>0</v>
      </c>
      <c r="M792" s="167">
        <f>IF(M$3&gt;A25taxremlife,A25taxvalue-SUM($F792:L792),IF(A25taxremlife="N/A","n/a",A25taxvalue/A25taxremlife))</f>
        <v>0</v>
      </c>
      <c r="N792" s="167">
        <f>IF(N$3&gt;A25taxremlife,A25taxvalue-SUM($F792:M792),IF(A25taxremlife="N/A","n/a",A25taxvalue/A25taxremlife))</f>
        <v>0</v>
      </c>
      <c r="O792" s="167">
        <f>IF(O$3&gt;A25taxremlife,A25taxvalue-SUM($F792:N792),IF(A25taxremlife="N/A","n/a",A25taxvalue/A25taxremlife))</f>
        <v>0</v>
      </c>
      <c r="P792" s="167">
        <f>IF(P$3&gt;A25taxremlife,A25taxvalue-SUM($F792:O792),IF(A25taxremlife="N/A","n/a",A25taxvalue/A25taxremlife))</f>
        <v>0</v>
      </c>
      <c r="Q792" s="167">
        <f>IF(Q$3&gt;A25taxremlife,A25taxvalue-SUM($F792:P792),IF(A25taxremlife="N/A","n/a",A25taxvalue/A25taxremlife))</f>
        <v>0</v>
      </c>
      <c r="R792" s="167">
        <f>IF(R$3&gt;A25taxremlife,A25taxvalue-SUM($F792:Q792),IF(A25taxremlife="N/A","n/a",A25taxvalue/A25taxremlife))</f>
        <v>0</v>
      </c>
      <c r="S792" s="167">
        <f>IF(S$3&gt;A25taxremlife,A25taxvalue-SUM($F792:R792),IF(A25taxremlife="N/A","n/a",A25taxvalue/A25taxremlife))</f>
        <v>0</v>
      </c>
      <c r="T792" s="167">
        <f>IF(T$3&gt;A25taxremlife,A25taxvalue-SUM($F792:S792),IF(A25taxremlife="N/A","n/a",A25taxvalue/A25taxremlife))</f>
        <v>0</v>
      </c>
      <c r="U792" s="167">
        <f>IF(U$3&gt;A25taxremlife,A25taxvalue-SUM($F792:T792),IF(A25taxremlife="N/A","n/a",A25taxvalue/A25taxremlife))</f>
        <v>0</v>
      </c>
      <c r="V792" s="167">
        <f>IF(V$3&gt;A25taxremlife,A25taxvalue-SUM($F792:U792),IF(A25taxremlife="N/A","n/a",A25taxvalue/A25taxremlife))</f>
        <v>0</v>
      </c>
      <c r="W792" s="167">
        <f>IF(W$3&gt;A25taxremlife,A25taxvalue-SUM($F792:V792),IF(A25taxremlife="N/A","n/a",A25taxvalue/A25taxremlife))</f>
        <v>0</v>
      </c>
      <c r="X792" s="167">
        <f>IF(X$3&gt;A25taxremlife,A25taxvalue-SUM($F792:W792),IF(A25taxremlife="N/A","n/a",A25taxvalue/A25taxremlife))</f>
        <v>0</v>
      </c>
      <c r="Y792" s="167">
        <f>IF(Y$3&gt;A25taxremlife,A25taxvalue-SUM($F792:X792),IF(A25taxremlife="N/A","n/a",A25taxvalue/A25taxremlife))</f>
        <v>0</v>
      </c>
      <c r="Z792" s="167">
        <f>IF(Z$3&gt;A25taxremlife,A25taxvalue-SUM($F792:Y792),IF(A25taxremlife="N/A","n/a",A25taxvalue/A25taxremlife))</f>
        <v>0</v>
      </c>
      <c r="AA792" s="167">
        <f>IF(AA$3&gt;A25taxremlife,A25taxvalue-SUM($F792:Z792),IF(A25taxremlife="N/A","n/a",A25taxvalue/A25taxremlife))</f>
        <v>0</v>
      </c>
      <c r="AB792" s="167">
        <f>IF(AB$3&gt;A25taxremlife,A25taxvalue-SUM($F792:AA792),IF(A25taxremlife="N/A","n/a",A25taxvalue/A25taxremlife))</f>
        <v>0</v>
      </c>
      <c r="AC792" s="167">
        <f>IF(AC$3&gt;A25taxremlife,A25taxvalue-SUM($F792:AB792),IF(A25taxremlife="N/A","n/a",A25taxvalue/A25taxremlife))</f>
        <v>0</v>
      </c>
      <c r="AD792" s="167">
        <f>IF(AD$3&gt;A25taxremlife,A25taxvalue-SUM($F792:AC792),IF(A25taxremlife="N/A","n/a",A25taxvalue/A25taxremlife))</f>
        <v>0</v>
      </c>
      <c r="AE792" s="167">
        <f>IF(AE$3&gt;A25taxremlife,A25taxvalue-SUM($F792:AD792),IF(A25taxremlife="N/A","n/a",A25taxvalue/A25taxremlife))</f>
        <v>0</v>
      </c>
      <c r="AF792" s="167">
        <f>IF(AF$3&gt;A25taxremlife,A25taxvalue-SUM($F792:AE792),IF(A25taxremlife="N/A","n/a",A25taxvalue/A25taxremlife))</f>
        <v>0</v>
      </c>
      <c r="AG792" s="167">
        <f>IF(AG$3&gt;A25taxremlife,A25taxvalue-SUM($F792:AF792),IF(A25taxremlife="N/A","n/a",A25taxvalue/A25taxremlife))</f>
        <v>0</v>
      </c>
      <c r="AH792" s="167">
        <f>IF(AH$3&gt;A25taxremlife,A25taxvalue-SUM($F792:AG792),IF(A25taxremlife="N/A","n/a",A25taxvalue/A25taxremlife))</f>
        <v>0</v>
      </c>
      <c r="AI792" s="167">
        <f>IF(AI$3&gt;A25taxremlife,A25taxvalue-SUM($F792:AH792),IF(A25taxremlife="N/A","n/a",A25taxvalue/A25taxremlife))</f>
        <v>0</v>
      </c>
      <c r="AJ792" s="167">
        <f>IF(AJ$3&gt;A25taxremlife,A25taxvalue-SUM($F792:AI792),IF(A25taxremlife="N/A","n/a",A25taxvalue/A25taxremlife))</f>
        <v>0</v>
      </c>
      <c r="AK792" s="167">
        <f>IF(AK$3&gt;A25taxremlife,A25taxvalue-SUM($F792:AJ792),IF(A25taxremlife="N/A","n/a",A25taxvalue/A25taxremlife))</f>
        <v>0</v>
      </c>
      <c r="AL792" s="167">
        <f>IF(AL$3&gt;A25taxremlife,A25taxvalue-SUM($F792:AK792),IF(A25taxremlife="N/A","n/a",A25taxvalue/A25taxremlife))</f>
        <v>0</v>
      </c>
      <c r="AM792" s="167">
        <f>IF(AM$3&gt;A25taxremlife,A25taxvalue-SUM($F792:AL792),IF(A25taxremlife="N/A","n/a",A25taxvalue/A25taxremlife))</f>
        <v>0</v>
      </c>
      <c r="AN792" s="167">
        <f>IF(AN$3&gt;A25taxremlife,A25taxvalue-SUM($F792:AM792),IF(A25taxremlife="N/A","n/a",A25taxvalue/A25taxremlife))</f>
        <v>0</v>
      </c>
      <c r="AO792" s="167">
        <f>IF(AO$3&gt;A25taxremlife,A25taxvalue-SUM($F792:AN792),IF(A25taxremlife="N/A","n/a",A25taxvalue/A25taxremlife))</f>
        <v>0</v>
      </c>
      <c r="AP792" s="167">
        <f>IF(AP$3&gt;A25taxremlife,A25taxvalue-SUM($F792:AO792),IF(A25taxremlife="N/A","n/a",A25taxvalue/A25taxremlife))</f>
        <v>0</v>
      </c>
      <c r="AQ792" s="167">
        <f>IF(AQ$3&gt;A25taxremlife,A25taxvalue-SUM($F792:AP792),IF(A25taxremlife="N/A","n/a",A25taxvalue/A25taxremlife))</f>
        <v>0</v>
      </c>
      <c r="AR792" s="167">
        <f>IF(AR$3&gt;A25taxremlife,A25taxvalue-SUM($F792:AQ792),IF(A25taxremlife="N/A","n/a",A25taxvalue/A25taxremlife))</f>
        <v>0</v>
      </c>
      <c r="AS792" s="167">
        <f>IF(AS$3&gt;A25taxremlife,A25taxvalue-SUM($F792:AR792),IF(A25taxremlife="N/A","n/a",A25taxvalue/A25taxremlife))</f>
        <v>0</v>
      </c>
      <c r="AT792" s="167">
        <f>IF(AT$3&gt;A25taxremlife,A25taxvalue-SUM($F792:AS792),IF(A25taxremlife="N/A","n/a",A25taxvalue/A25taxremlife))</f>
        <v>0</v>
      </c>
      <c r="AU792" s="167">
        <f>IF(AU$3&gt;A25taxremlife,A25taxvalue-SUM($F792:AT792),IF(A25taxremlife="N/A","n/a",A25taxvalue/A25taxremlife))</f>
        <v>0</v>
      </c>
      <c r="AV792" s="167">
        <f>IF(AV$3&gt;A25taxremlife,A25taxvalue-SUM($F792:AU792),IF(A25taxremlife="N/A","n/a",A25taxvalue/A25taxremlife))</f>
        <v>0</v>
      </c>
      <c r="AW792" s="167">
        <f>IF(AW$3&gt;A25taxremlife,A25taxvalue-SUM($F792:AV792),IF(A25taxremlife="N/A","n/a",A25taxvalue/A25taxremlife))</f>
        <v>0</v>
      </c>
      <c r="AX792" s="167">
        <f>IF(AX$3&gt;A25taxremlife,A25taxvalue-SUM($F792:AW792),IF(A25taxremlife="N/A","n/a",A25taxvalue/A25taxremlife))</f>
        <v>0</v>
      </c>
      <c r="AY792" s="167">
        <f>IF(AY$3&gt;A25taxremlife,A25taxvalue-SUM($F792:AX792),IF(A25taxremlife="N/A","n/a",A25taxvalue/A25taxremlife))</f>
        <v>0</v>
      </c>
      <c r="AZ792" s="167">
        <f>IF(AZ$3&gt;A25taxremlife,A25taxvalue-SUM($F792:AY792),IF(A25taxremlife="N/A","n/a",A25taxvalue/A25taxremlife))</f>
        <v>0</v>
      </c>
      <c r="BA792" s="167">
        <f>IF(BA$3&gt;A25taxremlife,A25taxvalue-SUM($F792:AZ792),IF(A25taxremlife="N/A","n/a",A25taxvalue/A25taxremlife))</f>
        <v>0</v>
      </c>
      <c r="BB792" s="167">
        <f>IF(BB$3&gt;A25taxremlife,A25taxvalue-SUM($F792:BA792),IF(A25taxremlife="N/A","n/a",A25taxvalue/A25taxremlife))</f>
        <v>0</v>
      </c>
      <c r="BC792" s="167">
        <f>IF(BC$3&gt;A25taxremlife,A25taxvalue-SUM($F792:BB792),IF(A25taxremlife="N/A","n/a",A25taxvalue/A25taxremlife))</f>
        <v>0</v>
      </c>
      <c r="BD792" s="167">
        <f>IF(BD$3&gt;A25taxremlife,A25taxvalue-SUM($F792:BC792),IF(A25taxremlife="N/A","n/a",A25taxvalue/A25taxremlife))</f>
        <v>0</v>
      </c>
      <c r="BE792" s="167">
        <f>IF(BE$3&gt;A25taxremlife,A25taxvalue-SUM($F792:BD792),IF(A25taxremlife="N/A","n/a",A25taxvalue/A25taxremlife))</f>
        <v>0</v>
      </c>
      <c r="BF792" s="167">
        <f>IF(BF$3&gt;A25taxremlife,A25taxvalue-SUM($F792:BE792),IF(A25taxremlife="N/A","n/a",A25taxvalue/A25taxremlife))</f>
        <v>0</v>
      </c>
      <c r="BG792" s="167">
        <f>IF(BG$3&gt;A25taxremlife,A25taxvalue-SUM($F792:BF792),IF(A25taxremlife="N/A","n/a",A25taxvalue/A25taxremlife))</f>
        <v>0</v>
      </c>
      <c r="BH792" s="167">
        <f>IF(BH$3&gt;A25taxremlife,A25taxvalue-SUM($F792:BG792),IF(A25taxremlife="N/A","n/a",A25taxvalue/A25taxremlife))</f>
        <v>0</v>
      </c>
      <c r="BI792" s="167">
        <f>IF(BI$3&gt;A25taxremlife,A25taxvalue-SUM($F792:BH792),IF(A25taxremlife="N/A","n/a",A25taxvalue/A25taxremlife))</f>
        <v>0</v>
      </c>
      <c r="BJ792" s="20"/>
      <c r="BK792" s="20"/>
      <c r="BL792"/>
      <c r="BM792"/>
      <c r="BN792"/>
      <c r="BO792"/>
      <c r="BP792"/>
      <c r="BQ792"/>
      <c r="BR792"/>
      <c r="BS792"/>
      <c r="BT792"/>
      <c r="BU792"/>
      <c r="BV792"/>
      <c r="BW792"/>
      <c r="BX792"/>
      <c r="BY792"/>
      <c r="BZ792"/>
      <c r="CA792"/>
      <c r="CB792"/>
      <c r="CC792"/>
      <c r="CD792"/>
      <c r="CE792"/>
      <c r="CF792"/>
      <c r="CG792"/>
      <c r="CH792"/>
      <c r="CI792"/>
      <c r="CJ792"/>
      <c r="CK792"/>
      <c r="CL792"/>
      <c r="CM792"/>
      <c r="CN792"/>
      <c r="CO792"/>
      <c r="CP792"/>
      <c r="CQ792"/>
      <c r="CR792"/>
      <c r="CS792"/>
      <c r="CT792"/>
      <c r="CU792"/>
      <c r="CV792"/>
      <c r="CW792"/>
      <c r="CX792"/>
      <c r="CY792"/>
      <c r="CZ792"/>
      <c r="DA792"/>
      <c r="DB792"/>
      <c r="DC792"/>
      <c r="DD792"/>
      <c r="DE792"/>
      <c r="DF792"/>
      <c r="DG792"/>
      <c r="DH792"/>
      <c r="DI792"/>
      <c r="DJ792"/>
      <c r="DK792"/>
      <c r="DL792"/>
      <c r="DM792"/>
      <c r="DN792"/>
      <c r="DO792"/>
      <c r="DP792"/>
      <c r="DQ792"/>
      <c r="DR792"/>
      <c r="DS792"/>
      <c r="DT792"/>
      <c r="DU792"/>
      <c r="DV792"/>
      <c r="DW792"/>
      <c r="DX792"/>
      <c r="DY792"/>
      <c r="DZ792"/>
      <c r="EA792"/>
      <c r="EB792"/>
      <c r="EC792"/>
      <c r="ED792"/>
      <c r="EE792"/>
      <c r="EF792"/>
      <c r="EG792"/>
      <c r="EH792"/>
      <c r="EI792"/>
      <c r="EJ792"/>
      <c r="EK792"/>
      <c r="EL792"/>
      <c r="EM792"/>
      <c r="EN792"/>
      <c r="EO792"/>
      <c r="EP792"/>
      <c r="EQ792"/>
      <c r="ER792"/>
      <c r="ES792"/>
      <c r="ET792"/>
      <c r="EU792"/>
      <c r="EV792"/>
      <c r="EW792"/>
      <c r="EX792"/>
      <c r="EY792"/>
      <c r="EZ792"/>
      <c r="FA792"/>
      <c r="FB792"/>
      <c r="FC792"/>
      <c r="FD792"/>
      <c r="FE792"/>
      <c r="FF792"/>
      <c r="FG792"/>
      <c r="FH792"/>
      <c r="FI792"/>
      <c r="FJ792"/>
      <c r="FK792"/>
      <c r="FL792"/>
      <c r="FM792"/>
      <c r="FN792"/>
      <c r="FO792"/>
      <c r="FP792"/>
      <c r="FQ792"/>
      <c r="FR792"/>
      <c r="FS792"/>
      <c r="FT792"/>
      <c r="FU792"/>
      <c r="FV792"/>
      <c r="FW792"/>
      <c r="FX792"/>
      <c r="FY792"/>
      <c r="FZ792"/>
      <c r="GA792"/>
      <c r="GB792"/>
      <c r="GC792"/>
      <c r="GD792"/>
      <c r="GE792"/>
      <c r="GF792"/>
      <c r="GG792"/>
      <c r="GH792"/>
      <c r="GI792"/>
      <c r="GJ792"/>
      <c r="GK792"/>
      <c r="GL792"/>
      <c r="GM792"/>
      <c r="GN792"/>
      <c r="GO792"/>
      <c r="GP792"/>
      <c r="GQ792"/>
      <c r="GR792"/>
      <c r="GS792"/>
      <c r="GT792"/>
      <c r="GU792"/>
      <c r="GV792"/>
      <c r="GW792"/>
      <c r="GX792"/>
      <c r="GY792"/>
      <c r="GZ792"/>
      <c r="HA792"/>
      <c r="HB792"/>
      <c r="HC792"/>
      <c r="HD792"/>
      <c r="HE792"/>
      <c r="HF792"/>
      <c r="HG792"/>
      <c r="HH792"/>
      <c r="HI792"/>
      <c r="HJ792"/>
      <c r="HK792"/>
      <c r="HL792"/>
      <c r="HM792"/>
      <c r="HN792"/>
      <c r="HO792"/>
      <c r="HP792"/>
      <c r="HQ792"/>
      <c r="HR792"/>
      <c r="HS792"/>
      <c r="HT792"/>
      <c r="HU792"/>
      <c r="HV792"/>
      <c r="HW792"/>
      <c r="HX792"/>
      <c r="HY792"/>
      <c r="HZ792"/>
      <c r="IA792"/>
      <c r="IB792"/>
      <c r="IC792"/>
      <c r="ID792"/>
      <c r="IE792"/>
      <c r="IF792"/>
      <c r="IG792"/>
      <c r="IH792"/>
      <c r="II792"/>
      <c r="IJ792"/>
      <c r="IK792"/>
      <c r="IL792"/>
      <c r="IM792"/>
      <c r="IN792"/>
      <c r="IO792"/>
      <c r="IP792"/>
      <c r="IQ792"/>
      <c r="IR792"/>
      <c r="IS792"/>
      <c r="IT792"/>
      <c r="IU792"/>
      <c r="IV792"/>
    </row>
    <row r="793" spans="1:256" s="5" customFormat="1" hidden="1" outlineLevel="2">
      <c r="A793" s="20"/>
      <c r="B793" s="20"/>
      <c r="C793" s="38"/>
      <c r="D793" s="641" t="s">
        <v>71</v>
      </c>
      <c r="E793" s="287">
        <v>0</v>
      </c>
      <c r="F793" s="40"/>
      <c r="G793" s="168"/>
      <c r="H793" s="168"/>
      <c r="I793" s="168"/>
      <c r="J793" s="168"/>
      <c r="K793" s="168"/>
      <c r="L793" s="168"/>
      <c r="M793" s="168"/>
      <c r="N793" s="168"/>
      <c r="O793" s="168"/>
      <c r="P793" s="168"/>
      <c r="Q793" s="168"/>
      <c r="R793" s="168"/>
      <c r="S793" s="168"/>
      <c r="T793" s="168"/>
      <c r="U793" s="168"/>
      <c r="V793" s="168"/>
      <c r="W793" s="168"/>
      <c r="X793" s="168"/>
      <c r="Y793" s="168"/>
      <c r="Z793" s="168"/>
      <c r="AA793" s="168"/>
      <c r="AB793" s="168"/>
      <c r="AC793" s="168"/>
      <c r="AD793" s="168"/>
      <c r="AE793" s="168"/>
      <c r="AF793" s="168"/>
      <c r="AG793" s="168"/>
      <c r="AH793" s="168"/>
      <c r="AI793" s="168"/>
      <c r="AJ793" s="168"/>
      <c r="AK793" s="168"/>
      <c r="AL793" s="168"/>
      <c r="AM793" s="168"/>
      <c r="AN793" s="168"/>
      <c r="AO793" s="168"/>
      <c r="AP793" s="168"/>
      <c r="AQ793" s="168"/>
      <c r="AR793" s="168"/>
      <c r="AS793" s="168"/>
      <c r="AT793" s="168"/>
      <c r="AU793" s="168"/>
      <c r="AV793" s="168"/>
      <c r="AW793" s="168"/>
      <c r="AX793" s="168"/>
      <c r="AY793" s="168"/>
      <c r="AZ793" s="168"/>
      <c r="BA793" s="168"/>
      <c r="BB793" s="168"/>
      <c r="BC793" s="168"/>
      <c r="BD793" s="168"/>
      <c r="BE793" s="168"/>
      <c r="BF793" s="168"/>
      <c r="BG793" s="168"/>
      <c r="BH793" s="168"/>
      <c r="BI793" s="168"/>
      <c r="BJ793" s="20"/>
      <c r="BK793" s="20"/>
      <c r="BL793"/>
      <c r="BM793"/>
      <c r="BN793"/>
      <c r="BO793"/>
      <c r="BP793"/>
      <c r="BQ793"/>
      <c r="BR793"/>
      <c r="BS793"/>
      <c r="BT793"/>
      <c r="BU793"/>
      <c r="BV793"/>
      <c r="BW793"/>
      <c r="BX793"/>
      <c r="BY793"/>
      <c r="BZ793"/>
      <c r="CA793"/>
      <c r="CB793"/>
      <c r="CC793"/>
      <c r="CD793"/>
      <c r="CE793"/>
      <c r="CF793"/>
      <c r="CG793"/>
      <c r="CH793"/>
      <c r="CI793"/>
      <c r="CJ793"/>
      <c r="CK793"/>
      <c r="CL793"/>
      <c r="CM793"/>
      <c r="CN793"/>
      <c r="CO793"/>
      <c r="CP793"/>
      <c r="CQ793"/>
      <c r="CR793"/>
      <c r="CS793"/>
      <c r="CT793"/>
      <c r="CU793"/>
      <c r="CV793"/>
      <c r="CW793"/>
      <c r="CX793"/>
      <c r="CY793"/>
      <c r="CZ793"/>
      <c r="DA793"/>
      <c r="DB793"/>
      <c r="DC793"/>
      <c r="DD793"/>
      <c r="DE793"/>
      <c r="DF793"/>
      <c r="DG793"/>
      <c r="DH793"/>
      <c r="DI793"/>
      <c r="DJ793"/>
      <c r="DK793"/>
      <c r="DL793"/>
      <c r="DM793"/>
      <c r="DN793"/>
      <c r="DO793"/>
      <c r="DP793"/>
      <c r="DQ793"/>
      <c r="DR793"/>
      <c r="DS793"/>
      <c r="DT793"/>
      <c r="DU793"/>
      <c r="DV793"/>
      <c r="DW793"/>
      <c r="DX793"/>
      <c r="DY793"/>
      <c r="DZ793"/>
      <c r="EA793"/>
      <c r="EB793"/>
      <c r="EC793"/>
      <c r="ED793"/>
      <c r="EE793"/>
      <c r="EF793"/>
      <c r="EG793"/>
      <c r="EH793"/>
      <c r="EI793"/>
      <c r="EJ793"/>
      <c r="EK793"/>
      <c r="EL793"/>
      <c r="EM793"/>
      <c r="EN793"/>
      <c r="EO793"/>
      <c r="EP793"/>
      <c r="EQ793"/>
      <c r="ER793"/>
      <c r="ES793"/>
      <c r="ET793"/>
      <c r="EU793"/>
      <c r="EV793"/>
      <c r="EW793"/>
      <c r="EX793"/>
      <c r="EY793"/>
      <c r="EZ793"/>
      <c r="FA793"/>
      <c r="FB793"/>
      <c r="FC793"/>
      <c r="FD793"/>
      <c r="FE793"/>
      <c r="FF793"/>
      <c r="FG793"/>
      <c r="FH793"/>
      <c r="FI793"/>
      <c r="FJ793"/>
      <c r="FK793"/>
      <c r="FL793"/>
      <c r="FM793"/>
      <c r="FN793"/>
      <c r="FO793"/>
      <c r="FP793"/>
      <c r="FQ793"/>
      <c r="FR793"/>
      <c r="FS793"/>
      <c r="FT793"/>
      <c r="FU793"/>
      <c r="FV793"/>
      <c r="FW793"/>
      <c r="FX793"/>
      <c r="FY793"/>
      <c r="FZ793"/>
      <c r="GA793"/>
      <c r="GB793"/>
      <c r="GC793"/>
      <c r="GD793"/>
      <c r="GE793"/>
      <c r="GF793"/>
      <c r="GG793"/>
      <c r="GH793"/>
      <c r="GI793"/>
      <c r="GJ793"/>
      <c r="GK793"/>
      <c r="GL793"/>
      <c r="GM793"/>
      <c r="GN793"/>
      <c r="GO793"/>
      <c r="GP793"/>
      <c r="GQ793"/>
      <c r="GR793"/>
      <c r="GS793"/>
      <c r="GT793"/>
      <c r="GU793"/>
      <c r="GV793"/>
      <c r="GW793"/>
      <c r="GX793"/>
      <c r="GY793"/>
      <c r="GZ793"/>
      <c r="HA793"/>
      <c r="HB793"/>
      <c r="HC793"/>
      <c r="HD793"/>
      <c r="HE793"/>
      <c r="HF793"/>
      <c r="HG793"/>
      <c r="HH793"/>
      <c r="HI793"/>
      <c r="HJ793"/>
      <c r="HK793"/>
      <c r="HL793"/>
      <c r="HM793"/>
      <c r="HN793"/>
      <c r="HO793"/>
      <c r="HP793"/>
      <c r="HQ793"/>
      <c r="HR793"/>
      <c r="HS793"/>
      <c r="HT793"/>
      <c r="HU793"/>
      <c r="HV793"/>
      <c r="HW793"/>
      <c r="HX793"/>
      <c r="HY793"/>
      <c r="HZ793"/>
      <c r="IA793"/>
      <c r="IB793"/>
      <c r="IC793"/>
      <c r="ID793"/>
      <c r="IE793"/>
      <c r="IF793"/>
      <c r="IG793"/>
      <c r="IH793"/>
      <c r="II793"/>
      <c r="IJ793"/>
      <c r="IK793"/>
      <c r="IL793"/>
      <c r="IM793"/>
      <c r="IN793"/>
      <c r="IO793"/>
      <c r="IP793"/>
      <c r="IQ793"/>
      <c r="IR793"/>
      <c r="IS793"/>
      <c r="IT793"/>
      <c r="IU793"/>
      <c r="IV793"/>
    </row>
    <row r="794" spans="1:256" s="5" customFormat="1" hidden="1" outlineLevel="2">
      <c r="A794" s="20"/>
      <c r="B794" s="20"/>
      <c r="C794" s="38"/>
      <c r="D794" s="641"/>
      <c r="E794" s="287">
        <v>1</v>
      </c>
      <c r="F794" s="40"/>
      <c r="G794" s="312"/>
      <c r="H794" s="168">
        <f>IF(A25taxstdlife="n/a","n/a",IF(H$3&gt;(A25taxstdlife+$E794),((Input!$G$167+Input!$G$133)*$G$7)-SUM($G794:G794),((Input!$G$167+Input!$G$133)*$G$7)/A25taxstdlife))</f>
        <v>0</v>
      </c>
      <c r="I794" s="168">
        <f>IF(A25taxstdlife="n/a","n/a",IF(I$3&gt;(A25taxstdlife+$E794),((Input!$G$167+Input!$G$133)*$G$7)-SUM($G794:H794),((Input!$G$167+Input!$G$133)*$G$7)/A25taxstdlife))</f>
        <v>0</v>
      </c>
      <c r="J794" s="168">
        <f>IF(A25taxstdlife="n/a","n/a",IF(J$3&gt;(A25taxstdlife+$E794),((Input!$G$167+Input!$G$133)*$G$7)-SUM($G794:I794),((Input!$G$167+Input!$G$133)*$G$7)/A25taxstdlife))</f>
        <v>0</v>
      </c>
      <c r="K794" s="168">
        <f>IF(A25taxstdlife="n/a","n/a",IF(K$3&gt;(A25taxstdlife+$E794),((Input!$G$167+Input!$G$133)*$G$7)-SUM($G794:J794),((Input!$G$167+Input!$G$133)*$G$7)/A25taxstdlife))</f>
        <v>0</v>
      </c>
      <c r="L794" s="168">
        <f>IF(A25taxstdlife="n/a","n/a",IF(L$3&gt;(A25taxstdlife+$E794),((Input!$G$167+Input!$G$133)*$G$7)-SUM($G794:K794),((Input!$G$167+Input!$G$133)*$G$7)/A25taxstdlife))</f>
        <v>0</v>
      </c>
      <c r="M794" s="168">
        <f>IF(A25taxstdlife="n/a","n/a",IF(M$3&gt;(A25taxstdlife+$E794),((Input!$G$167+Input!$G$133)*$G$7)-SUM($G794:L794),((Input!$G$167+Input!$G$133)*$G$7)/A25taxstdlife))</f>
        <v>0</v>
      </c>
      <c r="N794" s="168">
        <f>IF(A25taxstdlife="n/a","n/a",IF(N$3&gt;(A25taxstdlife+$E794),((Input!$G$167+Input!$G$133)*$G$7)-SUM($G794:M794),((Input!$G$167+Input!$G$133)*$G$7)/A25taxstdlife))</f>
        <v>0</v>
      </c>
      <c r="O794" s="168">
        <f>IF(A25taxstdlife="n/a","n/a",IF(O$3&gt;(A25taxstdlife+$E794),((Input!$G$167+Input!$G$133)*$G$7)-SUM($G794:N794),((Input!$G$167+Input!$G$133)*$G$7)/A25taxstdlife))</f>
        <v>0</v>
      </c>
      <c r="P794" s="168">
        <f>IF(A25taxstdlife="n/a","n/a",IF(P$3&gt;(A25taxstdlife+$E794),((Input!$G$167+Input!$G$133)*$G$7)-SUM($G794:O794),((Input!$G$167+Input!$G$133)*$G$7)/A25taxstdlife))</f>
        <v>0</v>
      </c>
      <c r="Q794" s="168">
        <f>IF(A25taxstdlife="n/a","n/a",IF(Q$3&gt;(A25taxstdlife+$E794),((Input!$G$167+Input!$G$133)*$G$7)-SUM($G794:P794),((Input!$G$167+Input!$G$133)*$G$7)/A25taxstdlife))</f>
        <v>0</v>
      </c>
      <c r="R794" s="168">
        <f>IF(A25taxstdlife="n/a","n/a",IF(R$3&gt;(A25taxstdlife+$E794),((Input!$G$167+Input!$G$133)*$G$7)-SUM($G794:Q794),((Input!$G$167+Input!$G$133)*$G$7)/A25taxstdlife))</f>
        <v>0</v>
      </c>
      <c r="S794" s="168">
        <f>IF(A25taxstdlife="n/a","n/a",IF(S$3&gt;(A25taxstdlife+$E794),((Input!$G$167+Input!$G$133)*$G$7)-SUM($G794:R794),((Input!$G$167+Input!$G$133)*$G$7)/A25taxstdlife))</f>
        <v>0</v>
      </c>
      <c r="T794" s="168">
        <f>IF(A25taxstdlife="n/a","n/a",IF(T$3&gt;(A25taxstdlife+$E794),((Input!$G$167+Input!$G$133)*$G$7)-SUM($G794:S794),((Input!$G$167+Input!$G$133)*$G$7)/A25taxstdlife))</f>
        <v>0</v>
      </c>
      <c r="U794" s="168">
        <f>IF(A25taxstdlife="n/a","n/a",IF(U$3&gt;(A25taxstdlife+$E794),((Input!$G$167+Input!$G$133)*$G$7)-SUM($G794:T794),((Input!$G$167+Input!$G$133)*$G$7)/A25taxstdlife))</f>
        <v>0</v>
      </c>
      <c r="V794" s="168">
        <f>IF(A25taxstdlife="n/a","n/a",IF(V$3&gt;(A25taxstdlife+$E794),((Input!$G$167+Input!$G$133)*$G$7)-SUM($G794:U794),((Input!$G$167+Input!$G$133)*$G$7)/A25taxstdlife))</f>
        <v>0</v>
      </c>
      <c r="W794" s="168">
        <f>IF(A25taxstdlife="n/a","n/a",IF(W$3&gt;(A25taxstdlife+$E794),((Input!$G$167+Input!$G$133)*$G$7)-SUM($G794:V794),((Input!$G$167+Input!$G$133)*$G$7)/A25taxstdlife))</f>
        <v>0</v>
      </c>
      <c r="X794" s="168">
        <f>IF(A25taxstdlife="n/a","n/a",IF(X$3&gt;(A25taxstdlife+$E794),((Input!$G$167+Input!$G$133)*$G$7)-SUM($G794:W794),((Input!$G$167+Input!$G$133)*$G$7)/A25taxstdlife))</f>
        <v>0</v>
      </c>
      <c r="Y794" s="168">
        <f>IF(A25taxstdlife="n/a","n/a",IF(Y$3&gt;(A25taxstdlife+$E794),((Input!$G$167+Input!$G$133)*$G$7)-SUM($G794:X794),((Input!$G$167+Input!$G$133)*$G$7)/A25taxstdlife))</f>
        <v>0</v>
      </c>
      <c r="Z794" s="168">
        <f>IF(A25taxstdlife="n/a","n/a",IF(Z$3&gt;(A25taxstdlife+$E794),((Input!$G$167+Input!$G$133)*$G$7)-SUM($G794:Y794),((Input!$G$167+Input!$G$133)*$G$7)/A25taxstdlife))</f>
        <v>0</v>
      </c>
      <c r="AA794" s="168">
        <f>IF(A25taxstdlife="n/a","n/a",IF(AA$3&gt;(A25taxstdlife+$E794),((Input!$G$167+Input!$G$133)*$G$7)-SUM($G794:Z794),((Input!$G$167+Input!$G$133)*$G$7)/A25taxstdlife))</f>
        <v>0</v>
      </c>
      <c r="AB794" s="168">
        <f>IF(A25taxstdlife="n/a","n/a",IF(AB$3&gt;(A25taxstdlife+$E794),((Input!$G$167+Input!$G$133)*$G$7)-SUM($G794:AA794),((Input!$G$167+Input!$G$133)*$G$7)/A25taxstdlife))</f>
        <v>0</v>
      </c>
      <c r="AC794" s="168">
        <f>IF(A25taxstdlife="n/a","n/a",IF(AC$3&gt;(A25taxstdlife+$E794),((Input!$G$167+Input!$G$133)*$G$7)-SUM($G794:AB794),((Input!$G$167+Input!$G$133)*$G$7)/A25taxstdlife))</f>
        <v>0</v>
      </c>
      <c r="AD794" s="168">
        <f>IF(A25taxstdlife="n/a","n/a",IF(AD$3&gt;(A25taxstdlife+$E794),((Input!$G$167+Input!$G$133)*$G$7)-SUM($G794:AC794),((Input!$G$167+Input!$G$133)*$G$7)/A25taxstdlife))</f>
        <v>0</v>
      </c>
      <c r="AE794" s="168">
        <f>IF(A25taxstdlife="n/a","n/a",IF(AE$3&gt;(A25taxstdlife+$E794),((Input!$G$167+Input!$G$133)*$G$7)-SUM($G794:AD794),((Input!$G$167+Input!$G$133)*$G$7)/A25taxstdlife))</f>
        <v>0</v>
      </c>
      <c r="AF794" s="168">
        <f>IF(A25taxstdlife="n/a","n/a",IF(AF$3&gt;(A25taxstdlife+$E794),((Input!$G$167+Input!$G$133)*$G$7)-SUM($G794:AE794),((Input!$G$167+Input!$G$133)*$G$7)/A25taxstdlife))</f>
        <v>0</v>
      </c>
      <c r="AG794" s="168">
        <f>IF(A25taxstdlife="n/a","n/a",IF(AG$3&gt;(A25taxstdlife+$E794),((Input!$G$167+Input!$G$133)*$G$7)-SUM($G794:AF794),((Input!$G$167+Input!$G$133)*$G$7)/A25taxstdlife))</f>
        <v>0</v>
      </c>
      <c r="AH794" s="168">
        <f>IF(A25taxstdlife="n/a","n/a",IF(AH$3&gt;(A25taxstdlife+$E794),((Input!$G$167+Input!$G$133)*$G$7)-SUM($G794:AG794),((Input!$G$167+Input!$G$133)*$G$7)/A25taxstdlife))</f>
        <v>0</v>
      </c>
      <c r="AI794" s="168">
        <f>IF(A25taxstdlife="n/a","n/a",IF(AI$3&gt;(A25taxstdlife+$E794),((Input!$G$167+Input!$G$133)*$G$7)-SUM($G794:AH794),((Input!$G$167+Input!$G$133)*$G$7)/A25taxstdlife))</f>
        <v>0</v>
      </c>
      <c r="AJ794" s="168">
        <f>IF(A25taxstdlife="n/a","n/a",IF(AJ$3&gt;(A25taxstdlife+$E794),((Input!$G$167+Input!$G$133)*$G$7)-SUM($G794:AI794),((Input!$G$167+Input!$G$133)*$G$7)/A25taxstdlife))</f>
        <v>0</v>
      </c>
      <c r="AK794" s="168">
        <f>IF(A25taxstdlife="n/a","n/a",IF(AK$3&gt;(A25taxstdlife+$E794),((Input!$G$167+Input!$G$133)*$G$7)-SUM($G794:AJ794),((Input!$G$167+Input!$G$133)*$G$7)/A25taxstdlife))</f>
        <v>0</v>
      </c>
      <c r="AL794" s="168">
        <f>IF(A25taxstdlife="n/a","n/a",IF(AL$3&gt;(A25taxstdlife+$E794),((Input!$G$167+Input!$G$133)*$G$7)-SUM($G794:AK794),((Input!$G$167+Input!$G$133)*$G$7)/A25taxstdlife))</f>
        <v>0</v>
      </c>
      <c r="AM794" s="168">
        <f>IF(A25taxstdlife="n/a","n/a",IF(AM$3&gt;(A25taxstdlife+$E794),((Input!$G$167+Input!$G$133)*$G$7)-SUM($G794:AL794),((Input!$G$167+Input!$G$133)*$G$7)/A25taxstdlife))</f>
        <v>0</v>
      </c>
      <c r="AN794" s="168">
        <f>IF(A25taxstdlife="n/a","n/a",IF(AN$3&gt;(A25taxstdlife+$E794),((Input!$G$167+Input!$G$133)*$G$7)-SUM($G794:AM794),((Input!$G$167+Input!$G$133)*$G$7)/A25taxstdlife))</f>
        <v>0</v>
      </c>
      <c r="AO794" s="168">
        <f>IF(A25taxstdlife="n/a","n/a",IF(AO$3&gt;(A25taxstdlife+$E794),((Input!$G$167+Input!$G$133)*$G$7)-SUM($G794:AN794),((Input!$G$167+Input!$G$133)*$G$7)/A25taxstdlife))</f>
        <v>0</v>
      </c>
      <c r="AP794" s="168">
        <f>IF(A25taxstdlife="n/a","n/a",IF(AP$3&gt;(A25taxstdlife+$E794),((Input!$G$167+Input!$G$133)*$G$7)-SUM($G794:AO794),((Input!$G$167+Input!$G$133)*$G$7)/A25taxstdlife))</f>
        <v>0</v>
      </c>
      <c r="AQ794" s="168">
        <f>IF(A25taxstdlife="n/a","n/a",IF(AQ$3&gt;(A25taxstdlife+$E794),((Input!$G$167+Input!$G$133)*$G$7)-SUM($G794:AP794),((Input!$G$167+Input!$G$133)*$G$7)/A25taxstdlife))</f>
        <v>0</v>
      </c>
      <c r="AR794" s="168">
        <f>IF(A25taxstdlife="n/a","n/a",IF(AR$3&gt;(A25taxstdlife+$E794),((Input!$G$167+Input!$G$133)*$G$7)-SUM($G794:AQ794),((Input!$G$167+Input!$G$133)*$G$7)/A25taxstdlife))</f>
        <v>0</v>
      </c>
      <c r="AS794" s="168">
        <f>IF(A25taxstdlife="n/a","n/a",IF(AS$3&gt;(A25taxstdlife+$E794),((Input!$G$167+Input!$G$133)*$G$7)-SUM($G794:AR794),((Input!$G$167+Input!$G$133)*$G$7)/A25taxstdlife))</f>
        <v>0</v>
      </c>
      <c r="AT794" s="168">
        <f>IF(A25taxstdlife="n/a","n/a",IF(AT$3&gt;(A25taxstdlife+$E794),((Input!$G$167+Input!$G$133)*$G$7)-SUM($G794:AS794),((Input!$G$167+Input!$G$133)*$G$7)/A25taxstdlife))</f>
        <v>0</v>
      </c>
      <c r="AU794" s="168">
        <f>IF(A25taxstdlife="n/a","n/a",IF(AU$3&gt;(A25taxstdlife+$E794),((Input!$G$167+Input!$G$133)*$G$7)-SUM($G794:AT794),((Input!$G$167+Input!$G$133)*$G$7)/A25taxstdlife))</f>
        <v>0</v>
      </c>
      <c r="AV794" s="168">
        <f>IF(A25taxstdlife="n/a","n/a",IF(AV$3&gt;(A25taxstdlife+$E794),((Input!$G$167+Input!$G$133)*$G$7)-SUM($G794:AU794),((Input!$G$167+Input!$G$133)*$G$7)/A25taxstdlife))</f>
        <v>0</v>
      </c>
      <c r="AW794" s="168">
        <f>IF(A25taxstdlife="n/a","n/a",IF(AW$3&gt;(A25taxstdlife+$E794),((Input!$G$167+Input!$G$133)*$G$7)-SUM($G794:AV794),((Input!$G$167+Input!$G$133)*$G$7)/A25taxstdlife))</f>
        <v>0</v>
      </c>
      <c r="AX794" s="168">
        <f>IF(A25taxstdlife="n/a","n/a",IF(AX$3&gt;(A25taxstdlife+$E794),((Input!$G$167+Input!$G$133)*$G$7)-SUM($G794:AW794),((Input!$G$167+Input!$G$133)*$G$7)/A25taxstdlife))</f>
        <v>0</v>
      </c>
      <c r="AY794" s="168">
        <f>IF(A25taxstdlife="n/a","n/a",IF(AY$3&gt;(A25taxstdlife+$E794),((Input!$G$167+Input!$G$133)*$G$7)-SUM($G794:AX794),((Input!$G$167+Input!$G$133)*$G$7)/A25taxstdlife))</f>
        <v>0</v>
      </c>
      <c r="AZ794" s="168">
        <f>IF(A25taxstdlife="n/a","n/a",IF(AZ$3&gt;(A25taxstdlife+$E794),((Input!$G$167+Input!$G$133)*$G$7)-SUM($G794:AY794),((Input!$G$167+Input!$G$133)*$G$7)/A25taxstdlife))</f>
        <v>0</v>
      </c>
      <c r="BA794" s="168">
        <f>IF(A25taxstdlife="n/a","n/a",IF(BA$3&gt;(A25taxstdlife+$E794),((Input!$G$167+Input!$G$133)*$G$7)-SUM($G794:AZ794),((Input!$G$167+Input!$G$133)*$G$7)/A25taxstdlife))</f>
        <v>0</v>
      </c>
      <c r="BB794" s="168">
        <f>IF(A25taxstdlife="n/a","n/a",IF(BB$3&gt;(A25taxstdlife+$E794),((Input!$G$167+Input!$G$133)*$G$7)-SUM($G794:BA794),((Input!$G$167+Input!$G$133)*$G$7)/A25taxstdlife))</f>
        <v>0</v>
      </c>
      <c r="BC794" s="168">
        <f>IF(A25taxstdlife="n/a","n/a",IF(BC$3&gt;(A25taxstdlife+$E794),((Input!$G$167+Input!$G$133)*$G$7)-SUM($G794:BB794),((Input!$G$167+Input!$G$133)*$G$7)/A25taxstdlife))</f>
        <v>0</v>
      </c>
      <c r="BD794" s="168">
        <f>IF(A25taxstdlife="n/a","n/a",IF(BD$3&gt;(A25taxstdlife+$E794),((Input!$G$167+Input!$G$133)*$G$7)-SUM($G794:BC794),((Input!$G$167+Input!$G$133)*$G$7)/A25taxstdlife))</f>
        <v>0</v>
      </c>
      <c r="BE794" s="168">
        <f>IF(A25taxstdlife="n/a","n/a",IF(BE$3&gt;(A25taxstdlife+$E794),((Input!$G$167+Input!$G$133)*$G$7)-SUM($G794:BD794),((Input!$G$167+Input!$G$133)*$G$7)/A25taxstdlife))</f>
        <v>0</v>
      </c>
      <c r="BF794" s="168">
        <f>IF(A25taxstdlife="n/a","n/a",IF(BF$3&gt;(A25taxstdlife+$E794),((Input!$G$167+Input!$G$133)*$G$7)-SUM($G794:BE794),((Input!$G$167+Input!$G$133)*$G$7)/A25taxstdlife))</f>
        <v>0</v>
      </c>
      <c r="BG794" s="168">
        <f>IF(A25taxstdlife="n/a","n/a",IF(BG$3&gt;(A25taxstdlife+$E794),((Input!$G$167+Input!$G$133)*$G$7)-SUM($G794:BF794),((Input!$G$167+Input!$G$133)*$G$7)/A25taxstdlife))</f>
        <v>0</v>
      </c>
      <c r="BH794" s="168">
        <f>IF(A25taxstdlife="n/a","n/a",IF(BH$3&gt;(A25taxstdlife+$E794),((Input!$G$167+Input!$G$133)*$G$7)-SUM($G794:BG794),((Input!$G$167+Input!$G$133)*$G$7)/A25taxstdlife))</f>
        <v>0</v>
      </c>
      <c r="BI794" s="168">
        <f>IF(A25taxstdlife="n/a","n/a",IF(BI$3&gt;(A25taxstdlife+$E794),((Input!$G$167+Input!$G$133)*$G$7)-SUM($G794:BH794),((Input!$G$167+Input!$G$133)*$G$7)/A25taxstdlife))</f>
        <v>0</v>
      </c>
      <c r="BJ794" s="20"/>
      <c r="BK794" s="20"/>
      <c r="BL794"/>
      <c r="BM794"/>
      <c r="BN794"/>
      <c r="BO794"/>
      <c r="BP794"/>
      <c r="BQ794"/>
      <c r="BR794"/>
      <c r="BS794"/>
      <c r="BT794"/>
      <c r="BU794"/>
      <c r="BV794"/>
      <c r="BW794"/>
      <c r="BX794"/>
      <c r="BY794"/>
      <c r="BZ794"/>
      <c r="CA794"/>
      <c r="CB794"/>
      <c r="CC794"/>
      <c r="CD794"/>
      <c r="CE794"/>
      <c r="CF794"/>
      <c r="CG794"/>
      <c r="CH794"/>
      <c r="CI794"/>
      <c r="CJ794"/>
      <c r="CK794"/>
      <c r="CL794"/>
      <c r="CM794"/>
      <c r="CN794"/>
      <c r="CO794"/>
      <c r="CP794"/>
      <c r="CQ794"/>
      <c r="CR794"/>
      <c r="CS794"/>
      <c r="CT794"/>
      <c r="CU794"/>
      <c r="CV794"/>
      <c r="CW794"/>
      <c r="CX794"/>
      <c r="CY794"/>
      <c r="CZ794"/>
      <c r="DA794"/>
      <c r="DB794"/>
      <c r="DC794"/>
      <c r="DD794"/>
      <c r="DE794"/>
      <c r="DF794"/>
      <c r="DG794"/>
      <c r="DH794"/>
      <c r="DI794"/>
      <c r="DJ794"/>
      <c r="DK794"/>
      <c r="DL794"/>
      <c r="DM794"/>
      <c r="DN794"/>
      <c r="DO794"/>
      <c r="DP794"/>
      <c r="DQ794"/>
      <c r="DR794"/>
      <c r="DS794"/>
      <c r="DT794"/>
      <c r="DU794"/>
      <c r="DV794"/>
      <c r="DW794"/>
      <c r="DX794"/>
      <c r="DY794"/>
      <c r="DZ794"/>
      <c r="EA794"/>
      <c r="EB794"/>
      <c r="EC794"/>
      <c r="ED794"/>
      <c r="EE794"/>
      <c r="EF794"/>
      <c r="EG794"/>
      <c r="EH794"/>
      <c r="EI794"/>
      <c r="EJ794"/>
      <c r="EK794"/>
      <c r="EL794"/>
      <c r="EM794"/>
      <c r="EN794"/>
      <c r="EO794"/>
      <c r="EP794"/>
      <c r="EQ794"/>
      <c r="ER794"/>
      <c r="ES794"/>
      <c r="ET794"/>
      <c r="EU794"/>
      <c r="EV794"/>
      <c r="EW794"/>
      <c r="EX794"/>
      <c r="EY794"/>
      <c r="EZ794"/>
      <c r="FA794"/>
      <c r="FB794"/>
      <c r="FC794"/>
      <c r="FD794"/>
      <c r="FE794"/>
      <c r="FF794"/>
      <c r="FG794"/>
      <c r="FH794"/>
      <c r="FI794"/>
      <c r="FJ794"/>
      <c r="FK794"/>
      <c r="FL794"/>
      <c r="FM794"/>
      <c r="FN794"/>
      <c r="FO794"/>
      <c r="FP794"/>
      <c r="FQ794"/>
      <c r="FR794"/>
      <c r="FS794"/>
      <c r="FT794"/>
      <c r="FU794"/>
      <c r="FV794"/>
      <c r="FW794"/>
      <c r="FX794"/>
      <c r="FY794"/>
      <c r="FZ794"/>
      <c r="GA794"/>
      <c r="GB794"/>
      <c r="GC794"/>
      <c r="GD794"/>
      <c r="GE794"/>
      <c r="GF794"/>
      <c r="GG794"/>
      <c r="GH794"/>
      <c r="GI794"/>
      <c r="GJ794"/>
      <c r="GK794"/>
      <c r="GL794"/>
      <c r="GM794"/>
      <c r="GN794"/>
      <c r="GO794"/>
      <c r="GP794"/>
      <c r="GQ794"/>
      <c r="GR794"/>
      <c r="GS794"/>
      <c r="GT794"/>
      <c r="GU794"/>
      <c r="GV794"/>
      <c r="GW794"/>
      <c r="GX794"/>
      <c r="GY794"/>
      <c r="GZ794"/>
      <c r="HA794"/>
      <c r="HB794"/>
      <c r="HC794"/>
      <c r="HD794"/>
      <c r="HE794"/>
      <c r="HF794"/>
      <c r="HG794"/>
      <c r="HH794"/>
      <c r="HI794"/>
      <c r="HJ794"/>
      <c r="HK794"/>
      <c r="HL794"/>
      <c r="HM794"/>
      <c r="HN794"/>
      <c r="HO794"/>
      <c r="HP794"/>
      <c r="HQ794"/>
      <c r="HR794"/>
      <c r="HS794"/>
      <c r="HT794"/>
      <c r="HU794"/>
      <c r="HV794"/>
      <c r="HW794"/>
      <c r="HX794"/>
      <c r="HY794"/>
      <c r="HZ794"/>
      <c r="IA794"/>
      <c r="IB794"/>
      <c r="IC794"/>
      <c r="ID794"/>
      <c r="IE794"/>
      <c r="IF794"/>
      <c r="IG794"/>
      <c r="IH794"/>
      <c r="II794"/>
      <c r="IJ794"/>
      <c r="IK794"/>
      <c r="IL794"/>
      <c r="IM794"/>
      <c r="IN794"/>
      <c r="IO794"/>
      <c r="IP794"/>
      <c r="IQ794"/>
      <c r="IR794"/>
      <c r="IS794"/>
      <c r="IT794"/>
      <c r="IU794"/>
      <c r="IV794"/>
    </row>
    <row r="795" spans="1:256" s="5" customFormat="1" hidden="1" outlineLevel="2">
      <c r="A795" s="20"/>
      <c r="B795" s="20"/>
      <c r="C795" s="38"/>
      <c r="D795" s="641"/>
      <c r="E795" s="287">
        <v>2</v>
      </c>
      <c r="F795" s="40"/>
      <c r="G795" s="313"/>
      <c r="H795" s="314"/>
      <c r="I795" s="168">
        <f>IF(A25taxstdlife="n/a","n/a",IF(I$3&gt;(A25taxstdlife+$E795),((Input!$H$167+Input!$H$133)*$H$7)-SUM($H795:H795),((Input!$H$167+Input!$H$133)*$H$7)/A25taxstdlife))</f>
        <v>0</v>
      </c>
      <c r="J795" s="168">
        <f>IF(A25taxstdlife="n/a","n/a",IF(J$3&gt;(A25taxstdlife+$E795),((Input!$H$167+Input!$H$133)*$H$7)-SUM($H795:I795),((Input!$H$167+Input!$H$133)*$H$7)/A25taxstdlife))</f>
        <v>0</v>
      </c>
      <c r="K795" s="168">
        <f>IF(A25taxstdlife="n/a","n/a",IF(K$3&gt;(A25taxstdlife+$E795),((Input!$H$167+Input!$H$133)*$H$7)-SUM($H795:J795),((Input!$H$167+Input!$H$133)*$H$7)/A25taxstdlife))</f>
        <v>0</v>
      </c>
      <c r="L795" s="168">
        <f>IF(A25taxstdlife="n/a","n/a",IF(L$3&gt;(A25taxstdlife+$E795),((Input!$H$167+Input!$H$133)*$H$7)-SUM($H795:K795),((Input!$H$167+Input!$H$133)*$H$7)/A25taxstdlife))</f>
        <v>0</v>
      </c>
      <c r="M795" s="168">
        <f>IF(A25taxstdlife="n/a","n/a",IF(M$3&gt;(A25taxstdlife+$E795),((Input!$H$167+Input!$H$133)*$H$7)-SUM($H795:L795),((Input!$H$167+Input!$H$133)*$H$7)/A25taxstdlife))</f>
        <v>0</v>
      </c>
      <c r="N795" s="168">
        <f>IF(A25taxstdlife="n/a","n/a",IF(N$3&gt;(A25taxstdlife+$E795),((Input!$H$167+Input!$H$133)*$H$7)-SUM($H795:M795),((Input!$H$167+Input!$H$133)*$H$7)/A25taxstdlife))</f>
        <v>0</v>
      </c>
      <c r="O795" s="168">
        <f>IF(A25taxstdlife="n/a","n/a",IF(O$3&gt;(A25taxstdlife+$E795),((Input!$H$167+Input!$H$133)*$H$7)-SUM($H795:N795),((Input!$H$167+Input!$H$133)*$H$7)/A25taxstdlife))</f>
        <v>0</v>
      </c>
      <c r="P795" s="168">
        <f>IF(A25taxstdlife="n/a","n/a",IF(P$3&gt;(A25taxstdlife+$E795),((Input!$H$167+Input!$H$133)*$H$7)-SUM($H795:O795),((Input!$H$167+Input!$H$133)*$H$7)/A25taxstdlife))</f>
        <v>0</v>
      </c>
      <c r="Q795" s="168">
        <f>IF(A25taxstdlife="n/a","n/a",IF(Q$3&gt;(A25taxstdlife+$E795),((Input!$H$167+Input!$H$133)*$H$7)-SUM($H795:P795),((Input!$H$167+Input!$H$133)*$H$7)/A25taxstdlife))</f>
        <v>0</v>
      </c>
      <c r="R795" s="168">
        <f>IF(A25taxstdlife="n/a","n/a",IF(R$3&gt;(A25taxstdlife+$E795),((Input!$H$167+Input!$H$133)*$H$7)-SUM($H795:Q795),((Input!$H$167+Input!$H$133)*$H$7)/A25taxstdlife))</f>
        <v>0</v>
      </c>
      <c r="S795" s="168">
        <f>IF(A25taxstdlife="n/a","n/a",IF(S$3&gt;(A25taxstdlife+$E795),((Input!$H$167+Input!$H$133)*$H$7)-SUM($H795:R795),((Input!$H$167+Input!$H$133)*$H$7)/A25taxstdlife))</f>
        <v>0</v>
      </c>
      <c r="T795" s="168">
        <f>IF(A25taxstdlife="n/a","n/a",IF(T$3&gt;(A25taxstdlife+$E795),((Input!$H$167+Input!$H$133)*$H$7)-SUM($H795:S795),((Input!$H$167+Input!$H$133)*$H$7)/A25taxstdlife))</f>
        <v>0</v>
      </c>
      <c r="U795" s="168">
        <f>IF(A25taxstdlife="n/a","n/a",IF(U$3&gt;(A25taxstdlife+$E795),((Input!$H$167+Input!$H$133)*$H$7)-SUM($H795:T795),((Input!$H$167+Input!$H$133)*$H$7)/A25taxstdlife))</f>
        <v>0</v>
      </c>
      <c r="V795" s="168">
        <f>IF(A25taxstdlife="n/a","n/a",IF(V$3&gt;(A25taxstdlife+$E795),((Input!$H$167+Input!$H$133)*$H$7)-SUM($H795:U795),((Input!$H$167+Input!$H$133)*$H$7)/A25taxstdlife))</f>
        <v>0</v>
      </c>
      <c r="W795" s="168">
        <f>IF(A25taxstdlife="n/a","n/a",IF(W$3&gt;(A25taxstdlife+$E795),((Input!$H$167+Input!$H$133)*$H$7)-SUM($H795:V795),((Input!$H$167+Input!$H$133)*$H$7)/A25taxstdlife))</f>
        <v>0</v>
      </c>
      <c r="X795" s="168">
        <f>IF(A25taxstdlife="n/a","n/a",IF(X$3&gt;(A25taxstdlife+$E795),((Input!$H$167+Input!$H$133)*$H$7)-SUM($H795:W795),((Input!$H$167+Input!$H$133)*$H$7)/A25taxstdlife))</f>
        <v>0</v>
      </c>
      <c r="Y795" s="168">
        <f>IF(A25taxstdlife="n/a","n/a",IF(Y$3&gt;(A25taxstdlife+$E795),((Input!$H$167+Input!$H$133)*$H$7)-SUM($H795:X795),((Input!$H$167+Input!$H$133)*$H$7)/A25taxstdlife))</f>
        <v>0</v>
      </c>
      <c r="Z795" s="168">
        <f>IF(A25taxstdlife="n/a","n/a",IF(Z$3&gt;(A25taxstdlife+$E795),((Input!$H$167+Input!$H$133)*$H$7)-SUM($H795:Y795),((Input!$H$167+Input!$H$133)*$H$7)/A25taxstdlife))</f>
        <v>0</v>
      </c>
      <c r="AA795" s="168">
        <f>IF(A25taxstdlife="n/a","n/a",IF(AA$3&gt;(A25taxstdlife+$E795),((Input!$H$167+Input!$H$133)*$H$7)-SUM($H795:Z795),((Input!$H$167+Input!$H$133)*$H$7)/A25taxstdlife))</f>
        <v>0</v>
      </c>
      <c r="AB795" s="168">
        <f>IF(A25taxstdlife="n/a","n/a",IF(AB$3&gt;(A25taxstdlife+$E795),((Input!$H$167+Input!$H$133)*$H$7)-SUM($H795:AA795),((Input!$H$167+Input!$H$133)*$H$7)/A25taxstdlife))</f>
        <v>0</v>
      </c>
      <c r="AC795" s="168">
        <f>IF(A25taxstdlife="n/a","n/a",IF(AC$3&gt;(A25taxstdlife+$E795),((Input!$H$167+Input!$H$133)*$H$7)-SUM($H795:AB795),((Input!$H$167+Input!$H$133)*$H$7)/A25taxstdlife))</f>
        <v>0</v>
      </c>
      <c r="AD795" s="168">
        <f>IF(A25taxstdlife="n/a","n/a",IF(AD$3&gt;(A25taxstdlife+$E795),((Input!$H$167+Input!$H$133)*$H$7)-SUM($H795:AC795),((Input!$H$167+Input!$H$133)*$H$7)/A25taxstdlife))</f>
        <v>0</v>
      </c>
      <c r="AE795" s="168">
        <f>IF(A25taxstdlife="n/a","n/a",IF(AE$3&gt;(A25taxstdlife+$E795),((Input!$H$167+Input!$H$133)*$H$7)-SUM($H795:AD795),((Input!$H$167+Input!$H$133)*$H$7)/A25taxstdlife))</f>
        <v>0</v>
      </c>
      <c r="AF795" s="168">
        <f>IF(A25taxstdlife="n/a","n/a",IF(AF$3&gt;(A25taxstdlife+$E795),((Input!$H$167+Input!$H$133)*$H$7)-SUM($H795:AE795),((Input!$H$167+Input!$H$133)*$H$7)/A25taxstdlife))</f>
        <v>0</v>
      </c>
      <c r="AG795" s="168">
        <f>IF(A25taxstdlife="n/a","n/a",IF(AG$3&gt;(A25taxstdlife+$E795),((Input!$H$167+Input!$H$133)*$H$7)-SUM($H795:AF795),((Input!$H$167+Input!$H$133)*$H$7)/A25taxstdlife))</f>
        <v>0</v>
      </c>
      <c r="AH795" s="168">
        <f>IF(A25taxstdlife="n/a","n/a",IF(AH$3&gt;(A25taxstdlife+$E795),((Input!$H$167+Input!$H$133)*$H$7)-SUM($H795:AG795),((Input!$H$167+Input!$H$133)*$H$7)/A25taxstdlife))</f>
        <v>0</v>
      </c>
      <c r="AI795" s="168">
        <f>IF(A25taxstdlife="n/a","n/a",IF(AI$3&gt;(A25taxstdlife+$E795),((Input!$H$167+Input!$H$133)*$H$7)-SUM($H795:AH795),((Input!$H$167+Input!$H$133)*$H$7)/A25taxstdlife))</f>
        <v>0</v>
      </c>
      <c r="AJ795" s="168">
        <f>IF(A25taxstdlife="n/a","n/a",IF(AJ$3&gt;(A25taxstdlife+$E795),((Input!$H$167+Input!$H$133)*$H$7)-SUM($H795:AI795),((Input!$H$167+Input!$H$133)*$H$7)/A25taxstdlife))</f>
        <v>0</v>
      </c>
      <c r="AK795" s="168">
        <f>IF(A25taxstdlife="n/a","n/a",IF(AK$3&gt;(A25taxstdlife+$E795),((Input!$H$167+Input!$H$133)*$H$7)-SUM($H795:AJ795),((Input!$H$167+Input!$H$133)*$H$7)/A25taxstdlife))</f>
        <v>0</v>
      </c>
      <c r="AL795" s="168">
        <f>IF(A25taxstdlife="n/a","n/a",IF(AL$3&gt;(A25taxstdlife+$E795),((Input!$H$167+Input!$H$133)*$H$7)-SUM($H795:AK795),((Input!$H$167+Input!$H$133)*$H$7)/A25taxstdlife))</f>
        <v>0</v>
      </c>
      <c r="AM795" s="168">
        <f>IF(A25taxstdlife="n/a","n/a",IF(AM$3&gt;(A25taxstdlife+$E795),((Input!$H$167+Input!$H$133)*$H$7)-SUM($H795:AL795),((Input!$H$167+Input!$H$133)*$H$7)/A25taxstdlife))</f>
        <v>0</v>
      </c>
      <c r="AN795" s="168">
        <f>IF(A25taxstdlife="n/a","n/a",IF(AN$3&gt;(A25taxstdlife+$E795),((Input!$H$167+Input!$H$133)*$H$7)-SUM($H795:AM795),((Input!$H$167+Input!$H$133)*$H$7)/A25taxstdlife))</f>
        <v>0</v>
      </c>
      <c r="AO795" s="168">
        <f>IF(A25taxstdlife="n/a","n/a",IF(AO$3&gt;(A25taxstdlife+$E795),((Input!$H$167+Input!$H$133)*$H$7)-SUM($H795:AN795),((Input!$H$167+Input!$H$133)*$H$7)/A25taxstdlife))</f>
        <v>0</v>
      </c>
      <c r="AP795" s="168">
        <f>IF(A25taxstdlife="n/a","n/a",IF(AP$3&gt;(A25taxstdlife+$E795),((Input!$H$167+Input!$H$133)*$H$7)-SUM($H795:AO795),((Input!$H$167+Input!$H$133)*$H$7)/A25taxstdlife))</f>
        <v>0</v>
      </c>
      <c r="AQ795" s="168">
        <f>IF(A25taxstdlife="n/a","n/a",IF(AQ$3&gt;(A25taxstdlife+$E795),((Input!$H$167+Input!$H$133)*$H$7)-SUM($H795:AP795),((Input!$H$167+Input!$H$133)*$H$7)/A25taxstdlife))</f>
        <v>0</v>
      </c>
      <c r="AR795" s="168">
        <f>IF(A25taxstdlife="n/a","n/a",IF(AR$3&gt;(A25taxstdlife+$E795),((Input!$H$167+Input!$H$133)*$H$7)-SUM($H795:AQ795),((Input!$H$167+Input!$H$133)*$H$7)/A25taxstdlife))</f>
        <v>0</v>
      </c>
      <c r="AS795" s="168">
        <f>IF(A25taxstdlife="n/a","n/a",IF(AS$3&gt;(A25taxstdlife+$E795),((Input!$H$167+Input!$H$133)*$H$7)-SUM($H795:AR795),((Input!$H$167+Input!$H$133)*$H$7)/A25taxstdlife))</f>
        <v>0</v>
      </c>
      <c r="AT795" s="168">
        <f>IF(A25taxstdlife="n/a","n/a",IF(AT$3&gt;(A25taxstdlife+$E795),((Input!$H$167+Input!$H$133)*$H$7)-SUM($H795:AS795),((Input!$H$167+Input!$H$133)*$H$7)/A25taxstdlife))</f>
        <v>0</v>
      </c>
      <c r="AU795" s="168">
        <f>IF(A25taxstdlife="n/a","n/a",IF(AU$3&gt;(A25taxstdlife+$E795),((Input!$H$167+Input!$H$133)*$H$7)-SUM($H795:AT795),((Input!$H$167+Input!$H$133)*$H$7)/A25taxstdlife))</f>
        <v>0</v>
      </c>
      <c r="AV795" s="168">
        <f>IF(A25taxstdlife="n/a","n/a",IF(AV$3&gt;(A25taxstdlife+$E795),((Input!$H$167+Input!$H$133)*$H$7)-SUM($H795:AU795),((Input!$H$167+Input!$H$133)*$H$7)/A25taxstdlife))</f>
        <v>0</v>
      </c>
      <c r="AW795" s="168">
        <f>IF(A25taxstdlife="n/a","n/a",IF(AW$3&gt;(A25taxstdlife+$E795),((Input!$H$167+Input!$H$133)*$H$7)-SUM($H795:AV795),((Input!$H$167+Input!$H$133)*$H$7)/A25taxstdlife))</f>
        <v>0</v>
      </c>
      <c r="AX795" s="168">
        <f>IF(A25taxstdlife="n/a","n/a",IF(AX$3&gt;(A25taxstdlife+$E795),((Input!$H$167+Input!$H$133)*$H$7)-SUM($H795:AW795),((Input!$H$167+Input!$H$133)*$H$7)/A25taxstdlife))</f>
        <v>0</v>
      </c>
      <c r="AY795" s="168">
        <f>IF(A25taxstdlife="n/a","n/a",IF(AY$3&gt;(A25taxstdlife+$E795),((Input!$H$167+Input!$H$133)*$H$7)-SUM($H795:AX795),((Input!$H$167+Input!$H$133)*$H$7)/A25taxstdlife))</f>
        <v>0</v>
      </c>
      <c r="AZ795" s="168">
        <f>IF(A25taxstdlife="n/a","n/a",IF(AZ$3&gt;(A25taxstdlife+$E795),((Input!$H$167+Input!$H$133)*$H$7)-SUM($H795:AY795),((Input!$H$167+Input!$H$133)*$H$7)/A25taxstdlife))</f>
        <v>0</v>
      </c>
      <c r="BA795" s="168">
        <f>IF(A25taxstdlife="n/a","n/a",IF(BA$3&gt;(A25taxstdlife+$E795),((Input!$H$167+Input!$H$133)*$H$7)-SUM($H795:AZ795),((Input!$H$167+Input!$H$133)*$H$7)/A25taxstdlife))</f>
        <v>0</v>
      </c>
      <c r="BB795" s="168">
        <f>IF(A25taxstdlife="n/a","n/a",IF(BB$3&gt;(A25taxstdlife+$E795),((Input!$H$167+Input!$H$133)*$H$7)-SUM($H795:BA795),((Input!$H$167+Input!$H$133)*$H$7)/A25taxstdlife))</f>
        <v>0</v>
      </c>
      <c r="BC795" s="168">
        <f>IF(A25taxstdlife="n/a","n/a",IF(BC$3&gt;(A25taxstdlife+$E795),((Input!$H$167+Input!$H$133)*$H$7)-SUM($H795:BB795),((Input!$H$167+Input!$H$133)*$H$7)/A25taxstdlife))</f>
        <v>0</v>
      </c>
      <c r="BD795" s="168">
        <f>IF(A25taxstdlife="n/a","n/a",IF(BD$3&gt;(A25taxstdlife+$E795),((Input!$H$167+Input!$H$133)*$H$7)-SUM($H795:BC795),((Input!$H$167+Input!$H$133)*$H$7)/A25taxstdlife))</f>
        <v>0</v>
      </c>
      <c r="BE795" s="168">
        <f>IF(A25taxstdlife="n/a","n/a",IF(BE$3&gt;(A25taxstdlife+$E795),((Input!$H$167+Input!$H$133)*$H$7)-SUM($H795:BD795),((Input!$H$167+Input!$H$133)*$H$7)/A25taxstdlife))</f>
        <v>0</v>
      </c>
      <c r="BF795" s="168">
        <f>IF(A25taxstdlife="n/a","n/a",IF(BF$3&gt;(A25taxstdlife+$E795),((Input!$H$167+Input!$H$133)*$H$7)-SUM($H795:BE795),((Input!$H$167+Input!$H$133)*$H$7)/A25taxstdlife))</f>
        <v>0</v>
      </c>
      <c r="BG795" s="168">
        <f>IF(A25taxstdlife="n/a","n/a",IF(BG$3&gt;(A25taxstdlife+$E795),((Input!$H$167+Input!$H$133)*$H$7)-SUM($H795:BF795),((Input!$H$167+Input!$H$133)*$H$7)/A25taxstdlife))</f>
        <v>0</v>
      </c>
      <c r="BH795" s="168">
        <f>IF(A25taxstdlife="n/a","n/a",IF(BH$3&gt;(A25taxstdlife+$E795),((Input!$H$167+Input!$H$133)*$H$7)-SUM($H795:BG795),((Input!$H$167+Input!$H$133)*$H$7)/A25taxstdlife))</f>
        <v>0</v>
      </c>
      <c r="BI795" s="168">
        <f>IF(A25taxstdlife="n/a","n/a",IF(BI$3&gt;(A25taxstdlife+$E795),((Input!$H$167+Input!$H$133)*$H$7)-SUM($H795:BH795),((Input!$H$167+Input!$H$133)*$H$7)/A25taxstdlife))</f>
        <v>0</v>
      </c>
      <c r="BJ795" s="20"/>
      <c r="BK795" s="20"/>
      <c r="BL795"/>
      <c r="BM795"/>
      <c r="BN795"/>
      <c r="BO795"/>
      <c r="BP795"/>
      <c r="BQ795"/>
      <c r="BR795"/>
      <c r="BS795"/>
      <c r="BT795"/>
      <c r="BU795"/>
      <c r="BV795"/>
      <c r="BW795"/>
      <c r="BX795"/>
      <c r="BY795"/>
      <c r="BZ795"/>
      <c r="CA795"/>
      <c r="CB795"/>
      <c r="CC795"/>
      <c r="CD795"/>
      <c r="CE795"/>
      <c r="CF795"/>
      <c r="CG795"/>
      <c r="CH795"/>
      <c r="CI795"/>
      <c r="CJ795"/>
      <c r="CK795"/>
      <c r="CL795"/>
      <c r="CM795"/>
      <c r="CN795"/>
      <c r="CO795"/>
      <c r="CP795"/>
      <c r="CQ795"/>
      <c r="CR795"/>
      <c r="CS795"/>
      <c r="CT795"/>
      <c r="CU795"/>
      <c r="CV795"/>
      <c r="CW795"/>
      <c r="CX795"/>
      <c r="CY795"/>
      <c r="CZ795"/>
      <c r="DA795"/>
      <c r="DB795"/>
      <c r="DC795"/>
      <c r="DD795"/>
      <c r="DE795"/>
      <c r="DF795"/>
      <c r="DG795"/>
      <c r="DH795"/>
      <c r="DI795"/>
      <c r="DJ795"/>
      <c r="DK795"/>
      <c r="DL795"/>
      <c r="DM795"/>
      <c r="DN795"/>
      <c r="DO795"/>
      <c r="DP795"/>
      <c r="DQ795"/>
      <c r="DR795"/>
      <c r="DS795"/>
      <c r="DT795"/>
      <c r="DU795"/>
      <c r="DV795"/>
      <c r="DW795"/>
      <c r="DX795"/>
      <c r="DY795"/>
      <c r="DZ795"/>
      <c r="EA795"/>
      <c r="EB795"/>
      <c r="EC795"/>
      <c r="ED795"/>
      <c r="EE795"/>
      <c r="EF795"/>
      <c r="EG795"/>
      <c r="EH795"/>
      <c r="EI795"/>
      <c r="EJ795"/>
      <c r="EK795"/>
      <c r="EL795"/>
      <c r="EM795"/>
      <c r="EN795"/>
      <c r="EO795"/>
      <c r="EP795"/>
      <c r="EQ795"/>
      <c r="ER795"/>
      <c r="ES795"/>
      <c r="ET795"/>
      <c r="EU795"/>
      <c r="EV795"/>
      <c r="EW795"/>
      <c r="EX795"/>
      <c r="EY795"/>
      <c r="EZ795"/>
      <c r="FA795"/>
      <c r="FB795"/>
      <c r="FC795"/>
      <c r="FD795"/>
      <c r="FE795"/>
      <c r="FF795"/>
      <c r="FG795"/>
      <c r="FH795"/>
      <c r="FI795"/>
      <c r="FJ795"/>
      <c r="FK795"/>
      <c r="FL795"/>
      <c r="FM795"/>
      <c r="FN795"/>
      <c r="FO795"/>
      <c r="FP795"/>
      <c r="FQ795"/>
      <c r="FR795"/>
      <c r="FS795"/>
      <c r="FT795"/>
      <c r="FU795"/>
      <c r="FV795"/>
      <c r="FW795"/>
      <c r="FX795"/>
      <c r="FY795"/>
      <c r="FZ795"/>
      <c r="GA795"/>
      <c r="GB795"/>
      <c r="GC795"/>
      <c r="GD795"/>
      <c r="GE795"/>
      <c r="GF795"/>
      <c r="GG795"/>
      <c r="GH795"/>
      <c r="GI795"/>
      <c r="GJ795"/>
      <c r="GK795"/>
      <c r="GL795"/>
      <c r="GM795"/>
      <c r="GN795"/>
      <c r="GO795"/>
      <c r="GP795"/>
      <c r="GQ795"/>
      <c r="GR795"/>
      <c r="GS795"/>
      <c r="GT795"/>
      <c r="GU795"/>
      <c r="GV795"/>
      <c r="GW795"/>
      <c r="GX795"/>
      <c r="GY795"/>
      <c r="GZ795"/>
      <c r="HA795"/>
      <c r="HB795"/>
      <c r="HC795"/>
      <c r="HD795"/>
      <c r="HE795"/>
      <c r="HF795"/>
      <c r="HG795"/>
      <c r="HH795"/>
      <c r="HI795"/>
      <c r="HJ795"/>
      <c r="HK795"/>
      <c r="HL795"/>
      <c r="HM795"/>
      <c r="HN795"/>
      <c r="HO795"/>
      <c r="HP795"/>
      <c r="HQ795"/>
      <c r="HR795"/>
      <c r="HS795"/>
      <c r="HT795"/>
      <c r="HU795"/>
      <c r="HV795"/>
      <c r="HW795"/>
      <c r="HX795"/>
      <c r="HY795"/>
      <c r="HZ795"/>
      <c r="IA795"/>
      <c r="IB795"/>
      <c r="IC795"/>
      <c r="ID795"/>
      <c r="IE795"/>
      <c r="IF795"/>
      <c r="IG795"/>
      <c r="IH795"/>
      <c r="II795"/>
      <c r="IJ795"/>
      <c r="IK795"/>
      <c r="IL795"/>
      <c r="IM795"/>
      <c r="IN795"/>
      <c r="IO795"/>
      <c r="IP795"/>
      <c r="IQ795"/>
      <c r="IR795"/>
      <c r="IS795"/>
      <c r="IT795"/>
      <c r="IU795"/>
      <c r="IV795"/>
    </row>
    <row r="796" spans="1:256" s="5" customFormat="1" hidden="1" outlineLevel="2">
      <c r="A796" s="20"/>
      <c r="B796" s="20"/>
      <c r="C796" s="38"/>
      <c r="D796" s="641"/>
      <c r="E796" s="287">
        <v>3</v>
      </c>
      <c r="F796" s="40"/>
      <c r="G796" s="313"/>
      <c r="H796" s="315"/>
      <c r="I796" s="314"/>
      <c r="J796" s="168">
        <f>IF(A25taxstdlife="n/a","n/a",IF(J$3&gt;(A25taxstdlife+$E796),((Input!$I$167+Input!$I$133)*$I$7)-SUM($I796:I796),((Input!$I$167+Input!$I$133)*$I$7)/A25taxstdlife))</f>
        <v>0</v>
      </c>
      <c r="K796" s="168">
        <f>IF(A25taxstdlife="n/a","n/a",IF(K$3&gt;(A25taxstdlife+$E796),((Input!$I$167+Input!$I$133)*$I$7)-SUM($I796:J796),((Input!$I$167+Input!$I$133)*$I$7)/A25taxstdlife))</f>
        <v>0</v>
      </c>
      <c r="L796" s="168">
        <f>IF(A25taxstdlife="n/a","n/a",IF(L$3&gt;(A25taxstdlife+$E796),((Input!$I$167+Input!$I$133)*$I$7)-SUM($I796:K796),((Input!$I$167+Input!$I$133)*$I$7)/A25taxstdlife))</f>
        <v>0</v>
      </c>
      <c r="M796" s="168">
        <f>IF(A25taxstdlife="n/a","n/a",IF(M$3&gt;(A25taxstdlife+$E796),((Input!$I$167+Input!$I$133)*$I$7)-SUM($I796:L796),((Input!$I$167+Input!$I$133)*$I$7)/A25taxstdlife))</f>
        <v>0</v>
      </c>
      <c r="N796" s="168">
        <f>IF(A25taxstdlife="n/a","n/a",IF(N$3&gt;(A25taxstdlife+$E796),((Input!$I$167+Input!$I$133)*$I$7)-SUM($I796:M796),((Input!$I$167+Input!$I$133)*$I$7)/A25taxstdlife))</f>
        <v>0</v>
      </c>
      <c r="O796" s="168">
        <f>IF(A25taxstdlife="n/a","n/a",IF(O$3&gt;(A25taxstdlife+$E796),((Input!$I$167+Input!$I$133)*$I$7)-SUM($I796:N796),((Input!$I$167+Input!$I$133)*$I$7)/A25taxstdlife))</f>
        <v>0</v>
      </c>
      <c r="P796" s="168">
        <f>IF(A25taxstdlife="n/a","n/a",IF(P$3&gt;(A25taxstdlife+$E796),((Input!$I$167+Input!$I$133)*$I$7)-SUM($I796:O796),((Input!$I$167+Input!$I$133)*$I$7)/A25taxstdlife))</f>
        <v>0</v>
      </c>
      <c r="Q796" s="168">
        <f>IF(A25taxstdlife="n/a","n/a",IF(Q$3&gt;(A25taxstdlife+$E796),((Input!$I$167+Input!$I$133)*$I$7)-SUM($I796:P796),((Input!$I$167+Input!$I$133)*$I$7)/A25taxstdlife))</f>
        <v>0</v>
      </c>
      <c r="R796" s="168">
        <f>IF(A25taxstdlife="n/a","n/a",IF(R$3&gt;(A25taxstdlife+$E796),((Input!$I$167+Input!$I$133)*$I$7)-SUM($I796:Q796),((Input!$I$167+Input!$I$133)*$I$7)/A25taxstdlife))</f>
        <v>0</v>
      </c>
      <c r="S796" s="168">
        <f>IF(A25taxstdlife="n/a","n/a",IF(S$3&gt;(A25taxstdlife+$E796),((Input!$I$167+Input!$I$133)*$I$7)-SUM($I796:R796),((Input!$I$167+Input!$I$133)*$I$7)/A25taxstdlife))</f>
        <v>0</v>
      </c>
      <c r="T796" s="168">
        <f>IF(A25taxstdlife="n/a","n/a",IF(T$3&gt;(A25taxstdlife+$E796),((Input!$I$167+Input!$I$133)*$I$7)-SUM($I796:S796),((Input!$I$167+Input!$I$133)*$I$7)/A25taxstdlife))</f>
        <v>0</v>
      </c>
      <c r="U796" s="168">
        <f>IF(A25taxstdlife="n/a","n/a",IF(U$3&gt;(A25taxstdlife+$E796),((Input!$I$167+Input!$I$133)*$I$7)-SUM($I796:T796),((Input!$I$167+Input!$I$133)*$I$7)/A25taxstdlife))</f>
        <v>0</v>
      </c>
      <c r="V796" s="168">
        <f>IF(A25taxstdlife="n/a","n/a",IF(V$3&gt;(A25taxstdlife+$E796),((Input!$I$167+Input!$I$133)*$I$7)-SUM($I796:U796),((Input!$I$167+Input!$I$133)*$I$7)/A25taxstdlife))</f>
        <v>0</v>
      </c>
      <c r="W796" s="168">
        <f>IF(A25taxstdlife="n/a","n/a",IF(W$3&gt;(A25taxstdlife+$E796),((Input!$I$167+Input!$I$133)*$I$7)-SUM($I796:V796),((Input!$I$167+Input!$I$133)*$I$7)/A25taxstdlife))</f>
        <v>0</v>
      </c>
      <c r="X796" s="168">
        <f>IF(A25taxstdlife="n/a","n/a",IF(X$3&gt;(A25taxstdlife+$E796),((Input!$I$167+Input!$I$133)*$I$7)-SUM($I796:W796),((Input!$I$167+Input!$I$133)*$I$7)/A25taxstdlife))</f>
        <v>0</v>
      </c>
      <c r="Y796" s="168">
        <f>IF(A25taxstdlife="n/a","n/a",IF(Y$3&gt;(A25taxstdlife+$E796),((Input!$I$167+Input!$I$133)*$I$7)-SUM($I796:X796),((Input!$I$167+Input!$I$133)*$I$7)/A25taxstdlife))</f>
        <v>0</v>
      </c>
      <c r="Z796" s="168">
        <f>IF(A25taxstdlife="n/a","n/a",IF(Z$3&gt;(A25taxstdlife+$E796),((Input!$I$167+Input!$I$133)*$I$7)-SUM($I796:Y796),((Input!$I$167+Input!$I$133)*$I$7)/A25taxstdlife))</f>
        <v>0</v>
      </c>
      <c r="AA796" s="168">
        <f>IF(A25taxstdlife="n/a","n/a",IF(AA$3&gt;(A25taxstdlife+$E796),((Input!$I$167+Input!$I$133)*$I$7)-SUM($I796:Z796),((Input!$I$167+Input!$I$133)*$I$7)/A25taxstdlife))</f>
        <v>0</v>
      </c>
      <c r="AB796" s="168">
        <f>IF(A25taxstdlife="n/a","n/a",IF(AB$3&gt;(A25taxstdlife+$E796),((Input!$I$167+Input!$I$133)*$I$7)-SUM($I796:AA796),((Input!$I$167+Input!$I$133)*$I$7)/A25taxstdlife))</f>
        <v>0</v>
      </c>
      <c r="AC796" s="168">
        <f>IF(A25taxstdlife="n/a","n/a",IF(AC$3&gt;(A25taxstdlife+$E796),((Input!$I$167+Input!$I$133)*$I$7)-SUM($I796:AB796),((Input!$I$167+Input!$I$133)*$I$7)/A25taxstdlife))</f>
        <v>0</v>
      </c>
      <c r="AD796" s="168">
        <f>IF(A25taxstdlife="n/a","n/a",IF(AD$3&gt;(A25taxstdlife+$E796),((Input!$I$167+Input!$I$133)*$I$7)-SUM($I796:AC796),((Input!$I$167+Input!$I$133)*$I$7)/A25taxstdlife))</f>
        <v>0</v>
      </c>
      <c r="AE796" s="168">
        <f>IF(A25taxstdlife="n/a","n/a",IF(AE$3&gt;(A25taxstdlife+$E796),((Input!$I$167+Input!$I$133)*$I$7)-SUM($I796:AD796),((Input!$I$167+Input!$I$133)*$I$7)/A25taxstdlife))</f>
        <v>0</v>
      </c>
      <c r="AF796" s="168">
        <f>IF(A25taxstdlife="n/a","n/a",IF(AF$3&gt;(A25taxstdlife+$E796),((Input!$I$167+Input!$I$133)*$I$7)-SUM($I796:AE796),((Input!$I$167+Input!$I$133)*$I$7)/A25taxstdlife))</f>
        <v>0</v>
      </c>
      <c r="AG796" s="168">
        <f>IF(A25taxstdlife="n/a","n/a",IF(AG$3&gt;(A25taxstdlife+$E796),((Input!$I$167+Input!$I$133)*$I$7)-SUM($I796:AF796),((Input!$I$167+Input!$I$133)*$I$7)/A25taxstdlife))</f>
        <v>0</v>
      </c>
      <c r="AH796" s="168">
        <f>IF(A25taxstdlife="n/a","n/a",IF(AH$3&gt;(A25taxstdlife+$E796),((Input!$I$167+Input!$I$133)*$I$7)-SUM($I796:AG796),((Input!$I$167+Input!$I$133)*$I$7)/A25taxstdlife))</f>
        <v>0</v>
      </c>
      <c r="AI796" s="168">
        <f>IF(A25taxstdlife="n/a","n/a",IF(AI$3&gt;(A25taxstdlife+$E796),((Input!$I$167+Input!$I$133)*$I$7)-SUM($I796:AH796),((Input!$I$167+Input!$I$133)*$I$7)/A25taxstdlife))</f>
        <v>0</v>
      </c>
      <c r="AJ796" s="168">
        <f>IF(A25taxstdlife="n/a","n/a",IF(AJ$3&gt;(A25taxstdlife+$E796),((Input!$I$167+Input!$I$133)*$I$7)-SUM($I796:AI796),((Input!$I$167+Input!$I$133)*$I$7)/A25taxstdlife))</f>
        <v>0</v>
      </c>
      <c r="AK796" s="168">
        <f>IF(A25taxstdlife="n/a","n/a",IF(AK$3&gt;(A25taxstdlife+$E796),((Input!$I$167+Input!$I$133)*$I$7)-SUM($I796:AJ796),((Input!$I$167+Input!$I$133)*$I$7)/A25taxstdlife))</f>
        <v>0</v>
      </c>
      <c r="AL796" s="168">
        <f>IF(A25taxstdlife="n/a","n/a",IF(AL$3&gt;(A25taxstdlife+$E796),((Input!$I$167+Input!$I$133)*$I$7)-SUM($I796:AK796),((Input!$I$167+Input!$I$133)*$I$7)/A25taxstdlife))</f>
        <v>0</v>
      </c>
      <c r="AM796" s="168">
        <f>IF(A25taxstdlife="n/a","n/a",IF(AM$3&gt;(A25taxstdlife+$E796),((Input!$I$167+Input!$I$133)*$I$7)-SUM($I796:AL796),((Input!$I$167+Input!$I$133)*$I$7)/A25taxstdlife))</f>
        <v>0</v>
      </c>
      <c r="AN796" s="168">
        <f>IF(A25taxstdlife="n/a","n/a",IF(AN$3&gt;(A25taxstdlife+$E796),((Input!$I$167+Input!$I$133)*$I$7)-SUM($I796:AM796),((Input!$I$167+Input!$I$133)*$I$7)/A25taxstdlife))</f>
        <v>0</v>
      </c>
      <c r="AO796" s="168">
        <f>IF(A25taxstdlife="n/a","n/a",IF(AO$3&gt;(A25taxstdlife+$E796),((Input!$I$167+Input!$I$133)*$I$7)-SUM($I796:AN796),((Input!$I$167+Input!$I$133)*$I$7)/A25taxstdlife))</f>
        <v>0</v>
      </c>
      <c r="AP796" s="168">
        <f>IF(A25taxstdlife="n/a","n/a",IF(AP$3&gt;(A25taxstdlife+$E796),((Input!$I$167+Input!$I$133)*$I$7)-SUM($I796:AO796),((Input!$I$167+Input!$I$133)*$I$7)/A25taxstdlife))</f>
        <v>0</v>
      </c>
      <c r="AQ796" s="168">
        <f>IF(A25taxstdlife="n/a","n/a",IF(AQ$3&gt;(A25taxstdlife+$E796),((Input!$I$167+Input!$I$133)*$I$7)-SUM($I796:AP796),((Input!$I$167+Input!$I$133)*$I$7)/A25taxstdlife))</f>
        <v>0</v>
      </c>
      <c r="AR796" s="168">
        <f>IF(A25taxstdlife="n/a","n/a",IF(AR$3&gt;(A25taxstdlife+$E796),((Input!$I$167+Input!$I$133)*$I$7)-SUM($I796:AQ796),((Input!$I$167+Input!$I$133)*$I$7)/A25taxstdlife))</f>
        <v>0</v>
      </c>
      <c r="AS796" s="168">
        <f>IF(A25taxstdlife="n/a","n/a",IF(AS$3&gt;(A25taxstdlife+$E796),((Input!$I$167+Input!$I$133)*$I$7)-SUM($I796:AR796),((Input!$I$167+Input!$I$133)*$I$7)/A25taxstdlife))</f>
        <v>0</v>
      </c>
      <c r="AT796" s="168">
        <f>IF(A25taxstdlife="n/a","n/a",IF(AT$3&gt;(A25taxstdlife+$E796),((Input!$I$167+Input!$I$133)*$I$7)-SUM($I796:AS796),((Input!$I$167+Input!$I$133)*$I$7)/A25taxstdlife))</f>
        <v>0</v>
      </c>
      <c r="AU796" s="168">
        <f>IF(A25taxstdlife="n/a","n/a",IF(AU$3&gt;(A25taxstdlife+$E796),((Input!$I$167+Input!$I$133)*$I$7)-SUM($I796:AT796),((Input!$I$167+Input!$I$133)*$I$7)/A25taxstdlife))</f>
        <v>0</v>
      </c>
      <c r="AV796" s="168">
        <f>IF(A25taxstdlife="n/a","n/a",IF(AV$3&gt;(A25taxstdlife+$E796),((Input!$I$167+Input!$I$133)*$I$7)-SUM($I796:AU796),((Input!$I$167+Input!$I$133)*$I$7)/A25taxstdlife))</f>
        <v>0</v>
      </c>
      <c r="AW796" s="168">
        <f>IF(A25taxstdlife="n/a","n/a",IF(AW$3&gt;(A25taxstdlife+$E796),((Input!$I$167+Input!$I$133)*$I$7)-SUM($I796:AV796),((Input!$I$167+Input!$I$133)*$I$7)/A25taxstdlife))</f>
        <v>0</v>
      </c>
      <c r="AX796" s="168">
        <f>IF(A25taxstdlife="n/a","n/a",IF(AX$3&gt;(A25taxstdlife+$E796),((Input!$I$167+Input!$I$133)*$I$7)-SUM($I796:AW796),((Input!$I$167+Input!$I$133)*$I$7)/A25taxstdlife))</f>
        <v>0</v>
      </c>
      <c r="AY796" s="168">
        <f>IF(A25taxstdlife="n/a","n/a",IF(AY$3&gt;(A25taxstdlife+$E796),((Input!$I$167+Input!$I$133)*$I$7)-SUM($I796:AX796),((Input!$I$167+Input!$I$133)*$I$7)/A25taxstdlife))</f>
        <v>0</v>
      </c>
      <c r="AZ796" s="168">
        <f>IF(A25taxstdlife="n/a","n/a",IF(AZ$3&gt;(A25taxstdlife+$E796),((Input!$I$167+Input!$I$133)*$I$7)-SUM($I796:AY796),((Input!$I$167+Input!$I$133)*$I$7)/A25taxstdlife))</f>
        <v>0</v>
      </c>
      <c r="BA796" s="168">
        <f>IF(A25taxstdlife="n/a","n/a",IF(BA$3&gt;(A25taxstdlife+$E796),((Input!$I$167+Input!$I$133)*$I$7)-SUM($I796:AZ796),((Input!$I$167+Input!$I$133)*$I$7)/A25taxstdlife))</f>
        <v>0</v>
      </c>
      <c r="BB796" s="168">
        <f>IF(A25taxstdlife="n/a","n/a",IF(BB$3&gt;(A25taxstdlife+$E796),((Input!$I$167+Input!$I$133)*$I$7)-SUM($I796:BA796),((Input!$I$167+Input!$I$133)*$I$7)/A25taxstdlife))</f>
        <v>0</v>
      </c>
      <c r="BC796" s="168">
        <f>IF(A25taxstdlife="n/a","n/a",IF(BC$3&gt;(A25taxstdlife+$E796),((Input!$I$167+Input!$I$133)*$I$7)-SUM($I796:BB796),((Input!$I$167+Input!$I$133)*$I$7)/A25taxstdlife))</f>
        <v>0</v>
      </c>
      <c r="BD796" s="168">
        <f>IF(A25taxstdlife="n/a","n/a",IF(BD$3&gt;(A25taxstdlife+$E796),((Input!$I$167+Input!$I$133)*$I$7)-SUM($I796:BC796),((Input!$I$167+Input!$I$133)*$I$7)/A25taxstdlife))</f>
        <v>0</v>
      </c>
      <c r="BE796" s="168">
        <f>IF(A25taxstdlife="n/a","n/a",IF(BE$3&gt;(A25taxstdlife+$E796),((Input!$I$167+Input!$I$133)*$I$7)-SUM($I796:BD796),((Input!$I$167+Input!$I$133)*$I$7)/A25taxstdlife))</f>
        <v>0</v>
      </c>
      <c r="BF796" s="168">
        <f>IF(A25taxstdlife="n/a","n/a",IF(BF$3&gt;(A25taxstdlife+$E796),((Input!$I$167+Input!$I$133)*$I$7)-SUM($I796:BE796),((Input!$I$167+Input!$I$133)*$I$7)/A25taxstdlife))</f>
        <v>0</v>
      </c>
      <c r="BG796" s="168">
        <f>IF(A25taxstdlife="n/a","n/a",IF(BG$3&gt;(A25taxstdlife+$E796),((Input!$I$167+Input!$I$133)*$I$7)-SUM($I796:BF796),((Input!$I$167+Input!$I$133)*$I$7)/A25taxstdlife))</f>
        <v>0</v>
      </c>
      <c r="BH796" s="168">
        <f>IF(A25taxstdlife="n/a","n/a",IF(BH$3&gt;(A25taxstdlife+$E796),((Input!$I$167+Input!$I$133)*$I$7)-SUM($I796:BG796),((Input!$I$167+Input!$I$133)*$I$7)/A25taxstdlife))</f>
        <v>0</v>
      </c>
      <c r="BI796" s="168">
        <f>IF(A25taxstdlife="n/a","n/a",IF(BI$3&gt;(A25taxstdlife+$E796),((Input!$I$167+Input!$I$133)*$I$7)-SUM($I796:BH796),((Input!$I$167+Input!$I$133)*$I$7)/A25taxstdlife))</f>
        <v>0</v>
      </c>
      <c r="BJ796" s="168"/>
      <c r="BK796" s="20"/>
      <c r="BL796"/>
      <c r="BM796"/>
      <c r="BN796"/>
      <c r="BO796"/>
      <c r="BP796"/>
      <c r="BQ796"/>
      <c r="BR796"/>
      <c r="BS796"/>
      <c r="BT796"/>
      <c r="BU796"/>
      <c r="BV796"/>
      <c r="BW796"/>
      <c r="BX796"/>
      <c r="BY796"/>
      <c r="BZ796"/>
      <c r="CA796"/>
      <c r="CB796"/>
      <c r="CC796"/>
      <c r="CD796"/>
      <c r="CE796"/>
      <c r="CF796"/>
      <c r="CG796"/>
      <c r="CH796"/>
      <c r="CI796"/>
      <c r="CJ796"/>
      <c r="CK796"/>
      <c r="CL796"/>
      <c r="CM796"/>
      <c r="CN796"/>
      <c r="CO796"/>
      <c r="CP796"/>
      <c r="CQ796"/>
      <c r="CR796"/>
      <c r="CS796"/>
      <c r="CT796"/>
      <c r="CU796"/>
      <c r="CV796"/>
      <c r="CW796"/>
      <c r="CX796"/>
      <c r="CY796"/>
      <c r="CZ796"/>
      <c r="DA796"/>
      <c r="DB796"/>
      <c r="DC796"/>
      <c r="DD796"/>
      <c r="DE796"/>
      <c r="DF796"/>
      <c r="DG796"/>
      <c r="DH796"/>
      <c r="DI796"/>
      <c r="DJ796"/>
      <c r="DK796"/>
      <c r="DL796"/>
      <c r="DM796"/>
      <c r="DN796"/>
      <c r="DO796"/>
      <c r="DP796"/>
      <c r="DQ796"/>
      <c r="DR796"/>
      <c r="DS796"/>
      <c r="DT796"/>
      <c r="DU796"/>
      <c r="DV796"/>
      <c r="DW796"/>
      <c r="DX796"/>
      <c r="DY796"/>
      <c r="DZ796"/>
      <c r="EA796"/>
      <c r="EB796"/>
      <c r="EC796"/>
      <c r="ED796"/>
      <c r="EE796"/>
      <c r="EF796"/>
      <c r="EG796"/>
      <c r="EH796"/>
      <c r="EI796"/>
      <c r="EJ796"/>
      <c r="EK796"/>
      <c r="EL796"/>
      <c r="EM796"/>
      <c r="EN796"/>
      <c r="EO796"/>
      <c r="EP796"/>
      <c r="EQ796"/>
      <c r="ER796"/>
      <c r="ES796"/>
      <c r="ET796"/>
      <c r="EU796"/>
      <c r="EV796"/>
      <c r="EW796"/>
      <c r="EX796"/>
      <c r="EY796"/>
      <c r="EZ796"/>
      <c r="FA796"/>
      <c r="FB796"/>
      <c r="FC796"/>
      <c r="FD796"/>
      <c r="FE796"/>
      <c r="FF796"/>
      <c r="FG796"/>
      <c r="FH796"/>
      <c r="FI796"/>
      <c r="FJ796"/>
      <c r="FK796"/>
      <c r="FL796"/>
      <c r="FM796"/>
      <c r="FN796"/>
      <c r="FO796"/>
      <c r="FP796"/>
      <c r="FQ796"/>
      <c r="FR796"/>
      <c r="FS796"/>
      <c r="FT796"/>
      <c r="FU796"/>
      <c r="FV796"/>
      <c r="FW796"/>
      <c r="FX796"/>
      <c r="FY796"/>
      <c r="FZ796"/>
      <c r="GA796"/>
      <c r="GB796"/>
      <c r="GC796"/>
      <c r="GD796"/>
      <c r="GE796"/>
      <c r="GF796"/>
      <c r="GG796"/>
      <c r="GH796"/>
      <c r="GI796"/>
      <c r="GJ796"/>
      <c r="GK796"/>
      <c r="GL796"/>
      <c r="GM796"/>
      <c r="GN796"/>
      <c r="GO796"/>
      <c r="GP796"/>
      <c r="GQ796"/>
      <c r="GR796"/>
      <c r="GS796"/>
      <c r="GT796"/>
      <c r="GU796"/>
      <c r="GV796"/>
      <c r="GW796"/>
      <c r="GX796"/>
      <c r="GY796"/>
      <c r="GZ796"/>
      <c r="HA796"/>
      <c r="HB796"/>
      <c r="HC796"/>
      <c r="HD796"/>
      <c r="HE796"/>
      <c r="HF796"/>
      <c r="HG796"/>
      <c r="HH796"/>
      <c r="HI796"/>
      <c r="HJ796"/>
      <c r="HK796"/>
      <c r="HL796"/>
      <c r="HM796"/>
      <c r="HN796"/>
      <c r="HO796"/>
      <c r="HP796"/>
      <c r="HQ796"/>
      <c r="HR796"/>
      <c r="HS796"/>
      <c r="HT796"/>
      <c r="HU796"/>
      <c r="HV796"/>
      <c r="HW796"/>
      <c r="HX796"/>
      <c r="HY796"/>
      <c r="HZ796"/>
      <c r="IA796"/>
      <c r="IB796"/>
      <c r="IC796"/>
      <c r="ID796"/>
      <c r="IE796"/>
      <c r="IF796"/>
      <c r="IG796"/>
      <c r="IH796"/>
      <c r="II796"/>
      <c r="IJ796"/>
      <c r="IK796"/>
      <c r="IL796"/>
      <c r="IM796"/>
      <c r="IN796"/>
      <c r="IO796"/>
      <c r="IP796"/>
      <c r="IQ796"/>
      <c r="IR796"/>
      <c r="IS796"/>
      <c r="IT796"/>
      <c r="IU796"/>
      <c r="IV796"/>
    </row>
    <row r="797" spans="1:256" s="5" customFormat="1" hidden="1" outlineLevel="2">
      <c r="A797" s="20"/>
      <c r="B797" s="20"/>
      <c r="C797" s="38"/>
      <c r="D797" s="641"/>
      <c r="E797" s="287">
        <v>4</v>
      </c>
      <c r="F797" s="40"/>
      <c r="G797" s="313"/>
      <c r="H797" s="315"/>
      <c r="I797" s="315"/>
      <c r="J797" s="314"/>
      <c r="K797" s="168">
        <f>IF(A25taxstdlife="n/a","n/a",IF(K$3&gt;(A25taxstdlife+$E797),((Input!$J$167+Input!$J$133)*$J$7)-SUM($J797:J797),((Input!$J$167+Input!$J$133)*$J$7)/A25taxstdlife))</f>
        <v>0</v>
      </c>
      <c r="L797" s="168">
        <f>IF(A25taxstdlife="n/a","n/a",IF(L$3&gt;(A25taxstdlife+$E797),((Input!$J$167+Input!$J$133)*$J$7)-SUM($J797:K797),((Input!$J$167+Input!$J$133)*$J$7)/A25taxstdlife))</f>
        <v>0</v>
      </c>
      <c r="M797" s="168">
        <f>IF(A25taxstdlife="n/a","n/a",IF(M$3&gt;(A25taxstdlife+$E797),((Input!$J$167+Input!$J$133)*$J$7)-SUM($J797:L797),((Input!$J$167+Input!$J$133)*$J$7)/A25taxstdlife))</f>
        <v>0</v>
      </c>
      <c r="N797" s="168">
        <f>IF(A25taxstdlife="n/a","n/a",IF(N$3&gt;(A25taxstdlife+$E797),((Input!$J$167+Input!$J$133)*$J$7)-SUM($J797:M797),((Input!$J$167+Input!$J$133)*$J$7)/A25taxstdlife))</f>
        <v>0</v>
      </c>
      <c r="O797" s="168">
        <f>IF(A25taxstdlife="n/a","n/a",IF(O$3&gt;(A25taxstdlife+$E797),((Input!$J$167+Input!$J$133)*$J$7)-SUM($J797:N797),((Input!$J$167+Input!$J$133)*$J$7)/A25taxstdlife))</f>
        <v>0</v>
      </c>
      <c r="P797" s="168">
        <f>IF(A25taxstdlife="n/a","n/a",IF(P$3&gt;(A25taxstdlife+$E797),((Input!$J$167+Input!$J$133)*$J$7)-SUM($J797:O797),((Input!$J$167+Input!$J$133)*$J$7)/A25taxstdlife))</f>
        <v>0</v>
      </c>
      <c r="Q797" s="168">
        <f>IF(A25taxstdlife="n/a","n/a",IF(Q$3&gt;(A25taxstdlife+$E797),((Input!$J$167+Input!$J$133)*$J$7)-SUM($J797:P797),((Input!$J$167+Input!$J$133)*$J$7)/A25taxstdlife))</f>
        <v>0</v>
      </c>
      <c r="R797" s="168">
        <f>IF(A25taxstdlife="n/a","n/a",IF(R$3&gt;(A25taxstdlife+$E797),((Input!$J$167+Input!$J$133)*$J$7)-SUM($J797:Q797),((Input!$J$167+Input!$J$133)*$J$7)/A25taxstdlife))</f>
        <v>0</v>
      </c>
      <c r="S797" s="168">
        <f>IF(A25taxstdlife="n/a","n/a",IF(S$3&gt;(A25taxstdlife+$E797),((Input!$J$167+Input!$J$133)*$J$7)-SUM($J797:R797),((Input!$J$167+Input!$J$133)*$J$7)/A25taxstdlife))</f>
        <v>0</v>
      </c>
      <c r="T797" s="168">
        <f>IF(A25taxstdlife="n/a","n/a",IF(T$3&gt;(A25taxstdlife+$E797),((Input!$J$167+Input!$J$133)*$J$7)-SUM($J797:S797),((Input!$J$167+Input!$J$133)*$J$7)/A25taxstdlife))</f>
        <v>0</v>
      </c>
      <c r="U797" s="168">
        <f>IF(A25taxstdlife="n/a","n/a",IF(U$3&gt;(A25taxstdlife+$E797),((Input!$J$167+Input!$J$133)*$J$7)-SUM($J797:T797),((Input!$J$167+Input!$J$133)*$J$7)/A25taxstdlife))</f>
        <v>0</v>
      </c>
      <c r="V797" s="168">
        <f>IF(A25taxstdlife="n/a","n/a",IF(V$3&gt;(A25taxstdlife+$E797),((Input!$J$167+Input!$J$133)*$J$7)-SUM($J797:U797),((Input!$J$167+Input!$J$133)*$J$7)/A25taxstdlife))</f>
        <v>0</v>
      </c>
      <c r="W797" s="168">
        <f>IF(A25taxstdlife="n/a","n/a",IF(W$3&gt;(A25taxstdlife+$E797),((Input!$J$167+Input!$J$133)*$J$7)-SUM($J797:V797),((Input!$J$167+Input!$J$133)*$J$7)/A25taxstdlife))</f>
        <v>0</v>
      </c>
      <c r="X797" s="168">
        <f>IF(A25taxstdlife="n/a","n/a",IF(X$3&gt;(A25taxstdlife+$E797),((Input!$J$167+Input!$J$133)*$J$7)-SUM($J797:W797),((Input!$J$167+Input!$J$133)*$J$7)/A25taxstdlife))</f>
        <v>0</v>
      </c>
      <c r="Y797" s="168">
        <f>IF(A25taxstdlife="n/a","n/a",IF(Y$3&gt;(A25taxstdlife+$E797),((Input!$J$167+Input!$J$133)*$J$7)-SUM($J797:X797),((Input!$J$167+Input!$J$133)*$J$7)/A25taxstdlife))</f>
        <v>0</v>
      </c>
      <c r="Z797" s="168">
        <f>IF(A25taxstdlife="n/a","n/a",IF(Z$3&gt;(A25taxstdlife+$E797),((Input!$J$167+Input!$J$133)*$J$7)-SUM($J797:Y797),((Input!$J$167+Input!$J$133)*$J$7)/A25taxstdlife))</f>
        <v>0</v>
      </c>
      <c r="AA797" s="168">
        <f>IF(A25taxstdlife="n/a","n/a",IF(AA$3&gt;(A25taxstdlife+$E797),((Input!$J$167+Input!$J$133)*$J$7)-SUM($J797:Z797),((Input!$J$167+Input!$J$133)*$J$7)/A25taxstdlife))</f>
        <v>0</v>
      </c>
      <c r="AB797" s="168">
        <f>IF(A25taxstdlife="n/a","n/a",IF(AB$3&gt;(A25taxstdlife+$E797),((Input!$J$167+Input!$J$133)*$J$7)-SUM($J797:AA797),((Input!$J$167+Input!$J$133)*$J$7)/A25taxstdlife))</f>
        <v>0</v>
      </c>
      <c r="AC797" s="168">
        <f>IF(A25taxstdlife="n/a","n/a",IF(AC$3&gt;(A25taxstdlife+$E797),((Input!$J$167+Input!$J$133)*$J$7)-SUM($J797:AB797),((Input!$J$167+Input!$J$133)*$J$7)/A25taxstdlife))</f>
        <v>0</v>
      </c>
      <c r="AD797" s="168">
        <f>IF(A25taxstdlife="n/a","n/a",IF(AD$3&gt;(A25taxstdlife+$E797),((Input!$J$167+Input!$J$133)*$J$7)-SUM($J797:AC797),((Input!$J$167+Input!$J$133)*$J$7)/A25taxstdlife))</f>
        <v>0</v>
      </c>
      <c r="AE797" s="168">
        <f>IF(A25taxstdlife="n/a","n/a",IF(AE$3&gt;(A25taxstdlife+$E797),((Input!$J$167+Input!$J$133)*$J$7)-SUM($J797:AD797),((Input!$J$167+Input!$J$133)*$J$7)/A25taxstdlife))</f>
        <v>0</v>
      </c>
      <c r="AF797" s="168">
        <f>IF(A25taxstdlife="n/a","n/a",IF(AF$3&gt;(A25taxstdlife+$E797),((Input!$J$167+Input!$J$133)*$J$7)-SUM($J797:AE797),((Input!$J$167+Input!$J$133)*$J$7)/A25taxstdlife))</f>
        <v>0</v>
      </c>
      <c r="AG797" s="168">
        <f>IF(A25taxstdlife="n/a","n/a",IF(AG$3&gt;(A25taxstdlife+$E797),((Input!$J$167+Input!$J$133)*$J$7)-SUM($J797:AF797),((Input!$J$167+Input!$J$133)*$J$7)/A25taxstdlife))</f>
        <v>0</v>
      </c>
      <c r="AH797" s="168">
        <f>IF(A25taxstdlife="n/a","n/a",IF(AH$3&gt;(A25taxstdlife+$E797),((Input!$J$167+Input!$J$133)*$J$7)-SUM($J797:AG797),((Input!$J$167+Input!$J$133)*$J$7)/A25taxstdlife))</f>
        <v>0</v>
      </c>
      <c r="AI797" s="168">
        <f>IF(A25taxstdlife="n/a","n/a",IF(AI$3&gt;(A25taxstdlife+$E797),((Input!$J$167+Input!$J$133)*$J$7)-SUM($J797:AH797),((Input!$J$167+Input!$J$133)*$J$7)/A25taxstdlife))</f>
        <v>0</v>
      </c>
      <c r="AJ797" s="168">
        <f>IF(A25taxstdlife="n/a","n/a",IF(AJ$3&gt;(A25taxstdlife+$E797),((Input!$J$167+Input!$J$133)*$J$7)-SUM($J797:AI797),((Input!$J$167+Input!$J$133)*$J$7)/A25taxstdlife))</f>
        <v>0</v>
      </c>
      <c r="AK797" s="168">
        <f>IF(A25taxstdlife="n/a","n/a",IF(AK$3&gt;(A25taxstdlife+$E797),((Input!$J$167+Input!$J$133)*$J$7)-SUM($J797:AJ797),((Input!$J$167+Input!$J$133)*$J$7)/A25taxstdlife))</f>
        <v>0</v>
      </c>
      <c r="AL797" s="168">
        <f>IF(A25taxstdlife="n/a","n/a",IF(AL$3&gt;(A25taxstdlife+$E797),((Input!$J$167+Input!$J$133)*$J$7)-SUM($J797:AK797),((Input!$J$167+Input!$J$133)*$J$7)/A25taxstdlife))</f>
        <v>0</v>
      </c>
      <c r="AM797" s="168">
        <f>IF(A25taxstdlife="n/a","n/a",IF(AM$3&gt;(A25taxstdlife+$E797),((Input!$J$167+Input!$J$133)*$J$7)-SUM($J797:AL797),((Input!$J$167+Input!$J$133)*$J$7)/A25taxstdlife))</f>
        <v>0</v>
      </c>
      <c r="AN797" s="168">
        <f>IF(A25taxstdlife="n/a","n/a",IF(AN$3&gt;(A25taxstdlife+$E797),((Input!$J$167+Input!$J$133)*$J$7)-SUM($J797:AM797),((Input!$J$167+Input!$J$133)*$J$7)/A25taxstdlife))</f>
        <v>0</v>
      </c>
      <c r="AO797" s="168">
        <f>IF(A25taxstdlife="n/a","n/a",IF(AO$3&gt;(A25taxstdlife+$E797),((Input!$J$167+Input!$J$133)*$J$7)-SUM($J797:AN797),((Input!$J$167+Input!$J$133)*$J$7)/A25taxstdlife))</f>
        <v>0</v>
      </c>
      <c r="AP797" s="168">
        <f>IF(A25taxstdlife="n/a","n/a",IF(AP$3&gt;(A25taxstdlife+$E797),((Input!$J$167+Input!$J$133)*$J$7)-SUM($J797:AO797),((Input!$J$167+Input!$J$133)*$J$7)/A25taxstdlife))</f>
        <v>0</v>
      </c>
      <c r="AQ797" s="168">
        <f>IF(A25taxstdlife="n/a","n/a",IF(AQ$3&gt;(A25taxstdlife+$E797),((Input!$J$167+Input!$J$133)*$J$7)-SUM($J797:AP797),((Input!$J$167+Input!$J$133)*$J$7)/A25taxstdlife))</f>
        <v>0</v>
      </c>
      <c r="AR797" s="168">
        <f>IF(A25taxstdlife="n/a","n/a",IF(AR$3&gt;(A25taxstdlife+$E797),((Input!$J$167+Input!$J$133)*$J$7)-SUM($J797:AQ797),((Input!$J$167+Input!$J$133)*$J$7)/A25taxstdlife))</f>
        <v>0</v>
      </c>
      <c r="AS797" s="168">
        <f>IF(A25taxstdlife="n/a","n/a",IF(AS$3&gt;(A25taxstdlife+$E797),((Input!$J$167+Input!$J$133)*$J$7)-SUM($J797:AR797),((Input!$J$167+Input!$J$133)*$J$7)/A25taxstdlife))</f>
        <v>0</v>
      </c>
      <c r="AT797" s="168">
        <f>IF(A25taxstdlife="n/a","n/a",IF(AT$3&gt;(A25taxstdlife+$E797),((Input!$J$167+Input!$J$133)*$J$7)-SUM($J797:AS797),((Input!$J$167+Input!$J$133)*$J$7)/A25taxstdlife))</f>
        <v>0</v>
      </c>
      <c r="AU797" s="168">
        <f>IF(A25taxstdlife="n/a","n/a",IF(AU$3&gt;(A25taxstdlife+$E797),((Input!$J$167+Input!$J$133)*$J$7)-SUM($J797:AT797),((Input!$J$167+Input!$J$133)*$J$7)/A25taxstdlife))</f>
        <v>0</v>
      </c>
      <c r="AV797" s="168">
        <f>IF(A25taxstdlife="n/a","n/a",IF(AV$3&gt;(A25taxstdlife+$E797),((Input!$J$167+Input!$J$133)*$J$7)-SUM($J797:AU797),((Input!$J$167+Input!$J$133)*$J$7)/A25taxstdlife))</f>
        <v>0</v>
      </c>
      <c r="AW797" s="168">
        <f>IF(A25taxstdlife="n/a","n/a",IF(AW$3&gt;(A25taxstdlife+$E797),((Input!$J$167+Input!$J$133)*$J$7)-SUM($J797:AV797),((Input!$J$167+Input!$J$133)*$J$7)/A25taxstdlife))</f>
        <v>0</v>
      </c>
      <c r="AX797" s="168">
        <f>IF(A25taxstdlife="n/a","n/a",IF(AX$3&gt;(A25taxstdlife+$E797),((Input!$J$167+Input!$J$133)*$J$7)-SUM($J797:AW797),((Input!$J$167+Input!$J$133)*$J$7)/A25taxstdlife))</f>
        <v>0</v>
      </c>
      <c r="AY797" s="168">
        <f>IF(A25taxstdlife="n/a","n/a",IF(AY$3&gt;(A25taxstdlife+$E797),((Input!$J$167+Input!$J$133)*$J$7)-SUM($J797:AX797),((Input!$J$167+Input!$J$133)*$J$7)/A25taxstdlife))</f>
        <v>0</v>
      </c>
      <c r="AZ797" s="168">
        <f>IF(A25taxstdlife="n/a","n/a",IF(AZ$3&gt;(A25taxstdlife+$E797),((Input!$J$167+Input!$J$133)*$J$7)-SUM($J797:AY797),((Input!$J$167+Input!$J$133)*$J$7)/A25taxstdlife))</f>
        <v>0</v>
      </c>
      <c r="BA797" s="168">
        <f>IF(A25taxstdlife="n/a","n/a",IF(BA$3&gt;(A25taxstdlife+$E797),((Input!$J$167+Input!$J$133)*$J$7)-SUM($J797:AZ797),((Input!$J$167+Input!$J$133)*$J$7)/A25taxstdlife))</f>
        <v>0</v>
      </c>
      <c r="BB797" s="168">
        <f>IF(A25taxstdlife="n/a","n/a",IF(BB$3&gt;(A25taxstdlife+$E797),((Input!$J$167+Input!$J$133)*$J$7)-SUM($J797:BA797),((Input!$J$167+Input!$J$133)*$J$7)/A25taxstdlife))</f>
        <v>0</v>
      </c>
      <c r="BC797" s="168">
        <f>IF(A25taxstdlife="n/a","n/a",IF(BC$3&gt;(A25taxstdlife+$E797),((Input!$J$167+Input!$J$133)*$J$7)-SUM($J797:BB797),((Input!$J$167+Input!$J$133)*$J$7)/A25taxstdlife))</f>
        <v>0</v>
      </c>
      <c r="BD797" s="168">
        <f>IF(A25taxstdlife="n/a","n/a",IF(BD$3&gt;(A25taxstdlife+$E797),((Input!$J$167+Input!$J$133)*$J$7)-SUM($J797:BC797),((Input!$J$167+Input!$J$133)*$J$7)/A25taxstdlife))</f>
        <v>0</v>
      </c>
      <c r="BE797" s="168">
        <f>IF(A25taxstdlife="n/a","n/a",IF(BE$3&gt;(A25taxstdlife+$E797),((Input!$J$167+Input!$J$133)*$J$7)-SUM($J797:BD797),((Input!$J$167+Input!$J$133)*$J$7)/A25taxstdlife))</f>
        <v>0</v>
      </c>
      <c r="BF797" s="168">
        <f>IF(A25taxstdlife="n/a","n/a",IF(BF$3&gt;(A25taxstdlife+$E797),((Input!$J$167+Input!$J$133)*$J$7)-SUM($J797:BE797),((Input!$J$167+Input!$J$133)*$J$7)/A25taxstdlife))</f>
        <v>0</v>
      </c>
      <c r="BG797" s="168">
        <f>IF(A25taxstdlife="n/a","n/a",IF(BG$3&gt;(A25taxstdlife+$E797),((Input!$J$167+Input!$J$133)*$J$7)-SUM($J797:BF797),((Input!$J$167+Input!$J$133)*$J$7)/A25taxstdlife))</f>
        <v>0</v>
      </c>
      <c r="BH797" s="168">
        <f>IF(A25taxstdlife="n/a","n/a",IF(BH$3&gt;(A25taxstdlife+$E797),((Input!$J$167+Input!$J$133)*$J$7)-SUM($J797:BG797),((Input!$J$167+Input!$J$133)*$J$7)/A25taxstdlife))</f>
        <v>0</v>
      </c>
      <c r="BI797" s="168">
        <f>IF(A25taxstdlife="n/a","n/a",IF(BI$3&gt;(A25taxstdlife+$E797),((Input!$J$167+Input!$J$133)*$J$7)-SUM($J797:BH797),((Input!$J$167+Input!$J$133)*$J$7)/A25taxstdlife))</f>
        <v>0</v>
      </c>
      <c r="BJ797" s="20"/>
      <c r="BK797" s="20"/>
      <c r="BL797"/>
      <c r="BM797"/>
      <c r="BN797"/>
      <c r="BO797"/>
      <c r="BP797"/>
      <c r="BQ797"/>
      <c r="BR797"/>
      <c r="BS797"/>
      <c r="BT797"/>
      <c r="BU797"/>
      <c r="BV797"/>
      <c r="BW797"/>
      <c r="BX797"/>
      <c r="BY797"/>
      <c r="BZ797"/>
      <c r="CA797"/>
      <c r="CB797"/>
      <c r="CC797"/>
      <c r="CD797"/>
      <c r="CE797"/>
      <c r="CF797"/>
      <c r="CG797"/>
      <c r="CH797"/>
      <c r="CI797"/>
      <c r="CJ797"/>
      <c r="CK797"/>
      <c r="CL797"/>
      <c r="CM797"/>
      <c r="CN797"/>
      <c r="CO797"/>
      <c r="CP797"/>
      <c r="CQ797"/>
      <c r="CR797"/>
      <c r="CS797"/>
      <c r="CT797"/>
      <c r="CU797"/>
      <c r="CV797"/>
      <c r="CW797"/>
      <c r="CX797"/>
      <c r="CY797"/>
      <c r="CZ797"/>
      <c r="DA797"/>
      <c r="DB797"/>
      <c r="DC797"/>
      <c r="DD797"/>
      <c r="DE797"/>
      <c r="DF797"/>
      <c r="DG797"/>
      <c r="DH797"/>
      <c r="DI797"/>
      <c r="DJ797"/>
      <c r="DK797"/>
      <c r="DL797"/>
      <c r="DM797"/>
      <c r="DN797"/>
      <c r="DO797"/>
      <c r="DP797"/>
      <c r="DQ797"/>
      <c r="DR797"/>
      <c r="DS797"/>
      <c r="DT797"/>
      <c r="DU797"/>
      <c r="DV797"/>
      <c r="DW797"/>
      <c r="DX797"/>
      <c r="DY797"/>
      <c r="DZ797"/>
      <c r="EA797"/>
      <c r="EB797"/>
      <c r="EC797"/>
      <c r="ED797"/>
      <c r="EE797"/>
      <c r="EF797"/>
      <c r="EG797"/>
      <c r="EH797"/>
      <c r="EI797"/>
      <c r="EJ797"/>
      <c r="EK797"/>
      <c r="EL797"/>
      <c r="EM797"/>
      <c r="EN797"/>
      <c r="EO797"/>
      <c r="EP797"/>
      <c r="EQ797"/>
      <c r="ER797"/>
      <c r="ES797"/>
      <c r="ET797"/>
      <c r="EU797"/>
      <c r="EV797"/>
      <c r="EW797"/>
      <c r="EX797"/>
      <c r="EY797"/>
      <c r="EZ797"/>
      <c r="FA797"/>
      <c r="FB797"/>
      <c r="FC797"/>
      <c r="FD797"/>
      <c r="FE797"/>
      <c r="FF797"/>
      <c r="FG797"/>
      <c r="FH797"/>
      <c r="FI797"/>
      <c r="FJ797"/>
      <c r="FK797"/>
      <c r="FL797"/>
      <c r="FM797"/>
      <c r="FN797"/>
      <c r="FO797"/>
      <c r="FP797"/>
      <c r="FQ797"/>
      <c r="FR797"/>
      <c r="FS797"/>
      <c r="FT797"/>
      <c r="FU797"/>
      <c r="FV797"/>
      <c r="FW797"/>
      <c r="FX797"/>
      <c r="FY797"/>
      <c r="FZ797"/>
      <c r="GA797"/>
      <c r="GB797"/>
      <c r="GC797"/>
      <c r="GD797"/>
      <c r="GE797"/>
      <c r="GF797"/>
      <c r="GG797"/>
      <c r="GH797"/>
      <c r="GI797"/>
      <c r="GJ797"/>
      <c r="GK797"/>
      <c r="GL797"/>
      <c r="GM797"/>
      <c r="GN797"/>
      <c r="GO797"/>
      <c r="GP797"/>
      <c r="GQ797"/>
      <c r="GR797"/>
      <c r="GS797"/>
      <c r="GT797"/>
      <c r="GU797"/>
      <c r="GV797"/>
      <c r="GW797"/>
      <c r="GX797"/>
      <c r="GY797"/>
      <c r="GZ797"/>
      <c r="HA797"/>
      <c r="HB797"/>
      <c r="HC797"/>
      <c r="HD797"/>
      <c r="HE797"/>
      <c r="HF797"/>
      <c r="HG797"/>
      <c r="HH797"/>
      <c r="HI797"/>
      <c r="HJ797"/>
      <c r="HK797"/>
      <c r="HL797"/>
      <c r="HM797"/>
      <c r="HN797"/>
      <c r="HO797"/>
      <c r="HP797"/>
      <c r="HQ797"/>
      <c r="HR797"/>
      <c r="HS797"/>
      <c r="HT797"/>
      <c r="HU797"/>
      <c r="HV797"/>
      <c r="HW797"/>
      <c r="HX797"/>
      <c r="HY797"/>
      <c r="HZ797"/>
      <c r="IA797"/>
      <c r="IB797"/>
      <c r="IC797"/>
      <c r="ID797"/>
      <c r="IE797"/>
      <c r="IF797"/>
      <c r="IG797"/>
      <c r="IH797"/>
      <c r="II797"/>
      <c r="IJ797"/>
      <c r="IK797"/>
      <c r="IL797"/>
      <c r="IM797"/>
      <c r="IN797"/>
      <c r="IO797"/>
      <c r="IP797"/>
      <c r="IQ797"/>
      <c r="IR797"/>
      <c r="IS797"/>
      <c r="IT797"/>
      <c r="IU797"/>
      <c r="IV797"/>
    </row>
    <row r="798" spans="1:256" s="5" customFormat="1" hidden="1" outlineLevel="2">
      <c r="A798" s="20"/>
      <c r="B798" s="20"/>
      <c r="C798" s="38"/>
      <c r="D798" s="641"/>
      <c r="E798" s="287">
        <v>5</v>
      </c>
      <c r="F798" s="40"/>
      <c r="G798" s="313"/>
      <c r="H798" s="315"/>
      <c r="I798" s="315"/>
      <c r="J798" s="315"/>
      <c r="K798" s="314"/>
      <c r="L798" s="168">
        <f>IF(A25taxstdlife="n/a","n/a",IF(L$3&gt;(A25taxstdlife+$E798),((Input!$K$167+Input!$K$133)*$K$7)-SUM($K798:K798),((Input!$K$167+Input!$K$133)*$K$7)/A25taxstdlife))</f>
        <v>0</v>
      </c>
      <c r="M798" s="168">
        <f>IF(A25taxstdlife="n/a","n/a",IF(M$3&gt;(A25taxstdlife+$E798),((Input!$K$167+Input!$K$133)*$K$7)-SUM($K798:L798),((Input!$K$167+Input!$K$133)*$K$7)/A25taxstdlife))</f>
        <v>0</v>
      </c>
      <c r="N798" s="168">
        <f>IF(A25taxstdlife="n/a","n/a",IF(N$3&gt;(A25taxstdlife+$E798),((Input!$K$167+Input!$K$133)*$K$7)-SUM($K798:M798),((Input!$K$167+Input!$K$133)*$K$7)/A25taxstdlife))</f>
        <v>0</v>
      </c>
      <c r="O798" s="168">
        <f>IF(A25taxstdlife="n/a","n/a",IF(O$3&gt;(A25taxstdlife+$E798),((Input!$K$167+Input!$K$133)*$K$7)-SUM($K798:N798),((Input!$K$167+Input!$K$133)*$K$7)/A25taxstdlife))</f>
        <v>0</v>
      </c>
      <c r="P798" s="168">
        <f>IF(A25taxstdlife="n/a","n/a",IF(P$3&gt;(A25taxstdlife+$E798),((Input!$K$167+Input!$K$133)*$K$7)-SUM($K798:O798),((Input!$K$167+Input!$K$133)*$K$7)/A25taxstdlife))</f>
        <v>0</v>
      </c>
      <c r="Q798" s="168">
        <f>IF(A25taxstdlife="n/a","n/a",IF(Q$3&gt;(A25taxstdlife+$E798),((Input!$K$167+Input!$K$133)*$K$7)-SUM($K798:P798),((Input!$K$167+Input!$K$133)*$K$7)/A25taxstdlife))</f>
        <v>0</v>
      </c>
      <c r="R798" s="168">
        <f>IF(A25taxstdlife="n/a","n/a",IF(R$3&gt;(A25taxstdlife+$E798),((Input!$K$167+Input!$K$133)*$K$7)-SUM($K798:Q798),((Input!$K$167+Input!$K$133)*$K$7)/A25taxstdlife))</f>
        <v>0</v>
      </c>
      <c r="S798" s="168">
        <f>IF(A25taxstdlife="n/a","n/a",IF(S$3&gt;(A25taxstdlife+$E798),((Input!$K$167+Input!$K$133)*$K$7)-SUM($K798:R798),((Input!$K$167+Input!$K$133)*$K$7)/A25taxstdlife))</f>
        <v>0</v>
      </c>
      <c r="T798" s="168">
        <f>IF(A25taxstdlife="n/a","n/a",IF(T$3&gt;(A25taxstdlife+$E798),((Input!$K$167+Input!$K$133)*$K$7)-SUM($K798:S798),((Input!$K$167+Input!$K$133)*$K$7)/A25taxstdlife))</f>
        <v>0</v>
      </c>
      <c r="U798" s="168">
        <f>IF(A25taxstdlife="n/a","n/a",IF(U$3&gt;(A25taxstdlife+$E798),((Input!$K$167+Input!$K$133)*$K$7)-SUM($K798:T798),((Input!$K$167+Input!$K$133)*$K$7)/A25taxstdlife))</f>
        <v>0</v>
      </c>
      <c r="V798" s="168">
        <f>IF(A25taxstdlife="n/a","n/a",IF(V$3&gt;(A25taxstdlife+$E798),((Input!$K$167+Input!$K$133)*$K$7)-SUM($K798:U798),((Input!$K$167+Input!$K$133)*$K$7)/A25taxstdlife))</f>
        <v>0</v>
      </c>
      <c r="W798" s="168">
        <f>IF(A25taxstdlife="n/a","n/a",IF(W$3&gt;(A25taxstdlife+$E798),((Input!$K$167+Input!$K$133)*$K$7)-SUM($K798:V798),((Input!$K$167+Input!$K$133)*$K$7)/A25taxstdlife))</f>
        <v>0</v>
      </c>
      <c r="X798" s="168">
        <f>IF(A25taxstdlife="n/a","n/a",IF(X$3&gt;(A25taxstdlife+$E798),((Input!$K$167+Input!$K$133)*$K$7)-SUM($K798:W798),((Input!$K$167+Input!$K$133)*$K$7)/A25taxstdlife))</f>
        <v>0</v>
      </c>
      <c r="Y798" s="168">
        <f>IF(A25taxstdlife="n/a","n/a",IF(Y$3&gt;(A25taxstdlife+$E798),((Input!$K$167+Input!$K$133)*$K$7)-SUM($K798:X798),((Input!$K$167+Input!$K$133)*$K$7)/A25taxstdlife))</f>
        <v>0</v>
      </c>
      <c r="Z798" s="168">
        <f>IF(A25taxstdlife="n/a","n/a",IF(Z$3&gt;(A25taxstdlife+$E798),((Input!$K$167+Input!$K$133)*$K$7)-SUM($K798:Y798),((Input!$K$167+Input!$K$133)*$K$7)/A25taxstdlife))</f>
        <v>0</v>
      </c>
      <c r="AA798" s="168">
        <f>IF(A25taxstdlife="n/a","n/a",IF(AA$3&gt;(A25taxstdlife+$E798),((Input!$K$167+Input!$K$133)*$K$7)-SUM($K798:Z798),((Input!$K$167+Input!$K$133)*$K$7)/A25taxstdlife))</f>
        <v>0</v>
      </c>
      <c r="AB798" s="168">
        <f>IF(A25taxstdlife="n/a","n/a",IF(AB$3&gt;(A25taxstdlife+$E798),((Input!$K$167+Input!$K$133)*$K$7)-SUM($K798:AA798),((Input!$K$167+Input!$K$133)*$K$7)/A25taxstdlife))</f>
        <v>0</v>
      </c>
      <c r="AC798" s="168">
        <f>IF(A25taxstdlife="n/a","n/a",IF(AC$3&gt;(A25taxstdlife+$E798),((Input!$K$167+Input!$K$133)*$K$7)-SUM($K798:AB798),((Input!$K$167+Input!$K$133)*$K$7)/A25taxstdlife))</f>
        <v>0</v>
      </c>
      <c r="AD798" s="168">
        <f>IF(A25taxstdlife="n/a","n/a",IF(AD$3&gt;(A25taxstdlife+$E798),((Input!$K$167+Input!$K$133)*$K$7)-SUM($K798:AC798),((Input!$K$167+Input!$K$133)*$K$7)/A25taxstdlife))</f>
        <v>0</v>
      </c>
      <c r="AE798" s="168">
        <f>IF(A25taxstdlife="n/a","n/a",IF(AE$3&gt;(A25taxstdlife+$E798),((Input!$K$167+Input!$K$133)*$K$7)-SUM($K798:AD798),((Input!$K$167+Input!$K$133)*$K$7)/A25taxstdlife))</f>
        <v>0</v>
      </c>
      <c r="AF798" s="168">
        <f>IF(A25taxstdlife="n/a","n/a",IF(AF$3&gt;(A25taxstdlife+$E798),((Input!$K$167+Input!$K$133)*$K$7)-SUM($K798:AE798),((Input!$K$167+Input!$K$133)*$K$7)/A25taxstdlife))</f>
        <v>0</v>
      </c>
      <c r="AG798" s="168">
        <f>IF(A25taxstdlife="n/a","n/a",IF(AG$3&gt;(A25taxstdlife+$E798),((Input!$K$167+Input!$K$133)*$K$7)-SUM($K798:AF798),((Input!$K$167+Input!$K$133)*$K$7)/A25taxstdlife))</f>
        <v>0</v>
      </c>
      <c r="AH798" s="168">
        <f>IF(A25taxstdlife="n/a","n/a",IF(AH$3&gt;(A25taxstdlife+$E798),((Input!$K$167+Input!$K$133)*$K$7)-SUM($K798:AG798),((Input!$K$167+Input!$K$133)*$K$7)/A25taxstdlife))</f>
        <v>0</v>
      </c>
      <c r="AI798" s="168">
        <f>IF(A25taxstdlife="n/a","n/a",IF(AI$3&gt;(A25taxstdlife+$E798),((Input!$K$167+Input!$K$133)*$K$7)-SUM($K798:AH798),((Input!$K$167+Input!$K$133)*$K$7)/A25taxstdlife))</f>
        <v>0</v>
      </c>
      <c r="AJ798" s="168">
        <f>IF(A25taxstdlife="n/a","n/a",IF(AJ$3&gt;(A25taxstdlife+$E798),((Input!$K$167+Input!$K$133)*$K$7)-SUM($K798:AI798),((Input!$K$167+Input!$K$133)*$K$7)/A25taxstdlife))</f>
        <v>0</v>
      </c>
      <c r="AK798" s="168">
        <f>IF(A25taxstdlife="n/a","n/a",IF(AK$3&gt;(A25taxstdlife+$E798),((Input!$K$167+Input!$K$133)*$K$7)-SUM($K798:AJ798),((Input!$K$167+Input!$K$133)*$K$7)/A25taxstdlife))</f>
        <v>0</v>
      </c>
      <c r="AL798" s="168">
        <f>IF(A25taxstdlife="n/a","n/a",IF(AL$3&gt;(A25taxstdlife+$E798),((Input!$K$167+Input!$K$133)*$K$7)-SUM($K798:AK798),((Input!$K$167+Input!$K$133)*$K$7)/A25taxstdlife))</f>
        <v>0</v>
      </c>
      <c r="AM798" s="168">
        <f>IF(A25taxstdlife="n/a","n/a",IF(AM$3&gt;(A25taxstdlife+$E798),((Input!$K$167+Input!$K$133)*$K$7)-SUM($K798:AL798),((Input!$K$167+Input!$K$133)*$K$7)/A25taxstdlife))</f>
        <v>0</v>
      </c>
      <c r="AN798" s="168">
        <f>IF(A25taxstdlife="n/a","n/a",IF(AN$3&gt;(A25taxstdlife+$E798),((Input!$K$167+Input!$K$133)*$K$7)-SUM($K798:AM798),((Input!$K$167+Input!$K$133)*$K$7)/A25taxstdlife))</f>
        <v>0</v>
      </c>
      <c r="AO798" s="168">
        <f>IF(A25taxstdlife="n/a","n/a",IF(AO$3&gt;(A25taxstdlife+$E798),((Input!$K$167+Input!$K$133)*$K$7)-SUM($K798:AN798),((Input!$K$167+Input!$K$133)*$K$7)/A25taxstdlife))</f>
        <v>0</v>
      </c>
      <c r="AP798" s="168">
        <f>IF(A25taxstdlife="n/a","n/a",IF(AP$3&gt;(A25taxstdlife+$E798),((Input!$K$167+Input!$K$133)*$K$7)-SUM($K798:AO798),((Input!$K$167+Input!$K$133)*$K$7)/A25taxstdlife))</f>
        <v>0</v>
      </c>
      <c r="AQ798" s="168">
        <f>IF(A25taxstdlife="n/a","n/a",IF(AQ$3&gt;(A25taxstdlife+$E798),((Input!$K$167+Input!$K$133)*$K$7)-SUM($K798:AP798),((Input!$K$167+Input!$K$133)*$K$7)/A25taxstdlife))</f>
        <v>0</v>
      </c>
      <c r="AR798" s="168">
        <f>IF(A25taxstdlife="n/a","n/a",IF(AR$3&gt;(A25taxstdlife+$E798),((Input!$K$167+Input!$K$133)*$K$7)-SUM($K798:AQ798),((Input!$K$167+Input!$K$133)*$K$7)/A25taxstdlife))</f>
        <v>0</v>
      </c>
      <c r="AS798" s="168">
        <f>IF(A25taxstdlife="n/a","n/a",IF(AS$3&gt;(A25taxstdlife+$E798),((Input!$K$167+Input!$K$133)*$K$7)-SUM($K798:AR798),((Input!$K$167+Input!$K$133)*$K$7)/A25taxstdlife))</f>
        <v>0</v>
      </c>
      <c r="AT798" s="168">
        <f>IF(A25taxstdlife="n/a","n/a",IF(AT$3&gt;(A25taxstdlife+$E798),((Input!$K$167+Input!$K$133)*$K$7)-SUM($K798:AS798),((Input!$K$167+Input!$K$133)*$K$7)/A25taxstdlife))</f>
        <v>0</v>
      </c>
      <c r="AU798" s="168">
        <f>IF(A25taxstdlife="n/a","n/a",IF(AU$3&gt;(A25taxstdlife+$E798),((Input!$K$167+Input!$K$133)*$K$7)-SUM($K798:AT798),((Input!$K$167+Input!$K$133)*$K$7)/A25taxstdlife))</f>
        <v>0</v>
      </c>
      <c r="AV798" s="168">
        <f>IF(A25taxstdlife="n/a","n/a",IF(AV$3&gt;(A25taxstdlife+$E798),((Input!$K$167+Input!$K$133)*$K$7)-SUM($K798:AU798),((Input!$K$167+Input!$K$133)*$K$7)/A25taxstdlife))</f>
        <v>0</v>
      </c>
      <c r="AW798" s="168">
        <f>IF(A25taxstdlife="n/a","n/a",IF(AW$3&gt;(A25taxstdlife+$E798),((Input!$K$167+Input!$K$133)*$K$7)-SUM($K798:AV798),((Input!$K$167+Input!$K$133)*$K$7)/A25taxstdlife))</f>
        <v>0</v>
      </c>
      <c r="AX798" s="168">
        <f>IF(A25taxstdlife="n/a","n/a",IF(AX$3&gt;(A25taxstdlife+$E798),((Input!$K$167+Input!$K$133)*$K$7)-SUM($K798:AW798),((Input!$K$167+Input!$K$133)*$K$7)/A25taxstdlife))</f>
        <v>0</v>
      </c>
      <c r="AY798" s="168">
        <f>IF(A25taxstdlife="n/a","n/a",IF(AY$3&gt;(A25taxstdlife+$E798),((Input!$K$167+Input!$K$133)*$K$7)-SUM($K798:AX798),((Input!$K$167+Input!$K$133)*$K$7)/A25taxstdlife))</f>
        <v>0</v>
      </c>
      <c r="AZ798" s="168">
        <f>IF(A25taxstdlife="n/a","n/a",IF(AZ$3&gt;(A25taxstdlife+$E798),((Input!$K$167+Input!$K$133)*$K$7)-SUM($K798:AY798),((Input!$K$167+Input!$K$133)*$K$7)/A25taxstdlife))</f>
        <v>0</v>
      </c>
      <c r="BA798" s="168">
        <f>IF(A25taxstdlife="n/a","n/a",IF(BA$3&gt;(A25taxstdlife+$E798),((Input!$K$167+Input!$K$133)*$K$7)-SUM($K798:AZ798),((Input!$K$167+Input!$K$133)*$K$7)/A25taxstdlife))</f>
        <v>0</v>
      </c>
      <c r="BB798" s="168">
        <f>IF(A25taxstdlife="n/a","n/a",IF(BB$3&gt;(A25taxstdlife+$E798),((Input!$K$167+Input!$K$133)*$K$7)-SUM($K798:BA798),((Input!$K$167+Input!$K$133)*$K$7)/A25taxstdlife))</f>
        <v>0</v>
      </c>
      <c r="BC798" s="168">
        <f>IF(A25taxstdlife="n/a","n/a",IF(BC$3&gt;(A25taxstdlife+$E798),((Input!$K$167+Input!$K$133)*$K$7)-SUM($K798:BB798),((Input!$K$167+Input!$K$133)*$K$7)/A25taxstdlife))</f>
        <v>0</v>
      </c>
      <c r="BD798" s="168">
        <f>IF(A25taxstdlife="n/a","n/a",IF(BD$3&gt;(A25taxstdlife+$E798),((Input!$K$167+Input!$K$133)*$K$7)-SUM($K798:BC798),((Input!$K$167+Input!$K$133)*$K$7)/A25taxstdlife))</f>
        <v>0</v>
      </c>
      <c r="BE798" s="168">
        <f>IF(A25taxstdlife="n/a","n/a",IF(BE$3&gt;(A25taxstdlife+$E798),((Input!$K$167+Input!$K$133)*$K$7)-SUM($K798:BD798),((Input!$K$167+Input!$K$133)*$K$7)/A25taxstdlife))</f>
        <v>0</v>
      </c>
      <c r="BF798" s="168">
        <f>IF(A25taxstdlife="n/a","n/a",IF(BF$3&gt;(A25taxstdlife+$E798),((Input!$K$167+Input!$K$133)*$K$7)-SUM($K798:BE798),((Input!$K$167+Input!$K$133)*$K$7)/A25taxstdlife))</f>
        <v>0</v>
      </c>
      <c r="BG798" s="168">
        <f>IF(A25taxstdlife="n/a","n/a",IF(BG$3&gt;(A25taxstdlife+$E798),((Input!$K$167+Input!$K$133)*$K$7)-SUM($K798:BF798),((Input!$K$167+Input!$K$133)*$K$7)/A25taxstdlife))</f>
        <v>0</v>
      </c>
      <c r="BH798" s="168">
        <f>IF(A25taxstdlife="n/a","n/a",IF(BH$3&gt;(A25taxstdlife+$E798),((Input!$K$167+Input!$K$133)*$K$7)-SUM($K798:BG798),((Input!$K$167+Input!$K$133)*$K$7)/A25taxstdlife))</f>
        <v>0</v>
      </c>
      <c r="BI798" s="168">
        <f>IF(A25taxstdlife="n/a","n/a",IF(BI$3&gt;(A25taxstdlife+$E798),((Input!$K$167+Input!$K$133)*$K$7)-SUM($K798:BH798),((Input!$K$167+Input!$K$133)*$K$7)/A25taxstdlife))</f>
        <v>0</v>
      </c>
      <c r="BJ798" s="20"/>
      <c r="BK798" s="20"/>
      <c r="BL798"/>
      <c r="BM798"/>
      <c r="BN798"/>
      <c r="BO798"/>
      <c r="BP798"/>
      <c r="BQ798"/>
      <c r="BR798"/>
      <c r="BS798"/>
      <c r="BT798"/>
      <c r="BU798"/>
      <c r="BV798"/>
      <c r="BW798"/>
      <c r="BX798"/>
      <c r="BY798"/>
      <c r="BZ798"/>
      <c r="CA798"/>
      <c r="CB798"/>
      <c r="CC798"/>
      <c r="CD798"/>
      <c r="CE798"/>
      <c r="CF798"/>
      <c r="CG798"/>
      <c r="CH798"/>
      <c r="CI798"/>
      <c r="CJ798"/>
      <c r="CK798"/>
      <c r="CL798"/>
      <c r="CM798"/>
      <c r="CN798"/>
      <c r="CO798"/>
      <c r="CP798"/>
      <c r="CQ798"/>
      <c r="CR798"/>
      <c r="CS798"/>
      <c r="CT798"/>
      <c r="CU798"/>
      <c r="CV798"/>
      <c r="CW798"/>
      <c r="CX798"/>
      <c r="CY798"/>
      <c r="CZ798"/>
      <c r="DA798"/>
      <c r="DB798"/>
      <c r="DC798"/>
      <c r="DD798"/>
      <c r="DE798"/>
      <c r="DF798"/>
      <c r="DG798"/>
      <c r="DH798"/>
      <c r="DI798"/>
      <c r="DJ798"/>
      <c r="DK798"/>
      <c r="DL798"/>
      <c r="DM798"/>
      <c r="DN798"/>
      <c r="DO798"/>
      <c r="DP798"/>
      <c r="DQ798"/>
      <c r="DR798"/>
      <c r="DS798"/>
      <c r="DT798"/>
      <c r="DU798"/>
      <c r="DV798"/>
      <c r="DW798"/>
      <c r="DX798"/>
      <c r="DY798"/>
      <c r="DZ798"/>
      <c r="EA798"/>
      <c r="EB798"/>
      <c r="EC798"/>
      <c r="ED798"/>
      <c r="EE798"/>
      <c r="EF798"/>
      <c r="EG798"/>
      <c r="EH798"/>
      <c r="EI798"/>
      <c r="EJ798"/>
      <c r="EK798"/>
      <c r="EL798"/>
      <c r="EM798"/>
      <c r="EN798"/>
      <c r="EO798"/>
      <c r="EP798"/>
      <c r="EQ798"/>
      <c r="ER798"/>
      <c r="ES798"/>
      <c r="ET798"/>
      <c r="EU798"/>
      <c r="EV798"/>
      <c r="EW798"/>
      <c r="EX798"/>
      <c r="EY798"/>
      <c r="EZ798"/>
      <c r="FA798"/>
      <c r="FB798"/>
      <c r="FC798"/>
      <c r="FD798"/>
      <c r="FE798"/>
      <c r="FF798"/>
      <c r="FG798"/>
      <c r="FH798"/>
      <c r="FI798"/>
      <c r="FJ798"/>
      <c r="FK798"/>
      <c r="FL798"/>
      <c r="FM798"/>
      <c r="FN798"/>
      <c r="FO798"/>
      <c r="FP798"/>
      <c r="FQ798"/>
      <c r="FR798"/>
      <c r="FS798"/>
      <c r="FT798"/>
      <c r="FU798"/>
      <c r="FV798"/>
      <c r="FW798"/>
      <c r="FX798"/>
      <c r="FY798"/>
      <c r="FZ798"/>
      <c r="GA798"/>
      <c r="GB798"/>
      <c r="GC798"/>
      <c r="GD798"/>
      <c r="GE798"/>
      <c r="GF798"/>
      <c r="GG798"/>
      <c r="GH798"/>
      <c r="GI798"/>
      <c r="GJ798"/>
      <c r="GK798"/>
      <c r="GL798"/>
      <c r="GM798"/>
      <c r="GN798"/>
      <c r="GO798"/>
      <c r="GP798"/>
      <c r="GQ798"/>
      <c r="GR798"/>
      <c r="GS798"/>
      <c r="GT798"/>
      <c r="GU798"/>
      <c r="GV798"/>
      <c r="GW798"/>
      <c r="GX798"/>
      <c r="GY798"/>
      <c r="GZ798"/>
      <c r="HA798"/>
      <c r="HB798"/>
      <c r="HC798"/>
      <c r="HD798"/>
      <c r="HE798"/>
      <c r="HF798"/>
      <c r="HG798"/>
      <c r="HH798"/>
      <c r="HI798"/>
      <c r="HJ798"/>
      <c r="HK798"/>
      <c r="HL798"/>
      <c r="HM798"/>
      <c r="HN798"/>
      <c r="HO798"/>
      <c r="HP798"/>
      <c r="HQ798"/>
      <c r="HR798"/>
      <c r="HS798"/>
      <c r="HT798"/>
      <c r="HU798"/>
      <c r="HV798"/>
      <c r="HW798"/>
      <c r="HX798"/>
      <c r="HY798"/>
      <c r="HZ798"/>
      <c r="IA798"/>
      <c r="IB798"/>
      <c r="IC798"/>
      <c r="ID798"/>
      <c r="IE798"/>
      <c r="IF798"/>
      <c r="IG798"/>
      <c r="IH798"/>
      <c r="II798"/>
      <c r="IJ798"/>
      <c r="IK798"/>
      <c r="IL798"/>
      <c r="IM798"/>
      <c r="IN798"/>
      <c r="IO798"/>
      <c r="IP798"/>
      <c r="IQ798"/>
      <c r="IR798"/>
      <c r="IS798"/>
      <c r="IT798"/>
      <c r="IU798"/>
      <c r="IV798"/>
    </row>
    <row r="799" spans="1:256" s="5" customFormat="1" hidden="1" outlineLevel="2">
      <c r="A799" s="20"/>
      <c r="B799" s="20"/>
      <c r="C799" s="38"/>
      <c r="D799" s="641"/>
      <c r="E799" s="287">
        <v>6</v>
      </c>
      <c r="F799" s="40"/>
      <c r="G799" s="313"/>
      <c r="H799" s="315"/>
      <c r="I799" s="315"/>
      <c r="J799" s="315"/>
      <c r="K799" s="315"/>
      <c r="L799" s="314"/>
      <c r="M799" s="168">
        <f>IF(A25taxstdlife="n/a","n/a",IF(M$3&gt;(A25taxstdlife+$E799),((Input!$L$167+Input!$L$133)*$L$7)-SUM($L799:L799),((Input!$L$167+Input!$L$133)*$L$7)/A25taxstdlife))</f>
        <v>0</v>
      </c>
      <c r="N799" s="168">
        <f>IF(A25taxstdlife="n/a","n/a",IF(N$3&gt;(A25taxstdlife+$E799),((Input!$L$167+Input!$L$133)*$L$7)-SUM($L799:M799),((Input!$L$167+Input!$L$133)*$L$7)/A25taxstdlife))</f>
        <v>0</v>
      </c>
      <c r="O799" s="168">
        <f>IF(A25taxstdlife="n/a","n/a",IF(O$3&gt;(A25taxstdlife+$E799),((Input!$L$167+Input!$L$133)*$L$7)-SUM($L799:N799),((Input!$L$167+Input!$L$133)*$L$7)/A25taxstdlife))</f>
        <v>0</v>
      </c>
      <c r="P799" s="168">
        <f>IF(A25taxstdlife="n/a","n/a",IF(P$3&gt;(A25taxstdlife+$E799),((Input!$L$167+Input!$L$133)*$L$7)-SUM($L799:O799),((Input!$L$167+Input!$L$133)*$L$7)/A25taxstdlife))</f>
        <v>0</v>
      </c>
      <c r="Q799" s="168">
        <f>IF(A25taxstdlife="n/a","n/a",IF(Q$3&gt;(A25taxstdlife+$E799),((Input!$L$167+Input!$L$133)*$L$7)-SUM($L799:P799),((Input!$L$167+Input!$L$133)*$L$7)/A25taxstdlife))</f>
        <v>0</v>
      </c>
      <c r="R799" s="168">
        <f>IF(A25taxstdlife="n/a","n/a",IF(R$3&gt;(A25taxstdlife+$E799),((Input!$L$167+Input!$L$133)*$L$7)-SUM($L799:Q799),((Input!$L$167+Input!$L$133)*$L$7)/A25taxstdlife))</f>
        <v>0</v>
      </c>
      <c r="S799" s="168">
        <f>IF(A25taxstdlife="n/a","n/a",IF(S$3&gt;(A25taxstdlife+$E799),((Input!$L$167+Input!$L$133)*$L$7)-SUM($L799:R799),((Input!$L$167+Input!$L$133)*$L$7)/A25taxstdlife))</f>
        <v>0</v>
      </c>
      <c r="T799" s="168">
        <f>IF(A25taxstdlife="n/a","n/a",IF(T$3&gt;(A25taxstdlife+$E799),((Input!$L$167+Input!$L$133)*$L$7)-SUM($L799:S799),((Input!$L$167+Input!$L$133)*$L$7)/A25taxstdlife))</f>
        <v>0</v>
      </c>
      <c r="U799" s="168">
        <f>IF(A25taxstdlife="n/a","n/a",IF(U$3&gt;(A25taxstdlife+$E799),((Input!$L$167+Input!$L$133)*$L$7)-SUM($L799:T799),((Input!$L$167+Input!$L$133)*$L$7)/A25taxstdlife))</f>
        <v>0</v>
      </c>
      <c r="V799" s="168">
        <f>IF(A25taxstdlife="n/a","n/a",IF(V$3&gt;(A25taxstdlife+$E799),((Input!$L$167+Input!$L$133)*$L$7)-SUM($L799:U799),((Input!$L$167+Input!$L$133)*$L$7)/A25taxstdlife))</f>
        <v>0</v>
      </c>
      <c r="W799" s="168">
        <f>IF(A25taxstdlife="n/a","n/a",IF(W$3&gt;(A25taxstdlife+$E799),((Input!$L$167+Input!$L$133)*$L$7)-SUM($L799:V799),((Input!$L$167+Input!$L$133)*$L$7)/A25taxstdlife))</f>
        <v>0</v>
      </c>
      <c r="X799" s="168">
        <f>IF(A25taxstdlife="n/a","n/a",IF(X$3&gt;(A25taxstdlife+$E799),((Input!$L$167+Input!$L$133)*$L$7)-SUM($L799:W799),((Input!$L$167+Input!$L$133)*$L$7)/A25taxstdlife))</f>
        <v>0</v>
      </c>
      <c r="Y799" s="168">
        <f>IF(A25taxstdlife="n/a","n/a",IF(Y$3&gt;(A25taxstdlife+$E799),((Input!$L$167+Input!$L$133)*$L$7)-SUM($L799:X799),((Input!$L$167+Input!$L$133)*$L$7)/A25taxstdlife))</f>
        <v>0</v>
      </c>
      <c r="Z799" s="168">
        <f>IF(A25taxstdlife="n/a","n/a",IF(Z$3&gt;(A25taxstdlife+$E799),((Input!$L$167+Input!$L$133)*$L$7)-SUM($L799:Y799),((Input!$L$167+Input!$L$133)*$L$7)/A25taxstdlife))</f>
        <v>0</v>
      </c>
      <c r="AA799" s="168">
        <f>IF(A25taxstdlife="n/a","n/a",IF(AA$3&gt;(A25taxstdlife+$E799),((Input!$L$167+Input!$L$133)*$L$7)-SUM($L799:Z799),((Input!$L$167+Input!$L$133)*$L$7)/A25taxstdlife))</f>
        <v>0</v>
      </c>
      <c r="AB799" s="168">
        <f>IF(A25taxstdlife="n/a","n/a",IF(AB$3&gt;(A25taxstdlife+$E799),((Input!$L$167+Input!$L$133)*$L$7)-SUM($L799:AA799),((Input!$L$167+Input!$L$133)*$L$7)/A25taxstdlife))</f>
        <v>0</v>
      </c>
      <c r="AC799" s="168">
        <f>IF(A25taxstdlife="n/a","n/a",IF(AC$3&gt;(A25taxstdlife+$E799),((Input!$L$167+Input!$L$133)*$L$7)-SUM($L799:AB799),((Input!$L$167+Input!$L$133)*$L$7)/A25taxstdlife))</f>
        <v>0</v>
      </c>
      <c r="AD799" s="168">
        <f>IF(A25taxstdlife="n/a","n/a",IF(AD$3&gt;(A25taxstdlife+$E799),((Input!$L$167+Input!$L$133)*$L$7)-SUM($L799:AC799),((Input!$L$167+Input!$L$133)*$L$7)/A25taxstdlife))</f>
        <v>0</v>
      </c>
      <c r="AE799" s="168">
        <f>IF(A25taxstdlife="n/a","n/a",IF(AE$3&gt;(A25taxstdlife+$E799),((Input!$L$167+Input!$L$133)*$L$7)-SUM($L799:AD799),((Input!$L$167+Input!$L$133)*$L$7)/A25taxstdlife))</f>
        <v>0</v>
      </c>
      <c r="AF799" s="168">
        <f>IF(A25taxstdlife="n/a","n/a",IF(AF$3&gt;(A25taxstdlife+$E799),((Input!$L$167+Input!$L$133)*$L$7)-SUM($L799:AE799),((Input!$L$167+Input!$L$133)*$L$7)/A25taxstdlife))</f>
        <v>0</v>
      </c>
      <c r="AG799" s="168">
        <f>IF(A25taxstdlife="n/a","n/a",IF(AG$3&gt;(A25taxstdlife+$E799),((Input!$L$167+Input!$L$133)*$L$7)-SUM($L799:AF799),((Input!$L$167+Input!$L$133)*$L$7)/A25taxstdlife))</f>
        <v>0</v>
      </c>
      <c r="AH799" s="168">
        <f>IF(A25taxstdlife="n/a","n/a",IF(AH$3&gt;(A25taxstdlife+$E799),((Input!$L$167+Input!$L$133)*$L$7)-SUM($L799:AG799),((Input!$L$167+Input!$L$133)*$L$7)/A25taxstdlife))</f>
        <v>0</v>
      </c>
      <c r="AI799" s="168">
        <f>IF(A25taxstdlife="n/a","n/a",IF(AI$3&gt;(A25taxstdlife+$E799),((Input!$L$167+Input!$L$133)*$L$7)-SUM($L799:AH799),((Input!$L$167+Input!$L$133)*$L$7)/A25taxstdlife))</f>
        <v>0</v>
      </c>
      <c r="AJ799" s="168">
        <f>IF(A25taxstdlife="n/a","n/a",IF(AJ$3&gt;(A25taxstdlife+$E799),((Input!$L$167+Input!$L$133)*$L$7)-SUM($L799:AI799),((Input!$L$167+Input!$L$133)*$L$7)/A25taxstdlife))</f>
        <v>0</v>
      </c>
      <c r="AK799" s="168">
        <f>IF(A25taxstdlife="n/a","n/a",IF(AK$3&gt;(A25taxstdlife+$E799),((Input!$L$167+Input!$L$133)*$L$7)-SUM($L799:AJ799),((Input!$L$167+Input!$L$133)*$L$7)/A25taxstdlife))</f>
        <v>0</v>
      </c>
      <c r="AL799" s="168">
        <f>IF(A25taxstdlife="n/a","n/a",IF(AL$3&gt;(A25taxstdlife+$E799),((Input!$L$167+Input!$L$133)*$L$7)-SUM($L799:AK799),((Input!$L$167+Input!$L$133)*$L$7)/A25taxstdlife))</f>
        <v>0</v>
      </c>
      <c r="AM799" s="168">
        <f>IF(A25taxstdlife="n/a","n/a",IF(AM$3&gt;(A25taxstdlife+$E799),((Input!$L$167+Input!$L$133)*$L$7)-SUM($L799:AL799),((Input!$L$167+Input!$L$133)*$L$7)/A25taxstdlife))</f>
        <v>0</v>
      </c>
      <c r="AN799" s="168">
        <f>IF(A25taxstdlife="n/a","n/a",IF(AN$3&gt;(A25taxstdlife+$E799),((Input!$L$167+Input!$L$133)*$L$7)-SUM($L799:AM799),((Input!$L$167+Input!$L$133)*$L$7)/A25taxstdlife))</f>
        <v>0</v>
      </c>
      <c r="AO799" s="168">
        <f>IF(A25taxstdlife="n/a","n/a",IF(AO$3&gt;(A25taxstdlife+$E799),((Input!$L$167+Input!$L$133)*$L$7)-SUM($L799:AN799),((Input!$L$167+Input!$L$133)*$L$7)/A25taxstdlife))</f>
        <v>0</v>
      </c>
      <c r="AP799" s="168">
        <f>IF(A25taxstdlife="n/a","n/a",IF(AP$3&gt;(A25taxstdlife+$E799),((Input!$L$167+Input!$L$133)*$L$7)-SUM($L799:AO799),((Input!$L$167+Input!$L$133)*$L$7)/A25taxstdlife))</f>
        <v>0</v>
      </c>
      <c r="AQ799" s="168">
        <f>IF(A25taxstdlife="n/a","n/a",IF(AQ$3&gt;(A25taxstdlife+$E799),((Input!$L$167+Input!$L$133)*$L$7)-SUM($L799:AP799),((Input!$L$167+Input!$L$133)*$L$7)/A25taxstdlife))</f>
        <v>0</v>
      </c>
      <c r="AR799" s="168">
        <f>IF(A25taxstdlife="n/a","n/a",IF(AR$3&gt;(A25taxstdlife+$E799),((Input!$L$167+Input!$L$133)*$L$7)-SUM($L799:AQ799),((Input!$L$167+Input!$L$133)*$L$7)/A25taxstdlife))</f>
        <v>0</v>
      </c>
      <c r="AS799" s="168">
        <f>IF(A25taxstdlife="n/a","n/a",IF(AS$3&gt;(A25taxstdlife+$E799),((Input!$L$167+Input!$L$133)*$L$7)-SUM($L799:AR799),((Input!$L$167+Input!$L$133)*$L$7)/A25taxstdlife))</f>
        <v>0</v>
      </c>
      <c r="AT799" s="168">
        <f>IF(A25taxstdlife="n/a","n/a",IF(AT$3&gt;(A25taxstdlife+$E799),((Input!$L$167+Input!$L$133)*$L$7)-SUM($L799:AS799),((Input!$L$167+Input!$L$133)*$L$7)/A25taxstdlife))</f>
        <v>0</v>
      </c>
      <c r="AU799" s="168">
        <f>IF(A25taxstdlife="n/a","n/a",IF(AU$3&gt;(A25taxstdlife+$E799),((Input!$L$167+Input!$L$133)*$L$7)-SUM($L799:AT799),((Input!$L$167+Input!$L$133)*$L$7)/A25taxstdlife))</f>
        <v>0</v>
      </c>
      <c r="AV799" s="168">
        <f>IF(A25taxstdlife="n/a","n/a",IF(AV$3&gt;(A25taxstdlife+$E799),((Input!$L$167+Input!$L$133)*$L$7)-SUM($L799:AU799),((Input!$L$167+Input!$L$133)*$L$7)/A25taxstdlife))</f>
        <v>0</v>
      </c>
      <c r="AW799" s="168">
        <f>IF(A25taxstdlife="n/a","n/a",IF(AW$3&gt;(A25taxstdlife+$E799),((Input!$L$167+Input!$L$133)*$L$7)-SUM($L799:AV799),((Input!$L$167+Input!$L$133)*$L$7)/A25taxstdlife))</f>
        <v>0</v>
      </c>
      <c r="AX799" s="168">
        <f>IF(A25taxstdlife="n/a","n/a",IF(AX$3&gt;(A25taxstdlife+$E799),((Input!$L$167+Input!$L$133)*$L$7)-SUM($L799:AW799),((Input!$L$167+Input!$L$133)*$L$7)/A25taxstdlife))</f>
        <v>0</v>
      </c>
      <c r="AY799" s="168">
        <f>IF(A25taxstdlife="n/a","n/a",IF(AY$3&gt;(A25taxstdlife+$E799),((Input!$L$167+Input!$L$133)*$L$7)-SUM($L799:AX799),((Input!$L$167+Input!$L$133)*$L$7)/A25taxstdlife))</f>
        <v>0</v>
      </c>
      <c r="AZ799" s="168">
        <f>IF(A25taxstdlife="n/a","n/a",IF(AZ$3&gt;(A25taxstdlife+$E799),((Input!$L$167+Input!$L$133)*$L$7)-SUM($L799:AY799),((Input!$L$167+Input!$L$133)*$L$7)/A25taxstdlife))</f>
        <v>0</v>
      </c>
      <c r="BA799" s="168">
        <f>IF(A25taxstdlife="n/a","n/a",IF(BA$3&gt;(A25taxstdlife+$E799),((Input!$L$167+Input!$L$133)*$L$7)-SUM($L799:AZ799),((Input!$L$167+Input!$L$133)*$L$7)/A25taxstdlife))</f>
        <v>0</v>
      </c>
      <c r="BB799" s="168">
        <f>IF(A25taxstdlife="n/a","n/a",IF(BB$3&gt;(A25taxstdlife+$E799),((Input!$L$167+Input!$L$133)*$L$7)-SUM($L799:BA799),((Input!$L$167+Input!$L$133)*$L$7)/A25taxstdlife))</f>
        <v>0</v>
      </c>
      <c r="BC799" s="168">
        <f>IF(A25taxstdlife="n/a","n/a",IF(BC$3&gt;(A25taxstdlife+$E799),((Input!$L$167+Input!$L$133)*$L$7)-SUM($L799:BB799),((Input!$L$167+Input!$L$133)*$L$7)/A25taxstdlife))</f>
        <v>0</v>
      </c>
      <c r="BD799" s="168">
        <f>IF(A25taxstdlife="n/a","n/a",IF(BD$3&gt;(A25taxstdlife+$E799),((Input!$L$167+Input!$L$133)*$L$7)-SUM($L799:BC799),((Input!$L$167+Input!$L$133)*$L$7)/A25taxstdlife))</f>
        <v>0</v>
      </c>
      <c r="BE799" s="168">
        <f>IF(A25taxstdlife="n/a","n/a",IF(BE$3&gt;(A25taxstdlife+$E799),((Input!$L$167+Input!$L$133)*$L$7)-SUM($L799:BD799),((Input!$L$167+Input!$L$133)*$L$7)/A25taxstdlife))</f>
        <v>0</v>
      </c>
      <c r="BF799" s="168">
        <f>IF(A25taxstdlife="n/a","n/a",IF(BF$3&gt;(A25taxstdlife+$E799),((Input!$L$167+Input!$L$133)*$L$7)-SUM($L799:BE799),((Input!$L$167+Input!$L$133)*$L$7)/A25taxstdlife))</f>
        <v>0</v>
      </c>
      <c r="BG799" s="168">
        <f>IF(A25taxstdlife="n/a","n/a",IF(BG$3&gt;(A25taxstdlife+$E799),((Input!$L$167+Input!$L$133)*$L$7)-SUM($L799:BF799),((Input!$L$167+Input!$L$133)*$L$7)/A25taxstdlife))</f>
        <v>0</v>
      </c>
      <c r="BH799" s="168">
        <f>IF(A25taxstdlife="n/a","n/a",IF(BH$3&gt;(A25taxstdlife+$E799),((Input!$L$167+Input!$L$133)*$L$7)-SUM($L799:BG799),((Input!$L$167+Input!$L$133)*$L$7)/A25taxstdlife))</f>
        <v>0</v>
      </c>
      <c r="BI799" s="168">
        <f>IF(A25taxstdlife="n/a","n/a",IF(BI$3&gt;(A25taxstdlife+$E799),((Input!$L$167+Input!$L$133)*$L$7)-SUM($L799:BH799),((Input!$L$167+Input!$L$133)*$L$7)/A25taxstdlife))</f>
        <v>0</v>
      </c>
      <c r="BJ799" s="20"/>
      <c r="BK799" s="20"/>
      <c r="BL799"/>
      <c r="BM799"/>
      <c r="BN799"/>
      <c r="BO799"/>
      <c r="BP799"/>
      <c r="BQ799"/>
      <c r="BR799"/>
      <c r="BS799"/>
      <c r="BT799"/>
      <c r="BU799"/>
      <c r="BV799"/>
      <c r="BW799"/>
      <c r="BX799"/>
      <c r="BY799"/>
      <c r="BZ799"/>
      <c r="CA799"/>
      <c r="CB799"/>
      <c r="CC799"/>
      <c r="CD799"/>
      <c r="CE799"/>
      <c r="CF799"/>
      <c r="CG799"/>
      <c r="CH799"/>
      <c r="CI799"/>
      <c r="CJ799"/>
      <c r="CK799"/>
      <c r="CL799"/>
      <c r="CM799"/>
      <c r="CN799"/>
      <c r="CO799"/>
      <c r="CP799"/>
      <c r="CQ799"/>
      <c r="CR799"/>
      <c r="CS799"/>
      <c r="CT799"/>
      <c r="CU799"/>
      <c r="CV799"/>
      <c r="CW799"/>
      <c r="CX799"/>
      <c r="CY799"/>
      <c r="CZ799"/>
      <c r="DA799"/>
      <c r="DB799"/>
      <c r="DC799"/>
      <c r="DD799"/>
      <c r="DE799"/>
      <c r="DF799"/>
      <c r="DG799"/>
      <c r="DH799"/>
      <c r="DI799"/>
      <c r="DJ799"/>
      <c r="DK799"/>
      <c r="DL799"/>
      <c r="DM799"/>
      <c r="DN799"/>
      <c r="DO799"/>
      <c r="DP799"/>
      <c r="DQ799"/>
      <c r="DR799"/>
      <c r="DS799"/>
      <c r="DT799"/>
      <c r="DU799"/>
      <c r="DV799"/>
      <c r="DW799"/>
      <c r="DX799"/>
      <c r="DY799"/>
      <c r="DZ799"/>
      <c r="EA799"/>
      <c r="EB799"/>
      <c r="EC799"/>
      <c r="ED799"/>
      <c r="EE799"/>
      <c r="EF799"/>
      <c r="EG799"/>
      <c r="EH799"/>
      <c r="EI799"/>
      <c r="EJ799"/>
      <c r="EK799"/>
      <c r="EL799"/>
      <c r="EM799"/>
      <c r="EN799"/>
      <c r="EO799"/>
      <c r="EP799"/>
      <c r="EQ799"/>
      <c r="ER799"/>
      <c r="ES799"/>
      <c r="ET799"/>
      <c r="EU799"/>
      <c r="EV799"/>
      <c r="EW799"/>
      <c r="EX799"/>
      <c r="EY799"/>
      <c r="EZ799"/>
      <c r="FA799"/>
      <c r="FB799"/>
      <c r="FC799"/>
      <c r="FD799"/>
      <c r="FE799"/>
      <c r="FF799"/>
      <c r="FG799"/>
      <c r="FH799"/>
      <c r="FI799"/>
      <c r="FJ799"/>
      <c r="FK799"/>
      <c r="FL799"/>
      <c r="FM799"/>
      <c r="FN799"/>
      <c r="FO799"/>
      <c r="FP799"/>
      <c r="FQ799"/>
      <c r="FR799"/>
      <c r="FS799"/>
      <c r="FT799"/>
      <c r="FU799"/>
      <c r="FV799"/>
      <c r="FW799"/>
      <c r="FX799"/>
      <c r="FY799"/>
      <c r="FZ799"/>
      <c r="GA799"/>
      <c r="GB799"/>
      <c r="GC799"/>
      <c r="GD799"/>
      <c r="GE799"/>
      <c r="GF799"/>
      <c r="GG799"/>
      <c r="GH799"/>
      <c r="GI799"/>
      <c r="GJ799"/>
      <c r="GK799"/>
      <c r="GL799"/>
      <c r="GM799"/>
      <c r="GN799"/>
      <c r="GO799"/>
      <c r="GP799"/>
      <c r="GQ799"/>
      <c r="GR799"/>
      <c r="GS799"/>
      <c r="GT799"/>
      <c r="GU799"/>
      <c r="GV799"/>
      <c r="GW799"/>
      <c r="GX799"/>
      <c r="GY799"/>
      <c r="GZ799"/>
      <c r="HA799"/>
      <c r="HB799"/>
      <c r="HC799"/>
      <c r="HD799"/>
      <c r="HE799"/>
      <c r="HF799"/>
      <c r="HG799"/>
      <c r="HH799"/>
      <c r="HI799"/>
      <c r="HJ799"/>
      <c r="HK799"/>
      <c r="HL799"/>
      <c r="HM799"/>
      <c r="HN799"/>
      <c r="HO799"/>
      <c r="HP799"/>
      <c r="HQ799"/>
      <c r="HR799"/>
      <c r="HS799"/>
      <c r="HT799"/>
      <c r="HU799"/>
      <c r="HV799"/>
      <c r="HW799"/>
      <c r="HX799"/>
      <c r="HY799"/>
      <c r="HZ799"/>
      <c r="IA799"/>
      <c r="IB799"/>
      <c r="IC799"/>
      <c r="ID799"/>
      <c r="IE799"/>
      <c r="IF799"/>
      <c r="IG799"/>
      <c r="IH799"/>
      <c r="II799"/>
      <c r="IJ799"/>
      <c r="IK799"/>
      <c r="IL799"/>
      <c r="IM799"/>
      <c r="IN799"/>
      <c r="IO799"/>
      <c r="IP799"/>
      <c r="IQ799"/>
      <c r="IR799"/>
      <c r="IS799"/>
      <c r="IT799"/>
      <c r="IU799"/>
      <c r="IV799"/>
    </row>
    <row r="800" spans="1:256" s="5" customFormat="1" hidden="1" outlineLevel="2">
      <c r="A800" s="20"/>
      <c r="B800" s="20"/>
      <c r="C800" s="38"/>
      <c r="D800" s="641"/>
      <c r="E800" s="287">
        <v>7</v>
      </c>
      <c r="F800" s="40"/>
      <c r="G800" s="313"/>
      <c r="H800" s="315"/>
      <c r="I800" s="315"/>
      <c r="J800" s="315"/>
      <c r="K800" s="315"/>
      <c r="L800" s="315"/>
      <c r="M800" s="314"/>
      <c r="N800" s="168">
        <f>IF(A25taxstdlife="n/a","n/a",IF(N$3&gt;(A25taxstdlife+$E800),((Input!$M$167+Input!$M$133)*$M$7)-SUM($M800:M800),((Input!$M$167+Input!$M$133)*$M$7)/A25taxstdlife))</f>
        <v>0</v>
      </c>
      <c r="O800" s="168">
        <f>IF(A25taxstdlife="n/a","n/a",IF(O$3&gt;(A25taxstdlife+$E800),((Input!$M$167+Input!$M$133)*$M$7)-SUM($M800:N800),((Input!$M$167+Input!$M$133)*$M$7)/A25taxstdlife))</f>
        <v>0</v>
      </c>
      <c r="P800" s="168">
        <f>IF(A25taxstdlife="n/a","n/a",IF(P$3&gt;(A25taxstdlife+$E800),((Input!$M$167+Input!$M$133)*$M$7)-SUM($M800:O800),((Input!$M$167+Input!$M$133)*$M$7)/A25taxstdlife))</f>
        <v>0</v>
      </c>
      <c r="Q800" s="168">
        <f>IF(A25taxstdlife="n/a","n/a",IF(Q$3&gt;(A25taxstdlife+$E800),((Input!$M$167+Input!$M$133)*$M$7)-SUM($M800:P800),((Input!$M$167+Input!$M$133)*$M$7)/A25taxstdlife))</f>
        <v>0</v>
      </c>
      <c r="R800" s="168">
        <f>IF(A25taxstdlife="n/a","n/a",IF(R$3&gt;(A25taxstdlife+$E800),((Input!$M$167+Input!$M$133)*$M$7)-SUM($M800:Q800),((Input!$M$167+Input!$M$133)*$M$7)/A25taxstdlife))</f>
        <v>0</v>
      </c>
      <c r="S800" s="168">
        <f>IF(A25taxstdlife="n/a","n/a",IF(S$3&gt;(A25taxstdlife+$E800),((Input!$M$167+Input!$M$133)*$M$7)-SUM($M800:R800),((Input!$M$167+Input!$M$133)*$M$7)/A25taxstdlife))</f>
        <v>0</v>
      </c>
      <c r="T800" s="168">
        <f>IF(A25taxstdlife="n/a","n/a",IF(T$3&gt;(A25taxstdlife+$E800),((Input!$M$167+Input!$M$133)*$M$7)-SUM($M800:S800),((Input!$M$167+Input!$M$133)*$M$7)/A25taxstdlife))</f>
        <v>0</v>
      </c>
      <c r="U800" s="168">
        <f>IF(A25taxstdlife="n/a","n/a",IF(U$3&gt;(A25taxstdlife+$E800),((Input!$M$167+Input!$M$133)*$M$7)-SUM($M800:T800),((Input!$M$167+Input!$M$133)*$M$7)/A25taxstdlife))</f>
        <v>0</v>
      </c>
      <c r="V800" s="168">
        <f>IF(A25taxstdlife="n/a","n/a",IF(V$3&gt;(A25taxstdlife+$E800),((Input!$M$167+Input!$M$133)*$M$7)-SUM($M800:U800),((Input!$M$167+Input!$M$133)*$M$7)/A25taxstdlife))</f>
        <v>0</v>
      </c>
      <c r="W800" s="168">
        <f>IF(A25taxstdlife="n/a","n/a",IF(W$3&gt;(A25taxstdlife+$E800),((Input!$M$167+Input!$M$133)*$M$7)-SUM($M800:V800),((Input!$M$167+Input!$M$133)*$M$7)/A25taxstdlife))</f>
        <v>0</v>
      </c>
      <c r="X800" s="168">
        <f>IF(A25taxstdlife="n/a","n/a",IF(X$3&gt;(A25taxstdlife+$E800),((Input!$M$167+Input!$M$133)*$M$7)-SUM($M800:W800),((Input!$M$167+Input!$M$133)*$M$7)/A25taxstdlife))</f>
        <v>0</v>
      </c>
      <c r="Y800" s="168">
        <f>IF(A25taxstdlife="n/a","n/a",IF(Y$3&gt;(A25taxstdlife+$E800),((Input!$M$167+Input!$M$133)*$M$7)-SUM($M800:X800),((Input!$M$167+Input!$M$133)*$M$7)/A25taxstdlife))</f>
        <v>0</v>
      </c>
      <c r="Z800" s="168">
        <f>IF(A25taxstdlife="n/a","n/a",IF(Z$3&gt;(A25taxstdlife+$E800),((Input!$M$167+Input!$M$133)*$M$7)-SUM($M800:Y800),((Input!$M$167+Input!$M$133)*$M$7)/A25taxstdlife))</f>
        <v>0</v>
      </c>
      <c r="AA800" s="168">
        <f>IF(A25taxstdlife="n/a","n/a",IF(AA$3&gt;(A25taxstdlife+$E800),((Input!$M$167+Input!$M$133)*$M$7)-SUM($M800:Z800),((Input!$M$167+Input!$M$133)*$M$7)/A25taxstdlife))</f>
        <v>0</v>
      </c>
      <c r="AB800" s="168">
        <f>IF(A25taxstdlife="n/a","n/a",IF(AB$3&gt;(A25taxstdlife+$E800),((Input!$M$167+Input!$M$133)*$M$7)-SUM($M800:AA800),((Input!$M$167+Input!$M$133)*$M$7)/A25taxstdlife))</f>
        <v>0</v>
      </c>
      <c r="AC800" s="168">
        <f>IF(A25taxstdlife="n/a","n/a",IF(AC$3&gt;(A25taxstdlife+$E800),((Input!$M$167+Input!$M$133)*$M$7)-SUM($M800:AB800),((Input!$M$167+Input!$M$133)*$M$7)/A25taxstdlife))</f>
        <v>0</v>
      </c>
      <c r="AD800" s="168">
        <f>IF(A25taxstdlife="n/a","n/a",IF(AD$3&gt;(A25taxstdlife+$E800),((Input!$M$167+Input!$M$133)*$M$7)-SUM($M800:AC800),((Input!$M$167+Input!$M$133)*$M$7)/A25taxstdlife))</f>
        <v>0</v>
      </c>
      <c r="AE800" s="168">
        <f>IF(A25taxstdlife="n/a","n/a",IF(AE$3&gt;(A25taxstdlife+$E800),((Input!$M$167+Input!$M$133)*$M$7)-SUM($M800:AD800),((Input!$M$167+Input!$M$133)*$M$7)/A25taxstdlife))</f>
        <v>0</v>
      </c>
      <c r="AF800" s="168">
        <f>IF(A25taxstdlife="n/a","n/a",IF(AF$3&gt;(A25taxstdlife+$E800),((Input!$M$167+Input!$M$133)*$M$7)-SUM($M800:AE800),((Input!$M$167+Input!$M$133)*$M$7)/A25taxstdlife))</f>
        <v>0</v>
      </c>
      <c r="AG800" s="168">
        <f>IF(A25taxstdlife="n/a","n/a",IF(AG$3&gt;(A25taxstdlife+$E800),((Input!$M$167+Input!$M$133)*$M$7)-SUM($M800:AF800),((Input!$M$167+Input!$M$133)*$M$7)/A25taxstdlife))</f>
        <v>0</v>
      </c>
      <c r="AH800" s="168">
        <f>IF(A25taxstdlife="n/a","n/a",IF(AH$3&gt;(A25taxstdlife+$E800),((Input!$M$167+Input!$M$133)*$M$7)-SUM($M800:AG800),((Input!$M$167+Input!$M$133)*$M$7)/A25taxstdlife))</f>
        <v>0</v>
      </c>
      <c r="AI800" s="168">
        <f>IF(A25taxstdlife="n/a","n/a",IF(AI$3&gt;(A25taxstdlife+$E800),((Input!$M$167+Input!$M$133)*$M$7)-SUM($M800:AH800),((Input!$M$167+Input!$M$133)*$M$7)/A25taxstdlife))</f>
        <v>0</v>
      </c>
      <c r="AJ800" s="168">
        <f>IF(A25taxstdlife="n/a","n/a",IF(AJ$3&gt;(A25taxstdlife+$E800),((Input!$M$167+Input!$M$133)*$M$7)-SUM($M800:AI800),((Input!$M$167+Input!$M$133)*$M$7)/A25taxstdlife))</f>
        <v>0</v>
      </c>
      <c r="AK800" s="168">
        <f>IF(A25taxstdlife="n/a","n/a",IF(AK$3&gt;(A25taxstdlife+$E800),((Input!$M$167+Input!$M$133)*$M$7)-SUM($M800:AJ800),((Input!$M$167+Input!$M$133)*$M$7)/A25taxstdlife))</f>
        <v>0</v>
      </c>
      <c r="AL800" s="168">
        <f>IF(A25taxstdlife="n/a","n/a",IF(AL$3&gt;(A25taxstdlife+$E800),((Input!$M$167+Input!$M$133)*$M$7)-SUM($M800:AK800),((Input!$M$167+Input!$M$133)*$M$7)/A25taxstdlife))</f>
        <v>0</v>
      </c>
      <c r="AM800" s="168">
        <f>IF(A25taxstdlife="n/a","n/a",IF(AM$3&gt;(A25taxstdlife+$E800),((Input!$M$167+Input!$M$133)*$M$7)-SUM($M800:AL800),((Input!$M$167+Input!$M$133)*$M$7)/A25taxstdlife))</f>
        <v>0</v>
      </c>
      <c r="AN800" s="168">
        <f>IF(A25taxstdlife="n/a","n/a",IF(AN$3&gt;(A25taxstdlife+$E800),((Input!$M$167+Input!$M$133)*$M$7)-SUM($M800:AM800),((Input!$M$167+Input!$M$133)*$M$7)/A25taxstdlife))</f>
        <v>0</v>
      </c>
      <c r="AO800" s="168">
        <f>IF(A25taxstdlife="n/a","n/a",IF(AO$3&gt;(A25taxstdlife+$E800),((Input!$M$167+Input!$M$133)*$M$7)-SUM($M800:AN800),((Input!$M$167+Input!$M$133)*$M$7)/A25taxstdlife))</f>
        <v>0</v>
      </c>
      <c r="AP800" s="168">
        <f>IF(A25taxstdlife="n/a","n/a",IF(AP$3&gt;(A25taxstdlife+$E800),((Input!$M$167+Input!$M$133)*$M$7)-SUM($M800:AO800),((Input!$M$167+Input!$M$133)*$M$7)/A25taxstdlife))</f>
        <v>0</v>
      </c>
      <c r="AQ800" s="168">
        <f>IF(A25taxstdlife="n/a","n/a",IF(AQ$3&gt;(A25taxstdlife+$E800),((Input!$M$167+Input!$M$133)*$M$7)-SUM($M800:AP800),((Input!$M$167+Input!$M$133)*$M$7)/A25taxstdlife))</f>
        <v>0</v>
      </c>
      <c r="AR800" s="168">
        <f>IF(A25taxstdlife="n/a","n/a",IF(AR$3&gt;(A25taxstdlife+$E800),((Input!$M$167+Input!$M$133)*$M$7)-SUM($M800:AQ800),((Input!$M$167+Input!$M$133)*$M$7)/A25taxstdlife))</f>
        <v>0</v>
      </c>
      <c r="AS800" s="168">
        <f>IF(A25taxstdlife="n/a","n/a",IF(AS$3&gt;(A25taxstdlife+$E800),((Input!$M$167+Input!$M$133)*$M$7)-SUM($M800:AR800),((Input!$M$167+Input!$M$133)*$M$7)/A25taxstdlife))</f>
        <v>0</v>
      </c>
      <c r="AT800" s="168">
        <f>IF(A25taxstdlife="n/a","n/a",IF(AT$3&gt;(A25taxstdlife+$E800),((Input!$M$167+Input!$M$133)*$M$7)-SUM($M800:AS800),((Input!$M$167+Input!$M$133)*$M$7)/A25taxstdlife))</f>
        <v>0</v>
      </c>
      <c r="AU800" s="168">
        <f>IF(A25taxstdlife="n/a","n/a",IF(AU$3&gt;(A25taxstdlife+$E800),((Input!$M$167+Input!$M$133)*$M$7)-SUM($M800:AT800),((Input!$M$167+Input!$M$133)*$M$7)/A25taxstdlife))</f>
        <v>0</v>
      </c>
      <c r="AV800" s="168">
        <f>IF(A25taxstdlife="n/a","n/a",IF(AV$3&gt;(A25taxstdlife+$E800),((Input!$M$167+Input!$M$133)*$M$7)-SUM($M800:AU800),((Input!$M$167+Input!$M$133)*$M$7)/A25taxstdlife))</f>
        <v>0</v>
      </c>
      <c r="AW800" s="168">
        <f>IF(A25taxstdlife="n/a","n/a",IF(AW$3&gt;(A25taxstdlife+$E800),((Input!$M$167+Input!$M$133)*$M$7)-SUM($M800:AV800),((Input!$M$167+Input!$M$133)*$M$7)/A25taxstdlife))</f>
        <v>0</v>
      </c>
      <c r="AX800" s="168">
        <f>IF(A25taxstdlife="n/a","n/a",IF(AX$3&gt;(A25taxstdlife+$E800),((Input!$M$167+Input!$M$133)*$M$7)-SUM($M800:AW800),((Input!$M$167+Input!$M$133)*$M$7)/A25taxstdlife))</f>
        <v>0</v>
      </c>
      <c r="AY800" s="168">
        <f>IF(A25taxstdlife="n/a","n/a",IF(AY$3&gt;(A25taxstdlife+$E800),((Input!$M$167+Input!$M$133)*$M$7)-SUM($M800:AX800),((Input!$M$167+Input!$M$133)*$M$7)/A25taxstdlife))</f>
        <v>0</v>
      </c>
      <c r="AZ800" s="168">
        <f>IF(A25taxstdlife="n/a","n/a",IF(AZ$3&gt;(A25taxstdlife+$E800),((Input!$M$167+Input!$M$133)*$M$7)-SUM($M800:AY800),((Input!$M$167+Input!$M$133)*$M$7)/A25taxstdlife))</f>
        <v>0</v>
      </c>
      <c r="BA800" s="168">
        <f>IF(A25taxstdlife="n/a","n/a",IF(BA$3&gt;(A25taxstdlife+$E800),((Input!$M$167+Input!$M$133)*$M$7)-SUM($M800:AZ800),((Input!$M$167+Input!$M$133)*$M$7)/A25taxstdlife))</f>
        <v>0</v>
      </c>
      <c r="BB800" s="168">
        <f>IF(A25taxstdlife="n/a","n/a",IF(BB$3&gt;(A25taxstdlife+$E800),((Input!$M$167+Input!$M$133)*$M$7)-SUM($M800:BA800),((Input!$M$167+Input!$M$133)*$M$7)/A25taxstdlife))</f>
        <v>0</v>
      </c>
      <c r="BC800" s="168">
        <f>IF(A25taxstdlife="n/a","n/a",IF(BC$3&gt;(A25taxstdlife+$E800),((Input!$M$167+Input!$M$133)*$M$7)-SUM($M800:BB800),((Input!$M$167+Input!$M$133)*$M$7)/A25taxstdlife))</f>
        <v>0</v>
      </c>
      <c r="BD800" s="168">
        <f>IF(A25taxstdlife="n/a","n/a",IF(BD$3&gt;(A25taxstdlife+$E800),((Input!$M$167+Input!$M$133)*$M$7)-SUM($M800:BC800),((Input!$M$167+Input!$M$133)*$M$7)/A25taxstdlife))</f>
        <v>0</v>
      </c>
      <c r="BE800" s="168">
        <f>IF(A25taxstdlife="n/a","n/a",IF(BE$3&gt;(A25taxstdlife+$E800),((Input!$M$167+Input!$M$133)*$M$7)-SUM($M800:BD800),((Input!$M$167+Input!$M$133)*$M$7)/A25taxstdlife))</f>
        <v>0</v>
      </c>
      <c r="BF800" s="168">
        <f>IF(A25taxstdlife="n/a","n/a",IF(BF$3&gt;(A25taxstdlife+$E800),((Input!$M$167+Input!$M$133)*$M$7)-SUM($M800:BE800),((Input!$M$167+Input!$M$133)*$M$7)/A25taxstdlife))</f>
        <v>0</v>
      </c>
      <c r="BG800" s="168">
        <f>IF(A25taxstdlife="n/a","n/a",IF(BG$3&gt;(A25taxstdlife+$E800),((Input!$M$167+Input!$M$133)*$M$7)-SUM($M800:BF800),((Input!$M$167+Input!$M$133)*$M$7)/A25taxstdlife))</f>
        <v>0</v>
      </c>
      <c r="BH800" s="168">
        <f>IF(A25taxstdlife="n/a","n/a",IF(BH$3&gt;(A25taxstdlife+$E800),((Input!$M$167+Input!$M$133)*$M$7)-SUM($M800:BG800),((Input!$M$167+Input!$M$133)*$M$7)/A25taxstdlife))</f>
        <v>0</v>
      </c>
      <c r="BI800" s="168">
        <f>IF(A25taxstdlife="n/a","n/a",IF(BI$3&gt;(A25taxstdlife+$E800),((Input!$M$167+Input!$M$133)*$M$7)-SUM($M800:BH800),((Input!$M$167+Input!$M$133)*$M$7)/A25taxstdlife))</f>
        <v>0</v>
      </c>
      <c r="BJ800" s="20"/>
      <c r="BK800" s="20"/>
      <c r="BL800"/>
      <c r="BM800"/>
      <c r="BN800"/>
      <c r="BO800"/>
      <c r="BP800"/>
      <c r="BQ800"/>
      <c r="BR800"/>
      <c r="BS800"/>
      <c r="BT800"/>
      <c r="BU800"/>
      <c r="BV800"/>
      <c r="BW800"/>
      <c r="BX800"/>
      <c r="BY800"/>
      <c r="BZ800"/>
      <c r="CA800"/>
      <c r="CB800"/>
      <c r="CC800"/>
      <c r="CD800"/>
      <c r="CE800"/>
      <c r="CF800"/>
      <c r="CG800"/>
      <c r="CH800"/>
      <c r="CI800"/>
      <c r="CJ800"/>
      <c r="CK800"/>
      <c r="CL800"/>
      <c r="CM800"/>
      <c r="CN800"/>
      <c r="CO800"/>
      <c r="CP800"/>
      <c r="CQ800"/>
      <c r="CR800"/>
      <c r="CS800"/>
      <c r="CT800"/>
      <c r="CU800"/>
      <c r="CV800"/>
      <c r="CW800"/>
      <c r="CX800"/>
      <c r="CY800"/>
      <c r="CZ800"/>
      <c r="DA800"/>
      <c r="DB800"/>
      <c r="DC800"/>
      <c r="DD800"/>
      <c r="DE800"/>
      <c r="DF800"/>
      <c r="DG800"/>
      <c r="DH800"/>
      <c r="DI800"/>
      <c r="DJ800"/>
      <c r="DK800"/>
      <c r="DL800"/>
      <c r="DM800"/>
      <c r="DN800"/>
      <c r="DO800"/>
      <c r="DP800"/>
      <c r="DQ800"/>
      <c r="DR800"/>
      <c r="DS800"/>
      <c r="DT800"/>
      <c r="DU800"/>
      <c r="DV800"/>
      <c r="DW800"/>
      <c r="DX800"/>
      <c r="DY800"/>
      <c r="DZ800"/>
      <c r="EA800"/>
      <c r="EB800"/>
      <c r="EC800"/>
      <c r="ED800"/>
      <c r="EE800"/>
      <c r="EF800"/>
      <c r="EG800"/>
      <c r="EH800"/>
      <c r="EI800"/>
      <c r="EJ800"/>
      <c r="EK800"/>
      <c r="EL800"/>
      <c r="EM800"/>
      <c r="EN800"/>
      <c r="EO800"/>
      <c r="EP800"/>
      <c r="EQ800"/>
      <c r="ER800"/>
      <c r="ES800"/>
      <c r="ET800"/>
      <c r="EU800"/>
      <c r="EV800"/>
      <c r="EW800"/>
      <c r="EX800"/>
      <c r="EY800"/>
      <c r="EZ800"/>
      <c r="FA800"/>
      <c r="FB800"/>
      <c r="FC800"/>
      <c r="FD800"/>
      <c r="FE800"/>
      <c r="FF800"/>
      <c r="FG800"/>
      <c r="FH800"/>
      <c r="FI800"/>
      <c r="FJ800"/>
      <c r="FK800"/>
      <c r="FL800"/>
      <c r="FM800"/>
      <c r="FN800"/>
      <c r="FO800"/>
      <c r="FP800"/>
      <c r="FQ800"/>
      <c r="FR800"/>
      <c r="FS800"/>
      <c r="FT800"/>
      <c r="FU800"/>
      <c r="FV800"/>
      <c r="FW800"/>
      <c r="FX800"/>
      <c r="FY800"/>
      <c r="FZ800"/>
      <c r="GA800"/>
      <c r="GB800"/>
      <c r="GC800"/>
      <c r="GD800"/>
      <c r="GE800"/>
      <c r="GF800"/>
      <c r="GG800"/>
      <c r="GH800"/>
      <c r="GI800"/>
      <c r="GJ800"/>
      <c r="GK800"/>
      <c r="GL800"/>
      <c r="GM800"/>
      <c r="GN800"/>
      <c r="GO800"/>
      <c r="GP800"/>
      <c r="GQ800"/>
      <c r="GR800"/>
      <c r="GS800"/>
      <c r="GT800"/>
      <c r="GU800"/>
      <c r="GV800"/>
      <c r="GW800"/>
      <c r="GX800"/>
      <c r="GY800"/>
      <c r="GZ800"/>
      <c r="HA800"/>
      <c r="HB800"/>
      <c r="HC800"/>
      <c r="HD800"/>
      <c r="HE800"/>
      <c r="HF800"/>
      <c r="HG800"/>
      <c r="HH800"/>
      <c r="HI800"/>
      <c r="HJ800"/>
      <c r="HK800"/>
      <c r="HL800"/>
      <c r="HM800"/>
      <c r="HN800"/>
      <c r="HO800"/>
      <c r="HP800"/>
      <c r="HQ800"/>
      <c r="HR800"/>
      <c r="HS800"/>
      <c r="HT800"/>
      <c r="HU800"/>
      <c r="HV800"/>
      <c r="HW800"/>
      <c r="HX800"/>
      <c r="HY800"/>
      <c r="HZ800"/>
      <c r="IA800"/>
      <c r="IB800"/>
      <c r="IC800"/>
      <c r="ID800"/>
      <c r="IE800"/>
      <c r="IF800"/>
      <c r="IG800"/>
      <c r="IH800"/>
      <c r="II800"/>
      <c r="IJ800"/>
      <c r="IK800"/>
      <c r="IL800"/>
      <c r="IM800"/>
      <c r="IN800"/>
      <c r="IO800"/>
      <c r="IP800"/>
      <c r="IQ800"/>
      <c r="IR800"/>
      <c r="IS800"/>
      <c r="IT800"/>
      <c r="IU800"/>
      <c r="IV800"/>
    </row>
    <row r="801" spans="1:256" s="5" customFormat="1" hidden="1" outlineLevel="2">
      <c r="A801" s="20"/>
      <c r="B801" s="20"/>
      <c r="C801" s="38"/>
      <c r="D801" s="641"/>
      <c r="E801" s="287">
        <v>8</v>
      </c>
      <c r="F801" s="40"/>
      <c r="G801" s="313"/>
      <c r="H801" s="315"/>
      <c r="I801" s="315"/>
      <c r="J801" s="315"/>
      <c r="K801" s="315"/>
      <c r="L801" s="315"/>
      <c r="M801" s="315"/>
      <c r="N801" s="314"/>
      <c r="O801" s="168">
        <f>IF(A25taxstdlife="n/a","n/a",IF(O$3&gt;(A25taxstdlife+$E801),((Input!$N$167+Input!$N$133)*$N$7)-SUM($N801:N801),((Input!$N$167+Input!$N$133)*$N$7)/A25taxstdlife))</f>
        <v>0</v>
      </c>
      <c r="P801" s="168">
        <f>IF(A25taxstdlife="n/a","n/a",IF(P$3&gt;(A25taxstdlife+$E801),((Input!$N$167+Input!$N$133)*$N$7)-SUM($N801:O801),((Input!$N$167+Input!$N$133)*$N$7)/A25taxstdlife))</f>
        <v>0</v>
      </c>
      <c r="Q801" s="168">
        <f>IF(A25taxstdlife="n/a","n/a",IF(Q$3&gt;(A25taxstdlife+$E801),((Input!$N$167+Input!$N$133)*$N$7)-SUM($N801:P801),((Input!$N$167+Input!$N$133)*$N$7)/A25taxstdlife))</f>
        <v>0</v>
      </c>
      <c r="R801" s="168">
        <f>IF(A25taxstdlife="n/a","n/a",IF(R$3&gt;(A25taxstdlife+$E801),((Input!$N$167+Input!$N$133)*$N$7)-SUM($N801:Q801),((Input!$N$167+Input!$N$133)*$N$7)/A25taxstdlife))</f>
        <v>0</v>
      </c>
      <c r="S801" s="168">
        <f>IF(A25taxstdlife="n/a","n/a",IF(S$3&gt;(A25taxstdlife+$E801),((Input!$N$167+Input!$N$133)*$N$7)-SUM($N801:R801),((Input!$N$167+Input!$N$133)*$N$7)/A25taxstdlife))</f>
        <v>0</v>
      </c>
      <c r="T801" s="168">
        <f>IF(A25taxstdlife="n/a","n/a",IF(T$3&gt;(A25taxstdlife+$E801),((Input!$N$167+Input!$N$133)*$N$7)-SUM($N801:S801),((Input!$N$167+Input!$N$133)*$N$7)/A25taxstdlife))</f>
        <v>0</v>
      </c>
      <c r="U801" s="168">
        <f>IF(A25taxstdlife="n/a","n/a",IF(U$3&gt;(A25taxstdlife+$E801),((Input!$N$167+Input!$N$133)*$N$7)-SUM($N801:T801),((Input!$N$167+Input!$N$133)*$N$7)/A25taxstdlife))</f>
        <v>0</v>
      </c>
      <c r="V801" s="168">
        <f>IF(A25taxstdlife="n/a","n/a",IF(V$3&gt;(A25taxstdlife+$E801),((Input!$N$167+Input!$N$133)*$N$7)-SUM($N801:U801),((Input!$N$167+Input!$N$133)*$N$7)/A25taxstdlife))</f>
        <v>0</v>
      </c>
      <c r="W801" s="168">
        <f>IF(A25taxstdlife="n/a","n/a",IF(W$3&gt;(A25taxstdlife+$E801),((Input!$N$167+Input!$N$133)*$N$7)-SUM($N801:V801),((Input!$N$167+Input!$N$133)*$N$7)/A25taxstdlife))</f>
        <v>0</v>
      </c>
      <c r="X801" s="168">
        <f>IF(A25taxstdlife="n/a","n/a",IF(X$3&gt;(A25taxstdlife+$E801),((Input!$N$167+Input!$N$133)*$N$7)-SUM($N801:W801),((Input!$N$167+Input!$N$133)*$N$7)/A25taxstdlife))</f>
        <v>0</v>
      </c>
      <c r="Y801" s="168">
        <f>IF(A25taxstdlife="n/a","n/a",IF(Y$3&gt;(A25taxstdlife+$E801),((Input!$N$167+Input!$N$133)*$N$7)-SUM($N801:X801),((Input!$N$167+Input!$N$133)*$N$7)/A25taxstdlife))</f>
        <v>0</v>
      </c>
      <c r="Z801" s="168">
        <f>IF(A25taxstdlife="n/a","n/a",IF(Z$3&gt;(A25taxstdlife+$E801),((Input!$N$167+Input!$N$133)*$N$7)-SUM($N801:Y801),((Input!$N$167+Input!$N$133)*$N$7)/A25taxstdlife))</f>
        <v>0</v>
      </c>
      <c r="AA801" s="168">
        <f>IF(A25taxstdlife="n/a","n/a",IF(AA$3&gt;(A25taxstdlife+$E801),((Input!$N$167+Input!$N$133)*$N$7)-SUM($N801:Z801),((Input!$N$167+Input!$N$133)*$N$7)/A25taxstdlife))</f>
        <v>0</v>
      </c>
      <c r="AB801" s="168">
        <f>IF(A25taxstdlife="n/a","n/a",IF(AB$3&gt;(A25taxstdlife+$E801),((Input!$N$167+Input!$N$133)*$N$7)-SUM($N801:AA801),((Input!$N$167+Input!$N$133)*$N$7)/A25taxstdlife))</f>
        <v>0</v>
      </c>
      <c r="AC801" s="168">
        <f>IF(A25taxstdlife="n/a","n/a",IF(AC$3&gt;(A25taxstdlife+$E801),((Input!$N$167+Input!$N$133)*$N$7)-SUM($N801:AB801),((Input!$N$167+Input!$N$133)*$N$7)/A25taxstdlife))</f>
        <v>0</v>
      </c>
      <c r="AD801" s="168">
        <f>IF(A25taxstdlife="n/a","n/a",IF(AD$3&gt;(A25taxstdlife+$E801),((Input!$N$167+Input!$N$133)*$N$7)-SUM($N801:AC801),((Input!$N$167+Input!$N$133)*$N$7)/A25taxstdlife))</f>
        <v>0</v>
      </c>
      <c r="AE801" s="168">
        <f>IF(A25taxstdlife="n/a","n/a",IF(AE$3&gt;(A25taxstdlife+$E801),((Input!$N$167+Input!$N$133)*$N$7)-SUM($N801:AD801),((Input!$N$167+Input!$N$133)*$N$7)/A25taxstdlife))</f>
        <v>0</v>
      </c>
      <c r="AF801" s="168">
        <f>IF(A25taxstdlife="n/a","n/a",IF(AF$3&gt;(A25taxstdlife+$E801),((Input!$N$167+Input!$N$133)*$N$7)-SUM($N801:AE801),((Input!$N$167+Input!$N$133)*$N$7)/A25taxstdlife))</f>
        <v>0</v>
      </c>
      <c r="AG801" s="168">
        <f>IF(A25taxstdlife="n/a","n/a",IF(AG$3&gt;(A25taxstdlife+$E801),((Input!$N$167+Input!$N$133)*$N$7)-SUM($N801:AF801),((Input!$N$167+Input!$N$133)*$N$7)/A25taxstdlife))</f>
        <v>0</v>
      </c>
      <c r="AH801" s="168">
        <f>IF(A25taxstdlife="n/a","n/a",IF(AH$3&gt;(A25taxstdlife+$E801),((Input!$N$167+Input!$N$133)*$N$7)-SUM($N801:AG801),((Input!$N$167+Input!$N$133)*$N$7)/A25taxstdlife))</f>
        <v>0</v>
      </c>
      <c r="AI801" s="168">
        <f>IF(A25taxstdlife="n/a","n/a",IF(AI$3&gt;(A25taxstdlife+$E801),((Input!$N$167+Input!$N$133)*$N$7)-SUM($N801:AH801),((Input!$N$167+Input!$N$133)*$N$7)/A25taxstdlife))</f>
        <v>0</v>
      </c>
      <c r="AJ801" s="168">
        <f>IF(A25taxstdlife="n/a","n/a",IF(AJ$3&gt;(A25taxstdlife+$E801),((Input!$N$167+Input!$N$133)*$N$7)-SUM($N801:AI801),((Input!$N$167+Input!$N$133)*$N$7)/A25taxstdlife))</f>
        <v>0</v>
      </c>
      <c r="AK801" s="168">
        <f>IF(A25taxstdlife="n/a","n/a",IF(AK$3&gt;(A25taxstdlife+$E801),((Input!$N$167+Input!$N$133)*$N$7)-SUM($N801:AJ801),((Input!$N$167+Input!$N$133)*$N$7)/A25taxstdlife))</f>
        <v>0</v>
      </c>
      <c r="AL801" s="168">
        <f>IF(A25taxstdlife="n/a","n/a",IF(AL$3&gt;(A25taxstdlife+$E801),((Input!$N$167+Input!$N$133)*$N$7)-SUM($N801:AK801),((Input!$N$167+Input!$N$133)*$N$7)/A25taxstdlife))</f>
        <v>0</v>
      </c>
      <c r="AM801" s="168">
        <f>IF(A25taxstdlife="n/a","n/a",IF(AM$3&gt;(A25taxstdlife+$E801),((Input!$N$167+Input!$N$133)*$N$7)-SUM($N801:AL801),((Input!$N$167+Input!$N$133)*$N$7)/A25taxstdlife))</f>
        <v>0</v>
      </c>
      <c r="AN801" s="168">
        <f>IF(A25taxstdlife="n/a","n/a",IF(AN$3&gt;(A25taxstdlife+$E801),((Input!$N$167+Input!$N$133)*$N$7)-SUM($N801:AM801),((Input!$N$167+Input!$N$133)*$N$7)/A25taxstdlife))</f>
        <v>0</v>
      </c>
      <c r="AO801" s="168">
        <f>IF(A25taxstdlife="n/a","n/a",IF(AO$3&gt;(A25taxstdlife+$E801),((Input!$N$167+Input!$N$133)*$N$7)-SUM($N801:AN801),((Input!$N$167+Input!$N$133)*$N$7)/A25taxstdlife))</f>
        <v>0</v>
      </c>
      <c r="AP801" s="168">
        <f>IF(A25taxstdlife="n/a","n/a",IF(AP$3&gt;(A25taxstdlife+$E801),((Input!$N$167+Input!$N$133)*$N$7)-SUM($N801:AO801),((Input!$N$167+Input!$N$133)*$N$7)/A25taxstdlife))</f>
        <v>0</v>
      </c>
      <c r="AQ801" s="168">
        <f>IF(A25taxstdlife="n/a","n/a",IF(AQ$3&gt;(A25taxstdlife+$E801),((Input!$N$167+Input!$N$133)*$N$7)-SUM($N801:AP801),((Input!$N$167+Input!$N$133)*$N$7)/A25taxstdlife))</f>
        <v>0</v>
      </c>
      <c r="AR801" s="168">
        <f>IF(A25taxstdlife="n/a","n/a",IF(AR$3&gt;(A25taxstdlife+$E801),((Input!$N$167+Input!$N$133)*$N$7)-SUM($N801:AQ801),((Input!$N$167+Input!$N$133)*$N$7)/A25taxstdlife))</f>
        <v>0</v>
      </c>
      <c r="AS801" s="168">
        <f>IF(A25taxstdlife="n/a","n/a",IF(AS$3&gt;(A25taxstdlife+$E801),((Input!$N$167+Input!$N$133)*$N$7)-SUM($N801:AR801),((Input!$N$167+Input!$N$133)*$N$7)/A25taxstdlife))</f>
        <v>0</v>
      </c>
      <c r="AT801" s="168">
        <f>IF(A25taxstdlife="n/a","n/a",IF(AT$3&gt;(A25taxstdlife+$E801),((Input!$N$167+Input!$N$133)*$N$7)-SUM($N801:AS801),((Input!$N$167+Input!$N$133)*$N$7)/A25taxstdlife))</f>
        <v>0</v>
      </c>
      <c r="AU801" s="168">
        <f>IF(A25taxstdlife="n/a","n/a",IF(AU$3&gt;(A25taxstdlife+$E801),((Input!$N$167+Input!$N$133)*$N$7)-SUM($N801:AT801),((Input!$N$167+Input!$N$133)*$N$7)/A25taxstdlife))</f>
        <v>0</v>
      </c>
      <c r="AV801" s="168">
        <f>IF(A25taxstdlife="n/a","n/a",IF(AV$3&gt;(A25taxstdlife+$E801),((Input!$N$167+Input!$N$133)*$N$7)-SUM($N801:AU801),((Input!$N$167+Input!$N$133)*$N$7)/A25taxstdlife))</f>
        <v>0</v>
      </c>
      <c r="AW801" s="168">
        <f>IF(A25taxstdlife="n/a","n/a",IF(AW$3&gt;(A25taxstdlife+$E801),((Input!$N$167+Input!$N$133)*$N$7)-SUM($N801:AV801),((Input!$N$167+Input!$N$133)*$N$7)/A25taxstdlife))</f>
        <v>0</v>
      </c>
      <c r="AX801" s="168">
        <f>IF(A25taxstdlife="n/a","n/a",IF(AX$3&gt;(A25taxstdlife+$E801),((Input!$N$167+Input!$N$133)*$N$7)-SUM($N801:AW801),((Input!$N$167+Input!$N$133)*$N$7)/A25taxstdlife))</f>
        <v>0</v>
      </c>
      <c r="AY801" s="168">
        <f>IF(A25taxstdlife="n/a","n/a",IF(AY$3&gt;(A25taxstdlife+$E801),((Input!$N$167+Input!$N$133)*$N$7)-SUM($N801:AX801),((Input!$N$167+Input!$N$133)*$N$7)/A25taxstdlife))</f>
        <v>0</v>
      </c>
      <c r="AZ801" s="168">
        <f>IF(A25taxstdlife="n/a","n/a",IF(AZ$3&gt;(A25taxstdlife+$E801),((Input!$N$167+Input!$N$133)*$N$7)-SUM($N801:AY801),((Input!$N$167+Input!$N$133)*$N$7)/A25taxstdlife))</f>
        <v>0</v>
      </c>
      <c r="BA801" s="168">
        <f>IF(A25taxstdlife="n/a","n/a",IF(BA$3&gt;(A25taxstdlife+$E801),((Input!$N$167+Input!$N$133)*$N$7)-SUM($N801:AZ801),((Input!$N$167+Input!$N$133)*$N$7)/A25taxstdlife))</f>
        <v>0</v>
      </c>
      <c r="BB801" s="168">
        <f>IF(A25taxstdlife="n/a","n/a",IF(BB$3&gt;(A25taxstdlife+$E801),((Input!$N$167+Input!$N$133)*$N$7)-SUM($N801:BA801),((Input!$N$167+Input!$N$133)*$N$7)/A25taxstdlife))</f>
        <v>0</v>
      </c>
      <c r="BC801" s="168">
        <f>IF(A25taxstdlife="n/a","n/a",IF(BC$3&gt;(A25taxstdlife+$E801),((Input!$N$167+Input!$N$133)*$N$7)-SUM($N801:BB801),((Input!$N$167+Input!$N$133)*$N$7)/A25taxstdlife))</f>
        <v>0</v>
      </c>
      <c r="BD801" s="168">
        <f>IF(A25taxstdlife="n/a","n/a",IF(BD$3&gt;(A25taxstdlife+$E801),((Input!$N$167+Input!$N$133)*$N$7)-SUM($N801:BC801),((Input!$N$167+Input!$N$133)*$N$7)/A25taxstdlife))</f>
        <v>0</v>
      </c>
      <c r="BE801" s="168">
        <f>IF(A25taxstdlife="n/a","n/a",IF(BE$3&gt;(A25taxstdlife+$E801),((Input!$N$167+Input!$N$133)*$N$7)-SUM($N801:BD801),((Input!$N$167+Input!$N$133)*$N$7)/A25taxstdlife))</f>
        <v>0</v>
      </c>
      <c r="BF801" s="168">
        <f>IF(A25taxstdlife="n/a","n/a",IF(BF$3&gt;(A25taxstdlife+$E801),((Input!$N$167+Input!$N$133)*$N$7)-SUM($N801:BE801),((Input!$N$167+Input!$N$133)*$N$7)/A25taxstdlife))</f>
        <v>0</v>
      </c>
      <c r="BG801" s="168">
        <f>IF(A25taxstdlife="n/a","n/a",IF(BG$3&gt;(A25taxstdlife+$E801),((Input!$N$167+Input!$N$133)*$N$7)-SUM($N801:BF801),((Input!$N$167+Input!$N$133)*$N$7)/A25taxstdlife))</f>
        <v>0</v>
      </c>
      <c r="BH801" s="168">
        <f>IF(A25taxstdlife="n/a","n/a",IF(BH$3&gt;(A25taxstdlife+$E801),((Input!$N$167+Input!$N$133)*$N$7)-SUM($N801:BG801),((Input!$N$167+Input!$N$133)*$N$7)/A25taxstdlife))</f>
        <v>0</v>
      </c>
      <c r="BI801" s="168">
        <f>IF(A25taxstdlife="n/a","n/a",IF(BI$3&gt;(A25taxstdlife+$E801),((Input!$N$167+Input!$N$133)*$N$7)-SUM($N801:BH801),((Input!$N$167+Input!$N$133)*$N$7)/A25taxstdlife))</f>
        <v>0</v>
      </c>
      <c r="BJ801" s="20"/>
      <c r="BK801" s="20"/>
      <c r="BL801"/>
      <c r="BM801"/>
      <c r="BN801"/>
      <c r="BO801"/>
      <c r="BP801"/>
      <c r="BQ801"/>
      <c r="BR801"/>
      <c r="BS801"/>
      <c r="BT801"/>
      <c r="BU801"/>
      <c r="BV801"/>
      <c r="BW801"/>
      <c r="BX801"/>
      <c r="BY801"/>
      <c r="BZ801"/>
      <c r="CA801"/>
      <c r="CB801"/>
      <c r="CC801"/>
      <c r="CD801"/>
      <c r="CE801"/>
      <c r="CF801"/>
      <c r="CG801"/>
      <c r="CH801"/>
      <c r="CI801"/>
      <c r="CJ801"/>
      <c r="CK801"/>
      <c r="CL801"/>
      <c r="CM801"/>
      <c r="CN801"/>
      <c r="CO801"/>
      <c r="CP801"/>
      <c r="CQ801"/>
      <c r="CR801"/>
      <c r="CS801"/>
      <c r="CT801"/>
      <c r="CU801"/>
      <c r="CV801"/>
      <c r="CW801"/>
      <c r="CX801"/>
      <c r="CY801"/>
      <c r="CZ801"/>
      <c r="DA801"/>
      <c r="DB801"/>
      <c r="DC801"/>
      <c r="DD801"/>
      <c r="DE801"/>
      <c r="DF801"/>
      <c r="DG801"/>
      <c r="DH801"/>
      <c r="DI801"/>
      <c r="DJ801"/>
      <c r="DK801"/>
      <c r="DL801"/>
      <c r="DM801"/>
      <c r="DN801"/>
      <c r="DO801"/>
      <c r="DP801"/>
      <c r="DQ801"/>
      <c r="DR801"/>
      <c r="DS801"/>
      <c r="DT801"/>
      <c r="DU801"/>
      <c r="DV801"/>
      <c r="DW801"/>
      <c r="DX801"/>
      <c r="DY801"/>
      <c r="DZ801"/>
      <c r="EA801"/>
      <c r="EB801"/>
      <c r="EC801"/>
      <c r="ED801"/>
      <c r="EE801"/>
      <c r="EF801"/>
      <c r="EG801"/>
      <c r="EH801"/>
      <c r="EI801"/>
      <c r="EJ801"/>
      <c r="EK801"/>
      <c r="EL801"/>
      <c r="EM801"/>
      <c r="EN801"/>
      <c r="EO801"/>
      <c r="EP801"/>
      <c r="EQ801"/>
      <c r="ER801"/>
      <c r="ES801"/>
      <c r="ET801"/>
      <c r="EU801"/>
      <c r="EV801"/>
      <c r="EW801"/>
      <c r="EX801"/>
      <c r="EY801"/>
      <c r="EZ801"/>
      <c r="FA801"/>
      <c r="FB801"/>
      <c r="FC801"/>
      <c r="FD801"/>
      <c r="FE801"/>
      <c r="FF801"/>
      <c r="FG801"/>
      <c r="FH801"/>
      <c r="FI801"/>
      <c r="FJ801"/>
      <c r="FK801"/>
      <c r="FL801"/>
      <c r="FM801"/>
      <c r="FN801"/>
      <c r="FO801"/>
      <c r="FP801"/>
      <c r="FQ801"/>
      <c r="FR801"/>
      <c r="FS801"/>
      <c r="FT801"/>
      <c r="FU801"/>
      <c r="FV801"/>
      <c r="FW801"/>
      <c r="FX801"/>
      <c r="FY801"/>
      <c r="FZ801"/>
      <c r="GA801"/>
      <c r="GB801"/>
      <c r="GC801"/>
      <c r="GD801"/>
      <c r="GE801"/>
      <c r="GF801"/>
      <c r="GG801"/>
      <c r="GH801"/>
      <c r="GI801"/>
      <c r="GJ801"/>
      <c r="GK801"/>
      <c r="GL801"/>
      <c r="GM801"/>
      <c r="GN801"/>
      <c r="GO801"/>
      <c r="GP801"/>
      <c r="GQ801"/>
      <c r="GR801"/>
      <c r="GS801"/>
      <c r="GT801"/>
      <c r="GU801"/>
      <c r="GV801"/>
      <c r="GW801"/>
      <c r="GX801"/>
      <c r="GY801"/>
      <c r="GZ801"/>
      <c r="HA801"/>
      <c r="HB801"/>
      <c r="HC801"/>
      <c r="HD801"/>
      <c r="HE801"/>
      <c r="HF801"/>
      <c r="HG801"/>
      <c r="HH801"/>
      <c r="HI801"/>
      <c r="HJ801"/>
      <c r="HK801"/>
      <c r="HL801"/>
      <c r="HM801"/>
      <c r="HN801"/>
      <c r="HO801"/>
      <c r="HP801"/>
      <c r="HQ801"/>
      <c r="HR801"/>
      <c r="HS801"/>
      <c r="HT801"/>
      <c r="HU801"/>
      <c r="HV801"/>
      <c r="HW801"/>
      <c r="HX801"/>
      <c r="HY801"/>
      <c r="HZ801"/>
      <c r="IA801"/>
      <c r="IB801"/>
      <c r="IC801"/>
      <c r="ID801"/>
      <c r="IE801"/>
      <c r="IF801"/>
      <c r="IG801"/>
      <c r="IH801"/>
      <c r="II801"/>
      <c r="IJ801"/>
      <c r="IK801"/>
      <c r="IL801"/>
      <c r="IM801"/>
      <c r="IN801"/>
      <c r="IO801"/>
      <c r="IP801"/>
      <c r="IQ801"/>
      <c r="IR801"/>
      <c r="IS801"/>
      <c r="IT801"/>
      <c r="IU801"/>
      <c r="IV801"/>
    </row>
    <row r="802" spans="1:256" s="5" customFormat="1" hidden="1" outlineLevel="2">
      <c r="A802" s="20"/>
      <c r="B802" s="20"/>
      <c r="C802" s="38"/>
      <c r="D802" s="641"/>
      <c r="E802" s="287">
        <v>9</v>
      </c>
      <c r="F802" s="40"/>
      <c r="G802" s="313"/>
      <c r="H802" s="315"/>
      <c r="I802" s="315"/>
      <c r="J802" s="315"/>
      <c r="K802" s="315"/>
      <c r="L802" s="315"/>
      <c r="M802" s="315"/>
      <c r="N802" s="315"/>
      <c r="O802" s="314"/>
      <c r="P802" s="168">
        <f>IF(A25taxstdlife="n/a","n/a",IF(P$3&gt;(A25taxstdlife+$E802),((Input!$O$167+Input!$O$133)*$O$7)-SUM($O802:O802),((Input!$O$167+Input!$O$133)*$O$7)/A25taxstdlife))</f>
        <v>0</v>
      </c>
      <c r="Q802" s="168">
        <f>IF(A25taxstdlife="n/a","n/a",IF(Q$3&gt;(A25taxstdlife+$E802),((Input!$O$167+Input!$O$133)*$O$7)-SUM($O802:P802),((Input!$O$167+Input!$O$133)*$O$7)/A25taxstdlife))</f>
        <v>0</v>
      </c>
      <c r="R802" s="168">
        <f>IF(A25taxstdlife="n/a","n/a",IF(R$3&gt;(A25taxstdlife+$E802),((Input!$O$167+Input!$O$133)*$O$7)-SUM($O802:Q802),((Input!$O$167+Input!$O$133)*$O$7)/A25taxstdlife))</f>
        <v>0</v>
      </c>
      <c r="S802" s="168">
        <f>IF(A25taxstdlife="n/a","n/a",IF(S$3&gt;(A25taxstdlife+$E802),((Input!$O$167+Input!$O$133)*$O$7)-SUM($O802:R802),((Input!$O$167+Input!$O$133)*$O$7)/A25taxstdlife))</f>
        <v>0</v>
      </c>
      <c r="T802" s="168">
        <f>IF(A25taxstdlife="n/a","n/a",IF(T$3&gt;(A25taxstdlife+$E802),((Input!$O$167+Input!$O$133)*$O$7)-SUM($O802:S802),((Input!$O$167+Input!$O$133)*$O$7)/A25taxstdlife))</f>
        <v>0</v>
      </c>
      <c r="U802" s="168">
        <f>IF(A25taxstdlife="n/a","n/a",IF(U$3&gt;(A25taxstdlife+$E802),((Input!$O$167+Input!$O$133)*$O$7)-SUM($O802:T802),((Input!$O$167+Input!$O$133)*$O$7)/A25taxstdlife))</f>
        <v>0</v>
      </c>
      <c r="V802" s="168">
        <f>IF(A25taxstdlife="n/a","n/a",IF(V$3&gt;(A25taxstdlife+$E802),((Input!$O$167+Input!$O$133)*$O$7)-SUM($O802:U802),((Input!$O$167+Input!$O$133)*$O$7)/A25taxstdlife))</f>
        <v>0</v>
      </c>
      <c r="W802" s="168">
        <f>IF(A25taxstdlife="n/a","n/a",IF(W$3&gt;(A25taxstdlife+$E802),((Input!$O$167+Input!$O$133)*$O$7)-SUM($O802:V802),((Input!$O$167+Input!$O$133)*$O$7)/A25taxstdlife))</f>
        <v>0</v>
      </c>
      <c r="X802" s="168">
        <f>IF(A25taxstdlife="n/a","n/a",IF(X$3&gt;(A25taxstdlife+$E802),((Input!$O$167+Input!$O$133)*$O$7)-SUM($O802:W802),((Input!$O$167+Input!$O$133)*$O$7)/A25taxstdlife))</f>
        <v>0</v>
      </c>
      <c r="Y802" s="168">
        <f>IF(A25taxstdlife="n/a","n/a",IF(Y$3&gt;(A25taxstdlife+$E802),((Input!$O$167+Input!$O$133)*$O$7)-SUM($O802:X802),((Input!$O$167+Input!$O$133)*$O$7)/A25taxstdlife))</f>
        <v>0</v>
      </c>
      <c r="Z802" s="168">
        <f>IF(A25taxstdlife="n/a","n/a",IF(Z$3&gt;(A25taxstdlife+$E802),((Input!$O$167+Input!$O$133)*$O$7)-SUM($O802:Y802),((Input!$O$167+Input!$O$133)*$O$7)/A25taxstdlife))</f>
        <v>0</v>
      </c>
      <c r="AA802" s="168">
        <f>IF(A25taxstdlife="n/a","n/a",IF(AA$3&gt;(A25taxstdlife+$E802),((Input!$O$167+Input!$O$133)*$O$7)-SUM($O802:Z802),((Input!$O$167+Input!$O$133)*$O$7)/A25taxstdlife))</f>
        <v>0</v>
      </c>
      <c r="AB802" s="168">
        <f>IF(A25taxstdlife="n/a","n/a",IF(AB$3&gt;(A25taxstdlife+$E802),((Input!$O$167+Input!$O$133)*$O$7)-SUM($O802:AA802),((Input!$O$167+Input!$O$133)*$O$7)/A25taxstdlife))</f>
        <v>0</v>
      </c>
      <c r="AC802" s="168">
        <f>IF(A25taxstdlife="n/a","n/a",IF(AC$3&gt;(A25taxstdlife+$E802),((Input!$O$167+Input!$O$133)*$O$7)-SUM($O802:AB802),((Input!$O$167+Input!$O$133)*$O$7)/A25taxstdlife))</f>
        <v>0</v>
      </c>
      <c r="AD802" s="168">
        <f>IF(A25taxstdlife="n/a","n/a",IF(AD$3&gt;(A25taxstdlife+$E802),((Input!$O$167+Input!$O$133)*$O$7)-SUM($O802:AC802),((Input!$O$167+Input!$O$133)*$O$7)/A25taxstdlife))</f>
        <v>0</v>
      </c>
      <c r="AE802" s="168">
        <f>IF(A25taxstdlife="n/a","n/a",IF(AE$3&gt;(A25taxstdlife+$E802),((Input!$O$167+Input!$O$133)*$O$7)-SUM($O802:AD802),((Input!$O$167+Input!$O$133)*$O$7)/A25taxstdlife))</f>
        <v>0</v>
      </c>
      <c r="AF802" s="168">
        <f>IF(A25taxstdlife="n/a","n/a",IF(AF$3&gt;(A25taxstdlife+$E802),((Input!$O$167+Input!$O$133)*$O$7)-SUM($O802:AE802),((Input!$O$167+Input!$O$133)*$O$7)/A25taxstdlife))</f>
        <v>0</v>
      </c>
      <c r="AG802" s="168">
        <f>IF(A25taxstdlife="n/a","n/a",IF(AG$3&gt;(A25taxstdlife+$E802),((Input!$O$167+Input!$O$133)*$O$7)-SUM($O802:AF802),((Input!$O$167+Input!$O$133)*$O$7)/A25taxstdlife))</f>
        <v>0</v>
      </c>
      <c r="AH802" s="168">
        <f>IF(A25taxstdlife="n/a","n/a",IF(AH$3&gt;(A25taxstdlife+$E802),((Input!$O$167+Input!$O$133)*$O$7)-SUM($O802:AG802),((Input!$O$167+Input!$O$133)*$O$7)/A25taxstdlife))</f>
        <v>0</v>
      </c>
      <c r="AI802" s="168">
        <f>IF(A25taxstdlife="n/a","n/a",IF(AI$3&gt;(A25taxstdlife+$E802),((Input!$O$167+Input!$O$133)*$O$7)-SUM($O802:AH802),((Input!$O$167+Input!$O$133)*$O$7)/A25taxstdlife))</f>
        <v>0</v>
      </c>
      <c r="AJ802" s="168">
        <f>IF(A25taxstdlife="n/a","n/a",IF(AJ$3&gt;(A25taxstdlife+$E802),((Input!$O$167+Input!$O$133)*$O$7)-SUM($O802:AI802),((Input!$O$167+Input!$O$133)*$O$7)/A25taxstdlife))</f>
        <v>0</v>
      </c>
      <c r="AK802" s="168">
        <f>IF(A25taxstdlife="n/a","n/a",IF(AK$3&gt;(A25taxstdlife+$E802),((Input!$O$167+Input!$O$133)*$O$7)-SUM($O802:AJ802),((Input!$O$167+Input!$O$133)*$O$7)/A25taxstdlife))</f>
        <v>0</v>
      </c>
      <c r="AL802" s="168">
        <f>IF(A25taxstdlife="n/a","n/a",IF(AL$3&gt;(A25taxstdlife+$E802),((Input!$O$167+Input!$O$133)*$O$7)-SUM($O802:AK802),((Input!$O$167+Input!$O$133)*$O$7)/A25taxstdlife))</f>
        <v>0</v>
      </c>
      <c r="AM802" s="168">
        <f>IF(A25taxstdlife="n/a","n/a",IF(AM$3&gt;(A25taxstdlife+$E802),((Input!$O$167+Input!$O$133)*$O$7)-SUM($O802:AL802),((Input!$O$167+Input!$O$133)*$O$7)/A25taxstdlife))</f>
        <v>0</v>
      </c>
      <c r="AN802" s="168">
        <f>IF(A25taxstdlife="n/a","n/a",IF(AN$3&gt;(A25taxstdlife+$E802),((Input!$O$167+Input!$O$133)*$O$7)-SUM($O802:AM802),((Input!$O$167+Input!$O$133)*$O$7)/A25taxstdlife))</f>
        <v>0</v>
      </c>
      <c r="AO802" s="168">
        <f>IF(A25taxstdlife="n/a","n/a",IF(AO$3&gt;(A25taxstdlife+$E802),((Input!$O$167+Input!$O$133)*$O$7)-SUM($O802:AN802),((Input!$O$167+Input!$O$133)*$O$7)/A25taxstdlife))</f>
        <v>0</v>
      </c>
      <c r="AP802" s="168">
        <f>IF(A25taxstdlife="n/a","n/a",IF(AP$3&gt;(A25taxstdlife+$E802),((Input!$O$167+Input!$O$133)*$O$7)-SUM($O802:AO802),((Input!$O$167+Input!$O$133)*$O$7)/A25taxstdlife))</f>
        <v>0</v>
      </c>
      <c r="AQ802" s="168">
        <f>IF(A25taxstdlife="n/a","n/a",IF(AQ$3&gt;(A25taxstdlife+$E802),((Input!$O$167+Input!$O$133)*$O$7)-SUM($O802:AP802),((Input!$O$167+Input!$O$133)*$O$7)/A25taxstdlife))</f>
        <v>0</v>
      </c>
      <c r="AR802" s="168">
        <f>IF(A25taxstdlife="n/a","n/a",IF(AR$3&gt;(A25taxstdlife+$E802),((Input!$O$167+Input!$O$133)*$O$7)-SUM($O802:AQ802),((Input!$O$167+Input!$O$133)*$O$7)/A25taxstdlife))</f>
        <v>0</v>
      </c>
      <c r="AS802" s="168">
        <f>IF(A25taxstdlife="n/a","n/a",IF(AS$3&gt;(A25taxstdlife+$E802),((Input!$O$167+Input!$O$133)*$O$7)-SUM($O802:AR802),((Input!$O$167+Input!$O$133)*$O$7)/A25taxstdlife))</f>
        <v>0</v>
      </c>
      <c r="AT802" s="168">
        <f>IF(A25taxstdlife="n/a","n/a",IF(AT$3&gt;(A25taxstdlife+$E802),((Input!$O$167+Input!$O$133)*$O$7)-SUM($O802:AS802),((Input!$O$167+Input!$O$133)*$O$7)/A25taxstdlife))</f>
        <v>0</v>
      </c>
      <c r="AU802" s="168">
        <f>IF(A25taxstdlife="n/a","n/a",IF(AU$3&gt;(A25taxstdlife+$E802),((Input!$O$167+Input!$O$133)*$O$7)-SUM($O802:AT802),((Input!$O$167+Input!$O$133)*$O$7)/A25taxstdlife))</f>
        <v>0</v>
      </c>
      <c r="AV802" s="168">
        <f>IF(A25taxstdlife="n/a","n/a",IF(AV$3&gt;(A25taxstdlife+$E802),((Input!$O$167+Input!$O$133)*$O$7)-SUM($O802:AU802),((Input!$O$167+Input!$O$133)*$O$7)/A25taxstdlife))</f>
        <v>0</v>
      </c>
      <c r="AW802" s="168">
        <f>IF(A25taxstdlife="n/a","n/a",IF(AW$3&gt;(A25taxstdlife+$E802),((Input!$O$167+Input!$O$133)*$O$7)-SUM($O802:AV802),((Input!$O$167+Input!$O$133)*$O$7)/A25taxstdlife))</f>
        <v>0</v>
      </c>
      <c r="AX802" s="168">
        <f>IF(A25taxstdlife="n/a","n/a",IF(AX$3&gt;(A25taxstdlife+$E802),((Input!$O$167+Input!$O$133)*$O$7)-SUM($O802:AW802),((Input!$O$167+Input!$O$133)*$O$7)/A25taxstdlife))</f>
        <v>0</v>
      </c>
      <c r="AY802" s="168">
        <f>IF(A25taxstdlife="n/a","n/a",IF(AY$3&gt;(A25taxstdlife+$E802),((Input!$O$167+Input!$O$133)*$O$7)-SUM($O802:AX802),((Input!$O$167+Input!$O$133)*$O$7)/A25taxstdlife))</f>
        <v>0</v>
      </c>
      <c r="AZ802" s="168">
        <f>IF(A25taxstdlife="n/a","n/a",IF(AZ$3&gt;(A25taxstdlife+$E802),((Input!$O$167+Input!$O$133)*$O$7)-SUM($O802:AY802),((Input!$O$167+Input!$O$133)*$O$7)/A25taxstdlife))</f>
        <v>0</v>
      </c>
      <c r="BA802" s="168">
        <f>IF(A25taxstdlife="n/a","n/a",IF(BA$3&gt;(A25taxstdlife+$E802),((Input!$O$167+Input!$O$133)*$O$7)-SUM($O802:AZ802),((Input!$O$167+Input!$O$133)*$O$7)/A25taxstdlife))</f>
        <v>0</v>
      </c>
      <c r="BB802" s="168">
        <f>IF(A25taxstdlife="n/a","n/a",IF(BB$3&gt;(A25taxstdlife+$E802),((Input!$O$167+Input!$O$133)*$O$7)-SUM($O802:BA802),((Input!$O$167+Input!$O$133)*$O$7)/A25taxstdlife))</f>
        <v>0</v>
      </c>
      <c r="BC802" s="168">
        <f>IF(A25taxstdlife="n/a","n/a",IF(BC$3&gt;(A25taxstdlife+$E802),((Input!$O$167+Input!$O$133)*$O$7)-SUM($O802:BB802),((Input!$O$167+Input!$O$133)*$O$7)/A25taxstdlife))</f>
        <v>0</v>
      </c>
      <c r="BD802" s="168">
        <f>IF(A25taxstdlife="n/a","n/a",IF(BD$3&gt;(A25taxstdlife+$E802),((Input!$O$167+Input!$O$133)*$O$7)-SUM($O802:BC802),((Input!$O$167+Input!$O$133)*$O$7)/A25taxstdlife))</f>
        <v>0</v>
      </c>
      <c r="BE802" s="168">
        <f>IF(A25taxstdlife="n/a","n/a",IF(BE$3&gt;(A25taxstdlife+$E802),((Input!$O$167+Input!$O$133)*$O$7)-SUM($O802:BD802),((Input!$O$167+Input!$O$133)*$O$7)/A25taxstdlife))</f>
        <v>0</v>
      </c>
      <c r="BF802" s="168">
        <f>IF(A25taxstdlife="n/a","n/a",IF(BF$3&gt;(A25taxstdlife+$E802),((Input!$O$167+Input!$O$133)*$O$7)-SUM($O802:BE802),((Input!$O$167+Input!$O$133)*$O$7)/A25taxstdlife))</f>
        <v>0</v>
      </c>
      <c r="BG802" s="168">
        <f>IF(A25taxstdlife="n/a","n/a",IF(BG$3&gt;(A25taxstdlife+$E802),((Input!$O$167+Input!$O$133)*$O$7)-SUM($O802:BF802),((Input!$O$167+Input!$O$133)*$O$7)/A25taxstdlife))</f>
        <v>0</v>
      </c>
      <c r="BH802" s="168">
        <f>IF(A25taxstdlife="n/a","n/a",IF(BH$3&gt;(A25taxstdlife+$E802),((Input!$O$167+Input!$O$133)*$O$7)-SUM($O802:BG802),((Input!$O$167+Input!$O$133)*$O$7)/A25taxstdlife))</f>
        <v>0</v>
      </c>
      <c r="BI802" s="168">
        <f>IF(A25taxstdlife="n/a","n/a",IF(BI$3&gt;(A25taxstdlife+$E802),((Input!$O$167+Input!$O$133)*$O$7)-SUM($O802:BH802),((Input!$O$167+Input!$O$133)*$O$7)/A25taxstdlife))</f>
        <v>0</v>
      </c>
      <c r="BJ802" s="20"/>
      <c r="BK802" s="20"/>
      <c r="BL802"/>
      <c r="BM802"/>
      <c r="BN802"/>
      <c r="BO802"/>
      <c r="BP802"/>
      <c r="BQ802"/>
      <c r="BR802"/>
      <c r="BS802"/>
      <c r="BT802"/>
      <c r="BU802"/>
      <c r="BV802"/>
      <c r="BW802"/>
      <c r="BX802"/>
      <c r="BY802"/>
      <c r="BZ802"/>
      <c r="CA802"/>
      <c r="CB802"/>
      <c r="CC802"/>
      <c r="CD802"/>
      <c r="CE802"/>
      <c r="CF802"/>
      <c r="CG802"/>
      <c r="CH802"/>
      <c r="CI802"/>
      <c r="CJ802"/>
      <c r="CK802"/>
      <c r="CL802"/>
      <c r="CM802"/>
      <c r="CN802"/>
      <c r="CO802"/>
      <c r="CP802"/>
      <c r="CQ802"/>
      <c r="CR802"/>
      <c r="CS802"/>
      <c r="CT802"/>
      <c r="CU802"/>
      <c r="CV802"/>
      <c r="CW802"/>
      <c r="CX802"/>
      <c r="CY802"/>
      <c r="CZ802"/>
      <c r="DA802"/>
      <c r="DB802"/>
      <c r="DC802"/>
      <c r="DD802"/>
      <c r="DE802"/>
      <c r="DF802"/>
      <c r="DG802"/>
      <c r="DH802"/>
      <c r="DI802"/>
      <c r="DJ802"/>
      <c r="DK802"/>
      <c r="DL802"/>
      <c r="DM802"/>
      <c r="DN802"/>
      <c r="DO802"/>
      <c r="DP802"/>
      <c r="DQ802"/>
      <c r="DR802"/>
      <c r="DS802"/>
      <c r="DT802"/>
      <c r="DU802"/>
      <c r="DV802"/>
      <c r="DW802"/>
      <c r="DX802"/>
      <c r="DY802"/>
      <c r="DZ802"/>
      <c r="EA802"/>
      <c r="EB802"/>
      <c r="EC802"/>
      <c r="ED802"/>
      <c r="EE802"/>
      <c r="EF802"/>
      <c r="EG802"/>
      <c r="EH802"/>
      <c r="EI802"/>
      <c r="EJ802"/>
      <c r="EK802"/>
      <c r="EL802"/>
      <c r="EM802"/>
      <c r="EN802"/>
      <c r="EO802"/>
      <c r="EP802"/>
      <c r="EQ802"/>
      <c r="ER802"/>
      <c r="ES802"/>
      <c r="ET802"/>
      <c r="EU802"/>
      <c r="EV802"/>
      <c r="EW802"/>
      <c r="EX802"/>
      <c r="EY802"/>
      <c r="EZ802"/>
      <c r="FA802"/>
      <c r="FB802"/>
      <c r="FC802"/>
      <c r="FD802"/>
      <c r="FE802"/>
      <c r="FF802"/>
      <c r="FG802"/>
      <c r="FH802"/>
      <c r="FI802"/>
      <c r="FJ802"/>
      <c r="FK802"/>
      <c r="FL802"/>
      <c r="FM802"/>
      <c r="FN802"/>
      <c r="FO802"/>
      <c r="FP802"/>
      <c r="FQ802"/>
      <c r="FR802"/>
      <c r="FS802"/>
      <c r="FT802"/>
      <c r="FU802"/>
      <c r="FV802"/>
      <c r="FW802"/>
      <c r="FX802"/>
      <c r="FY802"/>
      <c r="FZ802"/>
      <c r="GA802"/>
      <c r="GB802"/>
      <c r="GC802"/>
      <c r="GD802"/>
      <c r="GE802"/>
      <c r="GF802"/>
      <c r="GG802"/>
      <c r="GH802"/>
      <c r="GI802"/>
      <c r="GJ802"/>
      <c r="GK802"/>
      <c r="GL802"/>
      <c r="GM802"/>
      <c r="GN802"/>
      <c r="GO802"/>
      <c r="GP802"/>
      <c r="GQ802"/>
      <c r="GR802"/>
      <c r="GS802"/>
      <c r="GT802"/>
      <c r="GU802"/>
      <c r="GV802"/>
      <c r="GW802"/>
      <c r="GX802"/>
      <c r="GY802"/>
      <c r="GZ802"/>
      <c r="HA802"/>
      <c r="HB802"/>
      <c r="HC802"/>
      <c r="HD802"/>
      <c r="HE802"/>
      <c r="HF802"/>
      <c r="HG802"/>
      <c r="HH802"/>
      <c r="HI802"/>
      <c r="HJ802"/>
      <c r="HK802"/>
      <c r="HL802"/>
      <c r="HM802"/>
      <c r="HN802"/>
      <c r="HO802"/>
      <c r="HP802"/>
      <c r="HQ802"/>
      <c r="HR802"/>
      <c r="HS802"/>
      <c r="HT802"/>
      <c r="HU802"/>
      <c r="HV802"/>
      <c r="HW802"/>
      <c r="HX802"/>
      <c r="HY802"/>
      <c r="HZ802"/>
      <c r="IA802"/>
      <c r="IB802"/>
      <c r="IC802"/>
      <c r="ID802"/>
      <c r="IE802"/>
      <c r="IF802"/>
      <c r="IG802"/>
      <c r="IH802"/>
      <c r="II802"/>
      <c r="IJ802"/>
      <c r="IK802"/>
      <c r="IL802"/>
      <c r="IM802"/>
      <c r="IN802"/>
      <c r="IO802"/>
      <c r="IP802"/>
      <c r="IQ802"/>
      <c r="IR802"/>
      <c r="IS802"/>
      <c r="IT802"/>
      <c r="IU802"/>
      <c r="IV802"/>
    </row>
    <row r="803" spans="1:256" s="5" customFormat="1" hidden="1" outlineLevel="2">
      <c r="A803" s="20"/>
      <c r="B803" s="20"/>
      <c r="C803" s="38"/>
      <c r="D803" s="641"/>
      <c r="E803" s="288">
        <v>10</v>
      </c>
      <c r="F803" s="40"/>
      <c r="G803" s="313"/>
      <c r="H803" s="315"/>
      <c r="I803" s="315"/>
      <c r="J803" s="315"/>
      <c r="K803" s="315"/>
      <c r="L803" s="315"/>
      <c r="M803" s="315"/>
      <c r="N803" s="315"/>
      <c r="O803" s="315"/>
      <c r="P803" s="314"/>
      <c r="Q803" s="168">
        <f>IF(A25taxstdlife="n/a","n/a",IF(Q$3&gt;(A25taxstdlife+$E803),((Input!$P$167+Input!$P$133)*$P$7)-SUM($P803:P803),((Input!$P$167+Input!$P$133)*$P$7)/A25taxstdlife))</f>
        <v>0</v>
      </c>
      <c r="R803" s="168">
        <f>IF(A25taxstdlife="n/a","n/a",IF(R$3&gt;(A25taxstdlife+$E803),((Input!$P$167+Input!$P$133)*$P$7)-SUM($P803:Q803),((Input!$P$167+Input!$P$133)*$P$7)/A25taxstdlife))</f>
        <v>0</v>
      </c>
      <c r="S803" s="168">
        <f>IF(A25taxstdlife="n/a","n/a",IF(S$3&gt;(A25taxstdlife+$E803),((Input!$P$167+Input!$P$133)*$P$7)-SUM($P803:R803),((Input!$P$167+Input!$P$133)*$P$7)/A25taxstdlife))</f>
        <v>0</v>
      </c>
      <c r="T803" s="168">
        <f>IF(A25taxstdlife="n/a","n/a",IF(T$3&gt;(A25taxstdlife+$E803),((Input!$P$167+Input!$P$133)*$P$7)-SUM($P803:S803),((Input!$P$167+Input!$P$133)*$P$7)/A25taxstdlife))</f>
        <v>0</v>
      </c>
      <c r="U803" s="168">
        <f>IF(A25taxstdlife="n/a","n/a",IF(U$3&gt;(A25taxstdlife+$E803),((Input!$P$167+Input!$P$133)*$P$7)-SUM($P803:T803),((Input!$P$167+Input!$P$133)*$P$7)/A25taxstdlife))</f>
        <v>0</v>
      </c>
      <c r="V803" s="168">
        <f>IF(A25taxstdlife="n/a","n/a",IF(V$3&gt;(A25taxstdlife+$E803),((Input!$P$167+Input!$P$133)*$P$7)-SUM($P803:U803),((Input!$P$167+Input!$P$133)*$P$7)/A25taxstdlife))</f>
        <v>0</v>
      </c>
      <c r="W803" s="168">
        <f>IF(A25taxstdlife="n/a","n/a",IF(W$3&gt;(A25taxstdlife+$E803),((Input!$P$167+Input!$P$133)*$P$7)-SUM($P803:V803),((Input!$P$167+Input!$P$133)*$P$7)/A25taxstdlife))</f>
        <v>0</v>
      </c>
      <c r="X803" s="168">
        <f>IF(A25taxstdlife="n/a","n/a",IF(X$3&gt;(A25taxstdlife+$E803),((Input!$P$167+Input!$P$133)*$P$7)-SUM($P803:W803),((Input!$P$167+Input!$P$133)*$P$7)/A25taxstdlife))</f>
        <v>0</v>
      </c>
      <c r="Y803" s="168">
        <f>IF(A25taxstdlife="n/a","n/a",IF(Y$3&gt;(A25taxstdlife+$E803),((Input!$P$167+Input!$P$133)*$P$7)-SUM($P803:X803),((Input!$P$167+Input!$P$133)*$P$7)/A25taxstdlife))</f>
        <v>0</v>
      </c>
      <c r="Z803" s="168">
        <f>IF(A25taxstdlife="n/a","n/a",IF(Z$3&gt;(A25taxstdlife+$E803),((Input!$P$167+Input!$P$133)*$P$7)-SUM($P803:Y803),((Input!$P$167+Input!$P$133)*$P$7)/A25taxstdlife))</f>
        <v>0</v>
      </c>
      <c r="AA803" s="168">
        <f>IF(A25taxstdlife="n/a","n/a",IF(AA$3&gt;(A25taxstdlife+$E803),((Input!$P$167+Input!$P$133)*$P$7)-SUM($P803:Z803),((Input!$P$167+Input!$P$133)*$P$7)/A25taxstdlife))</f>
        <v>0</v>
      </c>
      <c r="AB803" s="168">
        <f>IF(A25taxstdlife="n/a","n/a",IF(AB$3&gt;(A25taxstdlife+$E803),((Input!$P$167+Input!$P$133)*$P$7)-SUM($P803:AA803),((Input!$P$167+Input!$P$133)*$P$7)/A25taxstdlife))</f>
        <v>0</v>
      </c>
      <c r="AC803" s="168">
        <f>IF(A25taxstdlife="n/a","n/a",IF(AC$3&gt;(A25taxstdlife+$E803),((Input!$P$167+Input!$P$133)*$P$7)-SUM($P803:AB803),((Input!$P$167+Input!$P$133)*$P$7)/A25taxstdlife))</f>
        <v>0</v>
      </c>
      <c r="AD803" s="168">
        <f>IF(A25taxstdlife="n/a","n/a",IF(AD$3&gt;(A25taxstdlife+$E803),((Input!$P$167+Input!$P$133)*$P$7)-SUM($P803:AC803),((Input!$P$167+Input!$P$133)*$P$7)/A25taxstdlife))</f>
        <v>0</v>
      </c>
      <c r="AE803" s="168">
        <f>IF(A25taxstdlife="n/a","n/a",IF(AE$3&gt;(A25taxstdlife+$E803),((Input!$P$167+Input!$P$133)*$P$7)-SUM($P803:AD803),((Input!$P$167+Input!$P$133)*$P$7)/A25taxstdlife))</f>
        <v>0</v>
      </c>
      <c r="AF803" s="168">
        <f>IF(A25taxstdlife="n/a","n/a",IF(AF$3&gt;(A25taxstdlife+$E803),((Input!$P$167+Input!$P$133)*$P$7)-SUM($P803:AE803),((Input!$P$167+Input!$P$133)*$P$7)/A25taxstdlife))</f>
        <v>0</v>
      </c>
      <c r="AG803" s="168">
        <f>IF(A25taxstdlife="n/a","n/a",IF(AG$3&gt;(A25taxstdlife+$E803),((Input!$P$167+Input!$P$133)*$P$7)-SUM($P803:AF803),((Input!$P$167+Input!$P$133)*$P$7)/A25taxstdlife))</f>
        <v>0</v>
      </c>
      <c r="AH803" s="168">
        <f>IF(A25taxstdlife="n/a","n/a",IF(AH$3&gt;(A25taxstdlife+$E803),((Input!$P$167+Input!$P$133)*$P$7)-SUM($P803:AG803),((Input!$P$167+Input!$P$133)*$P$7)/A25taxstdlife))</f>
        <v>0</v>
      </c>
      <c r="AI803" s="168">
        <f>IF(A25taxstdlife="n/a","n/a",IF(AI$3&gt;(A25taxstdlife+$E803),((Input!$P$167+Input!$P$133)*$P$7)-SUM($P803:AH803),((Input!$P$167+Input!$P$133)*$P$7)/A25taxstdlife))</f>
        <v>0</v>
      </c>
      <c r="AJ803" s="168">
        <f>IF(A25taxstdlife="n/a","n/a",IF(AJ$3&gt;(A25taxstdlife+$E803),((Input!$P$167+Input!$P$133)*$P$7)-SUM($P803:AI803),((Input!$P$167+Input!$P$133)*$P$7)/A25taxstdlife))</f>
        <v>0</v>
      </c>
      <c r="AK803" s="168">
        <f>IF(A25taxstdlife="n/a","n/a",IF(AK$3&gt;(A25taxstdlife+$E803),((Input!$P$167+Input!$P$133)*$P$7)-SUM($P803:AJ803),((Input!$P$167+Input!$P$133)*$P$7)/A25taxstdlife))</f>
        <v>0</v>
      </c>
      <c r="AL803" s="168">
        <f>IF(A25taxstdlife="n/a","n/a",IF(AL$3&gt;(A25taxstdlife+$E803),((Input!$P$167+Input!$P$133)*$P$7)-SUM($P803:AK803),((Input!$P$167+Input!$P$133)*$P$7)/A25taxstdlife))</f>
        <v>0</v>
      </c>
      <c r="AM803" s="168">
        <f>IF(A25taxstdlife="n/a","n/a",IF(AM$3&gt;(A25taxstdlife+$E803),((Input!$P$167+Input!$P$133)*$P$7)-SUM($P803:AL803),((Input!$P$167+Input!$P$133)*$P$7)/A25taxstdlife))</f>
        <v>0</v>
      </c>
      <c r="AN803" s="168">
        <f>IF(A25taxstdlife="n/a","n/a",IF(AN$3&gt;(A25taxstdlife+$E803),((Input!$P$167+Input!$P$133)*$P$7)-SUM($P803:AM803),((Input!$P$167+Input!$P$133)*$P$7)/A25taxstdlife))</f>
        <v>0</v>
      </c>
      <c r="AO803" s="168">
        <f>IF(A25taxstdlife="n/a","n/a",IF(AO$3&gt;(A25taxstdlife+$E803),((Input!$P$167+Input!$P$133)*$P$7)-SUM($P803:AN803),((Input!$P$167+Input!$P$133)*$P$7)/A25taxstdlife))</f>
        <v>0</v>
      </c>
      <c r="AP803" s="168">
        <f>IF(A25taxstdlife="n/a","n/a",IF(AP$3&gt;(A25taxstdlife+$E803),((Input!$P$167+Input!$P$133)*$P$7)-SUM($P803:AO803),((Input!$P$167+Input!$P$133)*$P$7)/A25taxstdlife))</f>
        <v>0</v>
      </c>
      <c r="AQ803" s="168">
        <f>IF(A25taxstdlife="n/a","n/a",IF(AQ$3&gt;(A25taxstdlife+$E803),((Input!$P$167+Input!$P$133)*$P$7)-SUM($P803:AP803),((Input!$P$167+Input!$P$133)*$P$7)/A25taxstdlife))</f>
        <v>0</v>
      </c>
      <c r="AR803" s="168">
        <f>IF(A25taxstdlife="n/a","n/a",IF(AR$3&gt;(A25taxstdlife+$E803),((Input!$P$167+Input!$P$133)*$P$7)-SUM($P803:AQ803),((Input!$P$167+Input!$P$133)*$P$7)/A25taxstdlife))</f>
        <v>0</v>
      </c>
      <c r="AS803" s="168">
        <f>IF(A25taxstdlife="n/a","n/a",IF(AS$3&gt;(A25taxstdlife+$E803),((Input!$P$167+Input!$P$133)*$P$7)-SUM($P803:AR803),((Input!$P$167+Input!$P$133)*$P$7)/A25taxstdlife))</f>
        <v>0</v>
      </c>
      <c r="AT803" s="168">
        <f>IF(A25taxstdlife="n/a","n/a",IF(AT$3&gt;(A25taxstdlife+$E803),((Input!$P$167+Input!$P$133)*$P$7)-SUM($P803:AS803),((Input!$P$167+Input!$P$133)*$P$7)/A25taxstdlife))</f>
        <v>0</v>
      </c>
      <c r="AU803" s="168">
        <f>IF(A25taxstdlife="n/a","n/a",IF(AU$3&gt;(A25taxstdlife+$E803),((Input!$P$167+Input!$P$133)*$P$7)-SUM($P803:AT803),((Input!$P$167+Input!$P$133)*$P$7)/A25taxstdlife))</f>
        <v>0</v>
      </c>
      <c r="AV803" s="168">
        <f>IF(A25taxstdlife="n/a","n/a",IF(AV$3&gt;(A25taxstdlife+$E803),((Input!$P$167+Input!$P$133)*$P$7)-SUM($P803:AU803),((Input!$P$167+Input!$P$133)*$P$7)/A25taxstdlife))</f>
        <v>0</v>
      </c>
      <c r="AW803" s="168">
        <f>IF(A25taxstdlife="n/a","n/a",IF(AW$3&gt;(A25taxstdlife+$E803),((Input!$P$167+Input!$P$133)*$P$7)-SUM($P803:AV803),((Input!$P$167+Input!$P$133)*$P$7)/A25taxstdlife))</f>
        <v>0</v>
      </c>
      <c r="AX803" s="168">
        <f>IF(A25taxstdlife="n/a","n/a",IF(AX$3&gt;(A25taxstdlife+$E803),((Input!$P$167+Input!$P$133)*$P$7)-SUM($P803:AW803),((Input!$P$167+Input!$P$133)*$P$7)/A25taxstdlife))</f>
        <v>0</v>
      </c>
      <c r="AY803" s="168">
        <f>IF(A25taxstdlife="n/a","n/a",IF(AY$3&gt;(A25taxstdlife+$E803),((Input!$P$167+Input!$P$133)*$P$7)-SUM($P803:AX803),((Input!$P$167+Input!$P$133)*$P$7)/A25taxstdlife))</f>
        <v>0</v>
      </c>
      <c r="AZ803" s="168">
        <f>IF(A25taxstdlife="n/a","n/a",IF(AZ$3&gt;(A25taxstdlife+$E803),((Input!$P$167+Input!$P$133)*$P$7)-SUM($P803:AY803),((Input!$P$167+Input!$P$133)*$P$7)/A25taxstdlife))</f>
        <v>0</v>
      </c>
      <c r="BA803" s="168">
        <f>IF(A25taxstdlife="n/a","n/a",IF(BA$3&gt;(A25taxstdlife+$E803),((Input!$P$167+Input!$P$133)*$P$7)-SUM($P803:AZ803),((Input!$P$167+Input!$P$133)*$P$7)/A25taxstdlife))</f>
        <v>0</v>
      </c>
      <c r="BB803" s="168">
        <f>IF(A25taxstdlife="n/a","n/a",IF(BB$3&gt;(A25taxstdlife+$E803),((Input!$P$167+Input!$P$133)*$P$7)-SUM($P803:BA803),((Input!$P$167+Input!$P$133)*$P$7)/A25taxstdlife))</f>
        <v>0</v>
      </c>
      <c r="BC803" s="168">
        <f>IF(A25taxstdlife="n/a","n/a",IF(BC$3&gt;(A25taxstdlife+$E803),((Input!$P$167+Input!$P$133)*$P$7)-SUM($P803:BB803),((Input!$P$167+Input!$P$133)*$P$7)/A25taxstdlife))</f>
        <v>0</v>
      </c>
      <c r="BD803" s="168">
        <f>IF(A25taxstdlife="n/a","n/a",IF(BD$3&gt;(A25taxstdlife+$E803),((Input!$P$167+Input!$P$133)*$P$7)-SUM($P803:BC803),((Input!$P$167+Input!$P$133)*$P$7)/A25taxstdlife))</f>
        <v>0</v>
      </c>
      <c r="BE803" s="168">
        <f>IF(A25taxstdlife="n/a","n/a",IF(BE$3&gt;(A25taxstdlife+$E803),((Input!$P$167+Input!$P$133)*$P$7)-SUM($P803:BD803),((Input!$P$167+Input!$P$133)*$P$7)/A25taxstdlife))</f>
        <v>0</v>
      </c>
      <c r="BF803" s="168">
        <f>IF(A25taxstdlife="n/a","n/a",IF(BF$3&gt;(A25taxstdlife+$E803),((Input!$P$167+Input!$P$133)*$P$7)-SUM($P803:BE803),((Input!$P$167+Input!$P$133)*$P$7)/A25taxstdlife))</f>
        <v>0</v>
      </c>
      <c r="BG803" s="168">
        <f>IF(A25taxstdlife="n/a","n/a",IF(BG$3&gt;(A25taxstdlife+$E803),((Input!$P$167+Input!$P$133)*$P$7)-SUM($P803:BF803),((Input!$P$167+Input!$P$133)*$P$7)/A25taxstdlife))</f>
        <v>0</v>
      </c>
      <c r="BH803" s="168">
        <f>IF(A25taxstdlife="n/a","n/a",IF(BH$3&gt;(A25taxstdlife+$E803),((Input!$P$167+Input!$P$133)*$P$7)-SUM($P803:BG803),((Input!$P$167+Input!$P$133)*$P$7)/A25taxstdlife))</f>
        <v>0</v>
      </c>
      <c r="BI803" s="168">
        <f>IF(A25taxstdlife="n/a","n/a",IF(BI$3&gt;(A25taxstdlife+$E803),((Input!$P$167+Input!$P$133)*$P$7)-SUM($P803:BH803),((Input!$P$167+Input!$P$133)*$P$7)/A25taxstdlife))</f>
        <v>0</v>
      </c>
      <c r="BJ803" s="20"/>
      <c r="BK803" s="20"/>
      <c r="BL803"/>
      <c r="BM803"/>
      <c r="BN803"/>
      <c r="BO803"/>
      <c r="BP803"/>
      <c r="BQ803"/>
      <c r="BR803"/>
      <c r="BS803"/>
      <c r="BT803"/>
      <c r="BU803"/>
      <c r="BV803"/>
      <c r="BW803"/>
      <c r="BX803"/>
      <c r="BY803"/>
      <c r="BZ803"/>
      <c r="CA803"/>
      <c r="CB803"/>
      <c r="CC803"/>
      <c r="CD803"/>
      <c r="CE803"/>
      <c r="CF803"/>
      <c r="CG803"/>
      <c r="CH803"/>
      <c r="CI803"/>
      <c r="CJ803"/>
      <c r="CK803"/>
      <c r="CL803"/>
      <c r="CM803"/>
      <c r="CN803"/>
      <c r="CO803"/>
      <c r="CP803"/>
      <c r="CQ803"/>
      <c r="CR803"/>
      <c r="CS803"/>
      <c r="CT803"/>
      <c r="CU803"/>
      <c r="CV803"/>
      <c r="CW803"/>
      <c r="CX803"/>
      <c r="CY803"/>
      <c r="CZ803"/>
      <c r="DA803"/>
      <c r="DB803"/>
      <c r="DC803"/>
      <c r="DD803"/>
      <c r="DE803"/>
      <c r="DF803"/>
      <c r="DG803"/>
      <c r="DH803"/>
      <c r="DI803"/>
      <c r="DJ803"/>
      <c r="DK803"/>
      <c r="DL803"/>
      <c r="DM803"/>
      <c r="DN803"/>
      <c r="DO803"/>
      <c r="DP803"/>
      <c r="DQ803"/>
      <c r="DR803"/>
      <c r="DS803"/>
      <c r="DT803"/>
      <c r="DU803"/>
      <c r="DV803"/>
      <c r="DW803"/>
      <c r="DX803"/>
      <c r="DY803"/>
      <c r="DZ803"/>
      <c r="EA803"/>
      <c r="EB803"/>
      <c r="EC803"/>
      <c r="ED803"/>
      <c r="EE803"/>
      <c r="EF803"/>
      <c r="EG803"/>
      <c r="EH803"/>
      <c r="EI803"/>
      <c r="EJ803"/>
      <c r="EK803"/>
      <c r="EL803"/>
      <c r="EM803"/>
      <c r="EN803"/>
      <c r="EO803"/>
      <c r="EP803"/>
      <c r="EQ803"/>
      <c r="ER803"/>
      <c r="ES803"/>
      <c r="ET803"/>
      <c r="EU803"/>
      <c r="EV803"/>
      <c r="EW803"/>
      <c r="EX803"/>
      <c r="EY803"/>
      <c r="EZ803"/>
      <c r="FA803"/>
      <c r="FB803"/>
      <c r="FC803"/>
      <c r="FD803"/>
      <c r="FE803"/>
      <c r="FF803"/>
      <c r="FG803"/>
      <c r="FH803"/>
      <c r="FI803"/>
      <c r="FJ803"/>
      <c r="FK803"/>
      <c r="FL803"/>
      <c r="FM803"/>
      <c r="FN803"/>
      <c r="FO803"/>
      <c r="FP803"/>
      <c r="FQ803"/>
      <c r="FR803"/>
      <c r="FS803"/>
      <c r="FT803"/>
      <c r="FU803"/>
      <c r="FV803"/>
      <c r="FW803"/>
      <c r="FX803"/>
      <c r="FY803"/>
      <c r="FZ803"/>
      <c r="GA803"/>
      <c r="GB803"/>
      <c r="GC803"/>
      <c r="GD803"/>
      <c r="GE803"/>
      <c r="GF803"/>
      <c r="GG803"/>
      <c r="GH803"/>
      <c r="GI803"/>
      <c r="GJ803"/>
      <c r="GK803"/>
      <c r="GL803"/>
      <c r="GM803"/>
      <c r="GN803"/>
      <c r="GO803"/>
      <c r="GP803"/>
      <c r="GQ803"/>
      <c r="GR803"/>
      <c r="GS803"/>
      <c r="GT803"/>
      <c r="GU803"/>
      <c r="GV803"/>
      <c r="GW803"/>
      <c r="GX803"/>
      <c r="GY803"/>
      <c r="GZ803"/>
      <c r="HA803"/>
      <c r="HB803"/>
      <c r="HC803"/>
      <c r="HD803"/>
      <c r="HE803"/>
      <c r="HF803"/>
      <c r="HG803"/>
      <c r="HH803"/>
      <c r="HI803"/>
      <c r="HJ803"/>
      <c r="HK803"/>
      <c r="HL803"/>
      <c r="HM803"/>
      <c r="HN803"/>
      <c r="HO803"/>
      <c r="HP803"/>
      <c r="HQ803"/>
      <c r="HR803"/>
      <c r="HS803"/>
      <c r="HT803"/>
      <c r="HU803"/>
      <c r="HV803"/>
      <c r="HW803"/>
      <c r="HX803"/>
      <c r="HY803"/>
      <c r="HZ803"/>
      <c r="IA803"/>
      <c r="IB803"/>
      <c r="IC803"/>
      <c r="ID803"/>
      <c r="IE803"/>
      <c r="IF803"/>
      <c r="IG803"/>
      <c r="IH803"/>
      <c r="II803"/>
      <c r="IJ803"/>
      <c r="IK803"/>
      <c r="IL803"/>
      <c r="IM803"/>
      <c r="IN803"/>
      <c r="IO803"/>
      <c r="IP803"/>
      <c r="IQ803"/>
      <c r="IR803"/>
      <c r="IS803"/>
      <c r="IT803"/>
      <c r="IU803"/>
      <c r="IV803"/>
    </row>
    <row r="804" spans="1:256" s="5" customFormat="1" hidden="1" outlineLevel="1">
      <c r="A804" s="20"/>
      <c r="B804" s="20"/>
      <c r="C804" s="38">
        <f>Asset25</f>
        <v>0</v>
      </c>
      <c r="D804" s="20"/>
      <c r="E804" s="20"/>
      <c r="F804" s="35"/>
      <c r="G804" s="163">
        <f t="shared" ref="G804:AL804" si="154">SUM(G792:G803)</f>
        <v>0</v>
      </c>
      <c r="H804" s="163">
        <f t="shared" si="154"/>
        <v>0</v>
      </c>
      <c r="I804" s="163">
        <f t="shared" si="154"/>
        <v>0</v>
      </c>
      <c r="J804" s="163">
        <f t="shared" si="154"/>
        <v>0</v>
      </c>
      <c r="K804" s="163">
        <f t="shared" si="154"/>
        <v>0</v>
      </c>
      <c r="L804" s="163">
        <f t="shared" si="154"/>
        <v>0</v>
      </c>
      <c r="M804" s="163">
        <f t="shared" si="154"/>
        <v>0</v>
      </c>
      <c r="N804" s="163">
        <f t="shared" si="154"/>
        <v>0</v>
      </c>
      <c r="O804" s="163">
        <f t="shared" si="154"/>
        <v>0</v>
      </c>
      <c r="P804" s="163">
        <f t="shared" si="154"/>
        <v>0</v>
      </c>
      <c r="Q804" s="163">
        <f t="shared" si="154"/>
        <v>0</v>
      </c>
      <c r="R804" s="163">
        <f t="shared" si="154"/>
        <v>0</v>
      </c>
      <c r="S804" s="163">
        <f t="shared" si="154"/>
        <v>0</v>
      </c>
      <c r="T804" s="163">
        <f t="shared" si="154"/>
        <v>0</v>
      </c>
      <c r="U804" s="163">
        <f t="shared" si="154"/>
        <v>0</v>
      </c>
      <c r="V804" s="163">
        <f t="shared" si="154"/>
        <v>0</v>
      </c>
      <c r="W804" s="163">
        <f t="shared" si="154"/>
        <v>0</v>
      </c>
      <c r="X804" s="163">
        <f t="shared" si="154"/>
        <v>0</v>
      </c>
      <c r="Y804" s="163">
        <f t="shared" si="154"/>
        <v>0</v>
      </c>
      <c r="Z804" s="163">
        <f t="shared" si="154"/>
        <v>0</v>
      </c>
      <c r="AA804" s="163">
        <f t="shared" si="154"/>
        <v>0</v>
      </c>
      <c r="AB804" s="163">
        <f t="shared" si="154"/>
        <v>0</v>
      </c>
      <c r="AC804" s="163">
        <f t="shared" si="154"/>
        <v>0</v>
      </c>
      <c r="AD804" s="163">
        <f t="shared" si="154"/>
        <v>0</v>
      </c>
      <c r="AE804" s="163">
        <f t="shared" si="154"/>
        <v>0</v>
      </c>
      <c r="AF804" s="163">
        <f t="shared" si="154"/>
        <v>0</v>
      </c>
      <c r="AG804" s="163">
        <f t="shared" si="154"/>
        <v>0</v>
      </c>
      <c r="AH804" s="163">
        <f t="shared" si="154"/>
        <v>0</v>
      </c>
      <c r="AI804" s="163">
        <f t="shared" si="154"/>
        <v>0</v>
      </c>
      <c r="AJ804" s="163">
        <f t="shared" si="154"/>
        <v>0</v>
      </c>
      <c r="AK804" s="163">
        <f t="shared" si="154"/>
        <v>0</v>
      </c>
      <c r="AL804" s="163">
        <f t="shared" si="154"/>
        <v>0</v>
      </c>
      <c r="AM804" s="163">
        <f t="shared" ref="AM804:BI804" si="155">SUM(AM792:AM803)</f>
        <v>0</v>
      </c>
      <c r="AN804" s="163">
        <f t="shared" si="155"/>
        <v>0</v>
      </c>
      <c r="AO804" s="163">
        <f t="shared" si="155"/>
        <v>0</v>
      </c>
      <c r="AP804" s="163">
        <f t="shared" si="155"/>
        <v>0</v>
      </c>
      <c r="AQ804" s="163">
        <f t="shared" si="155"/>
        <v>0</v>
      </c>
      <c r="AR804" s="163">
        <f t="shared" si="155"/>
        <v>0</v>
      </c>
      <c r="AS804" s="163">
        <f t="shared" si="155"/>
        <v>0</v>
      </c>
      <c r="AT804" s="163">
        <f t="shared" si="155"/>
        <v>0</v>
      </c>
      <c r="AU804" s="163">
        <f t="shared" si="155"/>
        <v>0</v>
      </c>
      <c r="AV804" s="163">
        <f t="shared" si="155"/>
        <v>0</v>
      </c>
      <c r="AW804" s="163">
        <f t="shared" si="155"/>
        <v>0</v>
      </c>
      <c r="AX804" s="163">
        <f t="shared" si="155"/>
        <v>0</v>
      </c>
      <c r="AY804" s="163">
        <f t="shared" si="155"/>
        <v>0</v>
      </c>
      <c r="AZ804" s="163">
        <f t="shared" si="155"/>
        <v>0</v>
      </c>
      <c r="BA804" s="163">
        <f t="shared" si="155"/>
        <v>0</v>
      </c>
      <c r="BB804" s="163">
        <f t="shared" si="155"/>
        <v>0</v>
      </c>
      <c r="BC804" s="163">
        <f t="shared" si="155"/>
        <v>0</v>
      </c>
      <c r="BD804" s="163">
        <f t="shared" si="155"/>
        <v>0</v>
      </c>
      <c r="BE804" s="163">
        <f t="shared" si="155"/>
        <v>0</v>
      </c>
      <c r="BF804" s="163">
        <f t="shared" si="155"/>
        <v>0</v>
      </c>
      <c r="BG804" s="163">
        <f t="shared" si="155"/>
        <v>0</v>
      </c>
      <c r="BH804" s="163">
        <f t="shared" si="155"/>
        <v>0</v>
      </c>
      <c r="BI804" s="163">
        <f t="shared" si="155"/>
        <v>0</v>
      </c>
      <c r="BJ804" s="20"/>
      <c r="BK804" s="20"/>
      <c r="BL804"/>
      <c r="BM804"/>
      <c r="BN804"/>
      <c r="BO804"/>
      <c r="BP804"/>
      <c r="BQ804"/>
      <c r="BR804"/>
      <c r="BS804"/>
      <c r="BT804"/>
      <c r="BU804"/>
      <c r="BV804"/>
      <c r="BW804"/>
      <c r="BX804"/>
      <c r="BY804"/>
      <c r="BZ804"/>
      <c r="CA804"/>
      <c r="CB804"/>
      <c r="CC804"/>
      <c r="CD804"/>
      <c r="CE804"/>
      <c r="CF804"/>
      <c r="CG804"/>
      <c r="CH804"/>
      <c r="CI804"/>
      <c r="CJ804"/>
      <c r="CK804"/>
      <c r="CL804"/>
      <c r="CM804"/>
      <c r="CN804"/>
      <c r="CO804"/>
      <c r="CP804"/>
      <c r="CQ804"/>
      <c r="CR804"/>
      <c r="CS804"/>
      <c r="CT804"/>
      <c r="CU804"/>
      <c r="CV804"/>
      <c r="CW804"/>
      <c r="CX804"/>
      <c r="CY804"/>
      <c r="CZ804"/>
      <c r="DA804"/>
      <c r="DB804"/>
      <c r="DC804"/>
      <c r="DD804"/>
      <c r="DE804"/>
      <c r="DF804"/>
      <c r="DG804"/>
      <c r="DH804"/>
      <c r="DI804"/>
      <c r="DJ804"/>
      <c r="DK804"/>
      <c r="DL804"/>
      <c r="DM804"/>
      <c r="DN804"/>
      <c r="DO804"/>
      <c r="DP804"/>
      <c r="DQ804"/>
      <c r="DR804"/>
      <c r="DS804"/>
      <c r="DT804"/>
      <c r="DU804"/>
      <c r="DV804"/>
      <c r="DW804"/>
      <c r="DX804"/>
      <c r="DY804"/>
      <c r="DZ804"/>
      <c r="EA804"/>
      <c r="EB804"/>
      <c r="EC804"/>
      <c r="ED804"/>
      <c r="EE804"/>
      <c r="EF804"/>
      <c r="EG804"/>
      <c r="EH804"/>
      <c r="EI804"/>
      <c r="EJ804"/>
      <c r="EK804"/>
      <c r="EL804"/>
      <c r="EM804"/>
      <c r="EN804"/>
      <c r="EO804"/>
      <c r="EP804"/>
      <c r="EQ804"/>
      <c r="ER804"/>
      <c r="ES804"/>
      <c r="ET804"/>
      <c r="EU804"/>
      <c r="EV804"/>
      <c r="EW804"/>
      <c r="EX804"/>
      <c r="EY804"/>
      <c r="EZ804"/>
      <c r="FA804"/>
      <c r="FB804"/>
      <c r="FC804"/>
      <c r="FD804"/>
      <c r="FE804"/>
      <c r="FF804"/>
      <c r="FG804"/>
      <c r="FH804"/>
      <c r="FI804"/>
      <c r="FJ804"/>
      <c r="FK804"/>
      <c r="FL804"/>
      <c r="FM804"/>
      <c r="FN804"/>
      <c r="FO804"/>
      <c r="FP804"/>
      <c r="FQ804"/>
      <c r="FR804"/>
      <c r="FS804"/>
      <c r="FT804"/>
      <c r="FU804"/>
      <c r="FV804"/>
      <c r="FW804"/>
      <c r="FX804"/>
      <c r="FY804"/>
      <c r="FZ804"/>
      <c r="GA804"/>
      <c r="GB804"/>
      <c r="GC804"/>
      <c r="GD804"/>
      <c r="GE804"/>
      <c r="GF804"/>
      <c r="GG804"/>
      <c r="GH804"/>
      <c r="GI804"/>
      <c r="GJ804"/>
      <c r="GK804"/>
      <c r="GL804"/>
      <c r="GM804"/>
      <c r="GN804"/>
      <c r="GO804"/>
      <c r="GP804"/>
      <c r="GQ804"/>
      <c r="GR804"/>
      <c r="GS804"/>
      <c r="GT804"/>
      <c r="GU804"/>
      <c r="GV804"/>
      <c r="GW804"/>
      <c r="GX804"/>
      <c r="GY804"/>
      <c r="GZ804"/>
      <c r="HA804"/>
      <c r="HB804"/>
      <c r="HC804"/>
      <c r="HD804"/>
      <c r="HE804"/>
      <c r="HF804"/>
      <c r="HG804"/>
      <c r="HH804"/>
      <c r="HI804"/>
      <c r="HJ804"/>
      <c r="HK804"/>
      <c r="HL804"/>
      <c r="HM804"/>
      <c r="HN804"/>
      <c r="HO804"/>
      <c r="HP804"/>
      <c r="HQ804"/>
      <c r="HR804"/>
      <c r="HS804"/>
      <c r="HT804"/>
      <c r="HU804"/>
      <c r="HV804"/>
      <c r="HW804"/>
      <c r="HX804"/>
      <c r="HY804"/>
      <c r="HZ804"/>
      <c r="IA804"/>
      <c r="IB804"/>
      <c r="IC804"/>
      <c r="ID804"/>
      <c r="IE804"/>
      <c r="IF804"/>
      <c r="IG804"/>
      <c r="IH804"/>
      <c r="II804"/>
      <c r="IJ804"/>
      <c r="IK804"/>
      <c r="IL804"/>
      <c r="IM804"/>
      <c r="IN804"/>
      <c r="IO804"/>
      <c r="IP804"/>
      <c r="IQ804"/>
      <c r="IR804"/>
      <c r="IS804"/>
      <c r="IT804"/>
      <c r="IU804"/>
      <c r="IV804"/>
    </row>
    <row r="805" spans="1:256" s="5" customFormat="1" hidden="1" outlineLevel="2">
      <c r="A805" s="20"/>
      <c r="B805" s="130">
        <f>C817</f>
        <v>0</v>
      </c>
      <c r="C805" s="46"/>
      <c r="D805" s="47" t="s">
        <v>72</v>
      </c>
      <c r="E805" s="46"/>
      <c r="F805" s="48"/>
      <c r="G805" s="167">
        <f>IF(G$3&gt;A26taxremlife,A26taxvalue-SUM($F805:F805),IF(A26taxremlife="N/A","n/a",A26taxvalue/A26taxremlife))</f>
        <v>0</v>
      </c>
      <c r="H805" s="167">
        <f>IF(H$3&gt;A26taxremlife,A26taxvalue-SUM($F805:G805),IF(A26taxremlife="N/A","n/a",A26taxvalue/A26taxremlife))</f>
        <v>0</v>
      </c>
      <c r="I805" s="167">
        <f>IF(I$3&gt;A26taxremlife,A26taxvalue-SUM($F805:H805),IF(A26taxremlife="N/A","n/a",A26taxvalue/A26taxremlife))</f>
        <v>0</v>
      </c>
      <c r="J805" s="167">
        <f>IF(J$3&gt;A26taxremlife,A26taxvalue-SUM($F805:I805),IF(A26taxremlife="N/A","n/a",A26taxvalue/A26taxremlife))</f>
        <v>0</v>
      </c>
      <c r="K805" s="167">
        <f>IF(K$3&gt;A26taxremlife,A26taxvalue-SUM($F805:J805),IF(A26taxremlife="N/A","n/a",A26taxvalue/A26taxremlife))</f>
        <v>0</v>
      </c>
      <c r="L805" s="167">
        <f>IF(L$3&gt;A26taxremlife,A26taxvalue-SUM($F805:K805),IF(A26taxremlife="N/A","n/a",A26taxvalue/A26taxremlife))</f>
        <v>0</v>
      </c>
      <c r="M805" s="167">
        <f>IF(M$3&gt;A26taxremlife,A26taxvalue-SUM($F805:L805),IF(A26taxremlife="N/A","n/a",A26taxvalue/A26taxremlife))</f>
        <v>0</v>
      </c>
      <c r="N805" s="167">
        <f>IF(N$3&gt;A26taxremlife,A26taxvalue-SUM($F805:M805),IF(A26taxremlife="N/A","n/a",A26taxvalue/A26taxremlife))</f>
        <v>0</v>
      </c>
      <c r="O805" s="167">
        <f>IF(O$3&gt;A26taxremlife,A26taxvalue-SUM($F805:N805),IF(A26taxremlife="N/A","n/a",A26taxvalue/A26taxremlife))</f>
        <v>0</v>
      </c>
      <c r="P805" s="167">
        <f>IF(P$3&gt;A26taxremlife,A26taxvalue-SUM($F805:O805),IF(A26taxremlife="N/A","n/a",A26taxvalue/A26taxremlife))</f>
        <v>0</v>
      </c>
      <c r="Q805" s="167">
        <f>IF(Q$3&gt;A26taxremlife,A26taxvalue-SUM($F805:P805),IF(A26taxremlife="N/A","n/a",A26taxvalue/A26taxremlife))</f>
        <v>0</v>
      </c>
      <c r="R805" s="167">
        <f>IF(R$3&gt;A26taxremlife,A26taxvalue-SUM($F805:Q805),IF(A26taxremlife="N/A","n/a",A26taxvalue/A26taxremlife))</f>
        <v>0</v>
      </c>
      <c r="S805" s="167">
        <f>IF(S$3&gt;A26taxremlife,A26taxvalue-SUM($F805:R805),IF(A26taxremlife="N/A","n/a",A26taxvalue/A26taxremlife))</f>
        <v>0</v>
      </c>
      <c r="T805" s="167">
        <f>IF(T$3&gt;A26taxremlife,A26taxvalue-SUM($F805:S805),IF(A26taxremlife="N/A","n/a",A26taxvalue/A26taxremlife))</f>
        <v>0</v>
      </c>
      <c r="U805" s="167">
        <f>IF(U$3&gt;A26taxremlife,A26taxvalue-SUM($F805:T805),IF(A26taxremlife="N/A","n/a",A26taxvalue/A26taxremlife))</f>
        <v>0</v>
      </c>
      <c r="V805" s="167">
        <f>IF(V$3&gt;A26taxremlife,A26taxvalue-SUM($F805:U805),IF(A26taxremlife="N/A","n/a",A26taxvalue/A26taxremlife))</f>
        <v>0</v>
      </c>
      <c r="W805" s="167">
        <f>IF(W$3&gt;A26taxremlife,A26taxvalue-SUM($F805:V805),IF(A26taxremlife="N/A","n/a",A26taxvalue/A26taxremlife))</f>
        <v>0</v>
      </c>
      <c r="X805" s="167">
        <f>IF(X$3&gt;A26taxremlife,A26taxvalue-SUM($F805:W805),IF(A26taxremlife="N/A","n/a",A26taxvalue/A26taxremlife))</f>
        <v>0</v>
      </c>
      <c r="Y805" s="167">
        <f>IF(Y$3&gt;A26taxremlife,A26taxvalue-SUM($F805:X805),IF(A26taxremlife="N/A","n/a",A26taxvalue/A26taxremlife))</f>
        <v>0</v>
      </c>
      <c r="Z805" s="167">
        <f>IF(Z$3&gt;A26taxremlife,A26taxvalue-SUM($F805:Y805),IF(A26taxremlife="N/A","n/a",A26taxvalue/A26taxremlife))</f>
        <v>0</v>
      </c>
      <c r="AA805" s="167">
        <f>IF(AA$3&gt;A26taxremlife,A26taxvalue-SUM($F805:Z805),IF(A26taxremlife="N/A","n/a",A26taxvalue/A26taxremlife))</f>
        <v>0</v>
      </c>
      <c r="AB805" s="167">
        <f>IF(AB$3&gt;A26taxremlife,A26taxvalue-SUM($F805:AA805),IF(A26taxremlife="N/A","n/a",A26taxvalue/A26taxremlife))</f>
        <v>0</v>
      </c>
      <c r="AC805" s="167">
        <f>IF(AC$3&gt;A26taxremlife,A26taxvalue-SUM($F805:AB805),IF(A26taxremlife="N/A","n/a",A26taxvalue/A26taxremlife))</f>
        <v>0</v>
      </c>
      <c r="AD805" s="167">
        <f>IF(AD$3&gt;A26taxremlife,A26taxvalue-SUM($F805:AC805),IF(A26taxremlife="N/A","n/a",A26taxvalue/A26taxremlife))</f>
        <v>0</v>
      </c>
      <c r="AE805" s="167">
        <f>IF(AE$3&gt;A26taxremlife,A26taxvalue-SUM($F805:AD805),IF(A26taxremlife="N/A","n/a",A26taxvalue/A26taxremlife))</f>
        <v>0</v>
      </c>
      <c r="AF805" s="167">
        <f>IF(AF$3&gt;A26taxremlife,A26taxvalue-SUM($F805:AE805),IF(A26taxremlife="N/A","n/a",A26taxvalue/A26taxremlife))</f>
        <v>0</v>
      </c>
      <c r="AG805" s="167">
        <f>IF(AG$3&gt;A26taxremlife,A26taxvalue-SUM($F805:AF805),IF(A26taxremlife="N/A","n/a",A26taxvalue/A26taxremlife))</f>
        <v>0</v>
      </c>
      <c r="AH805" s="167">
        <f>IF(AH$3&gt;A26taxremlife,A26taxvalue-SUM($F805:AG805),IF(A26taxremlife="N/A","n/a",A26taxvalue/A26taxremlife))</f>
        <v>0</v>
      </c>
      <c r="AI805" s="167">
        <f>IF(AI$3&gt;A26taxremlife,A26taxvalue-SUM($F805:AH805),IF(A26taxremlife="N/A","n/a",A26taxvalue/A26taxremlife))</f>
        <v>0</v>
      </c>
      <c r="AJ805" s="167">
        <f>IF(AJ$3&gt;A26taxremlife,A26taxvalue-SUM($F805:AI805),IF(A26taxremlife="N/A","n/a",A26taxvalue/A26taxremlife))</f>
        <v>0</v>
      </c>
      <c r="AK805" s="167">
        <f>IF(AK$3&gt;A26taxremlife,A26taxvalue-SUM($F805:AJ805),IF(A26taxremlife="N/A","n/a",A26taxvalue/A26taxremlife))</f>
        <v>0</v>
      </c>
      <c r="AL805" s="167">
        <f>IF(AL$3&gt;A26taxremlife,A26taxvalue-SUM($F805:AK805),IF(A26taxremlife="N/A","n/a",A26taxvalue/A26taxremlife))</f>
        <v>0</v>
      </c>
      <c r="AM805" s="167">
        <f>IF(AM$3&gt;A26taxremlife,A26taxvalue-SUM($F805:AL805),IF(A26taxremlife="N/A","n/a",A26taxvalue/A26taxremlife))</f>
        <v>0</v>
      </c>
      <c r="AN805" s="167">
        <f>IF(AN$3&gt;A26taxremlife,A26taxvalue-SUM($F805:AM805),IF(A26taxremlife="N/A","n/a",A26taxvalue/A26taxremlife))</f>
        <v>0</v>
      </c>
      <c r="AO805" s="167">
        <f>IF(AO$3&gt;A26taxremlife,A26taxvalue-SUM($F805:AN805),IF(A26taxremlife="N/A","n/a",A26taxvalue/A26taxremlife))</f>
        <v>0</v>
      </c>
      <c r="AP805" s="167">
        <f>IF(AP$3&gt;A26taxremlife,A26taxvalue-SUM($F805:AO805),IF(A26taxremlife="N/A","n/a",A26taxvalue/A26taxremlife))</f>
        <v>0</v>
      </c>
      <c r="AQ805" s="167">
        <f>IF(AQ$3&gt;A26taxremlife,A26taxvalue-SUM($F805:AP805),IF(A26taxremlife="N/A","n/a",A26taxvalue/A26taxremlife))</f>
        <v>0</v>
      </c>
      <c r="AR805" s="167">
        <f>IF(AR$3&gt;A26taxremlife,A26taxvalue-SUM($F805:AQ805),IF(A26taxremlife="N/A","n/a",A26taxvalue/A26taxremlife))</f>
        <v>0</v>
      </c>
      <c r="AS805" s="167">
        <f>IF(AS$3&gt;A26taxremlife,A26taxvalue-SUM($F805:AR805),IF(A26taxremlife="N/A","n/a",A26taxvalue/A26taxremlife))</f>
        <v>0</v>
      </c>
      <c r="AT805" s="167">
        <f>IF(AT$3&gt;A26taxremlife,A26taxvalue-SUM($F805:AS805),IF(A26taxremlife="N/A","n/a",A26taxvalue/A26taxremlife))</f>
        <v>0</v>
      </c>
      <c r="AU805" s="167">
        <f>IF(AU$3&gt;A26taxremlife,A26taxvalue-SUM($F805:AT805),IF(A26taxremlife="N/A","n/a",A26taxvalue/A26taxremlife))</f>
        <v>0</v>
      </c>
      <c r="AV805" s="167">
        <f>IF(AV$3&gt;A26taxremlife,A26taxvalue-SUM($F805:AU805),IF(A26taxremlife="N/A","n/a",A26taxvalue/A26taxremlife))</f>
        <v>0</v>
      </c>
      <c r="AW805" s="167">
        <f>IF(AW$3&gt;A26taxremlife,A26taxvalue-SUM($F805:AV805),IF(A26taxremlife="N/A","n/a",A26taxvalue/A26taxremlife))</f>
        <v>0</v>
      </c>
      <c r="AX805" s="167">
        <f>IF(AX$3&gt;A26taxremlife,A26taxvalue-SUM($F805:AW805),IF(A26taxremlife="N/A","n/a",A26taxvalue/A26taxremlife))</f>
        <v>0</v>
      </c>
      <c r="AY805" s="167">
        <f>IF(AY$3&gt;A26taxremlife,A26taxvalue-SUM($F805:AX805),IF(A26taxremlife="N/A","n/a",A26taxvalue/A26taxremlife))</f>
        <v>0</v>
      </c>
      <c r="AZ805" s="167">
        <f>IF(AZ$3&gt;A26taxremlife,A26taxvalue-SUM($F805:AY805),IF(A26taxremlife="N/A","n/a",A26taxvalue/A26taxremlife))</f>
        <v>0</v>
      </c>
      <c r="BA805" s="167">
        <f>IF(BA$3&gt;A26taxremlife,A26taxvalue-SUM($F805:AZ805),IF(A26taxremlife="N/A","n/a",A26taxvalue/A26taxremlife))</f>
        <v>0</v>
      </c>
      <c r="BB805" s="167">
        <f>IF(BB$3&gt;A26taxremlife,A26taxvalue-SUM($F805:BA805),IF(A26taxremlife="N/A","n/a",A26taxvalue/A26taxremlife))</f>
        <v>0</v>
      </c>
      <c r="BC805" s="167">
        <f>IF(BC$3&gt;A26taxremlife,A26taxvalue-SUM($F805:BB805),IF(A26taxremlife="N/A","n/a",A26taxvalue/A26taxremlife))</f>
        <v>0</v>
      </c>
      <c r="BD805" s="167">
        <f>IF(BD$3&gt;A26taxremlife,A26taxvalue-SUM($F805:BC805),IF(A26taxremlife="N/A","n/a",A26taxvalue/A26taxremlife))</f>
        <v>0</v>
      </c>
      <c r="BE805" s="167">
        <f>IF(BE$3&gt;A26taxremlife,A26taxvalue-SUM($F805:BD805),IF(A26taxremlife="N/A","n/a",A26taxvalue/A26taxremlife))</f>
        <v>0</v>
      </c>
      <c r="BF805" s="167">
        <f>IF(BF$3&gt;A26taxremlife,A26taxvalue-SUM($F805:BE805),IF(A26taxremlife="N/A","n/a",A26taxvalue/A26taxremlife))</f>
        <v>0</v>
      </c>
      <c r="BG805" s="167">
        <f>IF(BG$3&gt;A26taxremlife,A26taxvalue-SUM($F805:BF805),IF(A26taxremlife="N/A","n/a",A26taxvalue/A26taxremlife))</f>
        <v>0</v>
      </c>
      <c r="BH805" s="167">
        <f>IF(BH$3&gt;A26taxremlife,A26taxvalue-SUM($F805:BG805),IF(A26taxremlife="N/A","n/a",A26taxvalue/A26taxremlife))</f>
        <v>0</v>
      </c>
      <c r="BI805" s="167">
        <f>IF(BI$3&gt;A26taxremlife,A26taxvalue-SUM($F805:BH805),IF(A26taxremlife="N/A","n/a",A26taxvalue/A26taxremlife))</f>
        <v>0</v>
      </c>
      <c r="BJ805" s="20"/>
      <c r="BK805" s="20"/>
      <c r="BL805"/>
      <c r="BM805"/>
      <c r="BN805"/>
      <c r="BO805"/>
      <c r="BP805"/>
      <c r="BQ805"/>
      <c r="BR805"/>
      <c r="BS805"/>
      <c r="BT805"/>
      <c r="BU805"/>
      <c r="BV805"/>
      <c r="BW805"/>
      <c r="BX805"/>
      <c r="BY805"/>
      <c r="BZ805"/>
      <c r="CA805"/>
      <c r="CB805"/>
      <c r="CC805"/>
      <c r="CD805"/>
      <c r="CE805"/>
      <c r="CF805"/>
      <c r="CG805"/>
      <c r="CH805"/>
      <c r="CI805"/>
      <c r="CJ805"/>
      <c r="CK805"/>
      <c r="CL805"/>
      <c r="CM805"/>
      <c r="CN805"/>
      <c r="CO805"/>
      <c r="CP805"/>
      <c r="CQ805"/>
      <c r="CR805"/>
      <c r="CS805"/>
      <c r="CT805"/>
      <c r="CU805"/>
      <c r="CV805"/>
      <c r="CW805"/>
      <c r="CX805"/>
      <c r="CY805"/>
      <c r="CZ805"/>
      <c r="DA805"/>
      <c r="DB805"/>
      <c r="DC805"/>
      <c r="DD805"/>
      <c r="DE805"/>
      <c r="DF805"/>
      <c r="DG805"/>
      <c r="DH805"/>
      <c r="DI805"/>
      <c r="DJ805"/>
      <c r="DK805"/>
      <c r="DL805"/>
      <c r="DM805"/>
      <c r="DN805"/>
      <c r="DO805"/>
      <c r="DP805"/>
      <c r="DQ805"/>
      <c r="DR805"/>
      <c r="DS805"/>
      <c r="DT805"/>
      <c r="DU805"/>
      <c r="DV805"/>
      <c r="DW805"/>
      <c r="DX805"/>
      <c r="DY805"/>
      <c r="DZ805"/>
      <c r="EA805"/>
      <c r="EB805"/>
      <c r="EC805"/>
      <c r="ED805"/>
      <c r="EE805"/>
      <c r="EF805"/>
      <c r="EG805"/>
      <c r="EH805"/>
      <c r="EI805"/>
      <c r="EJ805"/>
      <c r="EK805"/>
      <c r="EL805"/>
      <c r="EM805"/>
      <c r="EN805"/>
      <c r="EO805"/>
      <c r="EP805"/>
      <c r="EQ805"/>
      <c r="ER805"/>
      <c r="ES805"/>
      <c r="ET805"/>
      <c r="EU805"/>
      <c r="EV805"/>
      <c r="EW805"/>
      <c r="EX805"/>
      <c r="EY805"/>
      <c r="EZ805"/>
      <c r="FA805"/>
      <c r="FB805"/>
      <c r="FC805"/>
      <c r="FD805"/>
      <c r="FE805"/>
      <c r="FF805"/>
      <c r="FG805"/>
      <c r="FH805"/>
      <c r="FI805"/>
      <c r="FJ805"/>
      <c r="FK805"/>
      <c r="FL805"/>
      <c r="FM805"/>
      <c r="FN805"/>
      <c r="FO805"/>
      <c r="FP805"/>
      <c r="FQ805"/>
      <c r="FR805"/>
      <c r="FS805"/>
      <c r="FT805"/>
      <c r="FU805"/>
      <c r="FV805"/>
      <c r="FW805"/>
      <c r="FX805"/>
      <c r="FY805"/>
      <c r="FZ805"/>
      <c r="GA805"/>
      <c r="GB805"/>
      <c r="GC805"/>
      <c r="GD805"/>
      <c r="GE805"/>
      <c r="GF805"/>
      <c r="GG805"/>
      <c r="GH805"/>
      <c r="GI805"/>
      <c r="GJ805"/>
      <c r="GK805"/>
      <c r="GL805"/>
      <c r="GM805"/>
      <c r="GN805"/>
      <c r="GO805"/>
      <c r="GP805"/>
      <c r="GQ805"/>
      <c r="GR805"/>
      <c r="GS805"/>
      <c r="GT805"/>
      <c r="GU805"/>
      <c r="GV805"/>
      <c r="GW805"/>
      <c r="GX805"/>
      <c r="GY805"/>
      <c r="GZ805"/>
      <c r="HA805"/>
      <c r="HB805"/>
      <c r="HC805"/>
      <c r="HD805"/>
      <c r="HE805"/>
      <c r="HF805"/>
      <c r="HG805"/>
      <c r="HH805"/>
      <c r="HI805"/>
      <c r="HJ805"/>
      <c r="HK805"/>
      <c r="HL805"/>
      <c r="HM805"/>
      <c r="HN805"/>
      <c r="HO805"/>
      <c r="HP805"/>
      <c r="HQ805"/>
      <c r="HR805"/>
      <c r="HS805"/>
      <c r="HT805"/>
      <c r="HU805"/>
      <c r="HV805"/>
      <c r="HW805"/>
      <c r="HX805"/>
      <c r="HY805"/>
      <c r="HZ805"/>
      <c r="IA805"/>
      <c r="IB805"/>
      <c r="IC805"/>
      <c r="ID805"/>
      <c r="IE805"/>
      <c r="IF805"/>
      <c r="IG805"/>
      <c r="IH805"/>
      <c r="II805"/>
      <c r="IJ805"/>
      <c r="IK805"/>
      <c r="IL805"/>
      <c r="IM805"/>
      <c r="IN805"/>
      <c r="IO805"/>
      <c r="IP805"/>
      <c r="IQ805"/>
      <c r="IR805"/>
      <c r="IS805"/>
      <c r="IT805"/>
      <c r="IU805"/>
      <c r="IV805"/>
    </row>
    <row r="806" spans="1:256" s="5" customFormat="1" hidden="1" outlineLevel="2">
      <c r="A806" s="20"/>
      <c r="B806" s="20"/>
      <c r="C806" s="38"/>
      <c r="D806" s="641" t="s">
        <v>71</v>
      </c>
      <c r="E806" s="287">
        <v>0</v>
      </c>
      <c r="F806" s="40"/>
      <c r="G806" s="168"/>
      <c r="H806" s="168"/>
      <c r="I806" s="168"/>
      <c r="J806" s="168"/>
      <c r="K806" s="168"/>
      <c r="L806" s="168"/>
      <c r="M806" s="168"/>
      <c r="N806" s="168"/>
      <c r="O806" s="168"/>
      <c r="P806" s="168"/>
      <c r="Q806" s="168"/>
      <c r="R806" s="168"/>
      <c r="S806" s="168"/>
      <c r="T806" s="168"/>
      <c r="U806" s="168"/>
      <c r="V806" s="168"/>
      <c r="W806" s="168"/>
      <c r="X806" s="168"/>
      <c r="Y806" s="168"/>
      <c r="Z806" s="168"/>
      <c r="AA806" s="168"/>
      <c r="AB806" s="168"/>
      <c r="AC806" s="168"/>
      <c r="AD806" s="168"/>
      <c r="AE806" s="168"/>
      <c r="AF806" s="168"/>
      <c r="AG806" s="168"/>
      <c r="AH806" s="168"/>
      <c r="AI806" s="168"/>
      <c r="AJ806" s="168"/>
      <c r="AK806" s="168"/>
      <c r="AL806" s="168"/>
      <c r="AM806" s="168"/>
      <c r="AN806" s="168"/>
      <c r="AO806" s="168"/>
      <c r="AP806" s="168"/>
      <c r="AQ806" s="168"/>
      <c r="AR806" s="168"/>
      <c r="AS806" s="168"/>
      <c r="AT806" s="168"/>
      <c r="AU806" s="168"/>
      <c r="AV806" s="168"/>
      <c r="AW806" s="168"/>
      <c r="AX806" s="168"/>
      <c r="AY806" s="168"/>
      <c r="AZ806" s="168"/>
      <c r="BA806" s="168"/>
      <c r="BB806" s="168"/>
      <c r="BC806" s="168"/>
      <c r="BD806" s="168"/>
      <c r="BE806" s="168"/>
      <c r="BF806" s="168"/>
      <c r="BG806" s="168"/>
      <c r="BH806" s="168"/>
      <c r="BI806" s="168"/>
      <c r="BJ806" s="20"/>
      <c r="BK806" s="20"/>
      <c r="BL806"/>
      <c r="BM806"/>
      <c r="BN806"/>
      <c r="BO806"/>
      <c r="BP806"/>
      <c r="BQ806"/>
      <c r="BR806"/>
      <c r="BS806"/>
      <c r="BT806"/>
      <c r="BU806"/>
      <c r="BV806"/>
      <c r="BW806"/>
      <c r="BX806"/>
      <c r="BY806"/>
      <c r="BZ806"/>
      <c r="CA806"/>
      <c r="CB806"/>
      <c r="CC806"/>
      <c r="CD806"/>
      <c r="CE806"/>
      <c r="CF806"/>
      <c r="CG806"/>
      <c r="CH806"/>
      <c r="CI806"/>
      <c r="CJ806"/>
      <c r="CK806"/>
      <c r="CL806"/>
      <c r="CM806"/>
      <c r="CN806"/>
      <c r="CO806"/>
      <c r="CP806"/>
      <c r="CQ806"/>
      <c r="CR806"/>
      <c r="CS806"/>
      <c r="CT806"/>
      <c r="CU806"/>
      <c r="CV806"/>
      <c r="CW806"/>
      <c r="CX806"/>
      <c r="CY806"/>
      <c r="CZ806"/>
      <c r="DA806"/>
      <c r="DB806"/>
      <c r="DC806"/>
      <c r="DD806"/>
      <c r="DE806"/>
      <c r="DF806"/>
      <c r="DG806"/>
      <c r="DH806"/>
      <c r="DI806"/>
      <c r="DJ806"/>
      <c r="DK806"/>
      <c r="DL806"/>
      <c r="DM806"/>
      <c r="DN806"/>
      <c r="DO806"/>
      <c r="DP806"/>
      <c r="DQ806"/>
      <c r="DR806"/>
      <c r="DS806"/>
      <c r="DT806"/>
      <c r="DU806"/>
      <c r="DV806"/>
      <c r="DW806"/>
      <c r="DX806"/>
      <c r="DY806"/>
      <c r="DZ806"/>
      <c r="EA806"/>
      <c r="EB806"/>
      <c r="EC806"/>
      <c r="ED806"/>
      <c r="EE806"/>
      <c r="EF806"/>
      <c r="EG806"/>
      <c r="EH806"/>
      <c r="EI806"/>
      <c r="EJ806"/>
      <c r="EK806"/>
      <c r="EL806"/>
      <c r="EM806"/>
      <c r="EN806"/>
      <c r="EO806"/>
      <c r="EP806"/>
      <c r="EQ806"/>
      <c r="ER806"/>
      <c r="ES806"/>
      <c r="ET806"/>
      <c r="EU806"/>
      <c r="EV806"/>
      <c r="EW806"/>
      <c r="EX806"/>
      <c r="EY806"/>
      <c r="EZ806"/>
      <c r="FA806"/>
      <c r="FB806"/>
      <c r="FC806"/>
      <c r="FD806"/>
      <c r="FE806"/>
      <c r="FF806"/>
      <c r="FG806"/>
      <c r="FH806"/>
      <c r="FI806"/>
      <c r="FJ806"/>
      <c r="FK806"/>
      <c r="FL806"/>
      <c r="FM806"/>
      <c r="FN806"/>
      <c r="FO806"/>
      <c r="FP806"/>
      <c r="FQ806"/>
      <c r="FR806"/>
      <c r="FS806"/>
      <c r="FT806"/>
      <c r="FU806"/>
      <c r="FV806"/>
      <c r="FW806"/>
      <c r="FX806"/>
      <c r="FY806"/>
      <c r="FZ806"/>
      <c r="GA806"/>
      <c r="GB806"/>
      <c r="GC806"/>
      <c r="GD806"/>
      <c r="GE806"/>
      <c r="GF806"/>
      <c r="GG806"/>
      <c r="GH806"/>
      <c r="GI806"/>
      <c r="GJ806"/>
      <c r="GK806"/>
      <c r="GL806"/>
      <c r="GM806"/>
      <c r="GN806"/>
      <c r="GO806"/>
      <c r="GP806"/>
      <c r="GQ806"/>
      <c r="GR806"/>
      <c r="GS806"/>
      <c r="GT806"/>
      <c r="GU806"/>
      <c r="GV806"/>
      <c r="GW806"/>
      <c r="GX806"/>
      <c r="GY806"/>
      <c r="GZ806"/>
      <c r="HA806"/>
      <c r="HB806"/>
      <c r="HC806"/>
      <c r="HD806"/>
      <c r="HE806"/>
      <c r="HF806"/>
      <c r="HG806"/>
      <c r="HH806"/>
      <c r="HI806"/>
      <c r="HJ806"/>
      <c r="HK806"/>
      <c r="HL806"/>
      <c r="HM806"/>
      <c r="HN806"/>
      <c r="HO806"/>
      <c r="HP806"/>
      <c r="HQ806"/>
      <c r="HR806"/>
      <c r="HS806"/>
      <c r="HT806"/>
      <c r="HU806"/>
      <c r="HV806"/>
      <c r="HW806"/>
      <c r="HX806"/>
      <c r="HY806"/>
      <c r="HZ806"/>
      <c r="IA806"/>
      <c r="IB806"/>
      <c r="IC806"/>
      <c r="ID806"/>
      <c r="IE806"/>
      <c r="IF806"/>
      <c r="IG806"/>
      <c r="IH806"/>
      <c r="II806"/>
      <c r="IJ806"/>
      <c r="IK806"/>
      <c r="IL806"/>
      <c r="IM806"/>
      <c r="IN806"/>
      <c r="IO806"/>
      <c r="IP806"/>
      <c r="IQ806"/>
      <c r="IR806"/>
      <c r="IS806"/>
      <c r="IT806"/>
      <c r="IU806"/>
      <c r="IV806"/>
    </row>
    <row r="807" spans="1:256" s="5" customFormat="1" hidden="1" outlineLevel="2">
      <c r="A807" s="20"/>
      <c r="B807" s="20"/>
      <c r="C807" s="38"/>
      <c r="D807" s="641"/>
      <c r="E807" s="287">
        <v>1</v>
      </c>
      <c r="F807" s="40"/>
      <c r="G807" s="312"/>
      <c r="H807" s="168">
        <f>IF(A26taxstdlife="n/a","n/a",IF(H$3&gt;(A26taxstdlife+$E807),((Input!$G$168+Input!$G$134)*$G$7)-SUM($G807:G807),((Input!$G$168+Input!$G$134)*$G$7)/A26taxstdlife))</f>
        <v>0</v>
      </c>
      <c r="I807" s="168">
        <f>IF(A26taxstdlife="n/a","n/a",IF(I$3&gt;(A26taxstdlife+$E807),((Input!$G$168+Input!$G$134)*$G$7)-SUM($G807:H807),((Input!$G$168+Input!$G$134)*$G$7)/A26taxstdlife))</f>
        <v>0</v>
      </c>
      <c r="J807" s="168">
        <f>IF(A26taxstdlife="n/a","n/a",IF(J$3&gt;(A26taxstdlife+$E807),((Input!$G$168+Input!$G$134)*$G$7)-SUM($G807:I807),((Input!$G$168+Input!$G$134)*$G$7)/A26taxstdlife))</f>
        <v>0</v>
      </c>
      <c r="K807" s="168">
        <f>IF(A26taxstdlife="n/a","n/a",IF(K$3&gt;(A26taxstdlife+$E807),((Input!$G$168+Input!$G$134)*$G$7)-SUM($G807:J807),((Input!$G$168+Input!$G$134)*$G$7)/A26taxstdlife))</f>
        <v>0</v>
      </c>
      <c r="L807" s="168">
        <f>IF(A26taxstdlife="n/a","n/a",IF(L$3&gt;(A26taxstdlife+$E807),((Input!$G$168+Input!$G$134)*$G$7)-SUM($G807:K807),((Input!$G$168+Input!$G$134)*$G$7)/A26taxstdlife))</f>
        <v>0</v>
      </c>
      <c r="M807" s="168">
        <f>IF(A26taxstdlife="n/a","n/a",IF(M$3&gt;(A26taxstdlife+$E807),((Input!$G$168+Input!$G$134)*$G$7)-SUM($G807:L807),((Input!$G$168+Input!$G$134)*$G$7)/A26taxstdlife))</f>
        <v>0</v>
      </c>
      <c r="N807" s="168">
        <f>IF(A26taxstdlife="n/a","n/a",IF(N$3&gt;(A26taxstdlife+$E807),((Input!$G$168+Input!$G$134)*$G$7)-SUM($G807:M807),((Input!$G$168+Input!$G$134)*$G$7)/A26taxstdlife))</f>
        <v>0</v>
      </c>
      <c r="O807" s="168">
        <f>IF(A26taxstdlife="n/a","n/a",IF(O$3&gt;(A26taxstdlife+$E807),((Input!$G$168+Input!$G$134)*$G$7)-SUM($G807:N807),((Input!$G$168+Input!$G$134)*$G$7)/A26taxstdlife))</f>
        <v>0</v>
      </c>
      <c r="P807" s="168">
        <f>IF(A26taxstdlife="n/a","n/a",IF(P$3&gt;(A26taxstdlife+$E807),((Input!$G$168+Input!$G$134)*$G$7)-SUM($G807:O807),((Input!$G$168+Input!$G$134)*$G$7)/A26taxstdlife))</f>
        <v>0</v>
      </c>
      <c r="Q807" s="168">
        <f>IF(A26taxstdlife="n/a","n/a",IF(Q$3&gt;(A26taxstdlife+$E807),((Input!$G$168+Input!$G$134)*$G$7)-SUM($G807:P807),((Input!$G$168+Input!$G$134)*$G$7)/A26taxstdlife))</f>
        <v>0</v>
      </c>
      <c r="R807" s="168">
        <f>IF(A26taxstdlife="n/a","n/a",IF(R$3&gt;(A26taxstdlife+$E807),((Input!$G$168+Input!$G$134)*$G$7)-SUM($G807:Q807),((Input!$G$168+Input!$G$134)*$G$7)/A26taxstdlife))</f>
        <v>0</v>
      </c>
      <c r="S807" s="168">
        <f>IF(A26taxstdlife="n/a","n/a",IF(S$3&gt;(A26taxstdlife+$E807),((Input!$G$168+Input!$G$134)*$G$7)-SUM($G807:R807),((Input!$G$168+Input!$G$134)*$G$7)/A26taxstdlife))</f>
        <v>0</v>
      </c>
      <c r="T807" s="168">
        <f>IF(A26taxstdlife="n/a","n/a",IF(T$3&gt;(A26taxstdlife+$E807),((Input!$G$168+Input!$G$134)*$G$7)-SUM($G807:S807),((Input!$G$168+Input!$G$134)*$G$7)/A26taxstdlife))</f>
        <v>0</v>
      </c>
      <c r="U807" s="168">
        <f>IF(A26taxstdlife="n/a","n/a",IF(U$3&gt;(A26taxstdlife+$E807),((Input!$G$168+Input!$G$134)*$G$7)-SUM($G807:T807),((Input!$G$168+Input!$G$134)*$G$7)/A26taxstdlife))</f>
        <v>0</v>
      </c>
      <c r="V807" s="168">
        <f>IF(A26taxstdlife="n/a","n/a",IF(V$3&gt;(A26taxstdlife+$E807),((Input!$G$168+Input!$G$134)*$G$7)-SUM($G807:U807),((Input!$G$168+Input!$G$134)*$G$7)/A26taxstdlife))</f>
        <v>0</v>
      </c>
      <c r="W807" s="168">
        <f>IF(A26taxstdlife="n/a","n/a",IF(W$3&gt;(A26taxstdlife+$E807),((Input!$G$168+Input!$G$134)*$G$7)-SUM($G807:V807),((Input!$G$168+Input!$G$134)*$G$7)/A26taxstdlife))</f>
        <v>0</v>
      </c>
      <c r="X807" s="168">
        <f>IF(A26taxstdlife="n/a","n/a",IF(X$3&gt;(A26taxstdlife+$E807),((Input!$G$168+Input!$G$134)*$G$7)-SUM($G807:W807),((Input!$G$168+Input!$G$134)*$G$7)/A26taxstdlife))</f>
        <v>0</v>
      </c>
      <c r="Y807" s="168">
        <f>IF(A26taxstdlife="n/a","n/a",IF(Y$3&gt;(A26taxstdlife+$E807),((Input!$G$168+Input!$G$134)*$G$7)-SUM($G807:X807),((Input!$G$168+Input!$G$134)*$G$7)/A26taxstdlife))</f>
        <v>0</v>
      </c>
      <c r="Z807" s="168">
        <f>IF(A26taxstdlife="n/a","n/a",IF(Z$3&gt;(A26taxstdlife+$E807),((Input!$G$168+Input!$G$134)*$G$7)-SUM($G807:Y807),((Input!$G$168+Input!$G$134)*$G$7)/A26taxstdlife))</f>
        <v>0</v>
      </c>
      <c r="AA807" s="168">
        <f>IF(A26taxstdlife="n/a","n/a",IF(AA$3&gt;(A26taxstdlife+$E807),((Input!$G$168+Input!$G$134)*$G$7)-SUM($G807:Z807),((Input!$G$168+Input!$G$134)*$G$7)/A26taxstdlife))</f>
        <v>0</v>
      </c>
      <c r="AB807" s="168">
        <f>IF(A26taxstdlife="n/a","n/a",IF(AB$3&gt;(A26taxstdlife+$E807),((Input!$G$168+Input!$G$134)*$G$7)-SUM($G807:AA807),((Input!$G$168+Input!$G$134)*$G$7)/A26taxstdlife))</f>
        <v>0</v>
      </c>
      <c r="AC807" s="168">
        <f>IF(A26taxstdlife="n/a","n/a",IF(AC$3&gt;(A26taxstdlife+$E807),((Input!$G$168+Input!$G$134)*$G$7)-SUM($G807:AB807),((Input!$G$168+Input!$G$134)*$G$7)/A26taxstdlife))</f>
        <v>0</v>
      </c>
      <c r="AD807" s="168">
        <f>IF(A26taxstdlife="n/a","n/a",IF(AD$3&gt;(A26taxstdlife+$E807),((Input!$G$168+Input!$G$134)*$G$7)-SUM($G807:AC807),((Input!$G$168+Input!$G$134)*$G$7)/A26taxstdlife))</f>
        <v>0</v>
      </c>
      <c r="AE807" s="168">
        <f>IF(A26taxstdlife="n/a","n/a",IF(AE$3&gt;(A26taxstdlife+$E807),((Input!$G$168+Input!$G$134)*$G$7)-SUM($G807:AD807),((Input!$G$168+Input!$G$134)*$G$7)/A26taxstdlife))</f>
        <v>0</v>
      </c>
      <c r="AF807" s="168">
        <f>IF(A26taxstdlife="n/a","n/a",IF(AF$3&gt;(A26taxstdlife+$E807),((Input!$G$168+Input!$G$134)*$G$7)-SUM($G807:AE807),((Input!$G$168+Input!$G$134)*$G$7)/A26taxstdlife))</f>
        <v>0</v>
      </c>
      <c r="AG807" s="168">
        <f>IF(A26taxstdlife="n/a","n/a",IF(AG$3&gt;(A26taxstdlife+$E807),((Input!$G$168+Input!$G$134)*$G$7)-SUM($G807:AF807),((Input!$G$168+Input!$G$134)*$G$7)/A26taxstdlife))</f>
        <v>0</v>
      </c>
      <c r="AH807" s="168">
        <f>IF(A26taxstdlife="n/a","n/a",IF(AH$3&gt;(A26taxstdlife+$E807),((Input!$G$168+Input!$G$134)*$G$7)-SUM($G807:AG807),((Input!$G$168+Input!$G$134)*$G$7)/A26taxstdlife))</f>
        <v>0</v>
      </c>
      <c r="AI807" s="168">
        <f>IF(A26taxstdlife="n/a","n/a",IF(AI$3&gt;(A26taxstdlife+$E807),((Input!$G$168+Input!$G$134)*$G$7)-SUM($G807:AH807),((Input!$G$168+Input!$G$134)*$G$7)/A26taxstdlife))</f>
        <v>0</v>
      </c>
      <c r="AJ807" s="168">
        <f>IF(A26taxstdlife="n/a","n/a",IF(AJ$3&gt;(A26taxstdlife+$E807),((Input!$G$168+Input!$G$134)*$G$7)-SUM($G807:AI807),((Input!$G$168+Input!$G$134)*$G$7)/A26taxstdlife))</f>
        <v>0</v>
      </c>
      <c r="AK807" s="168">
        <f>IF(A26taxstdlife="n/a","n/a",IF(AK$3&gt;(A26taxstdlife+$E807),((Input!$G$168+Input!$G$134)*$G$7)-SUM($G807:AJ807),((Input!$G$168+Input!$G$134)*$G$7)/A26taxstdlife))</f>
        <v>0</v>
      </c>
      <c r="AL807" s="168">
        <f>IF(A26taxstdlife="n/a","n/a",IF(AL$3&gt;(A26taxstdlife+$E807),((Input!$G$168+Input!$G$134)*$G$7)-SUM($G807:AK807),((Input!$G$168+Input!$G$134)*$G$7)/A26taxstdlife))</f>
        <v>0</v>
      </c>
      <c r="AM807" s="168">
        <f>IF(A26taxstdlife="n/a","n/a",IF(AM$3&gt;(A26taxstdlife+$E807),((Input!$G$168+Input!$G$134)*$G$7)-SUM($G807:AL807),((Input!$G$168+Input!$G$134)*$G$7)/A26taxstdlife))</f>
        <v>0</v>
      </c>
      <c r="AN807" s="168">
        <f>IF(A26taxstdlife="n/a","n/a",IF(AN$3&gt;(A26taxstdlife+$E807),((Input!$G$168+Input!$G$134)*$G$7)-SUM($G807:AM807),((Input!$G$168+Input!$G$134)*$G$7)/A26taxstdlife))</f>
        <v>0</v>
      </c>
      <c r="AO807" s="168">
        <f>IF(A26taxstdlife="n/a","n/a",IF(AO$3&gt;(A26taxstdlife+$E807),((Input!$G$168+Input!$G$134)*$G$7)-SUM($G807:AN807),((Input!$G$168+Input!$G$134)*$G$7)/A26taxstdlife))</f>
        <v>0</v>
      </c>
      <c r="AP807" s="168">
        <f>IF(A26taxstdlife="n/a","n/a",IF(AP$3&gt;(A26taxstdlife+$E807),((Input!$G$168+Input!$G$134)*$G$7)-SUM($G807:AO807),((Input!$G$168+Input!$G$134)*$G$7)/A26taxstdlife))</f>
        <v>0</v>
      </c>
      <c r="AQ807" s="168">
        <f>IF(A26taxstdlife="n/a","n/a",IF(AQ$3&gt;(A26taxstdlife+$E807),((Input!$G$168+Input!$G$134)*$G$7)-SUM($G807:AP807),((Input!$G$168+Input!$G$134)*$G$7)/A26taxstdlife))</f>
        <v>0</v>
      </c>
      <c r="AR807" s="168">
        <f>IF(A26taxstdlife="n/a","n/a",IF(AR$3&gt;(A26taxstdlife+$E807),((Input!$G$168+Input!$G$134)*$G$7)-SUM($G807:AQ807),((Input!$G$168+Input!$G$134)*$G$7)/A26taxstdlife))</f>
        <v>0</v>
      </c>
      <c r="AS807" s="168">
        <f>IF(A26taxstdlife="n/a","n/a",IF(AS$3&gt;(A26taxstdlife+$E807),((Input!$G$168+Input!$G$134)*$G$7)-SUM($G807:AR807),((Input!$G$168+Input!$G$134)*$G$7)/A26taxstdlife))</f>
        <v>0</v>
      </c>
      <c r="AT807" s="168">
        <f>IF(A26taxstdlife="n/a","n/a",IF(AT$3&gt;(A26taxstdlife+$E807),((Input!$G$168+Input!$G$134)*$G$7)-SUM($G807:AS807),((Input!$G$168+Input!$G$134)*$G$7)/A26taxstdlife))</f>
        <v>0</v>
      </c>
      <c r="AU807" s="168">
        <f>IF(A26taxstdlife="n/a","n/a",IF(AU$3&gt;(A26taxstdlife+$E807),((Input!$G$168+Input!$G$134)*$G$7)-SUM($G807:AT807),((Input!$G$168+Input!$G$134)*$G$7)/A26taxstdlife))</f>
        <v>0</v>
      </c>
      <c r="AV807" s="168">
        <f>IF(A26taxstdlife="n/a","n/a",IF(AV$3&gt;(A26taxstdlife+$E807),((Input!$G$168+Input!$G$134)*$G$7)-SUM($G807:AU807),((Input!$G$168+Input!$G$134)*$G$7)/A26taxstdlife))</f>
        <v>0</v>
      </c>
      <c r="AW807" s="168">
        <f>IF(A26taxstdlife="n/a","n/a",IF(AW$3&gt;(A26taxstdlife+$E807),((Input!$G$168+Input!$G$134)*$G$7)-SUM($G807:AV807),((Input!$G$168+Input!$G$134)*$G$7)/A26taxstdlife))</f>
        <v>0</v>
      </c>
      <c r="AX807" s="168">
        <f>IF(A26taxstdlife="n/a","n/a",IF(AX$3&gt;(A26taxstdlife+$E807),((Input!$G$168+Input!$G$134)*$G$7)-SUM($G807:AW807),((Input!$G$168+Input!$G$134)*$G$7)/A26taxstdlife))</f>
        <v>0</v>
      </c>
      <c r="AY807" s="168">
        <f>IF(A26taxstdlife="n/a","n/a",IF(AY$3&gt;(A26taxstdlife+$E807),((Input!$G$168+Input!$G$134)*$G$7)-SUM($G807:AX807),((Input!$G$168+Input!$G$134)*$G$7)/A26taxstdlife))</f>
        <v>0</v>
      </c>
      <c r="AZ807" s="168">
        <f>IF(A26taxstdlife="n/a","n/a",IF(AZ$3&gt;(A26taxstdlife+$E807),((Input!$G$168+Input!$G$134)*$G$7)-SUM($G807:AY807),((Input!$G$168+Input!$G$134)*$G$7)/A26taxstdlife))</f>
        <v>0</v>
      </c>
      <c r="BA807" s="168">
        <f>IF(A26taxstdlife="n/a","n/a",IF(BA$3&gt;(A26taxstdlife+$E807),((Input!$G$168+Input!$G$134)*$G$7)-SUM($G807:AZ807),((Input!$G$168+Input!$G$134)*$G$7)/A26taxstdlife))</f>
        <v>0</v>
      </c>
      <c r="BB807" s="168">
        <f>IF(A26taxstdlife="n/a","n/a",IF(BB$3&gt;(A26taxstdlife+$E807),((Input!$G$168+Input!$G$134)*$G$7)-SUM($G807:BA807),((Input!$G$168+Input!$G$134)*$G$7)/A26taxstdlife))</f>
        <v>0</v>
      </c>
      <c r="BC807" s="168">
        <f>IF(A26taxstdlife="n/a","n/a",IF(BC$3&gt;(A26taxstdlife+$E807),((Input!$G$168+Input!$G$134)*$G$7)-SUM($G807:BB807),((Input!$G$168+Input!$G$134)*$G$7)/A26taxstdlife))</f>
        <v>0</v>
      </c>
      <c r="BD807" s="168">
        <f>IF(A26taxstdlife="n/a","n/a",IF(BD$3&gt;(A26taxstdlife+$E807),((Input!$G$168+Input!$G$134)*$G$7)-SUM($G807:BC807),((Input!$G$168+Input!$G$134)*$G$7)/A26taxstdlife))</f>
        <v>0</v>
      </c>
      <c r="BE807" s="168">
        <f>IF(A26taxstdlife="n/a","n/a",IF(BE$3&gt;(A26taxstdlife+$E807),((Input!$G$168+Input!$G$134)*$G$7)-SUM($G807:BD807),((Input!$G$168+Input!$G$134)*$G$7)/A26taxstdlife))</f>
        <v>0</v>
      </c>
      <c r="BF807" s="168">
        <f>IF(A26taxstdlife="n/a","n/a",IF(BF$3&gt;(A26taxstdlife+$E807),((Input!$G$168+Input!$G$134)*$G$7)-SUM($G807:BE807),((Input!$G$168+Input!$G$134)*$G$7)/A26taxstdlife))</f>
        <v>0</v>
      </c>
      <c r="BG807" s="168">
        <f>IF(A26taxstdlife="n/a","n/a",IF(BG$3&gt;(A26taxstdlife+$E807),((Input!$G$168+Input!$G$134)*$G$7)-SUM($G807:BF807),((Input!$G$168+Input!$G$134)*$G$7)/A26taxstdlife))</f>
        <v>0</v>
      </c>
      <c r="BH807" s="168">
        <f>IF(A26taxstdlife="n/a","n/a",IF(BH$3&gt;(A26taxstdlife+$E807),((Input!$G$168+Input!$G$134)*$G$7)-SUM($G807:BG807),((Input!$G$168+Input!$G$134)*$G$7)/A26taxstdlife))</f>
        <v>0</v>
      </c>
      <c r="BI807" s="168">
        <f>IF(A26taxstdlife="n/a","n/a",IF(BI$3&gt;(A26taxstdlife+$E807),((Input!$G$168+Input!$G$134)*$G$7)-SUM($G807:BH807),((Input!$G$168+Input!$G$134)*$G$7)/A26taxstdlife))</f>
        <v>0</v>
      </c>
      <c r="BJ807" s="20"/>
      <c r="BK807" s="20"/>
      <c r="BL807"/>
      <c r="BM807"/>
      <c r="BN807"/>
      <c r="BO807"/>
      <c r="BP807"/>
      <c r="BQ807"/>
      <c r="BR807"/>
      <c r="BS807"/>
      <c r="BT807"/>
      <c r="BU807"/>
      <c r="BV807"/>
      <c r="BW807"/>
      <c r="BX807"/>
      <c r="BY807"/>
      <c r="BZ807"/>
      <c r="CA807"/>
      <c r="CB807"/>
      <c r="CC807"/>
      <c r="CD807"/>
      <c r="CE807"/>
      <c r="CF807"/>
      <c r="CG807"/>
      <c r="CH807"/>
      <c r="CI807"/>
      <c r="CJ807"/>
      <c r="CK807"/>
      <c r="CL807"/>
      <c r="CM807"/>
      <c r="CN807"/>
      <c r="CO807"/>
      <c r="CP807"/>
      <c r="CQ807"/>
      <c r="CR807"/>
      <c r="CS807"/>
      <c r="CT807"/>
      <c r="CU807"/>
      <c r="CV807"/>
      <c r="CW807"/>
      <c r="CX807"/>
      <c r="CY807"/>
      <c r="CZ807"/>
      <c r="DA807"/>
      <c r="DB807"/>
      <c r="DC807"/>
      <c r="DD807"/>
      <c r="DE807"/>
      <c r="DF807"/>
      <c r="DG807"/>
      <c r="DH807"/>
      <c r="DI807"/>
      <c r="DJ807"/>
      <c r="DK807"/>
      <c r="DL807"/>
      <c r="DM807"/>
      <c r="DN807"/>
      <c r="DO807"/>
      <c r="DP807"/>
      <c r="DQ807"/>
      <c r="DR807"/>
      <c r="DS807"/>
      <c r="DT807"/>
      <c r="DU807"/>
      <c r="DV807"/>
      <c r="DW807"/>
      <c r="DX807"/>
      <c r="DY807"/>
      <c r="DZ807"/>
      <c r="EA807"/>
      <c r="EB807"/>
      <c r="EC807"/>
      <c r="ED807"/>
      <c r="EE807"/>
      <c r="EF807"/>
      <c r="EG807"/>
      <c r="EH807"/>
      <c r="EI807"/>
      <c r="EJ807"/>
      <c r="EK807"/>
      <c r="EL807"/>
      <c r="EM807"/>
      <c r="EN807"/>
      <c r="EO807"/>
      <c r="EP807"/>
      <c r="EQ807"/>
      <c r="ER807"/>
      <c r="ES807"/>
      <c r="ET807"/>
      <c r="EU807"/>
      <c r="EV807"/>
      <c r="EW807"/>
      <c r="EX807"/>
      <c r="EY807"/>
      <c r="EZ807"/>
      <c r="FA807"/>
      <c r="FB807"/>
      <c r="FC807"/>
      <c r="FD807"/>
      <c r="FE807"/>
      <c r="FF807"/>
      <c r="FG807"/>
      <c r="FH807"/>
      <c r="FI807"/>
      <c r="FJ807"/>
      <c r="FK807"/>
      <c r="FL807"/>
      <c r="FM807"/>
      <c r="FN807"/>
      <c r="FO807"/>
      <c r="FP807"/>
      <c r="FQ807"/>
      <c r="FR807"/>
      <c r="FS807"/>
      <c r="FT807"/>
      <c r="FU807"/>
      <c r="FV807"/>
      <c r="FW807"/>
      <c r="FX807"/>
      <c r="FY807"/>
      <c r="FZ807"/>
      <c r="GA807"/>
      <c r="GB807"/>
      <c r="GC807"/>
      <c r="GD807"/>
      <c r="GE807"/>
      <c r="GF807"/>
      <c r="GG807"/>
      <c r="GH807"/>
      <c r="GI807"/>
      <c r="GJ807"/>
      <c r="GK807"/>
      <c r="GL807"/>
      <c r="GM807"/>
      <c r="GN807"/>
      <c r="GO807"/>
      <c r="GP807"/>
      <c r="GQ807"/>
      <c r="GR807"/>
      <c r="GS807"/>
      <c r="GT807"/>
      <c r="GU807"/>
      <c r="GV807"/>
      <c r="GW807"/>
      <c r="GX807"/>
      <c r="GY807"/>
      <c r="GZ807"/>
      <c r="HA807"/>
      <c r="HB807"/>
      <c r="HC807"/>
      <c r="HD807"/>
      <c r="HE807"/>
      <c r="HF807"/>
      <c r="HG807"/>
      <c r="HH807"/>
      <c r="HI807"/>
      <c r="HJ807"/>
      <c r="HK807"/>
      <c r="HL807"/>
      <c r="HM807"/>
      <c r="HN807"/>
      <c r="HO807"/>
      <c r="HP807"/>
      <c r="HQ807"/>
      <c r="HR807"/>
      <c r="HS807"/>
      <c r="HT807"/>
      <c r="HU807"/>
      <c r="HV807"/>
      <c r="HW807"/>
      <c r="HX807"/>
      <c r="HY807"/>
      <c r="HZ807"/>
      <c r="IA807"/>
      <c r="IB807"/>
      <c r="IC807"/>
      <c r="ID807"/>
      <c r="IE807"/>
      <c r="IF807"/>
      <c r="IG807"/>
      <c r="IH807"/>
      <c r="II807"/>
      <c r="IJ807"/>
      <c r="IK807"/>
      <c r="IL807"/>
      <c r="IM807"/>
      <c r="IN807"/>
      <c r="IO807"/>
      <c r="IP807"/>
      <c r="IQ807"/>
      <c r="IR807"/>
      <c r="IS807"/>
      <c r="IT807"/>
      <c r="IU807"/>
      <c r="IV807"/>
    </row>
    <row r="808" spans="1:256" s="5" customFormat="1" hidden="1" outlineLevel="2">
      <c r="A808" s="20"/>
      <c r="B808" s="20"/>
      <c r="C808" s="38"/>
      <c r="D808" s="641"/>
      <c r="E808" s="287">
        <v>2</v>
      </c>
      <c r="F808" s="40"/>
      <c r="G808" s="313"/>
      <c r="H808" s="314"/>
      <c r="I808" s="168">
        <f>IF(A26taxstdlife="n/a","n/a",IF(I$3&gt;(A26taxstdlife+$E808),((Input!$H$168+Input!$H$134)*$H$7)-SUM($H808:H808),((Input!$H$168+Input!$H$134)*$H$7)/A26taxstdlife))</f>
        <v>0</v>
      </c>
      <c r="J808" s="168">
        <f>IF(A26taxstdlife="n/a","n/a",IF(J$3&gt;(A26taxstdlife+$E808),((Input!$H$168+Input!$H$134)*$H$7)-SUM($H808:I808),((Input!$H$168+Input!$H$134)*$H$7)/A26taxstdlife))</f>
        <v>0</v>
      </c>
      <c r="K808" s="168">
        <f>IF(A26taxstdlife="n/a","n/a",IF(K$3&gt;(A26taxstdlife+$E808),((Input!$H$168+Input!$H$134)*$H$7)-SUM($H808:J808),((Input!$H$168+Input!$H$134)*$H$7)/A26taxstdlife))</f>
        <v>0</v>
      </c>
      <c r="L808" s="168">
        <f>IF(A26taxstdlife="n/a","n/a",IF(L$3&gt;(A26taxstdlife+$E808),((Input!$H$168+Input!$H$134)*$H$7)-SUM($H808:K808),((Input!$H$168+Input!$H$134)*$H$7)/A26taxstdlife))</f>
        <v>0</v>
      </c>
      <c r="M808" s="168">
        <f>IF(A26taxstdlife="n/a","n/a",IF(M$3&gt;(A26taxstdlife+$E808),((Input!$H$168+Input!$H$134)*$H$7)-SUM($H808:L808),((Input!$H$168+Input!$H$134)*$H$7)/A26taxstdlife))</f>
        <v>0</v>
      </c>
      <c r="N808" s="168">
        <f>IF(A26taxstdlife="n/a","n/a",IF(N$3&gt;(A26taxstdlife+$E808),((Input!$H$168+Input!$H$134)*$H$7)-SUM($H808:M808),((Input!$H$168+Input!$H$134)*$H$7)/A26taxstdlife))</f>
        <v>0</v>
      </c>
      <c r="O808" s="168">
        <f>IF(A26taxstdlife="n/a","n/a",IF(O$3&gt;(A26taxstdlife+$E808),((Input!$H$168+Input!$H$134)*$H$7)-SUM($H808:N808),((Input!$H$168+Input!$H$134)*$H$7)/A26taxstdlife))</f>
        <v>0</v>
      </c>
      <c r="P808" s="168">
        <f>IF(A26taxstdlife="n/a","n/a",IF(P$3&gt;(A26taxstdlife+$E808),((Input!$H$168+Input!$H$134)*$H$7)-SUM($H808:O808),((Input!$H$168+Input!$H$134)*$H$7)/A26taxstdlife))</f>
        <v>0</v>
      </c>
      <c r="Q808" s="168">
        <f>IF(A26taxstdlife="n/a","n/a",IF(Q$3&gt;(A26taxstdlife+$E808),((Input!$H$168+Input!$H$134)*$H$7)-SUM($H808:P808),((Input!$H$168+Input!$H$134)*$H$7)/A26taxstdlife))</f>
        <v>0</v>
      </c>
      <c r="R808" s="168">
        <f>IF(A26taxstdlife="n/a","n/a",IF(R$3&gt;(A26taxstdlife+$E808),((Input!$H$168+Input!$H$134)*$H$7)-SUM($H808:Q808),((Input!$H$168+Input!$H$134)*$H$7)/A26taxstdlife))</f>
        <v>0</v>
      </c>
      <c r="S808" s="168">
        <f>IF(A26taxstdlife="n/a","n/a",IF(S$3&gt;(A26taxstdlife+$E808),((Input!$H$168+Input!$H$134)*$H$7)-SUM($H808:R808),((Input!$H$168+Input!$H$134)*$H$7)/A26taxstdlife))</f>
        <v>0</v>
      </c>
      <c r="T808" s="168">
        <f>IF(A26taxstdlife="n/a","n/a",IF(T$3&gt;(A26taxstdlife+$E808),((Input!$H$168+Input!$H$134)*$H$7)-SUM($H808:S808),((Input!$H$168+Input!$H$134)*$H$7)/A26taxstdlife))</f>
        <v>0</v>
      </c>
      <c r="U808" s="168">
        <f>IF(A26taxstdlife="n/a","n/a",IF(U$3&gt;(A26taxstdlife+$E808),((Input!$H$168+Input!$H$134)*$H$7)-SUM($H808:T808),((Input!$H$168+Input!$H$134)*$H$7)/A26taxstdlife))</f>
        <v>0</v>
      </c>
      <c r="V808" s="168">
        <f>IF(A26taxstdlife="n/a","n/a",IF(V$3&gt;(A26taxstdlife+$E808),((Input!$H$168+Input!$H$134)*$H$7)-SUM($H808:U808),((Input!$H$168+Input!$H$134)*$H$7)/A26taxstdlife))</f>
        <v>0</v>
      </c>
      <c r="W808" s="168">
        <f>IF(A26taxstdlife="n/a","n/a",IF(W$3&gt;(A26taxstdlife+$E808),((Input!$H$168+Input!$H$134)*$H$7)-SUM($H808:V808),((Input!$H$168+Input!$H$134)*$H$7)/A26taxstdlife))</f>
        <v>0</v>
      </c>
      <c r="X808" s="168">
        <f>IF(A26taxstdlife="n/a","n/a",IF(X$3&gt;(A26taxstdlife+$E808),((Input!$H$168+Input!$H$134)*$H$7)-SUM($H808:W808),((Input!$H$168+Input!$H$134)*$H$7)/A26taxstdlife))</f>
        <v>0</v>
      </c>
      <c r="Y808" s="168">
        <f>IF(A26taxstdlife="n/a","n/a",IF(Y$3&gt;(A26taxstdlife+$E808),((Input!$H$168+Input!$H$134)*$H$7)-SUM($H808:X808),((Input!$H$168+Input!$H$134)*$H$7)/A26taxstdlife))</f>
        <v>0</v>
      </c>
      <c r="Z808" s="168">
        <f>IF(A26taxstdlife="n/a","n/a",IF(Z$3&gt;(A26taxstdlife+$E808),((Input!$H$168+Input!$H$134)*$H$7)-SUM($H808:Y808),((Input!$H$168+Input!$H$134)*$H$7)/A26taxstdlife))</f>
        <v>0</v>
      </c>
      <c r="AA808" s="168">
        <f>IF(A26taxstdlife="n/a","n/a",IF(AA$3&gt;(A26taxstdlife+$E808),((Input!$H$168+Input!$H$134)*$H$7)-SUM($H808:Z808),((Input!$H$168+Input!$H$134)*$H$7)/A26taxstdlife))</f>
        <v>0</v>
      </c>
      <c r="AB808" s="168">
        <f>IF(A26taxstdlife="n/a","n/a",IF(AB$3&gt;(A26taxstdlife+$E808),((Input!$H$168+Input!$H$134)*$H$7)-SUM($H808:AA808),((Input!$H$168+Input!$H$134)*$H$7)/A26taxstdlife))</f>
        <v>0</v>
      </c>
      <c r="AC808" s="168">
        <f>IF(A26taxstdlife="n/a","n/a",IF(AC$3&gt;(A26taxstdlife+$E808),((Input!$H$168+Input!$H$134)*$H$7)-SUM($H808:AB808),((Input!$H$168+Input!$H$134)*$H$7)/A26taxstdlife))</f>
        <v>0</v>
      </c>
      <c r="AD808" s="168">
        <f>IF(A26taxstdlife="n/a","n/a",IF(AD$3&gt;(A26taxstdlife+$E808),((Input!$H$168+Input!$H$134)*$H$7)-SUM($H808:AC808),((Input!$H$168+Input!$H$134)*$H$7)/A26taxstdlife))</f>
        <v>0</v>
      </c>
      <c r="AE808" s="168">
        <f>IF(A26taxstdlife="n/a","n/a",IF(AE$3&gt;(A26taxstdlife+$E808),((Input!$H$168+Input!$H$134)*$H$7)-SUM($H808:AD808),((Input!$H$168+Input!$H$134)*$H$7)/A26taxstdlife))</f>
        <v>0</v>
      </c>
      <c r="AF808" s="168">
        <f>IF(A26taxstdlife="n/a","n/a",IF(AF$3&gt;(A26taxstdlife+$E808),((Input!$H$168+Input!$H$134)*$H$7)-SUM($H808:AE808),((Input!$H$168+Input!$H$134)*$H$7)/A26taxstdlife))</f>
        <v>0</v>
      </c>
      <c r="AG808" s="168">
        <f>IF(A26taxstdlife="n/a","n/a",IF(AG$3&gt;(A26taxstdlife+$E808),((Input!$H$168+Input!$H$134)*$H$7)-SUM($H808:AF808),((Input!$H$168+Input!$H$134)*$H$7)/A26taxstdlife))</f>
        <v>0</v>
      </c>
      <c r="AH808" s="168">
        <f>IF(A26taxstdlife="n/a","n/a",IF(AH$3&gt;(A26taxstdlife+$E808),((Input!$H$168+Input!$H$134)*$H$7)-SUM($H808:AG808),((Input!$H$168+Input!$H$134)*$H$7)/A26taxstdlife))</f>
        <v>0</v>
      </c>
      <c r="AI808" s="168">
        <f>IF(A26taxstdlife="n/a","n/a",IF(AI$3&gt;(A26taxstdlife+$E808),((Input!$H$168+Input!$H$134)*$H$7)-SUM($H808:AH808),((Input!$H$168+Input!$H$134)*$H$7)/A26taxstdlife))</f>
        <v>0</v>
      </c>
      <c r="AJ808" s="168">
        <f>IF(A26taxstdlife="n/a","n/a",IF(AJ$3&gt;(A26taxstdlife+$E808),((Input!$H$168+Input!$H$134)*$H$7)-SUM($H808:AI808),((Input!$H$168+Input!$H$134)*$H$7)/A26taxstdlife))</f>
        <v>0</v>
      </c>
      <c r="AK808" s="168">
        <f>IF(A26taxstdlife="n/a","n/a",IF(AK$3&gt;(A26taxstdlife+$E808),((Input!$H$168+Input!$H$134)*$H$7)-SUM($H808:AJ808),((Input!$H$168+Input!$H$134)*$H$7)/A26taxstdlife))</f>
        <v>0</v>
      </c>
      <c r="AL808" s="168">
        <f>IF(A26taxstdlife="n/a","n/a",IF(AL$3&gt;(A26taxstdlife+$E808),((Input!$H$168+Input!$H$134)*$H$7)-SUM($H808:AK808),((Input!$H$168+Input!$H$134)*$H$7)/A26taxstdlife))</f>
        <v>0</v>
      </c>
      <c r="AM808" s="168">
        <f>IF(A26taxstdlife="n/a","n/a",IF(AM$3&gt;(A26taxstdlife+$E808),((Input!$H$168+Input!$H$134)*$H$7)-SUM($H808:AL808),((Input!$H$168+Input!$H$134)*$H$7)/A26taxstdlife))</f>
        <v>0</v>
      </c>
      <c r="AN808" s="168">
        <f>IF(A26taxstdlife="n/a","n/a",IF(AN$3&gt;(A26taxstdlife+$E808),((Input!$H$168+Input!$H$134)*$H$7)-SUM($H808:AM808),((Input!$H$168+Input!$H$134)*$H$7)/A26taxstdlife))</f>
        <v>0</v>
      </c>
      <c r="AO808" s="168">
        <f>IF(A26taxstdlife="n/a","n/a",IF(AO$3&gt;(A26taxstdlife+$E808),((Input!$H$168+Input!$H$134)*$H$7)-SUM($H808:AN808),((Input!$H$168+Input!$H$134)*$H$7)/A26taxstdlife))</f>
        <v>0</v>
      </c>
      <c r="AP808" s="168">
        <f>IF(A26taxstdlife="n/a","n/a",IF(AP$3&gt;(A26taxstdlife+$E808),((Input!$H$168+Input!$H$134)*$H$7)-SUM($H808:AO808),((Input!$H$168+Input!$H$134)*$H$7)/A26taxstdlife))</f>
        <v>0</v>
      </c>
      <c r="AQ808" s="168">
        <f>IF(A26taxstdlife="n/a","n/a",IF(AQ$3&gt;(A26taxstdlife+$E808),((Input!$H$168+Input!$H$134)*$H$7)-SUM($H808:AP808),((Input!$H$168+Input!$H$134)*$H$7)/A26taxstdlife))</f>
        <v>0</v>
      </c>
      <c r="AR808" s="168">
        <f>IF(A26taxstdlife="n/a","n/a",IF(AR$3&gt;(A26taxstdlife+$E808),((Input!$H$168+Input!$H$134)*$H$7)-SUM($H808:AQ808),((Input!$H$168+Input!$H$134)*$H$7)/A26taxstdlife))</f>
        <v>0</v>
      </c>
      <c r="AS808" s="168">
        <f>IF(A26taxstdlife="n/a","n/a",IF(AS$3&gt;(A26taxstdlife+$E808),((Input!$H$168+Input!$H$134)*$H$7)-SUM($H808:AR808),((Input!$H$168+Input!$H$134)*$H$7)/A26taxstdlife))</f>
        <v>0</v>
      </c>
      <c r="AT808" s="168">
        <f>IF(A26taxstdlife="n/a","n/a",IF(AT$3&gt;(A26taxstdlife+$E808),((Input!$H$168+Input!$H$134)*$H$7)-SUM($H808:AS808),((Input!$H$168+Input!$H$134)*$H$7)/A26taxstdlife))</f>
        <v>0</v>
      </c>
      <c r="AU808" s="168">
        <f>IF(A26taxstdlife="n/a","n/a",IF(AU$3&gt;(A26taxstdlife+$E808),((Input!$H$168+Input!$H$134)*$H$7)-SUM($H808:AT808),((Input!$H$168+Input!$H$134)*$H$7)/A26taxstdlife))</f>
        <v>0</v>
      </c>
      <c r="AV808" s="168">
        <f>IF(A26taxstdlife="n/a","n/a",IF(AV$3&gt;(A26taxstdlife+$E808),((Input!$H$168+Input!$H$134)*$H$7)-SUM($H808:AU808),((Input!$H$168+Input!$H$134)*$H$7)/A26taxstdlife))</f>
        <v>0</v>
      </c>
      <c r="AW808" s="168">
        <f>IF(A26taxstdlife="n/a","n/a",IF(AW$3&gt;(A26taxstdlife+$E808),((Input!$H$168+Input!$H$134)*$H$7)-SUM($H808:AV808),((Input!$H$168+Input!$H$134)*$H$7)/A26taxstdlife))</f>
        <v>0</v>
      </c>
      <c r="AX808" s="168">
        <f>IF(A26taxstdlife="n/a","n/a",IF(AX$3&gt;(A26taxstdlife+$E808),((Input!$H$168+Input!$H$134)*$H$7)-SUM($H808:AW808),((Input!$H$168+Input!$H$134)*$H$7)/A26taxstdlife))</f>
        <v>0</v>
      </c>
      <c r="AY808" s="168">
        <f>IF(A26taxstdlife="n/a","n/a",IF(AY$3&gt;(A26taxstdlife+$E808),((Input!$H$168+Input!$H$134)*$H$7)-SUM($H808:AX808),((Input!$H$168+Input!$H$134)*$H$7)/A26taxstdlife))</f>
        <v>0</v>
      </c>
      <c r="AZ808" s="168">
        <f>IF(A26taxstdlife="n/a","n/a",IF(AZ$3&gt;(A26taxstdlife+$E808),((Input!$H$168+Input!$H$134)*$H$7)-SUM($H808:AY808),((Input!$H$168+Input!$H$134)*$H$7)/A26taxstdlife))</f>
        <v>0</v>
      </c>
      <c r="BA808" s="168">
        <f>IF(A26taxstdlife="n/a","n/a",IF(BA$3&gt;(A26taxstdlife+$E808),((Input!$H$168+Input!$H$134)*$H$7)-SUM($H808:AZ808),((Input!$H$168+Input!$H$134)*$H$7)/A26taxstdlife))</f>
        <v>0</v>
      </c>
      <c r="BB808" s="168">
        <f>IF(A26taxstdlife="n/a","n/a",IF(BB$3&gt;(A26taxstdlife+$E808),((Input!$H$168+Input!$H$134)*$H$7)-SUM($H808:BA808),((Input!$H$168+Input!$H$134)*$H$7)/A26taxstdlife))</f>
        <v>0</v>
      </c>
      <c r="BC808" s="168">
        <f>IF(A26taxstdlife="n/a","n/a",IF(BC$3&gt;(A26taxstdlife+$E808),((Input!$H$168+Input!$H$134)*$H$7)-SUM($H808:BB808),((Input!$H$168+Input!$H$134)*$H$7)/A26taxstdlife))</f>
        <v>0</v>
      </c>
      <c r="BD808" s="168">
        <f>IF(A26taxstdlife="n/a","n/a",IF(BD$3&gt;(A26taxstdlife+$E808),((Input!$H$168+Input!$H$134)*$H$7)-SUM($H808:BC808),((Input!$H$168+Input!$H$134)*$H$7)/A26taxstdlife))</f>
        <v>0</v>
      </c>
      <c r="BE808" s="168">
        <f>IF(A26taxstdlife="n/a","n/a",IF(BE$3&gt;(A26taxstdlife+$E808),((Input!$H$168+Input!$H$134)*$H$7)-SUM($H808:BD808),((Input!$H$168+Input!$H$134)*$H$7)/A26taxstdlife))</f>
        <v>0</v>
      </c>
      <c r="BF808" s="168">
        <f>IF(A26taxstdlife="n/a","n/a",IF(BF$3&gt;(A26taxstdlife+$E808),((Input!$H$168+Input!$H$134)*$H$7)-SUM($H808:BE808),((Input!$H$168+Input!$H$134)*$H$7)/A26taxstdlife))</f>
        <v>0</v>
      </c>
      <c r="BG808" s="168">
        <f>IF(A26taxstdlife="n/a","n/a",IF(BG$3&gt;(A26taxstdlife+$E808),((Input!$H$168+Input!$H$134)*$H$7)-SUM($H808:BF808),((Input!$H$168+Input!$H$134)*$H$7)/A26taxstdlife))</f>
        <v>0</v>
      </c>
      <c r="BH808" s="168">
        <f>IF(A26taxstdlife="n/a","n/a",IF(BH$3&gt;(A26taxstdlife+$E808),((Input!$H$168+Input!$H$134)*$H$7)-SUM($H808:BG808),((Input!$H$168+Input!$H$134)*$H$7)/A26taxstdlife))</f>
        <v>0</v>
      </c>
      <c r="BI808" s="168">
        <f>IF(A26taxstdlife="n/a","n/a",IF(BI$3&gt;(A26taxstdlife+$E808),((Input!$H$168+Input!$H$134)*$H$7)-SUM($H808:BH808),((Input!$H$168+Input!$H$134)*$H$7)/A26taxstdlife))</f>
        <v>0</v>
      </c>
      <c r="BJ808" s="20"/>
      <c r="BK808" s="20"/>
      <c r="BL808"/>
      <c r="BM808"/>
      <c r="BN808"/>
      <c r="BO808"/>
      <c r="BP808"/>
      <c r="BQ808"/>
      <c r="BR808"/>
      <c r="BS808"/>
      <c r="BT808"/>
      <c r="BU808"/>
      <c r="BV808"/>
      <c r="BW808"/>
      <c r="BX808"/>
      <c r="BY808"/>
      <c r="BZ808"/>
      <c r="CA808"/>
      <c r="CB808"/>
      <c r="CC808"/>
      <c r="CD808"/>
      <c r="CE808"/>
      <c r="CF808"/>
      <c r="CG808"/>
      <c r="CH808"/>
      <c r="CI808"/>
      <c r="CJ808"/>
      <c r="CK808"/>
      <c r="CL808"/>
      <c r="CM808"/>
      <c r="CN808"/>
      <c r="CO808"/>
      <c r="CP808"/>
      <c r="CQ808"/>
      <c r="CR808"/>
      <c r="CS808"/>
      <c r="CT808"/>
      <c r="CU808"/>
      <c r="CV808"/>
      <c r="CW808"/>
      <c r="CX808"/>
      <c r="CY808"/>
      <c r="CZ808"/>
      <c r="DA808"/>
      <c r="DB808"/>
      <c r="DC808"/>
      <c r="DD808"/>
      <c r="DE808"/>
      <c r="DF808"/>
      <c r="DG808"/>
      <c r="DH808"/>
      <c r="DI808"/>
      <c r="DJ808"/>
      <c r="DK808"/>
      <c r="DL808"/>
      <c r="DM808"/>
      <c r="DN808"/>
      <c r="DO808"/>
      <c r="DP808"/>
      <c r="DQ808"/>
      <c r="DR808"/>
      <c r="DS808"/>
      <c r="DT808"/>
      <c r="DU808"/>
      <c r="DV808"/>
      <c r="DW808"/>
      <c r="DX808"/>
      <c r="DY808"/>
      <c r="DZ808"/>
      <c r="EA808"/>
      <c r="EB808"/>
      <c r="EC808"/>
      <c r="ED808"/>
      <c r="EE808"/>
      <c r="EF808"/>
      <c r="EG808"/>
      <c r="EH808"/>
      <c r="EI808"/>
      <c r="EJ808"/>
      <c r="EK808"/>
      <c r="EL808"/>
      <c r="EM808"/>
      <c r="EN808"/>
      <c r="EO808"/>
      <c r="EP808"/>
      <c r="EQ808"/>
      <c r="ER808"/>
      <c r="ES808"/>
      <c r="ET808"/>
      <c r="EU808"/>
      <c r="EV808"/>
      <c r="EW808"/>
      <c r="EX808"/>
      <c r="EY808"/>
      <c r="EZ808"/>
      <c r="FA808"/>
      <c r="FB808"/>
      <c r="FC808"/>
      <c r="FD808"/>
      <c r="FE808"/>
      <c r="FF808"/>
      <c r="FG808"/>
      <c r="FH808"/>
      <c r="FI808"/>
      <c r="FJ808"/>
      <c r="FK808"/>
      <c r="FL808"/>
      <c r="FM808"/>
      <c r="FN808"/>
      <c r="FO808"/>
      <c r="FP808"/>
      <c r="FQ808"/>
      <c r="FR808"/>
      <c r="FS808"/>
      <c r="FT808"/>
      <c r="FU808"/>
      <c r="FV808"/>
      <c r="FW808"/>
      <c r="FX808"/>
      <c r="FY808"/>
      <c r="FZ808"/>
      <c r="GA808"/>
      <c r="GB808"/>
      <c r="GC808"/>
      <c r="GD808"/>
      <c r="GE808"/>
      <c r="GF808"/>
      <c r="GG808"/>
      <c r="GH808"/>
      <c r="GI808"/>
      <c r="GJ808"/>
      <c r="GK808"/>
      <c r="GL808"/>
      <c r="GM808"/>
      <c r="GN808"/>
      <c r="GO808"/>
      <c r="GP808"/>
      <c r="GQ808"/>
      <c r="GR808"/>
      <c r="GS808"/>
      <c r="GT808"/>
      <c r="GU808"/>
      <c r="GV808"/>
      <c r="GW808"/>
      <c r="GX808"/>
      <c r="GY808"/>
      <c r="GZ808"/>
      <c r="HA808"/>
      <c r="HB808"/>
      <c r="HC808"/>
      <c r="HD808"/>
      <c r="HE808"/>
      <c r="HF808"/>
      <c r="HG808"/>
      <c r="HH808"/>
      <c r="HI808"/>
      <c r="HJ808"/>
      <c r="HK808"/>
      <c r="HL808"/>
      <c r="HM808"/>
      <c r="HN808"/>
      <c r="HO808"/>
      <c r="HP808"/>
      <c r="HQ808"/>
      <c r="HR808"/>
      <c r="HS808"/>
      <c r="HT808"/>
      <c r="HU808"/>
      <c r="HV808"/>
      <c r="HW808"/>
      <c r="HX808"/>
      <c r="HY808"/>
      <c r="HZ808"/>
      <c r="IA808"/>
      <c r="IB808"/>
      <c r="IC808"/>
      <c r="ID808"/>
      <c r="IE808"/>
      <c r="IF808"/>
      <c r="IG808"/>
      <c r="IH808"/>
      <c r="II808"/>
      <c r="IJ808"/>
      <c r="IK808"/>
      <c r="IL808"/>
      <c r="IM808"/>
      <c r="IN808"/>
      <c r="IO808"/>
      <c r="IP808"/>
      <c r="IQ808"/>
      <c r="IR808"/>
      <c r="IS808"/>
      <c r="IT808"/>
      <c r="IU808"/>
      <c r="IV808"/>
    </row>
    <row r="809" spans="1:256" s="5" customFormat="1" hidden="1" outlineLevel="2">
      <c r="A809" s="20"/>
      <c r="B809" s="20"/>
      <c r="C809" s="38"/>
      <c r="D809" s="641"/>
      <c r="E809" s="287">
        <v>3</v>
      </c>
      <c r="F809" s="40"/>
      <c r="G809" s="313"/>
      <c r="H809" s="315"/>
      <c r="I809" s="314"/>
      <c r="J809" s="168">
        <f>IF(A26taxstdlife="n/a","n/a",IF(J$3&gt;(A26taxstdlife+$E809),((Input!$I$168+Input!$I$134)*$I$7)-SUM($I809:I809),((Input!$I$168+Input!$I$134)*$I$7)/A26taxstdlife))</f>
        <v>0</v>
      </c>
      <c r="K809" s="168">
        <f>IF(A26taxstdlife="n/a","n/a",IF(K$3&gt;(A26taxstdlife+$E809),((Input!$I$168+Input!$I$134)*$I$7)-SUM($I809:J809),((Input!$I$168+Input!$I$134)*$I$7)/A26taxstdlife))</f>
        <v>0</v>
      </c>
      <c r="L809" s="168">
        <f>IF(A26taxstdlife="n/a","n/a",IF(L$3&gt;(A26taxstdlife+$E809),((Input!$I$168+Input!$I$134)*$I$7)-SUM($I809:K809),((Input!$I$168+Input!$I$134)*$I$7)/A26taxstdlife))</f>
        <v>0</v>
      </c>
      <c r="M809" s="168">
        <f>IF(A26taxstdlife="n/a","n/a",IF(M$3&gt;(A26taxstdlife+$E809),((Input!$I$168+Input!$I$134)*$I$7)-SUM($I809:L809),((Input!$I$168+Input!$I$134)*$I$7)/A26taxstdlife))</f>
        <v>0</v>
      </c>
      <c r="N809" s="168">
        <f>IF(A26taxstdlife="n/a","n/a",IF(N$3&gt;(A26taxstdlife+$E809),((Input!$I$168+Input!$I$134)*$I$7)-SUM($I809:M809),((Input!$I$168+Input!$I$134)*$I$7)/A26taxstdlife))</f>
        <v>0</v>
      </c>
      <c r="O809" s="168">
        <f>IF(A26taxstdlife="n/a","n/a",IF(O$3&gt;(A26taxstdlife+$E809),((Input!$I$168+Input!$I$134)*$I$7)-SUM($I809:N809),((Input!$I$168+Input!$I$134)*$I$7)/A26taxstdlife))</f>
        <v>0</v>
      </c>
      <c r="P809" s="168">
        <f>IF(A26taxstdlife="n/a","n/a",IF(P$3&gt;(A26taxstdlife+$E809),((Input!$I$168+Input!$I$134)*$I$7)-SUM($I809:O809),((Input!$I$168+Input!$I$134)*$I$7)/A26taxstdlife))</f>
        <v>0</v>
      </c>
      <c r="Q809" s="168">
        <f>IF(A26taxstdlife="n/a","n/a",IF(Q$3&gt;(A26taxstdlife+$E809),((Input!$I$168+Input!$I$134)*$I$7)-SUM($I809:P809),((Input!$I$168+Input!$I$134)*$I$7)/A26taxstdlife))</f>
        <v>0</v>
      </c>
      <c r="R809" s="168">
        <f>IF(A26taxstdlife="n/a","n/a",IF(R$3&gt;(A26taxstdlife+$E809),((Input!$I$168+Input!$I$134)*$I$7)-SUM($I809:Q809),((Input!$I$168+Input!$I$134)*$I$7)/A26taxstdlife))</f>
        <v>0</v>
      </c>
      <c r="S809" s="168">
        <f>IF(A26taxstdlife="n/a","n/a",IF(S$3&gt;(A26taxstdlife+$E809),((Input!$I$168+Input!$I$134)*$I$7)-SUM($I809:R809),((Input!$I$168+Input!$I$134)*$I$7)/A26taxstdlife))</f>
        <v>0</v>
      </c>
      <c r="T809" s="168">
        <f>IF(A26taxstdlife="n/a","n/a",IF(T$3&gt;(A26taxstdlife+$E809),((Input!$I$168+Input!$I$134)*$I$7)-SUM($I809:S809),((Input!$I$168+Input!$I$134)*$I$7)/A26taxstdlife))</f>
        <v>0</v>
      </c>
      <c r="U809" s="168">
        <f>IF(A26taxstdlife="n/a","n/a",IF(U$3&gt;(A26taxstdlife+$E809),((Input!$I$168+Input!$I$134)*$I$7)-SUM($I809:T809),((Input!$I$168+Input!$I$134)*$I$7)/A26taxstdlife))</f>
        <v>0</v>
      </c>
      <c r="V809" s="168">
        <f>IF(A26taxstdlife="n/a","n/a",IF(V$3&gt;(A26taxstdlife+$E809),((Input!$I$168+Input!$I$134)*$I$7)-SUM($I809:U809),((Input!$I$168+Input!$I$134)*$I$7)/A26taxstdlife))</f>
        <v>0</v>
      </c>
      <c r="W809" s="168">
        <f>IF(A26taxstdlife="n/a","n/a",IF(W$3&gt;(A26taxstdlife+$E809),((Input!$I$168+Input!$I$134)*$I$7)-SUM($I809:V809),((Input!$I$168+Input!$I$134)*$I$7)/A26taxstdlife))</f>
        <v>0</v>
      </c>
      <c r="X809" s="168">
        <f>IF(A26taxstdlife="n/a","n/a",IF(X$3&gt;(A26taxstdlife+$E809),((Input!$I$168+Input!$I$134)*$I$7)-SUM($I809:W809),((Input!$I$168+Input!$I$134)*$I$7)/A26taxstdlife))</f>
        <v>0</v>
      </c>
      <c r="Y809" s="168">
        <f>IF(A26taxstdlife="n/a","n/a",IF(Y$3&gt;(A26taxstdlife+$E809),((Input!$I$168+Input!$I$134)*$I$7)-SUM($I809:X809),((Input!$I$168+Input!$I$134)*$I$7)/A26taxstdlife))</f>
        <v>0</v>
      </c>
      <c r="Z809" s="168">
        <f>IF(A26taxstdlife="n/a","n/a",IF(Z$3&gt;(A26taxstdlife+$E809),((Input!$I$168+Input!$I$134)*$I$7)-SUM($I809:Y809),((Input!$I$168+Input!$I$134)*$I$7)/A26taxstdlife))</f>
        <v>0</v>
      </c>
      <c r="AA809" s="168">
        <f>IF(A26taxstdlife="n/a","n/a",IF(AA$3&gt;(A26taxstdlife+$E809),((Input!$I$168+Input!$I$134)*$I$7)-SUM($I809:Z809),((Input!$I$168+Input!$I$134)*$I$7)/A26taxstdlife))</f>
        <v>0</v>
      </c>
      <c r="AB809" s="168">
        <f>IF(A26taxstdlife="n/a","n/a",IF(AB$3&gt;(A26taxstdlife+$E809),((Input!$I$168+Input!$I$134)*$I$7)-SUM($I809:AA809),((Input!$I$168+Input!$I$134)*$I$7)/A26taxstdlife))</f>
        <v>0</v>
      </c>
      <c r="AC809" s="168">
        <f>IF(A26taxstdlife="n/a","n/a",IF(AC$3&gt;(A26taxstdlife+$E809),((Input!$I$168+Input!$I$134)*$I$7)-SUM($I809:AB809),((Input!$I$168+Input!$I$134)*$I$7)/A26taxstdlife))</f>
        <v>0</v>
      </c>
      <c r="AD809" s="168">
        <f>IF(A26taxstdlife="n/a","n/a",IF(AD$3&gt;(A26taxstdlife+$E809),((Input!$I$168+Input!$I$134)*$I$7)-SUM($I809:AC809),((Input!$I$168+Input!$I$134)*$I$7)/A26taxstdlife))</f>
        <v>0</v>
      </c>
      <c r="AE809" s="168">
        <f>IF(A26taxstdlife="n/a","n/a",IF(AE$3&gt;(A26taxstdlife+$E809),((Input!$I$168+Input!$I$134)*$I$7)-SUM($I809:AD809),((Input!$I$168+Input!$I$134)*$I$7)/A26taxstdlife))</f>
        <v>0</v>
      </c>
      <c r="AF809" s="168">
        <f>IF(A26taxstdlife="n/a","n/a",IF(AF$3&gt;(A26taxstdlife+$E809),((Input!$I$168+Input!$I$134)*$I$7)-SUM($I809:AE809),((Input!$I$168+Input!$I$134)*$I$7)/A26taxstdlife))</f>
        <v>0</v>
      </c>
      <c r="AG809" s="168">
        <f>IF(A26taxstdlife="n/a","n/a",IF(AG$3&gt;(A26taxstdlife+$E809),((Input!$I$168+Input!$I$134)*$I$7)-SUM($I809:AF809),((Input!$I$168+Input!$I$134)*$I$7)/A26taxstdlife))</f>
        <v>0</v>
      </c>
      <c r="AH809" s="168">
        <f>IF(A26taxstdlife="n/a","n/a",IF(AH$3&gt;(A26taxstdlife+$E809),((Input!$I$168+Input!$I$134)*$I$7)-SUM($I809:AG809),((Input!$I$168+Input!$I$134)*$I$7)/A26taxstdlife))</f>
        <v>0</v>
      </c>
      <c r="AI809" s="168">
        <f>IF(A26taxstdlife="n/a","n/a",IF(AI$3&gt;(A26taxstdlife+$E809),((Input!$I$168+Input!$I$134)*$I$7)-SUM($I809:AH809),((Input!$I$168+Input!$I$134)*$I$7)/A26taxstdlife))</f>
        <v>0</v>
      </c>
      <c r="AJ809" s="168">
        <f>IF(A26taxstdlife="n/a","n/a",IF(AJ$3&gt;(A26taxstdlife+$E809),((Input!$I$168+Input!$I$134)*$I$7)-SUM($I809:AI809),((Input!$I$168+Input!$I$134)*$I$7)/A26taxstdlife))</f>
        <v>0</v>
      </c>
      <c r="AK809" s="168">
        <f>IF(A26taxstdlife="n/a","n/a",IF(AK$3&gt;(A26taxstdlife+$E809),((Input!$I$168+Input!$I$134)*$I$7)-SUM($I809:AJ809),((Input!$I$168+Input!$I$134)*$I$7)/A26taxstdlife))</f>
        <v>0</v>
      </c>
      <c r="AL809" s="168">
        <f>IF(A26taxstdlife="n/a","n/a",IF(AL$3&gt;(A26taxstdlife+$E809),((Input!$I$168+Input!$I$134)*$I$7)-SUM($I809:AK809),((Input!$I$168+Input!$I$134)*$I$7)/A26taxstdlife))</f>
        <v>0</v>
      </c>
      <c r="AM809" s="168">
        <f>IF(A26taxstdlife="n/a","n/a",IF(AM$3&gt;(A26taxstdlife+$E809),((Input!$I$168+Input!$I$134)*$I$7)-SUM($I809:AL809),((Input!$I$168+Input!$I$134)*$I$7)/A26taxstdlife))</f>
        <v>0</v>
      </c>
      <c r="AN809" s="168">
        <f>IF(A26taxstdlife="n/a","n/a",IF(AN$3&gt;(A26taxstdlife+$E809),((Input!$I$168+Input!$I$134)*$I$7)-SUM($I809:AM809),((Input!$I$168+Input!$I$134)*$I$7)/A26taxstdlife))</f>
        <v>0</v>
      </c>
      <c r="AO809" s="168">
        <f>IF(A26taxstdlife="n/a","n/a",IF(AO$3&gt;(A26taxstdlife+$E809),((Input!$I$168+Input!$I$134)*$I$7)-SUM($I809:AN809),((Input!$I$168+Input!$I$134)*$I$7)/A26taxstdlife))</f>
        <v>0</v>
      </c>
      <c r="AP809" s="168">
        <f>IF(A26taxstdlife="n/a","n/a",IF(AP$3&gt;(A26taxstdlife+$E809),((Input!$I$168+Input!$I$134)*$I$7)-SUM($I809:AO809),((Input!$I$168+Input!$I$134)*$I$7)/A26taxstdlife))</f>
        <v>0</v>
      </c>
      <c r="AQ809" s="168">
        <f>IF(A26taxstdlife="n/a","n/a",IF(AQ$3&gt;(A26taxstdlife+$E809),((Input!$I$168+Input!$I$134)*$I$7)-SUM($I809:AP809),((Input!$I$168+Input!$I$134)*$I$7)/A26taxstdlife))</f>
        <v>0</v>
      </c>
      <c r="AR809" s="168">
        <f>IF(A26taxstdlife="n/a","n/a",IF(AR$3&gt;(A26taxstdlife+$E809),((Input!$I$168+Input!$I$134)*$I$7)-SUM($I809:AQ809),((Input!$I$168+Input!$I$134)*$I$7)/A26taxstdlife))</f>
        <v>0</v>
      </c>
      <c r="AS809" s="168">
        <f>IF(A26taxstdlife="n/a","n/a",IF(AS$3&gt;(A26taxstdlife+$E809),((Input!$I$168+Input!$I$134)*$I$7)-SUM($I809:AR809),((Input!$I$168+Input!$I$134)*$I$7)/A26taxstdlife))</f>
        <v>0</v>
      </c>
      <c r="AT809" s="168">
        <f>IF(A26taxstdlife="n/a","n/a",IF(AT$3&gt;(A26taxstdlife+$E809),((Input!$I$168+Input!$I$134)*$I$7)-SUM($I809:AS809),((Input!$I$168+Input!$I$134)*$I$7)/A26taxstdlife))</f>
        <v>0</v>
      </c>
      <c r="AU809" s="168">
        <f>IF(A26taxstdlife="n/a","n/a",IF(AU$3&gt;(A26taxstdlife+$E809),((Input!$I$168+Input!$I$134)*$I$7)-SUM($I809:AT809),((Input!$I$168+Input!$I$134)*$I$7)/A26taxstdlife))</f>
        <v>0</v>
      </c>
      <c r="AV809" s="168">
        <f>IF(A26taxstdlife="n/a","n/a",IF(AV$3&gt;(A26taxstdlife+$E809),((Input!$I$168+Input!$I$134)*$I$7)-SUM($I809:AU809),((Input!$I$168+Input!$I$134)*$I$7)/A26taxstdlife))</f>
        <v>0</v>
      </c>
      <c r="AW809" s="168">
        <f>IF(A26taxstdlife="n/a","n/a",IF(AW$3&gt;(A26taxstdlife+$E809),((Input!$I$168+Input!$I$134)*$I$7)-SUM($I809:AV809),((Input!$I$168+Input!$I$134)*$I$7)/A26taxstdlife))</f>
        <v>0</v>
      </c>
      <c r="AX809" s="168">
        <f>IF(A26taxstdlife="n/a","n/a",IF(AX$3&gt;(A26taxstdlife+$E809),((Input!$I$168+Input!$I$134)*$I$7)-SUM($I809:AW809),((Input!$I$168+Input!$I$134)*$I$7)/A26taxstdlife))</f>
        <v>0</v>
      </c>
      <c r="AY809" s="168">
        <f>IF(A26taxstdlife="n/a","n/a",IF(AY$3&gt;(A26taxstdlife+$E809),((Input!$I$168+Input!$I$134)*$I$7)-SUM($I809:AX809),((Input!$I$168+Input!$I$134)*$I$7)/A26taxstdlife))</f>
        <v>0</v>
      </c>
      <c r="AZ809" s="168">
        <f>IF(A26taxstdlife="n/a","n/a",IF(AZ$3&gt;(A26taxstdlife+$E809),((Input!$I$168+Input!$I$134)*$I$7)-SUM($I809:AY809),((Input!$I$168+Input!$I$134)*$I$7)/A26taxstdlife))</f>
        <v>0</v>
      </c>
      <c r="BA809" s="168">
        <f>IF(A26taxstdlife="n/a","n/a",IF(BA$3&gt;(A26taxstdlife+$E809),((Input!$I$168+Input!$I$134)*$I$7)-SUM($I809:AZ809),((Input!$I$168+Input!$I$134)*$I$7)/A26taxstdlife))</f>
        <v>0</v>
      </c>
      <c r="BB809" s="168">
        <f>IF(A26taxstdlife="n/a","n/a",IF(BB$3&gt;(A26taxstdlife+$E809),((Input!$I$168+Input!$I$134)*$I$7)-SUM($I809:BA809),((Input!$I$168+Input!$I$134)*$I$7)/A26taxstdlife))</f>
        <v>0</v>
      </c>
      <c r="BC809" s="168">
        <f>IF(A26taxstdlife="n/a","n/a",IF(BC$3&gt;(A26taxstdlife+$E809),((Input!$I$168+Input!$I$134)*$I$7)-SUM($I809:BB809),((Input!$I$168+Input!$I$134)*$I$7)/A26taxstdlife))</f>
        <v>0</v>
      </c>
      <c r="BD809" s="168">
        <f>IF(A26taxstdlife="n/a","n/a",IF(BD$3&gt;(A26taxstdlife+$E809),((Input!$I$168+Input!$I$134)*$I$7)-SUM($I809:BC809),((Input!$I$168+Input!$I$134)*$I$7)/A26taxstdlife))</f>
        <v>0</v>
      </c>
      <c r="BE809" s="168">
        <f>IF(A26taxstdlife="n/a","n/a",IF(BE$3&gt;(A26taxstdlife+$E809),((Input!$I$168+Input!$I$134)*$I$7)-SUM($I809:BD809),((Input!$I$168+Input!$I$134)*$I$7)/A26taxstdlife))</f>
        <v>0</v>
      </c>
      <c r="BF809" s="168">
        <f>IF(A26taxstdlife="n/a","n/a",IF(BF$3&gt;(A26taxstdlife+$E809),((Input!$I$168+Input!$I$134)*$I$7)-SUM($I809:BE809),((Input!$I$168+Input!$I$134)*$I$7)/A26taxstdlife))</f>
        <v>0</v>
      </c>
      <c r="BG809" s="168">
        <f>IF(A26taxstdlife="n/a","n/a",IF(BG$3&gt;(A26taxstdlife+$E809),((Input!$I$168+Input!$I$134)*$I$7)-SUM($I809:BF809),((Input!$I$168+Input!$I$134)*$I$7)/A26taxstdlife))</f>
        <v>0</v>
      </c>
      <c r="BH809" s="168">
        <f>IF(A26taxstdlife="n/a","n/a",IF(BH$3&gt;(A26taxstdlife+$E809),((Input!$I$168+Input!$I$134)*$I$7)-SUM($I809:BG809),((Input!$I$168+Input!$I$134)*$I$7)/A26taxstdlife))</f>
        <v>0</v>
      </c>
      <c r="BI809" s="168">
        <f>IF(A26taxstdlife="n/a","n/a",IF(BI$3&gt;(A26taxstdlife+$E809),((Input!$I$168+Input!$I$134)*$I$7)-SUM($I809:BH809),((Input!$I$168+Input!$I$134)*$I$7)/A26taxstdlife))</f>
        <v>0</v>
      </c>
      <c r="BJ809" s="168"/>
      <c r="BK809" s="20"/>
      <c r="BL809"/>
      <c r="BM809"/>
      <c r="BN809"/>
      <c r="BO809"/>
      <c r="BP809"/>
      <c r="BQ809"/>
      <c r="BR809"/>
      <c r="BS809"/>
      <c r="BT809"/>
      <c r="BU809"/>
      <c r="BV809"/>
      <c r="BW809"/>
      <c r="BX809"/>
      <c r="BY809"/>
      <c r="BZ809"/>
      <c r="CA809"/>
      <c r="CB809"/>
      <c r="CC809"/>
      <c r="CD809"/>
      <c r="CE809"/>
      <c r="CF809"/>
      <c r="CG809"/>
      <c r="CH809"/>
      <c r="CI809"/>
      <c r="CJ809"/>
      <c r="CK809"/>
      <c r="CL809"/>
      <c r="CM809"/>
      <c r="CN809"/>
      <c r="CO809"/>
      <c r="CP809"/>
      <c r="CQ809"/>
      <c r="CR809"/>
      <c r="CS809"/>
      <c r="CT809"/>
      <c r="CU809"/>
      <c r="CV809"/>
      <c r="CW809"/>
      <c r="CX809"/>
      <c r="CY809"/>
      <c r="CZ809"/>
      <c r="DA809"/>
      <c r="DB809"/>
      <c r="DC809"/>
      <c r="DD809"/>
      <c r="DE809"/>
      <c r="DF809"/>
      <c r="DG809"/>
      <c r="DH809"/>
      <c r="DI809"/>
      <c r="DJ809"/>
      <c r="DK809"/>
      <c r="DL809"/>
      <c r="DM809"/>
      <c r="DN809"/>
      <c r="DO809"/>
      <c r="DP809"/>
      <c r="DQ809"/>
      <c r="DR809"/>
      <c r="DS809"/>
      <c r="DT809"/>
      <c r="DU809"/>
      <c r="DV809"/>
      <c r="DW809"/>
      <c r="DX809"/>
      <c r="DY809"/>
      <c r="DZ809"/>
      <c r="EA809"/>
      <c r="EB809"/>
      <c r="EC809"/>
      <c r="ED809"/>
      <c r="EE809"/>
      <c r="EF809"/>
      <c r="EG809"/>
      <c r="EH809"/>
      <c r="EI809"/>
      <c r="EJ809"/>
      <c r="EK809"/>
      <c r="EL809"/>
      <c r="EM809"/>
      <c r="EN809"/>
      <c r="EO809"/>
      <c r="EP809"/>
      <c r="EQ809"/>
      <c r="ER809"/>
      <c r="ES809"/>
      <c r="ET809"/>
      <c r="EU809"/>
      <c r="EV809"/>
      <c r="EW809"/>
      <c r="EX809"/>
      <c r="EY809"/>
      <c r="EZ809"/>
      <c r="FA809"/>
      <c r="FB809"/>
      <c r="FC809"/>
      <c r="FD809"/>
      <c r="FE809"/>
      <c r="FF809"/>
      <c r="FG809"/>
      <c r="FH809"/>
      <c r="FI809"/>
      <c r="FJ809"/>
      <c r="FK809"/>
      <c r="FL809"/>
      <c r="FM809"/>
      <c r="FN809"/>
      <c r="FO809"/>
      <c r="FP809"/>
      <c r="FQ809"/>
      <c r="FR809"/>
      <c r="FS809"/>
      <c r="FT809"/>
      <c r="FU809"/>
      <c r="FV809"/>
      <c r="FW809"/>
      <c r="FX809"/>
      <c r="FY809"/>
      <c r="FZ809"/>
      <c r="GA809"/>
      <c r="GB809"/>
      <c r="GC809"/>
      <c r="GD809"/>
      <c r="GE809"/>
      <c r="GF809"/>
      <c r="GG809"/>
      <c r="GH809"/>
      <c r="GI809"/>
      <c r="GJ809"/>
      <c r="GK809"/>
      <c r="GL809"/>
      <c r="GM809"/>
      <c r="GN809"/>
      <c r="GO809"/>
      <c r="GP809"/>
      <c r="GQ809"/>
      <c r="GR809"/>
      <c r="GS809"/>
      <c r="GT809"/>
      <c r="GU809"/>
      <c r="GV809"/>
      <c r="GW809"/>
      <c r="GX809"/>
      <c r="GY809"/>
      <c r="GZ809"/>
      <c r="HA809"/>
      <c r="HB809"/>
      <c r="HC809"/>
      <c r="HD809"/>
      <c r="HE809"/>
      <c r="HF809"/>
      <c r="HG809"/>
      <c r="HH809"/>
      <c r="HI809"/>
      <c r="HJ809"/>
      <c r="HK809"/>
      <c r="HL809"/>
      <c r="HM809"/>
      <c r="HN809"/>
      <c r="HO809"/>
      <c r="HP809"/>
      <c r="HQ809"/>
      <c r="HR809"/>
      <c r="HS809"/>
      <c r="HT809"/>
      <c r="HU809"/>
      <c r="HV809"/>
      <c r="HW809"/>
      <c r="HX809"/>
      <c r="HY809"/>
      <c r="HZ809"/>
      <c r="IA809"/>
      <c r="IB809"/>
      <c r="IC809"/>
      <c r="ID809"/>
      <c r="IE809"/>
      <c r="IF809"/>
      <c r="IG809"/>
      <c r="IH809"/>
      <c r="II809"/>
      <c r="IJ809"/>
      <c r="IK809"/>
      <c r="IL809"/>
      <c r="IM809"/>
      <c r="IN809"/>
      <c r="IO809"/>
      <c r="IP809"/>
      <c r="IQ809"/>
      <c r="IR809"/>
      <c r="IS809"/>
      <c r="IT809"/>
      <c r="IU809"/>
      <c r="IV809"/>
    </row>
    <row r="810" spans="1:256" s="5" customFormat="1" hidden="1" outlineLevel="2">
      <c r="A810" s="20"/>
      <c r="B810" s="20"/>
      <c r="C810" s="38"/>
      <c r="D810" s="641"/>
      <c r="E810" s="287">
        <v>4</v>
      </c>
      <c r="F810" s="40"/>
      <c r="G810" s="313"/>
      <c r="H810" s="315"/>
      <c r="I810" s="315"/>
      <c r="J810" s="314"/>
      <c r="K810" s="168">
        <f>IF(A26taxstdlife="n/a","n/a",IF(K$3&gt;(A26taxstdlife+$E810),((Input!$J$168+Input!$J$134)*$J$7)-SUM($J810:J810),((Input!$J$168+Input!$J$134)*$J$7)/A26taxstdlife))</f>
        <v>0</v>
      </c>
      <c r="L810" s="168">
        <f>IF(A26taxstdlife="n/a","n/a",IF(L$3&gt;(A26taxstdlife+$E810),((Input!$J$168+Input!$J$134)*$J$7)-SUM($J810:K810),((Input!$J$168+Input!$J$134)*$J$7)/A26taxstdlife))</f>
        <v>0</v>
      </c>
      <c r="M810" s="168">
        <f>IF(A26taxstdlife="n/a","n/a",IF(M$3&gt;(A26taxstdlife+$E810),((Input!$J$168+Input!$J$134)*$J$7)-SUM($J810:L810),((Input!$J$168+Input!$J$134)*$J$7)/A26taxstdlife))</f>
        <v>0</v>
      </c>
      <c r="N810" s="168">
        <f>IF(A26taxstdlife="n/a","n/a",IF(N$3&gt;(A26taxstdlife+$E810),((Input!$J$168+Input!$J$134)*$J$7)-SUM($J810:M810),((Input!$J$168+Input!$J$134)*$J$7)/A26taxstdlife))</f>
        <v>0</v>
      </c>
      <c r="O810" s="168">
        <f>IF(A26taxstdlife="n/a","n/a",IF(O$3&gt;(A26taxstdlife+$E810),((Input!$J$168+Input!$J$134)*$J$7)-SUM($J810:N810),((Input!$J$168+Input!$J$134)*$J$7)/A26taxstdlife))</f>
        <v>0</v>
      </c>
      <c r="P810" s="168">
        <f>IF(A26taxstdlife="n/a","n/a",IF(P$3&gt;(A26taxstdlife+$E810),((Input!$J$168+Input!$J$134)*$J$7)-SUM($J810:O810),((Input!$J$168+Input!$J$134)*$J$7)/A26taxstdlife))</f>
        <v>0</v>
      </c>
      <c r="Q810" s="168">
        <f>IF(A26taxstdlife="n/a","n/a",IF(Q$3&gt;(A26taxstdlife+$E810),((Input!$J$168+Input!$J$134)*$J$7)-SUM($J810:P810),((Input!$J$168+Input!$J$134)*$J$7)/A26taxstdlife))</f>
        <v>0</v>
      </c>
      <c r="R810" s="168">
        <f>IF(A26taxstdlife="n/a","n/a",IF(R$3&gt;(A26taxstdlife+$E810),((Input!$J$168+Input!$J$134)*$J$7)-SUM($J810:Q810),((Input!$J$168+Input!$J$134)*$J$7)/A26taxstdlife))</f>
        <v>0</v>
      </c>
      <c r="S810" s="168">
        <f>IF(A26taxstdlife="n/a","n/a",IF(S$3&gt;(A26taxstdlife+$E810),((Input!$J$168+Input!$J$134)*$J$7)-SUM($J810:R810),((Input!$J$168+Input!$J$134)*$J$7)/A26taxstdlife))</f>
        <v>0</v>
      </c>
      <c r="T810" s="168">
        <f>IF(A26taxstdlife="n/a","n/a",IF(T$3&gt;(A26taxstdlife+$E810),((Input!$J$168+Input!$J$134)*$J$7)-SUM($J810:S810),((Input!$J$168+Input!$J$134)*$J$7)/A26taxstdlife))</f>
        <v>0</v>
      </c>
      <c r="U810" s="168">
        <f>IF(A26taxstdlife="n/a","n/a",IF(U$3&gt;(A26taxstdlife+$E810),((Input!$J$168+Input!$J$134)*$J$7)-SUM($J810:T810),((Input!$J$168+Input!$J$134)*$J$7)/A26taxstdlife))</f>
        <v>0</v>
      </c>
      <c r="V810" s="168">
        <f>IF(A26taxstdlife="n/a","n/a",IF(V$3&gt;(A26taxstdlife+$E810),((Input!$J$168+Input!$J$134)*$J$7)-SUM($J810:U810),((Input!$J$168+Input!$J$134)*$J$7)/A26taxstdlife))</f>
        <v>0</v>
      </c>
      <c r="W810" s="168">
        <f>IF(A26taxstdlife="n/a","n/a",IF(W$3&gt;(A26taxstdlife+$E810),((Input!$J$168+Input!$J$134)*$J$7)-SUM($J810:V810),((Input!$J$168+Input!$J$134)*$J$7)/A26taxstdlife))</f>
        <v>0</v>
      </c>
      <c r="X810" s="168">
        <f>IF(A26taxstdlife="n/a","n/a",IF(X$3&gt;(A26taxstdlife+$E810),((Input!$J$168+Input!$J$134)*$J$7)-SUM($J810:W810),((Input!$J$168+Input!$J$134)*$J$7)/A26taxstdlife))</f>
        <v>0</v>
      </c>
      <c r="Y810" s="168">
        <f>IF(A26taxstdlife="n/a","n/a",IF(Y$3&gt;(A26taxstdlife+$E810),((Input!$J$168+Input!$J$134)*$J$7)-SUM($J810:X810),((Input!$J$168+Input!$J$134)*$J$7)/A26taxstdlife))</f>
        <v>0</v>
      </c>
      <c r="Z810" s="168">
        <f>IF(A26taxstdlife="n/a","n/a",IF(Z$3&gt;(A26taxstdlife+$E810),((Input!$J$168+Input!$J$134)*$J$7)-SUM($J810:Y810),((Input!$J$168+Input!$J$134)*$J$7)/A26taxstdlife))</f>
        <v>0</v>
      </c>
      <c r="AA810" s="168">
        <f>IF(A26taxstdlife="n/a","n/a",IF(AA$3&gt;(A26taxstdlife+$E810),((Input!$J$168+Input!$J$134)*$J$7)-SUM($J810:Z810),((Input!$J$168+Input!$J$134)*$J$7)/A26taxstdlife))</f>
        <v>0</v>
      </c>
      <c r="AB810" s="168">
        <f>IF(A26taxstdlife="n/a","n/a",IF(AB$3&gt;(A26taxstdlife+$E810),((Input!$J$168+Input!$J$134)*$J$7)-SUM($J810:AA810),((Input!$J$168+Input!$J$134)*$J$7)/A26taxstdlife))</f>
        <v>0</v>
      </c>
      <c r="AC810" s="168">
        <f>IF(A26taxstdlife="n/a","n/a",IF(AC$3&gt;(A26taxstdlife+$E810),((Input!$J$168+Input!$J$134)*$J$7)-SUM($J810:AB810),((Input!$J$168+Input!$J$134)*$J$7)/A26taxstdlife))</f>
        <v>0</v>
      </c>
      <c r="AD810" s="168">
        <f>IF(A26taxstdlife="n/a","n/a",IF(AD$3&gt;(A26taxstdlife+$E810),((Input!$J$168+Input!$J$134)*$J$7)-SUM($J810:AC810),((Input!$J$168+Input!$J$134)*$J$7)/A26taxstdlife))</f>
        <v>0</v>
      </c>
      <c r="AE810" s="168">
        <f>IF(A26taxstdlife="n/a","n/a",IF(AE$3&gt;(A26taxstdlife+$E810),((Input!$J$168+Input!$J$134)*$J$7)-SUM($J810:AD810),((Input!$J$168+Input!$J$134)*$J$7)/A26taxstdlife))</f>
        <v>0</v>
      </c>
      <c r="AF810" s="168">
        <f>IF(A26taxstdlife="n/a","n/a",IF(AF$3&gt;(A26taxstdlife+$E810),((Input!$J$168+Input!$J$134)*$J$7)-SUM($J810:AE810),((Input!$J$168+Input!$J$134)*$J$7)/A26taxstdlife))</f>
        <v>0</v>
      </c>
      <c r="AG810" s="168">
        <f>IF(A26taxstdlife="n/a","n/a",IF(AG$3&gt;(A26taxstdlife+$E810),((Input!$J$168+Input!$J$134)*$J$7)-SUM($J810:AF810),((Input!$J$168+Input!$J$134)*$J$7)/A26taxstdlife))</f>
        <v>0</v>
      </c>
      <c r="AH810" s="168">
        <f>IF(A26taxstdlife="n/a","n/a",IF(AH$3&gt;(A26taxstdlife+$E810),((Input!$J$168+Input!$J$134)*$J$7)-SUM($J810:AG810),((Input!$J$168+Input!$J$134)*$J$7)/A26taxstdlife))</f>
        <v>0</v>
      </c>
      <c r="AI810" s="168">
        <f>IF(A26taxstdlife="n/a","n/a",IF(AI$3&gt;(A26taxstdlife+$E810),((Input!$J$168+Input!$J$134)*$J$7)-SUM($J810:AH810),((Input!$J$168+Input!$J$134)*$J$7)/A26taxstdlife))</f>
        <v>0</v>
      </c>
      <c r="AJ810" s="168">
        <f>IF(A26taxstdlife="n/a","n/a",IF(AJ$3&gt;(A26taxstdlife+$E810),((Input!$J$168+Input!$J$134)*$J$7)-SUM($J810:AI810),((Input!$J$168+Input!$J$134)*$J$7)/A26taxstdlife))</f>
        <v>0</v>
      </c>
      <c r="AK810" s="168">
        <f>IF(A26taxstdlife="n/a","n/a",IF(AK$3&gt;(A26taxstdlife+$E810),((Input!$J$168+Input!$J$134)*$J$7)-SUM($J810:AJ810),((Input!$J$168+Input!$J$134)*$J$7)/A26taxstdlife))</f>
        <v>0</v>
      </c>
      <c r="AL810" s="168">
        <f>IF(A26taxstdlife="n/a","n/a",IF(AL$3&gt;(A26taxstdlife+$E810),((Input!$J$168+Input!$J$134)*$J$7)-SUM($J810:AK810),((Input!$J$168+Input!$J$134)*$J$7)/A26taxstdlife))</f>
        <v>0</v>
      </c>
      <c r="AM810" s="168">
        <f>IF(A26taxstdlife="n/a","n/a",IF(AM$3&gt;(A26taxstdlife+$E810),((Input!$J$168+Input!$J$134)*$J$7)-SUM($J810:AL810),((Input!$J$168+Input!$J$134)*$J$7)/A26taxstdlife))</f>
        <v>0</v>
      </c>
      <c r="AN810" s="168">
        <f>IF(A26taxstdlife="n/a","n/a",IF(AN$3&gt;(A26taxstdlife+$E810),((Input!$J$168+Input!$J$134)*$J$7)-SUM($J810:AM810),((Input!$J$168+Input!$J$134)*$J$7)/A26taxstdlife))</f>
        <v>0</v>
      </c>
      <c r="AO810" s="168">
        <f>IF(A26taxstdlife="n/a","n/a",IF(AO$3&gt;(A26taxstdlife+$E810),((Input!$J$168+Input!$J$134)*$J$7)-SUM($J810:AN810),((Input!$J$168+Input!$J$134)*$J$7)/A26taxstdlife))</f>
        <v>0</v>
      </c>
      <c r="AP810" s="168">
        <f>IF(A26taxstdlife="n/a","n/a",IF(AP$3&gt;(A26taxstdlife+$E810),((Input!$J$168+Input!$J$134)*$J$7)-SUM($J810:AO810),((Input!$J$168+Input!$J$134)*$J$7)/A26taxstdlife))</f>
        <v>0</v>
      </c>
      <c r="AQ810" s="168">
        <f>IF(A26taxstdlife="n/a","n/a",IF(AQ$3&gt;(A26taxstdlife+$E810),((Input!$J$168+Input!$J$134)*$J$7)-SUM($J810:AP810),((Input!$J$168+Input!$J$134)*$J$7)/A26taxstdlife))</f>
        <v>0</v>
      </c>
      <c r="AR810" s="168">
        <f>IF(A26taxstdlife="n/a","n/a",IF(AR$3&gt;(A26taxstdlife+$E810),((Input!$J$168+Input!$J$134)*$J$7)-SUM($J810:AQ810),((Input!$J$168+Input!$J$134)*$J$7)/A26taxstdlife))</f>
        <v>0</v>
      </c>
      <c r="AS810" s="168">
        <f>IF(A26taxstdlife="n/a","n/a",IF(AS$3&gt;(A26taxstdlife+$E810),((Input!$J$168+Input!$J$134)*$J$7)-SUM($J810:AR810),((Input!$J$168+Input!$J$134)*$J$7)/A26taxstdlife))</f>
        <v>0</v>
      </c>
      <c r="AT810" s="168">
        <f>IF(A26taxstdlife="n/a","n/a",IF(AT$3&gt;(A26taxstdlife+$E810),((Input!$J$168+Input!$J$134)*$J$7)-SUM($J810:AS810),((Input!$J$168+Input!$J$134)*$J$7)/A26taxstdlife))</f>
        <v>0</v>
      </c>
      <c r="AU810" s="168">
        <f>IF(A26taxstdlife="n/a","n/a",IF(AU$3&gt;(A26taxstdlife+$E810),((Input!$J$168+Input!$J$134)*$J$7)-SUM($J810:AT810),((Input!$J$168+Input!$J$134)*$J$7)/A26taxstdlife))</f>
        <v>0</v>
      </c>
      <c r="AV810" s="168">
        <f>IF(A26taxstdlife="n/a","n/a",IF(AV$3&gt;(A26taxstdlife+$E810),((Input!$J$168+Input!$J$134)*$J$7)-SUM($J810:AU810),((Input!$J$168+Input!$J$134)*$J$7)/A26taxstdlife))</f>
        <v>0</v>
      </c>
      <c r="AW810" s="168">
        <f>IF(A26taxstdlife="n/a","n/a",IF(AW$3&gt;(A26taxstdlife+$E810),((Input!$J$168+Input!$J$134)*$J$7)-SUM($J810:AV810),((Input!$J$168+Input!$J$134)*$J$7)/A26taxstdlife))</f>
        <v>0</v>
      </c>
      <c r="AX810" s="168">
        <f>IF(A26taxstdlife="n/a","n/a",IF(AX$3&gt;(A26taxstdlife+$E810),((Input!$J$168+Input!$J$134)*$J$7)-SUM($J810:AW810),((Input!$J$168+Input!$J$134)*$J$7)/A26taxstdlife))</f>
        <v>0</v>
      </c>
      <c r="AY810" s="168">
        <f>IF(A26taxstdlife="n/a","n/a",IF(AY$3&gt;(A26taxstdlife+$E810),((Input!$J$168+Input!$J$134)*$J$7)-SUM($J810:AX810),((Input!$J$168+Input!$J$134)*$J$7)/A26taxstdlife))</f>
        <v>0</v>
      </c>
      <c r="AZ810" s="168">
        <f>IF(A26taxstdlife="n/a","n/a",IF(AZ$3&gt;(A26taxstdlife+$E810),((Input!$J$168+Input!$J$134)*$J$7)-SUM($J810:AY810),((Input!$J$168+Input!$J$134)*$J$7)/A26taxstdlife))</f>
        <v>0</v>
      </c>
      <c r="BA810" s="168">
        <f>IF(A26taxstdlife="n/a","n/a",IF(BA$3&gt;(A26taxstdlife+$E810),((Input!$J$168+Input!$J$134)*$J$7)-SUM($J810:AZ810),((Input!$J$168+Input!$J$134)*$J$7)/A26taxstdlife))</f>
        <v>0</v>
      </c>
      <c r="BB810" s="168">
        <f>IF(A26taxstdlife="n/a","n/a",IF(BB$3&gt;(A26taxstdlife+$E810),((Input!$J$168+Input!$J$134)*$J$7)-SUM($J810:BA810),((Input!$J$168+Input!$J$134)*$J$7)/A26taxstdlife))</f>
        <v>0</v>
      </c>
      <c r="BC810" s="168">
        <f>IF(A26taxstdlife="n/a","n/a",IF(BC$3&gt;(A26taxstdlife+$E810),((Input!$J$168+Input!$J$134)*$J$7)-SUM($J810:BB810),((Input!$J$168+Input!$J$134)*$J$7)/A26taxstdlife))</f>
        <v>0</v>
      </c>
      <c r="BD810" s="168">
        <f>IF(A26taxstdlife="n/a","n/a",IF(BD$3&gt;(A26taxstdlife+$E810),((Input!$J$168+Input!$J$134)*$J$7)-SUM($J810:BC810),((Input!$J$168+Input!$J$134)*$J$7)/A26taxstdlife))</f>
        <v>0</v>
      </c>
      <c r="BE810" s="168">
        <f>IF(A26taxstdlife="n/a","n/a",IF(BE$3&gt;(A26taxstdlife+$E810),((Input!$J$168+Input!$J$134)*$J$7)-SUM($J810:BD810),((Input!$J$168+Input!$J$134)*$J$7)/A26taxstdlife))</f>
        <v>0</v>
      </c>
      <c r="BF810" s="168">
        <f>IF(A26taxstdlife="n/a","n/a",IF(BF$3&gt;(A26taxstdlife+$E810),((Input!$J$168+Input!$J$134)*$J$7)-SUM($J810:BE810),((Input!$J$168+Input!$J$134)*$J$7)/A26taxstdlife))</f>
        <v>0</v>
      </c>
      <c r="BG810" s="168">
        <f>IF(A26taxstdlife="n/a","n/a",IF(BG$3&gt;(A26taxstdlife+$E810),((Input!$J$168+Input!$J$134)*$J$7)-SUM($J810:BF810),((Input!$J$168+Input!$J$134)*$J$7)/A26taxstdlife))</f>
        <v>0</v>
      </c>
      <c r="BH810" s="168">
        <f>IF(A26taxstdlife="n/a","n/a",IF(BH$3&gt;(A26taxstdlife+$E810),((Input!$J$168+Input!$J$134)*$J$7)-SUM($J810:BG810),((Input!$J$168+Input!$J$134)*$J$7)/A26taxstdlife))</f>
        <v>0</v>
      </c>
      <c r="BI810" s="168">
        <f>IF(A26taxstdlife="n/a","n/a",IF(BI$3&gt;(A26taxstdlife+$E810),((Input!$J$168+Input!$J$134)*$J$7)-SUM($J810:BH810),((Input!$J$168+Input!$J$134)*$J$7)/A26taxstdlife))</f>
        <v>0</v>
      </c>
      <c r="BJ810" s="20"/>
      <c r="BK810" s="20"/>
      <c r="BL810"/>
      <c r="BM810"/>
      <c r="BN810"/>
      <c r="BO810"/>
      <c r="BP810"/>
      <c r="BQ810"/>
      <c r="BR810"/>
      <c r="BS810"/>
      <c r="BT810"/>
      <c r="BU810"/>
      <c r="BV810"/>
      <c r="BW810"/>
      <c r="BX810"/>
      <c r="BY810"/>
      <c r="BZ810"/>
      <c r="CA810"/>
      <c r="CB810"/>
      <c r="CC810"/>
      <c r="CD810"/>
      <c r="CE810"/>
      <c r="CF810"/>
      <c r="CG810"/>
      <c r="CH810"/>
      <c r="CI810"/>
      <c r="CJ810"/>
      <c r="CK810"/>
      <c r="CL810"/>
      <c r="CM810"/>
      <c r="CN810"/>
      <c r="CO810"/>
      <c r="CP810"/>
      <c r="CQ810"/>
      <c r="CR810"/>
      <c r="CS810"/>
      <c r="CT810"/>
      <c r="CU810"/>
      <c r="CV810"/>
      <c r="CW810"/>
      <c r="CX810"/>
      <c r="CY810"/>
      <c r="CZ810"/>
      <c r="DA810"/>
      <c r="DB810"/>
      <c r="DC810"/>
      <c r="DD810"/>
      <c r="DE810"/>
      <c r="DF810"/>
      <c r="DG810"/>
      <c r="DH810"/>
      <c r="DI810"/>
      <c r="DJ810"/>
      <c r="DK810"/>
      <c r="DL810"/>
      <c r="DM810"/>
      <c r="DN810"/>
      <c r="DO810"/>
      <c r="DP810"/>
      <c r="DQ810"/>
      <c r="DR810"/>
      <c r="DS810"/>
      <c r="DT810"/>
      <c r="DU810"/>
      <c r="DV810"/>
      <c r="DW810"/>
      <c r="DX810"/>
      <c r="DY810"/>
      <c r="DZ810"/>
      <c r="EA810"/>
      <c r="EB810"/>
      <c r="EC810"/>
      <c r="ED810"/>
      <c r="EE810"/>
      <c r="EF810"/>
      <c r="EG810"/>
      <c r="EH810"/>
      <c r="EI810"/>
      <c r="EJ810"/>
      <c r="EK810"/>
      <c r="EL810"/>
      <c r="EM810"/>
      <c r="EN810"/>
      <c r="EO810"/>
      <c r="EP810"/>
      <c r="EQ810"/>
      <c r="ER810"/>
      <c r="ES810"/>
      <c r="ET810"/>
      <c r="EU810"/>
      <c r="EV810"/>
      <c r="EW810"/>
      <c r="EX810"/>
      <c r="EY810"/>
      <c r="EZ810"/>
      <c r="FA810"/>
      <c r="FB810"/>
      <c r="FC810"/>
      <c r="FD810"/>
      <c r="FE810"/>
      <c r="FF810"/>
      <c r="FG810"/>
      <c r="FH810"/>
      <c r="FI810"/>
      <c r="FJ810"/>
      <c r="FK810"/>
      <c r="FL810"/>
      <c r="FM810"/>
      <c r="FN810"/>
      <c r="FO810"/>
      <c r="FP810"/>
      <c r="FQ810"/>
      <c r="FR810"/>
      <c r="FS810"/>
      <c r="FT810"/>
      <c r="FU810"/>
      <c r="FV810"/>
      <c r="FW810"/>
      <c r="FX810"/>
      <c r="FY810"/>
      <c r="FZ810"/>
      <c r="GA810"/>
      <c r="GB810"/>
      <c r="GC810"/>
      <c r="GD810"/>
      <c r="GE810"/>
      <c r="GF810"/>
      <c r="GG810"/>
      <c r="GH810"/>
      <c r="GI810"/>
      <c r="GJ810"/>
      <c r="GK810"/>
      <c r="GL810"/>
      <c r="GM810"/>
      <c r="GN810"/>
      <c r="GO810"/>
      <c r="GP810"/>
      <c r="GQ810"/>
      <c r="GR810"/>
      <c r="GS810"/>
      <c r="GT810"/>
      <c r="GU810"/>
      <c r="GV810"/>
      <c r="GW810"/>
      <c r="GX810"/>
      <c r="GY810"/>
      <c r="GZ810"/>
      <c r="HA810"/>
      <c r="HB810"/>
      <c r="HC810"/>
      <c r="HD810"/>
      <c r="HE810"/>
      <c r="HF810"/>
      <c r="HG810"/>
      <c r="HH810"/>
      <c r="HI810"/>
      <c r="HJ810"/>
      <c r="HK810"/>
      <c r="HL810"/>
      <c r="HM810"/>
      <c r="HN810"/>
      <c r="HO810"/>
      <c r="HP810"/>
      <c r="HQ810"/>
      <c r="HR810"/>
      <c r="HS810"/>
      <c r="HT810"/>
      <c r="HU810"/>
      <c r="HV810"/>
      <c r="HW810"/>
      <c r="HX810"/>
      <c r="HY810"/>
      <c r="HZ810"/>
      <c r="IA810"/>
      <c r="IB810"/>
      <c r="IC810"/>
      <c r="ID810"/>
      <c r="IE810"/>
      <c r="IF810"/>
      <c r="IG810"/>
      <c r="IH810"/>
      <c r="II810"/>
      <c r="IJ810"/>
      <c r="IK810"/>
      <c r="IL810"/>
      <c r="IM810"/>
      <c r="IN810"/>
      <c r="IO810"/>
      <c r="IP810"/>
      <c r="IQ810"/>
      <c r="IR810"/>
      <c r="IS810"/>
      <c r="IT810"/>
      <c r="IU810"/>
      <c r="IV810"/>
    </row>
    <row r="811" spans="1:256" s="5" customFormat="1" hidden="1" outlineLevel="2">
      <c r="A811" s="20"/>
      <c r="B811" s="20"/>
      <c r="C811" s="38"/>
      <c r="D811" s="641"/>
      <c r="E811" s="287">
        <v>5</v>
      </c>
      <c r="F811" s="40"/>
      <c r="G811" s="313"/>
      <c r="H811" s="315"/>
      <c r="I811" s="315"/>
      <c r="J811" s="315"/>
      <c r="K811" s="314"/>
      <c r="L811" s="168">
        <f>IF(A26taxstdlife="n/a","n/a",IF(L$3&gt;(A26taxstdlife+$E811),((Input!$K$168+Input!$K$134)*$K$7)-SUM($K811:K811),((Input!$K$168+Input!$K$134)*$K$7)/A26taxstdlife))</f>
        <v>0</v>
      </c>
      <c r="M811" s="168">
        <f>IF(A26taxstdlife="n/a","n/a",IF(M$3&gt;(A26taxstdlife+$E811),((Input!$K$168+Input!$K$134)*$K$7)-SUM($K811:L811),((Input!$K$168+Input!$K$134)*$K$7)/A26taxstdlife))</f>
        <v>0</v>
      </c>
      <c r="N811" s="168">
        <f>IF(A26taxstdlife="n/a","n/a",IF(N$3&gt;(A26taxstdlife+$E811),((Input!$K$168+Input!$K$134)*$K$7)-SUM($K811:M811),((Input!$K$168+Input!$K$134)*$K$7)/A26taxstdlife))</f>
        <v>0</v>
      </c>
      <c r="O811" s="168">
        <f>IF(A26taxstdlife="n/a","n/a",IF(O$3&gt;(A26taxstdlife+$E811),((Input!$K$168+Input!$K$134)*$K$7)-SUM($K811:N811),((Input!$K$168+Input!$K$134)*$K$7)/A26taxstdlife))</f>
        <v>0</v>
      </c>
      <c r="P811" s="168">
        <f>IF(A26taxstdlife="n/a","n/a",IF(P$3&gt;(A26taxstdlife+$E811),((Input!$K$168+Input!$K$134)*$K$7)-SUM($K811:O811),((Input!$K$168+Input!$K$134)*$K$7)/A26taxstdlife))</f>
        <v>0</v>
      </c>
      <c r="Q811" s="168">
        <f>IF(A26taxstdlife="n/a","n/a",IF(Q$3&gt;(A26taxstdlife+$E811),((Input!$K$168+Input!$K$134)*$K$7)-SUM($K811:P811),((Input!$K$168+Input!$K$134)*$K$7)/A26taxstdlife))</f>
        <v>0</v>
      </c>
      <c r="R811" s="168">
        <f>IF(A26taxstdlife="n/a","n/a",IF(R$3&gt;(A26taxstdlife+$E811),((Input!$K$168+Input!$K$134)*$K$7)-SUM($K811:Q811),((Input!$K$168+Input!$K$134)*$K$7)/A26taxstdlife))</f>
        <v>0</v>
      </c>
      <c r="S811" s="168">
        <f>IF(A26taxstdlife="n/a","n/a",IF(S$3&gt;(A26taxstdlife+$E811),((Input!$K$168+Input!$K$134)*$K$7)-SUM($K811:R811),((Input!$K$168+Input!$K$134)*$K$7)/A26taxstdlife))</f>
        <v>0</v>
      </c>
      <c r="T811" s="168">
        <f>IF(A26taxstdlife="n/a","n/a",IF(T$3&gt;(A26taxstdlife+$E811),((Input!$K$168+Input!$K$134)*$K$7)-SUM($K811:S811),((Input!$K$168+Input!$K$134)*$K$7)/A26taxstdlife))</f>
        <v>0</v>
      </c>
      <c r="U811" s="168">
        <f>IF(A26taxstdlife="n/a","n/a",IF(U$3&gt;(A26taxstdlife+$E811),((Input!$K$168+Input!$K$134)*$K$7)-SUM($K811:T811),((Input!$K$168+Input!$K$134)*$K$7)/A26taxstdlife))</f>
        <v>0</v>
      </c>
      <c r="V811" s="168">
        <f>IF(A26taxstdlife="n/a","n/a",IF(V$3&gt;(A26taxstdlife+$E811),((Input!$K$168+Input!$K$134)*$K$7)-SUM($K811:U811),((Input!$K$168+Input!$K$134)*$K$7)/A26taxstdlife))</f>
        <v>0</v>
      </c>
      <c r="W811" s="168">
        <f>IF(A26taxstdlife="n/a","n/a",IF(W$3&gt;(A26taxstdlife+$E811),((Input!$K$168+Input!$K$134)*$K$7)-SUM($K811:V811),((Input!$K$168+Input!$K$134)*$K$7)/A26taxstdlife))</f>
        <v>0</v>
      </c>
      <c r="X811" s="168">
        <f>IF(A26taxstdlife="n/a","n/a",IF(X$3&gt;(A26taxstdlife+$E811),((Input!$K$168+Input!$K$134)*$K$7)-SUM($K811:W811),((Input!$K$168+Input!$K$134)*$K$7)/A26taxstdlife))</f>
        <v>0</v>
      </c>
      <c r="Y811" s="168">
        <f>IF(A26taxstdlife="n/a","n/a",IF(Y$3&gt;(A26taxstdlife+$E811),((Input!$K$168+Input!$K$134)*$K$7)-SUM($K811:X811),((Input!$K$168+Input!$K$134)*$K$7)/A26taxstdlife))</f>
        <v>0</v>
      </c>
      <c r="Z811" s="168">
        <f>IF(A26taxstdlife="n/a","n/a",IF(Z$3&gt;(A26taxstdlife+$E811),((Input!$K$168+Input!$K$134)*$K$7)-SUM($K811:Y811),((Input!$K$168+Input!$K$134)*$K$7)/A26taxstdlife))</f>
        <v>0</v>
      </c>
      <c r="AA811" s="168">
        <f>IF(A26taxstdlife="n/a","n/a",IF(AA$3&gt;(A26taxstdlife+$E811),((Input!$K$168+Input!$K$134)*$K$7)-SUM($K811:Z811),((Input!$K$168+Input!$K$134)*$K$7)/A26taxstdlife))</f>
        <v>0</v>
      </c>
      <c r="AB811" s="168">
        <f>IF(A26taxstdlife="n/a","n/a",IF(AB$3&gt;(A26taxstdlife+$E811),((Input!$K$168+Input!$K$134)*$K$7)-SUM($K811:AA811),((Input!$K$168+Input!$K$134)*$K$7)/A26taxstdlife))</f>
        <v>0</v>
      </c>
      <c r="AC811" s="168">
        <f>IF(A26taxstdlife="n/a","n/a",IF(AC$3&gt;(A26taxstdlife+$E811),((Input!$K$168+Input!$K$134)*$K$7)-SUM($K811:AB811),((Input!$K$168+Input!$K$134)*$K$7)/A26taxstdlife))</f>
        <v>0</v>
      </c>
      <c r="AD811" s="168">
        <f>IF(A26taxstdlife="n/a","n/a",IF(AD$3&gt;(A26taxstdlife+$E811),((Input!$K$168+Input!$K$134)*$K$7)-SUM($K811:AC811),((Input!$K$168+Input!$K$134)*$K$7)/A26taxstdlife))</f>
        <v>0</v>
      </c>
      <c r="AE811" s="168">
        <f>IF(A26taxstdlife="n/a","n/a",IF(AE$3&gt;(A26taxstdlife+$E811),((Input!$K$168+Input!$K$134)*$K$7)-SUM($K811:AD811),((Input!$K$168+Input!$K$134)*$K$7)/A26taxstdlife))</f>
        <v>0</v>
      </c>
      <c r="AF811" s="168">
        <f>IF(A26taxstdlife="n/a","n/a",IF(AF$3&gt;(A26taxstdlife+$E811),((Input!$K$168+Input!$K$134)*$K$7)-SUM($K811:AE811),((Input!$K$168+Input!$K$134)*$K$7)/A26taxstdlife))</f>
        <v>0</v>
      </c>
      <c r="AG811" s="168">
        <f>IF(A26taxstdlife="n/a","n/a",IF(AG$3&gt;(A26taxstdlife+$E811),((Input!$K$168+Input!$K$134)*$K$7)-SUM($K811:AF811),((Input!$K$168+Input!$K$134)*$K$7)/A26taxstdlife))</f>
        <v>0</v>
      </c>
      <c r="AH811" s="168">
        <f>IF(A26taxstdlife="n/a","n/a",IF(AH$3&gt;(A26taxstdlife+$E811),((Input!$K$168+Input!$K$134)*$K$7)-SUM($K811:AG811),((Input!$K$168+Input!$K$134)*$K$7)/A26taxstdlife))</f>
        <v>0</v>
      </c>
      <c r="AI811" s="168">
        <f>IF(A26taxstdlife="n/a","n/a",IF(AI$3&gt;(A26taxstdlife+$E811),((Input!$K$168+Input!$K$134)*$K$7)-SUM($K811:AH811),((Input!$K$168+Input!$K$134)*$K$7)/A26taxstdlife))</f>
        <v>0</v>
      </c>
      <c r="AJ811" s="168">
        <f>IF(A26taxstdlife="n/a","n/a",IF(AJ$3&gt;(A26taxstdlife+$E811),((Input!$K$168+Input!$K$134)*$K$7)-SUM($K811:AI811),((Input!$K$168+Input!$K$134)*$K$7)/A26taxstdlife))</f>
        <v>0</v>
      </c>
      <c r="AK811" s="168">
        <f>IF(A26taxstdlife="n/a","n/a",IF(AK$3&gt;(A26taxstdlife+$E811),((Input!$K$168+Input!$K$134)*$K$7)-SUM($K811:AJ811),((Input!$K$168+Input!$K$134)*$K$7)/A26taxstdlife))</f>
        <v>0</v>
      </c>
      <c r="AL811" s="168">
        <f>IF(A26taxstdlife="n/a","n/a",IF(AL$3&gt;(A26taxstdlife+$E811),((Input!$K$168+Input!$K$134)*$K$7)-SUM($K811:AK811),((Input!$K$168+Input!$K$134)*$K$7)/A26taxstdlife))</f>
        <v>0</v>
      </c>
      <c r="AM811" s="168">
        <f>IF(A26taxstdlife="n/a","n/a",IF(AM$3&gt;(A26taxstdlife+$E811),((Input!$K$168+Input!$K$134)*$K$7)-SUM($K811:AL811),((Input!$K$168+Input!$K$134)*$K$7)/A26taxstdlife))</f>
        <v>0</v>
      </c>
      <c r="AN811" s="168">
        <f>IF(A26taxstdlife="n/a","n/a",IF(AN$3&gt;(A26taxstdlife+$E811),((Input!$K$168+Input!$K$134)*$K$7)-SUM($K811:AM811),((Input!$K$168+Input!$K$134)*$K$7)/A26taxstdlife))</f>
        <v>0</v>
      </c>
      <c r="AO811" s="168">
        <f>IF(A26taxstdlife="n/a","n/a",IF(AO$3&gt;(A26taxstdlife+$E811),((Input!$K$168+Input!$K$134)*$K$7)-SUM($K811:AN811),((Input!$K$168+Input!$K$134)*$K$7)/A26taxstdlife))</f>
        <v>0</v>
      </c>
      <c r="AP811" s="168">
        <f>IF(A26taxstdlife="n/a","n/a",IF(AP$3&gt;(A26taxstdlife+$E811),((Input!$K$168+Input!$K$134)*$K$7)-SUM($K811:AO811),((Input!$K$168+Input!$K$134)*$K$7)/A26taxstdlife))</f>
        <v>0</v>
      </c>
      <c r="AQ811" s="168">
        <f>IF(A26taxstdlife="n/a","n/a",IF(AQ$3&gt;(A26taxstdlife+$E811),((Input!$K$168+Input!$K$134)*$K$7)-SUM($K811:AP811),((Input!$K$168+Input!$K$134)*$K$7)/A26taxstdlife))</f>
        <v>0</v>
      </c>
      <c r="AR811" s="168">
        <f>IF(A26taxstdlife="n/a","n/a",IF(AR$3&gt;(A26taxstdlife+$E811),((Input!$K$168+Input!$K$134)*$K$7)-SUM($K811:AQ811),((Input!$K$168+Input!$K$134)*$K$7)/A26taxstdlife))</f>
        <v>0</v>
      </c>
      <c r="AS811" s="168">
        <f>IF(A26taxstdlife="n/a","n/a",IF(AS$3&gt;(A26taxstdlife+$E811),((Input!$K$168+Input!$K$134)*$K$7)-SUM($K811:AR811),((Input!$K$168+Input!$K$134)*$K$7)/A26taxstdlife))</f>
        <v>0</v>
      </c>
      <c r="AT811" s="168">
        <f>IF(A26taxstdlife="n/a","n/a",IF(AT$3&gt;(A26taxstdlife+$E811),((Input!$K$168+Input!$K$134)*$K$7)-SUM($K811:AS811),((Input!$K$168+Input!$K$134)*$K$7)/A26taxstdlife))</f>
        <v>0</v>
      </c>
      <c r="AU811" s="168">
        <f>IF(A26taxstdlife="n/a","n/a",IF(AU$3&gt;(A26taxstdlife+$E811),((Input!$K$168+Input!$K$134)*$K$7)-SUM($K811:AT811),((Input!$K$168+Input!$K$134)*$K$7)/A26taxstdlife))</f>
        <v>0</v>
      </c>
      <c r="AV811" s="168">
        <f>IF(A26taxstdlife="n/a","n/a",IF(AV$3&gt;(A26taxstdlife+$E811),((Input!$K$168+Input!$K$134)*$K$7)-SUM($K811:AU811),((Input!$K$168+Input!$K$134)*$K$7)/A26taxstdlife))</f>
        <v>0</v>
      </c>
      <c r="AW811" s="168">
        <f>IF(A26taxstdlife="n/a","n/a",IF(AW$3&gt;(A26taxstdlife+$E811),((Input!$K$168+Input!$K$134)*$K$7)-SUM($K811:AV811),((Input!$K$168+Input!$K$134)*$K$7)/A26taxstdlife))</f>
        <v>0</v>
      </c>
      <c r="AX811" s="168">
        <f>IF(A26taxstdlife="n/a","n/a",IF(AX$3&gt;(A26taxstdlife+$E811),((Input!$K$168+Input!$K$134)*$K$7)-SUM($K811:AW811),((Input!$K$168+Input!$K$134)*$K$7)/A26taxstdlife))</f>
        <v>0</v>
      </c>
      <c r="AY811" s="168">
        <f>IF(A26taxstdlife="n/a","n/a",IF(AY$3&gt;(A26taxstdlife+$E811),((Input!$K$168+Input!$K$134)*$K$7)-SUM($K811:AX811),((Input!$K$168+Input!$K$134)*$K$7)/A26taxstdlife))</f>
        <v>0</v>
      </c>
      <c r="AZ811" s="168">
        <f>IF(A26taxstdlife="n/a","n/a",IF(AZ$3&gt;(A26taxstdlife+$E811),((Input!$K$168+Input!$K$134)*$K$7)-SUM($K811:AY811),((Input!$K$168+Input!$K$134)*$K$7)/A26taxstdlife))</f>
        <v>0</v>
      </c>
      <c r="BA811" s="168">
        <f>IF(A26taxstdlife="n/a","n/a",IF(BA$3&gt;(A26taxstdlife+$E811),((Input!$K$168+Input!$K$134)*$K$7)-SUM($K811:AZ811),((Input!$K$168+Input!$K$134)*$K$7)/A26taxstdlife))</f>
        <v>0</v>
      </c>
      <c r="BB811" s="168">
        <f>IF(A26taxstdlife="n/a","n/a",IF(BB$3&gt;(A26taxstdlife+$E811),((Input!$K$168+Input!$K$134)*$K$7)-SUM($K811:BA811),((Input!$K$168+Input!$K$134)*$K$7)/A26taxstdlife))</f>
        <v>0</v>
      </c>
      <c r="BC811" s="168">
        <f>IF(A26taxstdlife="n/a","n/a",IF(BC$3&gt;(A26taxstdlife+$E811),((Input!$K$168+Input!$K$134)*$K$7)-SUM($K811:BB811),((Input!$K$168+Input!$K$134)*$K$7)/A26taxstdlife))</f>
        <v>0</v>
      </c>
      <c r="BD811" s="168">
        <f>IF(A26taxstdlife="n/a","n/a",IF(BD$3&gt;(A26taxstdlife+$E811),((Input!$K$168+Input!$K$134)*$K$7)-SUM($K811:BC811),((Input!$K$168+Input!$K$134)*$K$7)/A26taxstdlife))</f>
        <v>0</v>
      </c>
      <c r="BE811" s="168">
        <f>IF(A26taxstdlife="n/a","n/a",IF(BE$3&gt;(A26taxstdlife+$E811),((Input!$K$168+Input!$K$134)*$K$7)-SUM($K811:BD811),((Input!$K$168+Input!$K$134)*$K$7)/A26taxstdlife))</f>
        <v>0</v>
      </c>
      <c r="BF811" s="168">
        <f>IF(A26taxstdlife="n/a","n/a",IF(BF$3&gt;(A26taxstdlife+$E811),((Input!$K$168+Input!$K$134)*$K$7)-SUM($K811:BE811),((Input!$K$168+Input!$K$134)*$K$7)/A26taxstdlife))</f>
        <v>0</v>
      </c>
      <c r="BG811" s="168">
        <f>IF(A26taxstdlife="n/a","n/a",IF(BG$3&gt;(A26taxstdlife+$E811),((Input!$K$168+Input!$K$134)*$K$7)-SUM($K811:BF811),((Input!$K$168+Input!$K$134)*$K$7)/A26taxstdlife))</f>
        <v>0</v>
      </c>
      <c r="BH811" s="168">
        <f>IF(A26taxstdlife="n/a","n/a",IF(BH$3&gt;(A26taxstdlife+$E811),((Input!$K$168+Input!$K$134)*$K$7)-SUM($K811:BG811),((Input!$K$168+Input!$K$134)*$K$7)/A26taxstdlife))</f>
        <v>0</v>
      </c>
      <c r="BI811" s="168">
        <f>IF(A26taxstdlife="n/a","n/a",IF(BI$3&gt;(A26taxstdlife+$E811),((Input!$K$168+Input!$K$134)*$K$7)-SUM($K811:BH811),((Input!$K$168+Input!$K$134)*$K$7)/A26taxstdlife))</f>
        <v>0</v>
      </c>
      <c r="BJ811" s="20"/>
      <c r="BK811" s="20"/>
      <c r="BL811"/>
      <c r="BM811"/>
      <c r="BN811"/>
      <c r="BO811"/>
      <c r="BP811"/>
      <c r="BQ811"/>
      <c r="BR811"/>
      <c r="BS811"/>
      <c r="BT811"/>
      <c r="BU811"/>
      <c r="BV811"/>
      <c r="BW811"/>
      <c r="BX811"/>
      <c r="BY811"/>
      <c r="BZ811"/>
      <c r="CA811"/>
      <c r="CB811"/>
      <c r="CC811"/>
      <c r="CD811"/>
      <c r="CE811"/>
      <c r="CF811"/>
      <c r="CG811"/>
      <c r="CH811"/>
      <c r="CI811"/>
      <c r="CJ811"/>
      <c r="CK811"/>
      <c r="CL811"/>
      <c r="CM811"/>
      <c r="CN811"/>
      <c r="CO811"/>
      <c r="CP811"/>
      <c r="CQ811"/>
      <c r="CR811"/>
      <c r="CS811"/>
      <c r="CT811"/>
      <c r="CU811"/>
      <c r="CV811"/>
      <c r="CW811"/>
      <c r="CX811"/>
      <c r="CY811"/>
      <c r="CZ811"/>
      <c r="DA811"/>
      <c r="DB811"/>
      <c r="DC811"/>
      <c r="DD811"/>
      <c r="DE811"/>
      <c r="DF811"/>
      <c r="DG811"/>
      <c r="DH811"/>
      <c r="DI811"/>
      <c r="DJ811"/>
      <c r="DK811"/>
      <c r="DL811"/>
      <c r="DM811"/>
      <c r="DN811"/>
      <c r="DO811"/>
      <c r="DP811"/>
      <c r="DQ811"/>
      <c r="DR811"/>
      <c r="DS811"/>
      <c r="DT811"/>
      <c r="DU811"/>
      <c r="DV811"/>
      <c r="DW811"/>
      <c r="DX811"/>
      <c r="DY811"/>
      <c r="DZ811"/>
      <c r="EA811"/>
      <c r="EB811"/>
      <c r="EC811"/>
      <c r="ED811"/>
      <c r="EE811"/>
      <c r="EF811"/>
      <c r="EG811"/>
      <c r="EH811"/>
      <c r="EI811"/>
      <c r="EJ811"/>
      <c r="EK811"/>
      <c r="EL811"/>
      <c r="EM811"/>
      <c r="EN811"/>
      <c r="EO811"/>
      <c r="EP811"/>
      <c r="EQ811"/>
      <c r="ER811"/>
      <c r="ES811"/>
      <c r="ET811"/>
      <c r="EU811"/>
      <c r="EV811"/>
      <c r="EW811"/>
      <c r="EX811"/>
      <c r="EY811"/>
      <c r="EZ811"/>
      <c r="FA811"/>
      <c r="FB811"/>
      <c r="FC811"/>
      <c r="FD811"/>
      <c r="FE811"/>
      <c r="FF811"/>
      <c r="FG811"/>
      <c r="FH811"/>
      <c r="FI811"/>
      <c r="FJ811"/>
      <c r="FK811"/>
      <c r="FL811"/>
      <c r="FM811"/>
      <c r="FN811"/>
      <c r="FO811"/>
      <c r="FP811"/>
      <c r="FQ811"/>
      <c r="FR811"/>
      <c r="FS811"/>
      <c r="FT811"/>
      <c r="FU811"/>
      <c r="FV811"/>
      <c r="FW811"/>
      <c r="FX811"/>
      <c r="FY811"/>
      <c r="FZ811"/>
      <c r="GA811"/>
      <c r="GB811"/>
      <c r="GC811"/>
      <c r="GD811"/>
      <c r="GE811"/>
      <c r="GF811"/>
      <c r="GG811"/>
      <c r="GH811"/>
      <c r="GI811"/>
      <c r="GJ811"/>
      <c r="GK811"/>
      <c r="GL811"/>
      <c r="GM811"/>
      <c r="GN811"/>
      <c r="GO811"/>
      <c r="GP811"/>
      <c r="GQ811"/>
      <c r="GR811"/>
      <c r="GS811"/>
      <c r="GT811"/>
      <c r="GU811"/>
      <c r="GV811"/>
      <c r="GW811"/>
      <c r="GX811"/>
      <c r="GY811"/>
      <c r="GZ811"/>
      <c r="HA811"/>
      <c r="HB811"/>
      <c r="HC811"/>
      <c r="HD811"/>
      <c r="HE811"/>
      <c r="HF811"/>
      <c r="HG811"/>
      <c r="HH811"/>
      <c r="HI811"/>
      <c r="HJ811"/>
      <c r="HK811"/>
      <c r="HL811"/>
      <c r="HM811"/>
      <c r="HN811"/>
      <c r="HO811"/>
      <c r="HP811"/>
      <c r="HQ811"/>
      <c r="HR811"/>
      <c r="HS811"/>
      <c r="HT811"/>
      <c r="HU811"/>
      <c r="HV811"/>
      <c r="HW811"/>
      <c r="HX811"/>
      <c r="HY811"/>
      <c r="HZ811"/>
      <c r="IA811"/>
      <c r="IB811"/>
      <c r="IC811"/>
      <c r="ID811"/>
      <c r="IE811"/>
      <c r="IF811"/>
      <c r="IG811"/>
      <c r="IH811"/>
      <c r="II811"/>
      <c r="IJ811"/>
      <c r="IK811"/>
      <c r="IL811"/>
      <c r="IM811"/>
      <c r="IN811"/>
      <c r="IO811"/>
      <c r="IP811"/>
      <c r="IQ811"/>
      <c r="IR811"/>
      <c r="IS811"/>
      <c r="IT811"/>
      <c r="IU811"/>
      <c r="IV811"/>
    </row>
    <row r="812" spans="1:256" s="5" customFormat="1" hidden="1" outlineLevel="2">
      <c r="A812" s="20"/>
      <c r="B812" s="20"/>
      <c r="C812" s="38"/>
      <c r="D812" s="641"/>
      <c r="E812" s="287">
        <v>6</v>
      </c>
      <c r="F812" s="40"/>
      <c r="G812" s="313"/>
      <c r="H812" s="315"/>
      <c r="I812" s="315"/>
      <c r="J812" s="315"/>
      <c r="K812" s="315"/>
      <c r="L812" s="314"/>
      <c r="M812" s="168">
        <f>IF(A26taxstdlife="n/a","n/a",IF(M$3&gt;(A26taxstdlife+$E812),((Input!$L$168+Input!$L$134)*$L$7)-SUM($L812:L812),((Input!$L$168+Input!$L$134)*$L$7)/A26taxstdlife))</f>
        <v>0</v>
      </c>
      <c r="N812" s="168">
        <f>IF(A26taxstdlife="n/a","n/a",IF(N$3&gt;(A26taxstdlife+$E812),((Input!$L$168+Input!$L$134)*$L$7)-SUM($L812:M812),((Input!$L$168+Input!$L$134)*$L$7)/A26taxstdlife))</f>
        <v>0</v>
      </c>
      <c r="O812" s="168">
        <f>IF(A26taxstdlife="n/a","n/a",IF(O$3&gt;(A26taxstdlife+$E812),((Input!$L$168+Input!$L$134)*$L$7)-SUM($L812:N812),((Input!$L$168+Input!$L$134)*$L$7)/A26taxstdlife))</f>
        <v>0</v>
      </c>
      <c r="P812" s="168">
        <f>IF(A26taxstdlife="n/a","n/a",IF(P$3&gt;(A26taxstdlife+$E812),((Input!$L$168+Input!$L$134)*$L$7)-SUM($L812:O812),((Input!$L$168+Input!$L$134)*$L$7)/A26taxstdlife))</f>
        <v>0</v>
      </c>
      <c r="Q812" s="168">
        <f>IF(A26taxstdlife="n/a","n/a",IF(Q$3&gt;(A26taxstdlife+$E812),((Input!$L$168+Input!$L$134)*$L$7)-SUM($L812:P812),((Input!$L$168+Input!$L$134)*$L$7)/A26taxstdlife))</f>
        <v>0</v>
      </c>
      <c r="R812" s="168">
        <f>IF(A26taxstdlife="n/a","n/a",IF(R$3&gt;(A26taxstdlife+$E812),((Input!$L$168+Input!$L$134)*$L$7)-SUM($L812:Q812),((Input!$L$168+Input!$L$134)*$L$7)/A26taxstdlife))</f>
        <v>0</v>
      </c>
      <c r="S812" s="168">
        <f>IF(A26taxstdlife="n/a","n/a",IF(S$3&gt;(A26taxstdlife+$E812),((Input!$L$168+Input!$L$134)*$L$7)-SUM($L812:R812),((Input!$L$168+Input!$L$134)*$L$7)/A26taxstdlife))</f>
        <v>0</v>
      </c>
      <c r="T812" s="168">
        <f>IF(A26taxstdlife="n/a","n/a",IF(T$3&gt;(A26taxstdlife+$E812),((Input!$L$168+Input!$L$134)*$L$7)-SUM($L812:S812),((Input!$L$168+Input!$L$134)*$L$7)/A26taxstdlife))</f>
        <v>0</v>
      </c>
      <c r="U812" s="168">
        <f>IF(A26taxstdlife="n/a","n/a",IF(U$3&gt;(A26taxstdlife+$E812),((Input!$L$168+Input!$L$134)*$L$7)-SUM($L812:T812),((Input!$L$168+Input!$L$134)*$L$7)/A26taxstdlife))</f>
        <v>0</v>
      </c>
      <c r="V812" s="168">
        <f>IF(A26taxstdlife="n/a","n/a",IF(V$3&gt;(A26taxstdlife+$E812),((Input!$L$168+Input!$L$134)*$L$7)-SUM($L812:U812),((Input!$L$168+Input!$L$134)*$L$7)/A26taxstdlife))</f>
        <v>0</v>
      </c>
      <c r="W812" s="168">
        <f>IF(A26taxstdlife="n/a","n/a",IF(W$3&gt;(A26taxstdlife+$E812),((Input!$L$168+Input!$L$134)*$L$7)-SUM($L812:V812),((Input!$L$168+Input!$L$134)*$L$7)/A26taxstdlife))</f>
        <v>0</v>
      </c>
      <c r="X812" s="168">
        <f>IF(A26taxstdlife="n/a","n/a",IF(X$3&gt;(A26taxstdlife+$E812),((Input!$L$168+Input!$L$134)*$L$7)-SUM($L812:W812),((Input!$L$168+Input!$L$134)*$L$7)/A26taxstdlife))</f>
        <v>0</v>
      </c>
      <c r="Y812" s="168">
        <f>IF(A26taxstdlife="n/a","n/a",IF(Y$3&gt;(A26taxstdlife+$E812),((Input!$L$168+Input!$L$134)*$L$7)-SUM($L812:X812),((Input!$L$168+Input!$L$134)*$L$7)/A26taxstdlife))</f>
        <v>0</v>
      </c>
      <c r="Z812" s="168">
        <f>IF(A26taxstdlife="n/a","n/a",IF(Z$3&gt;(A26taxstdlife+$E812),((Input!$L$168+Input!$L$134)*$L$7)-SUM($L812:Y812),((Input!$L$168+Input!$L$134)*$L$7)/A26taxstdlife))</f>
        <v>0</v>
      </c>
      <c r="AA812" s="168">
        <f>IF(A26taxstdlife="n/a","n/a",IF(AA$3&gt;(A26taxstdlife+$E812),((Input!$L$168+Input!$L$134)*$L$7)-SUM($L812:Z812),((Input!$L$168+Input!$L$134)*$L$7)/A26taxstdlife))</f>
        <v>0</v>
      </c>
      <c r="AB812" s="168">
        <f>IF(A26taxstdlife="n/a","n/a",IF(AB$3&gt;(A26taxstdlife+$E812),((Input!$L$168+Input!$L$134)*$L$7)-SUM($L812:AA812),((Input!$L$168+Input!$L$134)*$L$7)/A26taxstdlife))</f>
        <v>0</v>
      </c>
      <c r="AC812" s="168">
        <f>IF(A26taxstdlife="n/a","n/a",IF(AC$3&gt;(A26taxstdlife+$E812),((Input!$L$168+Input!$L$134)*$L$7)-SUM($L812:AB812),((Input!$L$168+Input!$L$134)*$L$7)/A26taxstdlife))</f>
        <v>0</v>
      </c>
      <c r="AD812" s="168">
        <f>IF(A26taxstdlife="n/a","n/a",IF(AD$3&gt;(A26taxstdlife+$E812),((Input!$L$168+Input!$L$134)*$L$7)-SUM($L812:AC812),((Input!$L$168+Input!$L$134)*$L$7)/A26taxstdlife))</f>
        <v>0</v>
      </c>
      <c r="AE812" s="168">
        <f>IF(A26taxstdlife="n/a","n/a",IF(AE$3&gt;(A26taxstdlife+$E812),((Input!$L$168+Input!$L$134)*$L$7)-SUM($L812:AD812),((Input!$L$168+Input!$L$134)*$L$7)/A26taxstdlife))</f>
        <v>0</v>
      </c>
      <c r="AF812" s="168">
        <f>IF(A26taxstdlife="n/a","n/a",IF(AF$3&gt;(A26taxstdlife+$E812),((Input!$L$168+Input!$L$134)*$L$7)-SUM($L812:AE812),((Input!$L$168+Input!$L$134)*$L$7)/A26taxstdlife))</f>
        <v>0</v>
      </c>
      <c r="AG812" s="168">
        <f>IF(A26taxstdlife="n/a","n/a",IF(AG$3&gt;(A26taxstdlife+$E812),((Input!$L$168+Input!$L$134)*$L$7)-SUM($L812:AF812),((Input!$L$168+Input!$L$134)*$L$7)/A26taxstdlife))</f>
        <v>0</v>
      </c>
      <c r="AH812" s="168">
        <f>IF(A26taxstdlife="n/a","n/a",IF(AH$3&gt;(A26taxstdlife+$E812),((Input!$L$168+Input!$L$134)*$L$7)-SUM($L812:AG812),((Input!$L$168+Input!$L$134)*$L$7)/A26taxstdlife))</f>
        <v>0</v>
      </c>
      <c r="AI812" s="168">
        <f>IF(A26taxstdlife="n/a","n/a",IF(AI$3&gt;(A26taxstdlife+$E812),((Input!$L$168+Input!$L$134)*$L$7)-SUM($L812:AH812),((Input!$L$168+Input!$L$134)*$L$7)/A26taxstdlife))</f>
        <v>0</v>
      </c>
      <c r="AJ812" s="168">
        <f>IF(A26taxstdlife="n/a","n/a",IF(AJ$3&gt;(A26taxstdlife+$E812),((Input!$L$168+Input!$L$134)*$L$7)-SUM($L812:AI812),((Input!$L$168+Input!$L$134)*$L$7)/A26taxstdlife))</f>
        <v>0</v>
      </c>
      <c r="AK812" s="168">
        <f>IF(A26taxstdlife="n/a","n/a",IF(AK$3&gt;(A26taxstdlife+$E812),((Input!$L$168+Input!$L$134)*$L$7)-SUM($L812:AJ812),((Input!$L$168+Input!$L$134)*$L$7)/A26taxstdlife))</f>
        <v>0</v>
      </c>
      <c r="AL812" s="168">
        <f>IF(A26taxstdlife="n/a","n/a",IF(AL$3&gt;(A26taxstdlife+$E812),((Input!$L$168+Input!$L$134)*$L$7)-SUM($L812:AK812),((Input!$L$168+Input!$L$134)*$L$7)/A26taxstdlife))</f>
        <v>0</v>
      </c>
      <c r="AM812" s="168">
        <f>IF(A26taxstdlife="n/a","n/a",IF(AM$3&gt;(A26taxstdlife+$E812),((Input!$L$168+Input!$L$134)*$L$7)-SUM($L812:AL812),((Input!$L$168+Input!$L$134)*$L$7)/A26taxstdlife))</f>
        <v>0</v>
      </c>
      <c r="AN812" s="168">
        <f>IF(A26taxstdlife="n/a","n/a",IF(AN$3&gt;(A26taxstdlife+$E812),((Input!$L$168+Input!$L$134)*$L$7)-SUM($L812:AM812),((Input!$L$168+Input!$L$134)*$L$7)/A26taxstdlife))</f>
        <v>0</v>
      </c>
      <c r="AO812" s="168">
        <f>IF(A26taxstdlife="n/a","n/a",IF(AO$3&gt;(A26taxstdlife+$E812),((Input!$L$168+Input!$L$134)*$L$7)-SUM($L812:AN812),((Input!$L$168+Input!$L$134)*$L$7)/A26taxstdlife))</f>
        <v>0</v>
      </c>
      <c r="AP812" s="168">
        <f>IF(A26taxstdlife="n/a","n/a",IF(AP$3&gt;(A26taxstdlife+$E812),((Input!$L$168+Input!$L$134)*$L$7)-SUM($L812:AO812),((Input!$L$168+Input!$L$134)*$L$7)/A26taxstdlife))</f>
        <v>0</v>
      </c>
      <c r="AQ812" s="168">
        <f>IF(A26taxstdlife="n/a","n/a",IF(AQ$3&gt;(A26taxstdlife+$E812),((Input!$L$168+Input!$L$134)*$L$7)-SUM($L812:AP812),((Input!$L$168+Input!$L$134)*$L$7)/A26taxstdlife))</f>
        <v>0</v>
      </c>
      <c r="AR812" s="168">
        <f>IF(A26taxstdlife="n/a","n/a",IF(AR$3&gt;(A26taxstdlife+$E812),((Input!$L$168+Input!$L$134)*$L$7)-SUM($L812:AQ812),((Input!$L$168+Input!$L$134)*$L$7)/A26taxstdlife))</f>
        <v>0</v>
      </c>
      <c r="AS812" s="168">
        <f>IF(A26taxstdlife="n/a","n/a",IF(AS$3&gt;(A26taxstdlife+$E812),((Input!$L$168+Input!$L$134)*$L$7)-SUM($L812:AR812),((Input!$L$168+Input!$L$134)*$L$7)/A26taxstdlife))</f>
        <v>0</v>
      </c>
      <c r="AT812" s="168">
        <f>IF(A26taxstdlife="n/a","n/a",IF(AT$3&gt;(A26taxstdlife+$E812),((Input!$L$168+Input!$L$134)*$L$7)-SUM($L812:AS812),((Input!$L$168+Input!$L$134)*$L$7)/A26taxstdlife))</f>
        <v>0</v>
      </c>
      <c r="AU812" s="168">
        <f>IF(A26taxstdlife="n/a","n/a",IF(AU$3&gt;(A26taxstdlife+$E812),((Input!$L$168+Input!$L$134)*$L$7)-SUM($L812:AT812),((Input!$L$168+Input!$L$134)*$L$7)/A26taxstdlife))</f>
        <v>0</v>
      </c>
      <c r="AV812" s="168">
        <f>IF(A26taxstdlife="n/a","n/a",IF(AV$3&gt;(A26taxstdlife+$E812),((Input!$L$168+Input!$L$134)*$L$7)-SUM($L812:AU812),((Input!$L$168+Input!$L$134)*$L$7)/A26taxstdlife))</f>
        <v>0</v>
      </c>
      <c r="AW812" s="168">
        <f>IF(A26taxstdlife="n/a","n/a",IF(AW$3&gt;(A26taxstdlife+$E812),((Input!$L$168+Input!$L$134)*$L$7)-SUM($L812:AV812),((Input!$L$168+Input!$L$134)*$L$7)/A26taxstdlife))</f>
        <v>0</v>
      </c>
      <c r="AX812" s="168">
        <f>IF(A26taxstdlife="n/a","n/a",IF(AX$3&gt;(A26taxstdlife+$E812),((Input!$L$168+Input!$L$134)*$L$7)-SUM($L812:AW812),((Input!$L$168+Input!$L$134)*$L$7)/A26taxstdlife))</f>
        <v>0</v>
      </c>
      <c r="AY812" s="168">
        <f>IF(A26taxstdlife="n/a","n/a",IF(AY$3&gt;(A26taxstdlife+$E812),((Input!$L$168+Input!$L$134)*$L$7)-SUM($L812:AX812),((Input!$L$168+Input!$L$134)*$L$7)/A26taxstdlife))</f>
        <v>0</v>
      </c>
      <c r="AZ812" s="168">
        <f>IF(A26taxstdlife="n/a","n/a",IF(AZ$3&gt;(A26taxstdlife+$E812),((Input!$L$168+Input!$L$134)*$L$7)-SUM($L812:AY812),((Input!$L$168+Input!$L$134)*$L$7)/A26taxstdlife))</f>
        <v>0</v>
      </c>
      <c r="BA812" s="168">
        <f>IF(A26taxstdlife="n/a","n/a",IF(BA$3&gt;(A26taxstdlife+$E812),((Input!$L$168+Input!$L$134)*$L$7)-SUM($L812:AZ812),((Input!$L$168+Input!$L$134)*$L$7)/A26taxstdlife))</f>
        <v>0</v>
      </c>
      <c r="BB812" s="168">
        <f>IF(A26taxstdlife="n/a","n/a",IF(BB$3&gt;(A26taxstdlife+$E812),((Input!$L$168+Input!$L$134)*$L$7)-SUM($L812:BA812),((Input!$L$168+Input!$L$134)*$L$7)/A26taxstdlife))</f>
        <v>0</v>
      </c>
      <c r="BC812" s="168">
        <f>IF(A26taxstdlife="n/a","n/a",IF(BC$3&gt;(A26taxstdlife+$E812),((Input!$L$168+Input!$L$134)*$L$7)-SUM($L812:BB812),((Input!$L$168+Input!$L$134)*$L$7)/A26taxstdlife))</f>
        <v>0</v>
      </c>
      <c r="BD812" s="168">
        <f>IF(A26taxstdlife="n/a","n/a",IF(BD$3&gt;(A26taxstdlife+$E812),((Input!$L$168+Input!$L$134)*$L$7)-SUM($L812:BC812),((Input!$L$168+Input!$L$134)*$L$7)/A26taxstdlife))</f>
        <v>0</v>
      </c>
      <c r="BE812" s="168">
        <f>IF(A26taxstdlife="n/a","n/a",IF(BE$3&gt;(A26taxstdlife+$E812),((Input!$L$168+Input!$L$134)*$L$7)-SUM($L812:BD812),((Input!$L$168+Input!$L$134)*$L$7)/A26taxstdlife))</f>
        <v>0</v>
      </c>
      <c r="BF812" s="168">
        <f>IF(A26taxstdlife="n/a","n/a",IF(BF$3&gt;(A26taxstdlife+$E812),((Input!$L$168+Input!$L$134)*$L$7)-SUM($L812:BE812),((Input!$L$168+Input!$L$134)*$L$7)/A26taxstdlife))</f>
        <v>0</v>
      </c>
      <c r="BG812" s="168">
        <f>IF(A26taxstdlife="n/a","n/a",IF(BG$3&gt;(A26taxstdlife+$E812),((Input!$L$168+Input!$L$134)*$L$7)-SUM($L812:BF812),((Input!$L$168+Input!$L$134)*$L$7)/A26taxstdlife))</f>
        <v>0</v>
      </c>
      <c r="BH812" s="168">
        <f>IF(A26taxstdlife="n/a","n/a",IF(BH$3&gt;(A26taxstdlife+$E812),((Input!$L$168+Input!$L$134)*$L$7)-SUM($L812:BG812),((Input!$L$168+Input!$L$134)*$L$7)/A26taxstdlife))</f>
        <v>0</v>
      </c>
      <c r="BI812" s="168">
        <f>IF(A26taxstdlife="n/a","n/a",IF(BI$3&gt;(A26taxstdlife+$E812),((Input!$L$168+Input!$L$134)*$L$7)-SUM($L812:BH812),((Input!$L$168+Input!$L$134)*$L$7)/A26taxstdlife))</f>
        <v>0</v>
      </c>
      <c r="BJ812" s="20"/>
      <c r="BK812" s="20"/>
      <c r="BL812"/>
      <c r="BM812"/>
      <c r="BN812"/>
      <c r="BO812"/>
      <c r="BP812"/>
      <c r="BQ812"/>
      <c r="BR812"/>
      <c r="BS812"/>
      <c r="BT812"/>
      <c r="BU812"/>
      <c r="BV812"/>
      <c r="BW812"/>
      <c r="BX812"/>
      <c r="BY812"/>
      <c r="BZ812"/>
      <c r="CA812"/>
      <c r="CB812"/>
      <c r="CC812"/>
      <c r="CD812"/>
      <c r="CE812"/>
      <c r="CF812"/>
      <c r="CG812"/>
      <c r="CH812"/>
      <c r="CI812"/>
      <c r="CJ812"/>
      <c r="CK812"/>
      <c r="CL812"/>
      <c r="CM812"/>
      <c r="CN812"/>
      <c r="CO812"/>
      <c r="CP812"/>
      <c r="CQ812"/>
      <c r="CR812"/>
      <c r="CS812"/>
      <c r="CT812"/>
      <c r="CU812"/>
      <c r="CV812"/>
      <c r="CW812"/>
      <c r="CX812"/>
      <c r="CY812"/>
      <c r="CZ812"/>
      <c r="DA812"/>
      <c r="DB812"/>
      <c r="DC812"/>
      <c r="DD812"/>
      <c r="DE812"/>
      <c r="DF812"/>
      <c r="DG812"/>
      <c r="DH812"/>
      <c r="DI812"/>
      <c r="DJ812"/>
      <c r="DK812"/>
      <c r="DL812"/>
      <c r="DM812"/>
      <c r="DN812"/>
      <c r="DO812"/>
      <c r="DP812"/>
      <c r="DQ812"/>
      <c r="DR812"/>
      <c r="DS812"/>
      <c r="DT812"/>
      <c r="DU812"/>
      <c r="DV812"/>
      <c r="DW812"/>
      <c r="DX812"/>
      <c r="DY812"/>
      <c r="DZ812"/>
      <c r="EA812"/>
      <c r="EB812"/>
      <c r="EC812"/>
      <c r="ED812"/>
      <c r="EE812"/>
      <c r="EF812"/>
      <c r="EG812"/>
      <c r="EH812"/>
      <c r="EI812"/>
      <c r="EJ812"/>
      <c r="EK812"/>
      <c r="EL812"/>
      <c r="EM812"/>
      <c r="EN812"/>
      <c r="EO812"/>
      <c r="EP812"/>
      <c r="EQ812"/>
      <c r="ER812"/>
      <c r="ES812"/>
      <c r="ET812"/>
      <c r="EU812"/>
      <c r="EV812"/>
      <c r="EW812"/>
      <c r="EX812"/>
      <c r="EY812"/>
      <c r="EZ812"/>
      <c r="FA812"/>
      <c r="FB812"/>
      <c r="FC812"/>
      <c r="FD812"/>
      <c r="FE812"/>
      <c r="FF812"/>
      <c r="FG812"/>
      <c r="FH812"/>
      <c r="FI812"/>
      <c r="FJ812"/>
      <c r="FK812"/>
      <c r="FL812"/>
      <c r="FM812"/>
      <c r="FN812"/>
      <c r="FO812"/>
      <c r="FP812"/>
      <c r="FQ812"/>
      <c r="FR812"/>
      <c r="FS812"/>
      <c r="FT812"/>
      <c r="FU812"/>
      <c r="FV812"/>
      <c r="FW812"/>
      <c r="FX812"/>
      <c r="FY812"/>
      <c r="FZ812"/>
      <c r="GA812"/>
      <c r="GB812"/>
      <c r="GC812"/>
      <c r="GD812"/>
      <c r="GE812"/>
      <c r="GF812"/>
      <c r="GG812"/>
      <c r="GH812"/>
      <c r="GI812"/>
      <c r="GJ812"/>
      <c r="GK812"/>
      <c r="GL812"/>
      <c r="GM812"/>
      <c r="GN812"/>
      <c r="GO812"/>
      <c r="GP812"/>
      <c r="GQ812"/>
      <c r="GR812"/>
      <c r="GS812"/>
      <c r="GT812"/>
      <c r="GU812"/>
      <c r="GV812"/>
      <c r="GW812"/>
      <c r="GX812"/>
      <c r="GY812"/>
      <c r="GZ812"/>
      <c r="HA812"/>
      <c r="HB812"/>
      <c r="HC812"/>
      <c r="HD812"/>
      <c r="HE812"/>
      <c r="HF812"/>
      <c r="HG812"/>
      <c r="HH812"/>
      <c r="HI812"/>
      <c r="HJ812"/>
      <c r="HK812"/>
      <c r="HL812"/>
      <c r="HM812"/>
      <c r="HN812"/>
      <c r="HO812"/>
      <c r="HP812"/>
      <c r="HQ812"/>
      <c r="HR812"/>
      <c r="HS812"/>
      <c r="HT812"/>
      <c r="HU812"/>
      <c r="HV812"/>
      <c r="HW812"/>
      <c r="HX812"/>
      <c r="HY812"/>
      <c r="HZ812"/>
      <c r="IA812"/>
      <c r="IB812"/>
      <c r="IC812"/>
      <c r="ID812"/>
      <c r="IE812"/>
      <c r="IF812"/>
      <c r="IG812"/>
      <c r="IH812"/>
      <c r="II812"/>
      <c r="IJ812"/>
      <c r="IK812"/>
      <c r="IL812"/>
      <c r="IM812"/>
      <c r="IN812"/>
      <c r="IO812"/>
      <c r="IP812"/>
      <c r="IQ812"/>
      <c r="IR812"/>
      <c r="IS812"/>
      <c r="IT812"/>
      <c r="IU812"/>
      <c r="IV812"/>
    </row>
    <row r="813" spans="1:256" s="5" customFormat="1" hidden="1" outlineLevel="2">
      <c r="A813" s="20"/>
      <c r="B813" s="20"/>
      <c r="C813" s="38"/>
      <c r="D813" s="641"/>
      <c r="E813" s="287">
        <v>7</v>
      </c>
      <c r="F813" s="40"/>
      <c r="G813" s="313"/>
      <c r="H813" s="315"/>
      <c r="I813" s="315"/>
      <c r="J813" s="315"/>
      <c r="K813" s="315"/>
      <c r="L813" s="315"/>
      <c r="M813" s="314"/>
      <c r="N813" s="168">
        <f>IF(A26taxstdlife="n/a","n/a",IF(N$3&gt;(A26taxstdlife+$E813),((Input!$M$168+Input!$M$134)*$M$7)-SUM($M813:M813),((Input!$M$168+Input!$M$134)*$M$7)/A26taxstdlife))</f>
        <v>0</v>
      </c>
      <c r="O813" s="168">
        <f>IF(A26taxstdlife="n/a","n/a",IF(O$3&gt;(A26taxstdlife+$E813),((Input!$M$168+Input!$M$134)*$M$7)-SUM($M813:N813),((Input!$M$168+Input!$M$134)*$M$7)/A26taxstdlife))</f>
        <v>0</v>
      </c>
      <c r="P813" s="168">
        <f>IF(A26taxstdlife="n/a","n/a",IF(P$3&gt;(A26taxstdlife+$E813),((Input!$M$168+Input!$M$134)*$M$7)-SUM($M813:O813),((Input!$M$168+Input!$M$134)*$M$7)/A26taxstdlife))</f>
        <v>0</v>
      </c>
      <c r="Q813" s="168">
        <f>IF(A26taxstdlife="n/a","n/a",IF(Q$3&gt;(A26taxstdlife+$E813),((Input!$M$168+Input!$M$134)*$M$7)-SUM($M813:P813),((Input!$M$168+Input!$M$134)*$M$7)/A26taxstdlife))</f>
        <v>0</v>
      </c>
      <c r="R813" s="168">
        <f>IF(A26taxstdlife="n/a","n/a",IF(R$3&gt;(A26taxstdlife+$E813),((Input!$M$168+Input!$M$134)*$M$7)-SUM($M813:Q813),((Input!$M$168+Input!$M$134)*$M$7)/A26taxstdlife))</f>
        <v>0</v>
      </c>
      <c r="S813" s="168">
        <f>IF(A26taxstdlife="n/a","n/a",IF(S$3&gt;(A26taxstdlife+$E813),((Input!$M$168+Input!$M$134)*$M$7)-SUM($M813:R813),((Input!$M$168+Input!$M$134)*$M$7)/A26taxstdlife))</f>
        <v>0</v>
      </c>
      <c r="T813" s="168">
        <f>IF(A26taxstdlife="n/a","n/a",IF(T$3&gt;(A26taxstdlife+$E813),((Input!$M$168+Input!$M$134)*$M$7)-SUM($M813:S813),((Input!$M$168+Input!$M$134)*$M$7)/A26taxstdlife))</f>
        <v>0</v>
      </c>
      <c r="U813" s="168">
        <f>IF(A26taxstdlife="n/a","n/a",IF(U$3&gt;(A26taxstdlife+$E813),((Input!$M$168+Input!$M$134)*$M$7)-SUM($M813:T813),((Input!$M$168+Input!$M$134)*$M$7)/A26taxstdlife))</f>
        <v>0</v>
      </c>
      <c r="V813" s="168">
        <f>IF(A26taxstdlife="n/a","n/a",IF(V$3&gt;(A26taxstdlife+$E813),((Input!$M$168+Input!$M$134)*$M$7)-SUM($M813:U813),((Input!$M$168+Input!$M$134)*$M$7)/A26taxstdlife))</f>
        <v>0</v>
      </c>
      <c r="W813" s="168">
        <f>IF(A26taxstdlife="n/a","n/a",IF(W$3&gt;(A26taxstdlife+$E813),((Input!$M$168+Input!$M$134)*$M$7)-SUM($M813:V813),((Input!$M$168+Input!$M$134)*$M$7)/A26taxstdlife))</f>
        <v>0</v>
      </c>
      <c r="X813" s="168">
        <f>IF(A26taxstdlife="n/a","n/a",IF(X$3&gt;(A26taxstdlife+$E813),((Input!$M$168+Input!$M$134)*$M$7)-SUM($M813:W813),((Input!$M$168+Input!$M$134)*$M$7)/A26taxstdlife))</f>
        <v>0</v>
      </c>
      <c r="Y813" s="168">
        <f>IF(A26taxstdlife="n/a","n/a",IF(Y$3&gt;(A26taxstdlife+$E813),((Input!$M$168+Input!$M$134)*$M$7)-SUM($M813:X813),((Input!$M$168+Input!$M$134)*$M$7)/A26taxstdlife))</f>
        <v>0</v>
      </c>
      <c r="Z813" s="168">
        <f>IF(A26taxstdlife="n/a","n/a",IF(Z$3&gt;(A26taxstdlife+$E813),((Input!$M$168+Input!$M$134)*$M$7)-SUM($M813:Y813),((Input!$M$168+Input!$M$134)*$M$7)/A26taxstdlife))</f>
        <v>0</v>
      </c>
      <c r="AA813" s="168">
        <f>IF(A26taxstdlife="n/a","n/a",IF(AA$3&gt;(A26taxstdlife+$E813),((Input!$M$168+Input!$M$134)*$M$7)-SUM($M813:Z813),((Input!$M$168+Input!$M$134)*$M$7)/A26taxstdlife))</f>
        <v>0</v>
      </c>
      <c r="AB813" s="168">
        <f>IF(A26taxstdlife="n/a","n/a",IF(AB$3&gt;(A26taxstdlife+$E813),((Input!$M$168+Input!$M$134)*$M$7)-SUM($M813:AA813),((Input!$M$168+Input!$M$134)*$M$7)/A26taxstdlife))</f>
        <v>0</v>
      </c>
      <c r="AC813" s="168">
        <f>IF(A26taxstdlife="n/a","n/a",IF(AC$3&gt;(A26taxstdlife+$E813),((Input!$M$168+Input!$M$134)*$M$7)-SUM($M813:AB813),((Input!$M$168+Input!$M$134)*$M$7)/A26taxstdlife))</f>
        <v>0</v>
      </c>
      <c r="AD813" s="168">
        <f>IF(A26taxstdlife="n/a","n/a",IF(AD$3&gt;(A26taxstdlife+$E813),((Input!$M$168+Input!$M$134)*$M$7)-SUM($M813:AC813),((Input!$M$168+Input!$M$134)*$M$7)/A26taxstdlife))</f>
        <v>0</v>
      </c>
      <c r="AE813" s="168">
        <f>IF(A26taxstdlife="n/a","n/a",IF(AE$3&gt;(A26taxstdlife+$E813),((Input!$M$168+Input!$M$134)*$M$7)-SUM($M813:AD813),((Input!$M$168+Input!$M$134)*$M$7)/A26taxstdlife))</f>
        <v>0</v>
      </c>
      <c r="AF813" s="168">
        <f>IF(A26taxstdlife="n/a","n/a",IF(AF$3&gt;(A26taxstdlife+$E813),((Input!$M$168+Input!$M$134)*$M$7)-SUM($M813:AE813),((Input!$M$168+Input!$M$134)*$M$7)/A26taxstdlife))</f>
        <v>0</v>
      </c>
      <c r="AG813" s="168">
        <f>IF(A26taxstdlife="n/a","n/a",IF(AG$3&gt;(A26taxstdlife+$E813),((Input!$M$168+Input!$M$134)*$M$7)-SUM($M813:AF813),((Input!$M$168+Input!$M$134)*$M$7)/A26taxstdlife))</f>
        <v>0</v>
      </c>
      <c r="AH813" s="168">
        <f>IF(A26taxstdlife="n/a","n/a",IF(AH$3&gt;(A26taxstdlife+$E813),((Input!$M$168+Input!$M$134)*$M$7)-SUM($M813:AG813),((Input!$M$168+Input!$M$134)*$M$7)/A26taxstdlife))</f>
        <v>0</v>
      </c>
      <c r="AI813" s="168">
        <f>IF(A26taxstdlife="n/a","n/a",IF(AI$3&gt;(A26taxstdlife+$E813),((Input!$M$168+Input!$M$134)*$M$7)-SUM($M813:AH813),((Input!$M$168+Input!$M$134)*$M$7)/A26taxstdlife))</f>
        <v>0</v>
      </c>
      <c r="AJ813" s="168">
        <f>IF(A26taxstdlife="n/a","n/a",IF(AJ$3&gt;(A26taxstdlife+$E813),((Input!$M$168+Input!$M$134)*$M$7)-SUM($M813:AI813),((Input!$M$168+Input!$M$134)*$M$7)/A26taxstdlife))</f>
        <v>0</v>
      </c>
      <c r="AK813" s="168">
        <f>IF(A26taxstdlife="n/a","n/a",IF(AK$3&gt;(A26taxstdlife+$E813),((Input!$M$168+Input!$M$134)*$M$7)-SUM($M813:AJ813),((Input!$M$168+Input!$M$134)*$M$7)/A26taxstdlife))</f>
        <v>0</v>
      </c>
      <c r="AL813" s="168">
        <f>IF(A26taxstdlife="n/a","n/a",IF(AL$3&gt;(A26taxstdlife+$E813),((Input!$M$168+Input!$M$134)*$M$7)-SUM($M813:AK813),((Input!$M$168+Input!$M$134)*$M$7)/A26taxstdlife))</f>
        <v>0</v>
      </c>
      <c r="AM813" s="168">
        <f>IF(A26taxstdlife="n/a","n/a",IF(AM$3&gt;(A26taxstdlife+$E813),((Input!$M$168+Input!$M$134)*$M$7)-SUM($M813:AL813),((Input!$M$168+Input!$M$134)*$M$7)/A26taxstdlife))</f>
        <v>0</v>
      </c>
      <c r="AN813" s="168">
        <f>IF(A26taxstdlife="n/a","n/a",IF(AN$3&gt;(A26taxstdlife+$E813),((Input!$M$168+Input!$M$134)*$M$7)-SUM($M813:AM813),((Input!$M$168+Input!$M$134)*$M$7)/A26taxstdlife))</f>
        <v>0</v>
      </c>
      <c r="AO813" s="168">
        <f>IF(A26taxstdlife="n/a","n/a",IF(AO$3&gt;(A26taxstdlife+$E813),((Input!$M$168+Input!$M$134)*$M$7)-SUM($M813:AN813),((Input!$M$168+Input!$M$134)*$M$7)/A26taxstdlife))</f>
        <v>0</v>
      </c>
      <c r="AP813" s="168">
        <f>IF(A26taxstdlife="n/a","n/a",IF(AP$3&gt;(A26taxstdlife+$E813),((Input!$M$168+Input!$M$134)*$M$7)-SUM($M813:AO813),((Input!$M$168+Input!$M$134)*$M$7)/A26taxstdlife))</f>
        <v>0</v>
      </c>
      <c r="AQ813" s="168">
        <f>IF(A26taxstdlife="n/a","n/a",IF(AQ$3&gt;(A26taxstdlife+$E813),((Input!$M$168+Input!$M$134)*$M$7)-SUM($M813:AP813),((Input!$M$168+Input!$M$134)*$M$7)/A26taxstdlife))</f>
        <v>0</v>
      </c>
      <c r="AR813" s="168">
        <f>IF(A26taxstdlife="n/a","n/a",IF(AR$3&gt;(A26taxstdlife+$E813),((Input!$M$168+Input!$M$134)*$M$7)-SUM($M813:AQ813),((Input!$M$168+Input!$M$134)*$M$7)/A26taxstdlife))</f>
        <v>0</v>
      </c>
      <c r="AS813" s="168">
        <f>IF(A26taxstdlife="n/a","n/a",IF(AS$3&gt;(A26taxstdlife+$E813),((Input!$M$168+Input!$M$134)*$M$7)-SUM($M813:AR813),((Input!$M$168+Input!$M$134)*$M$7)/A26taxstdlife))</f>
        <v>0</v>
      </c>
      <c r="AT813" s="168">
        <f>IF(A26taxstdlife="n/a","n/a",IF(AT$3&gt;(A26taxstdlife+$E813),((Input!$M$168+Input!$M$134)*$M$7)-SUM($M813:AS813),((Input!$M$168+Input!$M$134)*$M$7)/A26taxstdlife))</f>
        <v>0</v>
      </c>
      <c r="AU813" s="168">
        <f>IF(A26taxstdlife="n/a","n/a",IF(AU$3&gt;(A26taxstdlife+$E813),((Input!$M$168+Input!$M$134)*$M$7)-SUM($M813:AT813),((Input!$M$168+Input!$M$134)*$M$7)/A26taxstdlife))</f>
        <v>0</v>
      </c>
      <c r="AV813" s="168">
        <f>IF(A26taxstdlife="n/a","n/a",IF(AV$3&gt;(A26taxstdlife+$E813),((Input!$M$168+Input!$M$134)*$M$7)-SUM($M813:AU813),((Input!$M$168+Input!$M$134)*$M$7)/A26taxstdlife))</f>
        <v>0</v>
      </c>
      <c r="AW813" s="168">
        <f>IF(A26taxstdlife="n/a","n/a",IF(AW$3&gt;(A26taxstdlife+$E813),((Input!$M$168+Input!$M$134)*$M$7)-SUM($M813:AV813),((Input!$M$168+Input!$M$134)*$M$7)/A26taxstdlife))</f>
        <v>0</v>
      </c>
      <c r="AX813" s="168">
        <f>IF(A26taxstdlife="n/a","n/a",IF(AX$3&gt;(A26taxstdlife+$E813),((Input!$M$168+Input!$M$134)*$M$7)-SUM($M813:AW813),((Input!$M$168+Input!$M$134)*$M$7)/A26taxstdlife))</f>
        <v>0</v>
      </c>
      <c r="AY813" s="168">
        <f>IF(A26taxstdlife="n/a","n/a",IF(AY$3&gt;(A26taxstdlife+$E813),((Input!$M$168+Input!$M$134)*$M$7)-SUM($M813:AX813),((Input!$M$168+Input!$M$134)*$M$7)/A26taxstdlife))</f>
        <v>0</v>
      </c>
      <c r="AZ813" s="168">
        <f>IF(A26taxstdlife="n/a","n/a",IF(AZ$3&gt;(A26taxstdlife+$E813),((Input!$M$168+Input!$M$134)*$M$7)-SUM($M813:AY813),((Input!$M$168+Input!$M$134)*$M$7)/A26taxstdlife))</f>
        <v>0</v>
      </c>
      <c r="BA813" s="168">
        <f>IF(A26taxstdlife="n/a","n/a",IF(BA$3&gt;(A26taxstdlife+$E813),((Input!$M$168+Input!$M$134)*$M$7)-SUM($M813:AZ813),((Input!$M$168+Input!$M$134)*$M$7)/A26taxstdlife))</f>
        <v>0</v>
      </c>
      <c r="BB813" s="168">
        <f>IF(A26taxstdlife="n/a","n/a",IF(BB$3&gt;(A26taxstdlife+$E813),((Input!$M$168+Input!$M$134)*$M$7)-SUM($M813:BA813),((Input!$M$168+Input!$M$134)*$M$7)/A26taxstdlife))</f>
        <v>0</v>
      </c>
      <c r="BC813" s="168">
        <f>IF(A26taxstdlife="n/a","n/a",IF(BC$3&gt;(A26taxstdlife+$E813),((Input!$M$168+Input!$M$134)*$M$7)-SUM($M813:BB813),((Input!$M$168+Input!$M$134)*$M$7)/A26taxstdlife))</f>
        <v>0</v>
      </c>
      <c r="BD813" s="168">
        <f>IF(A26taxstdlife="n/a","n/a",IF(BD$3&gt;(A26taxstdlife+$E813),((Input!$M$168+Input!$M$134)*$M$7)-SUM($M813:BC813),((Input!$M$168+Input!$M$134)*$M$7)/A26taxstdlife))</f>
        <v>0</v>
      </c>
      <c r="BE813" s="168">
        <f>IF(A26taxstdlife="n/a","n/a",IF(BE$3&gt;(A26taxstdlife+$E813),((Input!$M$168+Input!$M$134)*$M$7)-SUM($M813:BD813),((Input!$M$168+Input!$M$134)*$M$7)/A26taxstdlife))</f>
        <v>0</v>
      </c>
      <c r="BF813" s="168">
        <f>IF(A26taxstdlife="n/a","n/a",IF(BF$3&gt;(A26taxstdlife+$E813),((Input!$M$168+Input!$M$134)*$M$7)-SUM($M813:BE813),((Input!$M$168+Input!$M$134)*$M$7)/A26taxstdlife))</f>
        <v>0</v>
      </c>
      <c r="BG813" s="168">
        <f>IF(A26taxstdlife="n/a","n/a",IF(BG$3&gt;(A26taxstdlife+$E813),((Input!$M$168+Input!$M$134)*$M$7)-SUM($M813:BF813),((Input!$M$168+Input!$M$134)*$M$7)/A26taxstdlife))</f>
        <v>0</v>
      </c>
      <c r="BH813" s="168">
        <f>IF(A26taxstdlife="n/a","n/a",IF(BH$3&gt;(A26taxstdlife+$E813),((Input!$M$168+Input!$M$134)*$M$7)-SUM($M813:BG813),((Input!$M$168+Input!$M$134)*$M$7)/A26taxstdlife))</f>
        <v>0</v>
      </c>
      <c r="BI813" s="168">
        <f>IF(A26taxstdlife="n/a","n/a",IF(BI$3&gt;(A26taxstdlife+$E813),((Input!$M$168+Input!$M$134)*$M$7)-SUM($M813:BH813),((Input!$M$168+Input!$M$134)*$M$7)/A26taxstdlife))</f>
        <v>0</v>
      </c>
      <c r="BJ813" s="20"/>
      <c r="BK813" s="20"/>
      <c r="BL813"/>
      <c r="BM813"/>
      <c r="BN813"/>
      <c r="BO813"/>
      <c r="BP813"/>
      <c r="BQ813"/>
      <c r="BR813"/>
      <c r="BS813"/>
      <c r="BT813"/>
      <c r="BU813"/>
      <c r="BV813"/>
      <c r="BW813"/>
      <c r="BX813"/>
      <c r="BY813"/>
      <c r="BZ813"/>
      <c r="CA813"/>
      <c r="CB813"/>
      <c r="CC813"/>
      <c r="CD813"/>
      <c r="CE813"/>
      <c r="CF813"/>
      <c r="CG813"/>
      <c r="CH813"/>
      <c r="CI813"/>
      <c r="CJ813"/>
      <c r="CK813"/>
      <c r="CL813"/>
      <c r="CM813"/>
      <c r="CN813"/>
      <c r="CO813"/>
      <c r="CP813"/>
      <c r="CQ813"/>
      <c r="CR813"/>
      <c r="CS813"/>
      <c r="CT813"/>
      <c r="CU813"/>
      <c r="CV813"/>
      <c r="CW813"/>
      <c r="CX813"/>
      <c r="CY813"/>
      <c r="CZ813"/>
      <c r="DA813"/>
      <c r="DB813"/>
      <c r="DC813"/>
      <c r="DD813"/>
      <c r="DE813"/>
      <c r="DF813"/>
      <c r="DG813"/>
      <c r="DH813"/>
      <c r="DI813"/>
      <c r="DJ813"/>
      <c r="DK813"/>
      <c r="DL813"/>
      <c r="DM813"/>
      <c r="DN813"/>
      <c r="DO813"/>
      <c r="DP813"/>
      <c r="DQ813"/>
      <c r="DR813"/>
      <c r="DS813"/>
      <c r="DT813"/>
      <c r="DU813"/>
      <c r="DV813"/>
      <c r="DW813"/>
      <c r="DX813"/>
      <c r="DY813"/>
      <c r="DZ813"/>
      <c r="EA813"/>
      <c r="EB813"/>
      <c r="EC813"/>
      <c r="ED813"/>
      <c r="EE813"/>
      <c r="EF813"/>
      <c r="EG813"/>
      <c r="EH813"/>
      <c r="EI813"/>
      <c r="EJ813"/>
      <c r="EK813"/>
      <c r="EL813"/>
      <c r="EM813"/>
      <c r="EN813"/>
      <c r="EO813"/>
      <c r="EP813"/>
      <c r="EQ813"/>
      <c r="ER813"/>
      <c r="ES813"/>
      <c r="ET813"/>
      <c r="EU813"/>
      <c r="EV813"/>
      <c r="EW813"/>
      <c r="EX813"/>
      <c r="EY813"/>
      <c r="EZ813"/>
      <c r="FA813"/>
      <c r="FB813"/>
      <c r="FC813"/>
      <c r="FD813"/>
      <c r="FE813"/>
      <c r="FF813"/>
      <c r="FG813"/>
      <c r="FH813"/>
      <c r="FI813"/>
      <c r="FJ813"/>
      <c r="FK813"/>
      <c r="FL813"/>
      <c r="FM813"/>
      <c r="FN813"/>
      <c r="FO813"/>
      <c r="FP813"/>
      <c r="FQ813"/>
      <c r="FR813"/>
      <c r="FS813"/>
      <c r="FT813"/>
      <c r="FU813"/>
      <c r="FV813"/>
      <c r="FW813"/>
      <c r="FX813"/>
      <c r="FY813"/>
      <c r="FZ813"/>
      <c r="GA813"/>
      <c r="GB813"/>
      <c r="GC813"/>
      <c r="GD813"/>
      <c r="GE813"/>
      <c r="GF813"/>
      <c r="GG813"/>
      <c r="GH813"/>
      <c r="GI813"/>
      <c r="GJ813"/>
      <c r="GK813"/>
      <c r="GL813"/>
      <c r="GM813"/>
      <c r="GN813"/>
      <c r="GO813"/>
      <c r="GP813"/>
      <c r="GQ813"/>
      <c r="GR813"/>
      <c r="GS813"/>
      <c r="GT813"/>
      <c r="GU813"/>
      <c r="GV813"/>
      <c r="GW813"/>
      <c r="GX813"/>
      <c r="GY813"/>
      <c r="GZ813"/>
      <c r="HA813"/>
      <c r="HB813"/>
      <c r="HC813"/>
      <c r="HD813"/>
      <c r="HE813"/>
      <c r="HF813"/>
      <c r="HG813"/>
      <c r="HH813"/>
      <c r="HI813"/>
      <c r="HJ813"/>
      <c r="HK813"/>
      <c r="HL813"/>
      <c r="HM813"/>
      <c r="HN813"/>
      <c r="HO813"/>
      <c r="HP813"/>
      <c r="HQ813"/>
      <c r="HR813"/>
      <c r="HS813"/>
      <c r="HT813"/>
      <c r="HU813"/>
      <c r="HV813"/>
      <c r="HW813"/>
      <c r="HX813"/>
      <c r="HY813"/>
      <c r="HZ813"/>
      <c r="IA813"/>
      <c r="IB813"/>
      <c r="IC813"/>
      <c r="ID813"/>
      <c r="IE813"/>
      <c r="IF813"/>
      <c r="IG813"/>
      <c r="IH813"/>
      <c r="II813"/>
      <c r="IJ813"/>
      <c r="IK813"/>
      <c r="IL813"/>
      <c r="IM813"/>
      <c r="IN813"/>
      <c r="IO813"/>
      <c r="IP813"/>
      <c r="IQ813"/>
      <c r="IR813"/>
      <c r="IS813"/>
      <c r="IT813"/>
      <c r="IU813"/>
      <c r="IV813"/>
    </row>
    <row r="814" spans="1:256" s="5" customFormat="1" hidden="1" outlineLevel="2">
      <c r="A814" s="20"/>
      <c r="B814" s="20"/>
      <c r="C814" s="38"/>
      <c r="D814" s="641"/>
      <c r="E814" s="287">
        <v>8</v>
      </c>
      <c r="F814" s="40"/>
      <c r="G814" s="313"/>
      <c r="H814" s="315"/>
      <c r="I814" s="315"/>
      <c r="J814" s="315"/>
      <c r="K814" s="315"/>
      <c r="L814" s="315"/>
      <c r="M814" s="315"/>
      <c r="N814" s="314"/>
      <c r="O814" s="168">
        <f>IF(A26taxstdlife="n/a","n/a",IF(O$3&gt;(A26taxstdlife+$E814),((Input!$N$168+Input!$N$134)*$N$7)-SUM($N814:N814),((Input!$N$168+Input!$N$134)*$N$7)/A26taxstdlife))</f>
        <v>0</v>
      </c>
      <c r="P814" s="168">
        <f>IF(A26taxstdlife="n/a","n/a",IF(P$3&gt;(A26taxstdlife+$E814),((Input!$N$168+Input!$N$134)*$N$7)-SUM($N814:O814),((Input!$N$168+Input!$N$134)*$N$7)/A26taxstdlife))</f>
        <v>0</v>
      </c>
      <c r="Q814" s="168">
        <f>IF(A26taxstdlife="n/a","n/a",IF(Q$3&gt;(A26taxstdlife+$E814),((Input!$N$168+Input!$N$134)*$N$7)-SUM($N814:P814),((Input!$N$168+Input!$N$134)*$N$7)/A26taxstdlife))</f>
        <v>0</v>
      </c>
      <c r="R814" s="168">
        <f>IF(A26taxstdlife="n/a","n/a",IF(R$3&gt;(A26taxstdlife+$E814),((Input!$N$168+Input!$N$134)*$N$7)-SUM($N814:Q814),((Input!$N$168+Input!$N$134)*$N$7)/A26taxstdlife))</f>
        <v>0</v>
      </c>
      <c r="S814" s="168">
        <f>IF(A26taxstdlife="n/a","n/a",IF(S$3&gt;(A26taxstdlife+$E814),((Input!$N$168+Input!$N$134)*$N$7)-SUM($N814:R814),((Input!$N$168+Input!$N$134)*$N$7)/A26taxstdlife))</f>
        <v>0</v>
      </c>
      <c r="T814" s="168">
        <f>IF(A26taxstdlife="n/a","n/a",IF(T$3&gt;(A26taxstdlife+$E814),((Input!$N$168+Input!$N$134)*$N$7)-SUM($N814:S814),((Input!$N$168+Input!$N$134)*$N$7)/A26taxstdlife))</f>
        <v>0</v>
      </c>
      <c r="U814" s="168">
        <f>IF(A26taxstdlife="n/a","n/a",IF(U$3&gt;(A26taxstdlife+$E814),((Input!$N$168+Input!$N$134)*$N$7)-SUM($N814:T814),((Input!$N$168+Input!$N$134)*$N$7)/A26taxstdlife))</f>
        <v>0</v>
      </c>
      <c r="V814" s="168">
        <f>IF(A26taxstdlife="n/a","n/a",IF(V$3&gt;(A26taxstdlife+$E814),((Input!$N$168+Input!$N$134)*$N$7)-SUM($N814:U814),((Input!$N$168+Input!$N$134)*$N$7)/A26taxstdlife))</f>
        <v>0</v>
      </c>
      <c r="W814" s="168">
        <f>IF(A26taxstdlife="n/a","n/a",IF(W$3&gt;(A26taxstdlife+$E814),((Input!$N$168+Input!$N$134)*$N$7)-SUM($N814:V814),((Input!$N$168+Input!$N$134)*$N$7)/A26taxstdlife))</f>
        <v>0</v>
      </c>
      <c r="X814" s="168">
        <f>IF(A26taxstdlife="n/a","n/a",IF(X$3&gt;(A26taxstdlife+$E814),((Input!$N$168+Input!$N$134)*$N$7)-SUM($N814:W814),((Input!$N$168+Input!$N$134)*$N$7)/A26taxstdlife))</f>
        <v>0</v>
      </c>
      <c r="Y814" s="168">
        <f>IF(A26taxstdlife="n/a","n/a",IF(Y$3&gt;(A26taxstdlife+$E814),((Input!$N$168+Input!$N$134)*$N$7)-SUM($N814:X814),((Input!$N$168+Input!$N$134)*$N$7)/A26taxstdlife))</f>
        <v>0</v>
      </c>
      <c r="Z814" s="168">
        <f>IF(A26taxstdlife="n/a","n/a",IF(Z$3&gt;(A26taxstdlife+$E814),((Input!$N$168+Input!$N$134)*$N$7)-SUM($N814:Y814),((Input!$N$168+Input!$N$134)*$N$7)/A26taxstdlife))</f>
        <v>0</v>
      </c>
      <c r="AA814" s="168">
        <f>IF(A26taxstdlife="n/a","n/a",IF(AA$3&gt;(A26taxstdlife+$E814),((Input!$N$168+Input!$N$134)*$N$7)-SUM($N814:Z814),((Input!$N$168+Input!$N$134)*$N$7)/A26taxstdlife))</f>
        <v>0</v>
      </c>
      <c r="AB814" s="168">
        <f>IF(A26taxstdlife="n/a","n/a",IF(AB$3&gt;(A26taxstdlife+$E814),((Input!$N$168+Input!$N$134)*$N$7)-SUM($N814:AA814),((Input!$N$168+Input!$N$134)*$N$7)/A26taxstdlife))</f>
        <v>0</v>
      </c>
      <c r="AC814" s="168">
        <f>IF(A26taxstdlife="n/a","n/a",IF(AC$3&gt;(A26taxstdlife+$E814),((Input!$N$168+Input!$N$134)*$N$7)-SUM($N814:AB814),((Input!$N$168+Input!$N$134)*$N$7)/A26taxstdlife))</f>
        <v>0</v>
      </c>
      <c r="AD814" s="168">
        <f>IF(A26taxstdlife="n/a","n/a",IF(AD$3&gt;(A26taxstdlife+$E814),((Input!$N$168+Input!$N$134)*$N$7)-SUM($N814:AC814),((Input!$N$168+Input!$N$134)*$N$7)/A26taxstdlife))</f>
        <v>0</v>
      </c>
      <c r="AE814" s="168">
        <f>IF(A26taxstdlife="n/a","n/a",IF(AE$3&gt;(A26taxstdlife+$E814),((Input!$N$168+Input!$N$134)*$N$7)-SUM($N814:AD814),((Input!$N$168+Input!$N$134)*$N$7)/A26taxstdlife))</f>
        <v>0</v>
      </c>
      <c r="AF814" s="168">
        <f>IF(A26taxstdlife="n/a","n/a",IF(AF$3&gt;(A26taxstdlife+$E814),((Input!$N$168+Input!$N$134)*$N$7)-SUM($N814:AE814),((Input!$N$168+Input!$N$134)*$N$7)/A26taxstdlife))</f>
        <v>0</v>
      </c>
      <c r="AG814" s="168">
        <f>IF(A26taxstdlife="n/a","n/a",IF(AG$3&gt;(A26taxstdlife+$E814),((Input!$N$168+Input!$N$134)*$N$7)-SUM($N814:AF814),((Input!$N$168+Input!$N$134)*$N$7)/A26taxstdlife))</f>
        <v>0</v>
      </c>
      <c r="AH814" s="168">
        <f>IF(A26taxstdlife="n/a","n/a",IF(AH$3&gt;(A26taxstdlife+$E814),((Input!$N$168+Input!$N$134)*$N$7)-SUM($N814:AG814),((Input!$N$168+Input!$N$134)*$N$7)/A26taxstdlife))</f>
        <v>0</v>
      </c>
      <c r="AI814" s="168">
        <f>IF(A26taxstdlife="n/a","n/a",IF(AI$3&gt;(A26taxstdlife+$E814),((Input!$N$168+Input!$N$134)*$N$7)-SUM($N814:AH814),((Input!$N$168+Input!$N$134)*$N$7)/A26taxstdlife))</f>
        <v>0</v>
      </c>
      <c r="AJ814" s="168">
        <f>IF(A26taxstdlife="n/a","n/a",IF(AJ$3&gt;(A26taxstdlife+$E814),((Input!$N$168+Input!$N$134)*$N$7)-SUM($N814:AI814),((Input!$N$168+Input!$N$134)*$N$7)/A26taxstdlife))</f>
        <v>0</v>
      </c>
      <c r="AK814" s="168">
        <f>IF(A26taxstdlife="n/a","n/a",IF(AK$3&gt;(A26taxstdlife+$E814),((Input!$N$168+Input!$N$134)*$N$7)-SUM($N814:AJ814),((Input!$N$168+Input!$N$134)*$N$7)/A26taxstdlife))</f>
        <v>0</v>
      </c>
      <c r="AL814" s="168">
        <f>IF(A26taxstdlife="n/a","n/a",IF(AL$3&gt;(A26taxstdlife+$E814),((Input!$N$168+Input!$N$134)*$N$7)-SUM($N814:AK814),((Input!$N$168+Input!$N$134)*$N$7)/A26taxstdlife))</f>
        <v>0</v>
      </c>
      <c r="AM814" s="168">
        <f>IF(A26taxstdlife="n/a","n/a",IF(AM$3&gt;(A26taxstdlife+$E814),((Input!$N$168+Input!$N$134)*$N$7)-SUM($N814:AL814),((Input!$N$168+Input!$N$134)*$N$7)/A26taxstdlife))</f>
        <v>0</v>
      </c>
      <c r="AN814" s="168">
        <f>IF(A26taxstdlife="n/a","n/a",IF(AN$3&gt;(A26taxstdlife+$E814),((Input!$N$168+Input!$N$134)*$N$7)-SUM($N814:AM814),((Input!$N$168+Input!$N$134)*$N$7)/A26taxstdlife))</f>
        <v>0</v>
      </c>
      <c r="AO814" s="168">
        <f>IF(A26taxstdlife="n/a","n/a",IF(AO$3&gt;(A26taxstdlife+$E814),((Input!$N$168+Input!$N$134)*$N$7)-SUM($N814:AN814),((Input!$N$168+Input!$N$134)*$N$7)/A26taxstdlife))</f>
        <v>0</v>
      </c>
      <c r="AP814" s="168">
        <f>IF(A26taxstdlife="n/a","n/a",IF(AP$3&gt;(A26taxstdlife+$E814),((Input!$N$168+Input!$N$134)*$N$7)-SUM($N814:AO814),((Input!$N$168+Input!$N$134)*$N$7)/A26taxstdlife))</f>
        <v>0</v>
      </c>
      <c r="AQ814" s="168">
        <f>IF(A26taxstdlife="n/a","n/a",IF(AQ$3&gt;(A26taxstdlife+$E814),((Input!$N$168+Input!$N$134)*$N$7)-SUM($N814:AP814),((Input!$N$168+Input!$N$134)*$N$7)/A26taxstdlife))</f>
        <v>0</v>
      </c>
      <c r="AR814" s="168">
        <f>IF(A26taxstdlife="n/a","n/a",IF(AR$3&gt;(A26taxstdlife+$E814),((Input!$N$168+Input!$N$134)*$N$7)-SUM($N814:AQ814),((Input!$N$168+Input!$N$134)*$N$7)/A26taxstdlife))</f>
        <v>0</v>
      </c>
      <c r="AS814" s="168">
        <f>IF(A26taxstdlife="n/a","n/a",IF(AS$3&gt;(A26taxstdlife+$E814),((Input!$N$168+Input!$N$134)*$N$7)-SUM($N814:AR814),((Input!$N$168+Input!$N$134)*$N$7)/A26taxstdlife))</f>
        <v>0</v>
      </c>
      <c r="AT814" s="168">
        <f>IF(A26taxstdlife="n/a","n/a",IF(AT$3&gt;(A26taxstdlife+$E814),((Input!$N$168+Input!$N$134)*$N$7)-SUM($N814:AS814),((Input!$N$168+Input!$N$134)*$N$7)/A26taxstdlife))</f>
        <v>0</v>
      </c>
      <c r="AU814" s="168">
        <f>IF(A26taxstdlife="n/a","n/a",IF(AU$3&gt;(A26taxstdlife+$E814),((Input!$N$168+Input!$N$134)*$N$7)-SUM($N814:AT814),((Input!$N$168+Input!$N$134)*$N$7)/A26taxstdlife))</f>
        <v>0</v>
      </c>
      <c r="AV814" s="168">
        <f>IF(A26taxstdlife="n/a","n/a",IF(AV$3&gt;(A26taxstdlife+$E814),((Input!$N$168+Input!$N$134)*$N$7)-SUM($N814:AU814),((Input!$N$168+Input!$N$134)*$N$7)/A26taxstdlife))</f>
        <v>0</v>
      </c>
      <c r="AW814" s="168">
        <f>IF(A26taxstdlife="n/a","n/a",IF(AW$3&gt;(A26taxstdlife+$E814),((Input!$N$168+Input!$N$134)*$N$7)-SUM($N814:AV814),((Input!$N$168+Input!$N$134)*$N$7)/A26taxstdlife))</f>
        <v>0</v>
      </c>
      <c r="AX814" s="168">
        <f>IF(A26taxstdlife="n/a","n/a",IF(AX$3&gt;(A26taxstdlife+$E814),((Input!$N$168+Input!$N$134)*$N$7)-SUM($N814:AW814),((Input!$N$168+Input!$N$134)*$N$7)/A26taxstdlife))</f>
        <v>0</v>
      </c>
      <c r="AY814" s="168">
        <f>IF(A26taxstdlife="n/a","n/a",IF(AY$3&gt;(A26taxstdlife+$E814),((Input!$N$168+Input!$N$134)*$N$7)-SUM($N814:AX814),((Input!$N$168+Input!$N$134)*$N$7)/A26taxstdlife))</f>
        <v>0</v>
      </c>
      <c r="AZ814" s="168">
        <f>IF(A26taxstdlife="n/a","n/a",IF(AZ$3&gt;(A26taxstdlife+$E814),((Input!$N$168+Input!$N$134)*$N$7)-SUM($N814:AY814),((Input!$N$168+Input!$N$134)*$N$7)/A26taxstdlife))</f>
        <v>0</v>
      </c>
      <c r="BA814" s="168">
        <f>IF(A26taxstdlife="n/a","n/a",IF(BA$3&gt;(A26taxstdlife+$E814),((Input!$N$168+Input!$N$134)*$N$7)-SUM($N814:AZ814),((Input!$N$168+Input!$N$134)*$N$7)/A26taxstdlife))</f>
        <v>0</v>
      </c>
      <c r="BB814" s="168">
        <f>IF(A26taxstdlife="n/a","n/a",IF(BB$3&gt;(A26taxstdlife+$E814),((Input!$N$168+Input!$N$134)*$N$7)-SUM($N814:BA814),((Input!$N$168+Input!$N$134)*$N$7)/A26taxstdlife))</f>
        <v>0</v>
      </c>
      <c r="BC814" s="168">
        <f>IF(A26taxstdlife="n/a","n/a",IF(BC$3&gt;(A26taxstdlife+$E814),((Input!$N$168+Input!$N$134)*$N$7)-SUM($N814:BB814),((Input!$N$168+Input!$N$134)*$N$7)/A26taxstdlife))</f>
        <v>0</v>
      </c>
      <c r="BD814" s="168">
        <f>IF(A26taxstdlife="n/a","n/a",IF(BD$3&gt;(A26taxstdlife+$E814),((Input!$N$168+Input!$N$134)*$N$7)-SUM($N814:BC814),((Input!$N$168+Input!$N$134)*$N$7)/A26taxstdlife))</f>
        <v>0</v>
      </c>
      <c r="BE814" s="168">
        <f>IF(A26taxstdlife="n/a","n/a",IF(BE$3&gt;(A26taxstdlife+$E814),((Input!$N$168+Input!$N$134)*$N$7)-SUM($N814:BD814),((Input!$N$168+Input!$N$134)*$N$7)/A26taxstdlife))</f>
        <v>0</v>
      </c>
      <c r="BF814" s="168">
        <f>IF(A26taxstdlife="n/a","n/a",IF(BF$3&gt;(A26taxstdlife+$E814),((Input!$N$168+Input!$N$134)*$N$7)-SUM($N814:BE814),((Input!$N$168+Input!$N$134)*$N$7)/A26taxstdlife))</f>
        <v>0</v>
      </c>
      <c r="BG814" s="168">
        <f>IF(A26taxstdlife="n/a","n/a",IF(BG$3&gt;(A26taxstdlife+$E814),((Input!$N$168+Input!$N$134)*$N$7)-SUM($N814:BF814),((Input!$N$168+Input!$N$134)*$N$7)/A26taxstdlife))</f>
        <v>0</v>
      </c>
      <c r="BH814" s="168">
        <f>IF(A26taxstdlife="n/a","n/a",IF(BH$3&gt;(A26taxstdlife+$E814),((Input!$N$168+Input!$N$134)*$N$7)-SUM($N814:BG814),((Input!$N$168+Input!$N$134)*$N$7)/A26taxstdlife))</f>
        <v>0</v>
      </c>
      <c r="BI814" s="168">
        <f>IF(A26taxstdlife="n/a","n/a",IF(BI$3&gt;(A26taxstdlife+$E814),((Input!$N$168+Input!$N$134)*$N$7)-SUM($N814:BH814),((Input!$N$168+Input!$N$134)*$N$7)/A26taxstdlife))</f>
        <v>0</v>
      </c>
      <c r="BJ814" s="20"/>
      <c r="BK814" s="20"/>
      <c r="BL814"/>
      <c r="BM814"/>
      <c r="BN814"/>
      <c r="BO814"/>
      <c r="BP814"/>
      <c r="BQ814"/>
      <c r="BR814"/>
      <c r="BS814"/>
      <c r="BT814"/>
      <c r="BU814"/>
      <c r="BV814"/>
      <c r="BW814"/>
      <c r="BX814"/>
      <c r="BY814"/>
      <c r="BZ814"/>
      <c r="CA814"/>
      <c r="CB814"/>
      <c r="CC814"/>
      <c r="CD814"/>
      <c r="CE814"/>
      <c r="CF814"/>
      <c r="CG814"/>
      <c r="CH814"/>
      <c r="CI814"/>
      <c r="CJ814"/>
      <c r="CK814"/>
      <c r="CL814"/>
      <c r="CM814"/>
      <c r="CN814"/>
      <c r="CO814"/>
      <c r="CP814"/>
      <c r="CQ814"/>
      <c r="CR814"/>
      <c r="CS814"/>
      <c r="CT814"/>
      <c r="CU814"/>
      <c r="CV814"/>
      <c r="CW814"/>
      <c r="CX814"/>
      <c r="CY814"/>
      <c r="CZ814"/>
      <c r="DA814"/>
      <c r="DB814"/>
      <c r="DC814"/>
      <c r="DD814"/>
      <c r="DE814"/>
      <c r="DF814"/>
      <c r="DG814"/>
      <c r="DH814"/>
      <c r="DI814"/>
      <c r="DJ814"/>
      <c r="DK814"/>
      <c r="DL814"/>
      <c r="DM814"/>
      <c r="DN814"/>
      <c r="DO814"/>
      <c r="DP814"/>
      <c r="DQ814"/>
      <c r="DR814"/>
      <c r="DS814"/>
      <c r="DT814"/>
      <c r="DU814"/>
      <c r="DV814"/>
      <c r="DW814"/>
      <c r="DX814"/>
      <c r="DY814"/>
      <c r="DZ814"/>
      <c r="EA814"/>
      <c r="EB814"/>
      <c r="EC814"/>
      <c r="ED814"/>
      <c r="EE814"/>
      <c r="EF814"/>
      <c r="EG814"/>
      <c r="EH814"/>
      <c r="EI814"/>
      <c r="EJ814"/>
      <c r="EK814"/>
      <c r="EL814"/>
      <c r="EM814"/>
      <c r="EN814"/>
      <c r="EO814"/>
      <c r="EP814"/>
      <c r="EQ814"/>
      <c r="ER814"/>
      <c r="ES814"/>
      <c r="ET814"/>
      <c r="EU814"/>
      <c r="EV814"/>
      <c r="EW814"/>
      <c r="EX814"/>
      <c r="EY814"/>
      <c r="EZ814"/>
      <c r="FA814"/>
      <c r="FB814"/>
      <c r="FC814"/>
      <c r="FD814"/>
      <c r="FE814"/>
      <c r="FF814"/>
      <c r="FG814"/>
      <c r="FH814"/>
      <c r="FI814"/>
      <c r="FJ814"/>
      <c r="FK814"/>
      <c r="FL814"/>
      <c r="FM814"/>
      <c r="FN814"/>
      <c r="FO814"/>
      <c r="FP814"/>
      <c r="FQ814"/>
      <c r="FR814"/>
      <c r="FS814"/>
      <c r="FT814"/>
      <c r="FU814"/>
      <c r="FV814"/>
      <c r="FW814"/>
      <c r="FX814"/>
      <c r="FY814"/>
      <c r="FZ814"/>
      <c r="GA814"/>
      <c r="GB814"/>
      <c r="GC814"/>
      <c r="GD814"/>
      <c r="GE814"/>
      <c r="GF814"/>
      <c r="GG814"/>
      <c r="GH814"/>
      <c r="GI814"/>
      <c r="GJ814"/>
      <c r="GK814"/>
      <c r="GL814"/>
      <c r="GM814"/>
      <c r="GN814"/>
      <c r="GO814"/>
      <c r="GP814"/>
      <c r="GQ814"/>
      <c r="GR814"/>
      <c r="GS814"/>
      <c r="GT814"/>
      <c r="GU814"/>
      <c r="GV814"/>
      <c r="GW814"/>
      <c r="GX814"/>
      <c r="GY814"/>
      <c r="GZ814"/>
      <c r="HA814"/>
      <c r="HB814"/>
      <c r="HC814"/>
      <c r="HD814"/>
      <c r="HE814"/>
      <c r="HF814"/>
      <c r="HG814"/>
      <c r="HH814"/>
      <c r="HI814"/>
      <c r="HJ814"/>
      <c r="HK814"/>
      <c r="HL814"/>
      <c r="HM814"/>
      <c r="HN814"/>
      <c r="HO814"/>
      <c r="HP814"/>
      <c r="HQ814"/>
      <c r="HR814"/>
      <c r="HS814"/>
      <c r="HT814"/>
      <c r="HU814"/>
      <c r="HV814"/>
      <c r="HW814"/>
      <c r="HX814"/>
      <c r="HY814"/>
      <c r="HZ814"/>
      <c r="IA814"/>
      <c r="IB814"/>
      <c r="IC814"/>
      <c r="ID814"/>
      <c r="IE814"/>
      <c r="IF814"/>
      <c r="IG814"/>
      <c r="IH814"/>
      <c r="II814"/>
      <c r="IJ814"/>
      <c r="IK814"/>
      <c r="IL814"/>
      <c r="IM814"/>
      <c r="IN814"/>
      <c r="IO814"/>
      <c r="IP814"/>
      <c r="IQ814"/>
      <c r="IR814"/>
      <c r="IS814"/>
      <c r="IT814"/>
      <c r="IU814"/>
      <c r="IV814"/>
    </row>
    <row r="815" spans="1:256" s="5" customFormat="1" hidden="1" outlineLevel="2">
      <c r="A815" s="20"/>
      <c r="B815" s="20"/>
      <c r="C815" s="38"/>
      <c r="D815" s="641"/>
      <c r="E815" s="287">
        <v>9</v>
      </c>
      <c r="F815" s="40"/>
      <c r="G815" s="313"/>
      <c r="H815" s="315"/>
      <c r="I815" s="315"/>
      <c r="J815" s="315"/>
      <c r="K815" s="315"/>
      <c r="L815" s="315"/>
      <c r="M815" s="315"/>
      <c r="N815" s="315"/>
      <c r="O815" s="314"/>
      <c r="P815" s="168">
        <f>IF(A26taxstdlife="n/a","n/a",IF(P$3&gt;(A26taxstdlife+$E815),((Input!$O$168+Input!$O$134)*$O$7)-SUM($O815:O815),((Input!$O$168+Input!$O$134)*$O$7)/A26taxstdlife))</f>
        <v>0</v>
      </c>
      <c r="Q815" s="168">
        <f>IF(A26taxstdlife="n/a","n/a",IF(Q$3&gt;(A26taxstdlife+$E815),((Input!$O$168+Input!$O$134)*$O$7)-SUM($O815:P815),((Input!$O$168+Input!$O$134)*$O$7)/A26taxstdlife))</f>
        <v>0</v>
      </c>
      <c r="R815" s="168">
        <f>IF(A26taxstdlife="n/a","n/a",IF(R$3&gt;(A26taxstdlife+$E815),((Input!$O$168+Input!$O$134)*$O$7)-SUM($O815:Q815),((Input!$O$168+Input!$O$134)*$O$7)/A26taxstdlife))</f>
        <v>0</v>
      </c>
      <c r="S815" s="168">
        <f>IF(A26taxstdlife="n/a","n/a",IF(S$3&gt;(A26taxstdlife+$E815),((Input!$O$168+Input!$O$134)*$O$7)-SUM($O815:R815),((Input!$O$168+Input!$O$134)*$O$7)/A26taxstdlife))</f>
        <v>0</v>
      </c>
      <c r="T815" s="168">
        <f>IF(A26taxstdlife="n/a","n/a",IF(T$3&gt;(A26taxstdlife+$E815),((Input!$O$168+Input!$O$134)*$O$7)-SUM($O815:S815),((Input!$O$168+Input!$O$134)*$O$7)/A26taxstdlife))</f>
        <v>0</v>
      </c>
      <c r="U815" s="168">
        <f>IF(A26taxstdlife="n/a","n/a",IF(U$3&gt;(A26taxstdlife+$E815),((Input!$O$168+Input!$O$134)*$O$7)-SUM($O815:T815),((Input!$O$168+Input!$O$134)*$O$7)/A26taxstdlife))</f>
        <v>0</v>
      </c>
      <c r="V815" s="168">
        <f>IF(A26taxstdlife="n/a","n/a",IF(V$3&gt;(A26taxstdlife+$E815),((Input!$O$168+Input!$O$134)*$O$7)-SUM($O815:U815),((Input!$O$168+Input!$O$134)*$O$7)/A26taxstdlife))</f>
        <v>0</v>
      </c>
      <c r="W815" s="168">
        <f>IF(A26taxstdlife="n/a","n/a",IF(W$3&gt;(A26taxstdlife+$E815),((Input!$O$168+Input!$O$134)*$O$7)-SUM($O815:V815),((Input!$O$168+Input!$O$134)*$O$7)/A26taxstdlife))</f>
        <v>0</v>
      </c>
      <c r="X815" s="168">
        <f>IF(A26taxstdlife="n/a","n/a",IF(X$3&gt;(A26taxstdlife+$E815),((Input!$O$168+Input!$O$134)*$O$7)-SUM($O815:W815),((Input!$O$168+Input!$O$134)*$O$7)/A26taxstdlife))</f>
        <v>0</v>
      </c>
      <c r="Y815" s="168">
        <f>IF(A26taxstdlife="n/a","n/a",IF(Y$3&gt;(A26taxstdlife+$E815),((Input!$O$168+Input!$O$134)*$O$7)-SUM($O815:X815),((Input!$O$168+Input!$O$134)*$O$7)/A26taxstdlife))</f>
        <v>0</v>
      </c>
      <c r="Z815" s="168">
        <f>IF(A26taxstdlife="n/a","n/a",IF(Z$3&gt;(A26taxstdlife+$E815),((Input!$O$168+Input!$O$134)*$O$7)-SUM($O815:Y815),((Input!$O$168+Input!$O$134)*$O$7)/A26taxstdlife))</f>
        <v>0</v>
      </c>
      <c r="AA815" s="168">
        <f>IF(A26taxstdlife="n/a","n/a",IF(AA$3&gt;(A26taxstdlife+$E815),((Input!$O$168+Input!$O$134)*$O$7)-SUM($O815:Z815),((Input!$O$168+Input!$O$134)*$O$7)/A26taxstdlife))</f>
        <v>0</v>
      </c>
      <c r="AB815" s="168">
        <f>IF(A26taxstdlife="n/a","n/a",IF(AB$3&gt;(A26taxstdlife+$E815),((Input!$O$168+Input!$O$134)*$O$7)-SUM($O815:AA815),((Input!$O$168+Input!$O$134)*$O$7)/A26taxstdlife))</f>
        <v>0</v>
      </c>
      <c r="AC815" s="168">
        <f>IF(A26taxstdlife="n/a","n/a",IF(AC$3&gt;(A26taxstdlife+$E815),((Input!$O$168+Input!$O$134)*$O$7)-SUM($O815:AB815),((Input!$O$168+Input!$O$134)*$O$7)/A26taxstdlife))</f>
        <v>0</v>
      </c>
      <c r="AD815" s="168">
        <f>IF(A26taxstdlife="n/a","n/a",IF(AD$3&gt;(A26taxstdlife+$E815),((Input!$O$168+Input!$O$134)*$O$7)-SUM($O815:AC815),((Input!$O$168+Input!$O$134)*$O$7)/A26taxstdlife))</f>
        <v>0</v>
      </c>
      <c r="AE815" s="168">
        <f>IF(A26taxstdlife="n/a","n/a",IF(AE$3&gt;(A26taxstdlife+$E815),((Input!$O$168+Input!$O$134)*$O$7)-SUM($O815:AD815),((Input!$O$168+Input!$O$134)*$O$7)/A26taxstdlife))</f>
        <v>0</v>
      </c>
      <c r="AF815" s="168">
        <f>IF(A26taxstdlife="n/a","n/a",IF(AF$3&gt;(A26taxstdlife+$E815),((Input!$O$168+Input!$O$134)*$O$7)-SUM($O815:AE815),((Input!$O$168+Input!$O$134)*$O$7)/A26taxstdlife))</f>
        <v>0</v>
      </c>
      <c r="AG815" s="168">
        <f>IF(A26taxstdlife="n/a","n/a",IF(AG$3&gt;(A26taxstdlife+$E815),((Input!$O$168+Input!$O$134)*$O$7)-SUM($O815:AF815),((Input!$O$168+Input!$O$134)*$O$7)/A26taxstdlife))</f>
        <v>0</v>
      </c>
      <c r="AH815" s="168">
        <f>IF(A26taxstdlife="n/a","n/a",IF(AH$3&gt;(A26taxstdlife+$E815),((Input!$O$168+Input!$O$134)*$O$7)-SUM($O815:AG815),((Input!$O$168+Input!$O$134)*$O$7)/A26taxstdlife))</f>
        <v>0</v>
      </c>
      <c r="AI815" s="168">
        <f>IF(A26taxstdlife="n/a","n/a",IF(AI$3&gt;(A26taxstdlife+$E815),((Input!$O$168+Input!$O$134)*$O$7)-SUM($O815:AH815),((Input!$O$168+Input!$O$134)*$O$7)/A26taxstdlife))</f>
        <v>0</v>
      </c>
      <c r="AJ815" s="168">
        <f>IF(A26taxstdlife="n/a","n/a",IF(AJ$3&gt;(A26taxstdlife+$E815),((Input!$O$168+Input!$O$134)*$O$7)-SUM($O815:AI815),((Input!$O$168+Input!$O$134)*$O$7)/A26taxstdlife))</f>
        <v>0</v>
      </c>
      <c r="AK815" s="168">
        <f>IF(A26taxstdlife="n/a","n/a",IF(AK$3&gt;(A26taxstdlife+$E815),((Input!$O$168+Input!$O$134)*$O$7)-SUM($O815:AJ815),((Input!$O$168+Input!$O$134)*$O$7)/A26taxstdlife))</f>
        <v>0</v>
      </c>
      <c r="AL815" s="168">
        <f>IF(A26taxstdlife="n/a","n/a",IF(AL$3&gt;(A26taxstdlife+$E815),((Input!$O$168+Input!$O$134)*$O$7)-SUM($O815:AK815),((Input!$O$168+Input!$O$134)*$O$7)/A26taxstdlife))</f>
        <v>0</v>
      </c>
      <c r="AM815" s="168">
        <f>IF(A26taxstdlife="n/a","n/a",IF(AM$3&gt;(A26taxstdlife+$E815),((Input!$O$168+Input!$O$134)*$O$7)-SUM($O815:AL815),((Input!$O$168+Input!$O$134)*$O$7)/A26taxstdlife))</f>
        <v>0</v>
      </c>
      <c r="AN815" s="168">
        <f>IF(A26taxstdlife="n/a","n/a",IF(AN$3&gt;(A26taxstdlife+$E815),((Input!$O$168+Input!$O$134)*$O$7)-SUM($O815:AM815),((Input!$O$168+Input!$O$134)*$O$7)/A26taxstdlife))</f>
        <v>0</v>
      </c>
      <c r="AO815" s="168">
        <f>IF(A26taxstdlife="n/a","n/a",IF(AO$3&gt;(A26taxstdlife+$E815),((Input!$O$168+Input!$O$134)*$O$7)-SUM($O815:AN815),((Input!$O$168+Input!$O$134)*$O$7)/A26taxstdlife))</f>
        <v>0</v>
      </c>
      <c r="AP815" s="168">
        <f>IF(A26taxstdlife="n/a","n/a",IF(AP$3&gt;(A26taxstdlife+$E815),((Input!$O$168+Input!$O$134)*$O$7)-SUM($O815:AO815),((Input!$O$168+Input!$O$134)*$O$7)/A26taxstdlife))</f>
        <v>0</v>
      </c>
      <c r="AQ815" s="168">
        <f>IF(A26taxstdlife="n/a","n/a",IF(AQ$3&gt;(A26taxstdlife+$E815),((Input!$O$168+Input!$O$134)*$O$7)-SUM($O815:AP815),((Input!$O$168+Input!$O$134)*$O$7)/A26taxstdlife))</f>
        <v>0</v>
      </c>
      <c r="AR815" s="168">
        <f>IF(A26taxstdlife="n/a","n/a",IF(AR$3&gt;(A26taxstdlife+$E815),((Input!$O$168+Input!$O$134)*$O$7)-SUM($O815:AQ815),((Input!$O$168+Input!$O$134)*$O$7)/A26taxstdlife))</f>
        <v>0</v>
      </c>
      <c r="AS815" s="168">
        <f>IF(A26taxstdlife="n/a","n/a",IF(AS$3&gt;(A26taxstdlife+$E815),((Input!$O$168+Input!$O$134)*$O$7)-SUM($O815:AR815),((Input!$O$168+Input!$O$134)*$O$7)/A26taxstdlife))</f>
        <v>0</v>
      </c>
      <c r="AT815" s="168">
        <f>IF(A26taxstdlife="n/a","n/a",IF(AT$3&gt;(A26taxstdlife+$E815),((Input!$O$168+Input!$O$134)*$O$7)-SUM($O815:AS815),((Input!$O$168+Input!$O$134)*$O$7)/A26taxstdlife))</f>
        <v>0</v>
      </c>
      <c r="AU815" s="168">
        <f>IF(A26taxstdlife="n/a","n/a",IF(AU$3&gt;(A26taxstdlife+$E815),((Input!$O$168+Input!$O$134)*$O$7)-SUM($O815:AT815),((Input!$O$168+Input!$O$134)*$O$7)/A26taxstdlife))</f>
        <v>0</v>
      </c>
      <c r="AV815" s="168">
        <f>IF(A26taxstdlife="n/a","n/a",IF(AV$3&gt;(A26taxstdlife+$E815),((Input!$O$168+Input!$O$134)*$O$7)-SUM($O815:AU815),((Input!$O$168+Input!$O$134)*$O$7)/A26taxstdlife))</f>
        <v>0</v>
      </c>
      <c r="AW815" s="168">
        <f>IF(A26taxstdlife="n/a","n/a",IF(AW$3&gt;(A26taxstdlife+$E815),((Input!$O$168+Input!$O$134)*$O$7)-SUM($O815:AV815),((Input!$O$168+Input!$O$134)*$O$7)/A26taxstdlife))</f>
        <v>0</v>
      </c>
      <c r="AX815" s="168">
        <f>IF(A26taxstdlife="n/a","n/a",IF(AX$3&gt;(A26taxstdlife+$E815),((Input!$O$168+Input!$O$134)*$O$7)-SUM($O815:AW815),((Input!$O$168+Input!$O$134)*$O$7)/A26taxstdlife))</f>
        <v>0</v>
      </c>
      <c r="AY815" s="168">
        <f>IF(A26taxstdlife="n/a","n/a",IF(AY$3&gt;(A26taxstdlife+$E815),((Input!$O$168+Input!$O$134)*$O$7)-SUM($O815:AX815),((Input!$O$168+Input!$O$134)*$O$7)/A26taxstdlife))</f>
        <v>0</v>
      </c>
      <c r="AZ815" s="168">
        <f>IF(A26taxstdlife="n/a","n/a",IF(AZ$3&gt;(A26taxstdlife+$E815),((Input!$O$168+Input!$O$134)*$O$7)-SUM($O815:AY815),((Input!$O$168+Input!$O$134)*$O$7)/A26taxstdlife))</f>
        <v>0</v>
      </c>
      <c r="BA815" s="168">
        <f>IF(A26taxstdlife="n/a","n/a",IF(BA$3&gt;(A26taxstdlife+$E815),((Input!$O$168+Input!$O$134)*$O$7)-SUM($O815:AZ815),((Input!$O$168+Input!$O$134)*$O$7)/A26taxstdlife))</f>
        <v>0</v>
      </c>
      <c r="BB815" s="168">
        <f>IF(A26taxstdlife="n/a","n/a",IF(BB$3&gt;(A26taxstdlife+$E815),((Input!$O$168+Input!$O$134)*$O$7)-SUM($O815:BA815),((Input!$O$168+Input!$O$134)*$O$7)/A26taxstdlife))</f>
        <v>0</v>
      </c>
      <c r="BC815" s="168">
        <f>IF(A26taxstdlife="n/a","n/a",IF(BC$3&gt;(A26taxstdlife+$E815),((Input!$O$168+Input!$O$134)*$O$7)-SUM($O815:BB815),((Input!$O$168+Input!$O$134)*$O$7)/A26taxstdlife))</f>
        <v>0</v>
      </c>
      <c r="BD815" s="168">
        <f>IF(A26taxstdlife="n/a","n/a",IF(BD$3&gt;(A26taxstdlife+$E815),((Input!$O$168+Input!$O$134)*$O$7)-SUM($O815:BC815),((Input!$O$168+Input!$O$134)*$O$7)/A26taxstdlife))</f>
        <v>0</v>
      </c>
      <c r="BE815" s="168">
        <f>IF(A26taxstdlife="n/a","n/a",IF(BE$3&gt;(A26taxstdlife+$E815),((Input!$O$168+Input!$O$134)*$O$7)-SUM($O815:BD815),((Input!$O$168+Input!$O$134)*$O$7)/A26taxstdlife))</f>
        <v>0</v>
      </c>
      <c r="BF815" s="168">
        <f>IF(A26taxstdlife="n/a","n/a",IF(BF$3&gt;(A26taxstdlife+$E815),((Input!$O$168+Input!$O$134)*$O$7)-SUM($O815:BE815),((Input!$O$168+Input!$O$134)*$O$7)/A26taxstdlife))</f>
        <v>0</v>
      </c>
      <c r="BG815" s="168">
        <f>IF(A26taxstdlife="n/a","n/a",IF(BG$3&gt;(A26taxstdlife+$E815),((Input!$O$168+Input!$O$134)*$O$7)-SUM($O815:BF815),((Input!$O$168+Input!$O$134)*$O$7)/A26taxstdlife))</f>
        <v>0</v>
      </c>
      <c r="BH815" s="168">
        <f>IF(A26taxstdlife="n/a","n/a",IF(BH$3&gt;(A26taxstdlife+$E815),((Input!$O$168+Input!$O$134)*$O$7)-SUM($O815:BG815),((Input!$O$168+Input!$O$134)*$O$7)/A26taxstdlife))</f>
        <v>0</v>
      </c>
      <c r="BI815" s="168">
        <f>IF(A26taxstdlife="n/a","n/a",IF(BI$3&gt;(A26taxstdlife+$E815),((Input!$O$168+Input!$O$134)*$O$7)-SUM($O815:BH815),((Input!$O$168+Input!$O$134)*$O$7)/A26taxstdlife))</f>
        <v>0</v>
      </c>
      <c r="BJ815" s="20"/>
      <c r="BK815" s="20"/>
      <c r="BL815"/>
      <c r="BM815"/>
      <c r="BN815"/>
      <c r="BO815"/>
      <c r="BP815"/>
      <c r="BQ815"/>
      <c r="BR815"/>
      <c r="BS815"/>
      <c r="BT815"/>
      <c r="BU815"/>
      <c r="BV815"/>
      <c r="BW815"/>
      <c r="BX815"/>
      <c r="BY815"/>
      <c r="BZ815"/>
      <c r="CA815"/>
      <c r="CB815"/>
      <c r="CC815"/>
      <c r="CD815"/>
      <c r="CE815"/>
      <c r="CF815"/>
      <c r="CG815"/>
      <c r="CH815"/>
      <c r="CI815"/>
      <c r="CJ815"/>
      <c r="CK815"/>
      <c r="CL815"/>
      <c r="CM815"/>
      <c r="CN815"/>
      <c r="CO815"/>
      <c r="CP815"/>
      <c r="CQ815"/>
      <c r="CR815"/>
      <c r="CS815"/>
      <c r="CT815"/>
      <c r="CU815"/>
      <c r="CV815"/>
      <c r="CW815"/>
      <c r="CX815"/>
      <c r="CY815"/>
      <c r="CZ815"/>
      <c r="DA815"/>
      <c r="DB815"/>
      <c r="DC815"/>
      <c r="DD815"/>
      <c r="DE815"/>
      <c r="DF815"/>
      <c r="DG815"/>
      <c r="DH815"/>
      <c r="DI815"/>
      <c r="DJ815"/>
      <c r="DK815"/>
      <c r="DL815"/>
      <c r="DM815"/>
      <c r="DN815"/>
      <c r="DO815"/>
      <c r="DP815"/>
      <c r="DQ815"/>
      <c r="DR815"/>
      <c r="DS815"/>
      <c r="DT815"/>
      <c r="DU815"/>
      <c r="DV815"/>
      <c r="DW815"/>
      <c r="DX815"/>
      <c r="DY815"/>
      <c r="DZ815"/>
      <c r="EA815"/>
      <c r="EB815"/>
      <c r="EC815"/>
      <c r="ED815"/>
      <c r="EE815"/>
      <c r="EF815"/>
      <c r="EG815"/>
      <c r="EH815"/>
      <c r="EI815"/>
      <c r="EJ815"/>
      <c r="EK815"/>
      <c r="EL815"/>
      <c r="EM815"/>
      <c r="EN815"/>
      <c r="EO815"/>
      <c r="EP815"/>
      <c r="EQ815"/>
      <c r="ER815"/>
      <c r="ES815"/>
      <c r="ET815"/>
      <c r="EU815"/>
      <c r="EV815"/>
      <c r="EW815"/>
      <c r="EX815"/>
      <c r="EY815"/>
      <c r="EZ815"/>
      <c r="FA815"/>
      <c r="FB815"/>
      <c r="FC815"/>
      <c r="FD815"/>
      <c r="FE815"/>
      <c r="FF815"/>
      <c r="FG815"/>
      <c r="FH815"/>
      <c r="FI815"/>
      <c r="FJ815"/>
      <c r="FK815"/>
      <c r="FL815"/>
      <c r="FM815"/>
      <c r="FN815"/>
      <c r="FO815"/>
      <c r="FP815"/>
      <c r="FQ815"/>
      <c r="FR815"/>
      <c r="FS815"/>
      <c r="FT815"/>
      <c r="FU815"/>
      <c r="FV815"/>
      <c r="FW815"/>
      <c r="FX815"/>
      <c r="FY815"/>
      <c r="FZ815"/>
      <c r="GA815"/>
      <c r="GB815"/>
      <c r="GC815"/>
      <c r="GD815"/>
      <c r="GE815"/>
      <c r="GF815"/>
      <c r="GG815"/>
      <c r="GH815"/>
      <c r="GI815"/>
      <c r="GJ815"/>
      <c r="GK815"/>
      <c r="GL815"/>
      <c r="GM815"/>
      <c r="GN815"/>
      <c r="GO815"/>
      <c r="GP815"/>
      <c r="GQ815"/>
      <c r="GR815"/>
      <c r="GS815"/>
      <c r="GT815"/>
      <c r="GU815"/>
      <c r="GV815"/>
      <c r="GW815"/>
      <c r="GX815"/>
      <c r="GY815"/>
      <c r="GZ815"/>
      <c r="HA815"/>
      <c r="HB815"/>
      <c r="HC815"/>
      <c r="HD815"/>
      <c r="HE815"/>
      <c r="HF815"/>
      <c r="HG815"/>
      <c r="HH815"/>
      <c r="HI815"/>
      <c r="HJ815"/>
      <c r="HK815"/>
      <c r="HL815"/>
      <c r="HM815"/>
      <c r="HN815"/>
      <c r="HO815"/>
      <c r="HP815"/>
      <c r="HQ815"/>
      <c r="HR815"/>
      <c r="HS815"/>
      <c r="HT815"/>
      <c r="HU815"/>
      <c r="HV815"/>
      <c r="HW815"/>
      <c r="HX815"/>
      <c r="HY815"/>
      <c r="HZ815"/>
      <c r="IA815"/>
      <c r="IB815"/>
      <c r="IC815"/>
      <c r="ID815"/>
      <c r="IE815"/>
      <c r="IF815"/>
      <c r="IG815"/>
      <c r="IH815"/>
      <c r="II815"/>
      <c r="IJ815"/>
      <c r="IK815"/>
      <c r="IL815"/>
      <c r="IM815"/>
      <c r="IN815"/>
      <c r="IO815"/>
      <c r="IP815"/>
      <c r="IQ815"/>
      <c r="IR815"/>
      <c r="IS815"/>
      <c r="IT815"/>
      <c r="IU815"/>
      <c r="IV815"/>
    </row>
    <row r="816" spans="1:256" s="5" customFormat="1" hidden="1" outlineLevel="2">
      <c r="A816" s="20"/>
      <c r="B816" s="20"/>
      <c r="C816" s="38"/>
      <c r="D816" s="641"/>
      <c r="E816" s="288">
        <v>10</v>
      </c>
      <c r="F816" s="40"/>
      <c r="G816" s="313"/>
      <c r="H816" s="315"/>
      <c r="I816" s="315"/>
      <c r="J816" s="315"/>
      <c r="K816" s="315"/>
      <c r="L816" s="315"/>
      <c r="M816" s="315"/>
      <c r="N816" s="315"/>
      <c r="O816" s="315"/>
      <c r="P816" s="314"/>
      <c r="Q816" s="168">
        <f>IF(A26taxstdlife="n/a","n/a",IF(Q$3&gt;(A26taxstdlife+$E816),((Input!$P$168+Input!$P$134)*$P$7)-SUM($P816:P816),((Input!$P$168+Input!$P$134)*$P$7)/A26taxstdlife))</f>
        <v>0</v>
      </c>
      <c r="R816" s="168">
        <f>IF(A26taxstdlife="n/a","n/a",IF(R$3&gt;(A26taxstdlife+$E816),((Input!$P$168+Input!$P$134)*$P$7)-SUM($P816:Q816),((Input!$P$168+Input!$P$134)*$P$7)/A26taxstdlife))</f>
        <v>0</v>
      </c>
      <c r="S816" s="168">
        <f>IF(A26taxstdlife="n/a","n/a",IF(S$3&gt;(A26taxstdlife+$E816),((Input!$P$168+Input!$P$134)*$P$7)-SUM($P816:R816),((Input!$P$168+Input!$P$134)*$P$7)/A26taxstdlife))</f>
        <v>0</v>
      </c>
      <c r="T816" s="168">
        <f>IF(A26taxstdlife="n/a","n/a",IF(T$3&gt;(A26taxstdlife+$E816),((Input!$P$168+Input!$P$134)*$P$7)-SUM($P816:S816),((Input!$P$168+Input!$P$134)*$P$7)/A26taxstdlife))</f>
        <v>0</v>
      </c>
      <c r="U816" s="168">
        <f>IF(A26taxstdlife="n/a","n/a",IF(U$3&gt;(A26taxstdlife+$E816),((Input!$P$168+Input!$P$134)*$P$7)-SUM($P816:T816),((Input!$P$168+Input!$P$134)*$P$7)/A26taxstdlife))</f>
        <v>0</v>
      </c>
      <c r="V816" s="168">
        <f>IF(A26taxstdlife="n/a","n/a",IF(V$3&gt;(A26taxstdlife+$E816),((Input!$P$168+Input!$P$134)*$P$7)-SUM($P816:U816),((Input!$P$168+Input!$P$134)*$P$7)/A26taxstdlife))</f>
        <v>0</v>
      </c>
      <c r="W816" s="168">
        <f>IF(A26taxstdlife="n/a","n/a",IF(W$3&gt;(A26taxstdlife+$E816),((Input!$P$168+Input!$P$134)*$P$7)-SUM($P816:V816),((Input!$P$168+Input!$P$134)*$P$7)/A26taxstdlife))</f>
        <v>0</v>
      </c>
      <c r="X816" s="168">
        <f>IF(A26taxstdlife="n/a","n/a",IF(X$3&gt;(A26taxstdlife+$E816),((Input!$P$168+Input!$P$134)*$P$7)-SUM($P816:W816),((Input!$P$168+Input!$P$134)*$P$7)/A26taxstdlife))</f>
        <v>0</v>
      </c>
      <c r="Y816" s="168">
        <f>IF(A26taxstdlife="n/a","n/a",IF(Y$3&gt;(A26taxstdlife+$E816),((Input!$P$168+Input!$P$134)*$P$7)-SUM($P816:X816),((Input!$P$168+Input!$P$134)*$P$7)/A26taxstdlife))</f>
        <v>0</v>
      </c>
      <c r="Z816" s="168">
        <f>IF(A26taxstdlife="n/a","n/a",IF(Z$3&gt;(A26taxstdlife+$E816),((Input!$P$168+Input!$P$134)*$P$7)-SUM($P816:Y816),((Input!$P$168+Input!$P$134)*$P$7)/A26taxstdlife))</f>
        <v>0</v>
      </c>
      <c r="AA816" s="168">
        <f>IF(A26taxstdlife="n/a","n/a",IF(AA$3&gt;(A26taxstdlife+$E816),((Input!$P$168+Input!$P$134)*$P$7)-SUM($P816:Z816),((Input!$P$168+Input!$P$134)*$P$7)/A26taxstdlife))</f>
        <v>0</v>
      </c>
      <c r="AB816" s="168">
        <f>IF(A26taxstdlife="n/a","n/a",IF(AB$3&gt;(A26taxstdlife+$E816),((Input!$P$168+Input!$P$134)*$P$7)-SUM($P816:AA816),((Input!$P$168+Input!$P$134)*$P$7)/A26taxstdlife))</f>
        <v>0</v>
      </c>
      <c r="AC816" s="168">
        <f>IF(A26taxstdlife="n/a","n/a",IF(AC$3&gt;(A26taxstdlife+$E816),((Input!$P$168+Input!$P$134)*$P$7)-SUM($P816:AB816),((Input!$P$168+Input!$P$134)*$P$7)/A26taxstdlife))</f>
        <v>0</v>
      </c>
      <c r="AD816" s="168">
        <f>IF(A26taxstdlife="n/a","n/a",IF(AD$3&gt;(A26taxstdlife+$E816),((Input!$P$168+Input!$P$134)*$P$7)-SUM($P816:AC816),((Input!$P$168+Input!$P$134)*$P$7)/A26taxstdlife))</f>
        <v>0</v>
      </c>
      <c r="AE816" s="168">
        <f>IF(A26taxstdlife="n/a","n/a",IF(AE$3&gt;(A26taxstdlife+$E816),((Input!$P$168+Input!$P$134)*$P$7)-SUM($P816:AD816),((Input!$P$168+Input!$P$134)*$P$7)/A26taxstdlife))</f>
        <v>0</v>
      </c>
      <c r="AF816" s="168">
        <f>IF(A26taxstdlife="n/a","n/a",IF(AF$3&gt;(A26taxstdlife+$E816),((Input!$P$168+Input!$P$134)*$P$7)-SUM($P816:AE816),((Input!$P$168+Input!$P$134)*$P$7)/A26taxstdlife))</f>
        <v>0</v>
      </c>
      <c r="AG816" s="168">
        <f>IF(A26taxstdlife="n/a","n/a",IF(AG$3&gt;(A26taxstdlife+$E816),((Input!$P$168+Input!$P$134)*$P$7)-SUM($P816:AF816),((Input!$P$168+Input!$P$134)*$P$7)/A26taxstdlife))</f>
        <v>0</v>
      </c>
      <c r="AH816" s="168">
        <f>IF(A26taxstdlife="n/a","n/a",IF(AH$3&gt;(A26taxstdlife+$E816),((Input!$P$168+Input!$P$134)*$P$7)-SUM($P816:AG816),((Input!$P$168+Input!$P$134)*$P$7)/A26taxstdlife))</f>
        <v>0</v>
      </c>
      <c r="AI816" s="168">
        <f>IF(A26taxstdlife="n/a","n/a",IF(AI$3&gt;(A26taxstdlife+$E816),((Input!$P$168+Input!$P$134)*$P$7)-SUM($P816:AH816),((Input!$P$168+Input!$P$134)*$P$7)/A26taxstdlife))</f>
        <v>0</v>
      </c>
      <c r="AJ816" s="168">
        <f>IF(A26taxstdlife="n/a","n/a",IF(AJ$3&gt;(A26taxstdlife+$E816),((Input!$P$168+Input!$P$134)*$P$7)-SUM($P816:AI816),((Input!$P$168+Input!$P$134)*$P$7)/A26taxstdlife))</f>
        <v>0</v>
      </c>
      <c r="AK816" s="168">
        <f>IF(A26taxstdlife="n/a","n/a",IF(AK$3&gt;(A26taxstdlife+$E816),((Input!$P$168+Input!$P$134)*$P$7)-SUM($P816:AJ816),((Input!$P$168+Input!$P$134)*$P$7)/A26taxstdlife))</f>
        <v>0</v>
      </c>
      <c r="AL816" s="168">
        <f>IF(A26taxstdlife="n/a","n/a",IF(AL$3&gt;(A26taxstdlife+$E816),((Input!$P$168+Input!$P$134)*$P$7)-SUM($P816:AK816),((Input!$P$168+Input!$P$134)*$P$7)/A26taxstdlife))</f>
        <v>0</v>
      </c>
      <c r="AM816" s="168">
        <f>IF(A26taxstdlife="n/a","n/a",IF(AM$3&gt;(A26taxstdlife+$E816),((Input!$P$168+Input!$P$134)*$P$7)-SUM($P816:AL816),((Input!$P$168+Input!$P$134)*$P$7)/A26taxstdlife))</f>
        <v>0</v>
      </c>
      <c r="AN816" s="168">
        <f>IF(A26taxstdlife="n/a","n/a",IF(AN$3&gt;(A26taxstdlife+$E816),((Input!$P$168+Input!$P$134)*$P$7)-SUM($P816:AM816),((Input!$P$168+Input!$P$134)*$P$7)/A26taxstdlife))</f>
        <v>0</v>
      </c>
      <c r="AO816" s="168">
        <f>IF(A26taxstdlife="n/a","n/a",IF(AO$3&gt;(A26taxstdlife+$E816),((Input!$P$168+Input!$P$134)*$P$7)-SUM($P816:AN816),((Input!$P$168+Input!$P$134)*$P$7)/A26taxstdlife))</f>
        <v>0</v>
      </c>
      <c r="AP816" s="168">
        <f>IF(A26taxstdlife="n/a","n/a",IF(AP$3&gt;(A26taxstdlife+$E816),((Input!$P$168+Input!$P$134)*$P$7)-SUM($P816:AO816),((Input!$P$168+Input!$P$134)*$P$7)/A26taxstdlife))</f>
        <v>0</v>
      </c>
      <c r="AQ816" s="168">
        <f>IF(A26taxstdlife="n/a","n/a",IF(AQ$3&gt;(A26taxstdlife+$E816),((Input!$P$168+Input!$P$134)*$P$7)-SUM($P816:AP816),((Input!$P$168+Input!$P$134)*$P$7)/A26taxstdlife))</f>
        <v>0</v>
      </c>
      <c r="AR816" s="168">
        <f>IF(A26taxstdlife="n/a","n/a",IF(AR$3&gt;(A26taxstdlife+$E816),((Input!$P$168+Input!$P$134)*$P$7)-SUM($P816:AQ816),((Input!$P$168+Input!$P$134)*$P$7)/A26taxstdlife))</f>
        <v>0</v>
      </c>
      <c r="AS816" s="168">
        <f>IF(A26taxstdlife="n/a","n/a",IF(AS$3&gt;(A26taxstdlife+$E816),((Input!$P$168+Input!$P$134)*$P$7)-SUM($P816:AR816),((Input!$P$168+Input!$P$134)*$P$7)/A26taxstdlife))</f>
        <v>0</v>
      </c>
      <c r="AT816" s="168">
        <f>IF(A26taxstdlife="n/a","n/a",IF(AT$3&gt;(A26taxstdlife+$E816),((Input!$P$168+Input!$P$134)*$P$7)-SUM($P816:AS816),((Input!$P$168+Input!$P$134)*$P$7)/A26taxstdlife))</f>
        <v>0</v>
      </c>
      <c r="AU816" s="168">
        <f>IF(A26taxstdlife="n/a","n/a",IF(AU$3&gt;(A26taxstdlife+$E816),((Input!$P$168+Input!$P$134)*$P$7)-SUM($P816:AT816),((Input!$P$168+Input!$P$134)*$P$7)/A26taxstdlife))</f>
        <v>0</v>
      </c>
      <c r="AV816" s="168">
        <f>IF(A26taxstdlife="n/a","n/a",IF(AV$3&gt;(A26taxstdlife+$E816),((Input!$P$168+Input!$P$134)*$P$7)-SUM($P816:AU816),((Input!$P$168+Input!$P$134)*$P$7)/A26taxstdlife))</f>
        <v>0</v>
      </c>
      <c r="AW816" s="168">
        <f>IF(A26taxstdlife="n/a","n/a",IF(AW$3&gt;(A26taxstdlife+$E816),((Input!$P$168+Input!$P$134)*$P$7)-SUM($P816:AV816),((Input!$P$168+Input!$P$134)*$P$7)/A26taxstdlife))</f>
        <v>0</v>
      </c>
      <c r="AX816" s="168">
        <f>IF(A26taxstdlife="n/a","n/a",IF(AX$3&gt;(A26taxstdlife+$E816),((Input!$P$168+Input!$P$134)*$P$7)-SUM($P816:AW816),((Input!$P$168+Input!$P$134)*$P$7)/A26taxstdlife))</f>
        <v>0</v>
      </c>
      <c r="AY816" s="168">
        <f>IF(A26taxstdlife="n/a","n/a",IF(AY$3&gt;(A26taxstdlife+$E816),((Input!$P$168+Input!$P$134)*$P$7)-SUM($P816:AX816),((Input!$P$168+Input!$P$134)*$P$7)/A26taxstdlife))</f>
        <v>0</v>
      </c>
      <c r="AZ816" s="168">
        <f>IF(A26taxstdlife="n/a","n/a",IF(AZ$3&gt;(A26taxstdlife+$E816),((Input!$P$168+Input!$P$134)*$P$7)-SUM($P816:AY816),((Input!$P$168+Input!$P$134)*$P$7)/A26taxstdlife))</f>
        <v>0</v>
      </c>
      <c r="BA816" s="168">
        <f>IF(A26taxstdlife="n/a","n/a",IF(BA$3&gt;(A26taxstdlife+$E816),((Input!$P$168+Input!$P$134)*$P$7)-SUM($P816:AZ816),((Input!$P$168+Input!$P$134)*$P$7)/A26taxstdlife))</f>
        <v>0</v>
      </c>
      <c r="BB816" s="168">
        <f>IF(A26taxstdlife="n/a","n/a",IF(BB$3&gt;(A26taxstdlife+$E816),((Input!$P$168+Input!$P$134)*$P$7)-SUM($P816:BA816),((Input!$P$168+Input!$P$134)*$P$7)/A26taxstdlife))</f>
        <v>0</v>
      </c>
      <c r="BC816" s="168">
        <f>IF(A26taxstdlife="n/a","n/a",IF(BC$3&gt;(A26taxstdlife+$E816),((Input!$P$168+Input!$P$134)*$P$7)-SUM($P816:BB816),((Input!$P$168+Input!$P$134)*$P$7)/A26taxstdlife))</f>
        <v>0</v>
      </c>
      <c r="BD816" s="168">
        <f>IF(A26taxstdlife="n/a","n/a",IF(BD$3&gt;(A26taxstdlife+$E816),((Input!$P$168+Input!$P$134)*$P$7)-SUM($P816:BC816),((Input!$P$168+Input!$P$134)*$P$7)/A26taxstdlife))</f>
        <v>0</v>
      </c>
      <c r="BE816" s="168">
        <f>IF(A26taxstdlife="n/a","n/a",IF(BE$3&gt;(A26taxstdlife+$E816),((Input!$P$168+Input!$P$134)*$P$7)-SUM($P816:BD816),((Input!$P$168+Input!$P$134)*$P$7)/A26taxstdlife))</f>
        <v>0</v>
      </c>
      <c r="BF816" s="168">
        <f>IF(A26taxstdlife="n/a","n/a",IF(BF$3&gt;(A26taxstdlife+$E816),((Input!$P$168+Input!$P$134)*$P$7)-SUM($P816:BE816),((Input!$P$168+Input!$P$134)*$P$7)/A26taxstdlife))</f>
        <v>0</v>
      </c>
      <c r="BG816" s="168">
        <f>IF(A26taxstdlife="n/a","n/a",IF(BG$3&gt;(A26taxstdlife+$E816),((Input!$P$168+Input!$P$134)*$P$7)-SUM($P816:BF816),((Input!$P$168+Input!$P$134)*$P$7)/A26taxstdlife))</f>
        <v>0</v>
      </c>
      <c r="BH816" s="168">
        <f>IF(A26taxstdlife="n/a","n/a",IF(BH$3&gt;(A26taxstdlife+$E816),((Input!$P$168+Input!$P$134)*$P$7)-SUM($P816:BG816),((Input!$P$168+Input!$P$134)*$P$7)/A26taxstdlife))</f>
        <v>0</v>
      </c>
      <c r="BI816" s="168">
        <f>IF(A26taxstdlife="n/a","n/a",IF(BI$3&gt;(A26taxstdlife+$E816),((Input!$P$168+Input!$P$134)*$P$7)-SUM($P816:BH816),((Input!$P$168+Input!$P$134)*$P$7)/A26taxstdlife))</f>
        <v>0</v>
      </c>
      <c r="BJ816" s="20"/>
      <c r="BK816" s="20"/>
      <c r="BL816"/>
      <c r="BM816"/>
      <c r="BN816"/>
      <c r="BO816"/>
      <c r="BP816"/>
      <c r="BQ816"/>
      <c r="BR816"/>
      <c r="BS816"/>
      <c r="BT816"/>
      <c r="BU816"/>
      <c r="BV816"/>
      <c r="BW816"/>
      <c r="BX816"/>
      <c r="BY816"/>
      <c r="BZ816"/>
      <c r="CA816"/>
      <c r="CB816"/>
      <c r="CC816"/>
      <c r="CD816"/>
      <c r="CE816"/>
      <c r="CF816"/>
      <c r="CG816"/>
      <c r="CH816"/>
      <c r="CI816"/>
      <c r="CJ816"/>
      <c r="CK816"/>
      <c r="CL816"/>
      <c r="CM816"/>
      <c r="CN816"/>
      <c r="CO816"/>
      <c r="CP816"/>
      <c r="CQ816"/>
      <c r="CR816"/>
      <c r="CS816"/>
      <c r="CT816"/>
      <c r="CU816"/>
      <c r="CV816"/>
      <c r="CW816"/>
      <c r="CX816"/>
      <c r="CY816"/>
      <c r="CZ816"/>
      <c r="DA816"/>
      <c r="DB816"/>
      <c r="DC816"/>
      <c r="DD816"/>
      <c r="DE816"/>
      <c r="DF816"/>
      <c r="DG816"/>
      <c r="DH816"/>
      <c r="DI816"/>
      <c r="DJ816"/>
      <c r="DK816"/>
      <c r="DL816"/>
      <c r="DM816"/>
      <c r="DN816"/>
      <c r="DO816"/>
      <c r="DP816"/>
      <c r="DQ816"/>
      <c r="DR816"/>
      <c r="DS816"/>
      <c r="DT816"/>
      <c r="DU816"/>
      <c r="DV816"/>
      <c r="DW816"/>
      <c r="DX816"/>
      <c r="DY816"/>
      <c r="DZ816"/>
      <c r="EA816"/>
      <c r="EB816"/>
      <c r="EC816"/>
      <c r="ED816"/>
      <c r="EE816"/>
      <c r="EF816"/>
      <c r="EG816"/>
      <c r="EH816"/>
      <c r="EI816"/>
      <c r="EJ816"/>
      <c r="EK816"/>
      <c r="EL816"/>
      <c r="EM816"/>
      <c r="EN816"/>
      <c r="EO816"/>
      <c r="EP816"/>
      <c r="EQ816"/>
      <c r="ER816"/>
      <c r="ES816"/>
      <c r="ET816"/>
      <c r="EU816"/>
      <c r="EV816"/>
      <c r="EW816"/>
      <c r="EX816"/>
      <c r="EY816"/>
      <c r="EZ816"/>
      <c r="FA816"/>
      <c r="FB816"/>
      <c r="FC816"/>
      <c r="FD816"/>
      <c r="FE816"/>
      <c r="FF816"/>
      <c r="FG816"/>
      <c r="FH816"/>
      <c r="FI816"/>
      <c r="FJ816"/>
      <c r="FK816"/>
      <c r="FL816"/>
      <c r="FM816"/>
      <c r="FN816"/>
      <c r="FO816"/>
      <c r="FP816"/>
      <c r="FQ816"/>
      <c r="FR816"/>
      <c r="FS816"/>
      <c r="FT816"/>
      <c r="FU816"/>
      <c r="FV816"/>
      <c r="FW816"/>
      <c r="FX816"/>
      <c r="FY816"/>
      <c r="FZ816"/>
      <c r="GA816"/>
      <c r="GB816"/>
      <c r="GC816"/>
      <c r="GD816"/>
      <c r="GE816"/>
      <c r="GF816"/>
      <c r="GG816"/>
      <c r="GH816"/>
      <c r="GI816"/>
      <c r="GJ816"/>
      <c r="GK816"/>
      <c r="GL816"/>
      <c r="GM816"/>
      <c r="GN816"/>
      <c r="GO816"/>
      <c r="GP816"/>
      <c r="GQ816"/>
      <c r="GR816"/>
      <c r="GS816"/>
      <c r="GT816"/>
      <c r="GU816"/>
      <c r="GV816"/>
      <c r="GW816"/>
      <c r="GX816"/>
      <c r="GY816"/>
      <c r="GZ816"/>
      <c r="HA816"/>
      <c r="HB816"/>
      <c r="HC816"/>
      <c r="HD816"/>
      <c r="HE816"/>
      <c r="HF816"/>
      <c r="HG816"/>
      <c r="HH816"/>
      <c r="HI816"/>
      <c r="HJ816"/>
      <c r="HK816"/>
      <c r="HL816"/>
      <c r="HM816"/>
      <c r="HN816"/>
      <c r="HO816"/>
      <c r="HP816"/>
      <c r="HQ816"/>
      <c r="HR816"/>
      <c r="HS816"/>
      <c r="HT816"/>
      <c r="HU816"/>
      <c r="HV816"/>
      <c r="HW816"/>
      <c r="HX816"/>
      <c r="HY816"/>
      <c r="HZ816"/>
      <c r="IA816"/>
      <c r="IB816"/>
      <c r="IC816"/>
      <c r="ID816"/>
      <c r="IE816"/>
      <c r="IF816"/>
      <c r="IG816"/>
      <c r="IH816"/>
      <c r="II816"/>
      <c r="IJ816"/>
      <c r="IK816"/>
      <c r="IL816"/>
      <c r="IM816"/>
      <c r="IN816"/>
      <c r="IO816"/>
      <c r="IP816"/>
      <c r="IQ816"/>
      <c r="IR816"/>
      <c r="IS816"/>
      <c r="IT816"/>
      <c r="IU816"/>
      <c r="IV816"/>
    </row>
    <row r="817" spans="1:256" s="5" customFormat="1" hidden="1" outlineLevel="1">
      <c r="A817" s="20"/>
      <c r="B817" s="20"/>
      <c r="C817" s="38">
        <f>Asset26</f>
        <v>0</v>
      </c>
      <c r="D817" s="20"/>
      <c r="E817" s="20"/>
      <c r="F817" s="35"/>
      <c r="G817" s="163">
        <f t="shared" ref="G817:AL817" si="156">SUM(G805:G816)</f>
        <v>0</v>
      </c>
      <c r="H817" s="163">
        <f t="shared" si="156"/>
        <v>0</v>
      </c>
      <c r="I817" s="163">
        <f t="shared" si="156"/>
        <v>0</v>
      </c>
      <c r="J817" s="163">
        <f t="shared" si="156"/>
        <v>0</v>
      </c>
      <c r="K817" s="163">
        <f t="shared" si="156"/>
        <v>0</v>
      </c>
      <c r="L817" s="163">
        <f t="shared" si="156"/>
        <v>0</v>
      </c>
      <c r="M817" s="163">
        <f t="shared" si="156"/>
        <v>0</v>
      </c>
      <c r="N817" s="163">
        <f t="shared" si="156"/>
        <v>0</v>
      </c>
      <c r="O817" s="163">
        <f t="shared" si="156"/>
        <v>0</v>
      </c>
      <c r="P817" s="163">
        <f t="shared" si="156"/>
        <v>0</v>
      </c>
      <c r="Q817" s="163">
        <f t="shared" si="156"/>
        <v>0</v>
      </c>
      <c r="R817" s="163">
        <f t="shared" si="156"/>
        <v>0</v>
      </c>
      <c r="S817" s="163">
        <f t="shared" si="156"/>
        <v>0</v>
      </c>
      <c r="T817" s="163">
        <f t="shared" si="156"/>
        <v>0</v>
      </c>
      <c r="U817" s="163">
        <f t="shared" si="156"/>
        <v>0</v>
      </c>
      <c r="V817" s="163">
        <f t="shared" si="156"/>
        <v>0</v>
      </c>
      <c r="W817" s="163">
        <f t="shared" si="156"/>
        <v>0</v>
      </c>
      <c r="X817" s="163">
        <f t="shared" si="156"/>
        <v>0</v>
      </c>
      <c r="Y817" s="163">
        <f t="shared" si="156"/>
        <v>0</v>
      </c>
      <c r="Z817" s="163">
        <f t="shared" si="156"/>
        <v>0</v>
      </c>
      <c r="AA817" s="163">
        <f t="shared" si="156"/>
        <v>0</v>
      </c>
      <c r="AB817" s="163">
        <f t="shared" si="156"/>
        <v>0</v>
      </c>
      <c r="AC817" s="163">
        <f t="shared" si="156"/>
        <v>0</v>
      </c>
      <c r="AD817" s="163">
        <f t="shared" si="156"/>
        <v>0</v>
      </c>
      <c r="AE817" s="163">
        <f t="shared" si="156"/>
        <v>0</v>
      </c>
      <c r="AF817" s="163">
        <f t="shared" si="156"/>
        <v>0</v>
      </c>
      <c r="AG817" s="163">
        <f t="shared" si="156"/>
        <v>0</v>
      </c>
      <c r="AH817" s="163">
        <f t="shared" si="156"/>
        <v>0</v>
      </c>
      <c r="AI817" s="163">
        <f t="shared" si="156"/>
        <v>0</v>
      </c>
      <c r="AJ817" s="163">
        <f t="shared" si="156"/>
        <v>0</v>
      </c>
      <c r="AK817" s="163">
        <f t="shared" si="156"/>
        <v>0</v>
      </c>
      <c r="AL817" s="163">
        <f t="shared" si="156"/>
        <v>0</v>
      </c>
      <c r="AM817" s="163">
        <f t="shared" ref="AM817:BI817" si="157">SUM(AM805:AM816)</f>
        <v>0</v>
      </c>
      <c r="AN817" s="163">
        <f t="shared" si="157"/>
        <v>0</v>
      </c>
      <c r="AO817" s="163">
        <f t="shared" si="157"/>
        <v>0</v>
      </c>
      <c r="AP817" s="163">
        <f t="shared" si="157"/>
        <v>0</v>
      </c>
      <c r="AQ817" s="163">
        <f t="shared" si="157"/>
        <v>0</v>
      </c>
      <c r="AR817" s="163">
        <f t="shared" si="157"/>
        <v>0</v>
      </c>
      <c r="AS817" s="163">
        <f t="shared" si="157"/>
        <v>0</v>
      </c>
      <c r="AT817" s="163">
        <f t="shared" si="157"/>
        <v>0</v>
      </c>
      <c r="AU817" s="163">
        <f t="shared" si="157"/>
        <v>0</v>
      </c>
      <c r="AV817" s="163">
        <f t="shared" si="157"/>
        <v>0</v>
      </c>
      <c r="AW817" s="163">
        <f t="shared" si="157"/>
        <v>0</v>
      </c>
      <c r="AX817" s="163">
        <f t="shared" si="157"/>
        <v>0</v>
      </c>
      <c r="AY817" s="163">
        <f t="shared" si="157"/>
        <v>0</v>
      </c>
      <c r="AZ817" s="163">
        <f t="shared" si="157"/>
        <v>0</v>
      </c>
      <c r="BA817" s="163">
        <f t="shared" si="157"/>
        <v>0</v>
      </c>
      <c r="BB817" s="163">
        <f t="shared" si="157"/>
        <v>0</v>
      </c>
      <c r="BC817" s="163">
        <f t="shared" si="157"/>
        <v>0</v>
      </c>
      <c r="BD817" s="163">
        <f t="shared" si="157"/>
        <v>0</v>
      </c>
      <c r="BE817" s="163">
        <f t="shared" si="157"/>
        <v>0</v>
      </c>
      <c r="BF817" s="163">
        <f t="shared" si="157"/>
        <v>0</v>
      </c>
      <c r="BG817" s="163">
        <f t="shared" si="157"/>
        <v>0</v>
      </c>
      <c r="BH817" s="163">
        <f t="shared" si="157"/>
        <v>0</v>
      </c>
      <c r="BI817" s="163">
        <f t="shared" si="157"/>
        <v>0</v>
      </c>
      <c r="BJ817" s="20"/>
      <c r="BK817" s="20"/>
      <c r="BL817"/>
      <c r="BM817"/>
      <c r="BN817"/>
      <c r="BO817"/>
      <c r="BP817"/>
      <c r="BQ817"/>
      <c r="BR817"/>
      <c r="BS817"/>
      <c r="BT817"/>
      <c r="BU817"/>
      <c r="BV817"/>
      <c r="BW817"/>
      <c r="BX817"/>
      <c r="BY817"/>
      <c r="BZ817"/>
      <c r="CA817"/>
      <c r="CB817"/>
      <c r="CC817"/>
      <c r="CD817"/>
      <c r="CE817"/>
      <c r="CF817"/>
      <c r="CG817"/>
      <c r="CH817"/>
      <c r="CI817"/>
      <c r="CJ817"/>
      <c r="CK817"/>
      <c r="CL817"/>
      <c r="CM817"/>
      <c r="CN817"/>
      <c r="CO817"/>
      <c r="CP817"/>
      <c r="CQ817"/>
      <c r="CR817"/>
      <c r="CS817"/>
      <c r="CT817"/>
      <c r="CU817"/>
      <c r="CV817"/>
      <c r="CW817"/>
      <c r="CX817"/>
      <c r="CY817"/>
      <c r="CZ817"/>
      <c r="DA817"/>
      <c r="DB817"/>
      <c r="DC817"/>
      <c r="DD817"/>
      <c r="DE817"/>
      <c r="DF817"/>
      <c r="DG817"/>
      <c r="DH817"/>
      <c r="DI817"/>
      <c r="DJ817"/>
      <c r="DK817"/>
      <c r="DL817"/>
      <c r="DM817"/>
      <c r="DN817"/>
      <c r="DO817"/>
      <c r="DP817"/>
      <c r="DQ817"/>
      <c r="DR817"/>
      <c r="DS817"/>
      <c r="DT817"/>
      <c r="DU817"/>
      <c r="DV817"/>
      <c r="DW817"/>
      <c r="DX817"/>
      <c r="DY817"/>
      <c r="DZ817"/>
      <c r="EA817"/>
      <c r="EB817"/>
      <c r="EC817"/>
      <c r="ED817"/>
      <c r="EE817"/>
      <c r="EF817"/>
      <c r="EG817"/>
      <c r="EH817"/>
      <c r="EI817"/>
      <c r="EJ817"/>
      <c r="EK817"/>
      <c r="EL817"/>
      <c r="EM817"/>
      <c r="EN817"/>
      <c r="EO817"/>
      <c r="EP817"/>
      <c r="EQ817"/>
      <c r="ER817"/>
      <c r="ES817"/>
      <c r="ET817"/>
      <c r="EU817"/>
      <c r="EV817"/>
      <c r="EW817"/>
      <c r="EX817"/>
      <c r="EY817"/>
      <c r="EZ817"/>
      <c r="FA817"/>
      <c r="FB817"/>
      <c r="FC817"/>
      <c r="FD817"/>
      <c r="FE817"/>
      <c r="FF817"/>
      <c r="FG817"/>
      <c r="FH817"/>
      <c r="FI817"/>
      <c r="FJ817"/>
      <c r="FK817"/>
      <c r="FL817"/>
      <c r="FM817"/>
      <c r="FN817"/>
      <c r="FO817"/>
      <c r="FP817"/>
      <c r="FQ817"/>
      <c r="FR817"/>
      <c r="FS817"/>
      <c r="FT817"/>
      <c r="FU817"/>
      <c r="FV817"/>
      <c r="FW817"/>
      <c r="FX817"/>
      <c r="FY817"/>
      <c r="FZ817"/>
      <c r="GA817"/>
      <c r="GB817"/>
      <c r="GC817"/>
      <c r="GD817"/>
      <c r="GE817"/>
      <c r="GF817"/>
      <c r="GG817"/>
      <c r="GH817"/>
      <c r="GI817"/>
      <c r="GJ817"/>
      <c r="GK817"/>
      <c r="GL817"/>
      <c r="GM817"/>
      <c r="GN817"/>
      <c r="GO817"/>
      <c r="GP817"/>
      <c r="GQ817"/>
      <c r="GR817"/>
      <c r="GS817"/>
      <c r="GT817"/>
      <c r="GU817"/>
      <c r="GV817"/>
      <c r="GW817"/>
      <c r="GX817"/>
      <c r="GY817"/>
      <c r="GZ817"/>
      <c r="HA817"/>
      <c r="HB817"/>
      <c r="HC817"/>
      <c r="HD817"/>
      <c r="HE817"/>
      <c r="HF817"/>
      <c r="HG817"/>
      <c r="HH817"/>
      <c r="HI817"/>
      <c r="HJ817"/>
      <c r="HK817"/>
      <c r="HL817"/>
      <c r="HM817"/>
      <c r="HN817"/>
      <c r="HO817"/>
      <c r="HP817"/>
      <c r="HQ817"/>
      <c r="HR817"/>
      <c r="HS817"/>
      <c r="HT817"/>
      <c r="HU817"/>
      <c r="HV817"/>
      <c r="HW817"/>
      <c r="HX817"/>
      <c r="HY817"/>
      <c r="HZ817"/>
      <c r="IA817"/>
      <c r="IB817"/>
      <c r="IC817"/>
      <c r="ID817"/>
      <c r="IE817"/>
      <c r="IF817"/>
      <c r="IG817"/>
      <c r="IH817"/>
      <c r="II817"/>
      <c r="IJ817"/>
      <c r="IK817"/>
      <c r="IL817"/>
      <c r="IM817"/>
      <c r="IN817"/>
      <c r="IO817"/>
      <c r="IP817"/>
      <c r="IQ817"/>
      <c r="IR817"/>
      <c r="IS817"/>
      <c r="IT817"/>
      <c r="IU817"/>
      <c r="IV817"/>
    </row>
    <row r="818" spans="1:256" s="5" customFormat="1" hidden="1" outlineLevel="2">
      <c r="A818" s="20"/>
      <c r="B818" s="130">
        <f>C830</f>
        <v>0</v>
      </c>
      <c r="C818" s="46"/>
      <c r="D818" s="47" t="s">
        <v>72</v>
      </c>
      <c r="E818" s="46"/>
      <c r="F818" s="48"/>
      <c r="G818" s="167">
        <f>IF(G$3&gt;A27taxremlife,A27taxvalue-SUM($F818:F818),IF(A27taxremlife="N/A","n/a",A27taxvalue/A27taxremlife))</f>
        <v>0</v>
      </c>
      <c r="H818" s="167">
        <f>IF(H$3&gt;A27taxremlife,A27taxvalue-SUM($F818:G818),IF(A27taxremlife="N/A","n/a",A27taxvalue/A27taxremlife))</f>
        <v>0</v>
      </c>
      <c r="I818" s="167">
        <f>IF(I$3&gt;A27taxremlife,A27taxvalue-SUM($F818:H818),IF(A27taxremlife="N/A","n/a",A27taxvalue/A27taxremlife))</f>
        <v>0</v>
      </c>
      <c r="J818" s="167">
        <f>IF(J$3&gt;A27taxremlife,A27taxvalue-SUM($F818:I818),IF(A27taxremlife="N/A","n/a",A27taxvalue/A27taxremlife))</f>
        <v>0</v>
      </c>
      <c r="K818" s="167">
        <f>IF(K$3&gt;A27taxremlife,A27taxvalue-SUM($F818:J818),IF(A27taxremlife="N/A","n/a",A27taxvalue/A27taxremlife))</f>
        <v>0</v>
      </c>
      <c r="L818" s="167">
        <f>IF(L$3&gt;A27taxremlife,A27taxvalue-SUM($F818:K818),IF(A27taxremlife="N/A","n/a",A27taxvalue/A27taxremlife))</f>
        <v>0</v>
      </c>
      <c r="M818" s="167">
        <f>IF(M$3&gt;A27taxremlife,A27taxvalue-SUM($F818:L818),IF(A27taxremlife="N/A","n/a",A27taxvalue/A27taxremlife))</f>
        <v>0</v>
      </c>
      <c r="N818" s="167">
        <f>IF(N$3&gt;A27taxremlife,A27taxvalue-SUM($F818:M818),IF(A27taxremlife="N/A","n/a",A27taxvalue/A27taxremlife))</f>
        <v>0</v>
      </c>
      <c r="O818" s="167">
        <f>IF(O$3&gt;A27taxremlife,A27taxvalue-SUM($F818:N818),IF(A27taxremlife="N/A","n/a",A27taxvalue/A27taxremlife))</f>
        <v>0</v>
      </c>
      <c r="P818" s="167">
        <f>IF(P$3&gt;A27taxremlife,A27taxvalue-SUM($F818:O818),IF(A27taxremlife="N/A","n/a",A27taxvalue/A27taxremlife))</f>
        <v>0</v>
      </c>
      <c r="Q818" s="167">
        <f>IF(Q$3&gt;A27taxremlife,A27taxvalue-SUM($F818:P818),IF(A27taxremlife="N/A","n/a",A27taxvalue/A27taxremlife))</f>
        <v>0</v>
      </c>
      <c r="R818" s="167">
        <f>IF(R$3&gt;A27taxremlife,A27taxvalue-SUM($F818:Q818),IF(A27taxremlife="N/A","n/a",A27taxvalue/A27taxremlife))</f>
        <v>0</v>
      </c>
      <c r="S818" s="167">
        <f>IF(S$3&gt;A27taxremlife,A27taxvalue-SUM($F818:R818),IF(A27taxremlife="N/A","n/a",A27taxvalue/A27taxremlife))</f>
        <v>0</v>
      </c>
      <c r="T818" s="167">
        <f>IF(T$3&gt;A27taxremlife,A27taxvalue-SUM($F818:S818),IF(A27taxremlife="N/A","n/a",A27taxvalue/A27taxremlife))</f>
        <v>0</v>
      </c>
      <c r="U818" s="167">
        <f>IF(U$3&gt;A27taxremlife,A27taxvalue-SUM($F818:T818),IF(A27taxremlife="N/A","n/a",A27taxvalue/A27taxremlife))</f>
        <v>0</v>
      </c>
      <c r="V818" s="167">
        <f>IF(V$3&gt;A27taxremlife,A27taxvalue-SUM($F818:U818),IF(A27taxremlife="N/A","n/a",A27taxvalue/A27taxremlife))</f>
        <v>0</v>
      </c>
      <c r="W818" s="167">
        <f>IF(W$3&gt;A27taxremlife,A27taxvalue-SUM($F818:V818),IF(A27taxremlife="N/A","n/a",A27taxvalue/A27taxremlife))</f>
        <v>0</v>
      </c>
      <c r="X818" s="167">
        <f>IF(X$3&gt;A27taxremlife,A27taxvalue-SUM($F818:W818),IF(A27taxremlife="N/A","n/a",A27taxvalue/A27taxremlife))</f>
        <v>0</v>
      </c>
      <c r="Y818" s="167">
        <f>IF(Y$3&gt;A27taxremlife,A27taxvalue-SUM($F818:X818),IF(A27taxremlife="N/A","n/a",A27taxvalue/A27taxremlife))</f>
        <v>0</v>
      </c>
      <c r="Z818" s="167">
        <f>IF(Z$3&gt;A27taxremlife,A27taxvalue-SUM($F818:Y818),IF(A27taxremlife="N/A","n/a",A27taxvalue/A27taxremlife))</f>
        <v>0</v>
      </c>
      <c r="AA818" s="167">
        <f>IF(AA$3&gt;A27taxremlife,A27taxvalue-SUM($F818:Z818),IF(A27taxremlife="N/A","n/a",A27taxvalue/A27taxremlife))</f>
        <v>0</v>
      </c>
      <c r="AB818" s="167">
        <f>IF(AB$3&gt;A27taxremlife,A27taxvalue-SUM($F818:AA818),IF(A27taxremlife="N/A","n/a",A27taxvalue/A27taxremlife))</f>
        <v>0</v>
      </c>
      <c r="AC818" s="167">
        <f>IF(AC$3&gt;A27taxremlife,A27taxvalue-SUM($F818:AB818),IF(A27taxremlife="N/A","n/a",A27taxvalue/A27taxremlife))</f>
        <v>0</v>
      </c>
      <c r="AD818" s="167">
        <f>IF(AD$3&gt;A27taxremlife,A27taxvalue-SUM($F818:AC818),IF(A27taxremlife="N/A","n/a",A27taxvalue/A27taxremlife))</f>
        <v>0</v>
      </c>
      <c r="AE818" s="167">
        <f>IF(AE$3&gt;A27taxremlife,A27taxvalue-SUM($F818:AD818),IF(A27taxremlife="N/A","n/a",A27taxvalue/A27taxremlife))</f>
        <v>0</v>
      </c>
      <c r="AF818" s="167">
        <f>IF(AF$3&gt;A27taxremlife,A27taxvalue-SUM($F818:AE818),IF(A27taxremlife="N/A","n/a",A27taxvalue/A27taxremlife))</f>
        <v>0</v>
      </c>
      <c r="AG818" s="167">
        <f>IF(AG$3&gt;A27taxremlife,A27taxvalue-SUM($F818:AF818),IF(A27taxremlife="N/A","n/a",A27taxvalue/A27taxremlife))</f>
        <v>0</v>
      </c>
      <c r="AH818" s="167">
        <f>IF(AH$3&gt;A27taxremlife,A27taxvalue-SUM($F818:AG818),IF(A27taxremlife="N/A","n/a",A27taxvalue/A27taxremlife))</f>
        <v>0</v>
      </c>
      <c r="AI818" s="167">
        <f>IF(AI$3&gt;A27taxremlife,A27taxvalue-SUM($F818:AH818),IF(A27taxremlife="N/A","n/a",A27taxvalue/A27taxremlife))</f>
        <v>0</v>
      </c>
      <c r="AJ818" s="167">
        <f>IF(AJ$3&gt;A27taxremlife,A27taxvalue-SUM($F818:AI818),IF(A27taxremlife="N/A","n/a",A27taxvalue/A27taxremlife))</f>
        <v>0</v>
      </c>
      <c r="AK818" s="167">
        <f>IF(AK$3&gt;A27taxremlife,A27taxvalue-SUM($F818:AJ818),IF(A27taxremlife="N/A","n/a",A27taxvalue/A27taxremlife))</f>
        <v>0</v>
      </c>
      <c r="AL818" s="167">
        <f>IF(AL$3&gt;A27taxremlife,A27taxvalue-SUM($F818:AK818),IF(A27taxremlife="N/A","n/a",A27taxvalue/A27taxremlife))</f>
        <v>0</v>
      </c>
      <c r="AM818" s="167">
        <f>IF(AM$3&gt;A27taxremlife,A27taxvalue-SUM($F818:AL818),IF(A27taxremlife="N/A","n/a",A27taxvalue/A27taxremlife))</f>
        <v>0</v>
      </c>
      <c r="AN818" s="167">
        <f>IF(AN$3&gt;A27taxremlife,A27taxvalue-SUM($F818:AM818),IF(A27taxremlife="N/A","n/a",A27taxvalue/A27taxremlife))</f>
        <v>0</v>
      </c>
      <c r="AO818" s="167">
        <f>IF(AO$3&gt;A27taxremlife,A27taxvalue-SUM($F818:AN818),IF(A27taxremlife="N/A","n/a",A27taxvalue/A27taxremlife))</f>
        <v>0</v>
      </c>
      <c r="AP818" s="167">
        <f>IF(AP$3&gt;A27taxremlife,A27taxvalue-SUM($F818:AO818),IF(A27taxremlife="N/A","n/a",A27taxvalue/A27taxremlife))</f>
        <v>0</v>
      </c>
      <c r="AQ818" s="167">
        <f>IF(AQ$3&gt;A27taxremlife,A27taxvalue-SUM($F818:AP818),IF(A27taxremlife="N/A","n/a",A27taxvalue/A27taxremlife))</f>
        <v>0</v>
      </c>
      <c r="AR818" s="167">
        <f>IF(AR$3&gt;A27taxremlife,A27taxvalue-SUM($F818:AQ818),IF(A27taxremlife="N/A","n/a",A27taxvalue/A27taxremlife))</f>
        <v>0</v>
      </c>
      <c r="AS818" s="167">
        <f>IF(AS$3&gt;A27taxremlife,A27taxvalue-SUM($F818:AR818),IF(A27taxremlife="N/A","n/a",A27taxvalue/A27taxremlife))</f>
        <v>0</v>
      </c>
      <c r="AT818" s="167">
        <f>IF(AT$3&gt;A27taxremlife,A27taxvalue-SUM($F818:AS818),IF(A27taxremlife="N/A","n/a",A27taxvalue/A27taxremlife))</f>
        <v>0</v>
      </c>
      <c r="AU818" s="167">
        <f>IF(AU$3&gt;A27taxremlife,A27taxvalue-SUM($F818:AT818),IF(A27taxremlife="N/A","n/a",A27taxvalue/A27taxremlife))</f>
        <v>0</v>
      </c>
      <c r="AV818" s="167">
        <f>IF(AV$3&gt;A27taxremlife,A27taxvalue-SUM($F818:AU818),IF(A27taxremlife="N/A","n/a",A27taxvalue/A27taxremlife))</f>
        <v>0</v>
      </c>
      <c r="AW818" s="167">
        <f>IF(AW$3&gt;A27taxremlife,A27taxvalue-SUM($F818:AV818),IF(A27taxremlife="N/A","n/a",A27taxvalue/A27taxremlife))</f>
        <v>0</v>
      </c>
      <c r="AX818" s="167">
        <f>IF(AX$3&gt;A27taxremlife,A27taxvalue-SUM($F818:AW818),IF(A27taxremlife="N/A","n/a",A27taxvalue/A27taxremlife))</f>
        <v>0</v>
      </c>
      <c r="AY818" s="167">
        <f>IF(AY$3&gt;A27taxremlife,A27taxvalue-SUM($F818:AX818),IF(A27taxremlife="N/A","n/a",A27taxvalue/A27taxremlife))</f>
        <v>0</v>
      </c>
      <c r="AZ818" s="167">
        <f>IF(AZ$3&gt;A27taxremlife,A27taxvalue-SUM($F818:AY818),IF(A27taxremlife="N/A","n/a",A27taxvalue/A27taxremlife))</f>
        <v>0</v>
      </c>
      <c r="BA818" s="167">
        <f>IF(BA$3&gt;A27taxremlife,A27taxvalue-SUM($F818:AZ818),IF(A27taxremlife="N/A","n/a",A27taxvalue/A27taxremlife))</f>
        <v>0</v>
      </c>
      <c r="BB818" s="167">
        <f>IF(BB$3&gt;A27taxremlife,A27taxvalue-SUM($F818:BA818),IF(A27taxremlife="N/A","n/a",A27taxvalue/A27taxremlife))</f>
        <v>0</v>
      </c>
      <c r="BC818" s="167">
        <f>IF(BC$3&gt;A27taxremlife,A27taxvalue-SUM($F818:BB818),IF(A27taxremlife="N/A","n/a",A27taxvalue/A27taxremlife))</f>
        <v>0</v>
      </c>
      <c r="BD818" s="167">
        <f>IF(BD$3&gt;A27taxremlife,A27taxvalue-SUM($F818:BC818),IF(A27taxremlife="N/A","n/a",A27taxvalue/A27taxremlife))</f>
        <v>0</v>
      </c>
      <c r="BE818" s="167">
        <f>IF(BE$3&gt;A27taxremlife,A27taxvalue-SUM($F818:BD818),IF(A27taxremlife="N/A","n/a",A27taxvalue/A27taxremlife))</f>
        <v>0</v>
      </c>
      <c r="BF818" s="167">
        <f>IF(BF$3&gt;A27taxremlife,A27taxvalue-SUM($F818:BE818),IF(A27taxremlife="N/A","n/a",A27taxvalue/A27taxremlife))</f>
        <v>0</v>
      </c>
      <c r="BG818" s="167">
        <f>IF(BG$3&gt;A27taxremlife,A27taxvalue-SUM($F818:BF818),IF(A27taxremlife="N/A","n/a",A27taxvalue/A27taxremlife))</f>
        <v>0</v>
      </c>
      <c r="BH818" s="167">
        <f>IF(BH$3&gt;A27taxremlife,A27taxvalue-SUM($F818:BG818),IF(A27taxremlife="N/A","n/a",A27taxvalue/A27taxremlife))</f>
        <v>0</v>
      </c>
      <c r="BI818" s="167">
        <f>IF(BI$3&gt;A27taxremlife,A27taxvalue-SUM($F818:BH818),IF(A27taxremlife="N/A","n/a",A27taxvalue/A27taxremlife))</f>
        <v>0</v>
      </c>
      <c r="BJ818" s="20"/>
      <c r="BK818" s="20"/>
      <c r="BL818"/>
      <c r="BM818"/>
      <c r="BN818"/>
      <c r="BO818"/>
      <c r="BP818"/>
      <c r="BQ818"/>
      <c r="BR818"/>
      <c r="BS818"/>
      <c r="BT818"/>
      <c r="BU818"/>
      <c r="BV818"/>
      <c r="BW818"/>
      <c r="BX818"/>
      <c r="BY818"/>
      <c r="BZ818"/>
      <c r="CA818"/>
      <c r="CB818"/>
      <c r="CC818"/>
      <c r="CD818"/>
      <c r="CE818"/>
      <c r="CF818"/>
      <c r="CG818"/>
      <c r="CH818"/>
      <c r="CI818"/>
      <c r="CJ818"/>
      <c r="CK818"/>
      <c r="CL818"/>
      <c r="CM818"/>
      <c r="CN818"/>
      <c r="CO818"/>
      <c r="CP818"/>
      <c r="CQ818"/>
      <c r="CR818"/>
      <c r="CS818"/>
      <c r="CT818"/>
      <c r="CU818"/>
      <c r="CV818"/>
      <c r="CW818"/>
      <c r="CX818"/>
      <c r="CY818"/>
      <c r="CZ818"/>
      <c r="DA818"/>
      <c r="DB818"/>
      <c r="DC818"/>
      <c r="DD818"/>
      <c r="DE818"/>
      <c r="DF818"/>
      <c r="DG818"/>
      <c r="DH818"/>
      <c r="DI818"/>
      <c r="DJ818"/>
      <c r="DK818"/>
      <c r="DL818"/>
      <c r="DM818"/>
      <c r="DN818"/>
      <c r="DO818"/>
      <c r="DP818"/>
      <c r="DQ818"/>
      <c r="DR818"/>
      <c r="DS818"/>
      <c r="DT818"/>
      <c r="DU818"/>
      <c r="DV818"/>
      <c r="DW818"/>
      <c r="DX818"/>
      <c r="DY818"/>
      <c r="DZ818"/>
      <c r="EA818"/>
      <c r="EB818"/>
      <c r="EC818"/>
      <c r="ED818"/>
      <c r="EE818"/>
      <c r="EF818"/>
      <c r="EG818"/>
      <c r="EH818"/>
      <c r="EI818"/>
      <c r="EJ818"/>
      <c r="EK818"/>
      <c r="EL818"/>
      <c r="EM818"/>
      <c r="EN818"/>
      <c r="EO818"/>
      <c r="EP818"/>
      <c r="EQ818"/>
      <c r="ER818"/>
      <c r="ES818"/>
      <c r="ET818"/>
      <c r="EU818"/>
      <c r="EV818"/>
      <c r="EW818"/>
      <c r="EX818"/>
      <c r="EY818"/>
      <c r="EZ818"/>
      <c r="FA818"/>
      <c r="FB818"/>
      <c r="FC818"/>
      <c r="FD818"/>
      <c r="FE818"/>
      <c r="FF818"/>
      <c r="FG818"/>
      <c r="FH818"/>
      <c r="FI818"/>
      <c r="FJ818"/>
      <c r="FK818"/>
      <c r="FL818"/>
      <c r="FM818"/>
      <c r="FN818"/>
      <c r="FO818"/>
      <c r="FP818"/>
      <c r="FQ818"/>
      <c r="FR818"/>
      <c r="FS818"/>
      <c r="FT818"/>
      <c r="FU818"/>
      <c r="FV818"/>
      <c r="FW818"/>
      <c r="FX818"/>
      <c r="FY818"/>
      <c r="FZ818"/>
      <c r="GA818"/>
      <c r="GB818"/>
      <c r="GC818"/>
      <c r="GD818"/>
      <c r="GE818"/>
      <c r="GF818"/>
      <c r="GG818"/>
      <c r="GH818"/>
      <c r="GI818"/>
      <c r="GJ818"/>
      <c r="GK818"/>
      <c r="GL818"/>
      <c r="GM818"/>
      <c r="GN818"/>
      <c r="GO818"/>
      <c r="GP818"/>
      <c r="GQ818"/>
      <c r="GR818"/>
      <c r="GS818"/>
      <c r="GT818"/>
      <c r="GU818"/>
      <c r="GV818"/>
      <c r="GW818"/>
      <c r="GX818"/>
      <c r="GY818"/>
      <c r="GZ818"/>
      <c r="HA818"/>
      <c r="HB818"/>
      <c r="HC818"/>
      <c r="HD818"/>
      <c r="HE818"/>
      <c r="HF818"/>
      <c r="HG818"/>
      <c r="HH818"/>
      <c r="HI818"/>
      <c r="HJ818"/>
      <c r="HK818"/>
      <c r="HL818"/>
      <c r="HM818"/>
      <c r="HN818"/>
      <c r="HO818"/>
      <c r="HP818"/>
      <c r="HQ818"/>
      <c r="HR818"/>
      <c r="HS818"/>
      <c r="HT818"/>
      <c r="HU818"/>
      <c r="HV818"/>
      <c r="HW818"/>
      <c r="HX818"/>
      <c r="HY818"/>
      <c r="HZ818"/>
      <c r="IA818"/>
      <c r="IB818"/>
      <c r="IC818"/>
      <c r="ID818"/>
      <c r="IE818"/>
      <c r="IF818"/>
      <c r="IG818"/>
      <c r="IH818"/>
      <c r="II818"/>
      <c r="IJ818"/>
      <c r="IK818"/>
      <c r="IL818"/>
      <c r="IM818"/>
      <c r="IN818"/>
      <c r="IO818"/>
      <c r="IP818"/>
      <c r="IQ818"/>
      <c r="IR818"/>
      <c r="IS818"/>
      <c r="IT818"/>
      <c r="IU818"/>
      <c r="IV818"/>
    </row>
    <row r="819" spans="1:256" s="5" customFormat="1" hidden="1" outlineLevel="2">
      <c r="A819" s="20"/>
      <c r="B819" s="20"/>
      <c r="C819" s="38"/>
      <c r="D819" s="641" t="s">
        <v>71</v>
      </c>
      <c r="E819" s="287">
        <v>0</v>
      </c>
      <c r="F819" s="40"/>
      <c r="G819" s="168"/>
      <c r="H819" s="168"/>
      <c r="I819" s="168"/>
      <c r="J819" s="168"/>
      <c r="K819" s="168"/>
      <c r="L819" s="168"/>
      <c r="M819" s="168"/>
      <c r="N819" s="168"/>
      <c r="O819" s="168"/>
      <c r="P819" s="168"/>
      <c r="Q819" s="168"/>
      <c r="R819" s="168"/>
      <c r="S819" s="168"/>
      <c r="T819" s="168"/>
      <c r="U819" s="168"/>
      <c r="V819" s="168"/>
      <c r="W819" s="168"/>
      <c r="X819" s="168"/>
      <c r="Y819" s="168"/>
      <c r="Z819" s="168"/>
      <c r="AA819" s="168"/>
      <c r="AB819" s="168"/>
      <c r="AC819" s="168"/>
      <c r="AD819" s="168"/>
      <c r="AE819" s="168"/>
      <c r="AF819" s="168"/>
      <c r="AG819" s="168"/>
      <c r="AH819" s="168"/>
      <c r="AI819" s="168"/>
      <c r="AJ819" s="168"/>
      <c r="AK819" s="168"/>
      <c r="AL819" s="168"/>
      <c r="AM819" s="168"/>
      <c r="AN819" s="168"/>
      <c r="AO819" s="168"/>
      <c r="AP819" s="168"/>
      <c r="AQ819" s="168"/>
      <c r="AR819" s="168"/>
      <c r="AS819" s="168"/>
      <c r="AT819" s="168"/>
      <c r="AU819" s="168"/>
      <c r="AV819" s="168"/>
      <c r="AW819" s="168"/>
      <c r="AX819" s="168"/>
      <c r="AY819" s="168"/>
      <c r="AZ819" s="168"/>
      <c r="BA819" s="168"/>
      <c r="BB819" s="168"/>
      <c r="BC819" s="168"/>
      <c r="BD819" s="168"/>
      <c r="BE819" s="168"/>
      <c r="BF819" s="168"/>
      <c r="BG819" s="168"/>
      <c r="BH819" s="168"/>
      <c r="BI819" s="168"/>
      <c r="BJ819" s="20"/>
      <c r="BK819" s="20"/>
      <c r="BL819"/>
      <c r="BM819"/>
      <c r="BN819"/>
      <c r="BO819"/>
      <c r="BP819"/>
      <c r="BQ819"/>
      <c r="BR819"/>
      <c r="BS819"/>
      <c r="BT819"/>
      <c r="BU819"/>
      <c r="BV819"/>
      <c r="BW819"/>
      <c r="BX819"/>
      <c r="BY819"/>
      <c r="BZ819"/>
      <c r="CA819"/>
      <c r="CB819"/>
      <c r="CC819"/>
      <c r="CD819"/>
      <c r="CE819"/>
      <c r="CF819"/>
      <c r="CG819"/>
      <c r="CH819"/>
      <c r="CI819"/>
      <c r="CJ819"/>
      <c r="CK819"/>
      <c r="CL819"/>
      <c r="CM819"/>
      <c r="CN819"/>
      <c r="CO819"/>
      <c r="CP819"/>
      <c r="CQ819"/>
      <c r="CR819"/>
      <c r="CS819"/>
      <c r="CT819"/>
      <c r="CU819"/>
      <c r="CV819"/>
      <c r="CW819"/>
      <c r="CX819"/>
      <c r="CY819"/>
      <c r="CZ819"/>
      <c r="DA819"/>
      <c r="DB819"/>
      <c r="DC819"/>
      <c r="DD819"/>
      <c r="DE819"/>
      <c r="DF819"/>
      <c r="DG819"/>
      <c r="DH819"/>
      <c r="DI819"/>
      <c r="DJ819"/>
      <c r="DK819"/>
      <c r="DL819"/>
      <c r="DM819"/>
      <c r="DN819"/>
      <c r="DO819"/>
      <c r="DP819"/>
      <c r="DQ819"/>
      <c r="DR819"/>
      <c r="DS819"/>
      <c r="DT819"/>
      <c r="DU819"/>
      <c r="DV819"/>
      <c r="DW819"/>
      <c r="DX819"/>
      <c r="DY819"/>
      <c r="DZ819"/>
      <c r="EA819"/>
      <c r="EB819"/>
      <c r="EC819"/>
      <c r="ED819"/>
      <c r="EE819"/>
      <c r="EF819"/>
      <c r="EG819"/>
      <c r="EH819"/>
      <c r="EI819"/>
      <c r="EJ819"/>
      <c r="EK819"/>
      <c r="EL819"/>
      <c r="EM819"/>
      <c r="EN819"/>
      <c r="EO819"/>
      <c r="EP819"/>
      <c r="EQ819"/>
      <c r="ER819"/>
      <c r="ES819"/>
      <c r="ET819"/>
      <c r="EU819"/>
      <c r="EV819"/>
      <c r="EW819"/>
      <c r="EX819"/>
      <c r="EY819"/>
      <c r="EZ819"/>
      <c r="FA819"/>
      <c r="FB819"/>
      <c r="FC819"/>
      <c r="FD819"/>
      <c r="FE819"/>
      <c r="FF819"/>
      <c r="FG819"/>
      <c r="FH819"/>
      <c r="FI819"/>
      <c r="FJ819"/>
      <c r="FK819"/>
      <c r="FL819"/>
      <c r="FM819"/>
      <c r="FN819"/>
      <c r="FO819"/>
      <c r="FP819"/>
      <c r="FQ819"/>
      <c r="FR819"/>
      <c r="FS819"/>
      <c r="FT819"/>
      <c r="FU819"/>
      <c r="FV819"/>
      <c r="FW819"/>
      <c r="FX819"/>
      <c r="FY819"/>
      <c r="FZ819"/>
      <c r="GA819"/>
      <c r="GB819"/>
      <c r="GC819"/>
      <c r="GD819"/>
      <c r="GE819"/>
      <c r="GF819"/>
      <c r="GG819"/>
      <c r="GH819"/>
      <c r="GI819"/>
      <c r="GJ819"/>
      <c r="GK819"/>
      <c r="GL819"/>
      <c r="GM819"/>
      <c r="GN819"/>
      <c r="GO819"/>
      <c r="GP819"/>
      <c r="GQ819"/>
      <c r="GR819"/>
      <c r="GS819"/>
      <c r="GT819"/>
      <c r="GU819"/>
      <c r="GV819"/>
      <c r="GW819"/>
      <c r="GX819"/>
      <c r="GY819"/>
      <c r="GZ819"/>
      <c r="HA819"/>
      <c r="HB819"/>
      <c r="HC819"/>
      <c r="HD819"/>
      <c r="HE819"/>
      <c r="HF819"/>
      <c r="HG819"/>
      <c r="HH819"/>
      <c r="HI819"/>
      <c r="HJ819"/>
      <c r="HK819"/>
      <c r="HL819"/>
      <c r="HM819"/>
      <c r="HN819"/>
      <c r="HO819"/>
      <c r="HP819"/>
      <c r="HQ819"/>
      <c r="HR819"/>
      <c r="HS819"/>
      <c r="HT819"/>
      <c r="HU819"/>
      <c r="HV819"/>
      <c r="HW819"/>
      <c r="HX819"/>
      <c r="HY819"/>
      <c r="HZ819"/>
      <c r="IA819"/>
      <c r="IB819"/>
      <c r="IC819"/>
      <c r="ID819"/>
      <c r="IE819"/>
      <c r="IF819"/>
      <c r="IG819"/>
      <c r="IH819"/>
      <c r="II819"/>
      <c r="IJ819"/>
      <c r="IK819"/>
      <c r="IL819"/>
      <c r="IM819"/>
      <c r="IN819"/>
      <c r="IO819"/>
      <c r="IP819"/>
      <c r="IQ819"/>
      <c r="IR819"/>
      <c r="IS819"/>
      <c r="IT819"/>
      <c r="IU819"/>
      <c r="IV819"/>
    </row>
    <row r="820" spans="1:256" s="5" customFormat="1" hidden="1" outlineLevel="2">
      <c r="A820" s="20"/>
      <c r="B820" s="20"/>
      <c r="C820" s="38"/>
      <c r="D820" s="641"/>
      <c r="E820" s="287">
        <v>1</v>
      </c>
      <c r="F820" s="40"/>
      <c r="G820" s="312"/>
      <c r="H820" s="168">
        <f>IF(A27taxstdlife="n/a","n/a",IF(H$3&gt;(A27taxstdlife+$E820),((Input!$G$169+Input!$G$135)*$G$7)-SUM($G820:G820),((Input!$G$169+Input!$G$135)*$G$7)/A27taxstdlife))</f>
        <v>0</v>
      </c>
      <c r="I820" s="168">
        <f>IF(A27taxstdlife="n/a","n/a",IF(I$3&gt;(A27taxstdlife+$E820),((Input!$G$169+Input!$G$135)*$G$7)-SUM($G820:H820),((Input!$G$169+Input!$G$135)*$G$7)/A27taxstdlife))</f>
        <v>0</v>
      </c>
      <c r="J820" s="168">
        <f>IF(A27taxstdlife="n/a","n/a",IF(J$3&gt;(A27taxstdlife+$E820),((Input!$G$169+Input!$G$135)*$G$7)-SUM($G820:I820),((Input!$G$169+Input!$G$135)*$G$7)/A27taxstdlife))</f>
        <v>0</v>
      </c>
      <c r="K820" s="168">
        <f>IF(A27taxstdlife="n/a","n/a",IF(K$3&gt;(A27taxstdlife+$E820),((Input!$G$169+Input!$G$135)*$G$7)-SUM($G820:J820),((Input!$G$169+Input!$G$135)*$G$7)/A27taxstdlife))</f>
        <v>0</v>
      </c>
      <c r="L820" s="168">
        <f>IF(A27taxstdlife="n/a","n/a",IF(L$3&gt;(A27taxstdlife+$E820),((Input!$G$169+Input!$G$135)*$G$7)-SUM($G820:K820),((Input!$G$169+Input!$G$135)*$G$7)/A27taxstdlife))</f>
        <v>0</v>
      </c>
      <c r="M820" s="168">
        <f>IF(A27taxstdlife="n/a","n/a",IF(M$3&gt;(A27taxstdlife+$E820),((Input!$G$169+Input!$G$135)*$G$7)-SUM($G820:L820),((Input!$G$169+Input!$G$135)*$G$7)/A27taxstdlife))</f>
        <v>0</v>
      </c>
      <c r="N820" s="168">
        <f>IF(A27taxstdlife="n/a","n/a",IF(N$3&gt;(A27taxstdlife+$E820),((Input!$G$169+Input!$G$135)*$G$7)-SUM($G820:M820),((Input!$G$169+Input!$G$135)*$G$7)/A27taxstdlife))</f>
        <v>0</v>
      </c>
      <c r="O820" s="168">
        <f>IF(A27taxstdlife="n/a","n/a",IF(O$3&gt;(A27taxstdlife+$E820),((Input!$G$169+Input!$G$135)*$G$7)-SUM($G820:N820),((Input!$G$169+Input!$G$135)*$G$7)/A27taxstdlife))</f>
        <v>0</v>
      </c>
      <c r="P820" s="168">
        <f>IF(A27taxstdlife="n/a","n/a",IF(P$3&gt;(A27taxstdlife+$E820),((Input!$G$169+Input!$G$135)*$G$7)-SUM($G820:O820),((Input!$G$169+Input!$G$135)*$G$7)/A27taxstdlife))</f>
        <v>0</v>
      </c>
      <c r="Q820" s="168">
        <f>IF(A27taxstdlife="n/a","n/a",IF(Q$3&gt;(A27taxstdlife+$E820),((Input!$G$169+Input!$G$135)*$G$7)-SUM($G820:P820),((Input!$G$169+Input!$G$135)*$G$7)/A27taxstdlife))</f>
        <v>0</v>
      </c>
      <c r="R820" s="168">
        <f>IF(A27taxstdlife="n/a","n/a",IF(R$3&gt;(A27taxstdlife+$E820),((Input!$G$169+Input!$G$135)*$G$7)-SUM($G820:Q820),((Input!$G$169+Input!$G$135)*$G$7)/A27taxstdlife))</f>
        <v>0</v>
      </c>
      <c r="S820" s="168">
        <f>IF(A27taxstdlife="n/a","n/a",IF(S$3&gt;(A27taxstdlife+$E820),((Input!$G$169+Input!$G$135)*$G$7)-SUM($G820:R820),((Input!$G$169+Input!$G$135)*$G$7)/A27taxstdlife))</f>
        <v>0</v>
      </c>
      <c r="T820" s="168">
        <f>IF(A27taxstdlife="n/a","n/a",IF(T$3&gt;(A27taxstdlife+$E820),((Input!$G$169+Input!$G$135)*$G$7)-SUM($G820:S820),((Input!$G$169+Input!$G$135)*$G$7)/A27taxstdlife))</f>
        <v>0</v>
      </c>
      <c r="U820" s="168">
        <f>IF(A27taxstdlife="n/a","n/a",IF(U$3&gt;(A27taxstdlife+$E820),((Input!$G$169+Input!$G$135)*$G$7)-SUM($G820:T820),((Input!$G$169+Input!$G$135)*$G$7)/A27taxstdlife))</f>
        <v>0</v>
      </c>
      <c r="V820" s="168">
        <f>IF(A27taxstdlife="n/a","n/a",IF(V$3&gt;(A27taxstdlife+$E820),((Input!$G$169+Input!$G$135)*$G$7)-SUM($G820:U820),((Input!$G$169+Input!$G$135)*$G$7)/A27taxstdlife))</f>
        <v>0</v>
      </c>
      <c r="W820" s="168">
        <f>IF(A27taxstdlife="n/a","n/a",IF(W$3&gt;(A27taxstdlife+$E820),((Input!$G$169+Input!$G$135)*$G$7)-SUM($G820:V820),((Input!$G$169+Input!$G$135)*$G$7)/A27taxstdlife))</f>
        <v>0</v>
      </c>
      <c r="X820" s="168">
        <f>IF(A27taxstdlife="n/a","n/a",IF(X$3&gt;(A27taxstdlife+$E820),((Input!$G$169+Input!$G$135)*$G$7)-SUM($G820:W820),((Input!$G$169+Input!$G$135)*$G$7)/A27taxstdlife))</f>
        <v>0</v>
      </c>
      <c r="Y820" s="168">
        <f>IF(A27taxstdlife="n/a","n/a",IF(Y$3&gt;(A27taxstdlife+$E820),((Input!$G$169+Input!$G$135)*$G$7)-SUM($G820:X820),((Input!$G$169+Input!$G$135)*$G$7)/A27taxstdlife))</f>
        <v>0</v>
      </c>
      <c r="Z820" s="168">
        <f>IF(A27taxstdlife="n/a","n/a",IF(Z$3&gt;(A27taxstdlife+$E820),((Input!$G$169+Input!$G$135)*$G$7)-SUM($G820:Y820),((Input!$G$169+Input!$G$135)*$G$7)/A27taxstdlife))</f>
        <v>0</v>
      </c>
      <c r="AA820" s="168">
        <f>IF(A27taxstdlife="n/a","n/a",IF(AA$3&gt;(A27taxstdlife+$E820),((Input!$G$169+Input!$G$135)*$G$7)-SUM($G820:Z820),((Input!$G$169+Input!$G$135)*$G$7)/A27taxstdlife))</f>
        <v>0</v>
      </c>
      <c r="AB820" s="168">
        <f>IF(A27taxstdlife="n/a","n/a",IF(AB$3&gt;(A27taxstdlife+$E820),((Input!$G$169+Input!$G$135)*$G$7)-SUM($G820:AA820),((Input!$G$169+Input!$G$135)*$G$7)/A27taxstdlife))</f>
        <v>0</v>
      </c>
      <c r="AC820" s="168">
        <f>IF(A27taxstdlife="n/a","n/a",IF(AC$3&gt;(A27taxstdlife+$E820),((Input!$G$169+Input!$G$135)*$G$7)-SUM($G820:AB820),((Input!$G$169+Input!$G$135)*$G$7)/A27taxstdlife))</f>
        <v>0</v>
      </c>
      <c r="AD820" s="168">
        <f>IF(A27taxstdlife="n/a","n/a",IF(AD$3&gt;(A27taxstdlife+$E820),((Input!$G$169+Input!$G$135)*$G$7)-SUM($G820:AC820),((Input!$G$169+Input!$G$135)*$G$7)/A27taxstdlife))</f>
        <v>0</v>
      </c>
      <c r="AE820" s="168">
        <f>IF(A27taxstdlife="n/a","n/a",IF(AE$3&gt;(A27taxstdlife+$E820),((Input!$G$169+Input!$G$135)*$G$7)-SUM($G820:AD820),((Input!$G$169+Input!$G$135)*$G$7)/A27taxstdlife))</f>
        <v>0</v>
      </c>
      <c r="AF820" s="168">
        <f>IF(A27taxstdlife="n/a","n/a",IF(AF$3&gt;(A27taxstdlife+$E820),((Input!$G$169+Input!$G$135)*$G$7)-SUM($G820:AE820),((Input!$G$169+Input!$G$135)*$G$7)/A27taxstdlife))</f>
        <v>0</v>
      </c>
      <c r="AG820" s="168">
        <f>IF(A27taxstdlife="n/a","n/a",IF(AG$3&gt;(A27taxstdlife+$E820),((Input!$G$169+Input!$G$135)*$G$7)-SUM($G820:AF820),((Input!$G$169+Input!$G$135)*$G$7)/A27taxstdlife))</f>
        <v>0</v>
      </c>
      <c r="AH820" s="168">
        <f>IF(A27taxstdlife="n/a","n/a",IF(AH$3&gt;(A27taxstdlife+$E820),((Input!$G$169+Input!$G$135)*$G$7)-SUM($G820:AG820),((Input!$G$169+Input!$G$135)*$G$7)/A27taxstdlife))</f>
        <v>0</v>
      </c>
      <c r="AI820" s="168">
        <f>IF(A27taxstdlife="n/a","n/a",IF(AI$3&gt;(A27taxstdlife+$E820),((Input!$G$169+Input!$G$135)*$G$7)-SUM($G820:AH820),((Input!$G$169+Input!$G$135)*$G$7)/A27taxstdlife))</f>
        <v>0</v>
      </c>
      <c r="AJ820" s="168">
        <f>IF(A27taxstdlife="n/a","n/a",IF(AJ$3&gt;(A27taxstdlife+$E820),((Input!$G$169+Input!$G$135)*$G$7)-SUM($G820:AI820),((Input!$G$169+Input!$G$135)*$G$7)/A27taxstdlife))</f>
        <v>0</v>
      </c>
      <c r="AK820" s="168">
        <f>IF(A27taxstdlife="n/a","n/a",IF(AK$3&gt;(A27taxstdlife+$E820),((Input!$G$169+Input!$G$135)*$G$7)-SUM($G820:AJ820),((Input!$G$169+Input!$G$135)*$G$7)/A27taxstdlife))</f>
        <v>0</v>
      </c>
      <c r="AL820" s="168">
        <f>IF(A27taxstdlife="n/a","n/a",IF(AL$3&gt;(A27taxstdlife+$E820),((Input!$G$169+Input!$G$135)*$G$7)-SUM($G820:AK820),((Input!$G$169+Input!$G$135)*$G$7)/A27taxstdlife))</f>
        <v>0</v>
      </c>
      <c r="AM820" s="168">
        <f>IF(A27taxstdlife="n/a","n/a",IF(AM$3&gt;(A27taxstdlife+$E820),((Input!$G$169+Input!$G$135)*$G$7)-SUM($G820:AL820),((Input!$G$169+Input!$G$135)*$G$7)/A27taxstdlife))</f>
        <v>0</v>
      </c>
      <c r="AN820" s="168">
        <f>IF(A27taxstdlife="n/a","n/a",IF(AN$3&gt;(A27taxstdlife+$E820),((Input!$G$169+Input!$G$135)*$G$7)-SUM($G820:AM820),((Input!$G$169+Input!$G$135)*$G$7)/A27taxstdlife))</f>
        <v>0</v>
      </c>
      <c r="AO820" s="168">
        <f>IF(A27taxstdlife="n/a","n/a",IF(AO$3&gt;(A27taxstdlife+$E820),((Input!$G$169+Input!$G$135)*$G$7)-SUM($G820:AN820),((Input!$G$169+Input!$G$135)*$G$7)/A27taxstdlife))</f>
        <v>0</v>
      </c>
      <c r="AP820" s="168">
        <f>IF(A27taxstdlife="n/a","n/a",IF(AP$3&gt;(A27taxstdlife+$E820),((Input!$G$169+Input!$G$135)*$G$7)-SUM($G820:AO820),((Input!$G$169+Input!$G$135)*$G$7)/A27taxstdlife))</f>
        <v>0</v>
      </c>
      <c r="AQ820" s="168">
        <f>IF(A27taxstdlife="n/a","n/a",IF(AQ$3&gt;(A27taxstdlife+$E820),((Input!$G$169+Input!$G$135)*$G$7)-SUM($G820:AP820),((Input!$G$169+Input!$G$135)*$G$7)/A27taxstdlife))</f>
        <v>0</v>
      </c>
      <c r="AR820" s="168">
        <f>IF(A27taxstdlife="n/a","n/a",IF(AR$3&gt;(A27taxstdlife+$E820),((Input!$G$169+Input!$G$135)*$G$7)-SUM($G820:AQ820),((Input!$G$169+Input!$G$135)*$G$7)/A27taxstdlife))</f>
        <v>0</v>
      </c>
      <c r="AS820" s="168">
        <f>IF(A27taxstdlife="n/a","n/a",IF(AS$3&gt;(A27taxstdlife+$E820),((Input!$G$169+Input!$G$135)*$G$7)-SUM($G820:AR820),((Input!$G$169+Input!$G$135)*$G$7)/A27taxstdlife))</f>
        <v>0</v>
      </c>
      <c r="AT820" s="168">
        <f>IF(A27taxstdlife="n/a","n/a",IF(AT$3&gt;(A27taxstdlife+$E820),((Input!$G$169+Input!$G$135)*$G$7)-SUM($G820:AS820),((Input!$G$169+Input!$G$135)*$G$7)/A27taxstdlife))</f>
        <v>0</v>
      </c>
      <c r="AU820" s="168">
        <f>IF(A27taxstdlife="n/a","n/a",IF(AU$3&gt;(A27taxstdlife+$E820),((Input!$G$169+Input!$G$135)*$G$7)-SUM($G820:AT820),((Input!$G$169+Input!$G$135)*$G$7)/A27taxstdlife))</f>
        <v>0</v>
      </c>
      <c r="AV820" s="168">
        <f>IF(A27taxstdlife="n/a","n/a",IF(AV$3&gt;(A27taxstdlife+$E820),((Input!$G$169+Input!$G$135)*$G$7)-SUM($G820:AU820),((Input!$G$169+Input!$G$135)*$G$7)/A27taxstdlife))</f>
        <v>0</v>
      </c>
      <c r="AW820" s="168">
        <f>IF(A27taxstdlife="n/a","n/a",IF(AW$3&gt;(A27taxstdlife+$E820),((Input!$G$169+Input!$G$135)*$G$7)-SUM($G820:AV820),((Input!$G$169+Input!$G$135)*$G$7)/A27taxstdlife))</f>
        <v>0</v>
      </c>
      <c r="AX820" s="168">
        <f>IF(A27taxstdlife="n/a","n/a",IF(AX$3&gt;(A27taxstdlife+$E820),((Input!$G$169+Input!$G$135)*$G$7)-SUM($G820:AW820),((Input!$G$169+Input!$G$135)*$G$7)/A27taxstdlife))</f>
        <v>0</v>
      </c>
      <c r="AY820" s="168">
        <f>IF(A27taxstdlife="n/a","n/a",IF(AY$3&gt;(A27taxstdlife+$E820),((Input!$G$169+Input!$G$135)*$G$7)-SUM($G820:AX820),((Input!$G$169+Input!$G$135)*$G$7)/A27taxstdlife))</f>
        <v>0</v>
      </c>
      <c r="AZ820" s="168">
        <f>IF(A27taxstdlife="n/a","n/a",IF(AZ$3&gt;(A27taxstdlife+$E820),((Input!$G$169+Input!$G$135)*$G$7)-SUM($G820:AY820),((Input!$G$169+Input!$G$135)*$G$7)/A27taxstdlife))</f>
        <v>0</v>
      </c>
      <c r="BA820" s="168">
        <f>IF(A27taxstdlife="n/a","n/a",IF(BA$3&gt;(A27taxstdlife+$E820),((Input!$G$169+Input!$G$135)*$G$7)-SUM($G820:AZ820),((Input!$G$169+Input!$G$135)*$G$7)/A27taxstdlife))</f>
        <v>0</v>
      </c>
      <c r="BB820" s="168">
        <f>IF(A27taxstdlife="n/a","n/a",IF(BB$3&gt;(A27taxstdlife+$E820),((Input!$G$169+Input!$G$135)*$G$7)-SUM($G820:BA820),((Input!$G$169+Input!$G$135)*$G$7)/A27taxstdlife))</f>
        <v>0</v>
      </c>
      <c r="BC820" s="168">
        <f>IF(A27taxstdlife="n/a","n/a",IF(BC$3&gt;(A27taxstdlife+$E820),((Input!$G$169+Input!$G$135)*$G$7)-SUM($G820:BB820),((Input!$G$169+Input!$G$135)*$G$7)/A27taxstdlife))</f>
        <v>0</v>
      </c>
      <c r="BD820" s="168">
        <f>IF(A27taxstdlife="n/a","n/a",IF(BD$3&gt;(A27taxstdlife+$E820),((Input!$G$169+Input!$G$135)*$G$7)-SUM($G820:BC820),((Input!$G$169+Input!$G$135)*$G$7)/A27taxstdlife))</f>
        <v>0</v>
      </c>
      <c r="BE820" s="168">
        <f>IF(A27taxstdlife="n/a","n/a",IF(BE$3&gt;(A27taxstdlife+$E820),((Input!$G$169+Input!$G$135)*$G$7)-SUM($G820:BD820),((Input!$G$169+Input!$G$135)*$G$7)/A27taxstdlife))</f>
        <v>0</v>
      </c>
      <c r="BF820" s="168">
        <f>IF(A27taxstdlife="n/a","n/a",IF(BF$3&gt;(A27taxstdlife+$E820),((Input!$G$169+Input!$G$135)*$G$7)-SUM($G820:BE820),((Input!$G$169+Input!$G$135)*$G$7)/A27taxstdlife))</f>
        <v>0</v>
      </c>
      <c r="BG820" s="168">
        <f>IF(A27taxstdlife="n/a","n/a",IF(BG$3&gt;(A27taxstdlife+$E820),((Input!$G$169+Input!$G$135)*$G$7)-SUM($G820:BF820),((Input!$G$169+Input!$G$135)*$G$7)/A27taxstdlife))</f>
        <v>0</v>
      </c>
      <c r="BH820" s="168">
        <f>IF(A27taxstdlife="n/a","n/a",IF(BH$3&gt;(A27taxstdlife+$E820),((Input!$G$169+Input!$G$135)*$G$7)-SUM($G820:BG820),((Input!$G$169+Input!$G$135)*$G$7)/A27taxstdlife))</f>
        <v>0</v>
      </c>
      <c r="BI820" s="168">
        <f>IF(A27taxstdlife="n/a","n/a",IF(BI$3&gt;(A27taxstdlife+$E820),((Input!$G$169+Input!$G$135)*$G$7)-SUM($G820:BH820),((Input!$G$169+Input!$G$135)*$G$7)/A27taxstdlife))</f>
        <v>0</v>
      </c>
      <c r="BJ820" s="20"/>
      <c r="BK820" s="20"/>
      <c r="BL820"/>
      <c r="BM820"/>
      <c r="BN820"/>
      <c r="BO820"/>
      <c r="BP820"/>
      <c r="BQ820"/>
      <c r="BR820"/>
      <c r="BS820"/>
      <c r="BT820"/>
      <c r="BU820"/>
      <c r="BV820"/>
      <c r="BW820"/>
      <c r="BX820"/>
      <c r="BY820"/>
      <c r="BZ820"/>
      <c r="CA820"/>
      <c r="CB820"/>
      <c r="CC820"/>
      <c r="CD820"/>
      <c r="CE820"/>
      <c r="CF820"/>
      <c r="CG820"/>
      <c r="CH820"/>
      <c r="CI820"/>
      <c r="CJ820"/>
      <c r="CK820"/>
      <c r="CL820"/>
      <c r="CM820"/>
      <c r="CN820"/>
      <c r="CO820"/>
      <c r="CP820"/>
      <c r="CQ820"/>
      <c r="CR820"/>
      <c r="CS820"/>
      <c r="CT820"/>
      <c r="CU820"/>
      <c r="CV820"/>
      <c r="CW820"/>
      <c r="CX820"/>
      <c r="CY820"/>
      <c r="CZ820"/>
      <c r="DA820"/>
      <c r="DB820"/>
      <c r="DC820"/>
      <c r="DD820"/>
      <c r="DE820"/>
      <c r="DF820"/>
      <c r="DG820"/>
      <c r="DH820"/>
      <c r="DI820"/>
      <c r="DJ820"/>
      <c r="DK820"/>
      <c r="DL820"/>
      <c r="DM820"/>
      <c r="DN820"/>
      <c r="DO820"/>
      <c r="DP820"/>
      <c r="DQ820"/>
      <c r="DR820"/>
      <c r="DS820"/>
      <c r="DT820"/>
      <c r="DU820"/>
      <c r="DV820"/>
      <c r="DW820"/>
      <c r="DX820"/>
      <c r="DY820"/>
      <c r="DZ820"/>
      <c r="EA820"/>
      <c r="EB820"/>
      <c r="EC820"/>
      <c r="ED820"/>
      <c r="EE820"/>
      <c r="EF820"/>
      <c r="EG820"/>
      <c r="EH820"/>
      <c r="EI820"/>
      <c r="EJ820"/>
      <c r="EK820"/>
      <c r="EL820"/>
      <c r="EM820"/>
      <c r="EN820"/>
      <c r="EO820"/>
      <c r="EP820"/>
      <c r="EQ820"/>
      <c r="ER820"/>
      <c r="ES820"/>
      <c r="ET820"/>
      <c r="EU820"/>
      <c r="EV820"/>
      <c r="EW820"/>
      <c r="EX820"/>
      <c r="EY820"/>
      <c r="EZ820"/>
      <c r="FA820"/>
      <c r="FB820"/>
      <c r="FC820"/>
      <c r="FD820"/>
      <c r="FE820"/>
      <c r="FF820"/>
      <c r="FG820"/>
      <c r="FH820"/>
      <c r="FI820"/>
      <c r="FJ820"/>
      <c r="FK820"/>
      <c r="FL820"/>
      <c r="FM820"/>
      <c r="FN820"/>
      <c r="FO820"/>
      <c r="FP820"/>
      <c r="FQ820"/>
      <c r="FR820"/>
      <c r="FS820"/>
      <c r="FT820"/>
      <c r="FU820"/>
      <c r="FV820"/>
      <c r="FW820"/>
      <c r="FX820"/>
      <c r="FY820"/>
      <c r="FZ820"/>
      <c r="GA820"/>
      <c r="GB820"/>
      <c r="GC820"/>
      <c r="GD820"/>
      <c r="GE820"/>
      <c r="GF820"/>
      <c r="GG820"/>
      <c r="GH820"/>
      <c r="GI820"/>
      <c r="GJ820"/>
      <c r="GK820"/>
      <c r="GL820"/>
      <c r="GM820"/>
      <c r="GN820"/>
      <c r="GO820"/>
      <c r="GP820"/>
      <c r="GQ820"/>
      <c r="GR820"/>
      <c r="GS820"/>
      <c r="GT820"/>
      <c r="GU820"/>
      <c r="GV820"/>
      <c r="GW820"/>
      <c r="GX820"/>
      <c r="GY820"/>
      <c r="GZ820"/>
      <c r="HA820"/>
      <c r="HB820"/>
      <c r="HC820"/>
      <c r="HD820"/>
      <c r="HE820"/>
      <c r="HF820"/>
      <c r="HG820"/>
      <c r="HH820"/>
      <c r="HI820"/>
      <c r="HJ820"/>
      <c r="HK820"/>
      <c r="HL820"/>
      <c r="HM820"/>
      <c r="HN820"/>
      <c r="HO820"/>
      <c r="HP820"/>
      <c r="HQ820"/>
      <c r="HR820"/>
      <c r="HS820"/>
      <c r="HT820"/>
      <c r="HU820"/>
      <c r="HV820"/>
      <c r="HW820"/>
      <c r="HX820"/>
      <c r="HY820"/>
      <c r="HZ820"/>
      <c r="IA820"/>
      <c r="IB820"/>
      <c r="IC820"/>
      <c r="ID820"/>
      <c r="IE820"/>
      <c r="IF820"/>
      <c r="IG820"/>
      <c r="IH820"/>
      <c r="II820"/>
      <c r="IJ820"/>
      <c r="IK820"/>
      <c r="IL820"/>
      <c r="IM820"/>
      <c r="IN820"/>
      <c r="IO820"/>
      <c r="IP820"/>
      <c r="IQ820"/>
      <c r="IR820"/>
      <c r="IS820"/>
      <c r="IT820"/>
      <c r="IU820"/>
      <c r="IV820"/>
    </row>
    <row r="821" spans="1:256" s="5" customFormat="1" hidden="1" outlineLevel="2">
      <c r="A821" s="20"/>
      <c r="B821" s="20"/>
      <c r="C821" s="38"/>
      <c r="D821" s="641"/>
      <c r="E821" s="287">
        <v>2</v>
      </c>
      <c r="F821" s="40"/>
      <c r="G821" s="313"/>
      <c r="H821" s="314"/>
      <c r="I821" s="168">
        <f>IF(A27taxstdlife="n/a","n/a",IF(I$3&gt;(A27taxstdlife+$E821),((Input!$H$169+Input!$H$135)*$H$7)-SUM($H821:H821),((Input!$H$169+Input!$H$135)*$H$7)/A27taxstdlife))</f>
        <v>0</v>
      </c>
      <c r="J821" s="168">
        <f>IF(A27taxstdlife="n/a","n/a",IF(J$3&gt;(A27taxstdlife+$E821),((Input!$H$169+Input!$H$135)*$H$7)-SUM($H821:I821),((Input!$H$169+Input!$H$135)*$H$7)/A27taxstdlife))</f>
        <v>0</v>
      </c>
      <c r="K821" s="168">
        <f>IF(A27taxstdlife="n/a","n/a",IF(K$3&gt;(A27taxstdlife+$E821),((Input!$H$169+Input!$H$135)*$H$7)-SUM($H821:J821),((Input!$H$169+Input!$H$135)*$H$7)/A27taxstdlife))</f>
        <v>0</v>
      </c>
      <c r="L821" s="168">
        <f>IF(A27taxstdlife="n/a","n/a",IF(L$3&gt;(A27taxstdlife+$E821),((Input!$H$169+Input!$H$135)*$H$7)-SUM($H821:K821),((Input!$H$169+Input!$H$135)*$H$7)/A27taxstdlife))</f>
        <v>0</v>
      </c>
      <c r="M821" s="168">
        <f>IF(A27taxstdlife="n/a","n/a",IF(M$3&gt;(A27taxstdlife+$E821),((Input!$H$169+Input!$H$135)*$H$7)-SUM($H821:L821),((Input!$H$169+Input!$H$135)*$H$7)/A27taxstdlife))</f>
        <v>0</v>
      </c>
      <c r="N821" s="168">
        <f>IF(A27taxstdlife="n/a","n/a",IF(N$3&gt;(A27taxstdlife+$E821),((Input!$H$169+Input!$H$135)*$H$7)-SUM($H821:M821),((Input!$H$169+Input!$H$135)*$H$7)/A27taxstdlife))</f>
        <v>0</v>
      </c>
      <c r="O821" s="168">
        <f>IF(A27taxstdlife="n/a","n/a",IF(O$3&gt;(A27taxstdlife+$E821),((Input!$H$169+Input!$H$135)*$H$7)-SUM($H821:N821),((Input!$H$169+Input!$H$135)*$H$7)/A27taxstdlife))</f>
        <v>0</v>
      </c>
      <c r="P821" s="168">
        <f>IF(A27taxstdlife="n/a","n/a",IF(P$3&gt;(A27taxstdlife+$E821),((Input!$H$169+Input!$H$135)*$H$7)-SUM($H821:O821),((Input!$H$169+Input!$H$135)*$H$7)/A27taxstdlife))</f>
        <v>0</v>
      </c>
      <c r="Q821" s="168">
        <f>IF(A27taxstdlife="n/a","n/a",IF(Q$3&gt;(A27taxstdlife+$E821),((Input!$H$169+Input!$H$135)*$H$7)-SUM($H821:P821),((Input!$H$169+Input!$H$135)*$H$7)/A27taxstdlife))</f>
        <v>0</v>
      </c>
      <c r="R821" s="168">
        <f>IF(A27taxstdlife="n/a","n/a",IF(R$3&gt;(A27taxstdlife+$E821),((Input!$H$169+Input!$H$135)*$H$7)-SUM($H821:Q821),((Input!$H$169+Input!$H$135)*$H$7)/A27taxstdlife))</f>
        <v>0</v>
      </c>
      <c r="S821" s="168">
        <f>IF(A27taxstdlife="n/a","n/a",IF(S$3&gt;(A27taxstdlife+$E821),((Input!$H$169+Input!$H$135)*$H$7)-SUM($H821:R821),((Input!$H$169+Input!$H$135)*$H$7)/A27taxstdlife))</f>
        <v>0</v>
      </c>
      <c r="T821" s="168">
        <f>IF(A27taxstdlife="n/a","n/a",IF(T$3&gt;(A27taxstdlife+$E821),((Input!$H$169+Input!$H$135)*$H$7)-SUM($H821:S821),((Input!$H$169+Input!$H$135)*$H$7)/A27taxstdlife))</f>
        <v>0</v>
      </c>
      <c r="U821" s="168">
        <f>IF(A27taxstdlife="n/a","n/a",IF(U$3&gt;(A27taxstdlife+$E821),((Input!$H$169+Input!$H$135)*$H$7)-SUM($H821:T821),((Input!$H$169+Input!$H$135)*$H$7)/A27taxstdlife))</f>
        <v>0</v>
      </c>
      <c r="V821" s="168">
        <f>IF(A27taxstdlife="n/a","n/a",IF(V$3&gt;(A27taxstdlife+$E821),((Input!$H$169+Input!$H$135)*$H$7)-SUM($H821:U821),((Input!$H$169+Input!$H$135)*$H$7)/A27taxstdlife))</f>
        <v>0</v>
      </c>
      <c r="W821" s="168">
        <f>IF(A27taxstdlife="n/a","n/a",IF(W$3&gt;(A27taxstdlife+$E821),((Input!$H$169+Input!$H$135)*$H$7)-SUM($H821:V821),((Input!$H$169+Input!$H$135)*$H$7)/A27taxstdlife))</f>
        <v>0</v>
      </c>
      <c r="X821" s="168">
        <f>IF(A27taxstdlife="n/a","n/a",IF(X$3&gt;(A27taxstdlife+$E821),((Input!$H$169+Input!$H$135)*$H$7)-SUM($H821:W821),((Input!$H$169+Input!$H$135)*$H$7)/A27taxstdlife))</f>
        <v>0</v>
      </c>
      <c r="Y821" s="168">
        <f>IF(A27taxstdlife="n/a","n/a",IF(Y$3&gt;(A27taxstdlife+$E821),((Input!$H$169+Input!$H$135)*$H$7)-SUM($H821:X821),((Input!$H$169+Input!$H$135)*$H$7)/A27taxstdlife))</f>
        <v>0</v>
      </c>
      <c r="Z821" s="168">
        <f>IF(A27taxstdlife="n/a","n/a",IF(Z$3&gt;(A27taxstdlife+$E821),((Input!$H$169+Input!$H$135)*$H$7)-SUM($H821:Y821),((Input!$H$169+Input!$H$135)*$H$7)/A27taxstdlife))</f>
        <v>0</v>
      </c>
      <c r="AA821" s="168">
        <f>IF(A27taxstdlife="n/a","n/a",IF(AA$3&gt;(A27taxstdlife+$E821),((Input!$H$169+Input!$H$135)*$H$7)-SUM($H821:Z821),((Input!$H$169+Input!$H$135)*$H$7)/A27taxstdlife))</f>
        <v>0</v>
      </c>
      <c r="AB821" s="168">
        <f>IF(A27taxstdlife="n/a","n/a",IF(AB$3&gt;(A27taxstdlife+$E821),((Input!$H$169+Input!$H$135)*$H$7)-SUM($H821:AA821),((Input!$H$169+Input!$H$135)*$H$7)/A27taxstdlife))</f>
        <v>0</v>
      </c>
      <c r="AC821" s="168">
        <f>IF(A27taxstdlife="n/a","n/a",IF(AC$3&gt;(A27taxstdlife+$E821),((Input!$H$169+Input!$H$135)*$H$7)-SUM($H821:AB821),((Input!$H$169+Input!$H$135)*$H$7)/A27taxstdlife))</f>
        <v>0</v>
      </c>
      <c r="AD821" s="168">
        <f>IF(A27taxstdlife="n/a","n/a",IF(AD$3&gt;(A27taxstdlife+$E821),((Input!$H$169+Input!$H$135)*$H$7)-SUM($H821:AC821),((Input!$H$169+Input!$H$135)*$H$7)/A27taxstdlife))</f>
        <v>0</v>
      </c>
      <c r="AE821" s="168">
        <f>IF(A27taxstdlife="n/a","n/a",IF(AE$3&gt;(A27taxstdlife+$E821),((Input!$H$169+Input!$H$135)*$H$7)-SUM($H821:AD821),((Input!$H$169+Input!$H$135)*$H$7)/A27taxstdlife))</f>
        <v>0</v>
      </c>
      <c r="AF821" s="168">
        <f>IF(A27taxstdlife="n/a","n/a",IF(AF$3&gt;(A27taxstdlife+$E821),((Input!$H$169+Input!$H$135)*$H$7)-SUM($H821:AE821),((Input!$H$169+Input!$H$135)*$H$7)/A27taxstdlife))</f>
        <v>0</v>
      </c>
      <c r="AG821" s="168">
        <f>IF(A27taxstdlife="n/a","n/a",IF(AG$3&gt;(A27taxstdlife+$E821),((Input!$H$169+Input!$H$135)*$H$7)-SUM($H821:AF821),((Input!$H$169+Input!$H$135)*$H$7)/A27taxstdlife))</f>
        <v>0</v>
      </c>
      <c r="AH821" s="168">
        <f>IF(A27taxstdlife="n/a","n/a",IF(AH$3&gt;(A27taxstdlife+$E821),((Input!$H$169+Input!$H$135)*$H$7)-SUM($H821:AG821),((Input!$H$169+Input!$H$135)*$H$7)/A27taxstdlife))</f>
        <v>0</v>
      </c>
      <c r="AI821" s="168">
        <f>IF(A27taxstdlife="n/a","n/a",IF(AI$3&gt;(A27taxstdlife+$E821),((Input!$H$169+Input!$H$135)*$H$7)-SUM($H821:AH821),((Input!$H$169+Input!$H$135)*$H$7)/A27taxstdlife))</f>
        <v>0</v>
      </c>
      <c r="AJ821" s="168">
        <f>IF(A27taxstdlife="n/a","n/a",IF(AJ$3&gt;(A27taxstdlife+$E821),((Input!$H$169+Input!$H$135)*$H$7)-SUM($H821:AI821),((Input!$H$169+Input!$H$135)*$H$7)/A27taxstdlife))</f>
        <v>0</v>
      </c>
      <c r="AK821" s="168">
        <f>IF(A27taxstdlife="n/a","n/a",IF(AK$3&gt;(A27taxstdlife+$E821),((Input!$H$169+Input!$H$135)*$H$7)-SUM($H821:AJ821),((Input!$H$169+Input!$H$135)*$H$7)/A27taxstdlife))</f>
        <v>0</v>
      </c>
      <c r="AL821" s="168">
        <f>IF(A27taxstdlife="n/a","n/a",IF(AL$3&gt;(A27taxstdlife+$E821),((Input!$H$169+Input!$H$135)*$H$7)-SUM($H821:AK821),((Input!$H$169+Input!$H$135)*$H$7)/A27taxstdlife))</f>
        <v>0</v>
      </c>
      <c r="AM821" s="168">
        <f>IF(A27taxstdlife="n/a","n/a",IF(AM$3&gt;(A27taxstdlife+$E821),((Input!$H$169+Input!$H$135)*$H$7)-SUM($H821:AL821),((Input!$H$169+Input!$H$135)*$H$7)/A27taxstdlife))</f>
        <v>0</v>
      </c>
      <c r="AN821" s="168">
        <f>IF(A27taxstdlife="n/a","n/a",IF(AN$3&gt;(A27taxstdlife+$E821),((Input!$H$169+Input!$H$135)*$H$7)-SUM($H821:AM821),((Input!$H$169+Input!$H$135)*$H$7)/A27taxstdlife))</f>
        <v>0</v>
      </c>
      <c r="AO821" s="168">
        <f>IF(A27taxstdlife="n/a","n/a",IF(AO$3&gt;(A27taxstdlife+$E821),((Input!$H$169+Input!$H$135)*$H$7)-SUM($H821:AN821),((Input!$H$169+Input!$H$135)*$H$7)/A27taxstdlife))</f>
        <v>0</v>
      </c>
      <c r="AP821" s="168">
        <f>IF(A27taxstdlife="n/a","n/a",IF(AP$3&gt;(A27taxstdlife+$E821),((Input!$H$169+Input!$H$135)*$H$7)-SUM($H821:AO821),((Input!$H$169+Input!$H$135)*$H$7)/A27taxstdlife))</f>
        <v>0</v>
      </c>
      <c r="AQ821" s="168">
        <f>IF(A27taxstdlife="n/a","n/a",IF(AQ$3&gt;(A27taxstdlife+$E821),((Input!$H$169+Input!$H$135)*$H$7)-SUM($H821:AP821),((Input!$H$169+Input!$H$135)*$H$7)/A27taxstdlife))</f>
        <v>0</v>
      </c>
      <c r="AR821" s="168">
        <f>IF(A27taxstdlife="n/a","n/a",IF(AR$3&gt;(A27taxstdlife+$E821),((Input!$H$169+Input!$H$135)*$H$7)-SUM($H821:AQ821),((Input!$H$169+Input!$H$135)*$H$7)/A27taxstdlife))</f>
        <v>0</v>
      </c>
      <c r="AS821" s="168">
        <f>IF(A27taxstdlife="n/a","n/a",IF(AS$3&gt;(A27taxstdlife+$E821),((Input!$H$169+Input!$H$135)*$H$7)-SUM($H821:AR821),((Input!$H$169+Input!$H$135)*$H$7)/A27taxstdlife))</f>
        <v>0</v>
      </c>
      <c r="AT821" s="168">
        <f>IF(A27taxstdlife="n/a","n/a",IF(AT$3&gt;(A27taxstdlife+$E821),((Input!$H$169+Input!$H$135)*$H$7)-SUM($H821:AS821),((Input!$H$169+Input!$H$135)*$H$7)/A27taxstdlife))</f>
        <v>0</v>
      </c>
      <c r="AU821" s="168">
        <f>IF(A27taxstdlife="n/a","n/a",IF(AU$3&gt;(A27taxstdlife+$E821),((Input!$H$169+Input!$H$135)*$H$7)-SUM($H821:AT821),((Input!$H$169+Input!$H$135)*$H$7)/A27taxstdlife))</f>
        <v>0</v>
      </c>
      <c r="AV821" s="168">
        <f>IF(A27taxstdlife="n/a","n/a",IF(AV$3&gt;(A27taxstdlife+$E821),((Input!$H$169+Input!$H$135)*$H$7)-SUM($H821:AU821),((Input!$H$169+Input!$H$135)*$H$7)/A27taxstdlife))</f>
        <v>0</v>
      </c>
      <c r="AW821" s="168">
        <f>IF(A27taxstdlife="n/a","n/a",IF(AW$3&gt;(A27taxstdlife+$E821),((Input!$H$169+Input!$H$135)*$H$7)-SUM($H821:AV821),((Input!$H$169+Input!$H$135)*$H$7)/A27taxstdlife))</f>
        <v>0</v>
      </c>
      <c r="AX821" s="168">
        <f>IF(A27taxstdlife="n/a","n/a",IF(AX$3&gt;(A27taxstdlife+$E821),((Input!$H$169+Input!$H$135)*$H$7)-SUM($H821:AW821),((Input!$H$169+Input!$H$135)*$H$7)/A27taxstdlife))</f>
        <v>0</v>
      </c>
      <c r="AY821" s="168">
        <f>IF(A27taxstdlife="n/a","n/a",IF(AY$3&gt;(A27taxstdlife+$E821),((Input!$H$169+Input!$H$135)*$H$7)-SUM($H821:AX821),((Input!$H$169+Input!$H$135)*$H$7)/A27taxstdlife))</f>
        <v>0</v>
      </c>
      <c r="AZ821" s="168">
        <f>IF(A27taxstdlife="n/a","n/a",IF(AZ$3&gt;(A27taxstdlife+$E821),((Input!$H$169+Input!$H$135)*$H$7)-SUM($H821:AY821),((Input!$H$169+Input!$H$135)*$H$7)/A27taxstdlife))</f>
        <v>0</v>
      </c>
      <c r="BA821" s="168">
        <f>IF(A27taxstdlife="n/a","n/a",IF(BA$3&gt;(A27taxstdlife+$E821),((Input!$H$169+Input!$H$135)*$H$7)-SUM($H821:AZ821),((Input!$H$169+Input!$H$135)*$H$7)/A27taxstdlife))</f>
        <v>0</v>
      </c>
      <c r="BB821" s="168">
        <f>IF(A27taxstdlife="n/a","n/a",IF(BB$3&gt;(A27taxstdlife+$E821),((Input!$H$169+Input!$H$135)*$H$7)-SUM($H821:BA821),((Input!$H$169+Input!$H$135)*$H$7)/A27taxstdlife))</f>
        <v>0</v>
      </c>
      <c r="BC821" s="168">
        <f>IF(A27taxstdlife="n/a","n/a",IF(BC$3&gt;(A27taxstdlife+$E821),((Input!$H$169+Input!$H$135)*$H$7)-SUM($H821:BB821),((Input!$H$169+Input!$H$135)*$H$7)/A27taxstdlife))</f>
        <v>0</v>
      </c>
      <c r="BD821" s="168">
        <f>IF(A27taxstdlife="n/a","n/a",IF(BD$3&gt;(A27taxstdlife+$E821),((Input!$H$169+Input!$H$135)*$H$7)-SUM($H821:BC821),((Input!$H$169+Input!$H$135)*$H$7)/A27taxstdlife))</f>
        <v>0</v>
      </c>
      <c r="BE821" s="168">
        <f>IF(A27taxstdlife="n/a","n/a",IF(BE$3&gt;(A27taxstdlife+$E821),((Input!$H$169+Input!$H$135)*$H$7)-SUM($H821:BD821),((Input!$H$169+Input!$H$135)*$H$7)/A27taxstdlife))</f>
        <v>0</v>
      </c>
      <c r="BF821" s="168">
        <f>IF(A27taxstdlife="n/a","n/a",IF(BF$3&gt;(A27taxstdlife+$E821),((Input!$H$169+Input!$H$135)*$H$7)-SUM($H821:BE821),((Input!$H$169+Input!$H$135)*$H$7)/A27taxstdlife))</f>
        <v>0</v>
      </c>
      <c r="BG821" s="168">
        <f>IF(A27taxstdlife="n/a","n/a",IF(BG$3&gt;(A27taxstdlife+$E821),((Input!$H$169+Input!$H$135)*$H$7)-SUM($H821:BF821),((Input!$H$169+Input!$H$135)*$H$7)/A27taxstdlife))</f>
        <v>0</v>
      </c>
      <c r="BH821" s="168">
        <f>IF(A27taxstdlife="n/a","n/a",IF(BH$3&gt;(A27taxstdlife+$E821),((Input!$H$169+Input!$H$135)*$H$7)-SUM($H821:BG821),((Input!$H$169+Input!$H$135)*$H$7)/A27taxstdlife))</f>
        <v>0</v>
      </c>
      <c r="BI821" s="168">
        <f>IF(A27taxstdlife="n/a","n/a",IF(BI$3&gt;(A27taxstdlife+$E821),((Input!$H$169+Input!$H$135)*$H$7)-SUM($H821:BH821),((Input!$H$169+Input!$H$135)*$H$7)/A27taxstdlife))</f>
        <v>0</v>
      </c>
      <c r="BJ821" s="20"/>
      <c r="BK821" s="20"/>
      <c r="BL821"/>
      <c r="BM821"/>
      <c r="BN821"/>
      <c r="BO821"/>
      <c r="BP821"/>
      <c r="BQ821"/>
      <c r="BR821"/>
      <c r="BS821"/>
      <c r="BT821"/>
      <c r="BU821"/>
      <c r="BV821"/>
      <c r="BW821"/>
      <c r="BX821"/>
      <c r="BY821"/>
      <c r="BZ821"/>
      <c r="CA821"/>
      <c r="CB821"/>
      <c r="CC821"/>
      <c r="CD821"/>
      <c r="CE821"/>
      <c r="CF821"/>
      <c r="CG821"/>
      <c r="CH821"/>
      <c r="CI821"/>
      <c r="CJ821"/>
      <c r="CK821"/>
      <c r="CL821"/>
      <c r="CM821"/>
      <c r="CN821"/>
      <c r="CO821"/>
      <c r="CP821"/>
      <c r="CQ821"/>
      <c r="CR821"/>
      <c r="CS821"/>
      <c r="CT821"/>
      <c r="CU821"/>
      <c r="CV821"/>
      <c r="CW821"/>
      <c r="CX821"/>
      <c r="CY821"/>
      <c r="CZ821"/>
      <c r="DA821"/>
      <c r="DB821"/>
      <c r="DC821"/>
      <c r="DD821"/>
      <c r="DE821"/>
      <c r="DF821"/>
      <c r="DG821"/>
      <c r="DH821"/>
      <c r="DI821"/>
      <c r="DJ821"/>
      <c r="DK821"/>
      <c r="DL821"/>
      <c r="DM821"/>
      <c r="DN821"/>
      <c r="DO821"/>
      <c r="DP821"/>
      <c r="DQ821"/>
      <c r="DR821"/>
      <c r="DS821"/>
      <c r="DT821"/>
      <c r="DU821"/>
      <c r="DV821"/>
      <c r="DW821"/>
      <c r="DX821"/>
      <c r="DY821"/>
      <c r="DZ821"/>
      <c r="EA821"/>
      <c r="EB821"/>
      <c r="EC821"/>
      <c r="ED821"/>
      <c r="EE821"/>
      <c r="EF821"/>
      <c r="EG821"/>
      <c r="EH821"/>
      <c r="EI821"/>
      <c r="EJ821"/>
      <c r="EK821"/>
      <c r="EL821"/>
      <c r="EM821"/>
      <c r="EN821"/>
      <c r="EO821"/>
      <c r="EP821"/>
      <c r="EQ821"/>
      <c r="ER821"/>
      <c r="ES821"/>
      <c r="ET821"/>
      <c r="EU821"/>
      <c r="EV821"/>
      <c r="EW821"/>
      <c r="EX821"/>
      <c r="EY821"/>
      <c r="EZ821"/>
      <c r="FA821"/>
      <c r="FB821"/>
      <c r="FC821"/>
      <c r="FD821"/>
      <c r="FE821"/>
      <c r="FF821"/>
      <c r="FG821"/>
      <c r="FH821"/>
      <c r="FI821"/>
      <c r="FJ821"/>
      <c r="FK821"/>
      <c r="FL821"/>
      <c r="FM821"/>
      <c r="FN821"/>
      <c r="FO821"/>
      <c r="FP821"/>
      <c r="FQ821"/>
      <c r="FR821"/>
      <c r="FS821"/>
      <c r="FT821"/>
      <c r="FU821"/>
      <c r="FV821"/>
      <c r="FW821"/>
      <c r="FX821"/>
      <c r="FY821"/>
      <c r="FZ821"/>
      <c r="GA821"/>
      <c r="GB821"/>
      <c r="GC821"/>
      <c r="GD821"/>
      <c r="GE821"/>
      <c r="GF821"/>
      <c r="GG821"/>
      <c r="GH821"/>
      <c r="GI821"/>
      <c r="GJ821"/>
      <c r="GK821"/>
      <c r="GL821"/>
      <c r="GM821"/>
      <c r="GN821"/>
      <c r="GO821"/>
      <c r="GP821"/>
      <c r="GQ821"/>
      <c r="GR821"/>
      <c r="GS821"/>
      <c r="GT821"/>
      <c r="GU821"/>
      <c r="GV821"/>
      <c r="GW821"/>
      <c r="GX821"/>
      <c r="GY821"/>
      <c r="GZ821"/>
      <c r="HA821"/>
      <c r="HB821"/>
      <c r="HC821"/>
      <c r="HD821"/>
      <c r="HE821"/>
      <c r="HF821"/>
      <c r="HG821"/>
      <c r="HH821"/>
      <c r="HI821"/>
      <c r="HJ821"/>
      <c r="HK821"/>
      <c r="HL821"/>
      <c r="HM821"/>
      <c r="HN821"/>
      <c r="HO821"/>
      <c r="HP821"/>
      <c r="HQ821"/>
      <c r="HR821"/>
      <c r="HS821"/>
      <c r="HT821"/>
      <c r="HU821"/>
      <c r="HV821"/>
      <c r="HW821"/>
      <c r="HX821"/>
      <c r="HY821"/>
      <c r="HZ821"/>
      <c r="IA821"/>
      <c r="IB821"/>
      <c r="IC821"/>
      <c r="ID821"/>
      <c r="IE821"/>
      <c r="IF821"/>
      <c r="IG821"/>
      <c r="IH821"/>
      <c r="II821"/>
      <c r="IJ821"/>
      <c r="IK821"/>
      <c r="IL821"/>
      <c r="IM821"/>
      <c r="IN821"/>
      <c r="IO821"/>
      <c r="IP821"/>
      <c r="IQ821"/>
      <c r="IR821"/>
      <c r="IS821"/>
      <c r="IT821"/>
      <c r="IU821"/>
      <c r="IV821"/>
    </row>
    <row r="822" spans="1:256" s="5" customFormat="1" hidden="1" outlineLevel="2">
      <c r="A822" s="20"/>
      <c r="B822" s="20"/>
      <c r="C822" s="38"/>
      <c r="D822" s="641"/>
      <c r="E822" s="287">
        <v>3</v>
      </c>
      <c r="F822" s="40"/>
      <c r="G822" s="313"/>
      <c r="H822" s="315"/>
      <c r="I822" s="314"/>
      <c r="J822" s="168">
        <f>IF(A27taxstdlife="n/a","n/a",IF(J$3&gt;(A27taxstdlife+$E822),((Input!$I$169+Input!$I$135)*$I$7)-SUM($I822:I822),((Input!$I$169+Input!$I$135)*$I$7)/A27taxstdlife))</f>
        <v>0</v>
      </c>
      <c r="K822" s="168">
        <f>IF(A27taxstdlife="n/a","n/a",IF(K$3&gt;(A27taxstdlife+$E822),((Input!$I$169+Input!$I$135)*$I$7)-SUM($I822:J822),((Input!$I$169+Input!$I$135)*$I$7)/A27taxstdlife))</f>
        <v>0</v>
      </c>
      <c r="L822" s="168">
        <f>IF(A27taxstdlife="n/a","n/a",IF(L$3&gt;(A27taxstdlife+$E822),((Input!$I$169+Input!$I$135)*$I$7)-SUM($I822:K822),((Input!$I$169+Input!$I$135)*$I$7)/A27taxstdlife))</f>
        <v>0</v>
      </c>
      <c r="M822" s="168">
        <f>IF(A27taxstdlife="n/a","n/a",IF(M$3&gt;(A27taxstdlife+$E822),((Input!$I$169+Input!$I$135)*$I$7)-SUM($I822:L822),((Input!$I$169+Input!$I$135)*$I$7)/A27taxstdlife))</f>
        <v>0</v>
      </c>
      <c r="N822" s="168">
        <f>IF(A27taxstdlife="n/a","n/a",IF(N$3&gt;(A27taxstdlife+$E822),((Input!$I$169+Input!$I$135)*$I$7)-SUM($I822:M822),((Input!$I$169+Input!$I$135)*$I$7)/A27taxstdlife))</f>
        <v>0</v>
      </c>
      <c r="O822" s="168">
        <f>IF(A27taxstdlife="n/a","n/a",IF(O$3&gt;(A27taxstdlife+$E822),((Input!$I$169+Input!$I$135)*$I$7)-SUM($I822:N822),((Input!$I$169+Input!$I$135)*$I$7)/A27taxstdlife))</f>
        <v>0</v>
      </c>
      <c r="P822" s="168">
        <f>IF(A27taxstdlife="n/a","n/a",IF(P$3&gt;(A27taxstdlife+$E822),((Input!$I$169+Input!$I$135)*$I$7)-SUM($I822:O822),((Input!$I$169+Input!$I$135)*$I$7)/A27taxstdlife))</f>
        <v>0</v>
      </c>
      <c r="Q822" s="168">
        <f>IF(A27taxstdlife="n/a","n/a",IF(Q$3&gt;(A27taxstdlife+$E822),((Input!$I$169+Input!$I$135)*$I$7)-SUM($I822:P822),((Input!$I$169+Input!$I$135)*$I$7)/A27taxstdlife))</f>
        <v>0</v>
      </c>
      <c r="R822" s="168">
        <f>IF(A27taxstdlife="n/a","n/a",IF(R$3&gt;(A27taxstdlife+$E822),((Input!$I$169+Input!$I$135)*$I$7)-SUM($I822:Q822),((Input!$I$169+Input!$I$135)*$I$7)/A27taxstdlife))</f>
        <v>0</v>
      </c>
      <c r="S822" s="168">
        <f>IF(A27taxstdlife="n/a","n/a",IF(S$3&gt;(A27taxstdlife+$E822),((Input!$I$169+Input!$I$135)*$I$7)-SUM($I822:R822),((Input!$I$169+Input!$I$135)*$I$7)/A27taxstdlife))</f>
        <v>0</v>
      </c>
      <c r="T822" s="168">
        <f>IF(A27taxstdlife="n/a","n/a",IF(T$3&gt;(A27taxstdlife+$E822),((Input!$I$169+Input!$I$135)*$I$7)-SUM($I822:S822),((Input!$I$169+Input!$I$135)*$I$7)/A27taxstdlife))</f>
        <v>0</v>
      </c>
      <c r="U822" s="168">
        <f>IF(A27taxstdlife="n/a","n/a",IF(U$3&gt;(A27taxstdlife+$E822),((Input!$I$169+Input!$I$135)*$I$7)-SUM($I822:T822),((Input!$I$169+Input!$I$135)*$I$7)/A27taxstdlife))</f>
        <v>0</v>
      </c>
      <c r="V822" s="168">
        <f>IF(A27taxstdlife="n/a","n/a",IF(V$3&gt;(A27taxstdlife+$E822),((Input!$I$169+Input!$I$135)*$I$7)-SUM($I822:U822),((Input!$I$169+Input!$I$135)*$I$7)/A27taxstdlife))</f>
        <v>0</v>
      </c>
      <c r="W822" s="168">
        <f>IF(A27taxstdlife="n/a","n/a",IF(W$3&gt;(A27taxstdlife+$E822),((Input!$I$169+Input!$I$135)*$I$7)-SUM($I822:V822),((Input!$I$169+Input!$I$135)*$I$7)/A27taxstdlife))</f>
        <v>0</v>
      </c>
      <c r="X822" s="168">
        <f>IF(A27taxstdlife="n/a","n/a",IF(X$3&gt;(A27taxstdlife+$E822),((Input!$I$169+Input!$I$135)*$I$7)-SUM($I822:W822),((Input!$I$169+Input!$I$135)*$I$7)/A27taxstdlife))</f>
        <v>0</v>
      </c>
      <c r="Y822" s="168">
        <f>IF(A27taxstdlife="n/a","n/a",IF(Y$3&gt;(A27taxstdlife+$E822),((Input!$I$169+Input!$I$135)*$I$7)-SUM($I822:X822),((Input!$I$169+Input!$I$135)*$I$7)/A27taxstdlife))</f>
        <v>0</v>
      </c>
      <c r="Z822" s="168">
        <f>IF(A27taxstdlife="n/a","n/a",IF(Z$3&gt;(A27taxstdlife+$E822),((Input!$I$169+Input!$I$135)*$I$7)-SUM($I822:Y822),((Input!$I$169+Input!$I$135)*$I$7)/A27taxstdlife))</f>
        <v>0</v>
      </c>
      <c r="AA822" s="168">
        <f>IF(A27taxstdlife="n/a","n/a",IF(AA$3&gt;(A27taxstdlife+$E822),((Input!$I$169+Input!$I$135)*$I$7)-SUM($I822:Z822),((Input!$I$169+Input!$I$135)*$I$7)/A27taxstdlife))</f>
        <v>0</v>
      </c>
      <c r="AB822" s="168">
        <f>IF(A27taxstdlife="n/a","n/a",IF(AB$3&gt;(A27taxstdlife+$E822),((Input!$I$169+Input!$I$135)*$I$7)-SUM($I822:AA822),((Input!$I$169+Input!$I$135)*$I$7)/A27taxstdlife))</f>
        <v>0</v>
      </c>
      <c r="AC822" s="168">
        <f>IF(A27taxstdlife="n/a","n/a",IF(AC$3&gt;(A27taxstdlife+$E822),((Input!$I$169+Input!$I$135)*$I$7)-SUM($I822:AB822),((Input!$I$169+Input!$I$135)*$I$7)/A27taxstdlife))</f>
        <v>0</v>
      </c>
      <c r="AD822" s="168">
        <f>IF(A27taxstdlife="n/a","n/a",IF(AD$3&gt;(A27taxstdlife+$E822),((Input!$I$169+Input!$I$135)*$I$7)-SUM($I822:AC822),((Input!$I$169+Input!$I$135)*$I$7)/A27taxstdlife))</f>
        <v>0</v>
      </c>
      <c r="AE822" s="168">
        <f>IF(A27taxstdlife="n/a","n/a",IF(AE$3&gt;(A27taxstdlife+$E822),((Input!$I$169+Input!$I$135)*$I$7)-SUM($I822:AD822),((Input!$I$169+Input!$I$135)*$I$7)/A27taxstdlife))</f>
        <v>0</v>
      </c>
      <c r="AF822" s="168">
        <f>IF(A27taxstdlife="n/a","n/a",IF(AF$3&gt;(A27taxstdlife+$E822),((Input!$I$169+Input!$I$135)*$I$7)-SUM($I822:AE822),((Input!$I$169+Input!$I$135)*$I$7)/A27taxstdlife))</f>
        <v>0</v>
      </c>
      <c r="AG822" s="168">
        <f>IF(A27taxstdlife="n/a","n/a",IF(AG$3&gt;(A27taxstdlife+$E822),((Input!$I$169+Input!$I$135)*$I$7)-SUM($I822:AF822),((Input!$I$169+Input!$I$135)*$I$7)/A27taxstdlife))</f>
        <v>0</v>
      </c>
      <c r="AH822" s="168">
        <f>IF(A27taxstdlife="n/a","n/a",IF(AH$3&gt;(A27taxstdlife+$E822),((Input!$I$169+Input!$I$135)*$I$7)-SUM($I822:AG822),((Input!$I$169+Input!$I$135)*$I$7)/A27taxstdlife))</f>
        <v>0</v>
      </c>
      <c r="AI822" s="168">
        <f>IF(A27taxstdlife="n/a","n/a",IF(AI$3&gt;(A27taxstdlife+$E822),((Input!$I$169+Input!$I$135)*$I$7)-SUM($I822:AH822),((Input!$I$169+Input!$I$135)*$I$7)/A27taxstdlife))</f>
        <v>0</v>
      </c>
      <c r="AJ822" s="168">
        <f>IF(A27taxstdlife="n/a","n/a",IF(AJ$3&gt;(A27taxstdlife+$E822),((Input!$I$169+Input!$I$135)*$I$7)-SUM($I822:AI822),((Input!$I$169+Input!$I$135)*$I$7)/A27taxstdlife))</f>
        <v>0</v>
      </c>
      <c r="AK822" s="168">
        <f>IF(A27taxstdlife="n/a","n/a",IF(AK$3&gt;(A27taxstdlife+$E822),((Input!$I$169+Input!$I$135)*$I$7)-SUM($I822:AJ822),((Input!$I$169+Input!$I$135)*$I$7)/A27taxstdlife))</f>
        <v>0</v>
      </c>
      <c r="AL822" s="168">
        <f>IF(A27taxstdlife="n/a","n/a",IF(AL$3&gt;(A27taxstdlife+$E822),((Input!$I$169+Input!$I$135)*$I$7)-SUM($I822:AK822),((Input!$I$169+Input!$I$135)*$I$7)/A27taxstdlife))</f>
        <v>0</v>
      </c>
      <c r="AM822" s="168">
        <f>IF(A27taxstdlife="n/a","n/a",IF(AM$3&gt;(A27taxstdlife+$E822),((Input!$I$169+Input!$I$135)*$I$7)-SUM($I822:AL822),((Input!$I$169+Input!$I$135)*$I$7)/A27taxstdlife))</f>
        <v>0</v>
      </c>
      <c r="AN822" s="168">
        <f>IF(A27taxstdlife="n/a","n/a",IF(AN$3&gt;(A27taxstdlife+$E822),((Input!$I$169+Input!$I$135)*$I$7)-SUM($I822:AM822),((Input!$I$169+Input!$I$135)*$I$7)/A27taxstdlife))</f>
        <v>0</v>
      </c>
      <c r="AO822" s="168">
        <f>IF(A27taxstdlife="n/a","n/a",IF(AO$3&gt;(A27taxstdlife+$E822),((Input!$I$169+Input!$I$135)*$I$7)-SUM($I822:AN822),((Input!$I$169+Input!$I$135)*$I$7)/A27taxstdlife))</f>
        <v>0</v>
      </c>
      <c r="AP822" s="168">
        <f>IF(A27taxstdlife="n/a","n/a",IF(AP$3&gt;(A27taxstdlife+$E822),((Input!$I$169+Input!$I$135)*$I$7)-SUM($I822:AO822),((Input!$I$169+Input!$I$135)*$I$7)/A27taxstdlife))</f>
        <v>0</v>
      </c>
      <c r="AQ822" s="168">
        <f>IF(A27taxstdlife="n/a","n/a",IF(AQ$3&gt;(A27taxstdlife+$E822),((Input!$I$169+Input!$I$135)*$I$7)-SUM($I822:AP822),((Input!$I$169+Input!$I$135)*$I$7)/A27taxstdlife))</f>
        <v>0</v>
      </c>
      <c r="AR822" s="168">
        <f>IF(A27taxstdlife="n/a","n/a",IF(AR$3&gt;(A27taxstdlife+$E822),((Input!$I$169+Input!$I$135)*$I$7)-SUM($I822:AQ822),((Input!$I$169+Input!$I$135)*$I$7)/A27taxstdlife))</f>
        <v>0</v>
      </c>
      <c r="AS822" s="168">
        <f>IF(A27taxstdlife="n/a","n/a",IF(AS$3&gt;(A27taxstdlife+$E822),((Input!$I$169+Input!$I$135)*$I$7)-SUM($I822:AR822),((Input!$I$169+Input!$I$135)*$I$7)/A27taxstdlife))</f>
        <v>0</v>
      </c>
      <c r="AT822" s="168">
        <f>IF(A27taxstdlife="n/a","n/a",IF(AT$3&gt;(A27taxstdlife+$E822),((Input!$I$169+Input!$I$135)*$I$7)-SUM($I822:AS822),((Input!$I$169+Input!$I$135)*$I$7)/A27taxstdlife))</f>
        <v>0</v>
      </c>
      <c r="AU822" s="168">
        <f>IF(A27taxstdlife="n/a","n/a",IF(AU$3&gt;(A27taxstdlife+$E822),((Input!$I$169+Input!$I$135)*$I$7)-SUM($I822:AT822),((Input!$I$169+Input!$I$135)*$I$7)/A27taxstdlife))</f>
        <v>0</v>
      </c>
      <c r="AV822" s="168">
        <f>IF(A27taxstdlife="n/a","n/a",IF(AV$3&gt;(A27taxstdlife+$E822),((Input!$I$169+Input!$I$135)*$I$7)-SUM($I822:AU822),((Input!$I$169+Input!$I$135)*$I$7)/A27taxstdlife))</f>
        <v>0</v>
      </c>
      <c r="AW822" s="168">
        <f>IF(A27taxstdlife="n/a","n/a",IF(AW$3&gt;(A27taxstdlife+$E822),((Input!$I$169+Input!$I$135)*$I$7)-SUM($I822:AV822),((Input!$I$169+Input!$I$135)*$I$7)/A27taxstdlife))</f>
        <v>0</v>
      </c>
      <c r="AX822" s="168">
        <f>IF(A27taxstdlife="n/a","n/a",IF(AX$3&gt;(A27taxstdlife+$E822),((Input!$I$169+Input!$I$135)*$I$7)-SUM($I822:AW822),((Input!$I$169+Input!$I$135)*$I$7)/A27taxstdlife))</f>
        <v>0</v>
      </c>
      <c r="AY822" s="168">
        <f>IF(A27taxstdlife="n/a","n/a",IF(AY$3&gt;(A27taxstdlife+$E822),((Input!$I$169+Input!$I$135)*$I$7)-SUM($I822:AX822),((Input!$I$169+Input!$I$135)*$I$7)/A27taxstdlife))</f>
        <v>0</v>
      </c>
      <c r="AZ822" s="168">
        <f>IF(A27taxstdlife="n/a","n/a",IF(AZ$3&gt;(A27taxstdlife+$E822),((Input!$I$169+Input!$I$135)*$I$7)-SUM($I822:AY822),((Input!$I$169+Input!$I$135)*$I$7)/A27taxstdlife))</f>
        <v>0</v>
      </c>
      <c r="BA822" s="168">
        <f>IF(A27taxstdlife="n/a","n/a",IF(BA$3&gt;(A27taxstdlife+$E822),((Input!$I$169+Input!$I$135)*$I$7)-SUM($I822:AZ822),((Input!$I$169+Input!$I$135)*$I$7)/A27taxstdlife))</f>
        <v>0</v>
      </c>
      <c r="BB822" s="168">
        <f>IF(A27taxstdlife="n/a","n/a",IF(BB$3&gt;(A27taxstdlife+$E822),((Input!$I$169+Input!$I$135)*$I$7)-SUM($I822:BA822),((Input!$I$169+Input!$I$135)*$I$7)/A27taxstdlife))</f>
        <v>0</v>
      </c>
      <c r="BC822" s="168">
        <f>IF(A27taxstdlife="n/a","n/a",IF(BC$3&gt;(A27taxstdlife+$E822),((Input!$I$169+Input!$I$135)*$I$7)-SUM($I822:BB822),((Input!$I$169+Input!$I$135)*$I$7)/A27taxstdlife))</f>
        <v>0</v>
      </c>
      <c r="BD822" s="168">
        <f>IF(A27taxstdlife="n/a","n/a",IF(BD$3&gt;(A27taxstdlife+$E822),((Input!$I$169+Input!$I$135)*$I$7)-SUM($I822:BC822),((Input!$I$169+Input!$I$135)*$I$7)/A27taxstdlife))</f>
        <v>0</v>
      </c>
      <c r="BE822" s="168">
        <f>IF(A27taxstdlife="n/a","n/a",IF(BE$3&gt;(A27taxstdlife+$E822),((Input!$I$169+Input!$I$135)*$I$7)-SUM($I822:BD822),((Input!$I$169+Input!$I$135)*$I$7)/A27taxstdlife))</f>
        <v>0</v>
      </c>
      <c r="BF822" s="168">
        <f>IF(A27taxstdlife="n/a","n/a",IF(BF$3&gt;(A27taxstdlife+$E822),((Input!$I$169+Input!$I$135)*$I$7)-SUM($I822:BE822),((Input!$I$169+Input!$I$135)*$I$7)/A27taxstdlife))</f>
        <v>0</v>
      </c>
      <c r="BG822" s="168">
        <f>IF(A27taxstdlife="n/a","n/a",IF(BG$3&gt;(A27taxstdlife+$E822),((Input!$I$169+Input!$I$135)*$I$7)-SUM($I822:BF822),((Input!$I$169+Input!$I$135)*$I$7)/A27taxstdlife))</f>
        <v>0</v>
      </c>
      <c r="BH822" s="168">
        <f>IF(A27taxstdlife="n/a","n/a",IF(BH$3&gt;(A27taxstdlife+$E822),((Input!$I$169+Input!$I$135)*$I$7)-SUM($I822:BG822),((Input!$I$169+Input!$I$135)*$I$7)/A27taxstdlife))</f>
        <v>0</v>
      </c>
      <c r="BI822" s="168">
        <f>IF(A27taxstdlife="n/a","n/a",IF(BI$3&gt;(A27taxstdlife+$E822),((Input!$I$169+Input!$I$135)*$I$7)-SUM($I822:BH822),((Input!$I$169+Input!$I$135)*$I$7)/A27taxstdlife))</f>
        <v>0</v>
      </c>
      <c r="BJ822" s="168"/>
      <c r="BK822" s="20"/>
      <c r="BL822"/>
      <c r="BM822"/>
      <c r="BN822"/>
      <c r="BO822"/>
      <c r="BP822"/>
      <c r="BQ822"/>
      <c r="BR822"/>
      <c r="BS822"/>
      <c r="BT822"/>
      <c r="BU822"/>
      <c r="BV822"/>
      <c r="BW822"/>
      <c r="BX822"/>
      <c r="BY822"/>
      <c r="BZ822"/>
      <c r="CA822"/>
      <c r="CB822"/>
      <c r="CC822"/>
      <c r="CD822"/>
      <c r="CE822"/>
      <c r="CF822"/>
      <c r="CG822"/>
      <c r="CH822"/>
      <c r="CI822"/>
      <c r="CJ822"/>
      <c r="CK822"/>
      <c r="CL822"/>
      <c r="CM822"/>
      <c r="CN822"/>
      <c r="CO822"/>
      <c r="CP822"/>
      <c r="CQ822"/>
      <c r="CR822"/>
      <c r="CS822"/>
      <c r="CT822"/>
      <c r="CU822"/>
      <c r="CV822"/>
      <c r="CW822"/>
      <c r="CX822"/>
      <c r="CY822"/>
      <c r="CZ822"/>
      <c r="DA822"/>
      <c r="DB822"/>
      <c r="DC822"/>
      <c r="DD822"/>
      <c r="DE822"/>
      <c r="DF822"/>
      <c r="DG822"/>
      <c r="DH822"/>
      <c r="DI822"/>
      <c r="DJ822"/>
      <c r="DK822"/>
      <c r="DL822"/>
      <c r="DM822"/>
      <c r="DN822"/>
      <c r="DO822"/>
      <c r="DP822"/>
      <c r="DQ822"/>
      <c r="DR822"/>
      <c r="DS822"/>
      <c r="DT822"/>
      <c r="DU822"/>
      <c r="DV822"/>
      <c r="DW822"/>
      <c r="DX822"/>
      <c r="DY822"/>
      <c r="DZ822"/>
      <c r="EA822"/>
      <c r="EB822"/>
      <c r="EC822"/>
      <c r="ED822"/>
      <c r="EE822"/>
      <c r="EF822"/>
      <c r="EG822"/>
      <c r="EH822"/>
      <c r="EI822"/>
      <c r="EJ822"/>
      <c r="EK822"/>
      <c r="EL822"/>
      <c r="EM822"/>
      <c r="EN822"/>
      <c r="EO822"/>
      <c r="EP822"/>
      <c r="EQ822"/>
      <c r="ER822"/>
      <c r="ES822"/>
      <c r="ET822"/>
      <c r="EU822"/>
      <c r="EV822"/>
      <c r="EW822"/>
      <c r="EX822"/>
      <c r="EY822"/>
      <c r="EZ822"/>
      <c r="FA822"/>
      <c r="FB822"/>
      <c r="FC822"/>
      <c r="FD822"/>
      <c r="FE822"/>
      <c r="FF822"/>
      <c r="FG822"/>
      <c r="FH822"/>
      <c r="FI822"/>
      <c r="FJ822"/>
      <c r="FK822"/>
      <c r="FL822"/>
      <c r="FM822"/>
      <c r="FN822"/>
      <c r="FO822"/>
      <c r="FP822"/>
      <c r="FQ822"/>
      <c r="FR822"/>
      <c r="FS822"/>
      <c r="FT822"/>
      <c r="FU822"/>
      <c r="FV822"/>
      <c r="FW822"/>
      <c r="FX822"/>
      <c r="FY822"/>
      <c r="FZ822"/>
      <c r="GA822"/>
      <c r="GB822"/>
      <c r="GC822"/>
      <c r="GD822"/>
      <c r="GE822"/>
      <c r="GF822"/>
      <c r="GG822"/>
      <c r="GH822"/>
      <c r="GI822"/>
      <c r="GJ822"/>
      <c r="GK822"/>
      <c r="GL822"/>
      <c r="GM822"/>
      <c r="GN822"/>
      <c r="GO822"/>
      <c r="GP822"/>
      <c r="GQ822"/>
      <c r="GR822"/>
      <c r="GS822"/>
      <c r="GT822"/>
      <c r="GU822"/>
      <c r="GV822"/>
      <c r="GW822"/>
      <c r="GX822"/>
      <c r="GY822"/>
      <c r="GZ822"/>
      <c r="HA822"/>
      <c r="HB822"/>
      <c r="HC822"/>
      <c r="HD822"/>
      <c r="HE822"/>
      <c r="HF822"/>
      <c r="HG822"/>
      <c r="HH822"/>
      <c r="HI822"/>
      <c r="HJ822"/>
      <c r="HK822"/>
      <c r="HL822"/>
      <c r="HM822"/>
      <c r="HN822"/>
      <c r="HO822"/>
      <c r="HP822"/>
      <c r="HQ822"/>
      <c r="HR822"/>
      <c r="HS822"/>
      <c r="HT822"/>
      <c r="HU822"/>
      <c r="HV822"/>
      <c r="HW822"/>
      <c r="HX822"/>
      <c r="HY822"/>
      <c r="HZ822"/>
      <c r="IA822"/>
      <c r="IB822"/>
      <c r="IC822"/>
      <c r="ID822"/>
      <c r="IE822"/>
      <c r="IF822"/>
      <c r="IG822"/>
      <c r="IH822"/>
      <c r="II822"/>
      <c r="IJ822"/>
      <c r="IK822"/>
      <c r="IL822"/>
      <c r="IM822"/>
      <c r="IN822"/>
      <c r="IO822"/>
      <c r="IP822"/>
      <c r="IQ822"/>
      <c r="IR822"/>
      <c r="IS822"/>
      <c r="IT822"/>
      <c r="IU822"/>
      <c r="IV822"/>
    </row>
    <row r="823" spans="1:256" s="5" customFormat="1" hidden="1" outlineLevel="2">
      <c r="A823" s="20"/>
      <c r="B823" s="20"/>
      <c r="C823" s="38"/>
      <c r="D823" s="641"/>
      <c r="E823" s="287">
        <v>4</v>
      </c>
      <c r="F823" s="40"/>
      <c r="G823" s="313"/>
      <c r="H823" s="315"/>
      <c r="I823" s="315"/>
      <c r="J823" s="314"/>
      <c r="K823" s="168">
        <f>IF(A27taxstdlife="n/a","n/a",IF(K$3&gt;(A27taxstdlife+$E823),((Input!$J$169+Input!$J$135)*$J$7)-SUM($J823:J823),((Input!$J$169+Input!$J$135)*$J$7)/A27taxstdlife))</f>
        <v>0</v>
      </c>
      <c r="L823" s="168">
        <f>IF(A27taxstdlife="n/a","n/a",IF(L$3&gt;(A27taxstdlife+$E823),((Input!$J$169+Input!$J$135)*$J$7)-SUM($J823:K823),((Input!$J$169+Input!$J$135)*$J$7)/A27taxstdlife))</f>
        <v>0</v>
      </c>
      <c r="M823" s="168">
        <f>IF(A27taxstdlife="n/a","n/a",IF(M$3&gt;(A27taxstdlife+$E823),((Input!$J$169+Input!$J$135)*$J$7)-SUM($J823:L823),((Input!$J$169+Input!$J$135)*$J$7)/A27taxstdlife))</f>
        <v>0</v>
      </c>
      <c r="N823" s="168">
        <f>IF(A27taxstdlife="n/a","n/a",IF(N$3&gt;(A27taxstdlife+$E823),((Input!$J$169+Input!$J$135)*$J$7)-SUM($J823:M823),((Input!$J$169+Input!$J$135)*$J$7)/A27taxstdlife))</f>
        <v>0</v>
      </c>
      <c r="O823" s="168">
        <f>IF(A27taxstdlife="n/a","n/a",IF(O$3&gt;(A27taxstdlife+$E823),((Input!$J$169+Input!$J$135)*$J$7)-SUM($J823:N823),((Input!$J$169+Input!$J$135)*$J$7)/A27taxstdlife))</f>
        <v>0</v>
      </c>
      <c r="P823" s="168">
        <f>IF(A27taxstdlife="n/a","n/a",IF(P$3&gt;(A27taxstdlife+$E823),((Input!$J$169+Input!$J$135)*$J$7)-SUM($J823:O823),((Input!$J$169+Input!$J$135)*$J$7)/A27taxstdlife))</f>
        <v>0</v>
      </c>
      <c r="Q823" s="168">
        <f>IF(A27taxstdlife="n/a","n/a",IF(Q$3&gt;(A27taxstdlife+$E823),((Input!$J$169+Input!$J$135)*$J$7)-SUM($J823:P823),((Input!$J$169+Input!$J$135)*$J$7)/A27taxstdlife))</f>
        <v>0</v>
      </c>
      <c r="R823" s="168">
        <f>IF(A27taxstdlife="n/a","n/a",IF(R$3&gt;(A27taxstdlife+$E823),((Input!$J$169+Input!$J$135)*$J$7)-SUM($J823:Q823),((Input!$J$169+Input!$J$135)*$J$7)/A27taxstdlife))</f>
        <v>0</v>
      </c>
      <c r="S823" s="168">
        <f>IF(A27taxstdlife="n/a","n/a",IF(S$3&gt;(A27taxstdlife+$E823),((Input!$J$169+Input!$J$135)*$J$7)-SUM($J823:R823),((Input!$J$169+Input!$J$135)*$J$7)/A27taxstdlife))</f>
        <v>0</v>
      </c>
      <c r="T823" s="168">
        <f>IF(A27taxstdlife="n/a","n/a",IF(T$3&gt;(A27taxstdlife+$E823),((Input!$J$169+Input!$J$135)*$J$7)-SUM($J823:S823),((Input!$J$169+Input!$J$135)*$J$7)/A27taxstdlife))</f>
        <v>0</v>
      </c>
      <c r="U823" s="168">
        <f>IF(A27taxstdlife="n/a","n/a",IF(U$3&gt;(A27taxstdlife+$E823),((Input!$J$169+Input!$J$135)*$J$7)-SUM($J823:T823),((Input!$J$169+Input!$J$135)*$J$7)/A27taxstdlife))</f>
        <v>0</v>
      </c>
      <c r="V823" s="168">
        <f>IF(A27taxstdlife="n/a","n/a",IF(V$3&gt;(A27taxstdlife+$E823),((Input!$J$169+Input!$J$135)*$J$7)-SUM($J823:U823),((Input!$J$169+Input!$J$135)*$J$7)/A27taxstdlife))</f>
        <v>0</v>
      </c>
      <c r="W823" s="168">
        <f>IF(A27taxstdlife="n/a","n/a",IF(W$3&gt;(A27taxstdlife+$E823),((Input!$J$169+Input!$J$135)*$J$7)-SUM($J823:V823),((Input!$J$169+Input!$J$135)*$J$7)/A27taxstdlife))</f>
        <v>0</v>
      </c>
      <c r="X823" s="168">
        <f>IF(A27taxstdlife="n/a","n/a",IF(X$3&gt;(A27taxstdlife+$E823),((Input!$J$169+Input!$J$135)*$J$7)-SUM($J823:W823),((Input!$J$169+Input!$J$135)*$J$7)/A27taxstdlife))</f>
        <v>0</v>
      </c>
      <c r="Y823" s="168">
        <f>IF(A27taxstdlife="n/a","n/a",IF(Y$3&gt;(A27taxstdlife+$E823),((Input!$J$169+Input!$J$135)*$J$7)-SUM($J823:X823),((Input!$J$169+Input!$J$135)*$J$7)/A27taxstdlife))</f>
        <v>0</v>
      </c>
      <c r="Z823" s="168">
        <f>IF(A27taxstdlife="n/a","n/a",IF(Z$3&gt;(A27taxstdlife+$E823),((Input!$J$169+Input!$J$135)*$J$7)-SUM($J823:Y823),((Input!$J$169+Input!$J$135)*$J$7)/A27taxstdlife))</f>
        <v>0</v>
      </c>
      <c r="AA823" s="168">
        <f>IF(A27taxstdlife="n/a","n/a",IF(AA$3&gt;(A27taxstdlife+$E823),((Input!$J$169+Input!$J$135)*$J$7)-SUM($J823:Z823),((Input!$J$169+Input!$J$135)*$J$7)/A27taxstdlife))</f>
        <v>0</v>
      </c>
      <c r="AB823" s="168">
        <f>IF(A27taxstdlife="n/a","n/a",IF(AB$3&gt;(A27taxstdlife+$E823),((Input!$J$169+Input!$J$135)*$J$7)-SUM($J823:AA823),((Input!$J$169+Input!$J$135)*$J$7)/A27taxstdlife))</f>
        <v>0</v>
      </c>
      <c r="AC823" s="168">
        <f>IF(A27taxstdlife="n/a","n/a",IF(AC$3&gt;(A27taxstdlife+$E823),((Input!$J$169+Input!$J$135)*$J$7)-SUM($J823:AB823),((Input!$J$169+Input!$J$135)*$J$7)/A27taxstdlife))</f>
        <v>0</v>
      </c>
      <c r="AD823" s="168">
        <f>IF(A27taxstdlife="n/a","n/a",IF(AD$3&gt;(A27taxstdlife+$E823),((Input!$J$169+Input!$J$135)*$J$7)-SUM($J823:AC823),((Input!$J$169+Input!$J$135)*$J$7)/A27taxstdlife))</f>
        <v>0</v>
      </c>
      <c r="AE823" s="168">
        <f>IF(A27taxstdlife="n/a","n/a",IF(AE$3&gt;(A27taxstdlife+$E823),((Input!$J$169+Input!$J$135)*$J$7)-SUM($J823:AD823),((Input!$J$169+Input!$J$135)*$J$7)/A27taxstdlife))</f>
        <v>0</v>
      </c>
      <c r="AF823" s="168">
        <f>IF(A27taxstdlife="n/a","n/a",IF(AF$3&gt;(A27taxstdlife+$E823),((Input!$J$169+Input!$J$135)*$J$7)-SUM($J823:AE823),((Input!$J$169+Input!$J$135)*$J$7)/A27taxstdlife))</f>
        <v>0</v>
      </c>
      <c r="AG823" s="168">
        <f>IF(A27taxstdlife="n/a","n/a",IF(AG$3&gt;(A27taxstdlife+$E823),((Input!$J$169+Input!$J$135)*$J$7)-SUM($J823:AF823),((Input!$J$169+Input!$J$135)*$J$7)/A27taxstdlife))</f>
        <v>0</v>
      </c>
      <c r="AH823" s="168">
        <f>IF(A27taxstdlife="n/a","n/a",IF(AH$3&gt;(A27taxstdlife+$E823),((Input!$J$169+Input!$J$135)*$J$7)-SUM($J823:AG823),((Input!$J$169+Input!$J$135)*$J$7)/A27taxstdlife))</f>
        <v>0</v>
      </c>
      <c r="AI823" s="168">
        <f>IF(A27taxstdlife="n/a","n/a",IF(AI$3&gt;(A27taxstdlife+$E823),((Input!$J$169+Input!$J$135)*$J$7)-SUM($J823:AH823),((Input!$J$169+Input!$J$135)*$J$7)/A27taxstdlife))</f>
        <v>0</v>
      </c>
      <c r="AJ823" s="168">
        <f>IF(A27taxstdlife="n/a","n/a",IF(AJ$3&gt;(A27taxstdlife+$E823),((Input!$J$169+Input!$J$135)*$J$7)-SUM($J823:AI823),((Input!$J$169+Input!$J$135)*$J$7)/A27taxstdlife))</f>
        <v>0</v>
      </c>
      <c r="AK823" s="168">
        <f>IF(A27taxstdlife="n/a","n/a",IF(AK$3&gt;(A27taxstdlife+$E823),((Input!$J$169+Input!$J$135)*$J$7)-SUM($J823:AJ823),((Input!$J$169+Input!$J$135)*$J$7)/A27taxstdlife))</f>
        <v>0</v>
      </c>
      <c r="AL823" s="168">
        <f>IF(A27taxstdlife="n/a","n/a",IF(AL$3&gt;(A27taxstdlife+$E823),((Input!$J$169+Input!$J$135)*$J$7)-SUM($J823:AK823),((Input!$J$169+Input!$J$135)*$J$7)/A27taxstdlife))</f>
        <v>0</v>
      </c>
      <c r="AM823" s="168">
        <f>IF(A27taxstdlife="n/a","n/a",IF(AM$3&gt;(A27taxstdlife+$E823),((Input!$J$169+Input!$J$135)*$J$7)-SUM($J823:AL823),((Input!$J$169+Input!$J$135)*$J$7)/A27taxstdlife))</f>
        <v>0</v>
      </c>
      <c r="AN823" s="168">
        <f>IF(A27taxstdlife="n/a","n/a",IF(AN$3&gt;(A27taxstdlife+$E823),((Input!$J$169+Input!$J$135)*$J$7)-SUM($J823:AM823),((Input!$J$169+Input!$J$135)*$J$7)/A27taxstdlife))</f>
        <v>0</v>
      </c>
      <c r="AO823" s="168">
        <f>IF(A27taxstdlife="n/a","n/a",IF(AO$3&gt;(A27taxstdlife+$E823),((Input!$J$169+Input!$J$135)*$J$7)-SUM($J823:AN823),((Input!$J$169+Input!$J$135)*$J$7)/A27taxstdlife))</f>
        <v>0</v>
      </c>
      <c r="AP823" s="168">
        <f>IF(A27taxstdlife="n/a","n/a",IF(AP$3&gt;(A27taxstdlife+$E823),((Input!$J$169+Input!$J$135)*$J$7)-SUM($J823:AO823),((Input!$J$169+Input!$J$135)*$J$7)/A27taxstdlife))</f>
        <v>0</v>
      </c>
      <c r="AQ823" s="168">
        <f>IF(A27taxstdlife="n/a","n/a",IF(AQ$3&gt;(A27taxstdlife+$E823),((Input!$J$169+Input!$J$135)*$J$7)-SUM($J823:AP823),((Input!$J$169+Input!$J$135)*$J$7)/A27taxstdlife))</f>
        <v>0</v>
      </c>
      <c r="AR823" s="168">
        <f>IF(A27taxstdlife="n/a","n/a",IF(AR$3&gt;(A27taxstdlife+$E823),((Input!$J$169+Input!$J$135)*$J$7)-SUM($J823:AQ823),((Input!$J$169+Input!$J$135)*$J$7)/A27taxstdlife))</f>
        <v>0</v>
      </c>
      <c r="AS823" s="168">
        <f>IF(A27taxstdlife="n/a","n/a",IF(AS$3&gt;(A27taxstdlife+$E823),((Input!$J$169+Input!$J$135)*$J$7)-SUM($J823:AR823),((Input!$J$169+Input!$J$135)*$J$7)/A27taxstdlife))</f>
        <v>0</v>
      </c>
      <c r="AT823" s="168">
        <f>IF(A27taxstdlife="n/a","n/a",IF(AT$3&gt;(A27taxstdlife+$E823),((Input!$J$169+Input!$J$135)*$J$7)-SUM($J823:AS823),((Input!$J$169+Input!$J$135)*$J$7)/A27taxstdlife))</f>
        <v>0</v>
      </c>
      <c r="AU823" s="168">
        <f>IF(A27taxstdlife="n/a","n/a",IF(AU$3&gt;(A27taxstdlife+$E823),((Input!$J$169+Input!$J$135)*$J$7)-SUM($J823:AT823),((Input!$J$169+Input!$J$135)*$J$7)/A27taxstdlife))</f>
        <v>0</v>
      </c>
      <c r="AV823" s="168">
        <f>IF(A27taxstdlife="n/a","n/a",IF(AV$3&gt;(A27taxstdlife+$E823),((Input!$J$169+Input!$J$135)*$J$7)-SUM($J823:AU823),((Input!$J$169+Input!$J$135)*$J$7)/A27taxstdlife))</f>
        <v>0</v>
      </c>
      <c r="AW823" s="168">
        <f>IF(A27taxstdlife="n/a","n/a",IF(AW$3&gt;(A27taxstdlife+$E823),((Input!$J$169+Input!$J$135)*$J$7)-SUM($J823:AV823),((Input!$J$169+Input!$J$135)*$J$7)/A27taxstdlife))</f>
        <v>0</v>
      </c>
      <c r="AX823" s="168">
        <f>IF(A27taxstdlife="n/a","n/a",IF(AX$3&gt;(A27taxstdlife+$E823),((Input!$J$169+Input!$J$135)*$J$7)-SUM($J823:AW823),((Input!$J$169+Input!$J$135)*$J$7)/A27taxstdlife))</f>
        <v>0</v>
      </c>
      <c r="AY823" s="168">
        <f>IF(A27taxstdlife="n/a","n/a",IF(AY$3&gt;(A27taxstdlife+$E823),((Input!$J$169+Input!$J$135)*$J$7)-SUM($J823:AX823),((Input!$J$169+Input!$J$135)*$J$7)/A27taxstdlife))</f>
        <v>0</v>
      </c>
      <c r="AZ823" s="168">
        <f>IF(A27taxstdlife="n/a","n/a",IF(AZ$3&gt;(A27taxstdlife+$E823),((Input!$J$169+Input!$J$135)*$J$7)-SUM($J823:AY823),((Input!$J$169+Input!$J$135)*$J$7)/A27taxstdlife))</f>
        <v>0</v>
      </c>
      <c r="BA823" s="168">
        <f>IF(A27taxstdlife="n/a","n/a",IF(BA$3&gt;(A27taxstdlife+$E823),((Input!$J$169+Input!$J$135)*$J$7)-SUM($J823:AZ823),((Input!$J$169+Input!$J$135)*$J$7)/A27taxstdlife))</f>
        <v>0</v>
      </c>
      <c r="BB823" s="168">
        <f>IF(A27taxstdlife="n/a","n/a",IF(BB$3&gt;(A27taxstdlife+$E823),((Input!$J$169+Input!$J$135)*$J$7)-SUM($J823:BA823),((Input!$J$169+Input!$J$135)*$J$7)/A27taxstdlife))</f>
        <v>0</v>
      </c>
      <c r="BC823" s="168">
        <f>IF(A27taxstdlife="n/a","n/a",IF(BC$3&gt;(A27taxstdlife+$E823),((Input!$J$169+Input!$J$135)*$J$7)-SUM($J823:BB823),((Input!$J$169+Input!$J$135)*$J$7)/A27taxstdlife))</f>
        <v>0</v>
      </c>
      <c r="BD823" s="168">
        <f>IF(A27taxstdlife="n/a","n/a",IF(BD$3&gt;(A27taxstdlife+$E823),((Input!$J$169+Input!$J$135)*$J$7)-SUM($J823:BC823),((Input!$J$169+Input!$J$135)*$J$7)/A27taxstdlife))</f>
        <v>0</v>
      </c>
      <c r="BE823" s="168">
        <f>IF(A27taxstdlife="n/a","n/a",IF(BE$3&gt;(A27taxstdlife+$E823),((Input!$J$169+Input!$J$135)*$J$7)-SUM($J823:BD823),((Input!$J$169+Input!$J$135)*$J$7)/A27taxstdlife))</f>
        <v>0</v>
      </c>
      <c r="BF823" s="168">
        <f>IF(A27taxstdlife="n/a","n/a",IF(BF$3&gt;(A27taxstdlife+$E823),((Input!$J$169+Input!$J$135)*$J$7)-SUM($J823:BE823),((Input!$J$169+Input!$J$135)*$J$7)/A27taxstdlife))</f>
        <v>0</v>
      </c>
      <c r="BG823" s="168">
        <f>IF(A27taxstdlife="n/a","n/a",IF(BG$3&gt;(A27taxstdlife+$E823),((Input!$J$169+Input!$J$135)*$J$7)-SUM($J823:BF823),((Input!$J$169+Input!$J$135)*$J$7)/A27taxstdlife))</f>
        <v>0</v>
      </c>
      <c r="BH823" s="168">
        <f>IF(A27taxstdlife="n/a","n/a",IF(BH$3&gt;(A27taxstdlife+$E823),((Input!$J$169+Input!$J$135)*$J$7)-SUM($J823:BG823),((Input!$J$169+Input!$J$135)*$J$7)/A27taxstdlife))</f>
        <v>0</v>
      </c>
      <c r="BI823" s="168">
        <f>IF(A27taxstdlife="n/a","n/a",IF(BI$3&gt;(A27taxstdlife+$E823),((Input!$J$169+Input!$J$135)*$J$7)-SUM($J823:BH823),((Input!$J$169+Input!$J$135)*$J$7)/A27taxstdlife))</f>
        <v>0</v>
      </c>
      <c r="BJ823" s="20"/>
      <c r="BK823" s="20"/>
      <c r="BL823"/>
      <c r="BM823"/>
      <c r="BN823"/>
      <c r="BO823"/>
      <c r="BP823"/>
      <c r="BQ823"/>
      <c r="BR823"/>
      <c r="BS823"/>
      <c r="BT823"/>
      <c r="BU823"/>
      <c r="BV823"/>
      <c r="BW823"/>
      <c r="BX823"/>
      <c r="BY823"/>
      <c r="BZ823"/>
      <c r="CA823"/>
      <c r="CB823"/>
      <c r="CC823"/>
      <c r="CD823"/>
      <c r="CE823"/>
      <c r="CF823"/>
      <c r="CG823"/>
      <c r="CH823"/>
      <c r="CI823"/>
      <c r="CJ823"/>
      <c r="CK823"/>
      <c r="CL823"/>
      <c r="CM823"/>
      <c r="CN823"/>
      <c r="CO823"/>
      <c r="CP823"/>
      <c r="CQ823"/>
      <c r="CR823"/>
      <c r="CS823"/>
      <c r="CT823"/>
      <c r="CU823"/>
      <c r="CV823"/>
      <c r="CW823"/>
      <c r="CX823"/>
      <c r="CY823"/>
      <c r="CZ823"/>
      <c r="DA823"/>
      <c r="DB823"/>
      <c r="DC823"/>
      <c r="DD823"/>
      <c r="DE823"/>
      <c r="DF823"/>
      <c r="DG823"/>
      <c r="DH823"/>
      <c r="DI823"/>
      <c r="DJ823"/>
      <c r="DK823"/>
      <c r="DL823"/>
      <c r="DM823"/>
      <c r="DN823"/>
      <c r="DO823"/>
      <c r="DP823"/>
      <c r="DQ823"/>
      <c r="DR823"/>
      <c r="DS823"/>
      <c r="DT823"/>
      <c r="DU823"/>
      <c r="DV823"/>
      <c r="DW823"/>
      <c r="DX823"/>
      <c r="DY823"/>
      <c r="DZ823"/>
      <c r="EA823"/>
      <c r="EB823"/>
      <c r="EC823"/>
      <c r="ED823"/>
      <c r="EE823"/>
      <c r="EF823"/>
      <c r="EG823"/>
      <c r="EH823"/>
      <c r="EI823"/>
      <c r="EJ823"/>
      <c r="EK823"/>
      <c r="EL823"/>
      <c r="EM823"/>
      <c r="EN823"/>
      <c r="EO823"/>
      <c r="EP823"/>
      <c r="EQ823"/>
      <c r="ER823"/>
      <c r="ES823"/>
      <c r="ET823"/>
      <c r="EU823"/>
      <c r="EV823"/>
      <c r="EW823"/>
      <c r="EX823"/>
      <c r="EY823"/>
      <c r="EZ823"/>
      <c r="FA823"/>
      <c r="FB823"/>
      <c r="FC823"/>
      <c r="FD823"/>
      <c r="FE823"/>
      <c r="FF823"/>
      <c r="FG823"/>
      <c r="FH823"/>
      <c r="FI823"/>
      <c r="FJ823"/>
      <c r="FK823"/>
      <c r="FL823"/>
      <c r="FM823"/>
      <c r="FN823"/>
      <c r="FO823"/>
      <c r="FP823"/>
      <c r="FQ823"/>
      <c r="FR823"/>
      <c r="FS823"/>
      <c r="FT823"/>
      <c r="FU823"/>
      <c r="FV823"/>
      <c r="FW823"/>
      <c r="FX823"/>
      <c r="FY823"/>
      <c r="FZ823"/>
      <c r="GA823"/>
      <c r="GB823"/>
      <c r="GC823"/>
      <c r="GD823"/>
      <c r="GE823"/>
      <c r="GF823"/>
      <c r="GG823"/>
      <c r="GH823"/>
      <c r="GI823"/>
      <c r="GJ823"/>
      <c r="GK823"/>
      <c r="GL823"/>
      <c r="GM823"/>
      <c r="GN823"/>
      <c r="GO823"/>
      <c r="GP823"/>
      <c r="GQ823"/>
      <c r="GR823"/>
      <c r="GS823"/>
      <c r="GT823"/>
      <c r="GU823"/>
      <c r="GV823"/>
      <c r="GW823"/>
      <c r="GX823"/>
      <c r="GY823"/>
      <c r="GZ823"/>
      <c r="HA823"/>
      <c r="HB823"/>
      <c r="HC823"/>
      <c r="HD823"/>
      <c r="HE823"/>
      <c r="HF823"/>
      <c r="HG823"/>
      <c r="HH823"/>
      <c r="HI823"/>
      <c r="HJ823"/>
      <c r="HK823"/>
      <c r="HL823"/>
      <c r="HM823"/>
      <c r="HN823"/>
      <c r="HO823"/>
      <c r="HP823"/>
      <c r="HQ823"/>
      <c r="HR823"/>
      <c r="HS823"/>
      <c r="HT823"/>
      <c r="HU823"/>
      <c r="HV823"/>
      <c r="HW823"/>
      <c r="HX823"/>
      <c r="HY823"/>
      <c r="HZ823"/>
      <c r="IA823"/>
      <c r="IB823"/>
      <c r="IC823"/>
      <c r="ID823"/>
      <c r="IE823"/>
      <c r="IF823"/>
      <c r="IG823"/>
      <c r="IH823"/>
      <c r="II823"/>
      <c r="IJ823"/>
      <c r="IK823"/>
      <c r="IL823"/>
      <c r="IM823"/>
      <c r="IN823"/>
      <c r="IO823"/>
      <c r="IP823"/>
      <c r="IQ823"/>
      <c r="IR823"/>
      <c r="IS823"/>
      <c r="IT823"/>
      <c r="IU823"/>
      <c r="IV823"/>
    </row>
    <row r="824" spans="1:256" s="5" customFormat="1" hidden="1" outlineLevel="2">
      <c r="A824" s="20"/>
      <c r="B824" s="20"/>
      <c r="C824" s="38"/>
      <c r="D824" s="641"/>
      <c r="E824" s="287">
        <v>5</v>
      </c>
      <c r="F824" s="40"/>
      <c r="G824" s="313"/>
      <c r="H824" s="315"/>
      <c r="I824" s="315"/>
      <c r="J824" s="315"/>
      <c r="K824" s="314"/>
      <c r="L824" s="168">
        <f>IF(A27taxstdlife="n/a","n/a",IF(L$3&gt;(A27taxstdlife+$E824),((Input!$K$169+Input!$K$135)*$K$7)-SUM($K824:K824),((Input!$K$169+Input!$K$135)*$K$7)/A27taxstdlife))</f>
        <v>0</v>
      </c>
      <c r="M824" s="168">
        <f>IF(A27taxstdlife="n/a","n/a",IF(M$3&gt;(A27taxstdlife+$E824),((Input!$K$169+Input!$K$135)*$K$7)-SUM($K824:L824),((Input!$K$169+Input!$K$135)*$K$7)/A27taxstdlife))</f>
        <v>0</v>
      </c>
      <c r="N824" s="168">
        <f>IF(A27taxstdlife="n/a","n/a",IF(N$3&gt;(A27taxstdlife+$E824),((Input!$K$169+Input!$K$135)*$K$7)-SUM($K824:M824),((Input!$K$169+Input!$K$135)*$K$7)/A27taxstdlife))</f>
        <v>0</v>
      </c>
      <c r="O824" s="168">
        <f>IF(A27taxstdlife="n/a","n/a",IF(O$3&gt;(A27taxstdlife+$E824),((Input!$K$169+Input!$K$135)*$K$7)-SUM($K824:N824),((Input!$K$169+Input!$K$135)*$K$7)/A27taxstdlife))</f>
        <v>0</v>
      </c>
      <c r="P824" s="168">
        <f>IF(A27taxstdlife="n/a","n/a",IF(P$3&gt;(A27taxstdlife+$E824),((Input!$K$169+Input!$K$135)*$K$7)-SUM($K824:O824),((Input!$K$169+Input!$K$135)*$K$7)/A27taxstdlife))</f>
        <v>0</v>
      </c>
      <c r="Q824" s="168">
        <f>IF(A27taxstdlife="n/a","n/a",IF(Q$3&gt;(A27taxstdlife+$E824),((Input!$K$169+Input!$K$135)*$K$7)-SUM($K824:P824),((Input!$K$169+Input!$K$135)*$K$7)/A27taxstdlife))</f>
        <v>0</v>
      </c>
      <c r="R824" s="168">
        <f>IF(A27taxstdlife="n/a","n/a",IF(R$3&gt;(A27taxstdlife+$E824),((Input!$K$169+Input!$K$135)*$K$7)-SUM($K824:Q824),((Input!$K$169+Input!$K$135)*$K$7)/A27taxstdlife))</f>
        <v>0</v>
      </c>
      <c r="S824" s="168">
        <f>IF(A27taxstdlife="n/a","n/a",IF(S$3&gt;(A27taxstdlife+$E824),((Input!$K$169+Input!$K$135)*$K$7)-SUM($K824:R824),((Input!$K$169+Input!$K$135)*$K$7)/A27taxstdlife))</f>
        <v>0</v>
      </c>
      <c r="T824" s="168">
        <f>IF(A27taxstdlife="n/a","n/a",IF(T$3&gt;(A27taxstdlife+$E824),((Input!$K$169+Input!$K$135)*$K$7)-SUM($K824:S824),((Input!$K$169+Input!$K$135)*$K$7)/A27taxstdlife))</f>
        <v>0</v>
      </c>
      <c r="U824" s="168">
        <f>IF(A27taxstdlife="n/a","n/a",IF(U$3&gt;(A27taxstdlife+$E824),((Input!$K$169+Input!$K$135)*$K$7)-SUM($K824:T824),((Input!$K$169+Input!$K$135)*$K$7)/A27taxstdlife))</f>
        <v>0</v>
      </c>
      <c r="V824" s="168">
        <f>IF(A27taxstdlife="n/a","n/a",IF(V$3&gt;(A27taxstdlife+$E824),((Input!$K$169+Input!$K$135)*$K$7)-SUM($K824:U824),((Input!$K$169+Input!$K$135)*$K$7)/A27taxstdlife))</f>
        <v>0</v>
      </c>
      <c r="W824" s="168">
        <f>IF(A27taxstdlife="n/a","n/a",IF(W$3&gt;(A27taxstdlife+$E824),((Input!$K$169+Input!$K$135)*$K$7)-SUM($K824:V824),((Input!$K$169+Input!$K$135)*$K$7)/A27taxstdlife))</f>
        <v>0</v>
      </c>
      <c r="X824" s="168">
        <f>IF(A27taxstdlife="n/a","n/a",IF(X$3&gt;(A27taxstdlife+$E824),((Input!$K$169+Input!$K$135)*$K$7)-SUM($K824:W824),((Input!$K$169+Input!$K$135)*$K$7)/A27taxstdlife))</f>
        <v>0</v>
      </c>
      <c r="Y824" s="168">
        <f>IF(A27taxstdlife="n/a","n/a",IF(Y$3&gt;(A27taxstdlife+$E824),((Input!$K$169+Input!$K$135)*$K$7)-SUM($K824:X824),((Input!$K$169+Input!$K$135)*$K$7)/A27taxstdlife))</f>
        <v>0</v>
      </c>
      <c r="Z824" s="168">
        <f>IF(A27taxstdlife="n/a","n/a",IF(Z$3&gt;(A27taxstdlife+$E824),((Input!$K$169+Input!$K$135)*$K$7)-SUM($K824:Y824),((Input!$K$169+Input!$K$135)*$K$7)/A27taxstdlife))</f>
        <v>0</v>
      </c>
      <c r="AA824" s="168">
        <f>IF(A27taxstdlife="n/a","n/a",IF(AA$3&gt;(A27taxstdlife+$E824),((Input!$K$169+Input!$K$135)*$K$7)-SUM($K824:Z824),((Input!$K$169+Input!$K$135)*$K$7)/A27taxstdlife))</f>
        <v>0</v>
      </c>
      <c r="AB824" s="168">
        <f>IF(A27taxstdlife="n/a","n/a",IF(AB$3&gt;(A27taxstdlife+$E824),((Input!$K$169+Input!$K$135)*$K$7)-SUM($K824:AA824),((Input!$K$169+Input!$K$135)*$K$7)/A27taxstdlife))</f>
        <v>0</v>
      </c>
      <c r="AC824" s="168">
        <f>IF(A27taxstdlife="n/a","n/a",IF(AC$3&gt;(A27taxstdlife+$E824),((Input!$K$169+Input!$K$135)*$K$7)-SUM($K824:AB824),((Input!$K$169+Input!$K$135)*$K$7)/A27taxstdlife))</f>
        <v>0</v>
      </c>
      <c r="AD824" s="168">
        <f>IF(A27taxstdlife="n/a","n/a",IF(AD$3&gt;(A27taxstdlife+$E824),((Input!$K$169+Input!$K$135)*$K$7)-SUM($K824:AC824),((Input!$K$169+Input!$K$135)*$K$7)/A27taxstdlife))</f>
        <v>0</v>
      </c>
      <c r="AE824" s="168">
        <f>IF(A27taxstdlife="n/a","n/a",IF(AE$3&gt;(A27taxstdlife+$E824),((Input!$K$169+Input!$K$135)*$K$7)-SUM($K824:AD824),((Input!$K$169+Input!$K$135)*$K$7)/A27taxstdlife))</f>
        <v>0</v>
      </c>
      <c r="AF824" s="168">
        <f>IF(A27taxstdlife="n/a","n/a",IF(AF$3&gt;(A27taxstdlife+$E824),((Input!$K$169+Input!$K$135)*$K$7)-SUM($K824:AE824),((Input!$K$169+Input!$K$135)*$K$7)/A27taxstdlife))</f>
        <v>0</v>
      </c>
      <c r="AG824" s="168">
        <f>IF(A27taxstdlife="n/a","n/a",IF(AG$3&gt;(A27taxstdlife+$E824),((Input!$K$169+Input!$K$135)*$K$7)-SUM($K824:AF824),((Input!$K$169+Input!$K$135)*$K$7)/A27taxstdlife))</f>
        <v>0</v>
      </c>
      <c r="AH824" s="168">
        <f>IF(A27taxstdlife="n/a","n/a",IF(AH$3&gt;(A27taxstdlife+$E824),((Input!$K$169+Input!$K$135)*$K$7)-SUM($K824:AG824),((Input!$K$169+Input!$K$135)*$K$7)/A27taxstdlife))</f>
        <v>0</v>
      </c>
      <c r="AI824" s="168">
        <f>IF(A27taxstdlife="n/a","n/a",IF(AI$3&gt;(A27taxstdlife+$E824),((Input!$K$169+Input!$K$135)*$K$7)-SUM($K824:AH824),((Input!$K$169+Input!$K$135)*$K$7)/A27taxstdlife))</f>
        <v>0</v>
      </c>
      <c r="AJ824" s="168">
        <f>IF(A27taxstdlife="n/a","n/a",IF(AJ$3&gt;(A27taxstdlife+$E824),((Input!$K$169+Input!$K$135)*$K$7)-SUM($K824:AI824),((Input!$K$169+Input!$K$135)*$K$7)/A27taxstdlife))</f>
        <v>0</v>
      </c>
      <c r="AK824" s="168">
        <f>IF(A27taxstdlife="n/a","n/a",IF(AK$3&gt;(A27taxstdlife+$E824),((Input!$K$169+Input!$K$135)*$K$7)-SUM($K824:AJ824),((Input!$K$169+Input!$K$135)*$K$7)/A27taxstdlife))</f>
        <v>0</v>
      </c>
      <c r="AL824" s="168">
        <f>IF(A27taxstdlife="n/a","n/a",IF(AL$3&gt;(A27taxstdlife+$E824),((Input!$K$169+Input!$K$135)*$K$7)-SUM($K824:AK824),((Input!$K$169+Input!$K$135)*$K$7)/A27taxstdlife))</f>
        <v>0</v>
      </c>
      <c r="AM824" s="168">
        <f>IF(A27taxstdlife="n/a","n/a",IF(AM$3&gt;(A27taxstdlife+$E824),((Input!$K$169+Input!$K$135)*$K$7)-SUM($K824:AL824),((Input!$K$169+Input!$K$135)*$K$7)/A27taxstdlife))</f>
        <v>0</v>
      </c>
      <c r="AN824" s="168">
        <f>IF(A27taxstdlife="n/a","n/a",IF(AN$3&gt;(A27taxstdlife+$E824),((Input!$K$169+Input!$K$135)*$K$7)-SUM($K824:AM824),((Input!$K$169+Input!$K$135)*$K$7)/A27taxstdlife))</f>
        <v>0</v>
      </c>
      <c r="AO824" s="168">
        <f>IF(A27taxstdlife="n/a","n/a",IF(AO$3&gt;(A27taxstdlife+$E824),((Input!$K$169+Input!$K$135)*$K$7)-SUM($K824:AN824),((Input!$K$169+Input!$K$135)*$K$7)/A27taxstdlife))</f>
        <v>0</v>
      </c>
      <c r="AP824" s="168">
        <f>IF(A27taxstdlife="n/a","n/a",IF(AP$3&gt;(A27taxstdlife+$E824),((Input!$K$169+Input!$K$135)*$K$7)-SUM($K824:AO824),((Input!$K$169+Input!$K$135)*$K$7)/A27taxstdlife))</f>
        <v>0</v>
      </c>
      <c r="AQ824" s="168">
        <f>IF(A27taxstdlife="n/a","n/a",IF(AQ$3&gt;(A27taxstdlife+$E824),((Input!$K$169+Input!$K$135)*$K$7)-SUM($K824:AP824),((Input!$K$169+Input!$K$135)*$K$7)/A27taxstdlife))</f>
        <v>0</v>
      </c>
      <c r="AR824" s="168">
        <f>IF(A27taxstdlife="n/a","n/a",IF(AR$3&gt;(A27taxstdlife+$E824),((Input!$K$169+Input!$K$135)*$K$7)-SUM($K824:AQ824),((Input!$K$169+Input!$K$135)*$K$7)/A27taxstdlife))</f>
        <v>0</v>
      </c>
      <c r="AS824" s="168">
        <f>IF(A27taxstdlife="n/a","n/a",IF(AS$3&gt;(A27taxstdlife+$E824),((Input!$K$169+Input!$K$135)*$K$7)-SUM($K824:AR824),((Input!$K$169+Input!$K$135)*$K$7)/A27taxstdlife))</f>
        <v>0</v>
      </c>
      <c r="AT824" s="168">
        <f>IF(A27taxstdlife="n/a","n/a",IF(AT$3&gt;(A27taxstdlife+$E824),((Input!$K$169+Input!$K$135)*$K$7)-SUM($K824:AS824),((Input!$K$169+Input!$K$135)*$K$7)/A27taxstdlife))</f>
        <v>0</v>
      </c>
      <c r="AU824" s="168">
        <f>IF(A27taxstdlife="n/a","n/a",IF(AU$3&gt;(A27taxstdlife+$E824),((Input!$K$169+Input!$K$135)*$K$7)-SUM($K824:AT824),((Input!$K$169+Input!$K$135)*$K$7)/A27taxstdlife))</f>
        <v>0</v>
      </c>
      <c r="AV824" s="168">
        <f>IF(A27taxstdlife="n/a","n/a",IF(AV$3&gt;(A27taxstdlife+$E824),((Input!$K$169+Input!$K$135)*$K$7)-SUM($K824:AU824),((Input!$K$169+Input!$K$135)*$K$7)/A27taxstdlife))</f>
        <v>0</v>
      </c>
      <c r="AW824" s="168">
        <f>IF(A27taxstdlife="n/a","n/a",IF(AW$3&gt;(A27taxstdlife+$E824),((Input!$K$169+Input!$K$135)*$K$7)-SUM($K824:AV824),((Input!$K$169+Input!$K$135)*$K$7)/A27taxstdlife))</f>
        <v>0</v>
      </c>
      <c r="AX824" s="168">
        <f>IF(A27taxstdlife="n/a","n/a",IF(AX$3&gt;(A27taxstdlife+$E824),((Input!$K$169+Input!$K$135)*$K$7)-SUM($K824:AW824),((Input!$K$169+Input!$K$135)*$K$7)/A27taxstdlife))</f>
        <v>0</v>
      </c>
      <c r="AY824" s="168">
        <f>IF(A27taxstdlife="n/a","n/a",IF(AY$3&gt;(A27taxstdlife+$E824),((Input!$K$169+Input!$K$135)*$K$7)-SUM($K824:AX824),((Input!$K$169+Input!$K$135)*$K$7)/A27taxstdlife))</f>
        <v>0</v>
      </c>
      <c r="AZ824" s="168">
        <f>IF(A27taxstdlife="n/a","n/a",IF(AZ$3&gt;(A27taxstdlife+$E824),((Input!$K$169+Input!$K$135)*$K$7)-SUM($K824:AY824),((Input!$K$169+Input!$K$135)*$K$7)/A27taxstdlife))</f>
        <v>0</v>
      </c>
      <c r="BA824" s="168">
        <f>IF(A27taxstdlife="n/a","n/a",IF(BA$3&gt;(A27taxstdlife+$E824),((Input!$K$169+Input!$K$135)*$K$7)-SUM($K824:AZ824),((Input!$K$169+Input!$K$135)*$K$7)/A27taxstdlife))</f>
        <v>0</v>
      </c>
      <c r="BB824" s="168">
        <f>IF(A27taxstdlife="n/a","n/a",IF(BB$3&gt;(A27taxstdlife+$E824),((Input!$K$169+Input!$K$135)*$K$7)-SUM($K824:BA824),((Input!$K$169+Input!$K$135)*$K$7)/A27taxstdlife))</f>
        <v>0</v>
      </c>
      <c r="BC824" s="168">
        <f>IF(A27taxstdlife="n/a","n/a",IF(BC$3&gt;(A27taxstdlife+$E824),((Input!$K$169+Input!$K$135)*$K$7)-SUM($K824:BB824),((Input!$K$169+Input!$K$135)*$K$7)/A27taxstdlife))</f>
        <v>0</v>
      </c>
      <c r="BD824" s="168">
        <f>IF(A27taxstdlife="n/a","n/a",IF(BD$3&gt;(A27taxstdlife+$E824),((Input!$K$169+Input!$K$135)*$K$7)-SUM($K824:BC824),((Input!$K$169+Input!$K$135)*$K$7)/A27taxstdlife))</f>
        <v>0</v>
      </c>
      <c r="BE824" s="168">
        <f>IF(A27taxstdlife="n/a","n/a",IF(BE$3&gt;(A27taxstdlife+$E824),((Input!$K$169+Input!$K$135)*$K$7)-SUM($K824:BD824),((Input!$K$169+Input!$K$135)*$K$7)/A27taxstdlife))</f>
        <v>0</v>
      </c>
      <c r="BF824" s="168">
        <f>IF(A27taxstdlife="n/a","n/a",IF(BF$3&gt;(A27taxstdlife+$E824),((Input!$K$169+Input!$K$135)*$K$7)-SUM($K824:BE824),((Input!$K$169+Input!$K$135)*$K$7)/A27taxstdlife))</f>
        <v>0</v>
      </c>
      <c r="BG824" s="168">
        <f>IF(A27taxstdlife="n/a","n/a",IF(BG$3&gt;(A27taxstdlife+$E824),((Input!$K$169+Input!$K$135)*$K$7)-SUM($K824:BF824),((Input!$K$169+Input!$K$135)*$K$7)/A27taxstdlife))</f>
        <v>0</v>
      </c>
      <c r="BH824" s="168">
        <f>IF(A27taxstdlife="n/a","n/a",IF(BH$3&gt;(A27taxstdlife+$E824),((Input!$K$169+Input!$K$135)*$K$7)-SUM($K824:BG824),((Input!$K$169+Input!$K$135)*$K$7)/A27taxstdlife))</f>
        <v>0</v>
      </c>
      <c r="BI824" s="168">
        <f>IF(A27taxstdlife="n/a","n/a",IF(BI$3&gt;(A27taxstdlife+$E824),((Input!$K$169+Input!$K$135)*$K$7)-SUM($K824:BH824),((Input!$K$169+Input!$K$135)*$K$7)/A27taxstdlife))</f>
        <v>0</v>
      </c>
      <c r="BJ824" s="20"/>
      <c r="BK824" s="20"/>
      <c r="BL824"/>
      <c r="BM824"/>
      <c r="BN824"/>
      <c r="BO824"/>
      <c r="BP824"/>
      <c r="BQ824"/>
      <c r="BR824"/>
      <c r="BS824"/>
      <c r="BT824"/>
      <c r="BU824"/>
      <c r="BV824"/>
      <c r="BW824"/>
      <c r="BX824"/>
      <c r="BY824"/>
      <c r="BZ824"/>
      <c r="CA824"/>
      <c r="CB824"/>
      <c r="CC824"/>
      <c r="CD824"/>
      <c r="CE824"/>
      <c r="CF824"/>
      <c r="CG824"/>
      <c r="CH824"/>
      <c r="CI824"/>
      <c r="CJ824"/>
      <c r="CK824"/>
      <c r="CL824"/>
      <c r="CM824"/>
      <c r="CN824"/>
      <c r="CO824"/>
      <c r="CP824"/>
      <c r="CQ824"/>
      <c r="CR824"/>
      <c r="CS824"/>
      <c r="CT824"/>
      <c r="CU824"/>
      <c r="CV824"/>
      <c r="CW824"/>
      <c r="CX824"/>
      <c r="CY824"/>
      <c r="CZ824"/>
      <c r="DA824"/>
      <c r="DB824"/>
      <c r="DC824"/>
      <c r="DD824"/>
      <c r="DE824"/>
      <c r="DF824"/>
      <c r="DG824"/>
      <c r="DH824"/>
      <c r="DI824"/>
      <c r="DJ824"/>
      <c r="DK824"/>
      <c r="DL824"/>
      <c r="DM824"/>
      <c r="DN824"/>
      <c r="DO824"/>
      <c r="DP824"/>
      <c r="DQ824"/>
      <c r="DR824"/>
      <c r="DS824"/>
      <c r="DT824"/>
      <c r="DU824"/>
      <c r="DV824"/>
      <c r="DW824"/>
      <c r="DX824"/>
      <c r="DY824"/>
      <c r="DZ824"/>
      <c r="EA824"/>
      <c r="EB824"/>
      <c r="EC824"/>
      <c r="ED824"/>
      <c r="EE824"/>
      <c r="EF824"/>
      <c r="EG824"/>
      <c r="EH824"/>
      <c r="EI824"/>
      <c r="EJ824"/>
      <c r="EK824"/>
      <c r="EL824"/>
      <c r="EM824"/>
      <c r="EN824"/>
      <c r="EO824"/>
      <c r="EP824"/>
      <c r="EQ824"/>
      <c r="ER824"/>
      <c r="ES824"/>
      <c r="ET824"/>
      <c r="EU824"/>
      <c r="EV824"/>
      <c r="EW824"/>
      <c r="EX824"/>
      <c r="EY824"/>
      <c r="EZ824"/>
      <c r="FA824"/>
      <c r="FB824"/>
      <c r="FC824"/>
      <c r="FD824"/>
      <c r="FE824"/>
      <c r="FF824"/>
      <c r="FG824"/>
      <c r="FH824"/>
      <c r="FI824"/>
      <c r="FJ824"/>
      <c r="FK824"/>
      <c r="FL824"/>
      <c r="FM824"/>
      <c r="FN824"/>
      <c r="FO824"/>
      <c r="FP824"/>
      <c r="FQ824"/>
      <c r="FR824"/>
      <c r="FS824"/>
      <c r="FT824"/>
      <c r="FU824"/>
      <c r="FV824"/>
      <c r="FW824"/>
      <c r="FX824"/>
      <c r="FY824"/>
      <c r="FZ824"/>
      <c r="GA824"/>
      <c r="GB824"/>
      <c r="GC824"/>
      <c r="GD824"/>
      <c r="GE824"/>
      <c r="GF824"/>
      <c r="GG824"/>
      <c r="GH824"/>
      <c r="GI824"/>
      <c r="GJ824"/>
      <c r="GK824"/>
      <c r="GL824"/>
      <c r="GM824"/>
      <c r="GN824"/>
      <c r="GO824"/>
      <c r="GP824"/>
      <c r="GQ824"/>
      <c r="GR824"/>
      <c r="GS824"/>
      <c r="GT824"/>
      <c r="GU824"/>
      <c r="GV824"/>
      <c r="GW824"/>
      <c r="GX824"/>
      <c r="GY824"/>
      <c r="GZ824"/>
      <c r="HA824"/>
      <c r="HB824"/>
      <c r="HC824"/>
      <c r="HD824"/>
      <c r="HE824"/>
      <c r="HF824"/>
      <c r="HG824"/>
      <c r="HH824"/>
      <c r="HI824"/>
      <c r="HJ824"/>
      <c r="HK824"/>
      <c r="HL824"/>
      <c r="HM824"/>
      <c r="HN824"/>
      <c r="HO824"/>
      <c r="HP824"/>
      <c r="HQ824"/>
      <c r="HR824"/>
      <c r="HS824"/>
      <c r="HT824"/>
      <c r="HU824"/>
      <c r="HV824"/>
      <c r="HW824"/>
      <c r="HX824"/>
      <c r="HY824"/>
      <c r="HZ824"/>
      <c r="IA824"/>
      <c r="IB824"/>
      <c r="IC824"/>
      <c r="ID824"/>
      <c r="IE824"/>
      <c r="IF824"/>
      <c r="IG824"/>
      <c r="IH824"/>
      <c r="II824"/>
      <c r="IJ824"/>
      <c r="IK824"/>
      <c r="IL824"/>
      <c r="IM824"/>
      <c r="IN824"/>
      <c r="IO824"/>
      <c r="IP824"/>
      <c r="IQ824"/>
      <c r="IR824"/>
      <c r="IS824"/>
      <c r="IT824"/>
      <c r="IU824"/>
      <c r="IV824"/>
    </row>
    <row r="825" spans="1:256" s="5" customFormat="1" hidden="1" outlineLevel="2">
      <c r="A825" s="20"/>
      <c r="B825" s="20"/>
      <c r="C825" s="38"/>
      <c r="D825" s="641"/>
      <c r="E825" s="287">
        <v>6</v>
      </c>
      <c r="F825" s="40"/>
      <c r="G825" s="313"/>
      <c r="H825" s="315"/>
      <c r="I825" s="315"/>
      <c r="J825" s="315"/>
      <c r="K825" s="315"/>
      <c r="L825" s="314"/>
      <c r="M825" s="168">
        <f>IF(A27taxstdlife="n/a","n/a",IF(M$3&gt;(A27taxstdlife+$E825),((Input!$L$169+Input!$L$135)*$L$7)-SUM($L825:L825),((Input!$L$169+Input!$L$135)*$L$7)/A27taxstdlife))</f>
        <v>0</v>
      </c>
      <c r="N825" s="168">
        <f>IF(A27taxstdlife="n/a","n/a",IF(N$3&gt;(A27taxstdlife+$E825),((Input!$L$169+Input!$L$135)*$L$7)-SUM($L825:M825),((Input!$L$169+Input!$L$135)*$L$7)/A27taxstdlife))</f>
        <v>0</v>
      </c>
      <c r="O825" s="168">
        <f>IF(A27taxstdlife="n/a","n/a",IF(O$3&gt;(A27taxstdlife+$E825),((Input!$L$169+Input!$L$135)*$L$7)-SUM($L825:N825),((Input!$L$169+Input!$L$135)*$L$7)/A27taxstdlife))</f>
        <v>0</v>
      </c>
      <c r="P825" s="168">
        <f>IF(A27taxstdlife="n/a","n/a",IF(P$3&gt;(A27taxstdlife+$E825),((Input!$L$169+Input!$L$135)*$L$7)-SUM($L825:O825),((Input!$L$169+Input!$L$135)*$L$7)/A27taxstdlife))</f>
        <v>0</v>
      </c>
      <c r="Q825" s="168">
        <f>IF(A27taxstdlife="n/a","n/a",IF(Q$3&gt;(A27taxstdlife+$E825),((Input!$L$169+Input!$L$135)*$L$7)-SUM($L825:P825),((Input!$L$169+Input!$L$135)*$L$7)/A27taxstdlife))</f>
        <v>0</v>
      </c>
      <c r="R825" s="168">
        <f>IF(A27taxstdlife="n/a","n/a",IF(R$3&gt;(A27taxstdlife+$E825),((Input!$L$169+Input!$L$135)*$L$7)-SUM($L825:Q825),((Input!$L$169+Input!$L$135)*$L$7)/A27taxstdlife))</f>
        <v>0</v>
      </c>
      <c r="S825" s="168">
        <f>IF(A27taxstdlife="n/a","n/a",IF(S$3&gt;(A27taxstdlife+$E825),((Input!$L$169+Input!$L$135)*$L$7)-SUM($L825:R825),((Input!$L$169+Input!$L$135)*$L$7)/A27taxstdlife))</f>
        <v>0</v>
      </c>
      <c r="T825" s="168">
        <f>IF(A27taxstdlife="n/a","n/a",IF(T$3&gt;(A27taxstdlife+$E825),((Input!$L$169+Input!$L$135)*$L$7)-SUM($L825:S825),((Input!$L$169+Input!$L$135)*$L$7)/A27taxstdlife))</f>
        <v>0</v>
      </c>
      <c r="U825" s="168">
        <f>IF(A27taxstdlife="n/a","n/a",IF(U$3&gt;(A27taxstdlife+$E825),((Input!$L$169+Input!$L$135)*$L$7)-SUM($L825:T825),((Input!$L$169+Input!$L$135)*$L$7)/A27taxstdlife))</f>
        <v>0</v>
      </c>
      <c r="V825" s="168">
        <f>IF(A27taxstdlife="n/a","n/a",IF(V$3&gt;(A27taxstdlife+$E825),((Input!$L$169+Input!$L$135)*$L$7)-SUM($L825:U825),((Input!$L$169+Input!$L$135)*$L$7)/A27taxstdlife))</f>
        <v>0</v>
      </c>
      <c r="W825" s="168">
        <f>IF(A27taxstdlife="n/a","n/a",IF(W$3&gt;(A27taxstdlife+$E825),((Input!$L$169+Input!$L$135)*$L$7)-SUM($L825:V825),((Input!$L$169+Input!$L$135)*$L$7)/A27taxstdlife))</f>
        <v>0</v>
      </c>
      <c r="X825" s="168">
        <f>IF(A27taxstdlife="n/a","n/a",IF(X$3&gt;(A27taxstdlife+$E825),((Input!$L$169+Input!$L$135)*$L$7)-SUM($L825:W825),((Input!$L$169+Input!$L$135)*$L$7)/A27taxstdlife))</f>
        <v>0</v>
      </c>
      <c r="Y825" s="168">
        <f>IF(A27taxstdlife="n/a","n/a",IF(Y$3&gt;(A27taxstdlife+$E825),((Input!$L$169+Input!$L$135)*$L$7)-SUM($L825:X825),((Input!$L$169+Input!$L$135)*$L$7)/A27taxstdlife))</f>
        <v>0</v>
      </c>
      <c r="Z825" s="168">
        <f>IF(A27taxstdlife="n/a","n/a",IF(Z$3&gt;(A27taxstdlife+$E825),((Input!$L$169+Input!$L$135)*$L$7)-SUM($L825:Y825),((Input!$L$169+Input!$L$135)*$L$7)/A27taxstdlife))</f>
        <v>0</v>
      </c>
      <c r="AA825" s="168">
        <f>IF(A27taxstdlife="n/a","n/a",IF(AA$3&gt;(A27taxstdlife+$E825),((Input!$L$169+Input!$L$135)*$L$7)-SUM($L825:Z825),((Input!$L$169+Input!$L$135)*$L$7)/A27taxstdlife))</f>
        <v>0</v>
      </c>
      <c r="AB825" s="168">
        <f>IF(A27taxstdlife="n/a","n/a",IF(AB$3&gt;(A27taxstdlife+$E825),((Input!$L$169+Input!$L$135)*$L$7)-SUM($L825:AA825),((Input!$L$169+Input!$L$135)*$L$7)/A27taxstdlife))</f>
        <v>0</v>
      </c>
      <c r="AC825" s="168">
        <f>IF(A27taxstdlife="n/a","n/a",IF(AC$3&gt;(A27taxstdlife+$E825),((Input!$L$169+Input!$L$135)*$L$7)-SUM($L825:AB825),((Input!$L$169+Input!$L$135)*$L$7)/A27taxstdlife))</f>
        <v>0</v>
      </c>
      <c r="AD825" s="168">
        <f>IF(A27taxstdlife="n/a","n/a",IF(AD$3&gt;(A27taxstdlife+$E825),((Input!$L$169+Input!$L$135)*$L$7)-SUM($L825:AC825),((Input!$L$169+Input!$L$135)*$L$7)/A27taxstdlife))</f>
        <v>0</v>
      </c>
      <c r="AE825" s="168">
        <f>IF(A27taxstdlife="n/a","n/a",IF(AE$3&gt;(A27taxstdlife+$E825),((Input!$L$169+Input!$L$135)*$L$7)-SUM($L825:AD825),((Input!$L$169+Input!$L$135)*$L$7)/A27taxstdlife))</f>
        <v>0</v>
      </c>
      <c r="AF825" s="168">
        <f>IF(A27taxstdlife="n/a","n/a",IF(AF$3&gt;(A27taxstdlife+$E825),((Input!$L$169+Input!$L$135)*$L$7)-SUM($L825:AE825),((Input!$L$169+Input!$L$135)*$L$7)/A27taxstdlife))</f>
        <v>0</v>
      </c>
      <c r="AG825" s="168">
        <f>IF(A27taxstdlife="n/a","n/a",IF(AG$3&gt;(A27taxstdlife+$E825),((Input!$L$169+Input!$L$135)*$L$7)-SUM($L825:AF825),((Input!$L$169+Input!$L$135)*$L$7)/A27taxstdlife))</f>
        <v>0</v>
      </c>
      <c r="AH825" s="168">
        <f>IF(A27taxstdlife="n/a","n/a",IF(AH$3&gt;(A27taxstdlife+$E825),((Input!$L$169+Input!$L$135)*$L$7)-SUM($L825:AG825),((Input!$L$169+Input!$L$135)*$L$7)/A27taxstdlife))</f>
        <v>0</v>
      </c>
      <c r="AI825" s="168">
        <f>IF(A27taxstdlife="n/a","n/a",IF(AI$3&gt;(A27taxstdlife+$E825),((Input!$L$169+Input!$L$135)*$L$7)-SUM($L825:AH825),((Input!$L$169+Input!$L$135)*$L$7)/A27taxstdlife))</f>
        <v>0</v>
      </c>
      <c r="AJ825" s="168">
        <f>IF(A27taxstdlife="n/a","n/a",IF(AJ$3&gt;(A27taxstdlife+$E825),((Input!$L$169+Input!$L$135)*$L$7)-SUM($L825:AI825),((Input!$L$169+Input!$L$135)*$L$7)/A27taxstdlife))</f>
        <v>0</v>
      </c>
      <c r="AK825" s="168">
        <f>IF(A27taxstdlife="n/a","n/a",IF(AK$3&gt;(A27taxstdlife+$E825),((Input!$L$169+Input!$L$135)*$L$7)-SUM($L825:AJ825),((Input!$L$169+Input!$L$135)*$L$7)/A27taxstdlife))</f>
        <v>0</v>
      </c>
      <c r="AL825" s="168">
        <f>IF(A27taxstdlife="n/a","n/a",IF(AL$3&gt;(A27taxstdlife+$E825),((Input!$L$169+Input!$L$135)*$L$7)-SUM($L825:AK825),((Input!$L$169+Input!$L$135)*$L$7)/A27taxstdlife))</f>
        <v>0</v>
      </c>
      <c r="AM825" s="168">
        <f>IF(A27taxstdlife="n/a","n/a",IF(AM$3&gt;(A27taxstdlife+$E825),((Input!$L$169+Input!$L$135)*$L$7)-SUM($L825:AL825),((Input!$L$169+Input!$L$135)*$L$7)/A27taxstdlife))</f>
        <v>0</v>
      </c>
      <c r="AN825" s="168">
        <f>IF(A27taxstdlife="n/a","n/a",IF(AN$3&gt;(A27taxstdlife+$E825),((Input!$L$169+Input!$L$135)*$L$7)-SUM($L825:AM825),((Input!$L$169+Input!$L$135)*$L$7)/A27taxstdlife))</f>
        <v>0</v>
      </c>
      <c r="AO825" s="168">
        <f>IF(A27taxstdlife="n/a","n/a",IF(AO$3&gt;(A27taxstdlife+$E825),((Input!$L$169+Input!$L$135)*$L$7)-SUM($L825:AN825),((Input!$L$169+Input!$L$135)*$L$7)/A27taxstdlife))</f>
        <v>0</v>
      </c>
      <c r="AP825" s="168">
        <f>IF(A27taxstdlife="n/a","n/a",IF(AP$3&gt;(A27taxstdlife+$E825),((Input!$L$169+Input!$L$135)*$L$7)-SUM($L825:AO825),((Input!$L$169+Input!$L$135)*$L$7)/A27taxstdlife))</f>
        <v>0</v>
      </c>
      <c r="AQ825" s="168">
        <f>IF(A27taxstdlife="n/a","n/a",IF(AQ$3&gt;(A27taxstdlife+$E825),((Input!$L$169+Input!$L$135)*$L$7)-SUM($L825:AP825),((Input!$L$169+Input!$L$135)*$L$7)/A27taxstdlife))</f>
        <v>0</v>
      </c>
      <c r="AR825" s="168">
        <f>IF(A27taxstdlife="n/a","n/a",IF(AR$3&gt;(A27taxstdlife+$E825),((Input!$L$169+Input!$L$135)*$L$7)-SUM($L825:AQ825),((Input!$L$169+Input!$L$135)*$L$7)/A27taxstdlife))</f>
        <v>0</v>
      </c>
      <c r="AS825" s="168">
        <f>IF(A27taxstdlife="n/a","n/a",IF(AS$3&gt;(A27taxstdlife+$E825),((Input!$L$169+Input!$L$135)*$L$7)-SUM($L825:AR825),((Input!$L$169+Input!$L$135)*$L$7)/A27taxstdlife))</f>
        <v>0</v>
      </c>
      <c r="AT825" s="168">
        <f>IF(A27taxstdlife="n/a","n/a",IF(AT$3&gt;(A27taxstdlife+$E825),((Input!$L$169+Input!$L$135)*$L$7)-SUM($L825:AS825),((Input!$L$169+Input!$L$135)*$L$7)/A27taxstdlife))</f>
        <v>0</v>
      </c>
      <c r="AU825" s="168">
        <f>IF(A27taxstdlife="n/a","n/a",IF(AU$3&gt;(A27taxstdlife+$E825),((Input!$L$169+Input!$L$135)*$L$7)-SUM($L825:AT825),((Input!$L$169+Input!$L$135)*$L$7)/A27taxstdlife))</f>
        <v>0</v>
      </c>
      <c r="AV825" s="168">
        <f>IF(A27taxstdlife="n/a","n/a",IF(AV$3&gt;(A27taxstdlife+$E825),((Input!$L$169+Input!$L$135)*$L$7)-SUM($L825:AU825),((Input!$L$169+Input!$L$135)*$L$7)/A27taxstdlife))</f>
        <v>0</v>
      </c>
      <c r="AW825" s="168">
        <f>IF(A27taxstdlife="n/a","n/a",IF(AW$3&gt;(A27taxstdlife+$E825),((Input!$L$169+Input!$L$135)*$L$7)-SUM($L825:AV825),((Input!$L$169+Input!$L$135)*$L$7)/A27taxstdlife))</f>
        <v>0</v>
      </c>
      <c r="AX825" s="168">
        <f>IF(A27taxstdlife="n/a","n/a",IF(AX$3&gt;(A27taxstdlife+$E825),((Input!$L$169+Input!$L$135)*$L$7)-SUM($L825:AW825),((Input!$L$169+Input!$L$135)*$L$7)/A27taxstdlife))</f>
        <v>0</v>
      </c>
      <c r="AY825" s="168">
        <f>IF(A27taxstdlife="n/a","n/a",IF(AY$3&gt;(A27taxstdlife+$E825),((Input!$L$169+Input!$L$135)*$L$7)-SUM($L825:AX825),((Input!$L$169+Input!$L$135)*$L$7)/A27taxstdlife))</f>
        <v>0</v>
      </c>
      <c r="AZ825" s="168">
        <f>IF(A27taxstdlife="n/a","n/a",IF(AZ$3&gt;(A27taxstdlife+$E825),((Input!$L$169+Input!$L$135)*$L$7)-SUM($L825:AY825),((Input!$L$169+Input!$L$135)*$L$7)/A27taxstdlife))</f>
        <v>0</v>
      </c>
      <c r="BA825" s="168">
        <f>IF(A27taxstdlife="n/a","n/a",IF(BA$3&gt;(A27taxstdlife+$E825),((Input!$L$169+Input!$L$135)*$L$7)-SUM($L825:AZ825),((Input!$L$169+Input!$L$135)*$L$7)/A27taxstdlife))</f>
        <v>0</v>
      </c>
      <c r="BB825" s="168">
        <f>IF(A27taxstdlife="n/a","n/a",IF(BB$3&gt;(A27taxstdlife+$E825),((Input!$L$169+Input!$L$135)*$L$7)-SUM($L825:BA825),((Input!$L$169+Input!$L$135)*$L$7)/A27taxstdlife))</f>
        <v>0</v>
      </c>
      <c r="BC825" s="168">
        <f>IF(A27taxstdlife="n/a","n/a",IF(BC$3&gt;(A27taxstdlife+$E825),((Input!$L$169+Input!$L$135)*$L$7)-SUM($L825:BB825),((Input!$L$169+Input!$L$135)*$L$7)/A27taxstdlife))</f>
        <v>0</v>
      </c>
      <c r="BD825" s="168">
        <f>IF(A27taxstdlife="n/a","n/a",IF(BD$3&gt;(A27taxstdlife+$E825),((Input!$L$169+Input!$L$135)*$L$7)-SUM($L825:BC825),((Input!$L$169+Input!$L$135)*$L$7)/A27taxstdlife))</f>
        <v>0</v>
      </c>
      <c r="BE825" s="168">
        <f>IF(A27taxstdlife="n/a","n/a",IF(BE$3&gt;(A27taxstdlife+$E825),((Input!$L$169+Input!$L$135)*$L$7)-SUM($L825:BD825),((Input!$L$169+Input!$L$135)*$L$7)/A27taxstdlife))</f>
        <v>0</v>
      </c>
      <c r="BF825" s="168">
        <f>IF(A27taxstdlife="n/a","n/a",IF(BF$3&gt;(A27taxstdlife+$E825),((Input!$L$169+Input!$L$135)*$L$7)-SUM($L825:BE825),((Input!$L$169+Input!$L$135)*$L$7)/A27taxstdlife))</f>
        <v>0</v>
      </c>
      <c r="BG825" s="168">
        <f>IF(A27taxstdlife="n/a","n/a",IF(BG$3&gt;(A27taxstdlife+$E825),((Input!$L$169+Input!$L$135)*$L$7)-SUM($L825:BF825),((Input!$L$169+Input!$L$135)*$L$7)/A27taxstdlife))</f>
        <v>0</v>
      </c>
      <c r="BH825" s="168">
        <f>IF(A27taxstdlife="n/a","n/a",IF(BH$3&gt;(A27taxstdlife+$E825),((Input!$L$169+Input!$L$135)*$L$7)-SUM($L825:BG825),((Input!$L$169+Input!$L$135)*$L$7)/A27taxstdlife))</f>
        <v>0</v>
      </c>
      <c r="BI825" s="168">
        <f>IF(A27taxstdlife="n/a","n/a",IF(BI$3&gt;(A27taxstdlife+$E825),((Input!$L$169+Input!$L$135)*$L$7)-SUM($L825:BH825),((Input!$L$169+Input!$L$135)*$L$7)/A27taxstdlife))</f>
        <v>0</v>
      </c>
      <c r="BJ825" s="20"/>
      <c r="BK825" s="20"/>
      <c r="BL825"/>
      <c r="BM825"/>
      <c r="BN825"/>
      <c r="BO825"/>
      <c r="BP825"/>
      <c r="BQ825"/>
      <c r="BR825"/>
      <c r="BS825"/>
      <c r="BT825"/>
      <c r="BU825"/>
      <c r="BV825"/>
      <c r="BW825"/>
      <c r="BX825"/>
      <c r="BY825"/>
      <c r="BZ825"/>
      <c r="CA825"/>
      <c r="CB825"/>
      <c r="CC825"/>
      <c r="CD825"/>
      <c r="CE825"/>
      <c r="CF825"/>
      <c r="CG825"/>
      <c r="CH825"/>
      <c r="CI825"/>
      <c r="CJ825"/>
      <c r="CK825"/>
      <c r="CL825"/>
      <c r="CM825"/>
      <c r="CN825"/>
      <c r="CO825"/>
      <c r="CP825"/>
      <c r="CQ825"/>
      <c r="CR825"/>
      <c r="CS825"/>
      <c r="CT825"/>
      <c r="CU825"/>
      <c r="CV825"/>
      <c r="CW825"/>
      <c r="CX825"/>
      <c r="CY825"/>
      <c r="CZ825"/>
      <c r="DA825"/>
      <c r="DB825"/>
      <c r="DC825"/>
      <c r="DD825"/>
      <c r="DE825"/>
      <c r="DF825"/>
      <c r="DG825"/>
      <c r="DH825"/>
      <c r="DI825"/>
      <c r="DJ825"/>
      <c r="DK825"/>
      <c r="DL825"/>
      <c r="DM825"/>
      <c r="DN825"/>
      <c r="DO825"/>
      <c r="DP825"/>
      <c r="DQ825"/>
      <c r="DR825"/>
      <c r="DS825"/>
      <c r="DT825"/>
      <c r="DU825"/>
      <c r="DV825"/>
      <c r="DW825"/>
      <c r="DX825"/>
      <c r="DY825"/>
      <c r="DZ825"/>
      <c r="EA825"/>
      <c r="EB825"/>
      <c r="EC825"/>
      <c r="ED825"/>
      <c r="EE825"/>
      <c r="EF825"/>
      <c r="EG825"/>
      <c r="EH825"/>
      <c r="EI825"/>
      <c r="EJ825"/>
      <c r="EK825"/>
      <c r="EL825"/>
      <c r="EM825"/>
      <c r="EN825"/>
      <c r="EO825"/>
      <c r="EP825"/>
      <c r="EQ825"/>
      <c r="ER825"/>
      <c r="ES825"/>
      <c r="ET825"/>
      <c r="EU825"/>
      <c r="EV825"/>
      <c r="EW825"/>
      <c r="EX825"/>
      <c r="EY825"/>
      <c r="EZ825"/>
      <c r="FA825"/>
      <c r="FB825"/>
      <c r="FC825"/>
      <c r="FD825"/>
      <c r="FE825"/>
      <c r="FF825"/>
      <c r="FG825"/>
      <c r="FH825"/>
      <c r="FI825"/>
      <c r="FJ825"/>
      <c r="FK825"/>
      <c r="FL825"/>
      <c r="FM825"/>
      <c r="FN825"/>
      <c r="FO825"/>
      <c r="FP825"/>
      <c r="FQ825"/>
      <c r="FR825"/>
      <c r="FS825"/>
      <c r="FT825"/>
      <c r="FU825"/>
      <c r="FV825"/>
      <c r="FW825"/>
      <c r="FX825"/>
      <c r="FY825"/>
      <c r="FZ825"/>
      <c r="GA825"/>
      <c r="GB825"/>
      <c r="GC825"/>
      <c r="GD825"/>
      <c r="GE825"/>
      <c r="GF825"/>
      <c r="GG825"/>
      <c r="GH825"/>
      <c r="GI825"/>
      <c r="GJ825"/>
      <c r="GK825"/>
      <c r="GL825"/>
      <c r="GM825"/>
      <c r="GN825"/>
      <c r="GO825"/>
      <c r="GP825"/>
      <c r="GQ825"/>
      <c r="GR825"/>
      <c r="GS825"/>
      <c r="GT825"/>
      <c r="GU825"/>
      <c r="GV825"/>
      <c r="GW825"/>
      <c r="GX825"/>
      <c r="GY825"/>
      <c r="GZ825"/>
      <c r="HA825"/>
      <c r="HB825"/>
      <c r="HC825"/>
      <c r="HD825"/>
      <c r="HE825"/>
      <c r="HF825"/>
      <c r="HG825"/>
      <c r="HH825"/>
      <c r="HI825"/>
      <c r="HJ825"/>
      <c r="HK825"/>
      <c r="HL825"/>
      <c r="HM825"/>
      <c r="HN825"/>
      <c r="HO825"/>
      <c r="HP825"/>
      <c r="HQ825"/>
      <c r="HR825"/>
      <c r="HS825"/>
      <c r="HT825"/>
      <c r="HU825"/>
      <c r="HV825"/>
      <c r="HW825"/>
      <c r="HX825"/>
      <c r="HY825"/>
      <c r="HZ825"/>
      <c r="IA825"/>
      <c r="IB825"/>
      <c r="IC825"/>
      <c r="ID825"/>
      <c r="IE825"/>
      <c r="IF825"/>
      <c r="IG825"/>
      <c r="IH825"/>
      <c r="II825"/>
      <c r="IJ825"/>
      <c r="IK825"/>
      <c r="IL825"/>
      <c r="IM825"/>
      <c r="IN825"/>
      <c r="IO825"/>
      <c r="IP825"/>
      <c r="IQ825"/>
      <c r="IR825"/>
      <c r="IS825"/>
      <c r="IT825"/>
      <c r="IU825"/>
      <c r="IV825"/>
    </row>
    <row r="826" spans="1:256" s="5" customFormat="1" hidden="1" outlineLevel="2">
      <c r="A826" s="20"/>
      <c r="B826" s="20"/>
      <c r="C826" s="38"/>
      <c r="D826" s="641"/>
      <c r="E826" s="287">
        <v>7</v>
      </c>
      <c r="F826" s="40"/>
      <c r="G826" s="313"/>
      <c r="H826" s="315"/>
      <c r="I826" s="315"/>
      <c r="J826" s="315"/>
      <c r="K826" s="315"/>
      <c r="L826" s="315"/>
      <c r="M826" s="314"/>
      <c r="N826" s="168">
        <f>IF(A27taxstdlife="n/a","n/a",IF(N$3&gt;(A27taxstdlife+$E826),((Input!$M$169+Input!$M$135)*$M$7)-SUM($M826:M826),((Input!$M$169+Input!$M$135)*$M$7)/A27taxstdlife))</f>
        <v>0</v>
      </c>
      <c r="O826" s="168">
        <f>IF(A27taxstdlife="n/a","n/a",IF(O$3&gt;(A27taxstdlife+$E826),((Input!$M$169+Input!$M$135)*$M$7)-SUM($M826:N826),((Input!$M$169+Input!$M$135)*$M$7)/A27taxstdlife))</f>
        <v>0</v>
      </c>
      <c r="P826" s="168">
        <f>IF(A27taxstdlife="n/a","n/a",IF(P$3&gt;(A27taxstdlife+$E826),((Input!$M$169+Input!$M$135)*$M$7)-SUM($M826:O826),((Input!$M$169+Input!$M$135)*$M$7)/A27taxstdlife))</f>
        <v>0</v>
      </c>
      <c r="Q826" s="168">
        <f>IF(A27taxstdlife="n/a","n/a",IF(Q$3&gt;(A27taxstdlife+$E826),((Input!$M$169+Input!$M$135)*$M$7)-SUM($M826:P826),((Input!$M$169+Input!$M$135)*$M$7)/A27taxstdlife))</f>
        <v>0</v>
      </c>
      <c r="R826" s="168">
        <f>IF(A27taxstdlife="n/a","n/a",IF(R$3&gt;(A27taxstdlife+$E826),((Input!$M$169+Input!$M$135)*$M$7)-SUM($M826:Q826),((Input!$M$169+Input!$M$135)*$M$7)/A27taxstdlife))</f>
        <v>0</v>
      </c>
      <c r="S826" s="168">
        <f>IF(A27taxstdlife="n/a","n/a",IF(S$3&gt;(A27taxstdlife+$E826),((Input!$M$169+Input!$M$135)*$M$7)-SUM($M826:R826),((Input!$M$169+Input!$M$135)*$M$7)/A27taxstdlife))</f>
        <v>0</v>
      </c>
      <c r="T826" s="168">
        <f>IF(A27taxstdlife="n/a","n/a",IF(T$3&gt;(A27taxstdlife+$E826),((Input!$M$169+Input!$M$135)*$M$7)-SUM($M826:S826),((Input!$M$169+Input!$M$135)*$M$7)/A27taxstdlife))</f>
        <v>0</v>
      </c>
      <c r="U826" s="168">
        <f>IF(A27taxstdlife="n/a","n/a",IF(U$3&gt;(A27taxstdlife+$E826),((Input!$M$169+Input!$M$135)*$M$7)-SUM($M826:T826),((Input!$M$169+Input!$M$135)*$M$7)/A27taxstdlife))</f>
        <v>0</v>
      </c>
      <c r="V826" s="168">
        <f>IF(A27taxstdlife="n/a","n/a",IF(V$3&gt;(A27taxstdlife+$E826),((Input!$M$169+Input!$M$135)*$M$7)-SUM($M826:U826),((Input!$M$169+Input!$M$135)*$M$7)/A27taxstdlife))</f>
        <v>0</v>
      </c>
      <c r="W826" s="168">
        <f>IF(A27taxstdlife="n/a","n/a",IF(W$3&gt;(A27taxstdlife+$E826),((Input!$M$169+Input!$M$135)*$M$7)-SUM($M826:V826),((Input!$M$169+Input!$M$135)*$M$7)/A27taxstdlife))</f>
        <v>0</v>
      </c>
      <c r="X826" s="168">
        <f>IF(A27taxstdlife="n/a","n/a",IF(X$3&gt;(A27taxstdlife+$E826),((Input!$M$169+Input!$M$135)*$M$7)-SUM($M826:W826),((Input!$M$169+Input!$M$135)*$M$7)/A27taxstdlife))</f>
        <v>0</v>
      </c>
      <c r="Y826" s="168">
        <f>IF(A27taxstdlife="n/a","n/a",IF(Y$3&gt;(A27taxstdlife+$E826),((Input!$M$169+Input!$M$135)*$M$7)-SUM($M826:X826),((Input!$M$169+Input!$M$135)*$M$7)/A27taxstdlife))</f>
        <v>0</v>
      </c>
      <c r="Z826" s="168">
        <f>IF(A27taxstdlife="n/a","n/a",IF(Z$3&gt;(A27taxstdlife+$E826),((Input!$M$169+Input!$M$135)*$M$7)-SUM($M826:Y826),((Input!$M$169+Input!$M$135)*$M$7)/A27taxstdlife))</f>
        <v>0</v>
      </c>
      <c r="AA826" s="168">
        <f>IF(A27taxstdlife="n/a","n/a",IF(AA$3&gt;(A27taxstdlife+$E826),((Input!$M$169+Input!$M$135)*$M$7)-SUM($M826:Z826),((Input!$M$169+Input!$M$135)*$M$7)/A27taxstdlife))</f>
        <v>0</v>
      </c>
      <c r="AB826" s="168">
        <f>IF(A27taxstdlife="n/a","n/a",IF(AB$3&gt;(A27taxstdlife+$E826),((Input!$M$169+Input!$M$135)*$M$7)-SUM($M826:AA826),((Input!$M$169+Input!$M$135)*$M$7)/A27taxstdlife))</f>
        <v>0</v>
      </c>
      <c r="AC826" s="168">
        <f>IF(A27taxstdlife="n/a","n/a",IF(AC$3&gt;(A27taxstdlife+$E826),((Input!$M$169+Input!$M$135)*$M$7)-SUM($M826:AB826),((Input!$M$169+Input!$M$135)*$M$7)/A27taxstdlife))</f>
        <v>0</v>
      </c>
      <c r="AD826" s="168">
        <f>IF(A27taxstdlife="n/a","n/a",IF(AD$3&gt;(A27taxstdlife+$E826),((Input!$M$169+Input!$M$135)*$M$7)-SUM($M826:AC826),((Input!$M$169+Input!$M$135)*$M$7)/A27taxstdlife))</f>
        <v>0</v>
      </c>
      <c r="AE826" s="168">
        <f>IF(A27taxstdlife="n/a","n/a",IF(AE$3&gt;(A27taxstdlife+$E826),((Input!$M$169+Input!$M$135)*$M$7)-SUM($M826:AD826),((Input!$M$169+Input!$M$135)*$M$7)/A27taxstdlife))</f>
        <v>0</v>
      </c>
      <c r="AF826" s="168">
        <f>IF(A27taxstdlife="n/a","n/a",IF(AF$3&gt;(A27taxstdlife+$E826),((Input!$M$169+Input!$M$135)*$M$7)-SUM($M826:AE826),((Input!$M$169+Input!$M$135)*$M$7)/A27taxstdlife))</f>
        <v>0</v>
      </c>
      <c r="AG826" s="168">
        <f>IF(A27taxstdlife="n/a","n/a",IF(AG$3&gt;(A27taxstdlife+$E826),((Input!$M$169+Input!$M$135)*$M$7)-SUM($M826:AF826),((Input!$M$169+Input!$M$135)*$M$7)/A27taxstdlife))</f>
        <v>0</v>
      </c>
      <c r="AH826" s="168">
        <f>IF(A27taxstdlife="n/a","n/a",IF(AH$3&gt;(A27taxstdlife+$E826),((Input!$M$169+Input!$M$135)*$M$7)-SUM($M826:AG826),((Input!$M$169+Input!$M$135)*$M$7)/A27taxstdlife))</f>
        <v>0</v>
      </c>
      <c r="AI826" s="168">
        <f>IF(A27taxstdlife="n/a","n/a",IF(AI$3&gt;(A27taxstdlife+$E826),((Input!$M$169+Input!$M$135)*$M$7)-SUM($M826:AH826),((Input!$M$169+Input!$M$135)*$M$7)/A27taxstdlife))</f>
        <v>0</v>
      </c>
      <c r="AJ826" s="168">
        <f>IF(A27taxstdlife="n/a","n/a",IF(AJ$3&gt;(A27taxstdlife+$E826),((Input!$M$169+Input!$M$135)*$M$7)-SUM($M826:AI826),((Input!$M$169+Input!$M$135)*$M$7)/A27taxstdlife))</f>
        <v>0</v>
      </c>
      <c r="AK826" s="168">
        <f>IF(A27taxstdlife="n/a","n/a",IF(AK$3&gt;(A27taxstdlife+$E826),((Input!$M$169+Input!$M$135)*$M$7)-SUM($M826:AJ826),((Input!$M$169+Input!$M$135)*$M$7)/A27taxstdlife))</f>
        <v>0</v>
      </c>
      <c r="AL826" s="168">
        <f>IF(A27taxstdlife="n/a","n/a",IF(AL$3&gt;(A27taxstdlife+$E826),((Input!$M$169+Input!$M$135)*$M$7)-SUM($M826:AK826),((Input!$M$169+Input!$M$135)*$M$7)/A27taxstdlife))</f>
        <v>0</v>
      </c>
      <c r="AM826" s="168">
        <f>IF(A27taxstdlife="n/a","n/a",IF(AM$3&gt;(A27taxstdlife+$E826),((Input!$M$169+Input!$M$135)*$M$7)-SUM($M826:AL826),((Input!$M$169+Input!$M$135)*$M$7)/A27taxstdlife))</f>
        <v>0</v>
      </c>
      <c r="AN826" s="168">
        <f>IF(A27taxstdlife="n/a","n/a",IF(AN$3&gt;(A27taxstdlife+$E826),((Input!$M$169+Input!$M$135)*$M$7)-SUM($M826:AM826),((Input!$M$169+Input!$M$135)*$M$7)/A27taxstdlife))</f>
        <v>0</v>
      </c>
      <c r="AO826" s="168">
        <f>IF(A27taxstdlife="n/a","n/a",IF(AO$3&gt;(A27taxstdlife+$E826),((Input!$M$169+Input!$M$135)*$M$7)-SUM($M826:AN826),((Input!$M$169+Input!$M$135)*$M$7)/A27taxstdlife))</f>
        <v>0</v>
      </c>
      <c r="AP826" s="168">
        <f>IF(A27taxstdlife="n/a","n/a",IF(AP$3&gt;(A27taxstdlife+$E826),((Input!$M$169+Input!$M$135)*$M$7)-SUM($M826:AO826),((Input!$M$169+Input!$M$135)*$M$7)/A27taxstdlife))</f>
        <v>0</v>
      </c>
      <c r="AQ826" s="168">
        <f>IF(A27taxstdlife="n/a","n/a",IF(AQ$3&gt;(A27taxstdlife+$E826),((Input!$M$169+Input!$M$135)*$M$7)-SUM($M826:AP826),((Input!$M$169+Input!$M$135)*$M$7)/A27taxstdlife))</f>
        <v>0</v>
      </c>
      <c r="AR826" s="168">
        <f>IF(A27taxstdlife="n/a","n/a",IF(AR$3&gt;(A27taxstdlife+$E826),((Input!$M$169+Input!$M$135)*$M$7)-SUM($M826:AQ826),((Input!$M$169+Input!$M$135)*$M$7)/A27taxstdlife))</f>
        <v>0</v>
      </c>
      <c r="AS826" s="168">
        <f>IF(A27taxstdlife="n/a","n/a",IF(AS$3&gt;(A27taxstdlife+$E826),((Input!$M$169+Input!$M$135)*$M$7)-SUM($M826:AR826),((Input!$M$169+Input!$M$135)*$M$7)/A27taxstdlife))</f>
        <v>0</v>
      </c>
      <c r="AT826" s="168">
        <f>IF(A27taxstdlife="n/a","n/a",IF(AT$3&gt;(A27taxstdlife+$E826),((Input!$M$169+Input!$M$135)*$M$7)-SUM($M826:AS826),((Input!$M$169+Input!$M$135)*$M$7)/A27taxstdlife))</f>
        <v>0</v>
      </c>
      <c r="AU826" s="168">
        <f>IF(A27taxstdlife="n/a","n/a",IF(AU$3&gt;(A27taxstdlife+$E826),((Input!$M$169+Input!$M$135)*$M$7)-SUM($M826:AT826),((Input!$M$169+Input!$M$135)*$M$7)/A27taxstdlife))</f>
        <v>0</v>
      </c>
      <c r="AV826" s="168">
        <f>IF(A27taxstdlife="n/a","n/a",IF(AV$3&gt;(A27taxstdlife+$E826),((Input!$M$169+Input!$M$135)*$M$7)-SUM($M826:AU826),((Input!$M$169+Input!$M$135)*$M$7)/A27taxstdlife))</f>
        <v>0</v>
      </c>
      <c r="AW826" s="168">
        <f>IF(A27taxstdlife="n/a","n/a",IF(AW$3&gt;(A27taxstdlife+$E826),((Input!$M$169+Input!$M$135)*$M$7)-SUM($M826:AV826),((Input!$M$169+Input!$M$135)*$M$7)/A27taxstdlife))</f>
        <v>0</v>
      </c>
      <c r="AX826" s="168">
        <f>IF(A27taxstdlife="n/a","n/a",IF(AX$3&gt;(A27taxstdlife+$E826),((Input!$M$169+Input!$M$135)*$M$7)-SUM($M826:AW826),((Input!$M$169+Input!$M$135)*$M$7)/A27taxstdlife))</f>
        <v>0</v>
      </c>
      <c r="AY826" s="168">
        <f>IF(A27taxstdlife="n/a","n/a",IF(AY$3&gt;(A27taxstdlife+$E826),((Input!$M$169+Input!$M$135)*$M$7)-SUM($M826:AX826),((Input!$M$169+Input!$M$135)*$M$7)/A27taxstdlife))</f>
        <v>0</v>
      </c>
      <c r="AZ826" s="168">
        <f>IF(A27taxstdlife="n/a","n/a",IF(AZ$3&gt;(A27taxstdlife+$E826),((Input!$M$169+Input!$M$135)*$M$7)-SUM($M826:AY826),((Input!$M$169+Input!$M$135)*$M$7)/A27taxstdlife))</f>
        <v>0</v>
      </c>
      <c r="BA826" s="168">
        <f>IF(A27taxstdlife="n/a","n/a",IF(BA$3&gt;(A27taxstdlife+$E826),((Input!$M$169+Input!$M$135)*$M$7)-SUM($M826:AZ826),((Input!$M$169+Input!$M$135)*$M$7)/A27taxstdlife))</f>
        <v>0</v>
      </c>
      <c r="BB826" s="168">
        <f>IF(A27taxstdlife="n/a","n/a",IF(BB$3&gt;(A27taxstdlife+$E826),((Input!$M$169+Input!$M$135)*$M$7)-SUM($M826:BA826),((Input!$M$169+Input!$M$135)*$M$7)/A27taxstdlife))</f>
        <v>0</v>
      </c>
      <c r="BC826" s="168">
        <f>IF(A27taxstdlife="n/a","n/a",IF(BC$3&gt;(A27taxstdlife+$E826),((Input!$M$169+Input!$M$135)*$M$7)-SUM($M826:BB826),((Input!$M$169+Input!$M$135)*$M$7)/A27taxstdlife))</f>
        <v>0</v>
      </c>
      <c r="BD826" s="168">
        <f>IF(A27taxstdlife="n/a","n/a",IF(BD$3&gt;(A27taxstdlife+$E826),((Input!$M$169+Input!$M$135)*$M$7)-SUM($M826:BC826),((Input!$M$169+Input!$M$135)*$M$7)/A27taxstdlife))</f>
        <v>0</v>
      </c>
      <c r="BE826" s="168">
        <f>IF(A27taxstdlife="n/a","n/a",IF(BE$3&gt;(A27taxstdlife+$E826),((Input!$M$169+Input!$M$135)*$M$7)-SUM($M826:BD826),((Input!$M$169+Input!$M$135)*$M$7)/A27taxstdlife))</f>
        <v>0</v>
      </c>
      <c r="BF826" s="168">
        <f>IF(A27taxstdlife="n/a","n/a",IF(BF$3&gt;(A27taxstdlife+$E826),((Input!$M$169+Input!$M$135)*$M$7)-SUM($M826:BE826),((Input!$M$169+Input!$M$135)*$M$7)/A27taxstdlife))</f>
        <v>0</v>
      </c>
      <c r="BG826" s="168">
        <f>IF(A27taxstdlife="n/a","n/a",IF(BG$3&gt;(A27taxstdlife+$E826),((Input!$M$169+Input!$M$135)*$M$7)-SUM($M826:BF826),((Input!$M$169+Input!$M$135)*$M$7)/A27taxstdlife))</f>
        <v>0</v>
      </c>
      <c r="BH826" s="168">
        <f>IF(A27taxstdlife="n/a","n/a",IF(BH$3&gt;(A27taxstdlife+$E826),((Input!$M$169+Input!$M$135)*$M$7)-SUM($M826:BG826),((Input!$M$169+Input!$M$135)*$M$7)/A27taxstdlife))</f>
        <v>0</v>
      </c>
      <c r="BI826" s="168">
        <f>IF(A27taxstdlife="n/a","n/a",IF(BI$3&gt;(A27taxstdlife+$E826),((Input!$M$169+Input!$M$135)*$M$7)-SUM($M826:BH826),((Input!$M$169+Input!$M$135)*$M$7)/A27taxstdlife))</f>
        <v>0</v>
      </c>
      <c r="BJ826" s="20"/>
      <c r="BK826" s="20"/>
      <c r="BL826"/>
      <c r="BM826"/>
      <c r="BN826"/>
      <c r="BO826"/>
      <c r="BP826"/>
      <c r="BQ826"/>
      <c r="BR826"/>
      <c r="BS826"/>
      <c r="BT826"/>
      <c r="BU826"/>
      <c r="BV826"/>
      <c r="BW826"/>
      <c r="BX826"/>
      <c r="BY826"/>
      <c r="BZ826"/>
      <c r="CA826"/>
      <c r="CB826"/>
      <c r="CC826"/>
      <c r="CD826"/>
      <c r="CE826"/>
      <c r="CF826"/>
      <c r="CG826"/>
      <c r="CH826"/>
      <c r="CI826"/>
      <c r="CJ826"/>
      <c r="CK826"/>
      <c r="CL826"/>
      <c r="CM826"/>
      <c r="CN826"/>
      <c r="CO826"/>
      <c r="CP826"/>
      <c r="CQ826"/>
      <c r="CR826"/>
      <c r="CS826"/>
      <c r="CT826"/>
      <c r="CU826"/>
      <c r="CV826"/>
      <c r="CW826"/>
      <c r="CX826"/>
      <c r="CY826"/>
      <c r="CZ826"/>
      <c r="DA826"/>
      <c r="DB826"/>
      <c r="DC826"/>
      <c r="DD826"/>
      <c r="DE826"/>
      <c r="DF826"/>
      <c r="DG826"/>
      <c r="DH826"/>
      <c r="DI826"/>
      <c r="DJ826"/>
      <c r="DK826"/>
      <c r="DL826"/>
      <c r="DM826"/>
      <c r="DN826"/>
      <c r="DO826"/>
      <c r="DP826"/>
      <c r="DQ826"/>
      <c r="DR826"/>
      <c r="DS826"/>
      <c r="DT826"/>
      <c r="DU826"/>
      <c r="DV826"/>
      <c r="DW826"/>
      <c r="DX826"/>
      <c r="DY826"/>
      <c r="DZ826"/>
      <c r="EA826"/>
      <c r="EB826"/>
      <c r="EC826"/>
      <c r="ED826"/>
      <c r="EE826"/>
      <c r="EF826"/>
      <c r="EG826"/>
      <c r="EH826"/>
      <c r="EI826"/>
      <c r="EJ826"/>
      <c r="EK826"/>
      <c r="EL826"/>
      <c r="EM826"/>
      <c r="EN826"/>
      <c r="EO826"/>
      <c r="EP826"/>
      <c r="EQ826"/>
      <c r="ER826"/>
      <c r="ES826"/>
      <c r="ET826"/>
      <c r="EU826"/>
      <c r="EV826"/>
      <c r="EW826"/>
      <c r="EX826"/>
      <c r="EY826"/>
      <c r="EZ826"/>
      <c r="FA826"/>
      <c r="FB826"/>
      <c r="FC826"/>
      <c r="FD826"/>
      <c r="FE826"/>
      <c r="FF826"/>
      <c r="FG826"/>
      <c r="FH826"/>
      <c r="FI826"/>
      <c r="FJ826"/>
      <c r="FK826"/>
      <c r="FL826"/>
      <c r="FM826"/>
      <c r="FN826"/>
      <c r="FO826"/>
      <c r="FP826"/>
      <c r="FQ826"/>
      <c r="FR826"/>
      <c r="FS826"/>
      <c r="FT826"/>
      <c r="FU826"/>
      <c r="FV826"/>
      <c r="FW826"/>
      <c r="FX826"/>
      <c r="FY826"/>
      <c r="FZ826"/>
      <c r="GA826"/>
      <c r="GB826"/>
      <c r="GC826"/>
      <c r="GD826"/>
      <c r="GE826"/>
      <c r="GF826"/>
      <c r="GG826"/>
      <c r="GH826"/>
      <c r="GI826"/>
      <c r="GJ826"/>
      <c r="GK826"/>
      <c r="GL826"/>
      <c r="GM826"/>
      <c r="GN826"/>
      <c r="GO826"/>
      <c r="GP826"/>
      <c r="GQ826"/>
      <c r="GR826"/>
      <c r="GS826"/>
      <c r="GT826"/>
      <c r="GU826"/>
      <c r="GV826"/>
      <c r="GW826"/>
      <c r="GX826"/>
      <c r="GY826"/>
      <c r="GZ826"/>
      <c r="HA826"/>
      <c r="HB826"/>
      <c r="HC826"/>
      <c r="HD826"/>
      <c r="HE826"/>
      <c r="HF826"/>
      <c r="HG826"/>
      <c r="HH826"/>
      <c r="HI826"/>
      <c r="HJ826"/>
      <c r="HK826"/>
      <c r="HL826"/>
      <c r="HM826"/>
      <c r="HN826"/>
      <c r="HO826"/>
      <c r="HP826"/>
      <c r="HQ826"/>
      <c r="HR826"/>
      <c r="HS826"/>
      <c r="HT826"/>
      <c r="HU826"/>
      <c r="HV826"/>
      <c r="HW826"/>
      <c r="HX826"/>
      <c r="HY826"/>
      <c r="HZ826"/>
      <c r="IA826"/>
      <c r="IB826"/>
      <c r="IC826"/>
      <c r="ID826"/>
      <c r="IE826"/>
      <c r="IF826"/>
      <c r="IG826"/>
      <c r="IH826"/>
      <c r="II826"/>
      <c r="IJ826"/>
      <c r="IK826"/>
      <c r="IL826"/>
      <c r="IM826"/>
      <c r="IN826"/>
      <c r="IO826"/>
      <c r="IP826"/>
      <c r="IQ826"/>
      <c r="IR826"/>
      <c r="IS826"/>
      <c r="IT826"/>
      <c r="IU826"/>
      <c r="IV826"/>
    </row>
    <row r="827" spans="1:256" s="5" customFormat="1" hidden="1" outlineLevel="2">
      <c r="A827" s="20"/>
      <c r="B827" s="20"/>
      <c r="C827" s="38"/>
      <c r="D827" s="641"/>
      <c r="E827" s="287">
        <v>8</v>
      </c>
      <c r="F827" s="40"/>
      <c r="G827" s="313"/>
      <c r="H827" s="315"/>
      <c r="I827" s="315"/>
      <c r="J827" s="315"/>
      <c r="K827" s="315"/>
      <c r="L827" s="315"/>
      <c r="M827" s="315"/>
      <c r="N827" s="314"/>
      <c r="O827" s="168">
        <f>IF(A27taxstdlife="n/a","n/a",IF(O$3&gt;(A27taxstdlife+$E827),((Input!$N$169+Input!$N$135)*$N$7)-SUM($N827:N827),((Input!$N$169+Input!$N$135)*$N$7)/A27taxstdlife))</f>
        <v>0</v>
      </c>
      <c r="P827" s="168">
        <f>IF(A27taxstdlife="n/a","n/a",IF(P$3&gt;(A27taxstdlife+$E827),((Input!$N$169+Input!$N$135)*$N$7)-SUM($N827:O827),((Input!$N$169+Input!$N$135)*$N$7)/A27taxstdlife))</f>
        <v>0</v>
      </c>
      <c r="Q827" s="168">
        <f>IF(A27taxstdlife="n/a","n/a",IF(Q$3&gt;(A27taxstdlife+$E827),((Input!$N$169+Input!$N$135)*$N$7)-SUM($N827:P827),((Input!$N$169+Input!$N$135)*$N$7)/A27taxstdlife))</f>
        <v>0</v>
      </c>
      <c r="R827" s="168">
        <f>IF(A27taxstdlife="n/a","n/a",IF(R$3&gt;(A27taxstdlife+$E827),((Input!$N$169+Input!$N$135)*$N$7)-SUM($N827:Q827),((Input!$N$169+Input!$N$135)*$N$7)/A27taxstdlife))</f>
        <v>0</v>
      </c>
      <c r="S827" s="168">
        <f>IF(A27taxstdlife="n/a","n/a",IF(S$3&gt;(A27taxstdlife+$E827),((Input!$N$169+Input!$N$135)*$N$7)-SUM($N827:R827),((Input!$N$169+Input!$N$135)*$N$7)/A27taxstdlife))</f>
        <v>0</v>
      </c>
      <c r="T827" s="168">
        <f>IF(A27taxstdlife="n/a","n/a",IF(T$3&gt;(A27taxstdlife+$E827),((Input!$N$169+Input!$N$135)*$N$7)-SUM($N827:S827),((Input!$N$169+Input!$N$135)*$N$7)/A27taxstdlife))</f>
        <v>0</v>
      </c>
      <c r="U827" s="168">
        <f>IF(A27taxstdlife="n/a","n/a",IF(U$3&gt;(A27taxstdlife+$E827),((Input!$N$169+Input!$N$135)*$N$7)-SUM($N827:T827),((Input!$N$169+Input!$N$135)*$N$7)/A27taxstdlife))</f>
        <v>0</v>
      </c>
      <c r="V827" s="168">
        <f>IF(A27taxstdlife="n/a","n/a",IF(V$3&gt;(A27taxstdlife+$E827),((Input!$N$169+Input!$N$135)*$N$7)-SUM($N827:U827),((Input!$N$169+Input!$N$135)*$N$7)/A27taxstdlife))</f>
        <v>0</v>
      </c>
      <c r="W827" s="168">
        <f>IF(A27taxstdlife="n/a","n/a",IF(W$3&gt;(A27taxstdlife+$E827),((Input!$N$169+Input!$N$135)*$N$7)-SUM($N827:V827),((Input!$N$169+Input!$N$135)*$N$7)/A27taxstdlife))</f>
        <v>0</v>
      </c>
      <c r="X827" s="168">
        <f>IF(A27taxstdlife="n/a","n/a",IF(X$3&gt;(A27taxstdlife+$E827),((Input!$N$169+Input!$N$135)*$N$7)-SUM($N827:W827),((Input!$N$169+Input!$N$135)*$N$7)/A27taxstdlife))</f>
        <v>0</v>
      </c>
      <c r="Y827" s="168">
        <f>IF(A27taxstdlife="n/a","n/a",IF(Y$3&gt;(A27taxstdlife+$E827),((Input!$N$169+Input!$N$135)*$N$7)-SUM($N827:X827),((Input!$N$169+Input!$N$135)*$N$7)/A27taxstdlife))</f>
        <v>0</v>
      </c>
      <c r="Z827" s="168">
        <f>IF(A27taxstdlife="n/a","n/a",IF(Z$3&gt;(A27taxstdlife+$E827),((Input!$N$169+Input!$N$135)*$N$7)-SUM($N827:Y827),((Input!$N$169+Input!$N$135)*$N$7)/A27taxstdlife))</f>
        <v>0</v>
      </c>
      <c r="AA827" s="168">
        <f>IF(A27taxstdlife="n/a","n/a",IF(AA$3&gt;(A27taxstdlife+$E827),((Input!$N$169+Input!$N$135)*$N$7)-SUM($N827:Z827),((Input!$N$169+Input!$N$135)*$N$7)/A27taxstdlife))</f>
        <v>0</v>
      </c>
      <c r="AB827" s="168">
        <f>IF(A27taxstdlife="n/a","n/a",IF(AB$3&gt;(A27taxstdlife+$E827),((Input!$N$169+Input!$N$135)*$N$7)-SUM($N827:AA827),((Input!$N$169+Input!$N$135)*$N$7)/A27taxstdlife))</f>
        <v>0</v>
      </c>
      <c r="AC827" s="168">
        <f>IF(A27taxstdlife="n/a","n/a",IF(AC$3&gt;(A27taxstdlife+$E827),((Input!$N$169+Input!$N$135)*$N$7)-SUM($N827:AB827),((Input!$N$169+Input!$N$135)*$N$7)/A27taxstdlife))</f>
        <v>0</v>
      </c>
      <c r="AD827" s="168">
        <f>IF(A27taxstdlife="n/a","n/a",IF(AD$3&gt;(A27taxstdlife+$E827),((Input!$N$169+Input!$N$135)*$N$7)-SUM($N827:AC827),((Input!$N$169+Input!$N$135)*$N$7)/A27taxstdlife))</f>
        <v>0</v>
      </c>
      <c r="AE827" s="168">
        <f>IF(A27taxstdlife="n/a","n/a",IF(AE$3&gt;(A27taxstdlife+$E827),((Input!$N$169+Input!$N$135)*$N$7)-SUM($N827:AD827),((Input!$N$169+Input!$N$135)*$N$7)/A27taxstdlife))</f>
        <v>0</v>
      </c>
      <c r="AF827" s="168">
        <f>IF(A27taxstdlife="n/a","n/a",IF(AF$3&gt;(A27taxstdlife+$E827),((Input!$N$169+Input!$N$135)*$N$7)-SUM($N827:AE827),((Input!$N$169+Input!$N$135)*$N$7)/A27taxstdlife))</f>
        <v>0</v>
      </c>
      <c r="AG827" s="168">
        <f>IF(A27taxstdlife="n/a","n/a",IF(AG$3&gt;(A27taxstdlife+$E827),((Input!$N$169+Input!$N$135)*$N$7)-SUM($N827:AF827),((Input!$N$169+Input!$N$135)*$N$7)/A27taxstdlife))</f>
        <v>0</v>
      </c>
      <c r="AH827" s="168">
        <f>IF(A27taxstdlife="n/a","n/a",IF(AH$3&gt;(A27taxstdlife+$E827),((Input!$N$169+Input!$N$135)*$N$7)-SUM($N827:AG827),((Input!$N$169+Input!$N$135)*$N$7)/A27taxstdlife))</f>
        <v>0</v>
      </c>
      <c r="AI827" s="168">
        <f>IF(A27taxstdlife="n/a","n/a",IF(AI$3&gt;(A27taxstdlife+$E827),((Input!$N$169+Input!$N$135)*$N$7)-SUM($N827:AH827),((Input!$N$169+Input!$N$135)*$N$7)/A27taxstdlife))</f>
        <v>0</v>
      </c>
      <c r="AJ827" s="168">
        <f>IF(A27taxstdlife="n/a","n/a",IF(AJ$3&gt;(A27taxstdlife+$E827),((Input!$N$169+Input!$N$135)*$N$7)-SUM($N827:AI827),((Input!$N$169+Input!$N$135)*$N$7)/A27taxstdlife))</f>
        <v>0</v>
      </c>
      <c r="AK827" s="168">
        <f>IF(A27taxstdlife="n/a","n/a",IF(AK$3&gt;(A27taxstdlife+$E827),((Input!$N$169+Input!$N$135)*$N$7)-SUM($N827:AJ827),((Input!$N$169+Input!$N$135)*$N$7)/A27taxstdlife))</f>
        <v>0</v>
      </c>
      <c r="AL827" s="168">
        <f>IF(A27taxstdlife="n/a","n/a",IF(AL$3&gt;(A27taxstdlife+$E827),((Input!$N$169+Input!$N$135)*$N$7)-SUM($N827:AK827),((Input!$N$169+Input!$N$135)*$N$7)/A27taxstdlife))</f>
        <v>0</v>
      </c>
      <c r="AM827" s="168">
        <f>IF(A27taxstdlife="n/a","n/a",IF(AM$3&gt;(A27taxstdlife+$E827),((Input!$N$169+Input!$N$135)*$N$7)-SUM($N827:AL827),((Input!$N$169+Input!$N$135)*$N$7)/A27taxstdlife))</f>
        <v>0</v>
      </c>
      <c r="AN827" s="168">
        <f>IF(A27taxstdlife="n/a","n/a",IF(AN$3&gt;(A27taxstdlife+$E827),((Input!$N$169+Input!$N$135)*$N$7)-SUM($N827:AM827),((Input!$N$169+Input!$N$135)*$N$7)/A27taxstdlife))</f>
        <v>0</v>
      </c>
      <c r="AO827" s="168">
        <f>IF(A27taxstdlife="n/a","n/a",IF(AO$3&gt;(A27taxstdlife+$E827),((Input!$N$169+Input!$N$135)*$N$7)-SUM($N827:AN827),((Input!$N$169+Input!$N$135)*$N$7)/A27taxstdlife))</f>
        <v>0</v>
      </c>
      <c r="AP827" s="168">
        <f>IF(A27taxstdlife="n/a","n/a",IF(AP$3&gt;(A27taxstdlife+$E827),((Input!$N$169+Input!$N$135)*$N$7)-SUM($N827:AO827),((Input!$N$169+Input!$N$135)*$N$7)/A27taxstdlife))</f>
        <v>0</v>
      </c>
      <c r="AQ827" s="168">
        <f>IF(A27taxstdlife="n/a","n/a",IF(AQ$3&gt;(A27taxstdlife+$E827),((Input!$N$169+Input!$N$135)*$N$7)-SUM($N827:AP827),((Input!$N$169+Input!$N$135)*$N$7)/A27taxstdlife))</f>
        <v>0</v>
      </c>
      <c r="AR827" s="168">
        <f>IF(A27taxstdlife="n/a","n/a",IF(AR$3&gt;(A27taxstdlife+$E827),((Input!$N$169+Input!$N$135)*$N$7)-SUM($N827:AQ827),((Input!$N$169+Input!$N$135)*$N$7)/A27taxstdlife))</f>
        <v>0</v>
      </c>
      <c r="AS827" s="168">
        <f>IF(A27taxstdlife="n/a","n/a",IF(AS$3&gt;(A27taxstdlife+$E827),((Input!$N$169+Input!$N$135)*$N$7)-SUM($N827:AR827),((Input!$N$169+Input!$N$135)*$N$7)/A27taxstdlife))</f>
        <v>0</v>
      </c>
      <c r="AT827" s="168">
        <f>IF(A27taxstdlife="n/a","n/a",IF(AT$3&gt;(A27taxstdlife+$E827),((Input!$N$169+Input!$N$135)*$N$7)-SUM($N827:AS827),((Input!$N$169+Input!$N$135)*$N$7)/A27taxstdlife))</f>
        <v>0</v>
      </c>
      <c r="AU827" s="168">
        <f>IF(A27taxstdlife="n/a","n/a",IF(AU$3&gt;(A27taxstdlife+$E827),((Input!$N$169+Input!$N$135)*$N$7)-SUM($N827:AT827),((Input!$N$169+Input!$N$135)*$N$7)/A27taxstdlife))</f>
        <v>0</v>
      </c>
      <c r="AV827" s="168">
        <f>IF(A27taxstdlife="n/a","n/a",IF(AV$3&gt;(A27taxstdlife+$E827),((Input!$N$169+Input!$N$135)*$N$7)-SUM($N827:AU827),((Input!$N$169+Input!$N$135)*$N$7)/A27taxstdlife))</f>
        <v>0</v>
      </c>
      <c r="AW827" s="168">
        <f>IF(A27taxstdlife="n/a","n/a",IF(AW$3&gt;(A27taxstdlife+$E827),((Input!$N$169+Input!$N$135)*$N$7)-SUM($N827:AV827),((Input!$N$169+Input!$N$135)*$N$7)/A27taxstdlife))</f>
        <v>0</v>
      </c>
      <c r="AX827" s="168">
        <f>IF(A27taxstdlife="n/a","n/a",IF(AX$3&gt;(A27taxstdlife+$E827),((Input!$N$169+Input!$N$135)*$N$7)-SUM($N827:AW827),((Input!$N$169+Input!$N$135)*$N$7)/A27taxstdlife))</f>
        <v>0</v>
      </c>
      <c r="AY827" s="168">
        <f>IF(A27taxstdlife="n/a","n/a",IF(AY$3&gt;(A27taxstdlife+$E827),((Input!$N$169+Input!$N$135)*$N$7)-SUM($N827:AX827),((Input!$N$169+Input!$N$135)*$N$7)/A27taxstdlife))</f>
        <v>0</v>
      </c>
      <c r="AZ827" s="168">
        <f>IF(A27taxstdlife="n/a","n/a",IF(AZ$3&gt;(A27taxstdlife+$E827),((Input!$N$169+Input!$N$135)*$N$7)-SUM($N827:AY827),((Input!$N$169+Input!$N$135)*$N$7)/A27taxstdlife))</f>
        <v>0</v>
      </c>
      <c r="BA827" s="168">
        <f>IF(A27taxstdlife="n/a","n/a",IF(BA$3&gt;(A27taxstdlife+$E827),((Input!$N$169+Input!$N$135)*$N$7)-SUM($N827:AZ827),((Input!$N$169+Input!$N$135)*$N$7)/A27taxstdlife))</f>
        <v>0</v>
      </c>
      <c r="BB827" s="168">
        <f>IF(A27taxstdlife="n/a","n/a",IF(BB$3&gt;(A27taxstdlife+$E827),((Input!$N$169+Input!$N$135)*$N$7)-SUM($N827:BA827),((Input!$N$169+Input!$N$135)*$N$7)/A27taxstdlife))</f>
        <v>0</v>
      </c>
      <c r="BC827" s="168">
        <f>IF(A27taxstdlife="n/a","n/a",IF(BC$3&gt;(A27taxstdlife+$E827),((Input!$N$169+Input!$N$135)*$N$7)-SUM($N827:BB827),((Input!$N$169+Input!$N$135)*$N$7)/A27taxstdlife))</f>
        <v>0</v>
      </c>
      <c r="BD827" s="168">
        <f>IF(A27taxstdlife="n/a","n/a",IF(BD$3&gt;(A27taxstdlife+$E827),((Input!$N$169+Input!$N$135)*$N$7)-SUM($N827:BC827),((Input!$N$169+Input!$N$135)*$N$7)/A27taxstdlife))</f>
        <v>0</v>
      </c>
      <c r="BE827" s="168">
        <f>IF(A27taxstdlife="n/a","n/a",IF(BE$3&gt;(A27taxstdlife+$E827),((Input!$N$169+Input!$N$135)*$N$7)-SUM($N827:BD827),((Input!$N$169+Input!$N$135)*$N$7)/A27taxstdlife))</f>
        <v>0</v>
      </c>
      <c r="BF827" s="168">
        <f>IF(A27taxstdlife="n/a","n/a",IF(BF$3&gt;(A27taxstdlife+$E827),((Input!$N$169+Input!$N$135)*$N$7)-SUM($N827:BE827),((Input!$N$169+Input!$N$135)*$N$7)/A27taxstdlife))</f>
        <v>0</v>
      </c>
      <c r="BG827" s="168">
        <f>IF(A27taxstdlife="n/a","n/a",IF(BG$3&gt;(A27taxstdlife+$E827),((Input!$N$169+Input!$N$135)*$N$7)-SUM($N827:BF827),((Input!$N$169+Input!$N$135)*$N$7)/A27taxstdlife))</f>
        <v>0</v>
      </c>
      <c r="BH827" s="168">
        <f>IF(A27taxstdlife="n/a","n/a",IF(BH$3&gt;(A27taxstdlife+$E827),((Input!$N$169+Input!$N$135)*$N$7)-SUM($N827:BG827),((Input!$N$169+Input!$N$135)*$N$7)/A27taxstdlife))</f>
        <v>0</v>
      </c>
      <c r="BI827" s="168">
        <f>IF(A27taxstdlife="n/a","n/a",IF(BI$3&gt;(A27taxstdlife+$E827),((Input!$N$169+Input!$N$135)*$N$7)-SUM($N827:BH827),((Input!$N$169+Input!$N$135)*$N$7)/A27taxstdlife))</f>
        <v>0</v>
      </c>
      <c r="BJ827" s="20"/>
      <c r="BK827" s="20"/>
      <c r="BL827"/>
      <c r="BM827"/>
      <c r="BN827"/>
      <c r="BO827"/>
      <c r="BP827"/>
      <c r="BQ827"/>
      <c r="BR827"/>
      <c r="BS827"/>
      <c r="BT827"/>
      <c r="BU827"/>
      <c r="BV827"/>
      <c r="BW827"/>
      <c r="BX827"/>
      <c r="BY827"/>
      <c r="BZ827"/>
      <c r="CA827"/>
      <c r="CB827"/>
      <c r="CC827"/>
      <c r="CD827"/>
      <c r="CE827"/>
      <c r="CF827"/>
      <c r="CG827"/>
      <c r="CH827"/>
      <c r="CI827"/>
      <c r="CJ827"/>
      <c r="CK827"/>
      <c r="CL827"/>
      <c r="CM827"/>
      <c r="CN827"/>
      <c r="CO827"/>
      <c r="CP827"/>
      <c r="CQ827"/>
      <c r="CR827"/>
      <c r="CS827"/>
      <c r="CT827"/>
      <c r="CU827"/>
      <c r="CV827"/>
      <c r="CW827"/>
      <c r="CX827"/>
      <c r="CY827"/>
      <c r="CZ827"/>
      <c r="DA827"/>
      <c r="DB827"/>
      <c r="DC827"/>
      <c r="DD827"/>
      <c r="DE827"/>
      <c r="DF827"/>
      <c r="DG827"/>
      <c r="DH827"/>
      <c r="DI827"/>
      <c r="DJ827"/>
      <c r="DK827"/>
      <c r="DL827"/>
      <c r="DM827"/>
      <c r="DN827"/>
      <c r="DO827"/>
      <c r="DP827"/>
      <c r="DQ827"/>
      <c r="DR827"/>
      <c r="DS827"/>
      <c r="DT827"/>
      <c r="DU827"/>
      <c r="DV827"/>
      <c r="DW827"/>
      <c r="DX827"/>
      <c r="DY827"/>
      <c r="DZ827"/>
      <c r="EA827"/>
      <c r="EB827"/>
      <c r="EC827"/>
      <c r="ED827"/>
      <c r="EE827"/>
      <c r="EF827"/>
      <c r="EG827"/>
      <c r="EH827"/>
      <c r="EI827"/>
      <c r="EJ827"/>
      <c r="EK827"/>
      <c r="EL827"/>
      <c r="EM827"/>
      <c r="EN827"/>
      <c r="EO827"/>
      <c r="EP827"/>
      <c r="EQ827"/>
      <c r="ER827"/>
      <c r="ES827"/>
      <c r="ET827"/>
      <c r="EU827"/>
      <c r="EV827"/>
      <c r="EW827"/>
      <c r="EX827"/>
      <c r="EY827"/>
      <c r="EZ827"/>
      <c r="FA827"/>
      <c r="FB827"/>
      <c r="FC827"/>
      <c r="FD827"/>
      <c r="FE827"/>
      <c r="FF827"/>
      <c r="FG827"/>
      <c r="FH827"/>
      <c r="FI827"/>
      <c r="FJ827"/>
      <c r="FK827"/>
      <c r="FL827"/>
      <c r="FM827"/>
      <c r="FN827"/>
      <c r="FO827"/>
      <c r="FP827"/>
      <c r="FQ827"/>
      <c r="FR827"/>
      <c r="FS827"/>
      <c r="FT827"/>
      <c r="FU827"/>
      <c r="FV827"/>
      <c r="FW827"/>
      <c r="FX827"/>
      <c r="FY827"/>
      <c r="FZ827"/>
      <c r="GA827"/>
      <c r="GB827"/>
      <c r="GC827"/>
      <c r="GD827"/>
      <c r="GE827"/>
      <c r="GF827"/>
      <c r="GG827"/>
      <c r="GH827"/>
      <c r="GI827"/>
      <c r="GJ827"/>
      <c r="GK827"/>
      <c r="GL827"/>
      <c r="GM827"/>
      <c r="GN827"/>
      <c r="GO827"/>
      <c r="GP827"/>
      <c r="GQ827"/>
      <c r="GR827"/>
      <c r="GS827"/>
      <c r="GT827"/>
      <c r="GU827"/>
      <c r="GV827"/>
      <c r="GW827"/>
      <c r="GX827"/>
      <c r="GY827"/>
      <c r="GZ827"/>
      <c r="HA827"/>
      <c r="HB827"/>
      <c r="HC827"/>
      <c r="HD827"/>
      <c r="HE827"/>
      <c r="HF827"/>
      <c r="HG827"/>
      <c r="HH827"/>
      <c r="HI827"/>
      <c r="HJ827"/>
      <c r="HK827"/>
      <c r="HL827"/>
      <c r="HM827"/>
      <c r="HN827"/>
      <c r="HO827"/>
      <c r="HP827"/>
      <c r="HQ827"/>
      <c r="HR827"/>
      <c r="HS827"/>
      <c r="HT827"/>
      <c r="HU827"/>
      <c r="HV827"/>
      <c r="HW827"/>
      <c r="HX827"/>
      <c r="HY827"/>
      <c r="HZ827"/>
      <c r="IA827"/>
      <c r="IB827"/>
      <c r="IC827"/>
      <c r="ID827"/>
      <c r="IE827"/>
      <c r="IF827"/>
      <c r="IG827"/>
      <c r="IH827"/>
      <c r="II827"/>
      <c r="IJ827"/>
      <c r="IK827"/>
      <c r="IL827"/>
      <c r="IM827"/>
      <c r="IN827"/>
      <c r="IO827"/>
      <c r="IP827"/>
      <c r="IQ827"/>
      <c r="IR827"/>
      <c r="IS827"/>
      <c r="IT827"/>
      <c r="IU827"/>
      <c r="IV827"/>
    </row>
    <row r="828" spans="1:256" s="5" customFormat="1" hidden="1" outlineLevel="2">
      <c r="A828" s="20"/>
      <c r="B828" s="20"/>
      <c r="C828" s="38"/>
      <c r="D828" s="641"/>
      <c r="E828" s="287">
        <v>9</v>
      </c>
      <c r="F828" s="40"/>
      <c r="G828" s="313"/>
      <c r="H828" s="315"/>
      <c r="I828" s="315"/>
      <c r="J828" s="315"/>
      <c r="K828" s="315"/>
      <c r="L828" s="315"/>
      <c r="M828" s="315"/>
      <c r="N828" s="315"/>
      <c r="O828" s="314"/>
      <c r="P828" s="168">
        <f>IF(A27taxstdlife="n/a","n/a",IF(P$3&gt;(A27taxstdlife+$E828),((Input!$O$169+Input!$O$135)*$O$7)-SUM($O828:O828),((Input!$O$169+Input!$O$135)*$O$7)/A27taxstdlife))</f>
        <v>0</v>
      </c>
      <c r="Q828" s="168">
        <f>IF(A27taxstdlife="n/a","n/a",IF(Q$3&gt;(A27taxstdlife+$E828),((Input!$O$169+Input!$O$135)*$O$7)-SUM($O828:P828),((Input!$O$169+Input!$O$135)*$O$7)/A27taxstdlife))</f>
        <v>0</v>
      </c>
      <c r="R828" s="168">
        <f>IF(A27taxstdlife="n/a","n/a",IF(R$3&gt;(A27taxstdlife+$E828),((Input!$O$169+Input!$O$135)*$O$7)-SUM($O828:Q828),((Input!$O$169+Input!$O$135)*$O$7)/A27taxstdlife))</f>
        <v>0</v>
      </c>
      <c r="S828" s="168">
        <f>IF(A27taxstdlife="n/a","n/a",IF(S$3&gt;(A27taxstdlife+$E828),((Input!$O$169+Input!$O$135)*$O$7)-SUM($O828:R828),((Input!$O$169+Input!$O$135)*$O$7)/A27taxstdlife))</f>
        <v>0</v>
      </c>
      <c r="T828" s="168">
        <f>IF(A27taxstdlife="n/a","n/a",IF(T$3&gt;(A27taxstdlife+$E828),((Input!$O$169+Input!$O$135)*$O$7)-SUM($O828:S828),((Input!$O$169+Input!$O$135)*$O$7)/A27taxstdlife))</f>
        <v>0</v>
      </c>
      <c r="U828" s="168">
        <f>IF(A27taxstdlife="n/a","n/a",IF(U$3&gt;(A27taxstdlife+$E828),((Input!$O$169+Input!$O$135)*$O$7)-SUM($O828:T828),((Input!$O$169+Input!$O$135)*$O$7)/A27taxstdlife))</f>
        <v>0</v>
      </c>
      <c r="V828" s="168">
        <f>IF(A27taxstdlife="n/a","n/a",IF(V$3&gt;(A27taxstdlife+$E828),((Input!$O$169+Input!$O$135)*$O$7)-SUM($O828:U828),((Input!$O$169+Input!$O$135)*$O$7)/A27taxstdlife))</f>
        <v>0</v>
      </c>
      <c r="W828" s="168">
        <f>IF(A27taxstdlife="n/a","n/a",IF(W$3&gt;(A27taxstdlife+$E828),((Input!$O$169+Input!$O$135)*$O$7)-SUM($O828:V828),((Input!$O$169+Input!$O$135)*$O$7)/A27taxstdlife))</f>
        <v>0</v>
      </c>
      <c r="X828" s="168">
        <f>IF(A27taxstdlife="n/a","n/a",IF(X$3&gt;(A27taxstdlife+$E828),((Input!$O$169+Input!$O$135)*$O$7)-SUM($O828:W828),((Input!$O$169+Input!$O$135)*$O$7)/A27taxstdlife))</f>
        <v>0</v>
      </c>
      <c r="Y828" s="168">
        <f>IF(A27taxstdlife="n/a","n/a",IF(Y$3&gt;(A27taxstdlife+$E828),((Input!$O$169+Input!$O$135)*$O$7)-SUM($O828:X828),((Input!$O$169+Input!$O$135)*$O$7)/A27taxstdlife))</f>
        <v>0</v>
      </c>
      <c r="Z828" s="168">
        <f>IF(A27taxstdlife="n/a","n/a",IF(Z$3&gt;(A27taxstdlife+$E828),((Input!$O$169+Input!$O$135)*$O$7)-SUM($O828:Y828),((Input!$O$169+Input!$O$135)*$O$7)/A27taxstdlife))</f>
        <v>0</v>
      </c>
      <c r="AA828" s="168">
        <f>IF(A27taxstdlife="n/a","n/a",IF(AA$3&gt;(A27taxstdlife+$E828),((Input!$O$169+Input!$O$135)*$O$7)-SUM($O828:Z828),((Input!$O$169+Input!$O$135)*$O$7)/A27taxstdlife))</f>
        <v>0</v>
      </c>
      <c r="AB828" s="168">
        <f>IF(A27taxstdlife="n/a","n/a",IF(AB$3&gt;(A27taxstdlife+$E828),((Input!$O$169+Input!$O$135)*$O$7)-SUM($O828:AA828),((Input!$O$169+Input!$O$135)*$O$7)/A27taxstdlife))</f>
        <v>0</v>
      </c>
      <c r="AC828" s="168">
        <f>IF(A27taxstdlife="n/a","n/a",IF(AC$3&gt;(A27taxstdlife+$E828),((Input!$O$169+Input!$O$135)*$O$7)-SUM($O828:AB828),((Input!$O$169+Input!$O$135)*$O$7)/A27taxstdlife))</f>
        <v>0</v>
      </c>
      <c r="AD828" s="168">
        <f>IF(A27taxstdlife="n/a","n/a",IF(AD$3&gt;(A27taxstdlife+$E828),((Input!$O$169+Input!$O$135)*$O$7)-SUM($O828:AC828),((Input!$O$169+Input!$O$135)*$O$7)/A27taxstdlife))</f>
        <v>0</v>
      </c>
      <c r="AE828" s="168">
        <f>IF(A27taxstdlife="n/a","n/a",IF(AE$3&gt;(A27taxstdlife+$E828),((Input!$O$169+Input!$O$135)*$O$7)-SUM($O828:AD828),((Input!$O$169+Input!$O$135)*$O$7)/A27taxstdlife))</f>
        <v>0</v>
      </c>
      <c r="AF828" s="168">
        <f>IF(A27taxstdlife="n/a","n/a",IF(AF$3&gt;(A27taxstdlife+$E828),((Input!$O$169+Input!$O$135)*$O$7)-SUM($O828:AE828),((Input!$O$169+Input!$O$135)*$O$7)/A27taxstdlife))</f>
        <v>0</v>
      </c>
      <c r="AG828" s="168">
        <f>IF(A27taxstdlife="n/a","n/a",IF(AG$3&gt;(A27taxstdlife+$E828),((Input!$O$169+Input!$O$135)*$O$7)-SUM($O828:AF828),((Input!$O$169+Input!$O$135)*$O$7)/A27taxstdlife))</f>
        <v>0</v>
      </c>
      <c r="AH828" s="168">
        <f>IF(A27taxstdlife="n/a","n/a",IF(AH$3&gt;(A27taxstdlife+$E828),((Input!$O$169+Input!$O$135)*$O$7)-SUM($O828:AG828),((Input!$O$169+Input!$O$135)*$O$7)/A27taxstdlife))</f>
        <v>0</v>
      </c>
      <c r="AI828" s="168">
        <f>IF(A27taxstdlife="n/a","n/a",IF(AI$3&gt;(A27taxstdlife+$E828),((Input!$O$169+Input!$O$135)*$O$7)-SUM($O828:AH828),((Input!$O$169+Input!$O$135)*$O$7)/A27taxstdlife))</f>
        <v>0</v>
      </c>
      <c r="AJ828" s="168">
        <f>IF(A27taxstdlife="n/a","n/a",IF(AJ$3&gt;(A27taxstdlife+$E828),((Input!$O$169+Input!$O$135)*$O$7)-SUM($O828:AI828),((Input!$O$169+Input!$O$135)*$O$7)/A27taxstdlife))</f>
        <v>0</v>
      </c>
      <c r="AK828" s="168">
        <f>IF(A27taxstdlife="n/a","n/a",IF(AK$3&gt;(A27taxstdlife+$E828),((Input!$O$169+Input!$O$135)*$O$7)-SUM($O828:AJ828),((Input!$O$169+Input!$O$135)*$O$7)/A27taxstdlife))</f>
        <v>0</v>
      </c>
      <c r="AL828" s="168">
        <f>IF(A27taxstdlife="n/a","n/a",IF(AL$3&gt;(A27taxstdlife+$E828),((Input!$O$169+Input!$O$135)*$O$7)-SUM($O828:AK828),((Input!$O$169+Input!$O$135)*$O$7)/A27taxstdlife))</f>
        <v>0</v>
      </c>
      <c r="AM828" s="168">
        <f>IF(A27taxstdlife="n/a","n/a",IF(AM$3&gt;(A27taxstdlife+$E828),((Input!$O$169+Input!$O$135)*$O$7)-SUM($O828:AL828),((Input!$O$169+Input!$O$135)*$O$7)/A27taxstdlife))</f>
        <v>0</v>
      </c>
      <c r="AN828" s="168">
        <f>IF(A27taxstdlife="n/a","n/a",IF(AN$3&gt;(A27taxstdlife+$E828),((Input!$O$169+Input!$O$135)*$O$7)-SUM($O828:AM828),((Input!$O$169+Input!$O$135)*$O$7)/A27taxstdlife))</f>
        <v>0</v>
      </c>
      <c r="AO828" s="168">
        <f>IF(A27taxstdlife="n/a","n/a",IF(AO$3&gt;(A27taxstdlife+$E828),((Input!$O$169+Input!$O$135)*$O$7)-SUM($O828:AN828),((Input!$O$169+Input!$O$135)*$O$7)/A27taxstdlife))</f>
        <v>0</v>
      </c>
      <c r="AP828" s="168">
        <f>IF(A27taxstdlife="n/a","n/a",IF(AP$3&gt;(A27taxstdlife+$E828),((Input!$O$169+Input!$O$135)*$O$7)-SUM($O828:AO828),((Input!$O$169+Input!$O$135)*$O$7)/A27taxstdlife))</f>
        <v>0</v>
      </c>
      <c r="AQ828" s="168">
        <f>IF(A27taxstdlife="n/a","n/a",IF(AQ$3&gt;(A27taxstdlife+$E828),((Input!$O$169+Input!$O$135)*$O$7)-SUM($O828:AP828),((Input!$O$169+Input!$O$135)*$O$7)/A27taxstdlife))</f>
        <v>0</v>
      </c>
      <c r="AR828" s="168">
        <f>IF(A27taxstdlife="n/a","n/a",IF(AR$3&gt;(A27taxstdlife+$E828),((Input!$O$169+Input!$O$135)*$O$7)-SUM($O828:AQ828),((Input!$O$169+Input!$O$135)*$O$7)/A27taxstdlife))</f>
        <v>0</v>
      </c>
      <c r="AS828" s="168">
        <f>IF(A27taxstdlife="n/a","n/a",IF(AS$3&gt;(A27taxstdlife+$E828),((Input!$O$169+Input!$O$135)*$O$7)-SUM($O828:AR828),((Input!$O$169+Input!$O$135)*$O$7)/A27taxstdlife))</f>
        <v>0</v>
      </c>
      <c r="AT828" s="168">
        <f>IF(A27taxstdlife="n/a","n/a",IF(AT$3&gt;(A27taxstdlife+$E828),((Input!$O$169+Input!$O$135)*$O$7)-SUM($O828:AS828),((Input!$O$169+Input!$O$135)*$O$7)/A27taxstdlife))</f>
        <v>0</v>
      </c>
      <c r="AU828" s="168">
        <f>IF(A27taxstdlife="n/a","n/a",IF(AU$3&gt;(A27taxstdlife+$E828),((Input!$O$169+Input!$O$135)*$O$7)-SUM($O828:AT828),((Input!$O$169+Input!$O$135)*$O$7)/A27taxstdlife))</f>
        <v>0</v>
      </c>
      <c r="AV828" s="168">
        <f>IF(A27taxstdlife="n/a","n/a",IF(AV$3&gt;(A27taxstdlife+$E828),((Input!$O$169+Input!$O$135)*$O$7)-SUM($O828:AU828),((Input!$O$169+Input!$O$135)*$O$7)/A27taxstdlife))</f>
        <v>0</v>
      </c>
      <c r="AW828" s="168">
        <f>IF(A27taxstdlife="n/a","n/a",IF(AW$3&gt;(A27taxstdlife+$E828),((Input!$O$169+Input!$O$135)*$O$7)-SUM($O828:AV828),((Input!$O$169+Input!$O$135)*$O$7)/A27taxstdlife))</f>
        <v>0</v>
      </c>
      <c r="AX828" s="168">
        <f>IF(A27taxstdlife="n/a","n/a",IF(AX$3&gt;(A27taxstdlife+$E828),((Input!$O$169+Input!$O$135)*$O$7)-SUM($O828:AW828),((Input!$O$169+Input!$O$135)*$O$7)/A27taxstdlife))</f>
        <v>0</v>
      </c>
      <c r="AY828" s="168">
        <f>IF(A27taxstdlife="n/a","n/a",IF(AY$3&gt;(A27taxstdlife+$E828),((Input!$O$169+Input!$O$135)*$O$7)-SUM($O828:AX828),((Input!$O$169+Input!$O$135)*$O$7)/A27taxstdlife))</f>
        <v>0</v>
      </c>
      <c r="AZ828" s="168">
        <f>IF(A27taxstdlife="n/a","n/a",IF(AZ$3&gt;(A27taxstdlife+$E828),((Input!$O$169+Input!$O$135)*$O$7)-SUM($O828:AY828),((Input!$O$169+Input!$O$135)*$O$7)/A27taxstdlife))</f>
        <v>0</v>
      </c>
      <c r="BA828" s="168">
        <f>IF(A27taxstdlife="n/a","n/a",IF(BA$3&gt;(A27taxstdlife+$E828),((Input!$O$169+Input!$O$135)*$O$7)-SUM($O828:AZ828),((Input!$O$169+Input!$O$135)*$O$7)/A27taxstdlife))</f>
        <v>0</v>
      </c>
      <c r="BB828" s="168">
        <f>IF(A27taxstdlife="n/a","n/a",IF(BB$3&gt;(A27taxstdlife+$E828),((Input!$O$169+Input!$O$135)*$O$7)-SUM($O828:BA828),((Input!$O$169+Input!$O$135)*$O$7)/A27taxstdlife))</f>
        <v>0</v>
      </c>
      <c r="BC828" s="168">
        <f>IF(A27taxstdlife="n/a","n/a",IF(BC$3&gt;(A27taxstdlife+$E828),((Input!$O$169+Input!$O$135)*$O$7)-SUM($O828:BB828),((Input!$O$169+Input!$O$135)*$O$7)/A27taxstdlife))</f>
        <v>0</v>
      </c>
      <c r="BD828" s="168">
        <f>IF(A27taxstdlife="n/a","n/a",IF(BD$3&gt;(A27taxstdlife+$E828),((Input!$O$169+Input!$O$135)*$O$7)-SUM($O828:BC828),((Input!$O$169+Input!$O$135)*$O$7)/A27taxstdlife))</f>
        <v>0</v>
      </c>
      <c r="BE828" s="168">
        <f>IF(A27taxstdlife="n/a","n/a",IF(BE$3&gt;(A27taxstdlife+$E828),((Input!$O$169+Input!$O$135)*$O$7)-SUM($O828:BD828),((Input!$O$169+Input!$O$135)*$O$7)/A27taxstdlife))</f>
        <v>0</v>
      </c>
      <c r="BF828" s="168">
        <f>IF(A27taxstdlife="n/a","n/a",IF(BF$3&gt;(A27taxstdlife+$E828),((Input!$O$169+Input!$O$135)*$O$7)-SUM($O828:BE828),((Input!$O$169+Input!$O$135)*$O$7)/A27taxstdlife))</f>
        <v>0</v>
      </c>
      <c r="BG828" s="168">
        <f>IF(A27taxstdlife="n/a","n/a",IF(BG$3&gt;(A27taxstdlife+$E828),((Input!$O$169+Input!$O$135)*$O$7)-SUM($O828:BF828),((Input!$O$169+Input!$O$135)*$O$7)/A27taxstdlife))</f>
        <v>0</v>
      </c>
      <c r="BH828" s="168">
        <f>IF(A27taxstdlife="n/a","n/a",IF(BH$3&gt;(A27taxstdlife+$E828),((Input!$O$169+Input!$O$135)*$O$7)-SUM($O828:BG828),((Input!$O$169+Input!$O$135)*$O$7)/A27taxstdlife))</f>
        <v>0</v>
      </c>
      <c r="BI828" s="168">
        <f>IF(A27taxstdlife="n/a","n/a",IF(BI$3&gt;(A27taxstdlife+$E828),((Input!$O$169+Input!$O$135)*$O$7)-SUM($O828:BH828),((Input!$O$169+Input!$O$135)*$O$7)/A27taxstdlife))</f>
        <v>0</v>
      </c>
      <c r="BJ828" s="20"/>
      <c r="BK828" s="20"/>
      <c r="BL828"/>
      <c r="BM828"/>
      <c r="BN828"/>
      <c r="BO828"/>
      <c r="BP828"/>
      <c r="BQ828"/>
      <c r="BR828"/>
      <c r="BS828"/>
      <c r="BT828"/>
      <c r="BU828"/>
      <c r="BV828"/>
      <c r="BW828"/>
      <c r="BX828"/>
      <c r="BY828"/>
      <c r="BZ828"/>
      <c r="CA828"/>
      <c r="CB828"/>
      <c r="CC828"/>
      <c r="CD828"/>
      <c r="CE828"/>
      <c r="CF828"/>
      <c r="CG828"/>
      <c r="CH828"/>
      <c r="CI828"/>
      <c r="CJ828"/>
      <c r="CK828"/>
      <c r="CL828"/>
      <c r="CM828"/>
      <c r="CN828"/>
      <c r="CO828"/>
      <c r="CP828"/>
      <c r="CQ828"/>
      <c r="CR828"/>
      <c r="CS828"/>
      <c r="CT828"/>
      <c r="CU828"/>
      <c r="CV828"/>
      <c r="CW828"/>
      <c r="CX828"/>
      <c r="CY828"/>
      <c r="CZ828"/>
      <c r="DA828"/>
      <c r="DB828"/>
      <c r="DC828"/>
      <c r="DD828"/>
      <c r="DE828"/>
      <c r="DF828"/>
      <c r="DG828"/>
      <c r="DH828"/>
      <c r="DI828"/>
      <c r="DJ828"/>
      <c r="DK828"/>
      <c r="DL828"/>
      <c r="DM828"/>
      <c r="DN828"/>
      <c r="DO828"/>
      <c r="DP828"/>
      <c r="DQ828"/>
      <c r="DR828"/>
      <c r="DS828"/>
      <c r="DT828"/>
      <c r="DU828"/>
      <c r="DV828"/>
      <c r="DW828"/>
      <c r="DX828"/>
      <c r="DY828"/>
      <c r="DZ828"/>
      <c r="EA828"/>
      <c r="EB828"/>
      <c r="EC828"/>
      <c r="ED828"/>
      <c r="EE828"/>
      <c r="EF828"/>
      <c r="EG828"/>
      <c r="EH828"/>
      <c r="EI828"/>
      <c r="EJ828"/>
      <c r="EK828"/>
      <c r="EL828"/>
      <c r="EM828"/>
      <c r="EN828"/>
      <c r="EO828"/>
      <c r="EP828"/>
      <c r="EQ828"/>
      <c r="ER828"/>
      <c r="ES828"/>
      <c r="ET828"/>
      <c r="EU828"/>
      <c r="EV828"/>
      <c r="EW828"/>
      <c r="EX828"/>
      <c r="EY828"/>
      <c r="EZ828"/>
      <c r="FA828"/>
      <c r="FB828"/>
      <c r="FC828"/>
      <c r="FD828"/>
      <c r="FE828"/>
      <c r="FF828"/>
      <c r="FG828"/>
      <c r="FH828"/>
      <c r="FI828"/>
      <c r="FJ828"/>
      <c r="FK828"/>
      <c r="FL828"/>
      <c r="FM828"/>
      <c r="FN828"/>
      <c r="FO828"/>
      <c r="FP828"/>
      <c r="FQ828"/>
      <c r="FR828"/>
      <c r="FS828"/>
      <c r="FT828"/>
      <c r="FU828"/>
      <c r="FV828"/>
      <c r="FW828"/>
      <c r="FX828"/>
      <c r="FY828"/>
      <c r="FZ828"/>
      <c r="GA828"/>
      <c r="GB828"/>
      <c r="GC828"/>
      <c r="GD828"/>
      <c r="GE828"/>
      <c r="GF828"/>
      <c r="GG828"/>
      <c r="GH828"/>
      <c r="GI828"/>
      <c r="GJ828"/>
      <c r="GK828"/>
      <c r="GL828"/>
      <c r="GM828"/>
      <c r="GN828"/>
      <c r="GO828"/>
      <c r="GP828"/>
      <c r="GQ828"/>
      <c r="GR828"/>
      <c r="GS828"/>
      <c r="GT828"/>
      <c r="GU828"/>
      <c r="GV828"/>
      <c r="GW828"/>
      <c r="GX828"/>
      <c r="GY828"/>
      <c r="GZ828"/>
      <c r="HA828"/>
      <c r="HB828"/>
      <c r="HC828"/>
      <c r="HD828"/>
      <c r="HE828"/>
      <c r="HF828"/>
      <c r="HG828"/>
      <c r="HH828"/>
      <c r="HI828"/>
      <c r="HJ828"/>
      <c r="HK828"/>
      <c r="HL828"/>
      <c r="HM828"/>
      <c r="HN828"/>
      <c r="HO828"/>
      <c r="HP828"/>
      <c r="HQ828"/>
      <c r="HR828"/>
      <c r="HS828"/>
      <c r="HT828"/>
      <c r="HU828"/>
      <c r="HV828"/>
      <c r="HW828"/>
      <c r="HX828"/>
      <c r="HY828"/>
      <c r="HZ828"/>
      <c r="IA828"/>
      <c r="IB828"/>
      <c r="IC828"/>
      <c r="ID828"/>
      <c r="IE828"/>
      <c r="IF828"/>
      <c r="IG828"/>
      <c r="IH828"/>
      <c r="II828"/>
      <c r="IJ828"/>
      <c r="IK828"/>
      <c r="IL828"/>
      <c r="IM828"/>
      <c r="IN828"/>
      <c r="IO828"/>
      <c r="IP828"/>
      <c r="IQ828"/>
      <c r="IR828"/>
      <c r="IS828"/>
      <c r="IT828"/>
      <c r="IU828"/>
      <c r="IV828"/>
    </row>
    <row r="829" spans="1:256" s="5" customFormat="1" hidden="1" outlineLevel="2">
      <c r="A829" s="20"/>
      <c r="B829" s="20"/>
      <c r="C829" s="38"/>
      <c r="D829" s="641"/>
      <c r="E829" s="288">
        <v>10</v>
      </c>
      <c r="F829" s="40"/>
      <c r="G829" s="313"/>
      <c r="H829" s="315"/>
      <c r="I829" s="315"/>
      <c r="J829" s="315"/>
      <c r="K829" s="315"/>
      <c r="L829" s="315"/>
      <c r="M829" s="315"/>
      <c r="N829" s="315"/>
      <c r="O829" s="315"/>
      <c r="P829" s="314"/>
      <c r="Q829" s="168">
        <f>IF(A27taxstdlife="n/a","n/a",IF(Q$3&gt;(A27taxstdlife+$E829),((Input!$P$169+Input!$P$135)*$P$7)-SUM($P829:P829),((Input!$P$169+Input!$P$135)*$P$7)/A27taxstdlife))</f>
        <v>0</v>
      </c>
      <c r="R829" s="168">
        <f>IF(A27taxstdlife="n/a","n/a",IF(R$3&gt;(A27taxstdlife+$E829),((Input!$P$169+Input!$P$135)*$P$7)-SUM($P829:Q829),((Input!$P$169+Input!$P$135)*$P$7)/A27taxstdlife))</f>
        <v>0</v>
      </c>
      <c r="S829" s="168">
        <f>IF(A27taxstdlife="n/a","n/a",IF(S$3&gt;(A27taxstdlife+$E829),((Input!$P$169+Input!$P$135)*$P$7)-SUM($P829:R829),((Input!$P$169+Input!$P$135)*$P$7)/A27taxstdlife))</f>
        <v>0</v>
      </c>
      <c r="T829" s="168">
        <f>IF(A27taxstdlife="n/a","n/a",IF(T$3&gt;(A27taxstdlife+$E829),((Input!$P$169+Input!$P$135)*$P$7)-SUM($P829:S829),((Input!$P$169+Input!$P$135)*$P$7)/A27taxstdlife))</f>
        <v>0</v>
      </c>
      <c r="U829" s="168">
        <f>IF(A27taxstdlife="n/a","n/a",IF(U$3&gt;(A27taxstdlife+$E829),((Input!$P$169+Input!$P$135)*$P$7)-SUM($P829:T829),((Input!$P$169+Input!$P$135)*$P$7)/A27taxstdlife))</f>
        <v>0</v>
      </c>
      <c r="V829" s="168">
        <f>IF(A27taxstdlife="n/a","n/a",IF(V$3&gt;(A27taxstdlife+$E829),((Input!$P$169+Input!$P$135)*$P$7)-SUM($P829:U829),((Input!$P$169+Input!$P$135)*$P$7)/A27taxstdlife))</f>
        <v>0</v>
      </c>
      <c r="W829" s="168">
        <f>IF(A27taxstdlife="n/a","n/a",IF(W$3&gt;(A27taxstdlife+$E829),((Input!$P$169+Input!$P$135)*$P$7)-SUM($P829:V829),((Input!$P$169+Input!$P$135)*$P$7)/A27taxstdlife))</f>
        <v>0</v>
      </c>
      <c r="X829" s="168">
        <f>IF(A27taxstdlife="n/a","n/a",IF(X$3&gt;(A27taxstdlife+$E829),((Input!$P$169+Input!$P$135)*$P$7)-SUM($P829:W829),((Input!$P$169+Input!$P$135)*$P$7)/A27taxstdlife))</f>
        <v>0</v>
      </c>
      <c r="Y829" s="168">
        <f>IF(A27taxstdlife="n/a","n/a",IF(Y$3&gt;(A27taxstdlife+$E829),((Input!$P$169+Input!$P$135)*$P$7)-SUM($P829:X829),((Input!$P$169+Input!$P$135)*$P$7)/A27taxstdlife))</f>
        <v>0</v>
      </c>
      <c r="Z829" s="168">
        <f>IF(A27taxstdlife="n/a","n/a",IF(Z$3&gt;(A27taxstdlife+$E829),((Input!$P$169+Input!$P$135)*$P$7)-SUM($P829:Y829),((Input!$P$169+Input!$P$135)*$P$7)/A27taxstdlife))</f>
        <v>0</v>
      </c>
      <c r="AA829" s="168">
        <f>IF(A27taxstdlife="n/a","n/a",IF(AA$3&gt;(A27taxstdlife+$E829),((Input!$P$169+Input!$P$135)*$P$7)-SUM($P829:Z829),((Input!$P$169+Input!$P$135)*$P$7)/A27taxstdlife))</f>
        <v>0</v>
      </c>
      <c r="AB829" s="168">
        <f>IF(A27taxstdlife="n/a","n/a",IF(AB$3&gt;(A27taxstdlife+$E829),((Input!$P$169+Input!$P$135)*$P$7)-SUM($P829:AA829),((Input!$P$169+Input!$P$135)*$P$7)/A27taxstdlife))</f>
        <v>0</v>
      </c>
      <c r="AC829" s="168">
        <f>IF(A27taxstdlife="n/a","n/a",IF(AC$3&gt;(A27taxstdlife+$E829),((Input!$P$169+Input!$P$135)*$P$7)-SUM($P829:AB829),((Input!$P$169+Input!$P$135)*$P$7)/A27taxstdlife))</f>
        <v>0</v>
      </c>
      <c r="AD829" s="168">
        <f>IF(A27taxstdlife="n/a","n/a",IF(AD$3&gt;(A27taxstdlife+$E829),((Input!$P$169+Input!$P$135)*$P$7)-SUM($P829:AC829),((Input!$P$169+Input!$P$135)*$P$7)/A27taxstdlife))</f>
        <v>0</v>
      </c>
      <c r="AE829" s="168">
        <f>IF(A27taxstdlife="n/a","n/a",IF(AE$3&gt;(A27taxstdlife+$E829),((Input!$P$169+Input!$P$135)*$P$7)-SUM($P829:AD829),((Input!$P$169+Input!$P$135)*$P$7)/A27taxstdlife))</f>
        <v>0</v>
      </c>
      <c r="AF829" s="168">
        <f>IF(A27taxstdlife="n/a","n/a",IF(AF$3&gt;(A27taxstdlife+$E829),((Input!$P$169+Input!$P$135)*$P$7)-SUM($P829:AE829),((Input!$P$169+Input!$P$135)*$P$7)/A27taxstdlife))</f>
        <v>0</v>
      </c>
      <c r="AG829" s="168">
        <f>IF(A27taxstdlife="n/a","n/a",IF(AG$3&gt;(A27taxstdlife+$E829),((Input!$P$169+Input!$P$135)*$P$7)-SUM($P829:AF829),((Input!$P$169+Input!$P$135)*$P$7)/A27taxstdlife))</f>
        <v>0</v>
      </c>
      <c r="AH829" s="168">
        <f>IF(A27taxstdlife="n/a","n/a",IF(AH$3&gt;(A27taxstdlife+$E829),((Input!$P$169+Input!$P$135)*$P$7)-SUM($P829:AG829),((Input!$P$169+Input!$P$135)*$P$7)/A27taxstdlife))</f>
        <v>0</v>
      </c>
      <c r="AI829" s="168">
        <f>IF(A27taxstdlife="n/a","n/a",IF(AI$3&gt;(A27taxstdlife+$E829),((Input!$P$169+Input!$P$135)*$P$7)-SUM($P829:AH829),((Input!$P$169+Input!$P$135)*$P$7)/A27taxstdlife))</f>
        <v>0</v>
      </c>
      <c r="AJ829" s="168">
        <f>IF(A27taxstdlife="n/a","n/a",IF(AJ$3&gt;(A27taxstdlife+$E829),((Input!$P$169+Input!$P$135)*$P$7)-SUM($P829:AI829),((Input!$P$169+Input!$P$135)*$P$7)/A27taxstdlife))</f>
        <v>0</v>
      </c>
      <c r="AK829" s="168">
        <f>IF(A27taxstdlife="n/a","n/a",IF(AK$3&gt;(A27taxstdlife+$E829),((Input!$P$169+Input!$P$135)*$P$7)-SUM($P829:AJ829),((Input!$P$169+Input!$P$135)*$P$7)/A27taxstdlife))</f>
        <v>0</v>
      </c>
      <c r="AL829" s="168">
        <f>IF(A27taxstdlife="n/a","n/a",IF(AL$3&gt;(A27taxstdlife+$E829),((Input!$P$169+Input!$P$135)*$P$7)-SUM($P829:AK829),((Input!$P$169+Input!$P$135)*$P$7)/A27taxstdlife))</f>
        <v>0</v>
      </c>
      <c r="AM829" s="168">
        <f>IF(A27taxstdlife="n/a","n/a",IF(AM$3&gt;(A27taxstdlife+$E829),((Input!$P$169+Input!$P$135)*$P$7)-SUM($P829:AL829),((Input!$P$169+Input!$P$135)*$P$7)/A27taxstdlife))</f>
        <v>0</v>
      </c>
      <c r="AN829" s="168">
        <f>IF(A27taxstdlife="n/a","n/a",IF(AN$3&gt;(A27taxstdlife+$E829),((Input!$P$169+Input!$P$135)*$P$7)-SUM($P829:AM829),((Input!$P$169+Input!$P$135)*$P$7)/A27taxstdlife))</f>
        <v>0</v>
      </c>
      <c r="AO829" s="168">
        <f>IF(A27taxstdlife="n/a","n/a",IF(AO$3&gt;(A27taxstdlife+$E829),((Input!$P$169+Input!$P$135)*$P$7)-SUM($P829:AN829),((Input!$P$169+Input!$P$135)*$P$7)/A27taxstdlife))</f>
        <v>0</v>
      </c>
      <c r="AP829" s="168">
        <f>IF(A27taxstdlife="n/a","n/a",IF(AP$3&gt;(A27taxstdlife+$E829),((Input!$P$169+Input!$P$135)*$P$7)-SUM($P829:AO829),((Input!$P$169+Input!$P$135)*$P$7)/A27taxstdlife))</f>
        <v>0</v>
      </c>
      <c r="AQ829" s="168">
        <f>IF(A27taxstdlife="n/a","n/a",IF(AQ$3&gt;(A27taxstdlife+$E829),((Input!$P$169+Input!$P$135)*$P$7)-SUM($P829:AP829),((Input!$P$169+Input!$P$135)*$P$7)/A27taxstdlife))</f>
        <v>0</v>
      </c>
      <c r="AR829" s="168">
        <f>IF(A27taxstdlife="n/a","n/a",IF(AR$3&gt;(A27taxstdlife+$E829),((Input!$P$169+Input!$P$135)*$P$7)-SUM($P829:AQ829),((Input!$P$169+Input!$P$135)*$P$7)/A27taxstdlife))</f>
        <v>0</v>
      </c>
      <c r="AS829" s="168">
        <f>IF(A27taxstdlife="n/a","n/a",IF(AS$3&gt;(A27taxstdlife+$E829),((Input!$P$169+Input!$P$135)*$P$7)-SUM($P829:AR829),((Input!$P$169+Input!$P$135)*$P$7)/A27taxstdlife))</f>
        <v>0</v>
      </c>
      <c r="AT829" s="168">
        <f>IF(A27taxstdlife="n/a","n/a",IF(AT$3&gt;(A27taxstdlife+$E829),((Input!$P$169+Input!$P$135)*$P$7)-SUM($P829:AS829),((Input!$P$169+Input!$P$135)*$P$7)/A27taxstdlife))</f>
        <v>0</v>
      </c>
      <c r="AU829" s="168">
        <f>IF(A27taxstdlife="n/a","n/a",IF(AU$3&gt;(A27taxstdlife+$E829),((Input!$P$169+Input!$P$135)*$P$7)-SUM($P829:AT829),((Input!$P$169+Input!$P$135)*$P$7)/A27taxstdlife))</f>
        <v>0</v>
      </c>
      <c r="AV829" s="168">
        <f>IF(A27taxstdlife="n/a","n/a",IF(AV$3&gt;(A27taxstdlife+$E829),((Input!$P$169+Input!$P$135)*$P$7)-SUM($P829:AU829),((Input!$P$169+Input!$P$135)*$P$7)/A27taxstdlife))</f>
        <v>0</v>
      </c>
      <c r="AW829" s="168">
        <f>IF(A27taxstdlife="n/a","n/a",IF(AW$3&gt;(A27taxstdlife+$E829),((Input!$P$169+Input!$P$135)*$P$7)-SUM($P829:AV829),((Input!$P$169+Input!$P$135)*$P$7)/A27taxstdlife))</f>
        <v>0</v>
      </c>
      <c r="AX829" s="168">
        <f>IF(A27taxstdlife="n/a","n/a",IF(AX$3&gt;(A27taxstdlife+$E829),((Input!$P$169+Input!$P$135)*$P$7)-SUM($P829:AW829),((Input!$P$169+Input!$P$135)*$P$7)/A27taxstdlife))</f>
        <v>0</v>
      </c>
      <c r="AY829" s="168">
        <f>IF(A27taxstdlife="n/a","n/a",IF(AY$3&gt;(A27taxstdlife+$E829),((Input!$P$169+Input!$P$135)*$P$7)-SUM($P829:AX829),((Input!$P$169+Input!$P$135)*$P$7)/A27taxstdlife))</f>
        <v>0</v>
      </c>
      <c r="AZ829" s="168">
        <f>IF(A27taxstdlife="n/a","n/a",IF(AZ$3&gt;(A27taxstdlife+$E829),((Input!$P$169+Input!$P$135)*$P$7)-SUM($P829:AY829),((Input!$P$169+Input!$P$135)*$P$7)/A27taxstdlife))</f>
        <v>0</v>
      </c>
      <c r="BA829" s="168">
        <f>IF(A27taxstdlife="n/a","n/a",IF(BA$3&gt;(A27taxstdlife+$E829),((Input!$P$169+Input!$P$135)*$P$7)-SUM($P829:AZ829),((Input!$P$169+Input!$P$135)*$P$7)/A27taxstdlife))</f>
        <v>0</v>
      </c>
      <c r="BB829" s="168">
        <f>IF(A27taxstdlife="n/a","n/a",IF(BB$3&gt;(A27taxstdlife+$E829),((Input!$P$169+Input!$P$135)*$P$7)-SUM($P829:BA829),((Input!$P$169+Input!$P$135)*$P$7)/A27taxstdlife))</f>
        <v>0</v>
      </c>
      <c r="BC829" s="168">
        <f>IF(A27taxstdlife="n/a","n/a",IF(BC$3&gt;(A27taxstdlife+$E829),((Input!$P$169+Input!$P$135)*$P$7)-SUM($P829:BB829),((Input!$P$169+Input!$P$135)*$P$7)/A27taxstdlife))</f>
        <v>0</v>
      </c>
      <c r="BD829" s="168">
        <f>IF(A27taxstdlife="n/a","n/a",IF(BD$3&gt;(A27taxstdlife+$E829),((Input!$P$169+Input!$P$135)*$P$7)-SUM($P829:BC829),((Input!$P$169+Input!$P$135)*$P$7)/A27taxstdlife))</f>
        <v>0</v>
      </c>
      <c r="BE829" s="168">
        <f>IF(A27taxstdlife="n/a","n/a",IF(BE$3&gt;(A27taxstdlife+$E829),((Input!$P$169+Input!$P$135)*$P$7)-SUM($P829:BD829),((Input!$P$169+Input!$P$135)*$P$7)/A27taxstdlife))</f>
        <v>0</v>
      </c>
      <c r="BF829" s="168">
        <f>IF(A27taxstdlife="n/a","n/a",IF(BF$3&gt;(A27taxstdlife+$E829),((Input!$P$169+Input!$P$135)*$P$7)-SUM($P829:BE829),((Input!$P$169+Input!$P$135)*$P$7)/A27taxstdlife))</f>
        <v>0</v>
      </c>
      <c r="BG829" s="168">
        <f>IF(A27taxstdlife="n/a","n/a",IF(BG$3&gt;(A27taxstdlife+$E829),((Input!$P$169+Input!$P$135)*$P$7)-SUM($P829:BF829),((Input!$P$169+Input!$P$135)*$P$7)/A27taxstdlife))</f>
        <v>0</v>
      </c>
      <c r="BH829" s="168">
        <f>IF(A27taxstdlife="n/a","n/a",IF(BH$3&gt;(A27taxstdlife+$E829),((Input!$P$169+Input!$P$135)*$P$7)-SUM($P829:BG829),((Input!$P$169+Input!$P$135)*$P$7)/A27taxstdlife))</f>
        <v>0</v>
      </c>
      <c r="BI829" s="168">
        <f>IF(A27taxstdlife="n/a","n/a",IF(BI$3&gt;(A27taxstdlife+$E829),((Input!$P$169+Input!$P$135)*$P$7)-SUM($P829:BH829),((Input!$P$169+Input!$P$135)*$P$7)/A27taxstdlife))</f>
        <v>0</v>
      </c>
      <c r="BJ829" s="20"/>
      <c r="BK829" s="20"/>
      <c r="BL829"/>
      <c r="BM829"/>
      <c r="BN829"/>
      <c r="BO829"/>
      <c r="BP829"/>
      <c r="BQ829"/>
      <c r="BR829"/>
      <c r="BS829"/>
      <c r="BT829"/>
      <c r="BU829"/>
      <c r="BV829"/>
      <c r="BW829"/>
      <c r="BX829"/>
      <c r="BY829"/>
      <c r="BZ829"/>
      <c r="CA829"/>
      <c r="CB829"/>
      <c r="CC829"/>
      <c r="CD829"/>
      <c r="CE829"/>
      <c r="CF829"/>
      <c r="CG829"/>
      <c r="CH829"/>
      <c r="CI829"/>
      <c r="CJ829"/>
      <c r="CK829"/>
      <c r="CL829"/>
      <c r="CM829"/>
      <c r="CN829"/>
      <c r="CO829"/>
      <c r="CP829"/>
      <c r="CQ829"/>
      <c r="CR829"/>
      <c r="CS829"/>
      <c r="CT829"/>
      <c r="CU829"/>
      <c r="CV829"/>
      <c r="CW829"/>
      <c r="CX829"/>
      <c r="CY829"/>
      <c r="CZ829"/>
      <c r="DA829"/>
      <c r="DB829"/>
      <c r="DC829"/>
      <c r="DD829"/>
      <c r="DE829"/>
      <c r="DF829"/>
      <c r="DG829"/>
      <c r="DH829"/>
      <c r="DI829"/>
      <c r="DJ829"/>
      <c r="DK829"/>
      <c r="DL829"/>
      <c r="DM829"/>
      <c r="DN829"/>
      <c r="DO829"/>
      <c r="DP829"/>
      <c r="DQ829"/>
      <c r="DR829"/>
      <c r="DS829"/>
      <c r="DT829"/>
      <c r="DU829"/>
      <c r="DV829"/>
      <c r="DW829"/>
      <c r="DX829"/>
      <c r="DY829"/>
      <c r="DZ829"/>
      <c r="EA829"/>
      <c r="EB829"/>
      <c r="EC829"/>
      <c r="ED829"/>
      <c r="EE829"/>
      <c r="EF829"/>
      <c r="EG829"/>
      <c r="EH829"/>
      <c r="EI829"/>
      <c r="EJ829"/>
      <c r="EK829"/>
      <c r="EL829"/>
      <c r="EM829"/>
      <c r="EN829"/>
      <c r="EO829"/>
      <c r="EP829"/>
      <c r="EQ829"/>
      <c r="ER829"/>
      <c r="ES829"/>
      <c r="ET829"/>
      <c r="EU829"/>
      <c r="EV829"/>
      <c r="EW829"/>
      <c r="EX829"/>
      <c r="EY829"/>
      <c r="EZ829"/>
      <c r="FA829"/>
      <c r="FB829"/>
      <c r="FC829"/>
      <c r="FD829"/>
      <c r="FE829"/>
      <c r="FF829"/>
      <c r="FG829"/>
      <c r="FH829"/>
      <c r="FI829"/>
      <c r="FJ829"/>
      <c r="FK829"/>
      <c r="FL829"/>
      <c r="FM829"/>
      <c r="FN829"/>
      <c r="FO829"/>
      <c r="FP829"/>
      <c r="FQ829"/>
      <c r="FR829"/>
      <c r="FS829"/>
      <c r="FT829"/>
      <c r="FU829"/>
      <c r="FV829"/>
      <c r="FW829"/>
      <c r="FX829"/>
      <c r="FY829"/>
      <c r="FZ829"/>
      <c r="GA829"/>
      <c r="GB829"/>
      <c r="GC829"/>
      <c r="GD829"/>
      <c r="GE829"/>
      <c r="GF829"/>
      <c r="GG829"/>
      <c r="GH829"/>
      <c r="GI829"/>
      <c r="GJ829"/>
      <c r="GK829"/>
      <c r="GL829"/>
      <c r="GM829"/>
      <c r="GN829"/>
      <c r="GO829"/>
      <c r="GP829"/>
      <c r="GQ829"/>
      <c r="GR829"/>
      <c r="GS829"/>
      <c r="GT829"/>
      <c r="GU829"/>
      <c r="GV829"/>
      <c r="GW829"/>
      <c r="GX829"/>
      <c r="GY829"/>
      <c r="GZ829"/>
      <c r="HA829"/>
      <c r="HB829"/>
      <c r="HC829"/>
      <c r="HD829"/>
      <c r="HE829"/>
      <c r="HF829"/>
      <c r="HG829"/>
      <c r="HH829"/>
      <c r="HI829"/>
      <c r="HJ829"/>
      <c r="HK829"/>
      <c r="HL829"/>
      <c r="HM829"/>
      <c r="HN829"/>
      <c r="HO829"/>
      <c r="HP829"/>
      <c r="HQ829"/>
      <c r="HR829"/>
      <c r="HS829"/>
      <c r="HT829"/>
      <c r="HU829"/>
      <c r="HV829"/>
      <c r="HW829"/>
      <c r="HX829"/>
      <c r="HY829"/>
      <c r="HZ829"/>
      <c r="IA829"/>
      <c r="IB829"/>
      <c r="IC829"/>
      <c r="ID829"/>
      <c r="IE829"/>
      <c r="IF829"/>
      <c r="IG829"/>
      <c r="IH829"/>
      <c r="II829"/>
      <c r="IJ829"/>
      <c r="IK829"/>
      <c r="IL829"/>
      <c r="IM829"/>
      <c r="IN829"/>
      <c r="IO829"/>
      <c r="IP829"/>
      <c r="IQ829"/>
      <c r="IR829"/>
      <c r="IS829"/>
      <c r="IT829"/>
      <c r="IU829"/>
      <c r="IV829"/>
    </row>
    <row r="830" spans="1:256" s="5" customFormat="1" hidden="1" outlineLevel="1">
      <c r="A830" s="20"/>
      <c r="B830" s="20"/>
      <c r="C830" s="38">
        <f>Asset27</f>
        <v>0</v>
      </c>
      <c r="D830" s="20"/>
      <c r="E830" s="20"/>
      <c r="F830" s="35"/>
      <c r="G830" s="163">
        <f t="shared" ref="G830:AL830" si="158">SUM(G818:G829)</f>
        <v>0</v>
      </c>
      <c r="H830" s="163">
        <f t="shared" si="158"/>
        <v>0</v>
      </c>
      <c r="I830" s="163">
        <f t="shared" si="158"/>
        <v>0</v>
      </c>
      <c r="J830" s="163">
        <f t="shared" si="158"/>
        <v>0</v>
      </c>
      <c r="K830" s="163">
        <f t="shared" si="158"/>
        <v>0</v>
      </c>
      <c r="L830" s="163">
        <f t="shared" si="158"/>
        <v>0</v>
      </c>
      <c r="M830" s="163">
        <f t="shared" si="158"/>
        <v>0</v>
      </c>
      <c r="N830" s="163">
        <f t="shared" si="158"/>
        <v>0</v>
      </c>
      <c r="O830" s="163">
        <f t="shared" si="158"/>
        <v>0</v>
      </c>
      <c r="P830" s="163">
        <f t="shared" si="158"/>
        <v>0</v>
      </c>
      <c r="Q830" s="163">
        <f t="shared" si="158"/>
        <v>0</v>
      </c>
      <c r="R830" s="163">
        <f t="shared" si="158"/>
        <v>0</v>
      </c>
      <c r="S830" s="163">
        <f t="shared" si="158"/>
        <v>0</v>
      </c>
      <c r="T830" s="163">
        <f t="shared" si="158"/>
        <v>0</v>
      </c>
      <c r="U830" s="163">
        <f t="shared" si="158"/>
        <v>0</v>
      </c>
      <c r="V830" s="163">
        <f t="shared" si="158"/>
        <v>0</v>
      </c>
      <c r="W830" s="163">
        <f t="shared" si="158"/>
        <v>0</v>
      </c>
      <c r="X830" s="163">
        <f t="shared" si="158"/>
        <v>0</v>
      </c>
      <c r="Y830" s="163">
        <f t="shared" si="158"/>
        <v>0</v>
      </c>
      <c r="Z830" s="163">
        <f t="shared" si="158"/>
        <v>0</v>
      </c>
      <c r="AA830" s="163">
        <f t="shared" si="158"/>
        <v>0</v>
      </c>
      <c r="AB830" s="163">
        <f t="shared" si="158"/>
        <v>0</v>
      </c>
      <c r="AC830" s="163">
        <f t="shared" si="158"/>
        <v>0</v>
      </c>
      <c r="AD830" s="163">
        <f t="shared" si="158"/>
        <v>0</v>
      </c>
      <c r="AE830" s="163">
        <f t="shared" si="158"/>
        <v>0</v>
      </c>
      <c r="AF830" s="163">
        <f t="shared" si="158"/>
        <v>0</v>
      </c>
      <c r="AG830" s="163">
        <f t="shared" si="158"/>
        <v>0</v>
      </c>
      <c r="AH830" s="163">
        <f t="shared" si="158"/>
        <v>0</v>
      </c>
      <c r="AI830" s="163">
        <f t="shared" si="158"/>
        <v>0</v>
      </c>
      <c r="AJ830" s="163">
        <f t="shared" si="158"/>
        <v>0</v>
      </c>
      <c r="AK830" s="163">
        <f t="shared" si="158"/>
        <v>0</v>
      </c>
      <c r="AL830" s="163">
        <f t="shared" si="158"/>
        <v>0</v>
      </c>
      <c r="AM830" s="163">
        <f t="shared" ref="AM830:BI830" si="159">SUM(AM818:AM829)</f>
        <v>0</v>
      </c>
      <c r="AN830" s="163">
        <f t="shared" si="159"/>
        <v>0</v>
      </c>
      <c r="AO830" s="163">
        <f t="shared" si="159"/>
        <v>0</v>
      </c>
      <c r="AP830" s="163">
        <f t="shared" si="159"/>
        <v>0</v>
      </c>
      <c r="AQ830" s="163">
        <f t="shared" si="159"/>
        <v>0</v>
      </c>
      <c r="AR830" s="163">
        <f t="shared" si="159"/>
        <v>0</v>
      </c>
      <c r="AS830" s="163">
        <f t="shared" si="159"/>
        <v>0</v>
      </c>
      <c r="AT830" s="163">
        <f t="shared" si="159"/>
        <v>0</v>
      </c>
      <c r="AU830" s="163">
        <f t="shared" si="159"/>
        <v>0</v>
      </c>
      <c r="AV830" s="163">
        <f t="shared" si="159"/>
        <v>0</v>
      </c>
      <c r="AW830" s="163">
        <f t="shared" si="159"/>
        <v>0</v>
      </c>
      <c r="AX830" s="163">
        <f t="shared" si="159"/>
        <v>0</v>
      </c>
      <c r="AY830" s="163">
        <f t="shared" si="159"/>
        <v>0</v>
      </c>
      <c r="AZ830" s="163">
        <f t="shared" si="159"/>
        <v>0</v>
      </c>
      <c r="BA830" s="163">
        <f t="shared" si="159"/>
        <v>0</v>
      </c>
      <c r="BB830" s="163">
        <f t="shared" si="159"/>
        <v>0</v>
      </c>
      <c r="BC830" s="163">
        <f t="shared" si="159"/>
        <v>0</v>
      </c>
      <c r="BD830" s="163">
        <f t="shared" si="159"/>
        <v>0</v>
      </c>
      <c r="BE830" s="163">
        <f t="shared" si="159"/>
        <v>0</v>
      </c>
      <c r="BF830" s="163">
        <f t="shared" si="159"/>
        <v>0</v>
      </c>
      <c r="BG830" s="163">
        <f t="shared" si="159"/>
        <v>0</v>
      </c>
      <c r="BH830" s="163">
        <f t="shared" si="159"/>
        <v>0</v>
      </c>
      <c r="BI830" s="163">
        <f t="shared" si="159"/>
        <v>0</v>
      </c>
      <c r="BJ830" s="20"/>
      <c r="BK830" s="20"/>
      <c r="BL830"/>
      <c r="BM830"/>
      <c r="BN830"/>
      <c r="BO830"/>
      <c r="BP830"/>
      <c r="BQ830"/>
      <c r="BR830"/>
      <c r="BS830"/>
      <c r="BT830"/>
      <c r="BU830"/>
      <c r="BV830"/>
      <c r="BW830"/>
      <c r="BX830"/>
      <c r="BY830"/>
      <c r="BZ830"/>
      <c r="CA830"/>
      <c r="CB830"/>
      <c r="CC830"/>
      <c r="CD830"/>
      <c r="CE830"/>
      <c r="CF830"/>
      <c r="CG830"/>
      <c r="CH830"/>
      <c r="CI830"/>
      <c r="CJ830"/>
      <c r="CK830"/>
      <c r="CL830"/>
      <c r="CM830"/>
      <c r="CN830"/>
      <c r="CO830"/>
      <c r="CP830"/>
      <c r="CQ830"/>
      <c r="CR830"/>
      <c r="CS830"/>
      <c r="CT830"/>
      <c r="CU830"/>
      <c r="CV830"/>
      <c r="CW830"/>
      <c r="CX830"/>
      <c r="CY830"/>
      <c r="CZ830"/>
      <c r="DA830"/>
      <c r="DB830"/>
      <c r="DC830"/>
      <c r="DD830"/>
      <c r="DE830"/>
      <c r="DF830"/>
      <c r="DG830"/>
      <c r="DH830"/>
      <c r="DI830"/>
      <c r="DJ830"/>
      <c r="DK830"/>
      <c r="DL830"/>
      <c r="DM830"/>
      <c r="DN830"/>
      <c r="DO830"/>
      <c r="DP830"/>
      <c r="DQ830"/>
      <c r="DR830"/>
      <c r="DS830"/>
      <c r="DT830"/>
      <c r="DU830"/>
      <c r="DV830"/>
      <c r="DW830"/>
      <c r="DX830"/>
      <c r="DY830"/>
      <c r="DZ830"/>
      <c r="EA830"/>
      <c r="EB830"/>
      <c r="EC830"/>
      <c r="ED830"/>
      <c r="EE830"/>
      <c r="EF830"/>
      <c r="EG830"/>
      <c r="EH830"/>
      <c r="EI830"/>
      <c r="EJ830"/>
      <c r="EK830"/>
      <c r="EL830"/>
      <c r="EM830"/>
      <c r="EN830"/>
      <c r="EO830"/>
      <c r="EP830"/>
      <c r="EQ830"/>
      <c r="ER830"/>
      <c r="ES830"/>
      <c r="ET830"/>
      <c r="EU830"/>
      <c r="EV830"/>
      <c r="EW830"/>
      <c r="EX830"/>
      <c r="EY830"/>
      <c r="EZ830"/>
      <c r="FA830"/>
      <c r="FB830"/>
      <c r="FC830"/>
      <c r="FD830"/>
      <c r="FE830"/>
      <c r="FF830"/>
      <c r="FG830"/>
      <c r="FH830"/>
      <c r="FI830"/>
      <c r="FJ830"/>
      <c r="FK830"/>
      <c r="FL830"/>
      <c r="FM830"/>
      <c r="FN830"/>
      <c r="FO830"/>
      <c r="FP830"/>
      <c r="FQ830"/>
      <c r="FR830"/>
      <c r="FS830"/>
      <c r="FT830"/>
      <c r="FU830"/>
      <c r="FV830"/>
      <c r="FW830"/>
      <c r="FX830"/>
      <c r="FY830"/>
      <c r="FZ830"/>
      <c r="GA830"/>
      <c r="GB830"/>
      <c r="GC830"/>
      <c r="GD830"/>
      <c r="GE830"/>
      <c r="GF830"/>
      <c r="GG830"/>
      <c r="GH830"/>
      <c r="GI830"/>
      <c r="GJ830"/>
      <c r="GK830"/>
      <c r="GL830"/>
      <c r="GM830"/>
      <c r="GN830"/>
      <c r="GO830"/>
      <c r="GP830"/>
      <c r="GQ830"/>
      <c r="GR830"/>
      <c r="GS830"/>
      <c r="GT830"/>
      <c r="GU830"/>
      <c r="GV830"/>
      <c r="GW830"/>
      <c r="GX830"/>
      <c r="GY830"/>
      <c r="GZ830"/>
      <c r="HA830"/>
      <c r="HB830"/>
      <c r="HC830"/>
      <c r="HD830"/>
      <c r="HE830"/>
      <c r="HF830"/>
      <c r="HG830"/>
      <c r="HH830"/>
      <c r="HI830"/>
      <c r="HJ830"/>
      <c r="HK830"/>
      <c r="HL830"/>
      <c r="HM830"/>
      <c r="HN830"/>
      <c r="HO830"/>
      <c r="HP830"/>
      <c r="HQ830"/>
      <c r="HR830"/>
      <c r="HS830"/>
      <c r="HT830"/>
      <c r="HU830"/>
      <c r="HV830"/>
      <c r="HW830"/>
      <c r="HX830"/>
      <c r="HY830"/>
      <c r="HZ830"/>
      <c r="IA830"/>
      <c r="IB830"/>
      <c r="IC830"/>
      <c r="ID830"/>
      <c r="IE830"/>
      <c r="IF830"/>
      <c r="IG830"/>
      <c r="IH830"/>
      <c r="II830"/>
      <c r="IJ830"/>
      <c r="IK830"/>
      <c r="IL830"/>
      <c r="IM830"/>
      <c r="IN830"/>
      <c r="IO830"/>
      <c r="IP830"/>
      <c r="IQ830"/>
      <c r="IR830"/>
      <c r="IS830"/>
      <c r="IT830"/>
      <c r="IU830"/>
      <c r="IV830"/>
    </row>
    <row r="831" spans="1:256" s="5" customFormat="1" hidden="1" outlineLevel="2">
      <c r="A831" s="20"/>
      <c r="B831" s="130">
        <f>C843</f>
        <v>0</v>
      </c>
      <c r="C831" s="46"/>
      <c r="D831" s="47" t="s">
        <v>72</v>
      </c>
      <c r="E831" s="46"/>
      <c r="F831" s="48"/>
      <c r="G831" s="167">
        <f>IF(G$3&gt;A28taxremlife,A28taxvalue-SUM($F831:F831),IF(A28taxremlife="N/A","n/a",A28taxvalue/A28taxremlife))</f>
        <v>0</v>
      </c>
      <c r="H831" s="167">
        <f>IF(H$3&gt;A28taxremlife,A28taxvalue-SUM($F831:G831),IF(A28taxremlife="N/A","n/a",A28taxvalue/A28taxremlife))</f>
        <v>0</v>
      </c>
      <c r="I831" s="167">
        <f>IF(I$3&gt;A28taxremlife,A28taxvalue-SUM($F831:H831),IF(A28taxremlife="N/A","n/a",A28taxvalue/A28taxremlife))</f>
        <v>0</v>
      </c>
      <c r="J831" s="167">
        <f>IF(J$3&gt;A28taxremlife,A28taxvalue-SUM($F831:I831),IF(A28taxremlife="N/A","n/a",A28taxvalue/A28taxremlife))</f>
        <v>0</v>
      </c>
      <c r="K831" s="167">
        <f>IF(K$3&gt;A28taxremlife,A28taxvalue-SUM($F831:J831),IF(A28taxremlife="N/A","n/a",A28taxvalue/A28taxremlife))</f>
        <v>0</v>
      </c>
      <c r="L831" s="167">
        <f>IF(L$3&gt;A28taxremlife,A28taxvalue-SUM($F831:K831),IF(A28taxremlife="N/A","n/a",A28taxvalue/A28taxremlife))</f>
        <v>0</v>
      </c>
      <c r="M831" s="167">
        <f>IF(M$3&gt;A28taxremlife,A28taxvalue-SUM($F831:L831),IF(A28taxremlife="N/A","n/a",A28taxvalue/A28taxremlife))</f>
        <v>0</v>
      </c>
      <c r="N831" s="167">
        <f>IF(N$3&gt;A28taxremlife,A28taxvalue-SUM($F831:M831),IF(A28taxremlife="N/A","n/a",A28taxvalue/A28taxremlife))</f>
        <v>0</v>
      </c>
      <c r="O831" s="167">
        <f>IF(O$3&gt;A28taxremlife,A28taxvalue-SUM($F831:N831),IF(A28taxremlife="N/A","n/a",A28taxvalue/A28taxremlife))</f>
        <v>0</v>
      </c>
      <c r="P831" s="167">
        <f>IF(P$3&gt;A28taxremlife,A28taxvalue-SUM($F831:O831),IF(A28taxremlife="N/A","n/a",A28taxvalue/A28taxremlife))</f>
        <v>0</v>
      </c>
      <c r="Q831" s="167">
        <f>IF(Q$3&gt;A28taxremlife,A28taxvalue-SUM($F831:P831),IF(A28taxremlife="N/A","n/a",A28taxvalue/A28taxremlife))</f>
        <v>0</v>
      </c>
      <c r="R831" s="167">
        <f>IF(R$3&gt;A28taxremlife,A28taxvalue-SUM($F831:Q831),IF(A28taxremlife="N/A","n/a",A28taxvalue/A28taxremlife))</f>
        <v>0</v>
      </c>
      <c r="S831" s="167">
        <f>IF(S$3&gt;A28taxremlife,A28taxvalue-SUM($F831:R831),IF(A28taxremlife="N/A","n/a",A28taxvalue/A28taxremlife))</f>
        <v>0</v>
      </c>
      <c r="T831" s="167">
        <f>IF(T$3&gt;A28taxremlife,A28taxvalue-SUM($F831:S831),IF(A28taxremlife="N/A","n/a",A28taxvalue/A28taxremlife))</f>
        <v>0</v>
      </c>
      <c r="U831" s="167">
        <f>IF(U$3&gt;A28taxremlife,A28taxvalue-SUM($F831:T831),IF(A28taxremlife="N/A","n/a",A28taxvalue/A28taxremlife))</f>
        <v>0</v>
      </c>
      <c r="V831" s="167">
        <f>IF(V$3&gt;A28taxremlife,A28taxvalue-SUM($F831:U831),IF(A28taxremlife="N/A","n/a",A28taxvalue/A28taxremlife))</f>
        <v>0</v>
      </c>
      <c r="W831" s="167">
        <f>IF(W$3&gt;A28taxremlife,A28taxvalue-SUM($F831:V831),IF(A28taxremlife="N/A","n/a",A28taxvalue/A28taxremlife))</f>
        <v>0</v>
      </c>
      <c r="X831" s="167">
        <f>IF(X$3&gt;A28taxremlife,A28taxvalue-SUM($F831:W831),IF(A28taxremlife="N/A","n/a",A28taxvalue/A28taxremlife))</f>
        <v>0</v>
      </c>
      <c r="Y831" s="167">
        <f>IF(Y$3&gt;A28taxremlife,A28taxvalue-SUM($F831:X831),IF(A28taxremlife="N/A","n/a",A28taxvalue/A28taxremlife))</f>
        <v>0</v>
      </c>
      <c r="Z831" s="167">
        <f>IF(Z$3&gt;A28taxremlife,A28taxvalue-SUM($F831:Y831),IF(A28taxremlife="N/A","n/a",A28taxvalue/A28taxremlife))</f>
        <v>0</v>
      </c>
      <c r="AA831" s="167">
        <f>IF(AA$3&gt;A28taxremlife,A28taxvalue-SUM($F831:Z831),IF(A28taxremlife="N/A","n/a",A28taxvalue/A28taxremlife))</f>
        <v>0</v>
      </c>
      <c r="AB831" s="167">
        <f>IF(AB$3&gt;A28taxremlife,A28taxvalue-SUM($F831:AA831),IF(A28taxremlife="N/A","n/a",A28taxvalue/A28taxremlife))</f>
        <v>0</v>
      </c>
      <c r="AC831" s="167">
        <f>IF(AC$3&gt;A28taxremlife,A28taxvalue-SUM($F831:AB831),IF(A28taxremlife="N/A","n/a",A28taxvalue/A28taxremlife))</f>
        <v>0</v>
      </c>
      <c r="AD831" s="167">
        <f>IF(AD$3&gt;A28taxremlife,A28taxvalue-SUM($F831:AC831),IF(A28taxremlife="N/A","n/a",A28taxvalue/A28taxremlife))</f>
        <v>0</v>
      </c>
      <c r="AE831" s="167">
        <f>IF(AE$3&gt;A28taxremlife,A28taxvalue-SUM($F831:AD831),IF(A28taxremlife="N/A","n/a",A28taxvalue/A28taxremlife))</f>
        <v>0</v>
      </c>
      <c r="AF831" s="167">
        <f>IF(AF$3&gt;A28taxremlife,A28taxvalue-SUM($F831:AE831),IF(A28taxremlife="N/A","n/a",A28taxvalue/A28taxremlife))</f>
        <v>0</v>
      </c>
      <c r="AG831" s="167">
        <f>IF(AG$3&gt;A28taxremlife,A28taxvalue-SUM($F831:AF831),IF(A28taxremlife="N/A","n/a",A28taxvalue/A28taxremlife))</f>
        <v>0</v>
      </c>
      <c r="AH831" s="167">
        <f>IF(AH$3&gt;A28taxremlife,A28taxvalue-SUM($F831:AG831),IF(A28taxremlife="N/A","n/a",A28taxvalue/A28taxremlife))</f>
        <v>0</v>
      </c>
      <c r="AI831" s="167">
        <f>IF(AI$3&gt;A28taxremlife,A28taxvalue-SUM($F831:AH831),IF(A28taxremlife="N/A","n/a",A28taxvalue/A28taxremlife))</f>
        <v>0</v>
      </c>
      <c r="AJ831" s="167">
        <f>IF(AJ$3&gt;A28taxremlife,A28taxvalue-SUM($F831:AI831),IF(A28taxremlife="N/A","n/a",A28taxvalue/A28taxremlife))</f>
        <v>0</v>
      </c>
      <c r="AK831" s="167">
        <f>IF(AK$3&gt;A28taxremlife,A28taxvalue-SUM($F831:AJ831),IF(A28taxremlife="N/A","n/a",A28taxvalue/A28taxremlife))</f>
        <v>0</v>
      </c>
      <c r="AL831" s="167">
        <f>IF(AL$3&gt;A28taxremlife,A28taxvalue-SUM($F831:AK831),IF(A28taxremlife="N/A","n/a",A28taxvalue/A28taxremlife))</f>
        <v>0</v>
      </c>
      <c r="AM831" s="167">
        <f>IF(AM$3&gt;A28taxremlife,A28taxvalue-SUM($F831:AL831),IF(A28taxremlife="N/A","n/a",A28taxvalue/A28taxremlife))</f>
        <v>0</v>
      </c>
      <c r="AN831" s="167">
        <f>IF(AN$3&gt;A28taxremlife,A28taxvalue-SUM($F831:AM831),IF(A28taxremlife="N/A","n/a",A28taxvalue/A28taxremlife))</f>
        <v>0</v>
      </c>
      <c r="AO831" s="167">
        <f>IF(AO$3&gt;A28taxremlife,A28taxvalue-SUM($F831:AN831),IF(A28taxremlife="N/A","n/a",A28taxvalue/A28taxremlife))</f>
        <v>0</v>
      </c>
      <c r="AP831" s="167">
        <f>IF(AP$3&gt;A28taxremlife,A28taxvalue-SUM($F831:AO831),IF(A28taxremlife="N/A","n/a",A28taxvalue/A28taxremlife))</f>
        <v>0</v>
      </c>
      <c r="AQ831" s="167">
        <f>IF(AQ$3&gt;A28taxremlife,A28taxvalue-SUM($F831:AP831),IF(A28taxremlife="N/A","n/a",A28taxvalue/A28taxremlife))</f>
        <v>0</v>
      </c>
      <c r="AR831" s="167">
        <f>IF(AR$3&gt;A28taxremlife,A28taxvalue-SUM($F831:AQ831),IF(A28taxremlife="N/A","n/a",A28taxvalue/A28taxremlife))</f>
        <v>0</v>
      </c>
      <c r="AS831" s="167">
        <f>IF(AS$3&gt;A28taxremlife,A28taxvalue-SUM($F831:AR831),IF(A28taxremlife="N/A","n/a",A28taxvalue/A28taxremlife))</f>
        <v>0</v>
      </c>
      <c r="AT831" s="167">
        <f>IF(AT$3&gt;A28taxremlife,A28taxvalue-SUM($F831:AS831),IF(A28taxremlife="N/A","n/a",A28taxvalue/A28taxremlife))</f>
        <v>0</v>
      </c>
      <c r="AU831" s="167">
        <f>IF(AU$3&gt;A28taxremlife,A28taxvalue-SUM($F831:AT831),IF(A28taxremlife="N/A","n/a",A28taxvalue/A28taxremlife))</f>
        <v>0</v>
      </c>
      <c r="AV831" s="167">
        <f>IF(AV$3&gt;A28taxremlife,A28taxvalue-SUM($F831:AU831),IF(A28taxremlife="N/A","n/a",A28taxvalue/A28taxremlife))</f>
        <v>0</v>
      </c>
      <c r="AW831" s="167">
        <f>IF(AW$3&gt;A28taxremlife,A28taxvalue-SUM($F831:AV831),IF(A28taxremlife="N/A","n/a",A28taxvalue/A28taxremlife))</f>
        <v>0</v>
      </c>
      <c r="AX831" s="167">
        <f>IF(AX$3&gt;A28taxremlife,A28taxvalue-SUM($F831:AW831),IF(A28taxremlife="N/A","n/a",A28taxvalue/A28taxremlife))</f>
        <v>0</v>
      </c>
      <c r="AY831" s="167">
        <f>IF(AY$3&gt;A28taxremlife,A28taxvalue-SUM($F831:AX831),IF(A28taxremlife="N/A","n/a",A28taxvalue/A28taxremlife))</f>
        <v>0</v>
      </c>
      <c r="AZ831" s="167">
        <f>IF(AZ$3&gt;A28taxremlife,A28taxvalue-SUM($F831:AY831),IF(A28taxremlife="N/A","n/a",A28taxvalue/A28taxremlife))</f>
        <v>0</v>
      </c>
      <c r="BA831" s="167">
        <f>IF(BA$3&gt;A28taxremlife,A28taxvalue-SUM($F831:AZ831),IF(A28taxremlife="N/A","n/a",A28taxvalue/A28taxremlife))</f>
        <v>0</v>
      </c>
      <c r="BB831" s="167">
        <f>IF(BB$3&gt;A28taxremlife,A28taxvalue-SUM($F831:BA831),IF(A28taxremlife="N/A","n/a",A28taxvalue/A28taxremlife))</f>
        <v>0</v>
      </c>
      <c r="BC831" s="167">
        <f>IF(BC$3&gt;A28taxremlife,A28taxvalue-SUM($F831:BB831),IF(A28taxremlife="N/A","n/a",A28taxvalue/A28taxremlife))</f>
        <v>0</v>
      </c>
      <c r="BD831" s="167">
        <f>IF(BD$3&gt;A28taxremlife,A28taxvalue-SUM($F831:BC831),IF(A28taxremlife="N/A","n/a",A28taxvalue/A28taxremlife))</f>
        <v>0</v>
      </c>
      <c r="BE831" s="167">
        <f>IF(BE$3&gt;A28taxremlife,A28taxvalue-SUM($F831:BD831),IF(A28taxremlife="N/A","n/a",A28taxvalue/A28taxremlife))</f>
        <v>0</v>
      </c>
      <c r="BF831" s="167">
        <f>IF(BF$3&gt;A28taxremlife,A28taxvalue-SUM($F831:BE831),IF(A28taxremlife="N/A","n/a",A28taxvalue/A28taxremlife))</f>
        <v>0</v>
      </c>
      <c r="BG831" s="167">
        <f>IF(BG$3&gt;A28taxremlife,A28taxvalue-SUM($F831:BF831),IF(A28taxremlife="N/A","n/a",A28taxvalue/A28taxremlife))</f>
        <v>0</v>
      </c>
      <c r="BH831" s="167">
        <f>IF(BH$3&gt;A28taxremlife,A28taxvalue-SUM($F831:BG831),IF(A28taxremlife="N/A","n/a",A28taxvalue/A28taxremlife))</f>
        <v>0</v>
      </c>
      <c r="BI831" s="167">
        <f>IF(BI$3&gt;A28taxremlife,A28taxvalue-SUM($F831:BH831),IF(A28taxremlife="N/A","n/a",A28taxvalue/A28taxremlife))</f>
        <v>0</v>
      </c>
      <c r="BJ831" s="20"/>
      <c r="BK831" s="20"/>
      <c r="BL831"/>
      <c r="BM831"/>
      <c r="BN831"/>
      <c r="BO831"/>
      <c r="BP831"/>
      <c r="BQ831"/>
      <c r="BR831"/>
      <c r="BS831"/>
      <c r="BT831"/>
      <c r="BU831"/>
      <c r="BV831"/>
      <c r="BW831"/>
      <c r="BX831"/>
      <c r="BY831"/>
      <c r="BZ831"/>
      <c r="CA831"/>
      <c r="CB831"/>
      <c r="CC831"/>
      <c r="CD831"/>
      <c r="CE831"/>
      <c r="CF831"/>
      <c r="CG831"/>
      <c r="CH831"/>
      <c r="CI831"/>
      <c r="CJ831"/>
      <c r="CK831"/>
      <c r="CL831"/>
      <c r="CM831"/>
      <c r="CN831"/>
      <c r="CO831"/>
      <c r="CP831"/>
      <c r="CQ831"/>
      <c r="CR831"/>
      <c r="CS831"/>
      <c r="CT831"/>
      <c r="CU831"/>
      <c r="CV831"/>
      <c r="CW831"/>
      <c r="CX831"/>
      <c r="CY831"/>
      <c r="CZ831"/>
      <c r="DA831"/>
      <c r="DB831"/>
      <c r="DC831"/>
      <c r="DD831"/>
      <c r="DE831"/>
      <c r="DF831"/>
      <c r="DG831"/>
      <c r="DH831"/>
      <c r="DI831"/>
      <c r="DJ831"/>
      <c r="DK831"/>
      <c r="DL831"/>
      <c r="DM831"/>
      <c r="DN831"/>
      <c r="DO831"/>
      <c r="DP831"/>
      <c r="DQ831"/>
      <c r="DR831"/>
      <c r="DS831"/>
      <c r="DT831"/>
      <c r="DU831"/>
      <c r="DV831"/>
      <c r="DW831"/>
      <c r="DX831"/>
      <c r="DY831"/>
      <c r="DZ831"/>
      <c r="EA831"/>
      <c r="EB831"/>
      <c r="EC831"/>
      <c r="ED831"/>
      <c r="EE831"/>
      <c r="EF831"/>
      <c r="EG831"/>
      <c r="EH831"/>
      <c r="EI831"/>
      <c r="EJ831"/>
      <c r="EK831"/>
      <c r="EL831"/>
      <c r="EM831"/>
      <c r="EN831"/>
      <c r="EO831"/>
      <c r="EP831"/>
      <c r="EQ831"/>
      <c r="ER831"/>
      <c r="ES831"/>
      <c r="ET831"/>
      <c r="EU831"/>
      <c r="EV831"/>
      <c r="EW831"/>
      <c r="EX831"/>
      <c r="EY831"/>
      <c r="EZ831"/>
      <c r="FA831"/>
      <c r="FB831"/>
      <c r="FC831"/>
      <c r="FD831"/>
      <c r="FE831"/>
      <c r="FF831"/>
      <c r="FG831"/>
      <c r="FH831"/>
      <c r="FI831"/>
      <c r="FJ831"/>
      <c r="FK831"/>
      <c r="FL831"/>
      <c r="FM831"/>
      <c r="FN831"/>
      <c r="FO831"/>
      <c r="FP831"/>
      <c r="FQ831"/>
      <c r="FR831"/>
      <c r="FS831"/>
      <c r="FT831"/>
      <c r="FU831"/>
      <c r="FV831"/>
      <c r="FW831"/>
      <c r="FX831"/>
      <c r="FY831"/>
      <c r="FZ831"/>
      <c r="GA831"/>
      <c r="GB831"/>
      <c r="GC831"/>
      <c r="GD831"/>
      <c r="GE831"/>
      <c r="GF831"/>
      <c r="GG831"/>
      <c r="GH831"/>
      <c r="GI831"/>
      <c r="GJ831"/>
      <c r="GK831"/>
      <c r="GL831"/>
      <c r="GM831"/>
      <c r="GN831"/>
      <c r="GO831"/>
      <c r="GP831"/>
      <c r="GQ831"/>
      <c r="GR831"/>
      <c r="GS831"/>
      <c r="GT831"/>
      <c r="GU831"/>
      <c r="GV831"/>
      <c r="GW831"/>
      <c r="GX831"/>
      <c r="GY831"/>
      <c r="GZ831"/>
      <c r="HA831"/>
      <c r="HB831"/>
      <c r="HC831"/>
      <c r="HD831"/>
      <c r="HE831"/>
      <c r="HF831"/>
      <c r="HG831"/>
      <c r="HH831"/>
      <c r="HI831"/>
      <c r="HJ831"/>
      <c r="HK831"/>
      <c r="HL831"/>
      <c r="HM831"/>
      <c r="HN831"/>
      <c r="HO831"/>
      <c r="HP831"/>
      <c r="HQ831"/>
      <c r="HR831"/>
      <c r="HS831"/>
      <c r="HT831"/>
      <c r="HU831"/>
      <c r="HV831"/>
      <c r="HW831"/>
      <c r="HX831"/>
      <c r="HY831"/>
      <c r="HZ831"/>
      <c r="IA831"/>
      <c r="IB831"/>
      <c r="IC831"/>
      <c r="ID831"/>
      <c r="IE831"/>
      <c r="IF831"/>
      <c r="IG831"/>
      <c r="IH831"/>
      <c r="II831"/>
      <c r="IJ831"/>
      <c r="IK831"/>
      <c r="IL831"/>
      <c r="IM831"/>
      <c r="IN831"/>
      <c r="IO831"/>
      <c r="IP831"/>
      <c r="IQ831"/>
      <c r="IR831"/>
      <c r="IS831"/>
      <c r="IT831"/>
      <c r="IU831"/>
      <c r="IV831"/>
    </row>
    <row r="832" spans="1:256" s="5" customFormat="1" hidden="1" outlineLevel="2">
      <c r="A832" s="20"/>
      <c r="B832" s="20"/>
      <c r="C832" s="38"/>
      <c r="D832" s="641" t="s">
        <v>71</v>
      </c>
      <c r="E832" s="287">
        <v>0</v>
      </c>
      <c r="F832" s="40"/>
      <c r="G832" s="168"/>
      <c r="H832" s="168"/>
      <c r="I832" s="168"/>
      <c r="J832" s="168"/>
      <c r="K832" s="168"/>
      <c r="L832" s="168"/>
      <c r="M832" s="168"/>
      <c r="N832" s="168"/>
      <c r="O832" s="168"/>
      <c r="P832" s="168"/>
      <c r="Q832" s="168"/>
      <c r="R832" s="168"/>
      <c r="S832" s="168"/>
      <c r="T832" s="168"/>
      <c r="U832" s="168"/>
      <c r="V832" s="168"/>
      <c r="W832" s="168"/>
      <c r="X832" s="168"/>
      <c r="Y832" s="168"/>
      <c r="Z832" s="168"/>
      <c r="AA832" s="168"/>
      <c r="AB832" s="168"/>
      <c r="AC832" s="168"/>
      <c r="AD832" s="168"/>
      <c r="AE832" s="168"/>
      <c r="AF832" s="168"/>
      <c r="AG832" s="168"/>
      <c r="AH832" s="168"/>
      <c r="AI832" s="168"/>
      <c r="AJ832" s="168"/>
      <c r="AK832" s="168"/>
      <c r="AL832" s="168"/>
      <c r="AM832" s="168"/>
      <c r="AN832" s="168"/>
      <c r="AO832" s="168"/>
      <c r="AP832" s="168"/>
      <c r="AQ832" s="168"/>
      <c r="AR832" s="168"/>
      <c r="AS832" s="168"/>
      <c r="AT832" s="168"/>
      <c r="AU832" s="168"/>
      <c r="AV832" s="168"/>
      <c r="AW832" s="168"/>
      <c r="AX832" s="168"/>
      <c r="AY832" s="168"/>
      <c r="AZ832" s="168"/>
      <c r="BA832" s="168"/>
      <c r="BB832" s="168"/>
      <c r="BC832" s="168"/>
      <c r="BD832" s="168"/>
      <c r="BE832" s="168"/>
      <c r="BF832" s="168"/>
      <c r="BG832" s="168"/>
      <c r="BH832" s="168"/>
      <c r="BI832" s="168"/>
      <c r="BJ832" s="20"/>
      <c r="BK832" s="20"/>
      <c r="BL832"/>
      <c r="BM832"/>
      <c r="BN832"/>
      <c r="BO832"/>
      <c r="BP832"/>
      <c r="BQ832"/>
      <c r="BR832"/>
      <c r="BS832"/>
      <c r="BT832"/>
      <c r="BU832"/>
      <c r="BV832"/>
      <c r="BW832"/>
      <c r="BX832"/>
      <c r="BY832"/>
      <c r="BZ832"/>
      <c r="CA832"/>
      <c r="CB832"/>
      <c r="CC832"/>
      <c r="CD832"/>
      <c r="CE832"/>
      <c r="CF832"/>
      <c r="CG832"/>
      <c r="CH832"/>
      <c r="CI832"/>
      <c r="CJ832"/>
      <c r="CK832"/>
      <c r="CL832"/>
      <c r="CM832"/>
      <c r="CN832"/>
      <c r="CO832"/>
      <c r="CP832"/>
      <c r="CQ832"/>
      <c r="CR832"/>
      <c r="CS832"/>
      <c r="CT832"/>
      <c r="CU832"/>
      <c r="CV832"/>
      <c r="CW832"/>
      <c r="CX832"/>
      <c r="CY832"/>
      <c r="CZ832"/>
      <c r="DA832"/>
      <c r="DB832"/>
      <c r="DC832"/>
      <c r="DD832"/>
      <c r="DE832"/>
      <c r="DF832"/>
      <c r="DG832"/>
      <c r="DH832"/>
      <c r="DI832"/>
      <c r="DJ832"/>
      <c r="DK832"/>
      <c r="DL832"/>
      <c r="DM832"/>
      <c r="DN832"/>
      <c r="DO832"/>
      <c r="DP832"/>
      <c r="DQ832"/>
      <c r="DR832"/>
      <c r="DS832"/>
      <c r="DT832"/>
      <c r="DU832"/>
      <c r="DV832"/>
      <c r="DW832"/>
      <c r="DX832"/>
      <c r="DY832"/>
      <c r="DZ832"/>
      <c r="EA832"/>
      <c r="EB832"/>
      <c r="EC832"/>
      <c r="ED832"/>
      <c r="EE832"/>
      <c r="EF832"/>
      <c r="EG832"/>
      <c r="EH832"/>
      <c r="EI832"/>
      <c r="EJ832"/>
      <c r="EK832"/>
      <c r="EL832"/>
      <c r="EM832"/>
      <c r="EN832"/>
      <c r="EO832"/>
      <c r="EP832"/>
      <c r="EQ832"/>
      <c r="ER832"/>
      <c r="ES832"/>
      <c r="ET832"/>
      <c r="EU832"/>
      <c r="EV832"/>
      <c r="EW832"/>
      <c r="EX832"/>
      <c r="EY832"/>
      <c r="EZ832"/>
      <c r="FA832"/>
      <c r="FB832"/>
      <c r="FC832"/>
      <c r="FD832"/>
      <c r="FE832"/>
      <c r="FF832"/>
      <c r="FG832"/>
      <c r="FH832"/>
      <c r="FI832"/>
      <c r="FJ832"/>
      <c r="FK832"/>
      <c r="FL832"/>
      <c r="FM832"/>
      <c r="FN832"/>
      <c r="FO832"/>
      <c r="FP832"/>
      <c r="FQ832"/>
      <c r="FR832"/>
      <c r="FS832"/>
      <c r="FT832"/>
      <c r="FU832"/>
      <c r="FV832"/>
      <c r="FW832"/>
      <c r="FX832"/>
      <c r="FY832"/>
      <c r="FZ832"/>
      <c r="GA832"/>
      <c r="GB832"/>
      <c r="GC832"/>
      <c r="GD832"/>
      <c r="GE832"/>
      <c r="GF832"/>
      <c r="GG832"/>
      <c r="GH832"/>
      <c r="GI832"/>
      <c r="GJ832"/>
      <c r="GK832"/>
      <c r="GL832"/>
      <c r="GM832"/>
      <c r="GN832"/>
      <c r="GO832"/>
      <c r="GP832"/>
      <c r="GQ832"/>
      <c r="GR832"/>
      <c r="GS832"/>
      <c r="GT832"/>
      <c r="GU832"/>
      <c r="GV832"/>
      <c r="GW832"/>
      <c r="GX832"/>
      <c r="GY832"/>
      <c r="GZ832"/>
      <c r="HA832"/>
      <c r="HB832"/>
      <c r="HC832"/>
      <c r="HD832"/>
      <c r="HE832"/>
      <c r="HF832"/>
      <c r="HG832"/>
      <c r="HH832"/>
      <c r="HI832"/>
      <c r="HJ832"/>
      <c r="HK832"/>
      <c r="HL832"/>
      <c r="HM832"/>
      <c r="HN832"/>
      <c r="HO832"/>
      <c r="HP832"/>
      <c r="HQ832"/>
      <c r="HR832"/>
      <c r="HS832"/>
      <c r="HT832"/>
      <c r="HU832"/>
      <c r="HV832"/>
      <c r="HW832"/>
      <c r="HX832"/>
      <c r="HY832"/>
      <c r="HZ832"/>
      <c r="IA832"/>
      <c r="IB832"/>
      <c r="IC832"/>
      <c r="ID832"/>
      <c r="IE832"/>
      <c r="IF832"/>
      <c r="IG832"/>
      <c r="IH832"/>
      <c r="II832"/>
      <c r="IJ832"/>
      <c r="IK832"/>
      <c r="IL832"/>
      <c r="IM832"/>
      <c r="IN832"/>
      <c r="IO832"/>
      <c r="IP832"/>
      <c r="IQ832"/>
      <c r="IR832"/>
      <c r="IS832"/>
      <c r="IT832"/>
      <c r="IU832"/>
      <c r="IV832"/>
    </row>
    <row r="833" spans="1:256" s="5" customFormat="1" hidden="1" outlineLevel="2">
      <c r="A833" s="20"/>
      <c r="B833" s="20"/>
      <c r="C833" s="38"/>
      <c r="D833" s="641"/>
      <c r="E833" s="287">
        <v>1</v>
      </c>
      <c r="F833" s="40"/>
      <c r="G833" s="312"/>
      <c r="H833" s="168">
        <f>IF(A28taxstdlife="n/a","n/a",IF(H$3&gt;(A28taxstdlife+$E833),((Input!$G$170+Input!$G$136)*$G$7)-SUM($G833:G833),((Input!$G$170+Input!$G$136)*$G$7)/A28taxstdlife))</f>
        <v>0</v>
      </c>
      <c r="I833" s="168">
        <f>IF(A28taxstdlife="n/a","n/a",IF(I$3&gt;(A28taxstdlife+$E833),((Input!$G$170+Input!$G$136)*$G$7)-SUM($G833:H833),((Input!$G$170+Input!$G$136)*$G$7)/A28taxstdlife))</f>
        <v>0</v>
      </c>
      <c r="J833" s="168">
        <f>IF(A28taxstdlife="n/a","n/a",IF(J$3&gt;(A28taxstdlife+$E833),((Input!$G$170+Input!$G$136)*$G$7)-SUM($G833:I833),((Input!$G$170+Input!$G$136)*$G$7)/A28taxstdlife))</f>
        <v>0</v>
      </c>
      <c r="K833" s="168">
        <f>IF(A28taxstdlife="n/a","n/a",IF(K$3&gt;(A28taxstdlife+$E833),((Input!$G$170+Input!$G$136)*$G$7)-SUM($G833:J833),((Input!$G$170+Input!$G$136)*$G$7)/A28taxstdlife))</f>
        <v>0</v>
      </c>
      <c r="L833" s="168">
        <f>IF(A28taxstdlife="n/a","n/a",IF(L$3&gt;(A28taxstdlife+$E833),((Input!$G$170+Input!$G$136)*$G$7)-SUM($G833:K833),((Input!$G$170+Input!$G$136)*$G$7)/A28taxstdlife))</f>
        <v>0</v>
      </c>
      <c r="M833" s="168">
        <f>IF(A28taxstdlife="n/a","n/a",IF(M$3&gt;(A28taxstdlife+$E833),((Input!$G$170+Input!$G$136)*$G$7)-SUM($G833:L833),((Input!$G$170+Input!$G$136)*$G$7)/A28taxstdlife))</f>
        <v>0</v>
      </c>
      <c r="N833" s="168">
        <f>IF(A28taxstdlife="n/a","n/a",IF(N$3&gt;(A28taxstdlife+$E833),((Input!$G$170+Input!$G$136)*$G$7)-SUM($G833:M833),((Input!$G$170+Input!$G$136)*$G$7)/A28taxstdlife))</f>
        <v>0</v>
      </c>
      <c r="O833" s="168">
        <f>IF(A28taxstdlife="n/a","n/a",IF(O$3&gt;(A28taxstdlife+$E833),((Input!$G$170+Input!$G$136)*$G$7)-SUM($G833:N833),((Input!$G$170+Input!$G$136)*$G$7)/A28taxstdlife))</f>
        <v>0</v>
      </c>
      <c r="P833" s="168">
        <f>IF(A28taxstdlife="n/a","n/a",IF(P$3&gt;(A28taxstdlife+$E833),((Input!$G$170+Input!$G$136)*$G$7)-SUM($G833:O833),((Input!$G$170+Input!$G$136)*$G$7)/A28taxstdlife))</f>
        <v>0</v>
      </c>
      <c r="Q833" s="168">
        <f>IF(A28taxstdlife="n/a","n/a",IF(Q$3&gt;(A28taxstdlife+$E833),((Input!$G$170+Input!$G$136)*$G$7)-SUM($G833:P833),((Input!$G$170+Input!$G$136)*$G$7)/A28taxstdlife))</f>
        <v>0</v>
      </c>
      <c r="R833" s="168">
        <f>IF(A28taxstdlife="n/a","n/a",IF(R$3&gt;(A28taxstdlife+$E833),((Input!$G$170+Input!$G$136)*$G$7)-SUM($G833:Q833),((Input!$G$170+Input!$G$136)*$G$7)/A28taxstdlife))</f>
        <v>0</v>
      </c>
      <c r="S833" s="168">
        <f>IF(A28taxstdlife="n/a","n/a",IF(S$3&gt;(A28taxstdlife+$E833),((Input!$G$170+Input!$G$136)*$G$7)-SUM($G833:R833),((Input!$G$170+Input!$G$136)*$G$7)/A28taxstdlife))</f>
        <v>0</v>
      </c>
      <c r="T833" s="168">
        <f>IF(A28taxstdlife="n/a","n/a",IF(T$3&gt;(A28taxstdlife+$E833),((Input!$G$170+Input!$G$136)*$G$7)-SUM($G833:S833),((Input!$G$170+Input!$G$136)*$G$7)/A28taxstdlife))</f>
        <v>0</v>
      </c>
      <c r="U833" s="168">
        <f>IF(A28taxstdlife="n/a","n/a",IF(U$3&gt;(A28taxstdlife+$E833),((Input!$G$170+Input!$G$136)*$G$7)-SUM($G833:T833),((Input!$G$170+Input!$G$136)*$G$7)/A28taxstdlife))</f>
        <v>0</v>
      </c>
      <c r="V833" s="168">
        <f>IF(A28taxstdlife="n/a","n/a",IF(V$3&gt;(A28taxstdlife+$E833),((Input!$G$170+Input!$G$136)*$G$7)-SUM($G833:U833),((Input!$G$170+Input!$G$136)*$G$7)/A28taxstdlife))</f>
        <v>0</v>
      </c>
      <c r="W833" s="168">
        <f>IF(A28taxstdlife="n/a","n/a",IF(W$3&gt;(A28taxstdlife+$E833),((Input!$G$170+Input!$G$136)*$G$7)-SUM($G833:V833),((Input!$G$170+Input!$G$136)*$G$7)/A28taxstdlife))</f>
        <v>0</v>
      </c>
      <c r="X833" s="168">
        <f>IF(A28taxstdlife="n/a","n/a",IF(X$3&gt;(A28taxstdlife+$E833),((Input!$G$170+Input!$G$136)*$G$7)-SUM($G833:W833),((Input!$G$170+Input!$G$136)*$G$7)/A28taxstdlife))</f>
        <v>0</v>
      </c>
      <c r="Y833" s="168">
        <f>IF(A28taxstdlife="n/a","n/a",IF(Y$3&gt;(A28taxstdlife+$E833),((Input!$G$170+Input!$G$136)*$G$7)-SUM($G833:X833),((Input!$G$170+Input!$G$136)*$G$7)/A28taxstdlife))</f>
        <v>0</v>
      </c>
      <c r="Z833" s="168">
        <f>IF(A28taxstdlife="n/a","n/a",IF(Z$3&gt;(A28taxstdlife+$E833),((Input!$G$170+Input!$G$136)*$G$7)-SUM($G833:Y833),((Input!$G$170+Input!$G$136)*$G$7)/A28taxstdlife))</f>
        <v>0</v>
      </c>
      <c r="AA833" s="168">
        <f>IF(A28taxstdlife="n/a","n/a",IF(AA$3&gt;(A28taxstdlife+$E833),((Input!$G$170+Input!$G$136)*$G$7)-SUM($G833:Z833),((Input!$G$170+Input!$G$136)*$G$7)/A28taxstdlife))</f>
        <v>0</v>
      </c>
      <c r="AB833" s="168">
        <f>IF(A28taxstdlife="n/a","n/a",IF(AB$3&gt;(A28taxstdlife+$E833),((Input!$G$170+Input!$G$136)*$G$7)-SUM($G833:AA833),((Input!$G$170+Input!$G$136)*$G$7)/A28taxstdlife))</f>
        <v>0</v>
      </c>
      <c r="AC833" s="168">
        <f>IF(A28taxstdlife="n/a","n/a",IF(AC$3&gt;(A28taxstdlife+$E833),((Input!$G$170+Input!$G$136)*$G$7)-SUM($G833:AB833),((Input!$G$170+Input!$G$136)*$G$7)/A28taxstdlife))</f>
        <v>0</v>
      </c>
      <c r="AD833" s="168">
        <f>IF(A28taxstdlife="n/a","n/a",IF(AD$3&gt;(A28taxstdlife+$E833),((Input!$G$170+Input!$G$136)*$G$7)-SUM($G833:AC833),((Input!$G$170+Input!$G$136)*$G$7)/A28taxstdlife))</f>
        <v>0</v>
      </c>
      <c r="AE833" s="168">
        <f>IF(A28taxstdlife="n/a","n/a",IF(AE$3&gt;(A28taxstdlife+$E833),((Input!$G$170+Input!$G$136)*$G$7)-SUM($G833:AD833),((Input!$G$170+Input!$G$136)*$G$7)/A28taxstdlife))</f>
        <v>0</v>
      </c>
      <c r="AF833" s="168">
        <f>IF(A28taxstdlife="n/a","n/a",IF(AF$3&gt;(A28taxstdlife+$E833),((Input!$G$170+Input!$G$136)*$G$7)-SUM($G833:AE833),((Input!$G$170+Input!$G$136)*$G$7)/A28taxstdlife))</f>
        <v>0</v>
      </c>
      <c r="AG833" s="168">
        <f>IF(A28taxstdlife="n/a","n/a",IF(AG$3&gt;(A28taxstdlife+$E833),((Input!$G$170+Input!$G$136)*$G$7)-SUM($G833:AF833),((Input!$G$170+Input!$G$136)*$G$7)/A28taxstdlife))</f>
        <v>0</v>
      </c>
      <c r="AH833" s="168">
        <f>IF(A28taxstdlife="n/a","n/a",IF(AH$3&gt;(A28taxstdlife+$E833),((Input!$G$170+Input!$G$136)*$G$7)-SUM($G833:AG833),((Input!$G$170+Input!$G$136)*$G$7)/A28taxstdlife))</f>
        <v>0</v>
      </c>
      <c r="AI833" s="168">
        <f>IF(A28taxstdlife="n/a","n/a",IF(AI$3&gt;(A28taxstdlife+$E833),((Input!$G$170+Input!$G$136)*$G$7)-SUM($G833:AH833),((Input!$G$170+Input!$G$136)*$G$7)/A28taxstdlife))</f>
        <v>0</v>
      </c>
      <c r="AJ833" s="168">
        <f>IF(A28taxstdlife="n/a","n/a",IF(AJ$3&gt;(A28taxstdlife+$E833),((Input!$G$170+Input!$G$136)*$G$7)-SUM($G833:AI833),((Input!$G$170+Input!$G$136)*$G$7)/A28taxstdlife))</f>
        <v>0</v>
      </c>
      <c r="AK833" s="168">
        <f>IF(A28taxstdlife="n/a","n/a",IF(AK$3&gt;(A28taxstdlife+$E833),((Input!$G$170+Input!$G$136)*$G$7)-SUM($G833:AJ833),((Input!$G$170+Input!$G$136)*$G$7)/A28taxstdlife))</f>
        <v>0</v>
      </c>
      <c r="AL833" s="168">
        <f>IF(A28taxstdlife="n/a","n/a",IF(AL$3&gt;(A28taxstdlife+$E833),((Input!$G$170+Input!$G$136)*$G$7)-SUM($G833:AK833),((Input!$G$170+Input!$G$136)*$G$7)/A28taxstdlife))</f>
        <v>0</v>
      </c>
      <c r="AM833" s="168">
        <f>IF(A28taxstdlife="n/a","n/a",IF(AM$3&gt;(A28taxstdlife+$E833),((Input!$G$170+Input!$G$136)*$G$7)-SUM($G833:AL833),((Input!$G$170+Input!$G$136)*$G$7)/A28taxstdlife))</f>
        <v>0</v>
      </c>
      <c r="AN833" s="168">
        <f>IF(A28taxstdlife="n/a","n/a",IF(AN$3&gt;(A28taxstdlife+$E833),((Input!$G$170+Input!$G$136)*$G$7)-SUM($G833:AM833),((Input!$G$170+Input!$G$136)*$G$7)/A28taxstdlife))</f>
        <v>0</v>
      </c>
      <c r="AO833" s="168">
        <f>IF(A28taxstdlife="n/a","n/a",IF(AO$3&gt;(A28taxstdlife+$E833),((Input!$G$170+Input!$G$136)*$G$7)-SUM($G833:AN833),((Input!$G$170+Input!$G$136)*$G$7)/A28taxstdlife))</f>
        <v>0</v>
      </c>
      <c r="AP833" s="168">
        <f>IF(A28taxstdlife="n/a","n/a",IF(AP$3&gt;(A28taxstdlife+$E833),((Input!$G$170+Input!$G$136)*$G$7)-SUM($G833:AO833),((Input!$G$170+Input!$G$136)*$G$7)/A28taxstdlife))</f>
        <v>0</v>
      </c>
      <c r="AQ833" s="168">
        <f>IF(A28taxstdlife="n/a","n/a",IF(AQ$3&gt;(A28taxstdlife+$E833),((Input!$G$170+Input!$G$136)*$G$7)-SUM($G833:AP833),((Input!$G$170+Input!$G$136)*$G$7)/A28taxstdlife))</f>
        <v>0</v>
      </c>
      <c r="AR833" s="168">
        <f>IF(A28taxstdlife="n/a","n/a",IF(AR$3&gt;(A28taxstdlife+$E833),((Input!$G$170+Input!$G$136)*$G$7)-SUM($G833:AQ833),((Input!$G$170+Input!$G$136)*$G$7)/A28taxstdlife))</f>
        <v>0</v>
      </c>
      <c r="AS833" s="168">
        <f>IF(A28taxstdlife="n/a","n/a",IF(AS$3&gt;(A28taxstdlife+$E833),((Input!$G$170+Input!$G$136)*$G$7)-SUM($G833:AR833),((Input!$G$170+Input!$G$136)*$G$7)/A28taxstdlife))</f>
        <v>0</v>
      </c>
      <c r="AT833" s="168">
        <f>IF(A28taxstdlife="n/a","n/a",IF(AT$3&gt;(A28taxstdlife+$E833),((Input!$G$170+Input!$G$136)*$G$7)-SUM($G833:AS833),((Input!$G$170+Input!$G$136)*$G$7)/A28taxstdlife))</f>
        <v>0</v>
      </c>
      <c r="AU833" s="168">
        <f>IF(A28taxstdlife="n/a","n/a",IF(AU$3&gt;(A28taxstdlife+$E833),((Input!$G$170+Input!$G$136)*$G$7)-SUM($G833:AT833),((Input!$G$170+Input!$G$136)*$G$7)/A28taxstdlife))</f>
        <v>0</v>
      </c>
      <c r="AV833" s="168">
        <f>IF(A28taxstdlife="n/a","n/a",IF(AV$3&gt;(A28taxstdlife+$E833),((Input!$G$170+Input!$G$136)*$G$7)-SUM($G833:AU833),((Input!$G$170+Input!$G$136)*$G$7)/A28taxstdlife))</f>
        <v>0</v>
      </c>
      <c r="AW833" s="168">
        <f>IF(A28taxstdlife="n/a","n/a",IF(AW$3&gt;(A28taxstdlife+$E833),((Input!$G$170+Input!$G$136)*$G$7)-SUM($G833:AV833),((Input!$G$170+Input!$G$136)*$G$7)/A28taxstdlife))</f>
        <v>0</v>
      </c>
      <c r="AX833" s="168">
        <f>IF(A28taxstdlife="n/a","n/a",IF(AX$3&gt;(A28taxstdlife+$E833),((Input!$G$170+Input!$G$136)*$G$7)-SUM($G833:AW833),((Input!$G$170+Input!$G$136)*$G$7)/A28taxstdlife))</f>
        <v>0</v>
      </c>
      <c r="AY833" s="168">
        <f>IF(A28taxstdlife="n/a","n/a",IF(AY$3&gt;(A28taxstdlife+$E833),((Input!$G$170+Input!$G$136)*$G$7)-SUM($G833:AX833),((Input!$G$170+Input!$G$136)*$G$7)/A28taxstdlife))</f>
        <v>0</v>
      </c>
      <c r="AZ833" s="168">
        <f>IF(A28taxstdlife="n/a","n/a",IF(AZ$3&gt;(A28taxstdlife+$E833),((Input!$G$170+Input!$G$136)*$G$7)-SUM($G833:AY833),((Input!$G$170+Input!$G$136)*$G$7)/A28taxstdlife))</f>
        <v>0</v>
      </c>
      <c r="BA833" s="168">
        <f>IF(A28taxstdlife="n/a","n/a",IF(BA$3&gt;(A28taxstdlife+$E833),((Input!$G$170+Input!$G$136)*$G$7)-SUM($G833:AZ833),((Input!$G$170+Input!$G$136)*$G$7)/A28taxstdlife))</f>
        <v>0</v>
      </c>
      <c r="BB833" s="168">
        <f>IF(A28taxstdlife="n/a","n/a",IF(BB$3&gt;(A28taxstdlife+$E833),((Input!$G$170+Input!$G$136)*$G$7)-SUM($G833:BA833),((Input!$G$170+Input!$G$136)*$G$7)/A28taxstdlife))</f>
        <v>0</v>
      </c>
      <c r="BC833" s="168">
        <f>IF(A28taxstdlife="n/a","n/a",IF(BC$3&gt;(A28taxstdlife+$E833),((Input!$G$170+Input!$G$136)*$G$7)-SUM($G833:BB833),((Input!$G$170+Input!$G$136)*$G$7)/A28taxstdlife))</f>
        <v>0</v>
      </c>
      <c r="BD833" s="168">
        <f>IF(A28taxstdlife="n/a","n/a",IF(BD$3&gt;(A28taxstdlife+$E833),((Input!$G$170+Input!$G$136)*$G$7)-SUM($G833:BC833),((Input!$G$170+Input!$G$136)*$G$7)/A28taxstdlife))</f>
        <v>0</v>
      </c>
      <c r="BE833" s="168">
        <f>IF(A28taxstdlife="n/a","n/a",IF(BE$3&gt;(A28taxstdlife+$E833),((Input!$G$170+Input!$G$136)*$G$7)-SUM($G833:BD833),((Input!$G$170+Input!$G$136)*$G$7)/A28taxstdlife))</f>
        <v>0</v>
      </c>
      <c r="BF833" s="168">
        <f>IF(A28taxstdlife="n/a","n/a",IF(BF$3&gt;(A28taxstdlife+$E833),((Input!$G$170+Input!$G$136)*$G$7)-SUM($G833:BE833),((Input!$G$170+Input!$G$136)*$G$7)/A28taxstdlife))</f>
        <v>0</v>
      </c>
      <c r="BG833" s="168">
        <f>IF(A28taxstdlife="n/a","n/a",IF(BG$3&gt;(A28taxstdlife+$E833),((Input!$G$170+Input!$G$136)*$G$7)-SUM($G833:BF833),((Input!$G$170+Input!$G$136)*$G$7)/A28taxstdlife))</f>
        <v>0</v>
      </c>
      <c r="BH833" s="168">
        <f>IF(A28taxstdlife="n/a","n/a",IF(BH$3&gt;(A28taxstdlife+$E833),((Input!$G$170+Input!$G$136)*$G$7)-SUM($G833:BG833),((Input!$G$170+Input!$G$136)*$G$7)/A28taxstdlife))</f>
        <v>0</v>
      </c>
      <c r="BI833" s="168">
        <f>IF(A28taxstdlife="n/a","n/a",IF(BI$3&gt;(A28taxstdlife+$E833),((Input!$G$170+Input!$G$136)*$G$7)-SUM($G833:BH833),((Input!$G$170+Input!$G$136)*$G$7)/A28taxstdlife))</f>
        <v>0</v>
      </c>
      <c r="BJ833" s="20"/>
      <c r="BK833" s="20"/>
      <c r="BL833"/>
      <c r="BM833"/>
      <c r="BN833"/>
      <c r="BO833"/>
      <c r="BP833"/>
      <c r="BQ833"/>
      <c r="BR833"/>
      <c r="BS833"/>
      <c r="BT833"/>
      <c r="BU833"/>
      <c r="BV833"/>
      <c r="BW833"/>
      <c r="BX833"/>
      <c r="BY833"/>
      <c r="BZ833"/>
      <c r="CA833"/>
      <c r="CB833"/>
      <c r="CC833"/>
      <c r="CD833"/>
      <c r="CE833"/>
      <c r="CF833"/>
      <c r="CG833"/>
      <c r="CH833"/>
      <c r="CI833"/>
      <c r="CJ833"/>
      <c r="CK833"/>
      <c r="CL833"/>
      <c r="CM833"/>
      <c r="CN833"/>
      <c r="CO833"/>
      <c r="CP833"/>
      <c r="CQ833"/>
      <c r="CR833"/>
      <c r="CS833"/>
      <c r="CT833"/>
      <c r="CU833"/>
      <c r="CV833"/>
      <c r="CW833"/>
      <c r="CX833"/>
      <c r="CY833"/>
      <c r="CZ833"/>
      <c r="DA833"/>
      <c r="DB833"/>
      <c r="DC833"/>
      <c r="DD833"/>
      <c r="DE833"/>
      <c r="DF833"/>
      <c r="DG833"/>
      <c r="DH833"/>
      <c r="DI833"/>
      <c r="DJ833"/>
      <c r="DK833"/>
      <c r="DL833"/>
      <c r="DM833"/>
      <c r="DN833"/>
      <c r="DO833"/>
      <c r="DP833"/>
      <c r="DQ833"/>
      <c r="DR833"/>
      <c r="DS833"/>
      <c r="DT833"/>
      <c r="DU833"/>
      <c r="DV833"/>
      <c r="DW833"/>
      <c r="DX833"/>
      <c r="DY833"/>
      <c r="DZ833"/>
      <c r="EA833"/>
      <c r="EB833"/>
      <c r="EC833"/>
      <c r="ED833"/>
      <c r="EE833"/>
      <c r="EF833"/>
      <c r="EG833"/>
      <c r="EH833"/>
      <c r="EI833"/>
      <c r="EJ833"/>
      <c r="EK833"/>
      <c r="EL833"/>
      <c r="EM833"/>
      <c r="EN833"/>
      <c r="EO833"/>
      <c r="EP833"/>
      <c r="EQ833"/>
      <c r="ER833"/>
      <c r="ES833"/>
      <c r="ET833"/>
      <c r="EU833"/>
      <c r="EV833"/>
      <c r="EW833"/>
      <c r="EX833"/>
      <c r="EY833"/>
      <c r="EZ833"/>
      <c r="FA833"/>
      <c r="FB833"/>
      <c r="FC833"/>
      <c r="FD833"/>
      <c r="FE833"/>
      <c r="FF833"/>
      <c r="FG833"/>
      <c r="FH833"/>
      <c r="FI833"/>
      <c r="FJ833"/>
      <c r="FK833"/>
      <c r="FL833"/>
      <c r="FM833"/>
      <c r="FN833"/>
      <c r="FO833"/>
      <c r="FP833"/>
      <c r="FQ833"/>
      <c r="FR833"/>
      <c r="FS833"/>
      <c r="FT833"/>
      <c r="FU833"/>
      <c r="FV833"/>
      <c r="FW833"/>
      <c r="FX833"/>
      <c r="FY833"/>
      <c r="FZ833"/>
      <c r="GA833"/>
      <c r="GB833"/>
      <c r="GC833"/>
      <c r="GD833"/>
      <c r="GE833"/>
      <c r="GF833"/>
      <c r="GG833"/>
      <c r="GH833"/>
      <c r="GI833"/>
      <c r="GJ833"/>
      <c r="GK833"/>
      <c r="GL833"/>
      <c r="GM833"/>
      <c r="GN833"/>
      <c r="GO833"/>
      <c r="GP833"/>
      <c r="GQ833"/>
      <c r="GR833"/>
      <c r="GS833"/>
      <c r="GT833"/>
      <c r="GU833"/>
      <c r="GV833"/>
      <c r="GW833"/>
      <c r="GX833"/>
      <c r="GY833"/>
      <c r="GZ833"/>
      <c r="HA833"/>
      <c r="HB833"/>
      <c r="HC833"/>
      <c r="HD833"/>
      <c r="HE833"/>
      <c r="HF833"/>
      <c r="HG833"/>
      <c r="HH833"/>
      <c r="HI833"/>
      <c r="HJ833"/>
      <c r="HK833"/>
      <c r="HL833"/>
      <c r="HM833"/>
      <c r="HN833"/>
      <c r="HO833"/>
      <c r="HP833"/>
      <c r="HQ833"/>
      <c r="HR833"/>
      <c r="HS833"/>
      <c r="HT833"/>
      <c r="HU833"/>
      <c r="HV833"/>
      <c r="HW833"/>
      <c r="HX833"/>
      <c r="HY833"/>
      <c r="HZ833"/>
      <c r="IA833"/>
      <c r="IB833"/>
      <c r="IC833"/>
      <c r="ID833"/>
      <c r="IE833"/>
      <c r="IF833"/>
      <c r="IG833"/>
      <c r="IH833"/>
      <c r="II833"/>
      <c r="IJ833"/>
      <c r="IK833"/>
      <c r="IL833"/>
      <c r="IM833"/>
      <c r="IN833"/>
      <c r="IO833"/>
      <c r="IP833"/>
      <c r="IQ833"/>
      <c r="IR833"/>
      <c r="IS833"/>
      <c r="IT833"/>
      <c r="IU833"/>
      <c r="IV833"/>
    </row>
    <row r="834" spans="1:256" s="5" customFormat="1" hidden="1" outlineLevel="2">
      <c r="A834" s="20"/>
      <c r="B834" s="20"/>
      <c r="C834" s="38"/>
      <c r="D834" s="641"/>
      <c r="E834" s="287">
        <v>2</v>
      </c>
      <c r="F834" s="40"/>
      <c r="G834" s="313"/>
      <c r="H834" s="314"/>
      <c r="I834" s="168">
        <f>IF(A28taxstdlife="n/a","n/a",IF(I$3&gt;(A28taxstdlife+$E834),((Input!$H$170+Input!$H$136)*$H$7)-SUM($H834:H834),((Input!$H$170+Input!$H$136)*$H$7)/A28taxstdlife))</f>
        <v>0</v>
      </c>
      <c r="J834" s="168">
        <f>IF(A28taxstdlife="n/a","n/a",IF(J$3&gt;(A28taxstdlife+$E834),((Input!$H$170+Input!$H$136)*$H$7)-SUM($H834:I834),((Input!$H$170+Input!$H$136)*$H$7)/A28taxstdlife))</f>
        <v>0</v>
      </c>
      <c r="K834" s="168">
        <f>IF(A28taxstdlife="n/a","n/a",IF(K$3&gt;(A28taxstdlife+$E834),((Input!$H$170+Input!$H$136)*$H$7)-SUM($H834:J834),((Input!$H$170+Input!$H$136)*$H$7)/A28taxstdlife))</f>
        <v>0</v>
      </c>
      <c r="L834" s="168">
        <f>IF(A28taxstdlife="n/a","n/a",IF(L$3&gt;(A28taxstdlife+$E834),((Input!$H$170+Input!$H$136)*$H$7)-SUM($H834:K834),((Input!$H$170+Input!$H$136)*$H$7)/A28taxstdlife))</f>
        <v>0</v>
      </c>
      <c r="M834" s="168">
        <f>IF(A28taxstdlife="n/a","n/a",IF(M$3&gt;(A28taxstdlife+$E834),((Input!$H$170+Input!$H$136)*$H$7)-SUM($H834:L834),((Input!$H$170+Input!$H$136)*$H$7)/A28taxstdlife))</f>
        <v>0</v>
      </c>
      <c r="N834" s="168">
        <f>IF(A28taxstdlife="n/a","n/a",IF(N$3&gt;(A28taxstdlife+$E834),((Input!$H$170+Input!$H$136)*$H$7)-SUM($H834:M834),((Input!$H$170+Input!$H$136)*$H$7)/A28taxstdlife))</f>
        <v>0</v>
      </c>
      <c r="O834" s="168">
        <f>IF(A28taxstdlife="n/a","n/a",IF(O$3&gt;(A28taxstdlife+$E834),((Input!$H$170+Input!$H$136)*$H$7)-SUM($H834:N834),((Input!$H$170+Input!$H$136)*$H$7)/A28taxstdlife))</f>
        <v>0</v>
      </c>
      <c r="P834" s="168">
        <f>IF(A28taxstdlife="n/a","n/a",IF(P$3&gt;(A28taxstdlife+$E834),((Input!$H$170+Input!$H$136)*$H$7)-SUM($H834:O834),((Input!$H$170+Input!$H$136)*$H$7)/A28taxstdlife))</f>
        <v>0</v>
      </c>
      <c r="Q834" s="168">
        <f>IF(A28taxstdlife="n/a","n/a",IF(Q$3&gt;(A28taxstdlife+$E834),((Input!$H$170+Input!$H$136)*$H$7)-SUM($H834:P834),((Input!$H$170+Input!$H$136)*$H$7)/A28taxstdlife))</f>
        <v>0</v>
      </c>
      <c r="R834" s="168">
        <f>IF(A28taxstdlife="n/a","n/a",IF(R$3&gt;(A28taxstdlife+$E834),((Input!$H$170+Input!$H$136)*$H$7)-SUM($H834:Q834),((Input!$H$170+Input!$H$136)*$H$7)/A28taxstdlife))</f>
        <v>0</v>
      </c>
      <c r="S834" s="168">
        <f>IF(A28taxstdlife="n/a","n/a",IF(S$3&gt;(A28taxstdlife+$E834),((Input!$H$170+Input!$H$136)*$H$7)-SUM($H834:R834),((Input!$H$170+Input!$H$136)*$H$7)/A28taxstdlife))</f>
        <v>0</v>
      </c>
      <c r="T834" s="168">
        <f>IF(A28taxstdlife="n/a","n/a",IF(T$3&gt;(A28taxstdlife+$E834),((Input!$H$170+Input!$H$136)*$H$7)-SUM($H834:S834),((Input!$H$170+Input!$H$136)*$H$7)/A28taxstdlife))</f>
        <v>0</v>
      </c>
      <c r="U834" s="168">
        <f>IF(A28taxstdlife="n/a","n/a",IF(U$3&gt;(A28taxstdlife+$E834),((Input!$H$170+Input!$H$136)*$H$7)-SUM($H834:T834),((Input!$H$170+Input!$H$136)*$H$7)/A28taxstdlife))</f>
        <v>0</v>
      </c>
      <c r="V834" s="168">
        <f>IF(A28taxstdlife="n/a","n/a",IF(V$3&gt;(A28taxstdlife+$E834),((Input!$H$170+Input!$H$136)*$H$7)-SUM($H834:U834),((Input!$H$170+Input!$H$136)*$H$7)/A28taxstdlife))</f>
        <v>0</v>
      </c>
      <c r="W834" s="168">
        <f>IF(A28taxstdlife="n/a","n/a",IF(W$3&gt;(A28taxstdlife+$E834),((Input!$H$170+Input!$H$136)*$H$7)-SUM($H834:V834),((Input!$H$170+Input!$H$136)*$H$7)/A28taxstdlife))</f>
        <v>0</v>
      </c>
      <c r="X834" s="168">
        <f>IF(A28taxstdlife="n/a","n/a",IF(X$3&gt;(A28taxstdlife+$E834),((Input!$H$170+Input!$H$136)*$H$7)-SUM($H834:W834),((Input!$H$170+Input!$H$136)*$H$7)/A28taxstdlife))</f>
        <v>0</v>
      </c>
      <c r="Y834" s="168">
        <f>IF(A28taxstdlife="n/a","n/a",IF(Y$3&gt;(A28taxstdlife+$E834),((Input!$H$170+Input!$H$136)*$H$7)-SUM($H834:X834),((Input!$H$170+Input!$H$136)*$H$7)/A28taxstdlife))</f>
        <v>0</v>
      </c>
      <c r="Z834" s="168">
        <f>IF(A28taxstdlife="n/a","n/a",IF(Z$3&gt;(A28taxstdlife+$E834),((Input!$H$170+Input!$H$136)*$H$7)-SUM($H834:Y834),((Input!$H$170+Input!$H$136)*$H$7)/A28taxstdlife))</f>
        <v>0</v>
      </c>
      <c r="AA834" s="168">
        <f>IF(A28taxstdlife="n/a","n/a",IF(AA$3&gt;(A28taxstdlife+$E834),((Input!$H$170+Input!$H$136)*$H$7)-SUM($H834:Z834),((Input!$H$170+Input!$H$136)*$H$7)/A28taxstdlife))</f>
        <v>0</v>
      </c>
      <c r="AB834" s="168">
        <f>IF(A28taxstdlife="n/a","n/a",IF(AB$3&gt;(A28taxstdlife+$E834),((Input!$H$170+Input!$H$136)*$H$7)-SUM($H834:AA834),((Input!$H$170+Input!$H$136)*$H$7)/A28taxstdlife))</f>
        <v>0</v>
      </c>
      <c r="AC834" s="168">
        <f>IF(A28taxstdlife="n/a","n/a",IF(AC$3&gt;(A28taxstdlife+$E834),((Input!$H$170+Input!$H$136)*$H$7)-SUM($H834:AB834),((Input!$H$170+Input!$H$136)*$H$7)/A28taxstdlife))</f>
        <v>0</v>
      </c>
      <c r="AD834" s="168">
        <f>IF(A28taxstdlife="n/a","n/a",IF(AD$3&gt;(A28taxstdlife+$E834),((Input!$H$170+Input!$H$136)*$H$7)-SUM($H834:AC834),((Input!$H$170+Input!$H$136)*$H$7)/A28taxstdlife))</f>
        <v>0</v>
      </c>
      <c r="AE834" s="168">
        <f>IF(A28taxstdlife="n/a","n/a",IF(AE$3&gt;(A28taxstdlife+$E834),((Input!$H$170+Input!$H$136)*$H$7)-SUM($H834:AD834),((Input!$H$170+Input!$H$136)*$H$7)/A28taxstdlife))</f>
        <v>0</v>
      </c>
      <c r="AF834" s="168">
        <f>IF(A28taxstdlife="n/a","n/a",IF(AF$3&gt;(A28taxstdlife+$E834),((Input!$H$170+Input!$H$136)*$H$7)-SUM($H834:AE834),((Input!$H$170+Input!$H$136)*$H$7)/A28taxstdlife))</f>
        <v>0</v>
      </c>
      <c r="AG834" s="168">
        <f>IF(A28taxstdlife="n/a","n/a",IF(AG$3&gt;(A28taxstdlife+$E834),((Input!$H$170+Input!$H$136)*$H$7)-SUM($H834:AF834),((Input!$H$170+Input!$H$136)*$H$7)/A28taxstdlife))</f>
        <v>0</v>
      </c>
      <c r="AH834" s="168">
        <f>IF(A28taxstdlife="n/a","n/a",IF(AH$3&gt;(A28taxstdlife+$E834),((Input!$H$170+Input!$H$136)*$H$7)-SUM($H834:AG834),((Input!$H$170+Input!$H$136)*$H$7)/A28taxstdlife))</f>
        <v>0</v>
      </c>
      <c r="AI834" s="168">
        <f>IF(A28taxstdlife="n/a","n/a",IF(AI$3&gt;(A28taxstdlife+$E834),((Input!$H$170+Input!$H$136)*$H$7)-SUM($H834:AH834),((Input!$H$170+Input!$H$136)*$H$7)/A28taxstdlife))</f>
        <v>0</v>
      </c>
      <c r="AJ834" s="168">
        <f>IF(A28taxstdlife="n/a","n/a",IF(AJ$3&gt;(A28taxstdlife+$E834),((Input!$H$170+Input!$H$136)*$H$7)-SUM($H834:AI834),((Input!$H$170+Input!$H$136)*$H$7)/A28taxstdlife))</f>
        <v>0</v>
      </c>
      <c r="AK834" s="168">
        <f>IF(A28taxstdlife="n/a","n/a",IF(AK$3&gt;(A28taxstdlife+$E834),((Input!$H$170+Input!$H$136)*$H$7)-SUM($H834:AJ834),((Input!$H$170+Input!$H$136)*$H$7)/A28taxstdlife))</f>
        <v>0</v>
      </c>
      <c r="AL834" s="168">
        <f>IF(A28taxstdlife="n/a","n/a",IF(AL$3&gt;(A28taxstdlife+$E834),((Input!$H$170+Input!$H$136)*$H$7)-SUM($H834:AK834),((Input!$H$170+Input!$H$136)*$H$7)/A28taxstdlife))</f>
        <v>0</v>
      </c>
      <c r="AM834" s="168">
        <f>IF(A28taxstdlife="n/a","n/a",IF(AM$3&gt;(A28taxstdlife+$E834),((Input!$H$170+Input!$H$136)*$H$7)-SUM($H834:AL834),((Input!$H$170+Input!$H$136)*$H$7)/A28taxstdlife))</f>
        <v>0</v>
      </c>
      <c r="AN834" s="168">
        <f>IF(A28taxstdlife="n/a","n/a",IF(AN$3&gt;(A28taxstdlife+$E834),((Input!$H$170+Input!$H$136)*$H$7)-SUM($H834:AM834),((Input!$H$170+Input!$H$136)*$H$7)/A28taxstdlife))</f>
        <v>0</v>
      </c>
      <c r="AO834" s="168">
        <f>IF(A28taxstdlife="n/a","n/a",IF(AO$3&gt;(A28taxstdlife+$E834),((Input!$H$170+Input!$H$136)*$H$7)-SUM($H834:AN834),((Input!$H$170+Input!$H$136)*$H$7)/A28taxstdlife))</f>
        <v>0</v>
      </c>
      <c r="AP834" s="168">
        <f>IF(A28taxstdlife="n/a","n/a",IF(AP$3&gt;(A28taxstdlife+$E834),((Input!$H$170+Input!$H$136)*$H$7)-SUM($H834:AO834),((Input!$H$170+Input!$H$136)*$H$7)/A28taxstdlife))</f>
        <v>0</v>
      </c>
      <c r="AQ834" s="168">
        <f>IF(A28taxstdlife="n/a","n/a",IF(AQ$3&gt;(A28taxstdlife+$E834),((Input!$H$170+Input!$H$136)*$H$7)-SUM($H834:AP834),((Input!$H$170+Input!$H$136)*$H$7)/A28taxstdlife))</f>
        <v>0</v>
      </c>
      <c r="AR834" s="168">
        <f>IF(A28taxstdlife="n/a","n/a",IF(AR$3&gt;(A28taxstdlife+$E834),((Input!$H$170+Input!$H$136)*$H$7)-SUM($H834:AQ834),((Input!$H$170+Input!$H$136)*$H$7)/A28taxstdlife))</f>
        <v>0</v>
      </c>
      <c r="AS834" s="168">
        <f>IF(A28taxstdlife="n/a","n/a",IF(AS$3&gt;(A28taxstdlife+$E834),((Input!$H$170+Input!$H$136)*$H$7)-SUM($H834:AR834),((Input!$H$170+Input!$H$136)*$H$7)/A28taxstdlife))</f>
        <v>0</v>
      </c>
      <c r="AT834" s="168">
        <f>IF(A28taxstdlife="n/a","n/a",IF(AT$3&gt;(A28taxstdlife+$E834),((Input!$H$170+Input!$H$136)*$H$7)-SUM($H834:AS834),((Input!$H$170+Input!$H$136)*$H$7)/A28taxstdlife))</f>
        <v>0</v>
      </c>
      <c r="AU834" s="168">
        <f>IF(A28taxstdlife="n/a","n/a",IF(AU$3&gt;(A28taxstdlife+$E834),((Input!$H$170+Input!$H$136)*$H$7)-SUM($H834:AT834),((Input!$H$170+Input!$H$136)*$H$7)/A28taxstdlife))</f>
        <v>0</v>
      </c>
      <c r="AV834" s="168">
        <f>IF(A28taxstdlife="n/a","n/a",IF(AV$3&gt;(A28taxstdlife+$E834),((Input!$H$170+Input!$H$136)*$H$7)-SUM($H834:AU834),((Input!$H$170+Input!$H$136)*$H$7)/A28taxstdlife))</f>
        <v>0</v>
      </c>
      <c r="AW834" s="168">
        <f>IF(A28taxstdlife="n/a","n/a",IF(AW$3&gt;(A28taxstdlife+$E834),((Input!$H$170+Input!$H$136)*$H$7)-SUM($H834:AV834),((Input!$H$170+Input!$H$136)*$H$7)/A28taxstdlife))</f>
        <v>0</v>
      </c>
      <c r="AX834" s="168">
        <f>IF(A28taxstdlife="n/a","n/a",IF(AX$3&gt;(A28taxstdlife+$E834),((Input!$H$170+Input!$H$136)*$H$7)-SUM($H834:AW834),((Input!$H$170+Input!$H$136)*$H$7)/A28taxstdlife))</f>
        <v>0</v>
      </c>
      <c r="AY834" s="168">
        <f>IF(A28taxstdlife="n/a","n/a",IF(AY$3&gt;(A28taxstdlife+$E834),((Input!$H$170+Input!$H$136)*$H$7)-SUM($H834:AX834),((Input!$H$170+Input!$H$136)*$H$7)/A28taxstdlife))</f>
        <v>0</v>
      </c>
      <c r="AZ834" s="168">
        <f>IF(A28taxstdlife="n/a","n/a",IF(AZ$3&gt;(A28taxstdlife+$E834),((Input!$H$170+Input!$H$136)*$H$7)-SUM($H834:AY834),((Input!$H$170+Input!$H$136)*$H$7)/A28taxstdlife))</f>
        <v>0</v>
      </c>
      <c r="BA834" s="168">
        <f>IF(A28taxstdlife="n/a","n/a",IF(BA$3&gt;(A28taxstdlife+$E834),((Input!$H$170+Input!$H$136)*$H$7)-SUM($H834:AZ834),((Input!$H$170+Input!$H$136)*$H$7)/A28taxstdlife))</f>
        <v>0</v>
      </c>
      <c r="BB834" s="168">
        <f>IF(A28taxstdlife="n/a","n/a",IF(BB$3&gt;(A28taxstdlife+$E834),((Input!$H$170+Input!$H$136)*$H$7)-SUM($H834:BA834),((Input!$H$170+Input!$H$136)*$H$7)/A28taxstdlife))</f>
        <v>0</v>
      </c>
      <c r="BC834" s="168">
        <f>IF(A28taxstdlife="n/a","n/a",IF(BC$3&gt;(A28taxstdlife+$E834),((Input!$H$170+Input!$H$136)*$H$7)-SUM($H834:BB834),((Input!$H$170+Input!$H$136)*$H$7)/A28taxstdlife))</f>
        <v>0</v>
      </c>
      <c r="BD834" s="168">
        <f>IF(A28taxstdlife="n/a","n/a",IF(BD$3&gt;(A28taxstdlife+$E834),((Input!$H$170+Input!$H$136)*$H$7)-SUM($H834:BC834),((Input!$H$170+Input!$H$136)*$H$7)/A28taxstdlife))</f>
        <v>0</v>
      </c>
      <c r="BE834" s="168">
        <f>IF(A28taxstdlife="n/a","n/a",IF(BE$3&gt;(A28taxstdlife+$E834),((Input!$H$170+Input!$H$136)*$H$7)-SUM($H834:BD834),((Input!$H$170+Input!$H$136)*$H$7)/A28taxstdlife))</f>
        <v>0</v>
      </c>
      <c r="BF834" s="168">
        <f>IF(A28taxstdlife="n/a","n/a",IF(BF$3&gt;(A28taxstdlife+$E834),((Input!$H$170+Input!$H$136)*$H$7)-SUM($H834:BE834),((Input!$H$170+Input!$H$136)*$H$7)/A28taxstdlife))</f>
        <v>0</v>
      </c>
      <c r="BG834" s="168">
        <f>IF(A28taxstdlife="n/a","n/a",IF(BG$3&gt;(A28taxstdlife+$E834),((Input!$H$170+Input!$H$136)*$H$7)-SUM($H834:BF834),((Input!$H$170+Input!$H$136)*$H$7)/A28taxstdlife))</f>
        <v>0</v>
      </c>
      <c r="BH834" s="168">
        <f>IF(A28taxstdlife="n/a","n/a",IF(BH$3&gt;(A28taxstdlife+$E834),((Input!$H$170+Input!$H$136)*$H$7)-SUM($H834:BG834),((Input!$H$170+Input!$H$136)*$H$7)/A28taxstdlife))</f>
        <v>0</v>
      </c>
      <c r="BI834" s="168">
        <f>IF(A28taxstdlife="n/a","n/a",IF(BI$3&gt;(A28taxstdlife+$E834),((Input!$H$170+Input!$H$136)*$H$7)-SUM($H834:BH834),((Input!$H$170+Input!$H$136)*$H$7)/A28taxstdlife))</f>
        <v>0</v>
      </c>
      <c r="BJ834" s="20"/>
      <c r="BK834" s="20"/>
      <c r="BL834"/>
      <c r="BM834"/>
      <c r="BN834"/>
      <c r="BO834"/>
      <c r="BP834"/>
      <c r="BQ834"/>
      <c r="BR834"/>
      <c r="BS834"/>
      <c r="BT834"/>
      <c r="BU834"/>
      <c r="BV834"/>
      <c r="BW834"/>
      <c r="BX834"/>
      <c r="BY834"/>
      <c r="BZ834"/>
      <c r="CA834"/>
      <c r="CB834"/>
      <c r="CC834"/>
      <c r="CD834"/>
      <c r="CE834"/>
      <c r="CF834"/>
      <c r="CG834"/>
      <c r="CH834"/>
      <c r="CI834"/>
      <c r="CJ834"/>
      <c r="CK834"/>
      <c r="CL834"/>
      <c r="CM834"/>
      <c r="CN834"/>
      <c r="CO834"/>
      <c r="CP834"/>
      <c r="CQ834"/>
      <c r="CR834"/>
      <c r="CS834"/>
      <c r="CT834"/>
      <c r="CU834"/>
      <c r="CV834"/>
      <c r="CW834"/>
      <c r="CX834"/>
      <c r="CY834"/>
      <c r="CZ834"/>
      <c r="DA834"/>
      <c r="DB834"/>
      <c r="DC834"/>
      <c r="DD834"/>
      <c r="DE834"/>
      <c r="DF834"/>
      <c r="DG834"/>
      <c r="DH834"/>
      <c r="DI834"/>
      <c r="DJ834"/>
      <c r="DK834"/>
      <c r="DL834"/>
      <c r="DM834"/>
      <c r="DN834"/>
      <c r="DO834"/>
      <c r="DP834"/>
      <c r="DQ834"/>
      <c r="DR834"/>
      <c r="DS834"/>
      <c r="DT834"/>
      <c r="DU834"/>
      <c r="DV834"/>
      <c r="DW834"/>
      <c r="DX834"/>
      <c r="DY834"/>
      <c r="DZ834"/>
      <c r="EA834"/>
      <c r="EB834"/>
      <c r="EC834"/>
      <c r="ED834"/>
      <c r="EE834"/>
      <c r="EF834"/>
      <c r="EG834"/>
      <c r="EH834"/>
      <c r="EI834"/>
      <c r="EJ834"/>
      <c r="EK834"/>
      <c r="EL834"/>
      <c r="EM834"/>
      <c r="EN834"/>
      <c r="EO834"/>
      <c r="EP834"/>
      <c r="EQ834"/>
      <c r="ER834"/>
      <c r="ES834"/>
      <c r="ET834"/>
      <c r="EU834"/>
      <c r="EV834"/>
      <c r="EW834"/>
      <c r="EX834"/>
      <c r="EY834"/>
      <c r="EZ834"/>
      <c r="FA834"/>
      <c r="FB834"/>
      <c r="FC834"/>
      <c r="FD834"/>
      <c r="FE834"/>
      <c r="FF834"/>
      <c r="FG834"/>
      <c r="FH834"/>
      <c r="FI834"/>
      <c r="FJ834"/>
      <c r="FK834"/>
      <c r="FL834"/>
      <c r="FM834"/>
      <c r="FN834"/>
      <c r="FO834"/>
      <c r="FP834"/>
      <c r="FQ834"/>
      <c r="FR834"/>
      <c r="FS834"/>
      <c r="FT834"/>
      <c r="FU834"/>
      <c r="FV834"/>
      <c r="FW834"/>
      <c r="FX834"/>
      <c r="FY834"/>
      <c r="FZ834"/>
      <c r="GA834"/>
      <c r="GB834"/>
      <c r="GC834"/>
      <c r="GD834"/>
      <c r="GE834"/>
      <c r="GF834"/>
      <c r="GG834"/>
      <c r="GH834"/>
      <c r="GI834"/>
      <c r="GJ834"/>
      <c r="GK834"/>
      <c r="GL834"/>
      <c r="GM834"/>
      <c r="GN834"/>
      <c r="GO834"/>
      <c r="GP834"/>
      <c r="GQ834"/>
      <c r="GR834"/>
      <c r="GS834"/>
      <c r="GT834"/>
      <c r="GU834"/>
      <c r="GV834"/>
      <c r="GW834"/>
      <c r="GX834"/>
      <c r="GY834"/>
      <c r="GZ834"/>
      <c r="HA834"/>
      <c r="HB834"/>
      <c r="HC834"/>
      <c r="HD834"/>
      <c r="HE834"/>
      <c r="HF834"/>
      <c r="HG834"/>
      <c r="HH834"/>
      <c r="HI834"/>
      <c r="HJ834"/>
      <c r="HK834"/>
      <c r="HL834"/>
      <c r="HM834"/>
      <c r="HN834"/>
      <c r="HO834"/>
      <c r="HP834"/>
      <c r="HQ834"/>
      <c r="HR834"/>
      <c r="HS834"/>
      <c r="HT834"/>
      <c r="HU834"/>
      <c r="HV834"/>
      <c r="HW834"/>
      <c r="HX834"/>
      <c r="HY834"/>
      <c r="HZ834"/>
      <c r="IA834"/>
      <c r="IB834"/>
      <c r="IC834"/>
      <c r="ID834"/>
      <c r="IE834"/>
      <c r="IF834"/>
      <c r="IG834"/>
      <c r="IH834"/>
      <c r="II834"/>
      <c r="IJ834"/>
      <c r="IK834"/>
      <c r="IL834"/>
      <c r="IM834"/>
      <c r="IN834"/>
      <c r="IO834"/>
      <c r="IP834"/>
      <c r="IQ834"/>
      <c r="IR834"/>
      <c r="IS834"/>
      <c r="IT834"/>
      <c r="IU834"/>
      <c r="IV834"/>
    </row>
    <row r="835" spans="1:256" s="5" customFormat="1" hidden="1" outlineLevel="2">
      <c r="A835" s="20"/>
      <c r="B835" s="20"/>
      <c r="C835" s="38"/>
      <c r="D835" s="641"/>
      <c r="E835" s="287">
        <v>3</v>
      </c>
      <c r="F835" s="40"/>
      <c r="G835" s="313"/>
      <c r="H835" s="315"/>
      <c r="I835" s="314"/>
      <c r="J835" s="168">
        <f>IF(A28taxstdlife="n/a","n/a",IF(J$3&gt;(A28taxstdlife+$E835),((Input!$I$170+Input!$I$136)*$I$7)-SUM($I835:I835),((Input!$I$170+Input!$I$136)*$I$7)/A28taxstdlife))</f>
        <v>0</v>
      </c>
      <c r="K835" s="168">
        <f>IF(A28taxstdlife="n/a","n/a",IF(K$3&gt;(A28taxstdlife+$E835),((Input!$I$170+Input!$I$136)*$I$7)-SUM($I835:J835),((Input!$I$170+Input!$I$136)*$I$7)/A28taxstdlife))</f>
        <v>0</v>
      </c>
      <c r="L835" s="168">
        <f>IF(A28taxstdlife="n/a","n/a",IF(L$3&gt;(A28taxstdlife+$E835),((Input!$I$170+Input!$I$136)*$I$7)-SUM($I835:K835),((Input!$I$170+Input!$I$136)*$I$7)/A28taxstdlife))</f>
        <v>0</v>
      </c>
      <c r="M835" s="168">
        <f>IF(A28taxstdlife="n/a","n/a",IF(M$3&gt;(A28taxstdlife+$E835),((Input!$I$170+Input!$I$136)*$I$7)-SUM($I835:L835),((Input!$I$170+Input!$I$136)*$I$7)/A28taxstdlife))</f>
        <v>0</v>
      </c>
      <c r="N835" s="168">
        <f>IF(A28taxstdlife="n/a","n/a",IF(N$3&gt;(A28taxstdlife+$E835),((Input!$I$170+Input!$I$136)*$I$7)-SUM($I835:M835),((Input!$I$170+Input!$I$136)*$I$7)/A28taxstdlife))</f>
        <v>0</v>
      </c>
      <c r="O835" s="168">
        <f>IF(A28taxstdlife="n/a","n/a",IF(O$3&gt;(A28taxstdlife+$E835),((Input!$I$170+Input!$I$136)*$I$7)-SUM($I835:N835),((Input!$I$170+Input!$I$136)*$I$7)/A28taxstdlife))</f>
        <v>0</v>
      </c>
      <c r="P835" s="168">
        <f>IF(A28taxstdlife="n/a","n/a",IF(P$3&gt;(A28taxstdlife+$E835),((Input!$I$170+Input!$I$136)*$I$7)-SUM($I835:O835),((Input!$I$170+Input!$I$136)*$I$7)/A28taxstdlife))</f>
        <v>0</v>
      </c>
      <c r="Q835" s="168">
        <f>IF(A28taxstdlife="n/a","n/a",IF(Q$3&gt;(A28taxstdlife+$E835),((Input!$I$170+Input!$I$136)*$I$7)-SUM($I835:P835),((Input!$I$170+Input!$I$136)*$I$7)/A28taxstdlife))</f>
        <v>0</v>
      </c>
      <c r="R835" s="168">
        <f>IF(A28taxstdlife="n/a","n/a",IF(R$3&gt;(A28taxstdlife+$E835),((Input!$I$170+Input!$I$136)*$I$7)-SUM($I835:Q835),((Input!$I$170+Input!$I$136)*$I$7)/A28taxstdlife))</f>
        <v>0</v>
      </c>
      <c r="S835" s="168">
        <f>IF(A28taxstdlife="n/a","n/a",IF(S$3&gt;(A28taxstdlife+$E835),((Input!$I$170+Input!$I$136)*$I$7)-SUM($I835:R835),((Input!$I$170+Input!$I$136)*$I$7)/A28taxstdlife))</f>
        <v>0</v>
      </c>
      <c r="T835" s="168">
        <f>IF(A28taxstdlife="n/a","n/a",IF(T$3&gt;(A28taxstdlife+$E835),((Input!$I$170+Input!$I$136)*$I$7)-SUM($I835:S835),((Input!$I$170+Input!$I$136)*$I$7)/A28taxstdlife))</f>
        <v>0</v>
      </c>
      <c r="U835" s="168">
        <f>IF(A28taxstdlife="n/a","n/a",IF(U$3&gt;(A28taxstdlife+$E835),((Input!$I$170+Input!$I$136)*$I$7)-SUM($I835:T835),((Input!$I$170+Input!$I$136)*$I$7)/A28taxstdlife))</f>
        <v>0</v>
      </c>
      <c r="V835" s="168">
        <f>IF(A28taxstdlife="n/a","n/a",IF(V$3&gt;(A28taxstdlife+$E835),((Input!$I$170+Input!$I$136)*$I$7)-SUM($I835:U835),((Input!$I$170+Input!$I$136)*$I$7)/A28taxstdlife))</f>
        <v>0</v>
      </c>
      <c r="W835" s="168">
        <f>IF(A28taxstdlife="n/a","n/a",IF(W$3&gt;(A28taxstdlife+$E835),((Input!$I$170+Input!$I$136)*$I$7)-SUM($I835:V835),((Input!$I$170+Input!$I$136)*$I$7)/A28taxstdlife))</f>
        <v>0</v>
      </c>
      <c r="X835" s="168">
        <f>IF(A28taxstdlife="n/a","n/a",IF(X$3&gt;(A28taxstdlife+$E835),((Input!$I$170+Input!$I$136)*$I$7)-SUM($I835:W835),((Input!$I$170+Input!$I$136)*$I$7)/A28taxstdlife))</f>
        <v>0</v>
      </c>
      <c r="Y835" s="168">
        <f>IF(A28taxstdlife="n/a","n/a",IF(Y$3&gt;(A28taxstdlife+$E835),((Input!$I$170+Input!$I$136)*$I$7)-SUM($I835:X835),((Input!$I$170+Input!$I$136)*$I$7)/A28taxstdlife))</f>
        <v>0</v>
      </c>
      <c r="Z835" s="168">
        <f>IF(A28taxstdlife="n/a","n/a",IF(Z$3&gt;(A28taxstdlife+$E835),((Input!$I$170+Input!$I$136)*$I$7)-SUM($I835:Y835),((Input!$I$170+Input!$I$136)*$I$7)/A28taxstdlife))</f>
        <v>0</v>
      </c>
      <c r="AA835" s="168">
        <f>IF(A28taxstdlife="n/a","n/a",IF(AA$3&gt;(A28taxstdlife+$E835),((Input!$I$170+Input!$I$136)*$I$7)-SUM($I835:Z835),((Input!$I$170+Input!$I$136)*$I$7)/A28taxstdlife))</f>
        <v>0</v>
      </c>
      <c r="AB835" s="168">
        <f>IF(A28taxstdlife="n/a","n/a",IF(AB$3&gt;(A28taxstdlife+$E835),((Input!$I$170+Input!$I$136)*$I$7)-SUM($I835:AA835),((Input!$I$170+Input!$I$136)*$I$7)/A28taxstdlife))</f>
        <v>0</v>
      </c>
      <c r="AC835" s="168">
        <f>IF(A28taxstdlife="n/a","n/a",IF(AC$3&gt;(A28taxstdlife+$E835),((Input!$I$170+Input!$I$136)*$I$7)-SUM($I835:AB835),((Input!$I$170+Input!$I$136)*$I$7)/A28taxstdlife))</f>
        <v>0</v>
      </c>
      <c r="AD835" s="168">
        <f>IF(A28taxstdlife="n/a","n/a",IF(AD$3&gt;(A28taxstdlife+$E835),((Input!$I$170+Input!$I$136)*$I$7)-SUM($I835:AC835),((Input!$I$170+Input!$I$136)*$I$7)/A28taxstdlife))</f>
        <v>0</v>
      </c>
      <c r="AE835" s="168">
        <f>IF(A28taxstdlife="n/a","n/a",IF(AE$3&gt;(A28taxstdlife+$E835),((Input!$I$170+Input!$I$136)*$I$7)-SUM($I835:AD835),((Input!$I$170+Input!$I$136)*$I$7)/A28taxstdlife))</f>
        <v>0</v>
      </c>
      <c r="AF835" s="168">
        <f>IF(A28taxstdlife="n/a","n/a",IF(AF$3&gt;(A28taxstdlife+$E835),((Input!$I$170+Input!$I$136)*$I$7)-SUM($I835:AE835),((Input!$I$170+Input!$I$136)*$I$7)/A28taxstdlife))</f>
        <v>0</v>
      </c>
      <c r="AG835" s="168">
        <f>IF(A28taxstdlife="n/a","n/a",IF(AG$3&gt;(A28taxstdlife+$E835),((Input!$I$170+Input!$I$136)*$I$7)-SUM($I835:AF835),((Input!$I$170+Input!$I$136)*$I$7)/A28taxstdlife))</f>
        <v>0</v>
      </c>
      <c r="AH835" s="168">
        <f>IF(A28taxstdlife="n/a","n/a",IF(AH$3&gt;(A28taxstdlife+$E835),((Input!$I$170+Input!$I$136)*$I$7)-SUM($I835:AG835),((Input!$I$170+Input!$I$136)*$I$7)/A28taxstdlife))</f>
        <v>0</v>
      </c>
      <c r="AI835" s="168">
        <f>IF(A28taxstdlife="n/a","n/a",IF(AI$3&gt;(A28taxstdlife+$E835),((Input!$I$170+Input!$I$136)*$I$7)-SUM($I835:AH835),((Input!$I$170+Input!$I$136)*$I$7)/A28taxstdlife))</f>
        <v>0</v>
      </c>
      <c r="AJ835" s="168">
        <f>IF(A28taxstdlife="n/a","n/a",IF(AJ$3&gt;(A28taxstdlife+$E835),((Input!$I$170+Input!$I$136)*$I$7)-SUM($I835:AI835),((Input!$I$170+Input!$I$136)*$I$7)/A28taxstdlife))</f>
        <v>0</v>
      </c>
      <c r="AK835" s="168">
        <f>IF(A28taxstdlife="n/a","n/a",IF(AK$3&gt;(A28taxstdlife+$E835),((Input!$I$170+Input!$I$136)*$I$7)-SUM($I835:AJ835),((Input!$I$170+Input!$I$136)*$I$7)/A28taxstdlife))</f>
        <v>0</v>
      </c>
      <c r="AL835" s="168">
        <f>IF(A28taxstdlife="n/a","n/a",IF(AL$3&gt;(A28taxstdlife+$E835),((Input!$I$170+Input!$I$136)*$I$7)-SUM($I835:AK835),((Input!$I$170+Input!$I$136)*$I$7)/A28taxstdlife))</f>
        <v>0</v>
      </c>
      <c r="AM835" s="168">
        <f>IF(A28taxstdlife="n/a","n/a",IF(AM$3&gt;(A28taxstdlife+$E835),((Input!$I$170+Input!$I$136)*$I$7)-SUM($I835:AL835),((Input!$I$170+Input!$I$136)*$I$7)/A28taxstdlife))</f>
        <v>0</v>
      </c>
      <c r="AN835" s="168">
        <f>IF(A28taxstdlife="n/a","n/a",IF(AN$3&gt;(A28taxstdlife+$E835),((Input!$I$170+Input!$I$136)*$I$7)-SUM($I835:AM835),((Input!$I$170+Input!$I$136)*$I$7)/A28taxstdlife))</f>
        <v>0</v>
      </c>
      <c r="AO835" s="168">
        <f>IF(A28taxstdlife="n/a","n/a",IF(AO$3&gt;(A28taxstdlife+$E835),((Input!$I$170+Input!$I$136)*$I$7)-SUM($I835:AN835),((Input!$I$170+Input!$I$136)*$I$7)/A28taxstdlife))</f>
        <v>0</v>
      </c>
      <c r="AP835" s="168">
        <f>IF(A28taxstdlife="n/a","n/a",IF(AP$3&gt;(A28taxstdlife+$E835),((Input!$I$170+Input!$I$136)*$I$7)-SUM($I835:AO835),((Input!$I$170+Input!$I$136)*$I$7)/A28taxstdlife))</f>
        <v>0</v>
      </c>
      <c r="AQ835" s="168">
        <f>IF(A28taxstdlife="n/a","n/a",IF(AQ$3&gt;(A28taxstdlife+$E835),((Input!$I$170+Input!$I$136)*$I$7)-SUM($I835:AP835),((Input!$I$170+Input!$I$136)*$I$7)/A28taxstdlife))</f>
        <v>0</v>
      </c>
      <c r="AR835" s="168">
        <f>IF(A28taxstdlife="n/a","n/a",IF(AR$3&gt;(A28taxstdlife+$E835),((Input!$I$170+Input!$I$136)*$I$7)-SUM($I835:AQ835),((Input!$I$170+Input!$I$136)*$I$7)/A28taxstdlife))</f>
        <v>0</v>
      </c>
      <c r="AS835" s="168">
        <f>IF(A28taxstdlife="n/a","n/a",IF(AS$3&gt;(A28taxstdlife+$E835),((Input!$I$170+Input!$I$136)*$I$7)-SUM($I835:AR835),((Input!$I$170+Input!$I$136)*$I$7)/A28taxstdlife))</f>
        <v>0</v>
      </c>
      <c r="AT835" s="168">
        <f>IF(A28taxstdlife="n/a","n/a",IF(AT$3&gt;(A28taxstdlife+$E835),((Input!$I$170+Input!$I$136)*$I$7)-SUM($I835:AS835),((Input!$I$170+Input!$I$136)*$I$7)/A28taxstdlife))</f>
        <v>0</v>
      </c>
      <c r="AU835" s="168">
        <f>IF(A28taxstdlife="n/a","n/a",IF(AU$3&gt;(A28taxstdlife+$E835),((Input!$I$170+Input!$I$136)*$I$7)-SUM($I835:AT835),((Input!$I$170+Input!$I$136)*$I$7)/A28taxstdlife))</f>
        <v>0</v>
      </c>
      <c r="AV835" s="168">
        <f>IF(A28taxstdlife="n/a","n/a",IF(AV$3&gt;(A28taxstdlife+$E835),((Input!$I$170+Input!$I$136)*$I$7)-SUM($I835:AU835),((Input!$I$170+Input!$I$136)*$I$7)/A28taxstdlife))</f>
        <v>0</v>
      </c>
      <c r="AW835" s="168">
        <f>IF(A28taxstdlife="n/a","n/a",IF(AW$3&gt;(A28taxstdlife+$E835),((Input!$I$170+Input!$I$136)*$I$7)-SUM($I835:AV835),((Input!$I$170+Input!$I$136)*$I$7)/A28taxstdlife))</f>
        <v>0</v>
      </c>
      <c r="AX835" s="168">
        <f>IF(A28taxstdlife="n/a","n/a",IF(AX$3&gt;(A28taxstdlife+$E835),((Input!$I$170+Input!$I$136)*$I$7)-SUM($I835:AW835),((Input!$I$170+Input!$I$136)*$I$7)/A28taxstdlife))</f>
        <v>0</v>
      </c>
      <c r="AY835" s="168">
        <f>IF(A28taxstdlife="n/a","n/a",IF(AY$3&gt;(A28taxstdlife+$E835),((Input!$I$170+Input!$I$136)*$I$7)-SUM($I835:AX835),((Input!$I$170+Input!$I$136)*$I$7)/A28taxstdlife))</f>
        <v>0</v>
      </c>
      <c r="AZ835" s="168">
        <f>IF(A28taxstdlife="n/a","n/a",IF(AZ$3&gt;(A28taxstdlife+$E835),((Input!$I$170+Input!$I$136)*$I$7)-SUM($I835:AY835),((Input!$I$170+Input!$I$136)*$I$7)/A28taxstdlife))</f>
        <v>0</v>
      </c>
      <c r="BA835" s="168">
        <f>IF(A28taxstdlife="n/a","n/a",IF(BA$3&gt;(A28taxstdlife+$E835),((Input!$I$170+Input!$I$136)*$I$7)-SUM($I835:AZ835),((Input!$I$170+Input!$I$136)*$I$7)/A28taxstdlife))</f>
        <v>0</v>
      </c>
      <c r="BB835" s="168">
        <f>IF(A28taxstdlife="n/a","n/a",IF(BB$3&gt;(A28taxstdlife+$E835),((Input!$I$170+Input!$I$136)*$I$7)-SUM($I835:BA835),((Input!$I$170+Input!$I$136)*$I$7)/A28taxstdlife))</f>
        <v>0</v>
      </c>
      <c r="BC835" s="168">
        <f>IF(A28taxstdlife="n/a","n/a",IF(BC$3&gt;(A28taxstdlife+$E835),((Input!$I$170+Input!$I$136)*$I$7)-SUM($I835:BB835),((Input!$I$170+Input!$I$136)*$I$7)/A28taxstdlife))</f>
        <v>0</v>
      </c>
      <c r="BD835" s="168">
        <f>IF(A28taxstdlife="n/a","n/a",IF(BD$3&gt;(A28taxstdlife+$E835),((Input!$I$170+Input!$I$136)*$I$7)-SUM($I835:BC835),((Input!$I$170+Input!$I$136)*$I$7)/A28taxstdlife))</f>
        <v>0</v>
      </c>
      <c r="BE835" s="168">
        <f>IF(A28taxstdlife="n/a","n/a",IF(BE$3&gt;(A28taxstdlife+$E835),((Input!$I$170+Input!$I$136)*$I$7)-SUM($I835:BD835),((Input!$I$170+Input!$I$136)*$I$7)/A28taxstdlife))</f>
        <v>0</v>
      </c>
      <c r="BF835" s="168">
        <f>IF(A28taxstdlife="n/a","n/a",IF(BF$3&gt;(A28taxstdlife+$E835),((Input!$I$170+Input!$I$136)*$I$7)-SUM($I835:BE835),((Input!$I$170+Input!$I$136)*$I$7)/A28taxstdlife))</f>
        <v>0</v>
      </c>
      <c r="BG835" s="168">
        <f>IF(A28taxstdlife="n/a","n/a",IF(BG$3&gt;(A28taxstdlife+$E835),((Input!$I$170+Input!$I$136)*$I$7)-SUM($I835:BF835),((Input!$I$170+Input!$I$136)*$I$7)/A28taxstdlife))</f>
        <v>0</v>
      </c>
      <c r="BH835" s="168">
        <f>IF(A28taxstdlife="n/a","n/a",IF(BH$3&gt;(A28taxstdlife+$E835),((Input!$I$170+Input!$I$136)*$I$7)-SUM($I835:BG835),((Input!$I$170+Input!$I$136)*$I$7)/A28taxstdlife))</f>
        <v>0</v>
      </c>
      <c r="BI835" s="168">
        <f>IF(A28taxstdlife="n/a","n/a",IF(BI$3&gt;(A28taxstdlife+$E835),((Input!$I$170+Input!$I$136)*$I$7)-SUM($I835:BH835),((Input!$I$170+Input!$I$136)*$I$7)/A28taxstdlife))</f>
        <v>0</v>
      </c>
      <c r="BJ835" s="168"/>
      <c r="BK835" s="20"/>
      <c r="BL835"/>
      <c r="BM835"/>
      <c r="BN835"/>
      <c r="BO835"/>
      <c r="BP835"/>
      <c r="BQ835"/>
      <c r="BR835"/>
      <c r="BS835"/>
      <c r="BT835"/>
      <c r="BU835"/>
      <c r="BV835"/>
      <c r="BW835"/>
      <c r="BX835"/>
      <c r="BY835"/>
      <c r="BZ835"/>
      <c r="CA835"/>
      <c r="CB835"/>
      <c r="CC835"/>
      <c r="CD835"/>
      <c r="CE835"/>
      <c r="CF835"/>
      <c r="CG835"/>
      <c r="CH835"/>
      <c r="CI835"/>
      <c r="CJ835"/>
      <c r="CK835"/>
      <c r="CL835"/>
      <c r="CM835"/>
      <c r="CN835"/>
      <c r="CO835"/>
      <c r="CP835"/>
      <c r="CQ835"/>
      <c r="CR835"/>
      <c r="CS835"/>
      <c r="CT835"/>
      <c r="CU835"/>
      <c r="CV835"/>
      <c r="CW835"/>
      <c r="CX835"/>
      <c r="CY835"/>
      <c r="CZ835"/>
      <c r="DA835"/>
      <c r="DB835"/>
      <c r="DC835"/>
      <c r="DD835"/>
      <c r="DE835"/>
      <c r="DF835"/>
      <c r="DG835"/>
      <c r="DH835"/>
      <c r="DI835"/>
      <c r="DJ835"/>
      <c r="DK835"/>
      <c r="DL835"/>
      <c r="DM835"/>
      <c r="DN835"/>
      <c r="DO835"/>
      <c r="DP835"/>
      <c r="DQ835"/>
      <c r="DR835"/>
      <c r="DS835"/>
      <c r="DT835"/>
      <c r="DU835"/>
      <c r="DV835"/>
      <c r="DW835"/>
      <c r="DX835"/>
      <c r="DY835"/>
      <c r="DZ835"/>
      <c r="EA835"/>
      <c r="EB835"/>
      <c r="EC835"/>
      <c r="ED835"/>
      <c r="EE835"/>
      <c r="EF835"/>
      <c r="EG835"/>
      <c r="EH835"/>
      <c r="EI835"/>
      <c r="EJ835"/>
      <c r="EK835"/>
      <c r="EL835"/>
      <c r="EM835"/>
      <c r="EN835"/>
      <c r="EO835"/>
      <c r="EP835"/>
      <c r="EQ835"/>
      <c r="ER835"/>
      <c r="ES835"/>
      <c r="ET835"/>
      <c r="EU835"/>
      <c r="EV835"/>
      <c r="EW835"/>
      <c r="EX835"/>
      <c r="EY835"/>
      <c r="EZ835"/>
      <c r="FA835"/>
      <c r="FB835"/>
      <c r="FC835"/>
      <c r="FD835"/>
      <c r="FE835"/>
      <c r="FF835"/>
      <c r="FG835"/>
      <c r="FH835"/>
      <c r="FI835"/>
      <c r="FJ835"/>
      <c r="FK835"/>
      <c r="FL835"/>
      <c r="FM835"/>
      <c r="FN835"/>
      <c r="FO835"/>
      <c r="FP835"/>
      <c r="FQ835"/>
      <c r="FR835"/>
      <c r="FS835"/>
      <c r="FT835"/>
      <c r="FU835"/>
      <c r="FV835"/>
      <c r="FW835"/>
      <c r="FX835"/>
      <c r="FY835"/>
      <c r="FZ835"/>
      <c r="GA835"/>
      <c r="GB835"/>
      <c r="GC835"/>
      <c r="GD835"/>
      <c r="GE835"/>
      <c r="GF835"/>
      <c r="GG835"/>
      <c r="GH835"/>
      <c r="GI835"/>
      <c r="GJ835"/>
      <c r="GK835"/>
      <c r="GL835"/>
      <c r="GM835"/>
      <c r="GN835"/>
      <c r="GO835"/>
      <c r="GP835"/>
      <c r="GQ835"/>
      <c r="GR835"/>
      <c r="GS835"/>
      <c r="GT835"/>
      <c r="GU835"/>
      <c r="GV835"/>
      <c r="GW835"/>
      <c r="GX835"/>
      <c r="GY835"/>
      <c r="GZ835"/>
      <c r="HA835"/>
      <c r="HB835"/>
      <c r="HC835"/>
      <c r="HD835"/>
      <c r="HE835"/>
      <c r="HF835"/>
      <c r="HG835"/>
      <c r="HH835"/>
      <c r="HI835"/>
      <c r="HJ835"/>
      <c r="HK835"/>
      <c r="HL835"/>
      <c r="HM835"/>
      <c r="HN835"/>
      <c r="HO835"/>
      <c r="HP835"/>
      <c r="HQ835"/>
      <c r="HR835"/>
      <c r="HS835"/>
      <c r="HT835"/>
      <c r="HU835"/>
      <c r="HV835"/>
      <c r="HW835"/>
      <c r="HX835"/>
      <c r="HY835"/>
      <c r="HZ835"/>
      <c r="IA835"/>
      <c r="IB835"/>
      <c r="IC835"/>
      <c r="ID835"/>
      <c r="IE835"/>
      <c r="IF835"/>
      <c r="IG835"/>
      <c r="IH835"/>
      <c r="II835"/>
      <c r="IJ835"/>
      <c r="IK835"/>
      <c r="IL835"/>
      <c r="IM835"/>
      <c r="IN835"/>
      <c r="IO835"/>
      <c r="IP835"/>
      <c r="IQ835"/>
      <c r="IR835"/>
      <c r="IS835"/>
      <c r="IT835"/>
      <c r="IU835"/>
      <c r="IV835"/>
    </row>
    <row r="836" spans="1:256" s="5" customFormat="1" hidden="1" outlineLevel="2">
      <c r="A836" s="20"/>
      <c r="B836" s="20"/>
      <c r="C836" s="38"/>
      <c r="D836" s="641"/>
      <c r="E836" s="287">
        <v>4</v>
      </c>
      <c r="F836" s="40"/>
      <c r="G836" s="313"/>
      <c r="H836" s="315"/>
      <c r="I836" s="315"/>
      <c r="J836" s="314"/>
      <c r="K836" s="168">
        <f>IF(A28taxstdlife="n/a","n/a",IF(K$3&gt;(A28taxstdlife+$E836),((Input!$J$170+Input!$J$136)*$J$7)-SUM($J836:J836),((Input!$J$170+Input!$J$136)*$J$7)/A28taxstdlife))</f>
        <v>0</v>
      </c>
      <c r="L836" s="168">
        <f>IF(A28taxstdlife="n/a","n/a",IF(L$3&gt;(A28taxstdlife+$E836),((Input!$J$170+Input!$J$136)*$J$7)-SUM($J836:K836),((Input!$J$170+Input!$J$136)*$J$7)/A28taxstdlife))</f>
        <v>0</v>
      </c>
      <c r="M836" s="168">
        <f>IF(A28taxstdlife="n/a","n/a",IF(M$3&gt;(A28taxstdlife+$E836),((Input!$J$170+Input!$J$136)*$J$7)-SUM($J836:L836),((Input!$J$170+Input!$J$136)*$J$7)/A28taxstdlife))</f>
        <v>0</v>
      </c>
      <c r="N836" s="168">
        <f>IF(A28taxstdlife="n/a","n/a",IF(N$3&gt;(A28taxstdlife+$E836),((Input!$J$170+Input!$J$136)*$J$7)-SUM($J836:M836),((Input!$J$170+Input!$J$136)*$J$7)/A28taxstdlife))</f>
        <v>0</v>
      </c>
      <c r="O836" s="168">
        <f>IF(A28taxstdlife="n/a","n/a",IF(O$3&gt;(A28taxstdlife+$E836),((Input!$J$170+Input!$J$136)*$J$7)-SUM($J836:N836),((Input!$J$170+Input!$J$136)*$J$7)/A28taxstdlife))</f>
        <v>0</v>
      </c>
      <c r="P836" s="168">
        <f>IF(A28taxstdlife="n/a","n/a",IF(P$3&gt;(A28taxstdlife+$E836),((Input!$J$170+Input!$J$136)*$J$7)-SUM($J836:O836),((Input!$J$170+Input!$J$136)*$J$7)/A28taxstdlife))</f>
        <v>0</v>
      </c>
      <c r="Q836" s="168">
        <f>IF(A28taxstdlife="n/a","n/a",IF(Q$3&gt;(A28taxstdlife+$E836),((Input!$J$170+Input!$J$136)*$J$7)-SUM($J836:P836),((Input!$J$170+Input!$J$136)*$J$7)/A28taxstdlife))</f>
        <v>0</v>
      </c>
      <c r="R836" s="168">
        <f>IF(A28taxstdlife="n/a","n/a",IF(R$3&gt;(A28taxstdlife+$E836),((Input!$J$170+Input!$J$136)*$J$7)-SUM($J836:Q836),((Input!$J$170+Input!$J$136)*$J$7)/A28taxstdlife))</f>
        <v>0</v>
      </c>
      <c r="S836" s="168">
        <f>IF(A28taxstdlife="n/a","n/a",IF(S$3&gt;(A28taxstdlife+$E836),((Input!$J$170+Input!$J$136)*$J$7)-SUM($J836:R836),((Input!$J$170+Input!$J$136)*$J$7)/A28taxstdlife))</f>
        <v>0</v>
      </c>
      <c r="T836" s="168">
        <f>IF(A28taxstdlife="n/a","n/a",IF(T$3&gt;(A28taxstdlife+$E836),((Input!$J$170+Input!$J$136)*$J$7)-SUM($J836:S836),((Input!$J$170+Input!$J$136)*$J$7)/A28taxstdlife))</f>
        <v>0</v>
      </c>
      <c r="U836" s="168">
        <f>IF(A28taxstdlife="n/a","n/a",IF(U$3&gt;(A28taxstdlife+$E836),((Input!$J$170+Input!$J$136)*$J$7)-SUM($J836:T836),((Input!$J$170+Input!$J$136)*$J$7)/A28taxstdlife))</f>
        <v>0</v>
      </c>
      <c r="V836" s="168">
        <f>IF(A28taxstdlife="n/a","n/a",IF(V$3&gt;(A28taxstdlife+$E836),((Input!$J$170+Input!$J$136)*$J$7)-SUM($J836:U836),((Input!$J$170+Input!$J$136)*$J$7)/A28taxstdlife))</f>
        <v>0</v>
      </c>
      <c r="W836" s="168">
        <f>IF(A28taxstdlife="n/a","n/a",IF(W$3&gt;(A28taxstdlife+$E836),((Input!$J$170+Input!$J$136)*$J$7)-SUM($J836:V836),((Input!$J$170+Input!$J$136)*$J$7)/A28taxstdlife))</f>
        <v>0</v>
      </c>
      <c r="X836" s="168">
        <f>IF(A28taxstdlife="n/a","n/a",IF(X$3&gt;(A28taxstdlife+$E836),((Input!$J$170+Input!$J$136)*$J$7)-SUM($J836:W836),((Input!$J$170+Input!$J$136)*$J$7)/A28taxstdlife))</f>
        <v>0</v>
      </c>
      <c r="Y836" s="168">
        <f>IF(A28taxstdlife="n/a","n/a",IF(Y$3&gt;(A28taxstdlife+$E836),((Input!$J$170+Input!$J$136)*$J$7)-SUM($J836:X836),((Input!$J$170+Input!$J$136)*$J$7)/A28taxstdlife))</f>
        <v>0</v>
      </c>
      <c r="Z836" s="168">
        <f>IF(A28taxstdlife="n/a","n/a",IF(Z$3&gt;(A28taxstdlife+$E836),((Input!$J$170+Input!$J$136)*$J$7)-SUM($J836:Y836),((Input!$J$170+Input!$J$136)*$J$7)/A28taxstdlife))</f>
        <v>0</v>
      </c>
      <c r="AA836" s="168">
        <f>IF(A28taxstdlife="n/a","n/a",IF(AA$3&gt;(A28taxstdlife+$E836),((Input!$J$170+Input!$J$136)*$J$7)-SUM($J836:Z836),((Input!$J$170+Input!$J$136)*$J$7)/A28taxstdlife))</f>
        <v>0</v>
      </c>
      <c r="AB836" s="168">
        <f>IF(A28taxstdlife="n/a","n/a",IF(AB$3&gt;(A28taxstdlife+$E836),((Input!$J$170+Input!$J$136)*$J$7)-SUM($J836:AA836),((Input!$J$170+Input!$J$136)*$J$7)/A28taxstdlife))</f>
        <v>0</v>
      </c>
      <c r="AC836" s="168">
        <f>IF(A28taxstdlife="n/a","n/a",IF(AC$3&gt;(A28taxstdlife+$E836),((Input!$J$170+Input!$J$136)*$J$7)-SUM($J836:AB836),((Input!$J$170+Input!$J$136)*$J$7)/A28taxstdlife))</f>
        <v>0</v>
      </c>
      <c r="AD836" s="168">
        <f>IF(A28taxstdlife="n/a","n/a",IF(AD$3&gt;(A28taxstdlife+$E836),((Input!$J$170+Input!$J$136)*$J$7)-SUM($J836:AC836),((Input!$J$170+Input!$J$136)*$J$7)/A28taxstdlife))</f>
        <v>0</v>
      </c>
      <c r="AE836" s="168">
        <f>IF(A28taxstdlife="n/a","n/a",IF(AE$3&gt;(A28taxstdlife+$E836),((Input!$J$170+Input!$J$136)*$J$7)-SUM($J836:AD836),((Input!$J$170+Input!$J$136)*$J$7)/A28taxstdlife))</f>
        <v>0</v>
      </c>
      <c r="AF836" s="168">
        <f>IF(A28taxstdlife="n/a","n/a",IF(AF$3&gt;(A28taxstdlife+$E836),((Input!$J$170+Input!$J$136)*$J$7)-SUM($J836:AE836),((Input!$J$170+Input!$J$136)*$J$7)/A28taxstdlife))</f>
        <v>0</v>
      </c>
      <c r="AG836" s="168">
        <f>IF(A28taxstdlife="n/a","n/a",IF(AG$3&gt;(A28taxstdlife+$E836),((Input!$J$170+Input!$J$136)*$J$7)-SUM($J836:AF836),((Input!$J$170+Input!$J$136)*$J$7)/A28taxstdlife))</f>
        <v>0</v>
      </c>
      <c r="AH836" s="168">
        <f>IF(A28taxstdlife="n/a","n/a",IF(AH$3&gt;(A28taxstdlife+$E836),((Input!$J$170+Input!$J$136)*$J$7)-SUM($J836:AG836),((Input!$J$170+Input!$J$136)*$J$7)/A28taxstdlife))</f>
        <v>0</v>
      </c>
      <c r="AI836" s="168">
        <f>IF(A28taxstdlife="n/a","n/a",IF(AI$3&gt;(A28taxstdlife+$E836),((Input!$J$170+Input!$J$136)*$J$7)-SUM($J836:AH836),((Input!$J$170+Input!$J$136)*$J$7)/A28taxstdlife))</f>
        <v>0</v>
      </c>
      <c r="AJ836" s="168">
        <f>IF(A28taxstdlife="n/a","n/a",IF(AJ$3&gt;(A28taxstdlife+$E836),((Input!$J$170+Input!$J$136)*$J$7)-SUM($J836:AI836),((Input!$J$170+Input!$J$136)*$J$7)/A28taxstdlife))</f>
        <v>0</v>
      </c>
      <c r="AK836" s="168">
        <f>IF(A28taxstdlife="n/a","n/a",IF(AK$3&gt;(A28taxstdlife+$E836),((Input!$J$170+Input!$J$136)*$J$7)-SUM($J836:AJ836),((Input!$J$170+Input!$J$136)*$J$7)/A28taxstdlife))</f>
        <v>0</v>
      </c>
      <c r="AL836" s="168">
        <f>IF(A28taxstdlife="n/a","n/a",IF(AL$3&gt;(A28taxstdlife+$E836),((Input!$J$170+Input!$J$136)*$J$7)-SUM($J836:AK836),((Input!$J$170+Input!$J$136)*$J$7)/A28taxstdlife))</f>
        <v>0</v>
      </c>
      <c r="AM836" s="168">
        <f>IF(A28taxstdlife="n/a","n/a",IF(AM$3&gt;(A28taxstdlife+$E836),((Input!$J$170+Input!$J$136)*$J$7)-SUM($J836:AL836),((Input!$J$170+Input!$J$136)*$J$7)/A28taxstdlife))</f>
        <v>0</v>
      </c>
      <c r="AN836" s="168">
        <f>IF(A28taxstdlife="n/a","n/a",IF(AN$3&gt;(A28taxstdlife+$E836),((Input!$J$170+Input!$J$136)*$J$7)-SUM($J836:AM836),((Input!$J$170+Input!$J$136)*$J$7)/A28taxstdlife))</f>
        <v>0</v>
      </c>
      <c r="AO836" s="168">
        <f>IF(A28taxstdlife="n/a","n/a",IF(AO$3&gt;(A28taxstdlife+$E836),((Input!$J$170+Input!$J$136)*$J$7)-SUM($J836:AN836),((Input!$J$170+Input!$J$136)*$J$7)/A28taxstdlife))</f>
        <v>0</v>
      </c>
      <c r="AP836" s="168">
        <f>IF(A28taxstdlife="n/a","n/a",IF(AP$3&gt;(A28taxstdlife+$E836),((Input!$J$170+Input!$J$136)*$J$7)-SUM($J836:AO836),((Input!$J$170+Input!$J$136)*$J$7)/A28taxstdlife))</f>
        <v>0</v>
      </c>
      <c r="AQ836" s="168">
        <f>IF(A28taxstdlife="n/a","n/a",IF(AQ$3&gt;(A28taxstdlife+$E836),((Input!$J$170+Input!$J$136)*$J$7)-SUM($J836:AP836),((Input!$J$170+Input!$J$136)*$J$7)/A28taxstdlife))</f>
        <v>0</v>
      </c>
      <c r="AR836" s="168">
        <f>IF(A28taxstdlife="n/a","n/a",IF(AR$3&gt;(A28taxstdlife+$E836),((Input!$J$170+Input!$J$136)*$J$7)-SUM($J836:AQ836),((Input!$J$170+Input!$J$136)*$J$7)/A28taxstdlife))</f>
        <v>0</v>
      </c>
      <c r="AS836" s="168">
        <f>IF(A28taxstdlife="n/a","n/a",IF(AS$3&gt;(A28taxstdlife+$E836),((Input!$J$170+Input!$J$136)*$J$7)-SUM($J836:AR836),((Input!$J$170+Input!$J$136)*$J$7)/A28taxstdlife))</f>
        <v>0</v>
      </c>
      <c r="AT836" s="168">
        <f>IF(A28taxstdlife="n/a","n/a",IF(AT$3&gt;(A28taxstdlife+$E836),((Input!$J$170+Input!$J$136)*$J$7)-SUM($J836:AS836),((Input!$J$170+Input!$J$136)*$J$7)/A28taxstdlife))</f>
        <v>0</v>
      </c>
      <c r="AU836" s="168">
        <f>IF(A28taxstdlife="n/a","n/a",IF(AU$3&gt;(A28taxstdlife+$E836),((Input!$J$170+Input!$J$136)*$J$7)-SUM($J836:AT836),((Input!$J$170+Input!$J$136)*$J$7)/A28taxstdlife))</f>
        <v>0</v>
      </c>
      <c r="AV836" s="168">
        <f>IF(A28taxstdlife="n/a","n/a",IF(AV$3&gt;(A28taxstdlife+$E836),((Input!$J$170+Input!$J$136)*$J$7)-SUM($J836:AU836),((Input!$J$170+Input!$J$136)*$J$7)/A28taxstdlife))</f>
        <v>0</v>
      </c>
      <c r="AW836" s="168">
        <f>IF(A28taxstdlife="n/a","n/a",IF(AW$3&gt;(A28taxstdlife+$E836),((Input!$J$170+Input!$J$136)*$J$7)-SUM($J836:AV836),((Input!$J$170+Input!$J$136)*$J$7)/A28taxstdlife))</f>
        <v>0</v>
      </c>
      <c r="AX836" s="168">
        <f>IF(A28taxstdlife="n/a","n/a",IF(AX$3&gt;(A28taxstdlife+$E836),((Input!$J$170+Input!$J$136)*$J$7)-SUM($J836:AW836),((Input!$J$170+Input!$J$136)*$J$7)/A28taxstdlife))</f>
        <v>0</v>
      </c>
      <c r="AY836" s="168">
        <f>IF(A28taxstdlife="n/a","n/a",IF(AY$3&gt;(A28taxstdlife+$E836),((Input!$J$170+Input!$J$136)*$J$7)-SUM($J836:AX836),((Input!$J$170+Input!$J$136)*$J$7)/A28taxstdlife))</f>
        <v>0</v>
      </c>
      <c r="AZ836" s="168">
        <f>IF(A28taxstdlife="n/a","n/a",IF(AZ$3&gt;(A28taxstdlife+$E836),((Input!$J$170+Input!$J$136)*$J$7)-SUM($J836:AY836),((Input!$J$170+Input!$J$136)*$J$7)/A28taxstdlife))</f>
        <v>0</v>
      </c>
      <c r="BA836" s="168">
        <f>IF(A28taxstdlife="n/a","n/a",IF(BA$3&gt;(A28taxstdlife+$E836),((Input!$J$170+Input!$J$136)*$J$7)-SUM($J836:AZ836),((Input!$J$170+Input!$J$136)*$J$7)/A28taxstdlife))</f>
        <v>0</v>
      </c>
      <c r="BB836" s="168">
        <f>IF(A28taxstdlife="n/a","n/a",IF(BB$3&gt;(A28taxstdlife+$E836),((Input!$J$170+Input!$J$136)*$J$7)-SUM($J836:BA836),((Input!$J$170+Input!$J$136)*$J$7)/A28taxstdlife))</f>
        <v>0</v>
      </c>
      <c r="BC836" s="168">
        <f>IF(A28taxstdlife="n/a","n/a",IF(BC$3&gt;(A28taxstdlife+$E836),((Input!$J$170+Input!$J$136)*$J$7)-SUM($J836:BB836),((Input!$J$170+Input!$J$136)*$J$7)/A28taxstdlife))</f>
        <v>0</v>
      </c>
      <c r="BD836" s="168">
        <f>IF(A28taxstdlife="n/a","n/a",IF(BD$3&gt;(A28taxstdlife+$E836),((Input!$J$170+Input!$J$136)*$J$7)-SUM($J836:BC836),((Input!$J$170+Input!$J$136)*$J$7)/A28taxstdlife))</f>
        <v>0</v>
      </c>
      <c r="BE836" s="168">
        <f>IF(A28taxstdlife="n/a","n/a",IF(BE$3&gt;(A28taxstdlife+$E836),((Input!$J$170+Input!$J$136)*$J$7)-SUM($J836:BD836),((Input!$J$170+Input!$J$136)*$J$7)/A28taxstdlife))</f>
        <v>0</v>
      </c>
      <c r="BF836" s="168">
        <f>IF(A28taxstdlife="n/a","n/a",IF(BF$3&gt;(A28taxstdlife+$E836),((Input!$J$170+Input!$J$136)*$J$7)-SUM($J836:BE836),((Input!$J$170+Input!$J$136)*$J$7)/A28taxstdlife))</f>
        <v>0</v>
      </c>
      <c r="BG836" s="168">
        <f>IF(A28taxstdlife="n/a","n/a",IF(BG$3&gt;(A28taxstdlife+$E836),((Input!$J$170+Input!$J$136)*$J$7)-SUM($J836:BF836),((Input!$J$170+Input!$J$136)*$J$7)/A28taxstdlife))</f>
        <v>0</v>
      </c>
      <c r="BH836" s="168">
        <f>IF(A28taxstdlife="n/a","n/a",IF(BH$3&gt;(A28taxstdlife+$E836),((Input!$J$170+Input!$J$136)*$J$7)-SUM($J836:BG836),((Input!$J$170+Input!$J$136)*$J$7)/A28taxstdlife))</f>
        <v>0</v>
      </c>
      <c r="BI836" s="168">
        <f>IF(A28taxstdlife="n/a","n/a",IF(BI$3&gt;(A28taxstdlife+$E836),((Input!$J$170+Input!$J$136)*$J$7)-SUM($J836:BH836),((Input!$J$170+Input!$J$136)*$J$7)/A28taxstdlife))</f>
        <v>0</v>
      </c>
      <c r="BJ836" s="20"/>
      <c r="BK836" s="20"/>
      <c r="BL836"/>
      <c r="BM836"/>
      <c r="BN836"/>
      <c r="BO836"/>
      <c r="BP836"/>
      <c r="BQ836"/>
      <c r="BR836"/>
      <c r="BS836"/>
      <c r="BT836"/>
      <c r="BU836"/>
      <c r="BV836"/>
      <c r="BW836"/>
      <c r="BX836"/>
      <c r="BY836"/>
      <c r="BZ836"/>
      <c r="CA836"/>
      <c r="CB836"/>
      <c r="CC836"/>
      <c r="CD836"/>
      <c r="CE836"/>
      <c r="CF836"/>
      <c r="CG836"/>
      <c r="CH836"/>
      <c r="CI836"/>
      <c r="CJ836"/>
      <c r="CK836"/>
      <c r="CL836"/>
      <c r="CM836"/>
      <c r="CN836"/>
      <c r="CO836"/>
      <c r="CP836"/>
      <c r="CQ836"/>
      <c r="CR836"/>
      <c r="CS836"/>
      <c r="CT836"/>
      <c r="CU836"/>
      <c r="CV836"/>
      <c r="CW836"/>
      <c r="CX836"/>
      <c r="CY836"/>
      <c r="CZ836"/>
      <c r="DA836"/>
      <c r="DB836"/>
      <c r="DC836"/>
      <c r="DD836"/>
      <c r="DE836"/>
      <c r="DF836"/>
      <c r="DG836"/>
      <c r="DH836"/>
      <c r="DI836"/>
      <c r="DJ836"/>
      <c r="DK836"/>
      <c r="DL836"/>
      <c r="DM836"/>
      <c r="DN836"/>
      <c r="DO836"/>
      <c r="DP836"/>
      <c r="DQ836"/>
      <c r="DR836"/>
      <c r="DS836"/>
      <c r="DT836"/>
      <c r="DU836"/>
      <c r="DV836"/>
      <c r="DW836"/>
      <c r="DX836"/>
      <c r="DY836"/>
      <c r="DZ836"/>
      <c r="EA836"/>
      <c r="EB836"/>
      <c r="EC836"/>
      <c r="ED836"/>
      <c r="EE836"/>
      <c r="EF836"/>
      <c r="EG836"/>
      <c r="EH836"/>
      <c r="EI836"/>
      <c r="EJ836"/>
      <c r="EK836"/>
      <c r="EL836"/>
      <c r="EM836"/>
      <c r="EN836"/>
      <c r="EO836"/>
      <c r="EP836"/>
      <c r="EQ836"/>
      <c r="ER836"/>
      <c r="ES836"/>
      <c r="ET836"/>
      <c r="EU836"/>
      <c r="EV836"/>
      <c r="EW836"/>
      <c r="EX836"/>
      <c r="EY836"/>
      <c r="EZ836"/>
      <c r="FA836"/>
      <c r="FB836"/>
      <c r="FC836"/>
      <c r="FD836"/>
      <c r="FE836"/>
      <c r="FF836"/>
      <c r="FG836"/>
      <c r="FH836"/>
      <c r="FI836"/>
      <c r="FJ836"/>
      <c r="FK836"/>
      <c r="FL836"/>
      <c r="FM836"/>
      <c r="FN836"/>
      <c r="FO836"/>
      <c r="FP836"/>
      <c r="FQ836"/>
      <c r="FR836"/>
      <c r="FS836"/>
      <c r="FT836"/>
      <c r="FU836"/>
      <c r="FV836"/>
      <c r="FW836"/>
      <c r="FX836"/>
      <c r="FY836"/>
      <c r="FZ836"/>
      <c r="GA836"/>
      <c r="GB836"/>
      <c r="GC836"/>
      <c r="GD836"/>
      <c r="GE836"/>
      <c r="GF836"/>
      <c r="GG836"/>
      <c r="GH836"/>
      <c r="GI836"/>
      <c r="GJ836"/>
      <c r="GK836"/>
      <c r="GL836"/>
      <c r="GM836"/>
      <c r="GN836"/>
      <c r="GO836"/>
      <c r="GP836"/>
      <c r="GQ836"/>
      <c r="GR836"/>
      <c r="GS836"/>
      <c r="GT836"/>
      <c r="GU836"/>
      <c r="GV836"/>
      <c r="GW836"/>
      <c r="GX836"/>
      <c r="GY836"/>
      <c r="GZ836"/>
      <c r="HA836"/>
      <c r="HB836"/>
      <c r="HC836"/>
      <c r="HD836"/>
      <c r="HE836"/>
      <c r="HF836"/>
      <c r="HG836"/>
      <c r="HH836"/>
      <c r="HI836"/>
      <c r="HJ836"/>
      <c r="HK836"/>
      <c r="HL836"/>
      <c r="HM836"/>
      <c r="HN836"/>
      <c r="HO836"/>
      <c r="HP836"/>
      <c r="HQ836"/>
      <c r="HR836"/>
      <c r="HS836"/>
      <c r="HT836"/>
      <c r="HU836"/>
      <c r="HV836"/>
      <c r="HW836"/>
      <c r="HX836"/>
      <c r="HY836"/>
      <c r="HZ836"/>
      <c r="IA836"/>
      <c r="IB836"/>
      <c r="IC836"/>
      <c r="ID836"/>
      <c r="IE836"/>
      <c r="IF836"/>
      <c r="IG836"/>
      <c r="IH836"/>
      <c r="II836"/>
      <c r="IJ836"/>
      <c r="IK836"/>
      <c r="IL836"/>
      <c r="IM836"/>
      <c r="IN836"/>
      <c r="IO836"/>
      <c r="IP836"/>
      <c r="IQ836"/>
      <c r="IR836"/>
      <c r="IS836"/>
      <c r="IT836"/>
      <c r="IU836"/>
      <c r="IV836"/>
    </row>
    <row r="837" spans="1:256" s="5" customFormat="1" hidden="1" outlineLevel="2">
      <c r="A837" s="20"/>
      <c r="B837" s="20"/>
      <c r="C837" s="38"/>
      <c r="D837" s="641"/>
      <c r="E837" s="287">
        <v>5</v>
      </c>
      <c r="F837" s="40"/>
      <c r="G837" s="313"/>
      <c r="H837" s="315"/>
      <c r="I837" s="315"/>
      <c r="J837" s="315"/>
      <c r="K837" s="314"/>
      <c r="L837" s="168">
        <f>IF(A28taxstdlife="n/a","n/a",IF(L$3&gt;(A28taxstdlife+$E837),((Input!$K$170+Input!$K$136)*$K$7)-SUM($K837:K837),((Input!$K$170+Input!$K$136)*$K$7)/A28taxstdlife))</f>
        <v>0</v>
      </c>
      <c r="M837" s="168">
        <f>IF(A28taxstdlife="n/a","n/a",IF(M$3&gt;(A28taxstdlife+$E837),((Input!$K$170+Input!$K$136)*$K$7)-SUM($K837:L837),((Input!$K$170+Input!$K$136)*$K$7)/A28taxstdlife))</f>
        <v>0</v>
      </c>
      <c r="N837" s="168">
        <f>IF(A28taxstdlife="n/a","n/a",IF(N$3&gt;(A28taxstdlife+$E837),((Input!$K$170+Input!$K$136)*$K$7)-SUM($K837:M837),((Input!$K$170+Input!$K$136)*$K$7)/A28taxstdlife))</f>
        <v>0</v>
      </c>
      <c r="O837" s="168">
        <f>IF(A28taxstdlife="n/a","n/a",IF(O$3&gt;(A28taxstdlife+$E837),((Input!$K$170+Input!$K$136)*$K$7)-SUM($K837:N837),((Input!$K$170+Input!$K$136)*$K$7)/A28taxstdlife))</f>
        <v>0</v>
      </c>
      <c r="P837" s="168">
        <f>IF(A28taxstdlife="n/a","n/a",IF(P$3&gt;(A28taxstdlife+$E837),((Input!$K$170+Input!$K$136)*$K$7)-SUM($K837:O837),((Input!$K$170+Input!$K$136)*$K$7)/A28taxstdlife))</f>
        <v>0</v>
      </c>
      <c r="Q837" s="168">
        <f>IF(A28taxstdlife="n/a","n/a",IF(Q$3&gt;(A28taxstdlife+$E837),((Input!$K$170+Input!$K$136)*$K$7)-SUM($K837:P837),((Input!$K$170+Input!$K$136)*$K$7)/A28taxstdlife))</f>
        <v>0</v>
      </c>
      <c r="R837" s="168">
        <f>IF(A28taxstdlife="n/a","n/a",IF(R$3&gt;(A28taxstdlife+$E837),((Input!$K$170+Input!$K$136)*$K$7)-SUM($K837:Q837),((Input!$K$170+Input!$K$136)*$K$7)/A28taxstdlife))</f>
        <v>0</v>
      </c>
      <c r="S837" s="168">
        <f>IF(A28taxstdlife="n/a","n/a",IF(S$3&gt;(A28taxstdlife+$E837),((Input!$K$170+Input!$K$136)*$K$7)-SUM($K837:R837),((Input!$K$170+Input!$K$136)*$K$7)/A28taxstdlife))</f>
        <v>0</v>
      </c>
      <c r="T837" s="168">
        <f>IF(A28taxstdlife="n/a","n/a",IF(T$3&gt;(A28taxstdlife+$E837),((Input!$K$170+Input!$K$136)*$K$7)-SUM($K837:S837),((Input!$K$170+Input!$K$136)*$K$7)/A28taxstdlife))</f>
        <v>0</v>
      </c>
      <c r="U837" s="168">
        <f>IF(A28taxstdlife="n/a","n/a",IF(U$3&gt;(A28taxstdlife+$E837),((Input!$K$170+Input!$K$136)*$K$7)-SUM($K837:T837),((Input!$K$170+Input!$K$136)*$K$7)/A28taxstdlife))</f>
        <v>0</v>
      </c>
      <c r="V837" s="168">
        <f>IF(A28taxstdlife="n/a","n/a",IF(V$3&gt;(A28taxstdlife+$E837),((Input!$K$170+Input!$K$136)*$K$7)-SUM($K837:U837),((Input!$K$170+Input!$K$136)*$K$7)/A28taxstdlife))</f>
        <v>0</v>
      </c>
      <c r="W837" s="168">
        <f>IF(A28taxstdlife="n/a","n/a",IF(W$3&gt;(A28taxstdlife+$E837),((Input!$K$170+Input!$K$136)*$K$7)-SUM($K837:V837),((Input!$K$170+Input!$K$136)*$K$7)/A28taxstdlife))</f>
        <v>0</v>
      </c>
      <c r="X837" s="168">
        <f>IF(A28taxstdlife="n/a","n/a",IF(X$3&gt;(A28taxstdlife+$E837),((Input!$K$170+Input!$K$136)*$K$7)-SUM($K837:W837),((Input!$K$170+Input!$K$136)*$K$7)/A28taxstdlife))</f>
        <v>0</v>
      </c>
      <c r="Y837" s="168">
        <f>IF(A28taxstdlife="n/a","n/a",IF(Y$3&gt;(A28taxstdlife+$E837),((Input!$K$170+Input!$K$136)*$K$7)-SUM($K837:X837),((Input!$K$170+Input!$K$136)*$K$7)/A28taxstdlife))</f>
        <v>0</v>
      </c>
      <c r="Z837" s="168">
        <f>IF(A28taxstdlife="n/a","n/a",IF(Z$3&gt;(A28taxstdlife+$E837),((Input!$K$170+Input!$K$136)*$K$7)-SUM($K837:Y837),((Input!$K$170+Input!$K$136)*$K$7)/A28taxstdlife))</f>
        <v>0</v>
      </c>
      <c r="AA837" s="168">
        <f>IF(A28taxstdlife="n/a","n/a",IF(AA$3&gt;(A28taxstdlife+$E837),((Input!$K$170+Input!$K$136)*$K$7)-SUM($K837:Z837),((Input!$K$170+Input!$K$136)*$K$7)/A28taxstdlife))</f>
        <v>0</v>
      </c>
      <c r="AB837" s="168">
        <f>IF(A28taxstdlife="n/a","n/a",IF(AB$3&gt;(A28taxstdlife+$E837),((Input!$K$170+Input!$K$136)*$K$7)-SUM($K837:AA837),((Input!$K$170+Input!$K$136)*$K$7)/A28taxstdlife))</f>
        <v>0</v>
      </c>
      <c r="AC837" s="168">
        <f>IF(A28taxstdlife="n/a","n/a",IF(AC$3&gt;(A28taxstdlife+$E837),((Input!$K$170+Input!$K$136)*$K$7)-SUM($K837:AB837),((Input!$K$170+Input!$K$136)*$K$7)/A28taxstdlife))</f>
        <v>0</v>
      </c>
      <c r="AD837" s="168">
        <f>IF(A28taxstdlife="n/a","n/a",IF(AD$3&gt;(A28taxstdlife+$E837),((Input!$K$170+Input!$K$136)*$K$7)-SUM($K837:AC837),((Input!$K$170+Input!$K$136)*$K$7)/A28taxstdlife))</f>
        <v>0</v>
      </c>
      <c r="AE837" s="168">
        <f>IF(A28taxstdlife="n/a","n/a",IF(AE$3&gt;(A28taxstdlife+$E837),((Input!$K$170+Input!$K$136)*$K$7)-SUM($K837:AD837),((Input!$K$170+Input!$K$136)*$K$7)/A28taxstdlife))</f>
        <v>0</v>
      </c>
      <c r="AF837" s="168">
        <f>IF(A28taxstdlife="n/a","n/a",IF(AF$3&gt;(A28taxstdlife+$E837),((Input!$K$170+Input!$K$136)*$K$7)-SUM($K837:AE837),((Input!$K$170+Input!$K$136)*$K$7)/A28taxstdlife))</f>
        <v>0</v>
      </c>
      <c r="AG837" s="168">
        <f>IF(A28taxstdlife="n/a","n/a",IF(AG$3&gt;(A28taxstdlife+$E837),((Input!$K$170+Input!$K$136)*$K$7)-SUM($K837:AF837),((Input!$K$170+Input!$K$136)*$K$7)/A28taxstdlife))</f>
        <v>0</v>
      </c>
      <c r="AH837" s="168">
        <f>IF(A28taxstdlife="n/a","n/a",IF(AH$3&gt;(A28taxstdlife+$E837),((Input!$K$170+Input!$K$136)*$K$7)-SUM($K837:AG837),((Input!$K$170+Input!$K$136)*$K$7)/A28taxstdlife))</f>
        <v>0</v>
      </c>
      <c r="AI837" s="168">
        <f>IF(A28taxstdlife="n/a","n/a",IF(AI$3&gt;(A28taxstdlife+$E837),((Input!$K$170+Input!$K$136)*$K$7)-SUM($K837:AH837),((Input!$K$170+Input!$K$136)*$K$7)/A28taxstdlife))</f>
        <v>0</v>
      </c>
      <c r="AJ837" s="168">
        <f>IF(A28taxstdlife="n/a","n/a",IF(AJ$3&gt;(A28taxstdlife+$E837),((Input!$K$170+Input!$K$136)*$K$7)-SUM($K837:AI837),((Input!$K$170+Input!$K$136)*$K$7)/A28taxstdlife))</f>
        <v>0</v>
      </c>
      <c r="AK837" s="168">
        <f>IF(A28taxstdlife="n/a","n/a",IF(AK$3&gt;(A28taxstdlife+$E837),((Input!$K$170+Input!$K$136)*$K$7)-SUM($K837:AJ837),((Input!$K$170+Input!$K$136)*$K$7)/A28taxstdlife))</f>
        <v>0</v>
      </c>
      <c r="AL837" s="168">
        <f>IF(A28taxstdlife="n/a","n/a",IF(AL$3&gt;(A28taxstdlife+$E837),((Input!$K$170+Input!$K$136)*$K$7)-SUM($K837:AK837),((Input!$K$170+Input!$K$136)*$K$7)/A28taxstdlife))</f>
        <v>0</v>
      </c>
      <c r="AM837" s="168">
        <f>IF(A28taxstdlife="n/a","n/a",IF(AM$3&gt;(A28taxstdlife+$E837),((Input!$K$170+Input!$K$136)*$K$7)-SUM($K837:AL837),((Input!$K$170+Input!$K$136)*$K$7)/A28taxstdlife))</f>
        <v>0</v>
      </c>
      <c r="AN837" s="168">
        <f>IF(A28taxstdlife="n/a","n/a",IF(AN$3&gt;(A28taxstdlife+$E837),((Input!$K$170+Input!$K$136)*$K$7)-SUM($K837:AM837),((Input!$K$170+Input!$K$136)*$K$7)/A28taxstdlife))</f>
        <v>0</v>
      </c>
      <c r="AO837" s="168">
        <f>IF(A28taxstdlife="n/a","n/a",IF(AO$3&gt;(A28taxstdlife+$E837),((Input!$K$170+Input!$K$136)*$K$7)-SUM($K837:AN837),((Input!$K$170+Input!$K$136)*$K$7)/A28taxstdlife))</f>
        <v>0</v>
      </c>
      <c r="AP837" s="168">
        <f>IF(A28taxstdlife="n/a","n/a",IF(AP$3&gt;(A28taxstdlife+$E837),((Input!$K$170+Input!$K$136)*$K$7)-SUM($K837:AO837),((Input!$K$170+Input!$K$136)*$K$7)/A28taxstdlife))</f>
        <v>0</v>
      </c>
      <c r="AQ837" s="168">
        <f>IF(A28taxstdlife="n/a","n/a",IF(AQ$3&gt;(A28taxstdlife+$E837),((Input!$K$170+Input!$K$136)*$K$7)-SUM($K837:AP837),((Input!$K$170+Input!$K$136)*$K$7)/A28taxstdlife))</f>
        <v>0</v>
      </c>
      <c r="AR837" s="168">
        <f>IF(A28taxstdlife="n/a","n/a",IF(AR$3&gt;(A28taxstdlife+$E837),((Input!$K$170+Input!$K$136)*$K$7)-SUM($K837:AQ837),((Input!$K$170+Input!$K$136)*$K$7)/A28taxstdlife))</f>
        <v>0</v>
      </c>
      <c r="AS837" s="168">
        <f>IF(A28taxstdlife="n/a","n/a",IF(AS$3&gt;(A28taxstdlife+$E837),((Input!$K$170+Input!$K$136)*$K$7)-SUM($K837:AR837),((Input!$K$170+Input!$K$136)*$K$7)/A28taxstdlife))</f>
        <v>0</v>
      </c>
      <c r="AT837" s="168">
        <f>IF(A28taxstdlife="n/a","n/a",IF(AT$3&gt;(A28taxstdlife+$E837),((Input!$K$170+Input!$K$136)*$K$7)-SUM($K837:AS837),((Input!$K$170+Input!$K$136)*$K$7)/A28taxstdlife))</f>
        <v>0</v>
      </c>
      <c r="AU837" s="168">
        <f>IF(A28taxstdlife="n/a","n/a",IF(AU$3&gt;(A28taxstdlife+$E837),((Input!$K$170+Input!$K$136)*$K$7)-SUM($K837:AT837),((Input!$K$170+Input!$K$136)*$K$7)/A28taxstdlife))</f>
        <v>0</v>
      </c>
      <c r="AV837" s="168">
        <f>IF(A28taxstdlife="n/a","n/a",IF(AV$3&gt;(A28taxstdlife+$E837),((Input!$K$170+Input!$K$136)*$K$7)-SUM($K837:AU837),((Input!$K$170+Input!$K$136)*$K$7)/A28taxstdlife))</f>
        <v>0</v>
      </c>
      <c r="AW837" s="168">
        <f>IF(A28taxstdlife="n/a","n/a",IF(AW$3&gt;(A28taxstdlife+$E837),((Input!$K$170+Input!$K$136)*$K$7)-SUM($K837:AV837),((Input!$K$170+Input!$K$136)*$K$7)/A28taxstdlife))</f>
        <v>0</v>
      </c>
      <c r="AX837" s="168">
        <f>IF(A28taxstdlife="n/a","n/a",IF(AX$3&gt;(A28taxstdlife+$E837),((Input!$K$170+Input!$K$136)*$K$7)-SUM($K837:AW837),((Input!$K$170+Input!$K$136)*$K$7)/A28taxstdlife))</f>
        <v>0</v>
      </c>
      <c r="AY837" s="168">
        <f>IF(A28taxstdlife="n/a","n/a",IF(AY$3&gt;(A28taxstdlife+$E837),((Input!$K$170+Input!$K$136)*$K$7)-SUM($K837:AX837),((Input!$K$170+Input!$K$136)*$K$7)/A28taxstdlife))</f>
        <v>0</v>
      </c>
      <c r="AZ837" s="168">
        <f>IF(A28taxstdlife="n/a","n/a",IF(AZ$3&gt;(A28taxstdlife+$E837),((Input!$K$170+Input!$K$136)*$K$7)-SUM($K837:AY837),((Input!$K$170+Input!$K$136)*$K$7)/A28taxstdlife))</f>
        <v>0</v>
      </c>
      <c r="BA837" s="168">
        <f>IF(A28taxstdlife="n/a","n/a",IF(BA$3&gt;(A28taxstdlife+$E837),((Input!$K$170+Input!$K$136)*$K$7)-SUM($K837:AZ837),((Input!$K$170+Input!$K$136)*$K$7)/A28taxstdlife))</f>
        <v>0</v>
      </c>
      <c r="BB837" s="168">
        <f>IF(A28taxstdlife="n/a","n/a",IF(BB$3&gt;(A28taxstdlife+$E837),((Input!$K$170+Input!$K$136)*$K$7)-SUM($K837:BA837),((Input!$K$170+Input!$K$136)*$K$7)/A28taxstdlife))</f>
        <v>0</v>
      </c>
      <c r="BC837" s="168">
        <f>IF(A28taxstdlife="n/a","n/a",IF(BC$3&gt;(A28taxstdlife+$E837),((Input!$K$170+Input!$K$136)*$K$7)-SUM($K837:BB837),((Input!$K$170+Input!$K$136)*$K$7)/A28taxstdlife))</f>
        <v>0</v>
      </c>
      <c r="BD837" s="168">
        <f>IF(A28taxstdlife="n/a","n/a",IF(BD$3&gt;(A28taxstdlife+$E837),((Input!$K$170+Input!$K$136)*$K$7)-SUM($K837:BC837),((Input!$K$170+Input!$K$136)*$K$7)/A28taxstdlife))</f>
        <v>0</v>
      </c>
      <c r="BE837" s="168">
        <f>IF(A28taxstdlife="n/a","n/a",IF(BE$3&gt;(A28taxstdlife+$E837),((Input!$K$170+Input!$K$136)*$K$7)-SUM($K837:BD837),((Input!$K$170+Input!$K$136)*$K$7)/A28taxstdlife))</f>
        <v>0</v>
      </c>
      <c r="BF837" s="168">
        <f>IF(A28taxstdlife="n/a","n/a",IF(BF$3&gt;(A28taxstdlife+$E837),((Input!$K$170+Input!$K$136)*$K$7)-SUM($K837:BE837),((Input!$K$170+Input!$K$136)*$K$7)/A28taxstdlife))</f>
        <v>0</v>
      </c>
      <c r="BG837" s="168">
        <f>IF(A28taxstdlife="n/a","n/a",IF(BG$3&gt;(A28taxstdlife+$E837),((Input!$K$170+Input!$K$136)*$K$7)-SUM($K837:BF837),((Input!$K$170+Input!$K$136)*$K$7)/A28taxstdlife))</f>
        <v>0</v>
      </c>
      <c r="BH837" s="168">
        <f>IF(A28taxstdlife="n/a","n/a",IF(BH$3&gt;(A28taxstdlife+$E837),((Input!$K$170+Input!$K$136)*$K$7)-SUM($K837:BG837),((Input!$K$170+Input!$K$136)*$K$7)/A28taxstdlife))</f>
        <v>0</v>
      </c>
      <c r="BI837" s="168">
        <f>IF(A28taxstdlife="n/a","n/a",IF(BI$3&gt;(A28taxstdlife+$E837),((Input!$K$170+Input!$K$136)*$K$7)-SUM($K837:BH837),((Input!$K$170+Input!$K$136)*$K$7)/A28taxstdlife))</f>
        <v>0</v>
      </c>
      <c r="BJ837" s="20"/>
      <c r="BK837" s="20"/>
      <c r="BL837"/>
      <c r="BM837"/>
      <c r="BN837"/>
      <c r="BO837"/>
      <c r="BP837"/>
      <c r="BQ837"/>
      <c r="BR837"/>
      <c r="BS837"/>
      <c r="BT837"/>
      <c r="BU837"/>
      <c r="BV837"/>
      <c r="BW837"/>
      <c r="BX837"/>
      <c r="BY837"/>
      <c r="BZ837"/>
      <c r="CA837"/>
      <c r="CB837"/>
      <c r="CC837"/>
      <c r="CD837"/>
      <c r="CE837"/>
      <c r="CF837"/>
      <c r="CG837"/>
      <c r="CH837"/>
      <c r="CI837"/>
      <c r="CJ837"/>
      <c r="CK837"/>
      <c r="CL837"/>
      <c r="CM837"/>
      <c r="CN837"/>
      <c r="CO837"/>
      <c r="CP837"/>
      <c r="CQ837"/>
      <c r="CR837"/>
      <c r="CS837"/>
      <c r="CT837"/>
      <c r="CU837"/>
      <c r="CV837"/>
      <c r="CW837"/>
      <c r="CX837"/>
      <c r="CY837"/>
      <c r="CZ837"/>
      <c r="DA837"/>
      <c r="DB837"/>
      <c r="DC837"/>
      <c r="DD837"/>
      <c r="DE837"/>
      <c r="DF837"/>
      <c r="DG837"/>
      <c r="DH837"/>
      <c r="DI837"/>
      <c r="DJ837"/>
      <c r="DK837"/>
      <c r="DL837"/>
      <c r="DM837"/>
      <c r="DN837"/>
      <c r="DO837"/>
      <c r="DP837"/>
      <c r="DQ837"/>
      <c r="DR837"/>
      <c r="DS837"/>
      <c r="DT837"/>
      <c r="DU837"/>
      <c r="DV837"/>
      <c r="DW837"/>
      <c r="DX837"/>
      <c r="DY837"/>
      <c r="DZ837"/>
      <c r="EA837"/>
      <c r="EB837"/>
      <c r="EC837"/>
      <c r="ED837"/>
      <c r="EE837"/>
      <c r="EF837"/>
      <c r="EG837"/>
      <c r="EH837"/>
      <c r="EI837"/>
      <c r="EJ837"/>
      <c r="EK837"/>
      <c r="EL837"/>
      <c r="EM837"/>
      <c r="EN837"/>
      <c r="EO837"/>
      <c r="EP837"/>
      <c r="EQ837"/>
      <c r="ER837"/>
      <c r="ES837"/>
      <c r="ET837"/>
      <c r="EU837"/>
      <c r="EV837"/>
      <c r="EW837"/>
      <c r="EX837"/>
      <c r="EY837"/>
      <c r="EZ837"/>
      <c r="FA837"/>
      <c r="FB837"/>
      <c r="FC837"/>
      <c r="FD837"/>
      <c r="FE837"/>
      <c r="FF837"/>
      <c r="FG837"/>
      <c r="FH837"/>
      <c r="FI837"/>
      <c r="FJ837"/>
      <c r="FK837"/>
      <c r="FL837"/>
      <c r="FM837"/>
      <c r="FN837"/>
      <c r="FO837"/>
      <c r="FP837"/>
      <c r="FQ837"/>
      <c r="FR837"/>
      <c r="FS837"/>
      <c r="FT837"/>
      <c r="FU837"/>
      <c r="FV837"/>
      <c r="FW837"/>
      <c r="FX837"/>
      <c r="FY837"/>
      <c r="FZ837"/>
      <c r="GA837"/>
      <c r="GB837"/>
      <c r="GC837"/>
      <c r="GD837"/>
      <c r="GE837"/>
      <c r="GF837"/>
      <c r="GG837"/>
      <c r="GH837"/>
      <c r="GI837"/>
      <c r="GJ837"/>
      <c r="GK837"/>
      <c r="GL837"/>
      <c r="GM837"/>
      <c r="GN837"/>
      <c r="GO837"/>
      <c r="GP837"/>
      <c r="GQ837"/>
      <c r="GR837"/>
      <c r="GS837"/>
      <c r="GT837"/>
      <c r="GU837"/>
      <c r="GV837"/>
      <c r="GW837"/>
      <c r="GX837"/>
      <c r="GY837"/>
      <c r="GZ837"/>
      <c r="HA837"/>
      <c r="HB837"/>
      <c r="HC837"/>
      <c r="HD837"/>
      <c r="HE837"/>
      <c r="HF837"/>
      <c r="HG837"/>
      <c r="HH837"/>
      <c r="HI837"/>
      <c r="HJ837"/>
      <c r="HK837"/>
      <c r="HL837"/>
      <c r="HM837"/>
      <c r="HN837"/>
      <c r="HO837"/>
      <c r="HP837"/>
      <c r="HQ837"/>
      <c r="HR837"/>
      <c r="HS837"/>
      <c r="HT837"/>
      <c r="HU837"/>
      <c r="HV837"/>
      <c r="HW837"/>
      <c r="HX837"/>
      <c r="HY837"/>
      <c r="HZ837"/>
      <c r="IA837"/>
      <c r="IB837"/>
      <c r="IC837"/>
      <c r="ID837"/>
      <c r="IE837"/>
      <c r="IF837"/>
      <c r="IG837"/>
      <c r="IH837"/>
      <c r="II837"/>
      <c r="IJ837"/>
      <c r="IK837"/>
      <c r="IL837"/>
      <c r="IM837"/>
      <c r="IN837"/>
      <c r="IO837"/>
      <c r="IP837"/>
      <c r="IQ837"/>
      <c r="IR837"/>
      <c r="IS837"/>
      <c r="IT837"/>
      <c r="IU837"/>
      <c r="IV837"/>
    </row>
    <row r="838" spans="1:256" s="5" customFormat="1" hidden="1" outlineLevel="2">
      <c r="A838" s="20"/>
      <c r="B838" s="20"/>
      <c r="C838" s="38"/>
      <c r="D838" s="641"/>
      <c r="E838" s="287">
        <v>6</v>
      </c>
      <c r="F838" s="40"/>
      <c r="G838" s="313"/>
      <c r="H838" s="315"/>
      <c r="I838" s="315"/>
      <c r="J838" s="315"/>
      <c r="K838" s="315"/>
      <c r="L838" s="314"/>
      <c r="M838" s="168">
        <f>IF(A28taxstdlife="n/a","n/a",IF(M$3&gt;(A28taxstdlife+$E838),((Input!$L$170+Input!$L$136)*$L$7)-SUM($L838:L838),((Input!$L$170+Input!$L$136)*$L$7)/A28taxstdlife))</f>
        <v>0</v>
      </c>
      <c r="N838" s="168">
        <f>IF(A28taxstdlife="n/a","n/a",IF(N$3&gt;(A28taxstdlife+$E838),((Input!$L$170+Input!$L$136)*$L$7)-SUM($L838:M838),((Input!$L$170+Input!$L$136)*$L$7)/A28taxstdlife))</f>
        <v>0</v>
      </c>
      <c r="O838" s="168">
        <f>IF(A28taxstdlife="n/a","n/a",IF(O$3&gt;(A28taxstdlife+$E838),((Input!$L$170+Input!$L$136)*$L$7)-SUM($L838:N838),((Input!$L$170+Input!$L$136)*$L$7)/A28taxstdlife))</f>
        <v>0</v>
      </c>
      <c r="P838" s="168">
        <f>IF(A28taxstdlife="n/a","n/a",IF(P$3&gt;(A28taxstdlife+$E838),((Input!$L$170+Input!$L$136)*$L$7)-SUM($L838:O838),((Input!$L$170+Input!$L$136)*$L$7)/A28taxstdlife))</f>
        <v>0</v>
      </c>
      <c r="Q838" s="168">
        <f>IF(A28taxstdlife="n/a","n/a",IF(Q$3&gt;(A28taxstdlife+$E838),((Input!$L$170+Input!$L$136)*$L$7)-SUM($L838:P838),((Input!$L$170+Input!$L$136)*$L$7)/A28taxstdlife))</f>
        <v>0</v>
      </c>
      <c r="R838" s="168">
        <f>IF(A28taxstdlife="n/a","n/a",IF(R$3&gt;(A28taxstdlife+$E838),((Input!$L$170+Input!$L$136)*$L$7)-SUM($L838:Q838),((Input!$L$170+Input!$L$136)*$L$7)/A28taxstdlife))</f>
        <v>0</v>
      </c>
      <c r="S838" s="168">
        <f>IF(A28taxstdlife="n/a","n/a",IF(S$3&gt;(A28taxstdlife+$E838),((Input!$L$170+Input!$L$136)*$L$7)-SUM($L838:R838),((Input!$L$170+Input!$L$136)*$L$7)/A28taxstdlife))</f>
        <v>0</v>
      </c>
      <c r="T838" s="168">
        <f>IF(A28taxstdlife="n/a","n/a",IF(T$3&gt;(A28taxstdlife+$E838),((Input!$L$170+Input!$L$136)*$L$7)-SUM($L838:S838),((Input!$L$170+Input!$L$136)*$L$7)/A28taxstdlife))</f>
        <v>0</v>
      </c>
      <c r="U838" s="168">
        <f>IF(A28taxstdlife="n/a","n/a",IF(U$3&gt;(A28taxstdlife+$E838),((Input!$L$170+Input!$L$136)*$L$7)-SUM($L838:T838),((Input!$L$170+Input!$L$136)*$L$7)/A28taxstdlife))</f>
        <v>0</v>
      </c>
      <c r="V838" s="168">
        <f>IF(A28taxstdlife="n/a","n/a",IF(V$3&gt;(A28taxstdlife+$E838),((Input!$L$170+Input!$L$136)*$L$7)-SUM($L838:U838),((Input!$L$170+Input!$L$136)*$L$7)/A28taxstdlife))</f>
        <v>0</v>
      </c>
      <c r="W838" s="168">
        <f>IF(A28taxstdlife="n/a","n/a",IF(W$3&gt;(A28taxstdlife+$E838),((Input!$L$170+Input!$L$136)*$L$7)-SUM($L838:V838),((Input!$L$170+Input!$L$136)*$L$7)/A28taxstdlife))</f>
        <v>0</v>
      </c>
      <c r="X838" s="168">
        <f>IF(A28taxstdlife="n/a","n/a",IF(X$3&gt;(A28taxstdlife+$E838),((Input!$L$170+Input!$L$136)*$L$7)-SUM($L838:W838),((Input!$L$170+Input!$L$136)*$L$7)/A28taxstdlife))</f>
        <v>0</v>
      </c>
      <c r="Y838" s="168">
        <f>IF(A28taxstdlife="n/a","n/a",IF(Y$3&gt;(A28taxstdlife+$E838),((Input!$L$170+Input!$L$136)*$L$7)-SUM($L838:X838),((Input!$L$170+Input!$L$136)*$L$7)/A28taxstdlife))</f>
        <v>0</v>
      </c>
      <c r="Z838" s="168">
        <f>IF(A28taxstdlife="n/a","n/a",IF(Z$3&gt;(A28taxstdlife+$E838),((Input!$L$170+Input!$L$136)*$L$7)-SUM($L838:Y838),((Input!$L$170+Input!$L$136)*$L$7)/A28taxstdlife))</f>
        <v>0</v>
      </c>
      <c r="AA838" s="168">
        <f>IF(A28taxstdlife="n/a","n/a",IF(AA$3&gt;(A28taxstdlife+$E838),((Input!$L$170+Input!$L$136)*$L$7)-SUM($L838:Z838),((Input!$L$170+Input!$L$136)*$L$7)/A28taxstdlife))</f>
        <v>0</v>
      </c>
      <c r="AB838" s="168">
        <f>IF(A28taxstdlife="n/a","n/a",IF(AB$3&gt;(A28taxstdlife+$E838),((Input!$L$170+Input!$L$136)*$L$7)-SUM($L838:AA838),((Input!$L$170+Input!$L$136)*$L$7)/A28taxstdlife))</f>
        <v>0</v>
      </c>
      <c r="AC838" s="168">
        <f>IF(A28taxstdlife="n/a","n/a",IF(AC$3&gt;(A28taxstdlife+$E838),((Input!$L$170+Input!$L$136)*$L$7)-SUM($L838:AB838),((Input!$L$170+Input!$L$136)*$L$7)/A28taxstdlife))</f>
        <v>0</v>
      </c>
      <c r="AD838" s="168">
        <f>IF(A28taxstdlife="n/a","n/a",IF(AD$3&gt;(A28taxstdlife+$E838),((Input!$L$170+Input!$L$136)*$L$7)-SUM($L838:AC838),((Input!$L$170+Input!$L$136)*$L$7)/A28taxstdlife))</f>
        <v>0</v>
      </c>
      <c r="AE838" s="168">
        <f>IF(A28taxstdlife="n/a","n/a",IF(AE$3&gt;(A28taxstdlife+$E838),((Input!$L$170+Input!$L$136)*$L$7)-SUM($L838:AD838),((Input!$L$170+Input!$L$136)*$L$7)/A28taxstdlife))</f>
        <v>0</v>
      </c>
      <c r="AF838" s="168">
        <f>IF(A28taxstdlife="n/a","n/a",IF(AF$3&gt;(A28taxstdlife+$E838),((Input!$L$170+Input!$L$136)*$L$7)-SUM($L838:AE838),((Input!$L$170+Input!$L$136)*$L$7)/A28taxstdlife))</f>
        <v>0</v>
      </c>
      <c r="AG838" s="168">
        <f>IF(A28taxstdlife="n/a","n/a",IF(AG$3&gt;(A28taxstdlife+$E838),((Input!$L$170+Input!$L$136)*$L$7)-SUM($L838:AF838),((Input!$L$170+Input!$L$136)*$L$7)/A28taxstdlife))</f>
        <v>0</v>
      </c>
      <c r="AH838" s="168">
        <f>IF(A28taxstdlife="n/a","n/a",IF(AH$3&gt;(A28taxstdlife+$E838),((Input!$L$170+Input!$L$136)*$L$7)-SUM($L838:AG838),((Input!$L$170+Input!$L$136)*$L$7)/A28taxstdlife))</f>
        <v>0</v>
      </c>
      <c r="AI838" s="168">
        <f>IF(A28taxstdlife="n/a","n/a",IF(AI$3&gt;(A28taxstdlife+$E838),((Input!$L$170+Input!$L$136)*$L$7)-SUM($L838:AH838),((Input!$L$170+Input!$L$136)*$L$7)/A28taxstdlife))</f>
        <v>0</v>
      </c>
      <c r="AJ838" s="168">
        <f>IF(A28taxstdlife="n/a","n/a",IF(AJ$3&gt;(A28taxstdlife+$E838),((Input!$L$170+Input!$L$136)*$L$7)-SUM($L838:AI838),((Input!$L$170+Input!$L$136)*$L$7)/A28taxstdlife))</f>
        <v>0</v>
      </c>
      <c r="AK838" s="168">
        <f>IF(A28taxstdlife="n/a","n/a",IF(AK$3&gt;(A28taxstdlife+$E838),((Input!$L$170+Input!$L$136)*$L$7)-SUM($L838:AJ838),((Input!$L$170+Input!$L$136)*$L$7)/A28taxstdlife))</f>
        <v>0</v>
      </c>
      <c r="AL838" s="168">
        <f>IF(A28taxstdlife="n/a","n/a",IF(AL$3&gt;(A28taxstdlife+$E838),((Input!$L$170+Input!$L$136)*$L$7)-SUM($L838:AK838),((Input!$L$170+Input!$L$136)*$L$7)/A28taxstdlife))</f>
        <v>0</v>
      </c>
      <c r="AM838" s="168">
        <f>IF(A28taxstdlife="n/a","n/a",IF(AM$3&gt;(A28taxstdlife+$E838),((Input!$L$170+Input!$L$136)*$L$7)-SUM($L838:AL838),((Input!$L$170+Input!$L$136)*$L$7)/A28taxstdlife))</f>
        <v>0</v>
      </c>
      <c r="AN838" s="168">
        <f>IF(A28taxstdlife="n/a","n/a",IF(AN$3&gt;(A28taxstdlife+$E838),((Input!$L$170+Input!$L$136)*$L$7)-SUM($L838:AM838),((Input!$L$170+Input!$L$136)*$L$7)/A28taxstdlife))</f>
        <v>0</v>
      </c>
      <c r="AO838" s="168">
        <f>IF(A28taxstdlife="n/a","n/a",IF(AO$3&gt;(A28taxstdlife+$E838),((Input!$L$170+Input!$L$136)*$L$7)-SUM($L838:AN838),((Input!$L$170+Input!$L$136)*$L$7)/A28taxstdlife))</f>
        <v>0</v>
      </c>
      <c r="AP838" s="168">
        <f>IF(A28taxstdlife="n/a","n/a",IF(AP$3&gt;(A28taxstdlife+$E838),((Input!$L$170+Input!$L$136)*$L$7)-SUM($L838:AO838),((Input!$L$170+Input!$L$136)*$L$7)/A28taxstdlife))</f>
        <v>0</v>
      </c>
      <c r="AQ838" s="168">
        <f>IF(A28taxstdlife="n/a","n/a",IF(AQ$3&gt;(A28taxstdlife+$E838),((Input!$L$170+Input!$L$136)*$L$7)-SUM($L838:AP838),((Input!$L$170+Input!$L$136)*$L$7)/A28taxstdlife))</f>
        <v>0</v>
      </c>
      <c r="AR838" s="168">
        <f>IF(A28taxstdlife="n/a","n/a",IF(AR$3&gt;(A28taxstdlife+$E838),((Input!$L$170+Input!$L$136)*$L$7)-SUM($L838:AQ838),((Input!$L$170+Input!$L$136)*$L$7)/A28taxstdlife))</f>
        <v>0</v>
      </c>
      <c r="AS838" s="168">
        <f>IF(A28taxstdlife="n/a","n/a",IF(AS$3&gt;(A28taxstdlife+$E838),((Input!$L$170+Input!$L$136)*$L$7)-SUM($L838:AR838),((Input!$L$170+Input!$L$136)*$L$7)/A28taxstdlife))</f>
        <v>0</v>
      </c>
      <c r="AT838" s="168">
        <f>IF(A28taxstdlife="n/a","n/a",IF(AT$3&gt;(A28taxstdlife+$E838),((Input!$L$170+Input!$L$136)*$L$7)-SUM($L838:AS838),((Input!$L$170+Input!$L$136)*$L$7)/A28taxstdlife))</f>
        <v>0</v>
      </c>
      <c r="AU838" s="168">
        <f>IF(A28taxstdlife="n/a","n/a",IF(AU$3&gt;(A28taxstdlife+$E838),((Input!$L$170+Input!$L$136)*$L$7)-SUM($L838:AT838),((Input!$L$170+Input!$L$136)*$L$7)/A28taxstdlife))</f>
        <v>0</v>
      </c>
      <c r="AV838" s="168">
        <f>IF(A28taxstdlife="n/a","n/a",IF(AV$3&gt;(A28taxstdlife+$E838),((Input!$L$170+Input!$L$136)*$L$7)-SUM($L838:AU838),((Input!$L$170+Input!$L$136)*$L$7)/A28taxstdlife))</f>
        <v>0</v>
      </c>
      <c r="AW838" s="168">
        <f>IF(A28taxstdlife="n/a","n/a",IF(AW$3&gt;(A28taxstdlife+$E838),((Input!$L$170+Input!$L$136)*$L$7)-SUM($L838:AV838),((Input!$L$170+Input!$L$136)*$L$7)/A28taxstdlife))</f>
        <v>0</v>
      </c>
      <c r="AX838" s="168">
        <f>IF(A28taxstdlife="n/a","n/a",IF(AX$3&gt;(A28taxstdlife+$E838),((Input!$L$170+Input!$L$136)*$L$7)-SUM($L838:AW838),((Input!$L$170+Input!$L$136)*$L$7)/A28taxstdlife))</f>
        <v>0</v>
      </c>
      <c r="AY838" s="168">
        <f>IF(A28taxstdlife="n/a","n/a",IF(AY$3&gt;(A28taxstdlife+$E838),((Input!$L$170+Input!$L$136)*$L$7)-SUM($L838:AX838),((Input!$L$170+Input!$L$136)*$L$7)/A28taxstdlife))</f>
        <v>0</v>
      </c>
      <c r="AZ838" s="168">
        <f>IF(A28taxstdlife="n/a","n/a",IF(AZ$3&gt;(A28taxstdlife+$E838),((Input!$L$170+Input!$L$136)*$L$7)-SUM($L838:AY838),((Input!$L$170+Input!$L$136)*$L$7)/A28taxstdlife))</f>
        <v>0</v>
      </c>
      <c r="BA838" s="168">
        <f>IF(A28taxstdlife="n/a","n/a",IF(BA$3&gt;(A28taxstdlife+$E838),((Input!$L$170+Input!$L$136)*$L$7)-SUM($L838:AZ838),((Input!$L$170+Input!$L$136)*$L$7)/A28taxstdlife))</f>
        <v>0</v>
      </c>
      <c r="BB838" s="168">
        <f>IF(A28taxstdlife="n/a","n/a",IF(BB$3&gt;(A28taxstdlife+$E838),((Input!$L$170+Input!$L$136)*$L$7)-SUM($L838:BA838),((Input!$L$170+Input!$L$136)*$L$7)/A28taxstdlife))</f>
        <v>0</v>
      </c>
      <c r="BC838" s="168">
        <f>IF(A28taxstdlife="n/a","n/a",IF(BC$3&gt;(A28taxstdlife+$E838),((Input!$L$170+Input!$L$136)*$L$7)-SUM($L838:BB838),((Input!$L$170+Input!$L$136)*$L$7)/A28taxstdlife))</f>
        <v>0</v>
      </c>
      <c r="BD838" s="168">
        <f>IF(A28taxstdlife="n/a","n/a",IF(BD$3&gt;(A28taxstdlife+$E838),((Input!$L$170+Input!$L$136)*$L$7)-SUM($L838:BC838),((Input!$L$170+Input!$L$136)*$L$7)/A28taxstdlife))</f>
        <v>0</v>
      </c>
      <c r="BE838" s="168">
        <f>IF(A28taxstdlife="n/a","n/a",IF(BE$3&gt;(A28taxstdlife+$E838),((Input!$L$170+Input!$L$136)*$L$7)-SUM($L838:BD838),((Input!$L$170+Input!$L$136)*$L$7)/A28taxstdlife))</f>
        <v>0</v>
      </c>
      <c r="BF838" s="168">
        <f>IF(A28taxstdlife="n/a","n/a",IF(BF$3&gt;(A28taxstdlife+$E838),((Input!$L$170+Input!$L$136)*$L$7)-SUM($L838:BE838),((Input!$L$170+Input!$L$136)*$L$7)/A28taxstdlife))</f>
        <v>0</v>
      </c>
      <c r="BG838" s="168">
        <f>IF(A28taxstdlife="n/a","n/a",IF(BG$3&gt;(A28taxstdlife+$E838),((Input!$L$170+Input!$L$136)*$L$7)-SUM($L838:BF838),((Input!$L$170+Input!$L$136)*$L$7)/A28taxstdlife))</f>
        <v>0</v>
      </c>
      <c r="BH838" s="168">
        <f>IF(A28taxstdlife="n/a","n/a",IF(BH$3&gt;(A28taxstdlife+$E838),((Input!$L$170+Input!$L$136)*$L$7)-SUM($L838:BG838),((Input!$L$170+Input!$L$136)*$L$7)/A28taxstdlife))</f>
        <v>0</v>
      </c>
      <c r="BI838" s="168">
        <f>IF(A28taxstdlife="n/a","n/a",IF(BI$3&gt;(A28taxstdlife+$E838),((Input!$L$170+Input!$L$136)*$L$7)-SUM($L838:BH838),((Input!$L$170+Input!$L$136)*$L$7)/A28taxstdlife))</f>
        <v>0</v>
      </c>
      <c r="BJ838" s="20"/>
      <c r="BK838" s="20"/>
      <c r="BL838"/>
      <c r="BM838"/>
      <c r="BN838"/>
      <c r="BO838"/>
      <c r="BP838"/>
      <c r="BQ838"/>
      <c r="BR838"/>
      <c r="BS838"/>
      <c r="BT838"/>
      <c r="BU838"/>
      <c r="BV838"/>
      <c r="BW838"/>
      <c r="BX838"/>
      <c r="BY838"/>
      <c r="BZ838"/>
      <c r="CA838"/>
      <c r="CB838"/>
      <c r="CC838"/>
      <c r="CD838"/>
      <c r="CE838"/>
      <c r="CF838"/>
      <c r="CG838"/>
      <c r="CH838"/>
      <c r="CI838"/>
      <c r="CJ838"/>
      <c r="CK838"/>
      <c r="CL838"/>
      <c r="CM838"/>
      <c r="CN838"/>
      <c r="CO838"/>
      <c r="CP838"/>
      <c r="CQ838"/>
      <c r="CR838"/>
      <c r="CS838"/>
      <c r="CT838"/>
      <c r="CU838"/>
      <c r="CV838"/>
      <c r="CW838"/>
      <c r="CX838"/>
      <c r="CY838"/>
      <c r="CZ838"/>
      <c r="DA838"/>
      <c r="DB838"/>
      <c r="DC838"/>
      <c r="DD838"/>
      <c r="DE838"/>
      <c r="DF838"/>
      <c r="DG838"/>
      <c r="DH838"/>
      <c r="DI838"/>
      <c r="DJ838"/>
      <c r="DK838"/>
      <c r="DL838"/>
      <c r="DM838"/>
      <c r="DN838"/>
      <c r="DO838"/>
      <c r="DP838"/>
      <c r="DQ838"/>
      <c r="DR838"/>
      <c r="DS838"/>
      <c r="DT838"/>
      <c r="DU838"/>
      <c r="DV838"/>
      <c r="DW838"/>
      <c r="DX838"/>
      <c r="DY838"/>
      <c r="DZ838"/>
      <c r="EA838"/>
      <c r="EB838"/>
      <c r="EC838"/>
      <c r="ED838"/>
      <c r="EE838"/>
      <c r="EF838"/>
      <c r="EG838"/>
      <c r="EH838"/>
      <c r="EI838"/>
      <c r="EJ838"/>
      <c r="EK838"/>
      <c r="EL838"/>
      <c r="EM838"/>
      <c r="EN838"/>
      <c r="EO838"/>
      <c r="EP838"/>
      <c r="EQ838"/>
      <c r="ER838"/>
      <c r="ES838"/>
      <c r="ET838"/>
      <c r="EU838"/>
      <c r="EV838"/>
      <c r="EW838"/>
      <c r="EX838"/>
      <c r="EY838"/>
      <c r="EZ838"/>
      <c r="FA838"/>
      <c r="FB838"/>
      <c r="FC838"/>
      <c r="FD838"/>
      <c r="FE838"/>
      <c r="FF838"/>
      <c r="FG838"/>
      <c r="FH838"/>
      <c r="FI838"/>
      <c r="FJ838"/>
      <c r="FK838"/>
      <c r="FL838"/>
      <c r="FM838"/>
      <c r="FN838"/>
      <c r="FO838"/>
      <c r="FP838"/>
      <c r="FQ838"/>
      <c r="FR838"/>
      <c r="FS838"/>
      <c r="FT838"/>
      <c r="FU838"/>
      <c r="FV838"/>
      <c r="FW838"/>
      <c r="FX838"/>
      <c r="FY838"/>
      <c r="FZ838"/>
      <c r="GA838"/>
      <c r="GB838"/>
      <c r="GC838"/>
      <c r="GD838"/>
      <c r="GE838"/>
      <c r="GF838"/>
      <c r="GG838"/>
      <c r="GH838"/>
      <c r="GI838"/>
      <c r="GJ838"/>
      <c r="GK838"/>
      <c r="GL838"/>
      <c r="GM838"/>
      <c r="GN838"/>
      <c r="GO838"/>
      <c r="GP838"/>
      <c r="GQ838"/>
      <c r="GR838"/>
      <c r="GS838"/>
      <c r="GT838"/>
      <c r="GU838"/>
      <c r="GV838"/>
      <c r="GW838"/>
      <c r="GX838"/>
      <c r="GY838"/>
      <c r="GZ838"/>
      <c r="HA838"/>
      <c r="HB838"/>
      <c r="HC838"/>
      <c r="HD838"/>
      <c r="HE838"/>
      <c r="HF838"/>
      <c r="HG838"/>
      <c r="HH838"/>
      <c r="HI838"/>
      <c r="HJ838"/>
      <c r="HK838"/>
      <c r="HL838"/>
      <c r="HM838"/>
      <c r="HN838"/>
      <c r="HO838"/>
      <c r="HP838"/>
      <c r="HQ838"/>
      <c r="HR838"/>
      <c r="HS838"/>
      <c r="HT838"/>
      <c r="HU838"/>
      <c r="HV838"/>
      <c r="HW838"/>
      <c r="HX838"/>
      <c r="HY838"/>
      <c r="HZ838"/>
      <c r="IA838"/>
      <c r="IB838"/>
      <c r="IC838"/>
      <c r="ID838"/>
      <c r="IE838"/>
      <c r="IF838"/>
      <c r="IG838"/>
      <c r="IH838"/>
      <c r="II838"/>
      <c r="IJ838"/>
      <c r="IK838"/>
      <c r="IL838"/>
      <c r="IM838"/>
      <c r="IN838"/>
      <c r="IO838"/>
      <c r="IP838"/>
      <c r="IQ838"/>
      <c r="IR838"/>
      <c r="IS838"/>
      <c r="IT838"/>
      <c r="IU838"/>
      <c r="IV838"/>
    </row>
    <row r="839" spans="1:256" s="5" customFormat="1" hidden="1" outlineLevel="2">
      <c r="A839" s="20"/>
      <c r="B839" s="20"/>
      <c r="C839" s="38"/>
      <c r="D839" s="641"/>
      <c r="E839" s="287">
        <v>7</v>
      </c>
      <c r="F839" s="40"/>
      <c r="G839" s="313"/>
      <c r="H839" s="315"/>
      <c r="I839" s="315"/>
      <c r="J839" s="315"/>
      <c r="K839" s="315"/>
      <c r="L839" s="315"/>
      <c r="M839" s="314"/>
      <c r="N839" s="168">
        <f>IF(A28taxstdlife="n/a","n/a",IF(N$3&gt;(A28taxstdlife+$E839),((Input!$M$170+Input!$M$136)*$M$7)-SUM($M839:M839),((Input!$M$170+Input!$M$136)*$M$7)/A28taxstdlife))</f>
        <v>0</v>
      </c>
      <c r="O839" s="168">
        <f>IF(A28taxstdlife="n/a","n/a",IF(O$3&gt;(A28taxstdlife+$E839),((Input!$M$170+Input!$M$136)*$M$7)-SUM($M839:N839),((Input!$M$170+Input!$M$136)*$M$7)/A28taxstdlife))</f>
        <v>0</v>
      </c>
      <c r="P839" s="168">
        <f>IF(A28taxstdlife="n/a","n/a",IF(P$3&gt;(A28taxstdlife+$E839),((Input!$M$170+Input!$M$136)*$M$7)-SUM($M839:O839),((Input!$M$170+Input!$M$136)*$M$7)/A28taxstdlife))</f>
        <v>0</v>
      </c>
      <c r="Q839" s="168">
        <f>IF(A28taxstdlife="n/a","n/a",IF(Q$3&gt;(A28taxstdlife+$E839),((Input!$M$170+Input!$M$136)*$M$7)-SUM($M839:P839),((Input!$M$170+Input!$M$136)*$M$7)/A28taxstdlife))</f>
        <v>0</v>
      </c>
      <c r="R839" s="168">
        <f>IF(A28taxstdlife="n/a","n/a",IF(R$3&gt;(A28taxstdlife+$E839),((Input!$M$170+Input!$M$136)*$M$7)-SUM($M839:Q839),((Input!$M$170+Input!$M$136)*$M$7)/A28taxstdlife))</f>
        <v>0</v>
      </c>
      <c r="S839" s="168">
        <f>IF(A28taxstdlife="n/a","n/a",IF(S$3&gt;(A28taxstdlife+$E839),((Input!$M$170+Input!$M$136)*$M$7)-SUM($M839:R839),((Input!$M$170+Input!$M$136)*$M$7)/A28taxstdlife))</f>
        <v>0</v>
      </c>
      <c r="T839" s="168">
        <f>IF(A28taxstdlife="n/a","n/a",IF(T$3&gt;(A28taxstdlife+$E839),((Input!$M$170+Input!$M$136)*$M$7)-SUM($M839:S839),((Input!$M$170+Input!$M$136)*$M$7)/A28taxstdlife))</f>
        <v>0</v>
      </c>
      <c r="U839" s="168">
        <f>IF(A28taxstdlife="n/a","n/a",IF(U$3&gt;(A28taxstdlife+$E839),((Input!$M$170+Input!$M$136)*$M$7)-SUM($M839:T839),((Input!$M$170+Input!$M$136)*$M$7)/A28taxstdlife))</f>
        <v>0</v>
      </c>
      <c r="V839" s="168">
        <f>IF(A28taxstdlife="n/a","n/a",IF(V$3&gt;(A28taxstdlife+$E839),((Input!$M$170+Input!$M$136)*$M$7)-SUM($M839:U839),((Input!$M$170+Input!$M$136)*$M$7)/A28taxstdlife))</f>
        <v>0</v>
      </c>
      <c r="W839" s="168">
        <f>IF(A28taxstdlife="n/a","n/a",IF(W$3&gt;(A28taxstdlife+$E839),((Input!$M$170+Input!$M$136)*$M$7)-SUM($M839:V839),((Input!$M$170+Input!$M$136)*$M$7)/A28taxstdlife))</f>
        <v>0</v>
      </c>
      <c r="X839" s="168">
        <f>IF(A28taxstdlife="n/a","n/a",IF(X$3&gt;(A28taxstdlife+$E839),((Input!$M$170+Input!$M$136)*$M$7)-SUM($M839:W839),((Input!$M$170+Input!$M$136)*$M$7)/A28taxstdlife))</f>
        <v>0</v>
      </c>
      <c r="Y839" s="168">
        <f>IF(A28taxstdlife="n/a","n/a",IF(Y$3&gt;(A28taxstdlife+$E839),((Input!$M$170+Input!$M$136)*$M$7)-SUM($M839:X839),((Input!$M$170+Input!$M$136)*$M$7)/A28taxstdlife))</f>
        <v>0</v>
      </c>
      <c r="Z839" s="168">
        <f>IF(A28taxstdlife="n/a","n/a",IF(Z$3&gt;(A28taxstdlife+$E839),((Input!$M$170+Input!$M$136)*$M$7)-SUM($M839:Y839),((Input!$M$170+Input!$M$136)*$M$7)/A28taxstdlife))</f>
        <v>0</v>
      </c>
      <c r="AA839" s="168">
        <f>IF(A28taxstdlife="n/a","n/a",IF(AA$3&gt;(A28taxstdlife+$E839),((Input!$M$170+Input!$M$136)*$M$7)-SUM($M839:Z839),((Input!$M$170+Input!$M$136)*$M$7)/A28taxstdlife))</f>
        <v>0</v>
      </c>
      <c r="AB839" s="168">
        <f>IF(A28taxstdlife="n/a","n/a",IF(AB$3&gt;(A28taxstdlife+$E839),((Input!$M$170+Input!$M$136)*$M$7)-SUM($M839:AA839),((Input!$M$170+Input!$M$136)*$M$7)/A28taxstdlife))</f>
        <v>0</v>
      </c>
      <c r="AC839" s="168">
        <f>IF(A28taxstdlife="n/a","n/a",IF(AC$3&gt;(A28taxstdlife+$E839),((Input!$M$170+Input!$M$136)*$M$7)-SUM($M839:AB839),((Input!$M$170+Input!$M$136)*$M$7)/A28taxstdlife))</f>
        <v>0</v>
      </c>
      <c r="AD839" s="168">
        <f>IF(A28taxstdlife="n/a","n/a",IF(AD$3&gt;(A28taxstdlife+$E839),((Input!$M$170+Input!$M$136)*$M$7)-SUM($M839:AC839),((Input!$M$170+Input!$M$136)*$M$7)/A28taxstdlife))</f>
        <v>0</v>
      </c>
      <c r="AE839" s="168">
        <f>IF(A28taxstdlife="n/a","n/a",IF(AE$3&gt;(A28taxstdlife+$E839),((Input!$M$170+Input!$M$136)*$M$7)-SUM($M839:AD839),((Input!$M$170+Input!$M$136)*$M$7)/A28taxstdlife))</f>
        <v>0</v>
      </c>
      <c r="AF839" s="168">
        <f>IF(A28taxstdlife="n/a","n/a",IF(AF$3&gt;(A28taxstdlife+$E839),((Input!$M$170+Input!$M$136)*$M$7)-SUM($M839:AE839),((Input!$M$170+Input!$M$136)*$M$7)/A28taxstdlife))</f>
        <v>0</v>
      </c>
      <c r="AG839" s="168">
        <f>IF(A28taxstdlife="n/a","n/a",IF(AG$3&gt;(A28taxstdlife+$E839),((Input!$M$170+Input!$M$136)*$M$7)-SUM($M839:AF839),((Input!$M$170+Input!$M$136)*$M$7)/A28taxstdlife))</f>
        <v>0</v>
      </c>
      <c r="AH839" s="168">
        <f>IF(A28taxstdlife="n/a","n/a",IF(AH$3&gt;(A28taxstdlife+$E839),((Input!$M$170+Input!$M$136)*$M$7)-SUM($M839:AG839),((Input!$M$170+Input!$M$136)*$M$7)/A28taxstdlife))</f>
        <v>0</v>
      </c>
      <c r="AI839" s="168">
        <f>IF(A28taxstdlife="n/a","n/a",IF(AI$3&gt;(A28taxstdlife+$E839),((Input!$M$170+Input!$M$136)*$M$7)-SUM($M839:AH839),((Input!$M$170+Input!$M$136)*$M$7)/A28taxstdlife))</f>
        <v>0</v>
      </c>
      <c r="AJ839" s="168">
        <f>IF(A28taxstdlife="n/a","n/a",IF(AJ$3&gt;(A28taxstdlife+$E839),((Input!$M$170+Input!$M$136)*$M$7)-SUM($M839:AI839),((Input!$M$170+Input!$M$136)*$M$7)/A28taxstdlife))</f>
        <v>0</v>
      </c>
      <c r="AK839" s="168">
        <f>IF(A28taxstdlife="n/a","n/a",IF(AK$3&gt;(A28taxstdlife+$E839),((Input!$M$170+Input!$M$136)*$M$7)-SUM($M839:AJ839),((Input!$M$170+Input!$M$136)*$M$7)/A28taxstdlife))</f>
        <v>0</v>
      </c>
      <c r="AL839" s="168">
        <f>IF(A28taxstdlife="n/a","n/a",IF(AL$3&gt;(A28taxstdlife+$E839),((Input!$M$170+Input!$M$136)*$M$7)-SUM($M839:AK839),((Input!$M$170+Input!$M$136)*$M$7)/A28taxstdlife))</f>
        <v>0</v>
      </c>
      <c r="AM839" s="168">
        <f>IF(A28taxstdlife="n/a","n/a",IF(AM$3&gt;(A28taxstdlife+$E839),((Input!$M$170+Input!$M$136)*$M$7)-SUM($M839:AL839),((Input!$M$170+Input!$M$136)*$M$7)/A28taxstdlife))</f>
        <v>0</v>
      </c>
      <c r="AN839" s="168">
        <f>IF(A28taxstdlife="n/a","n/a",IF(AN$3&gt;(A28taxstdlife+$E839),((Input!$M$170+Input!$M$136)*$M$7)-SUM($M839:AM839),((Input!$M$170+Input!$M$136)*$M$7)/A28taxstdlife))</f>
        <v>0</v>
      </c>
      <c r="AO839" s="168">
        <f>IF(A28taxstdlife="n/a","n/a",IF(AO$3&gt;(A28taxstdlife+$E839),((Input!$M$170+Input!$M$136)*$M$7)-SUM($M839:AN839),((Input!$M$170+Input!$M$136)*$M$7)/A28taxstdlife))</f>
        <v>0</v>
      </c>
      <c r="AP839" s="168">
        <f>IF(A28taxstdlife="n/a","n/a",IF(AP$3&gt;(A28taxstdlife+$E839),((Input!$M$170+Input!$M$136)*$M$7)-SUM($M839:AO839),((Input!$M$170+Input!$M$136)*$M$7)/A28taxstdlife))</f>
        <v>0</v>
      </c>
      <c r="AQ839" s="168">
        <f>IF(A28taxstdlife="n/a","n/a",IF(AQ$3&gt;(A28taxstdlife+$E839),((Input!$M$170+Input!$M$136)*$M$7)-SUM($M839:AP839),((Input!$M$170+Input!$M$136)*$M$7)/A28taxstdlife))</f>
        <v>0</v>
      </c>
      <c r="AR839" s="168">
        <f>IF(A28taxstdlife="n/a","n/a",IF(AR$3&gt;(A28taxstdlife+$E839),((Input!$M$170+Input!$M$136)*$M$7)-SUM($M839:AQ839),((Input!$M$170+Input!$M$136)*$M$7)/A28taxstdlife))</f>
        <v>0</v>
      </c>
      <c r="AS839" s="168">
        <f>IF(A28taxstdlife="n/a","n/a",IF(AS$3&gt;(A28taxstdlife+$E839),((Input!$M$170+Input!$M$136)*$M$7)-SUM($M839:AR839),((Input!$M$170+Input!$M$136)*$M$7)/A28taxstdlife))</f>
        <v>0</v>
      </c>
      <c r="AT839" s="168">
        <f>IF(A28taxstdlife="n/a","n/a",IF(AT$3&gt;(A28taxstdlife+$E839),((Input!$M$170+Input!$M$136)*$M$7)-SUM($M839:AS839),((Input!$M$170+Input!$M$136)*$M$7)/A28taxstdlife))</f>
        <v>0</v>
      </c>
      <c r="AU839" s="168">
        <f>IF(A28taxstdlife="n/a","n/a",IF(AU$3&gt;(A28taxstdlife+$E839),((Input!$M$170+Input!$M$136)*$M$7)-SUM($M839:AT839),((Input!$M$170+Input!$M$136)*$M$7)/A28taxstdlife))</f>
        <v>0</v>
      </c>
      <c r="AV839" s="168">
        <f>IF(A28taxstdlife="n/a","n/a",IF(AV$3&gt;(A28taxstdlife+$E839),((Input!$M$170+Input!$M$136)*$M$7)-SUM($M839:AU839),((Input!$M$170+Input!$M$136)*$M$7)/A28taxstdlife))</f>
        <v>0</v>
      </c>
      <c r="AW839" s="168">
        <f>IF(A28taxstdlife="n/a","n/a",IF(AW$3&gt;(A28taxstdlife+$E839),((Input!$M$170+Input!$M$136)*$M$7)-SUM($M839:AV839),((Input!$M$170+Input!$M$136)*$M$7)/A28taxstdlife))</f>
        <v>0</v>
      </c>
      <c r="AX839" s="168">
        <f>IF(A28taxstdlife="n/a","n/a",IF(AX$3&gt;(A28taxstdlife+$E839),((Input!$M$170+Input!$M$136)*$M$7)-SUM($M839:AW839),((Input!$M$170+Input!$M$136)*$M$7)/A28taxstdlife))</f>
        <v>0</v>
      </c>
      <c r="AY839" s="168">
        <f>IF(A28taxstdlife="n/a","n/a",IF(AY$3&gt;(A28taxstdlife+$E839),((Input!$M$170+Input!$M$136)*$M$7)-SUM($M839:AX839),((Input!$M$170+Input!$M$136)*$M$7)/A28taxstdlife))</f>
        <v>0</v>
      </c>
      <c r="AZ839" s="168">
        <f>IF(A28taxstdlife="n/a","n/a",IF(AZ$3&gt;(A28taxstdlife+$E839),((Input!$M$170+Input!$M$136)*$M$7)-SUM($M839:AY839),((Input!$M$170+Input!$M$136)*$M$7)/A28taxstdlife))</f>
        <v>0</v>
      </c>
      <c r="BA839" s="168">
        <f>IF(A28taxstdlife="n/a","n/a",IF(BA$3&gt;(A28taxstdlife+$E839),((Input!$M$170+Input!$M$136)*$M$7)-SUM($M839:AZ839),((Input!$M$170+Input!$M$136)*$M$7)/A28taxstdlife))</f>
        <v>0</v>
      </c>
      <c r="BB839" s="168">
        <f>IF(A28taxstdlife="n/a","n/a",IF(BB$3&gt;(A28taxstdlife+$E839),((Input!$M$170+Input!$M$136)*$M$7)-SUM($M839:BA839),((Input!$M$170+Input!$M$136)*$M$7)/A28taxstdlife))</f>
        <v>0</v>
      </c>
      <c r="BC839" s="168">
        <f>IF(A28taxstdlife="n/a","n/a",IF(BC$3&gt;(A28taxstdlife+$E839),((Input!$M$170+Input!$M$136)*$M$7)-SUM($M839:BB839),((Input!$M$170+Input!$M$136)*$M$7)/A28taxstdlife))</f>
        <v>0</v>
      </c>
      <c r="BD839" s="168">
        <f>IF(A28taxstdlife="n/a","n/a",IF(BD$3&gt;(A28taxstdlife+$E839),((Input!$M$170+Input!$M$136)*$M$7)-SUM($M839:BC839),((Input!$M$170+Input!$M$136)*$M$7)/A28taxstdlife))</f>
        <v>0</v>
      </c>
      <c r="BE839" s="168">
        <f>IF(A28taxstdlife="n/a","n/a",IF(BE$3&gt;(A28taxstdlife+$E839),((Input!$M$170+Input!$M$136)*$M$7)-SUM($M839:BD839),((Input!$M$170+Input!$M$136)*$M$7)/A28taxstdlife))</f>
        <v>0</v>
      </c>
      <c r="BF839" s="168">
        <f>IF(A28taxstdlife="n/a","n/a",IF(BF$3&gt;(A28taxstdlife+$E839),((Input!$M$170+Input!$M$136)*$M$7)-SUM($M839:BE839),((Input!$M$170+Input!$M$136)*$M$7)/A28taxstdlife))</f>
        <v>0</v>
      </c>
      <c r="BG839" s="168">
        <f>IF(A28taxstdlife="n/a","n/a",IF(BG$3&gt;(A28taxstdlife+$E839),((Input!$M$170+Input!$M$136)*$M$7)-SUM($M839:BF839),((Input!$M$170+Input!$M$136)*$M$7)/A28taxstdlife))</f>
        <v>0</v>
      </c>
      <c r="BH839" s="168">
        <f>IF(A28taxstdlife="n/a","n/a",IF(BH$3&gt;(A28taxstdlife+$E839),((Input!$M$170+Input!$M$136)*$M$7)-SUM($M839:BG839),((Input!$M$170+Input!$M$136)*$M$7)/A28taxstdlife))</f>
        <v>0</v>
      </c>
      <c r="BI839" s="168">
        <f>IF(A28taxstdlife="n/a","n/a",IF(BI$3&gt;(A28taxstdlife+$E839),((Input!$M$170+Input!$M$136)*$M$7)-SUM($M839:BH839),((Input!$M$170+Input!$M$136)*$M$7)/A28taxstdlife))</f>
        <v>0</v>
      </c>
      <c r="BJ839" s="20"/>
      <c r="BK839" s="20"/>
      <c r="BL839"/>
      <c r="BM839"/>
      <c r="BN839"/>
      <c r="BO839"/>
      <c r="BP839"/>
      <c r="BQ839"/>
      <c r="BR839"/>
      <c r="BS839"/>
      <c r="BT839"/>
      <c r="BU839"/>
      <c r="BV839"/>
      <c r="BW839"/>
      <c r="BX839"/>
      <c r="BY839"/>
      <c r="BZ839"/>
      <c r="CA839"/>
      <c r="CB839"/>
      <c r="CC839"/>
      <c r="CD839"/>
      <c r="CE839"/>
      <c r="CF839"/>
      <c r="CG839"/>
      <c r="CH839"/>
      <c r="CI839"/>
      <c r="CJ839"/>
      <c r="CK839"/>
      <c r="CL839"/>
      <c r="CM839"/>
      <c r="CN839"/>
      <c r="CO839"/>
      <c r="CP839"/>
      <c r="CQ839"/>
      <c r="CR839"/>
      <c r="CS839"/>
      <c r="CT839"/>
      <c r="CU839"/>
      <c r="CV839"/>
      <c r="CW839"/>
      <c r="CX839"/>
      <c r="CY839"/>
      <c r="CZ839"/>
      <c r="DA839"/>
      <c r="DB839"/>
      <c r="DC839"/>
      <c r="DD839"/>
      <c r="DE839"/>
      <c r="DF839"/>
      <c r="DG839"/>
      <c r="DH839"/>
      <c r="DI839"/>
      <c r="DJ839"/>
      <c r="DK839"/>
      <c r="DL839"/>
      <c r="DM839"/>
      <c r="DN839"/>
      <c r="DO839"/>
      <c r="DP839"/>
      <c r="DQ839"/>
      <c r="DR839"/>
      <c r="DS839"/>
      <c r="DT839"/>
      <c r="DU839"/>
      <c r="DV839"/>
      <c r="DW839"/>
      <c r="DX839"/>
      <c r="DY839"/>
      <c r="DZ839"/>
      <c r="EA839"/>
      <c r="EB839"/>
      <c r="EC839"/>
      <c r="ED839"/>
      <c r="EE839"/>
      <c r="EF839"/>
      <c r="EG839"/>
      <c r="EH839"/>
      <c r="EI839"/>
      <c r="EJ839"/>
      <c r="EK839"/>
      <c r="EL839"/>
      <c r="EM839"/>
      <c r="EN839"/>
      <c r="EO839"/>
      <c r="EP839"/>
      <c r="EQ839"/>
      <c r="ER839"/>
      <c r="ES839"/>
      <c r="ET839"/>
      <c r="EU839"/>
      <c r="EV839"/>
      <c r="EW839"/>
      <c r="EX839"/>
      <c r="EY839"/>
      <c r="EZ839"/>
      <c r="FA839"/>
      <c r="FB839"/>
      <c r="FC839"/>
      <c r="FD839"/>
      <c r="FE839"/>
      <c r="FF839"/>
      <c r="FG839"/>
      <c r="FH839"/>
      <c r="FI839"/>
      <c r="FJ839"/>
      <c r="FK839"/>
      <c r="FL839"/>
      <c r="FM839"/>
      <c r="FN839"/>
      <c r="FO839"/>
      <c r="FP839"/>
      <c r="FQ839"/>
      <c r="FR839"/>
      <c r="FS839"/>
      <c r="FT839"/>
      <c r="FU839"/>
      <c r="FV839"/>
      <c r="FW839"/>
      <c r="FX839"/>
      <c r="FY839"/>
      <c r="FZ839"/>
      <c r="GA839"/>
      <c r="GB839"/>
      <c r="GC839"/>
      <c r="GD839"/>
      <c r="GE839"/>
      <c r="GF839"/>
      <c r="GG839"/>
      <c r="GH839"/>
      <c r="GI839"/>
      <c r="GJ839"/>
      <c r="GK839"/>
      <c r="GL839"/>
      <c r="GM839"/>
      <c r="GN839"/>
      <c r="GO839"/>
      <c r="GP839"/>
      <c r="GQ839"/>
      <c r="GR839"/>
      <c r="GS839"/>
      <c r="GT839"/>
      <c r="GU839"/>
      <c r="GV839"/>
      <c r="GW839"/>
      <c r="GX839"/>
      <c r="GY839"/>
      <c r="GZ839"/>
      <c r="HA839"/>
      <c r="HB839"/>
      <c r="HC839"/>
      <c r="HD839"/>
      <c r="HE839"/>
      <c r="HF839"/>
      <c r="HG839"/>
      <c r="HH839"/>
      <c r="HI839"/>
      <c r="HJ839"/>
      <c r="HK839"/>
      <c r="HL839"/>
      <c r="HM839"/>
      <c r="HN839"/>
      <c r="HO839"/>
      <c r="HP839"/>
      <c r="HQ839"/>
      <c r="HR839"/>
      <c r="HS839"/>
      <c r="HT839"/>
      <c r="HU839"/>
      <c r="HV839"/>
      <c r="HW839"/>
      <c r="HX839"/>
      <c r="HY839"/>
      <c r="HZ839"/>
      <c r="IA839"/>
      <c r="IB839"/>
      <c r="IC839"/>
      <c r="ID839"/>
      <c r="IE839"/>
      <c r="IF839"/>
      <c r="IG839"/>
      <c r="IH839"/>
      <c r="II839"/>
      <c r="IJ839"/>
      <c r="IK839"/>
      <c r="IL839"/>
      <c r="IM839"/>
      <c r="IN839"/>
      <c r="IO839"/>
      <c r="IP839"/>
      <c r="IQ839"/>
      <c r="IR839"/>
      <c r="IS839"/>
      <c r="IT839"/>
      <c r="IU839"/>
      <c r="IV839"/>
    </row>
    <row r="840" spans="1:256" s="5" customFormat="1" hidden="1" outlineLevel="2">
      <c r="A840" s="20"/>
      <c r="B840" s="20"/>
      <c r="C840" s="38"/>
      <c r="D840" s="641"/>
      <c r="E840" s="287">
        <v>8</v>
      </c>
      <c r="F840" s="40"/>
      <c r="G840" s="313"/>
      <c r="H840" s="315"/>
      <c r="I840" s="315"/>
      <c r="J840" s="315"/>
      <c r="K840" s="315"/>
      <c r="L840" s="315"/>
      <c r="M840" s="315"/>
      <c r="N840" s="314"/>
      <c r="O840" s="168">
        <f>IF(A28taxstdlife="n/a","n/a",IF(O$3&gt;(A28taxstdlife+$E840),((Input!$N$170+Input!$N$136)*$N$7)-SUM($N840:N840),((Input!$N$170+Input!$N$136)*$N$7)/A28taxstdlife))</f>
        <v>0</v>
      </c>
      <c r="P840" s="168">
        <f>IF(A28taxstdlife="n/a","n/a",IF(P$3&gt;(A28taxstdlife+$E840),((Input!$N$170+Input!$N$136)*$N$7)-SUM($N840:O840),((Input!$N$170+Input!$N$136)*$N$7)/A28taxstdlife))</f>
        <v>0</v>
      </c>
      <c r="Q840" s="168">
        <f>IF(A28taxstdlife="n/a","n/a",IF(Q$3&gt;(A28taxstdlife+$E840),((Input!$N$170+Input!$N$136)*$N$7)-SUM($N840:P840),((Input!$N$170+Input!$N$136)*$N$7)/A28taxstdlife))</f>
        <v>0</v>
      </c>
      <c r="R840" s="168">
        <f>IF(A28taxstdlife="n/a","n/a",IF(R$3&gt;(A28taxstdlife+$E840),((Input!$N$170+Input!$N$136)*$N$7)-SUM($N840:Q840),((Input!$N$170+Input!$N$136)*$N$7)/A28taxstdlife))</f>
        <v>0</v>
      </c>
      <c r="S840" s="168">
        <f>IF(A28taxstdlife="n/a","n/a",IF(S$3&gt;(A28taxstdlife+$E840),((Input!$N$170+Input!$N$136)*$N$7)-SUM($N840:R840),((Input!$N$170+Input!$N$136)*$N$7)/A28taxstdlife))</f>
        <v>0</v>
      </c>
      <c r="T840" s="168">
        <f>IF(A28taxstdlife="n/a","n/a",IF(T$3&gt;(A28taxstdlife+$E840),((Input!$N$170+Input!$N$136)*$N$7)-SUM($N840:S840),((Input!$N$170+Input!$N$136)*$N$7)/A28taxstdlife))</f>
        <v>0</v>
      </c>
      <c r="U840" s="168">
        <f>IF(A28taxstdlife="n/a","n/a",IF(U$3&gt;(A28taxstdlife+$E840),((Input!$N$170+Input!$N$136)*$N$7)-SUM($N840:T840),((Input!$N$170+Input!$N$136)*$N$7)/A28taxstdlife))</f>
        <v>0</v>
      </c>
      <c r="V840" s="168">
        <f>IF(A28taxstdlife="n/a","n/a",IF(V$3&gt;(A28taxstdlife+$E840),((Input!$N$170+Input!$N$136)*$N$7)-SUM($N840:U840),((Input!$N$170+Input!$N$136)*$N$7)/A28taxstdlife))</f>
        <v>0</v>
      </c>
      <c r="W840" s="168">
        <f>IF(A28taxstdlife="n/a","n/a",IF(W$3&gt;(A28taxstdlife+$E840),((Input!$N$170+Input!$N$136)*$N$7)-SUM($N840:V840),((Input!$N$170+Input!$N$136)*$N$7)/A28taxstdlife))</f>
        <v>0</v>
      </c>
      <c r="X840" s="168">
        <f>IF(A28taxstdlife="n/a","n/a",IF(X$3&gt;(A28taxstdlife+$E840),((Input!$N$170+Input!$N$136)*$N$7)-SUM($N840:W840),((Input!$N$170+Input!$N$136)*$N$7)/A28taxstdlife))</f>
        <v>0</v>
      </c>
      <c r="Y840" s="168">
        <f>IF(A28taxstdlife="n/a","n/a",IF(Y$3&gt;(A28taxstdlife+$E840),((Input!$N$170+Input!$N$136)*$N$7)-SUM($N840:X840),((Input!$N$170+Input!$N$136)*$N$7)/A28taxstdlife))</f>
        <v>0</v>
      </c>
      <c r="Z840" s="168">
        <f>IF(A28taxstdlife="n/a","n/a",IF(Z$3&gt;(A28taxstdlife+$E840),((Input!$N$170+Input!$N$136)*$N$7)-SUM($N840:Y840),((Input!$N$170+Input!$N$136)*$N$7)/A28taxstdlife))</f>
        <v>0</v>
      </c>
      <c r="AA840" s="168">
        <f>IF(A28taxstdlife="n/a","n/a",IF(AA$3&gt;(A28taxstdlife+$E840),((Input!$N$170+Input!$N$136)*$N$7)-SUM($N840:Z840),((Input!$N$170+Input!$N$136)*$N$7)/A28taxstdlife))</f>
        <v>0</v>
      </c>
      <c r="AB840" s="168">
        <f>IF(A28taxstdlife="n/a","n/a",IF(AB$3&gt;(A28taxstdlife+$E840),((Input!$N$170+Input!$N$136)*$N$7)-SUM($N840:AA840),((Input!$N$170+Input!$N$136)*$N$7)/A28taxstdlife))</f>
        <v>0</v>
      </c>
      <c r="AC840" s="168">
        <f>IF(A28taxstdlife="n/a","n/a",IF(AC$3&gt;(A28taxstdlife+$E840),((Input!$N$170+Input!$N$136)*$N$7)-SUM($N840:AB840),((Input!$N$170+Input!$N$136)*$N$7)/A28taxstdlife))</f>
        <v>0</v>
      </c>
      <c r="AD840" s="168">
        <f>IF(A28taxstdlife="n/a","n/a",IF(AD$3&gt;(A28taxstdlife+$E840),((Input!$N$170+Input!$N$136)*$N$7)-SUM($N840:AC840),((Input!$N$170+Input!$N$136)*$N$7)/A28taxstdlife))</f>
        <v>0</v>
      </c>
      <c r="AE840" s="168">
        <f>IF(A28taxstdlife="n/a","n/a",IF(AE$3&gt;(A28taxstdlife+$E840),((Input!$N$170+Input!$N$136)*$N$7)-SUM($N840:AD840),((Input!$N$170+Input!$N$136)*$N$7)/A28taxstdlife))</f>
        <v>0</v>
      </c>
      <c r="AF840" s="168">
        <f>IF(A28taxstdlife="n/a","n/a",IF(AF$3&gt;(A28taxstdlife+$E840),((Input!$N$170+Input!$N$136)*$N$7)-SUM($N840:AE840),((Input!$N$170+Input!$N$136)*$N$7)/A28taxstdlife))</f>
        <v>0</v>
      </c>
      <c r="AG840" s="168">
        <f>IF(A28taxstdlife="n/a","n/a",IF(AG$3&gt;(A28taxstdlife+$E840),((Input!$N$170+Input!$N$136)*$N$7)-SUM($N840:AF840),((Input!$N$170+Input!$N$136)*$N$7)/A28taxstdlife))</f>
        <v>0</v>
      </c>
      <c r="AH840" s="168">
        <f>IF(A28taxstdlife="n/a","n/a",IF(AH$3&gt;(A28taxstdlife+$E840),((Input!$N$170+Input!$N$136)*$N$7)-SUM($N840:AG840),((Input!$N$170+Input!$N$136)*$N$7)/A28taxstdlife))</f>
        <v>0</v>
      </c>
      <c r="AI840" s="168">
        <f>IF(A28taxstdlife="n/a","n/a",IF(AI$3&gt;(A28taxstdlife+$E840),((Input!$N$170+Input!$N$136)*$N$7)-SUM($N840:AH840),((Input!$N$170+Input!$N$136)*$N$7)/A28taxstdlife))</f>
        <v>0</v>
      </c>
      <c r="AJ840" s="168">
        <f>IF(A28taxstdlife="n/a","n/a",IF(AJ$3&gt;(A28taxstdlife+$E840),((Input!$N$170+Input!$N$136)*$N$7)-SUM($N840:AI840),((Input!$N$170+Input!$N$136)*$N$7)/A28taxstdlife))</f>
        <v>0</v>
      </c>
      <c r="AK840" s="168">
        <f>IF(A28taxstdlife="n/a","n/a",IF(AK$3&gt;(A28taxstdlife+$E840),((Input!$N$170+Input!$N$136)*$N$7)-SUM($N840:AJ840),((Input!$N$170+Input!$N$136)*$N$7)/A28taxstdlife))</f>
        <v>0</v>
      </c>
      <c r="AL840" s="168">
        <f>IF(A28taxstdlife="n/a","n/a",IF(AL$3&gt;(A28taxstdlife+$E840),((Input!$N$170+Input!$N$136)*$N$7)-SUM($N840:AK840),((Input!$N$170+Input!$N$136)*$N$7)/A28taxstdlife))</f>
        <v>0</v>
      </c>
      <c r="AM840" s="168">
        <f>IF(A28taxstdlife="n/a","n/a",IF(AM$3&gt;(A28taxstdlife+$E840),((Input!$N$170+Input!$N$136)*$N$7)-SUM($N840:AL840),((Input!$N$170+Input!$N$136)*$N$7)/A28taxstdlife))</f>
        <v>0</v>
      </c>
      <c r="AN840" s="168">
        <f>IF(A28taxstdlife="n/a","n/a",IF(AN$3&gt;(A28taxstdlife+$E840),((Input!$N$170+Input!$N$136)*$N$7)-SUM($N840:AM840),((Input!$N$170+Input!$N$136)*$N$7)/A28taxstdlife))</f>
        <v>0</v>
      </c>
      <c r="AO840" s="168">
        <f>IF(A28taxstdlife="n/a","n/a",IF(AO$3&gt;(A28taxstdlife+$E840),((Input!$N$170+Input!$N$136)*$N$7)-SUM($N840:AN840),((Input!$N$170+Input!$N$136)*$N$7)/A28taxstdlife))</f>
        <v>0</v>
      </c>
      <c r="AP840" s="168">
        <f>IF(A28taxstdlife="n/a","n/a",IF(AP$3&gt;(A28taxstdlife+$E840),((Input!$N$170+Input!$N$136)*$N$7)-SUM($N840:AO840),((Input!$N$170+Input!$N$136)*$N$7)/A28taxstdlife))</f>
        <v>0</v>
      </c>
      <c r="AQ840" s="168">
        <f>IF(A28taxstdlife="n/a","n/a",IF(AQ$3&gt;(A28taxstdlife+$E840),((Input!$N$170+Input!$N$136)*$N$7)-SUM($N840:AP840),((Input!$N$170+Input!$N$136)*$N$7)/A28taxstdlife))</f>
        <v>0</v>
      </c>
      <c r="AR840" s="168">
        <f>IF(A28taxstdlife="n/a","n/a",IF(AR$3&gt;(A28taxstdlife+$E840),((Input!$N$170+Input!$N$136)*$N$7)-SUM($N840:AQ840),((Input!$N$170+Input!$N$136)*$N$7)/A28taxstdlife))</f>
        <v>0</v>
      </c>
      <c r="AS840" s="168">
        <f>IF(A28taxstdlife="n/a","n/a",IF(AS$3&gt;(A28taxstdlife+$E840),((Input!$N$170+Input!$N$136)*$N$7)-SUM($N840:AR840),((Input!$N$170+Input!$N$136)*$N$7)/A28taxstdlife))</f>
        <v>0</v>
      </c>
      <c r="AT840" s="168">
        <f>IF(A28taxstdlife="n/a","n/a",IF(AT$3&gt;(A28taxstdlife+$E840),((Input!$N$170+Input!$N$136)*$N$7)-SUM($N840:AS840),((Input!$N$170+Input!$N$136)*$N$7)/A28taxstdlife))</f>
        <v>0</v>
      </c>
      <c r="AU840" s="168">
        <f>IF(A28taxstdlife="n/a","n/a",IF(AU$3&gt;(A28taxstdlife+$E840),((Input!$N$170+Input!$N$136)*$N$7)-SUM($N840:AT840),((Input!$N$170+Input!$N$136)*$N$7)/A28taxstdlife))</f>
        <v>0</v>
      </c>
      <c r="AV840" s="168">
        <f>IF(A28taxstdlife="n/a","n/a",IF(AV$3&gt;(A28taxstdlife+$E840),((Input!$N$170+Input!$N$136)*$N$7)-SUM($N840:AU840),((Input!$N$170+Input!$N$136)*$N$7)/A28taxstdlife))</f>
        <v>0</v>
      </c>
      <c r="AW840" s="168">
        <f>IF(A28taxstdlife="n/a","n/a",IF(AW$3&gt;(A28taxstdlife+$E840),((Input!$N$170+Input!$N$136)*$N$7)-SUM($N840:AV840),((Input!$N$170+Input!$N$136)*$N$7)/A28taxstdlife))</f>
        <v>0</v>
      </c>
      <c r="AX840" s="168">
        <f>IF(A28taxstdlife="n/a","n/a",IF(AX$3&gt;(A28taxstdlife+$E840),((Input!$N$170+Input!$N$136)*$N$7)-SUM($N840:AW840),((Input!$N$170+Input!$N$136)*$N$7)/A28taxstdlife))</f>
        <v>0</v>
      </c>
      <c r="AY840" s="168">
        <f>IF(A28taxstdlife="n/a","n/a",IF(AY$3&gt;(A28taxstdlife+$E840),((Input!$N$170+Input!$N$136)*$N$7)-SUM($N840:AX840),((Input!$N$170+Input!$N$136)*$N$7)/A28taxstdlife))</f>
        <v>0</v>
      </c>
      <c r="AZ840" s="168">
        <f>IF(A28taxstdlife="n/a","n/a",IF(AZ$3&gt;(A28taxstdlife+$E840),((Input!$N$170+Input!$N$136)*$N$7)-SUM($N840:AY840),((Input!$N$170+Input!$N$136)*$N$7)/A28taxstdlife))</f>
        <v>0</v>
      </c>
      <c r="BA840" s="168">
        <f>IF(A28taxstdlife="n/a","n/a",IF(BA$3&gt;(A28taxstdlife+$E840),((Input!$N$170+Input!$N$136)*$N$7)-SUM($N840:AZ840),((Input!$N$170+Input!$N$136)*$N$7)/A28taxstdlife))</f>
        <v>0</v>
      </c>
      <c r="BB840" s="168">
        <f>IF(A28taxstdlife="n/a","n/a",IF(BB$3&gt;(A28taxstdlife+$E840),((Input!$N$170+Input!$N$136)*$N$7)-SUM($N840:BA840),((Input!$N$170+Input!$N$136)*$N$7)/A28taxstdlife))</f>
        <v>0</v>
      </c>
      <c r="BC840" s="168">
        <f>IF(A28taxstdlife="n/a","n/a",IF(BC$3&gt;(A28taxstdlife+$E840),((Input!$N$170+Input!$N$136)*$N$7)-SUM($N840:BB840),((Input!$N$170+Input!$N$136)*$N$7)/A28taxstdlife))</f>
        <v>0</v>
      </c>
      <c r="BD840" s="168">
        <f>IF(A28taxstdlife="n/a","n/a",IF(BD$3&gt;(A28taxstdlife+$E840),((Input!$N$170+Input!$N$136)*$N$7)-SUM($N840:BC840),((Input!$N$170+Input!$N$136)*$N$7)/A28taxstdlife))</f>
        <v>0</v>
      </c>
      <c r="BE840" s="168">
        <f>IF(A28taxstdlife="n/a","n/a",IF(BE$3&gt;(A28taxstdlife+$E840),((Input!$N$170+Input!$N$136)*$N$7)-SUM($N840:BD840),((Input!$N$170+Input!$N$136)*$N$7)/A28taxstdlife))</f>
        <v>0</v>
      </c>
      <c r="BF840" s="168">
        <f>IF(A28taxstdlife="n/a","n/a",IF(BF$3&gt;(A28taxstdlife+$E840),((Input!$N$170+Input!$N$136)*$N$7)-SUM($N840:BE840),((Input!$N$170+Input!$N$136)*$N$7)/A28taxstdlife))</f>
        <v>0</v>
      </c>
      <c r="BG840" s="168">
        <f>IF(A28taxstdlife="n/a","n/a",IF(BG$3&gt;(A28taxstdlife+$E840),((Input!$N$170+Input!$N$136)*$N$7)-SUM($N840:BF840),((Input!$N$170+Input!$N$136)*$N$7)/A28taxstdlife))</f>
        <v>0</v>
      </c>
      <c r="BH840" s="168">
        <f>IF(A28taxstdlife="n/a","n/a",IF(BH$3&gt;(A28taxstdlife+$E840),((Input!$N$170+Input!$N$136)*$N$7)-SUM($N840:BG840),((Input!$N$170+Input!$N$136)*$N$7)/A28taxstdlife))</f>
        <v>0</v>
      </c>
      <c r="BI840" s="168">
        <f>IF(A28taxstdlife="n/a","n/a",IF(BI$3&gt;(A28taxstdlife+$E840),((Input!$N$170+Input!$N$136)*$N$7)-SUM($N840:BH840),((Input!$N$170+Input!$N$136)*$N$7)/A28taxstdlife))</f>
        <v>0</v>
      </c>
      <c r="BJ840" s="20"/>
      <c r="BK840" s="20"/>
      <c r="BL840"/>
      <c r="BM840"/>
      <c r="BN840"/>
      <c r="BO840"/>
      <c r="BP840"/>
      <c r="BQ840"/>
      <c r="BR840"/>
      <c r="BS840"/>
      <c r="BT840"/>
      <c r="BU840"/>
      <c r="BV840"/>
      <c r="BW840"/>
      <c r="BX840"/>
      <c r="BY840"/>
      <c r="BZ840"/>
      <c r="CA840"/>
      <c r="CB840"/>
      <c r="CC840"/>
      <c r="CD840"/>
      <c r="CE840"/>
      <c r="CF840"/>
      <c r="CG840"/>
      <c r="CH840"/>
      <c r="CI840"/>
      <c r="CJ840"/>
      <c r="CK840"/>
      <c r="CL840"/>
      <c r="CM840"/>
      <c r="CN840"/>
      <c r="CO840"/>
      <c r="CP840"/>
      <c r="CQ840"/>
      <c r="CR840"/>
      <c r="CS840"/>
      <c r="CT840"/>
      <c r="CU840"/>
      <c r="CV840"/>
      <c r="CW840"/>
      <c r="CX840"/>
      <c r="CY840"/>
      <c r="CZ840"/>
      <c r="DA840"/>
      <c r="DB840"/>
      <c r="DC840"/>
      <c r="DD840"/>
      <c r="DE840"/>
      <c r="DF840"/>
      <c r="DG840"/>
      <c r="DH840"/>
      <c r="DI840"/>
      <c r="DJ840"/>
      <c r="DK840"/>
      <c r="DL840"/>
      <c r="DM840"/>
      <c r="DN840"/>
      <c r="DO840"/>
      <c r="DP840"/>
      <c r="DQ840"/>
      <c r="DR840"/>
      <c r="DS840"/>
      <c r="DT840"/>
      <c r="DU840"/>
      <c r="DV840"/>
      <c r="DW840"/>
      <c r="DX840"/>
      <c r="DY840"/>
      <c r="DZ840"/>
      <c r="EA840"/>
      <c r="EB840"/>
      <c r="EC840"/>
      <c r="ED840"/>
      <c r="EE840"/>
      <c r="EF840"/>
      <c r="EG840"/>
      <c r="EH840"/>
      <c r="EI840"/>
      <c r="EJ840"/>
      <c r="EK840"/>
      <c r="EL840"/>
      <c r="EM840"/>
      <c r="EN840"/>
      <c r="EO840"/>
      <c r="EP840"/>
      <c r="EQ840"/>
      <c r="ER840"/>
      <c r="ES840"/>
      <c r="ET840"/>
      <c r="EU840"/>
      <c r="EV840"/>
      <c r="EW840"/>
      <c r="EX840"/>
      <c r="EY840"/>
      <c r="EZ840"/>
      <c r="FA840"/>
      <c r="FB840"/>
      <c r="FC840"/>
      <c r="FD840"/>
      <c r="FE840"/>
      <c r="FF840"/>
      <c r="FG840"/>
      <c r="FH840"/>
      <c r="FI840"/>
      <c r="FJ840"/>
      <c r="FK840"/>
      <c r="FL840"/>
      <c r="FM840"/>
      <c r="FN840"/>
      <c r="FO840"/>
      <c r="FP840"/>
      <c r="FQ840"/>
      <c r="FR840"/>
      <c r="FS840"/>
      <c r="FT840"/>
      <c r="FU840"/>
      <c r="FV840"/>
      <c r="FW840"/>
      <c r="FX840"/>
      <c r="FY840"/>
      <c r="FZ840"/>
      <c r="GA840"/>
      <c r="GB840"/>
      <c r="GC840"/>
      <c r="GD840"/>
      <c r="GE840"/>
      <c r="GF840"/>
      <c r="GG840"/>
      <c r="GH840"/>
      <c r="GI840"/>
      <c r="GJ840"/>
      <c r="GK840"/>
      <c r="GL840"/>
      <c r="GM840"/>
      <c r="GN840"/>
      <c r="GO840"/>
      <c r="GP840"/>
      <c r="GQ840"/>
      <c r="GR840"/>
      <c r="GS840"/>
      <c r="GT840"/>
      <c r="GU840"/>
      <c r="GV840"/>
      <c r="GW840"/>
      <c r="GX840"/>
      <c r="GY840"/>
      <c r="GZ840"/>
      <c r="HA840"/>
      <c r="HB840"/>
      <c r="HC840"/>
      <c r="HD840"/>
      <c r="HE840"/>
      <c r="HF840"/>
      <c r="HG840"/>
      <c r="HH840"/>
      <c r="HI840"/>
      <c r="HJ840"/>
      <c r="HK840"/>
      <c r="HL840"/>
      <c r="HM840"/>
      <c r="HN840"/>
      <c r="HO840"/>
      <c r="HP840"/>
      <c r="HQ840"/>
      <c r="HR840"/>
      <c r="HS840"/>
      <c r="HT840"/>
      <c r="HU840"/>
      <c r="HV840"/>
      <c r="HW840"/>
      <c r="HX840"/>
      <c r="HY840"/>
      <c r="HZ840"/>
      <c r="IA840"/>
      <c r="IB840"/>
      <c r="IC840"/>
      <c r="ID840"/>
      <c r="IE840"/>
      <c r="IF840"/>
      <c r="IG840"/>
      <c r="IH840"/>
      <c r="II840"/>
      <c r="IJ840"/>
      <c r="IK840"/>
      <c r="IL840"/>
      <c r="IM840"/>
      <c r="IN840"/>
      <c r="IO840"/>
      <c r="IP840"/>
      <c r="IQ840"/>
      <c r="IR840"/>
      <c r="IS840"/>
      <c r="IT840"/>
      <c r="IU840"/>
      <c r="IV840"/>
    </row>
    <row r="841" spans="1:256" s="5" customFormat="1" hidden="1" outlineLevel="2">
      <c r="A841" s="20"/>
      <c r="B841" s="20"/>
      <c r="C841" s="38"/>
      <c r="D841" s="641"/>
      <c r="E841" s="287">
        <v>9</v>
      </c>
      <c r="F841" s="40"/>
      <c r="G841" s="313"/>
      <c r="H841" s="315"/>
      <c r="I841" s="315"/>
      <c r="J841" s="315"/>
      <c r="K841" s="315"/>
      <c r="L841" s="315"/>
      <c r="M841" s="315"/>
      <c r="N841" s="315"/>
      <c r="O841" s="314"/>
      <c r="P841" s="168">
        <f>IF(A28taxstdlife="n/a","n/a",IF(P$3&gt;(A28taxstdlife+$E841),((Input!$O$170+Input!$O$136)*$O$7)-SUM($O841:O841),((Input!$O$170+Input!$O$136)*$O$7)/A28taxstdlife))</f>
        <v>0</v>
      </c>
      <c r="Q841" s="168">
        <f>IF(A28taxstdlife="n/a","n/a",IF(Q$3&gt;(A28taxstdlife+$E841),((Input!$O$170+Input!$O$136)*$O$7)-SUM($O841:P841),((Input!$O$170+Input!$O$136)*$O$7)/A28taxstdlife))</f>
        <v>0</v>
      </c>
      <c r="R841" s="168">
        <f>IF(A28taxstdlife="n/a","n/a",IF(R$3&gt;(A28taxstdlife+$E841),((Input!$O$170+Input!$O$136)*$O$7)-SUM($O841:Q841),((Input!$O$170+Input!$O$136)*$O$7)/A28taxstdlife))</f>
        <v>0</v>
      </c>
      <c r="S841" s="168">
        <f>IF(A28taxstdlife="n/a","n/a",IF(S$3&gt;(A28taxstdlife+$E841),((Input!$O$170+Input!$O$136)*$O$7)-SUM($O841:R841),((Input!$O$170+Input!$O$136)*$O$7)/A28taxstdlife))</f>
        <v>0</v>
      </c>
      <c r="T841" s="168">
        <f>IF(A28taxstdlife="n/a","n/a",IF(T$3&gt;(A28taxstdlife+$E841),((Input!$O$170+Input!$O$136)*$O$7)-SUM($O841:S841),((Input!$O$170+Input!$O$136)*$O$7)/A28taxstdlife))</f>
        <v>0</v>
      </c>
      <c r="U841" s="168">
        <f>IF(A28taxstdlife="n/a","n/a",IF(U$3&gt;(A28taxstdlife+$E841),((Input!$O$170+Input!$O$136)*$O$7)-SUM($O841:T841),((Input!$O$170+Input!$O$136)*$O$7)/A28taxstdlife))</f>
        <v>0</v>
      </c>
      <c r="V841" s="168">
        <f>IF(A28taxstdlife="n/a","n/a",IF(V$3&gt;(A28taxstdlife+$E841),((Input!$O$170+Input!$O$136)*$O$7)-SUM($O841:U841),((Input!$O$170+Input!$O$136)*$O$7)/A28taxstdlife))</f>
        <v>0</v>
      </c>
      <c r="W841" s="168">
        <f>IF(A28taxstdlife="n/a","n/a",IF(W$3&gt;(A28taxstdlife+$E841),((Input!$O$170+Input!$O$136)*$O$7)-SUM($O841:V841),((Input!$O$170+Input!$O$136)*$O$7)/A28taxstdlife))</f>
        <v>0</v>
      </c>
      <c r="X841" s="168">
        <f>IF(A28taxstdlife="n/a","n/a",IF(X$3&gt;(A28taxstdlife+$E841),((Input!$O$170+Input!$O$136)*$O$7)-SUM($O841:W841),((Input!$O$170+Input!$O$136)*$O$7)/A28taxstdlife))</f>
        <v>0</v>
      </c>
      <c r="Y841" s="168">
        <f>IF(A28taxstdlife="n/a","n/a",IF(Y$3&gt;(A28taxstdlife+$E841),((Input!$O$170+Input!$O$136)*$O$7)-SUM($O841:X841),((Input!$O$170+Input!$O$136)*$O$7)/A28taxstdlife))</f>
        <v>0</v>
      </c>
      <c r="Z841" s="168">
        <f>IF(A28taxstdlife="n/a","n/a",IF(Z$3&gt;(A28taxstdlife+$E841),((Input!$O$170+Input!$O$136)*$O$7)-SUM($O841:Y841),((Input!$O$170+Input!$O$136)*$O$7)/A28taxstdlife))</f>
        <v>0</v>
      </c>
      <c r="AA841" s="168">
        <f>IF(A28taxstdlife="n/a","n/a",IF(AA$3&gt;(A28taxstdlife+$E841),((Input!$O$170+Input!$O$136)*$O$7)-SUM($O841:Z841),((Input!$O$170+Input!$O$136)*$O$7)/A28taxstdlife))</f>
        <v>0</v>
      </c>
      <c r="AB841" s="168">
        <f>IF(A28taxstdlife="n/a","n/a",IF(AB$3&gt;(A28taxstdlife+$E841),((Input!$O$170+Input!$O$136)*$O$7)-SUM($O841:AA841),((Input!$O$170+Input!$O$136)*$O$7)/A28taxstdlife))</f>
        <v>0</v>
      </c>
      <c r="AC841" s="168">
        <f>IF(A28taxstdlife="n/a","n/a",IF(AC$3&gt;(A28taxstdlife+$E841),((Input!$O$170+Input!$O$136)*$O$7)-SUM($O841:AB841),((Input!$O$170+Input!$O$136)*$O$7)/A28taxstdlife))</f>
        <v>0</v>
      </c>
      <c r="AD841" s="168">
        <f>IF(A28taxstdlife="n/a","n/a",IF(AD$3&gt;(A28taxstdlife+$E841),((Input!$O$170+Input!$O$136)*$O$7)-SUM($O841:AC841),((Input!$O$170+Input!$O$136)*$O$7)/A28taxstdlife))</f>
        <v>0</v>
      </c>
      <c r="AE841" s="168">
        <f>IF(A28taxstdlife="n/a","n/a",IF(AE$3&gt;(A28taxstdlife+$E841),((Input!$O$170+Input!$O$136)*$O$7)-SUM($O841:AD841),((Input!$O$170+Input!$O$136)*$O$7)/A28taxstdlife))</f>
        <v>0</v>
      </c>
      <c r="AF841" s="168">
        <f>IF(A28taxstdlife="n/a","n/a",IF(AF$3&gt;(A28taxstdlife+$E841),((Input!$O$170+Input!$O$136)*$O$7)-SUM($O841:AE841),((Input!$O$170+Input!$O$136)*$O$7)/A28taxstdlife))</f>
        <v>0</v>
      </c>
      <c r="AG841" s="168">
        <f>IF(A28taxstdlife="n/a","n/a",IF(AG$3&gt;(A28taxstdlife+$E841),((Input!$O$170+Input!$O$136)*$O$7)-SUM($O841:AF841),((Input!$O$170+Input!$O$136)*$O$7)/A28taxstdlife))</f>
        <v>0</v>
      </c>
      <c r="AH841" s="168">
        <f>IF(A28taxstdlife="n/a","n/a",IF(AH$3&gt;(A28taxstdlife+$E841),((Input!$O$170+Input!$O$136)*$O$7)-SUM($O841:AG841),((Input!$O$170+Input!$O$136)*$O$7)/A28taxstdlife))</f>
        <v>0</v>
      </c>
      <c r="AI841" s="168">
        <f>IF(A28taxstdlife="n/a","n/a",IF(AI$3&gt;(A28taxstdlife+$E841),((Input!$O$170+Input!$O$136)*$O$7)-SUM($O841:AH841),((Input!$O$170+Input!$O$136)*$O$7)/A28taxstdlife))</f>
        <v>0</v>
      </c>
      <c r="AJ841" s="168">
        <f>IF(A28taxstdlife="n/a","n/a",IF(AJ$3&gt;(A28taxstdlife+$E841),((Input!$O$170+Input!$O$136)*$O$7)-SUM($O841:AI841),((Input!$O$170+Input!$O$136)*$O$7)/A28taxstdlife))</f>
        <v>0</v>
      </c>
      <c r="AK841" s="168">
        <f>IF(A28taxstdlife="n/a","n/a",IF(AK$3&gt;(A28taxstdlife+$E841),((Input!$O$170+Input!$O$136)*$O$7)-SUM($O841:AJ841),((Input!$O$170+Input!$O$136)*$O$7)/A28taxstdlife))</f>
        <v>0</v>
      </c>
      <c r="AL841" s="168">
        <f>IF(A28taxstdlife="n/a","n/a",IF(AL$3&gt;(A28taxstdlife+$E841),((Input!$O$170+Input!$O$136)*$O$7)-SUM($O841:AK841),((Input!$O$170+Input!$O$136)*$O$7)/A28taxstdlife))</f>
        <v>0</v>
      </c>
      <c r="AM841" s="168">
        <f>IF(A28taxstdlife="n/a","n/a",IF(AM$3&gt;(A28taxstdlife+$E841),((Input!$O$170+Input!$O$136)*$O$7)-SUM($O841:AL841),((Input!$O$170+Input!$O$136)*$O$7)/A28taxstdlife))</f>
        <v>0</v>
      </c>
      <c r="AN841" s="168">
        <f>IF(A28taxstdlife="n/a","n/a",IF(AN$3&gt;(A28taxstdlife+$E841),((Input!$O$170+Input!$O$136)*$O$7)-SUM($O841:AM841),((Input!$O$170+Input!$O$136)*$O$7)/A28taxstdlife))</f>
        <v>0</v>
      </c>
      <c r="AO841" s="168">
        <f>IF(A28taxstdlife="n/a","n/a",IF(AO$3&gt;(A28taxstdlife+$E841),((Input!$O$170+Input!$O$136)*$O$7)-SUM($O841:AN841),((Input!$O$170+Input!$O$136)*$O$7)/A28taxstdlife))</f>
        <v>0</v>
      </c>
      <c r="AP841" s="168">
        <f>IF(A28taxstdlife="n/a","n/a",IF(AP$3&gt;(A28taxstdlife+$E841),((Input!$O$170+Input!$O$136)*$O$7)-SUM($O841:AO841),((Input!$O$170+Input!$O$136)*$O$7)/A28taxstdlife))</f>
        <v>0</v>
      </c>
      <c r="AQ841" s="168">
        <f>IF(A28taxstdlife="n/a","n/a",IF(AQ$3&gt;(A28taxstdlife+$E841),((Input!$O$170+Input!$O$136)*$O$7)-SUM($O841:AP841),((Input!$O$170+Input!$O$136)*$O$7)/A28taxstdlife))</f>
        <v>0</v>
      </c>
      <c r="AR841" s="168">
        <f>IF(A28taxstdlife="n/a","n/a",IF(AR$3&gt;(A28taxstdlife+$E841),((Input!$O$170+Input!$O$136)*$O$7)-SUM($O841:AQ841),((Input!$O$170+Input!$O$136)*$O$7)/A28taxstdlife))</f>
        <v>0</v>
      </c>
      <c r="AS841" s="168">
        <f>IF(A28taxstdlife="n/a","n/a",IF(AS$3&gt;(A28taxstdlife+$E841),((Input!$O$170+Input!$O$136)*$O$7)-SUM($O841:AR841),((Input!$O$170+Input!$O$136)*$O$7)/A28taxstdlife))</f>
        <v>0</v>
      </c>
      <c r="AT841" s="168">
        <f>IF(A28taxstdlife="n/a","n/a",IF(AT$3&gt;(A28taxstdlife+$E841),((Input!$O$170+Input!$O$136)*$O$7)-SUM($O841:AS841),((Input!$O$170+Input!$O$136)*$O$7)/A28taxstdlife))</f>
        <v>0</v>
      </c>
      <c r="AU841" s="168">
        <f>IF(A28taxstdlife="n/a","n/a",IF(AU$3&gt;(A28taxstdlife+$E841),((Input!$O$170+Input!$O$136)*$O$7)-SUM($O841:AT841),((Input!$O$170+Input!$O$136)*$O$7)/A28taxstdlife))</f>
        <v>0</v>
      </c>
      <c r="AV841" s="168">
        <f>IF(A28taxstdlife="n/a","n/a",IF(AV$3&gt;(A28taxstdlife+$E841),((Input!$O$170+Input!$O$136)*$O$7)-SUM($O841:AU841),((Input!$O$170+Input!$O$136)*$O$7)/A28taxstdlife))</f>
        <v>0</v>
      </c>
      <c r="AW841" s="168">
        <f>IF(A28taxstdlife="n/a","n/a",IF(AW$3&gt;(A28taxstdlife+$E841),((Input!$O$170+Input!$O$136)*$O$7)-SUM($O841:AV841),((Input!$O$170+Input!$O$136)*$O$7)/A28taxstdlife))</f>
        <v>0</v>
      </c>
      <c r="AX841" s="168">
        <f>IF(A28taxstdlife="n/a","n/a",IF(AX$3&gt;(A28taxstdlife+$E841),((Input!$O$170+Input!$O$136)*$O$7)-SUM($O841:AW841),((Input!$O$170+Input!$O$136)*$O$7)/A28taxstdlife))</f>
        <v>0</v>
      </c>
      <c r="AY841" s="168">
        <f>IF(A28taxstdlife="n/a","n/a",IF(AY$3&gt;(A28taxstdlife+$E841),((Input!$O$170+Input!$O$136)*$O$7)-SUM($O841:AX841),((Input!$O$170+Input!$O$136)*$O$7)/A28taxstdlife))</f>
        <v>0</v>
      </c>
      <c r="AZ841" s="168">
        <f>IF(A28taxstdlife="n/a","n/a",IF(AZ$3&gt;(A28taxstdlife+$E841),((Input!$O$170+Input!$O$136)*$O$7)-SUM($O841:AY841),((Input!$O$170+Input!$O$136)*$O$7)/A28taxstdlife))</f>
        <v>0</v>
      </c>
      <c r="BA841" s="168">
        <f>IF(A28taxstdlife="n/a","n/a",IF(BA$3&gt;(A28taxstdlife+$E841),((Input!$O$170+Input!$O$136)*$O$7)-SUM($O841:AZ841),((Input!$O$170+Input!$O$136)*$O$7)/A28taxstdlife))</f>
        <v>0</v>
      </c>
      <c r="BB841" s="168">
        <f>IF(A28taxstdlife="n/a","n/a",IF(BB$3&gt;(A28taxstdlife+$E841),((Input!$O$170+Input!$O$136)*$O$7)-SUM($O841:BA841),((Input!$O$170+Input!$O$136)*$O$7)/A28taxstdlife))</f>
        <v>0</v>
      </c>
      <c r="BC841" s="168">
        <f>IF(A28taxstdlife="n/a","n/a",IF(BC$3&gt;(A28taxstdlife+$E841),((Input!$O$170+Input!$O$136)*$O$7)-SUM($O841:BB841),((Input!$O$170+Input!$O$136)*$O$7)/A28taxstdlife))</f>
        <v>0</v>
      </c>
      <c r="BD841" s="168">
        <f>IF(A28taxstdlife="n/a","n/a",IF(BD$3&gt;(A28taxstdlife+$E841),((Input!$O$170+Input!$O$136)*$O$7)-SUM($O841:BC841),((Input!$O$170+Input!$O$136)*$O$7)/A28taxstdlife))</f>
        <v>0</v>
      </c>
      <c r="BE841" s="168">
        <f>IF(A28taxstdlife="n/a","n/a",IF(BE$3&gt;(A28taxstdlife+$E841),((Input!$O$170+Input!$O$136)*$O$7)-SUM($O841:BD841),((Input!$O$170+Input!$O$136)*$O$7)/A28taxstdlife))</f>
        <v>0</v>
      </c>
      <c r="BF841" s="168">
        <f>IF(A28taxstdlife="n/a","n/a",IF(BF$3&gt;(A28taxstdlife+$E841),((Input!$O$170+Input!$O$136)*$O$7)-SUM($O841:BE841),((Input!$O$170+Input!$O$136)*$O$7)/A28taxstdlife))</f>
        <v>0</v>
      </c>
      <c r="BG841" s="168">
        <f>IF(A28taxstdlife="n/a","n/a",IF(BG$3&gt;(A28taxstdlife+$E841),((Input!$O$170+Input!$O$136)*$O$7)-SUM($O841:BF841),((Input!$O$170+Input!$O$136)*$O$7)/A28taxstdlife))</f>
        <v>0</v>
      </c>
      <c r="BH841" s="168">
        <f>IF(A28taxstdlife="n/a","n/a",IF(BH$3&gt;(A28taxstdlife+$E841),((Input!$O$170+Input!$O$136)*$O$7)-SUM($O841:BG841),((Input!$O$170+Input!$O$136)*$O$7)/A28taxstdlife))</f>
        <v>0</v>
      </c>
      <c r="BI841" s="168">
        <f>IF(A28taxstdlife="n/a","n/a",IF(BI$3&gt;(A28taxstdlife+$E841),((Input!$O$170+Input!$O$136)*$O$7)-SUM($O841:BH841),((Input!$O$170+Input!$O$136)*$O$7)/A28taxstdlife))</f>
        <v>0</v>
      </c>
      <c r="BJ841" s="20"/>
      <c r="BK841" s="20"/>
      <c r="BL841"/>
      <c r="BM841"/>
      <c r="BN841"/>
      <c r="BO841"/>
      <c r="BP841"/>
      <c r="BQ841"/>
      <c r="BR841"/>
      <c r="BS841"/>
      <c r="BT841"/>
      <c r="BU841"/>
      <c r="BV841"/>
      <c r="BW841"/>
      <c r="BX841"/>
      <c r="BY841"/>
      <c r="BZ841"/>
      <c r="CA841"/>
      <c r="CB841"/>
      <c r="CC841"/>
      <c r="CD841"/>
      <c r="CE841"/>
      <c r="CF841"/>
      <c r="CG841"/>
      <c r="CH841"/>
      <c r="CI841"/>
      <c r="CJ841"/>
      <c r="CK841"/>
      <c r="CL841"/>
      <c r="CM841"/>
      <c r="CN841"/>
      <c r="CO841"/>
      <c r="CP841"/>
      <c r="CQ841"/>
      <c r="CR841"/>
      <c r="CS841"/>
      <c r="CT841"/>
      <c r="CU841"/>
      <c r="CV841"/>
      <c r="CW841"/>
      <c r="CX841"/>
      <c r="CY841"/>
      <c r="CZ841"/>
      <c r="DA841"/>
      <c r="DB841"/>
      <c r="DC841"/>
      <c r="DD841"/>
      <c r="DE841"/>
      <c r="DF841"/>
      <c r="DG841"/>
      <c r="DH841"/>
      <c r="DI841"/>
      <c r="DJ841"/>
      <c r="DK841"/>
      <c r="DL841"/>
      <c r="DM841"/>
      <c r="DN841"/>
      <c r="DO841"/>
      <c r="DP841"/>
      <c r="DQ841"/>
      <c r="DR841"/>
      <c r="DS841"/>
      <c r="DT841"/>
      <c r="DU841"/>
      <c r="DV841"/>
      <c r="DW841"/>
      <c r="DX841"/>
      <c r="DY841"/>
      <c r="DZ841"/>
      <c r="EA841"/>
      <c r="EB841"/>
      <c r="EC841"/>
      <c r="ED841"/>
      <c r="EE841"/>
      <c r="EF841"/>
      <c r="EG841"/>
      <c r="EH841"/>
      <c r="EI841"/>
      <c r="EJ841"/>
      <c r="EK841"/>
      <c r="EL841"/>
      <c r="EM841"/>
      <c r="EN841"/>
      <c r="EO841"/>
      <c r="EP841"/>
      <c r="EQ841"/>
      <c r="ER841"/>
      <c r="ES841"/>
      <c r="ET841"/>
      <c r="EU841"/>
      <c r="EV841"/>
      <c r="EW841"/>
      <c r="EX841"/>
      <c r="EY841"/>
      <c r="EZ841"/>
      <c r="FA841"/>
      <c r="FB841"/>
      <c r="FC841"/>
      <c r="FD841"/>
      <c r="FE841"/>
      <c r="FF841"/>
      <c r="FG841"/>
      <c r="FH841"/>
      <c r="FI841"/>
      <c r="FJ841"/>
      <c r="FK841"/>
      <c r="FL841"/>
      <c r="FM841"/>
      <c r="FN841"/>
      <c r="FO841"/>
      <c r="FP841"/>
      <c r="FQ841"/>
      <c r="FR841"/>
      <c r="FS841"/>
      <c r="FT841"/>
      <c r="FU841"/>
      <c r="FV841"/>
      <c r="FW841"/>
      <c r="FX841"/>
      <c r="FY841"/>
      <c r="FZ841"/>
      <c r="GA841"/>
      <c r="GB841"/>
      <c r="GC841"/>
      <c r="GD841"/>
      <c r="GE841"/>
      <c r="GF841"/>
      <c r="GG841"/>
      <c r="GH841"/>
      <c r="GI841"/>
      <c r="GJ841"/>
      <c r="GK841"/>
      <c r="GL841"/>
      <c r="GM841"/>
      <c r="GN841"/>
      <c r="GO841"/>
      <c r="GP841"/>
      <c r="GQ841"/>
      <c r="GR841"/>
      <c r="GS841"/>
      <c r="GT841"/>
      <c r="GU841"/>
      <c r="GV841"/>
      <c r="GW841"/>
      <c r="GX841"/>
      <c r="GY841"/>
      <c r="GZ841"/>
      <c r="HA841"/>
      <c r="HB841"/>
      <c r="HC841"/>
      <c r="HD841"/>
      <c r="HE841"/>
      <c r="HF841"/>
      <c r="HG841"/>
      <c r="HH841"/>
      <c r="HI841"/>
      <c r="HJ841"/>
      <c r="HK841"/>
      <c r="HL841"/>
      <c r="HM841"/>
      <c r="HN841"/>
      <c r="HO841"/>
      <c r="HP841"/>
      <c r="HQ841"/>
      <c r="HR841"/>
      <c r="HS841"/>
      <c r="HT841"/>
      <c r="HU841"/>
      <c r="HV841"/>
      <c r="HW841"/>
      <c r="HX841"/>
      <c r="HY841"/>
      <c r="HZ841"/>
      <c r="IA841"/>
      <c r="IB841"/>
      <c r="IC841"/>
      <c r="ID841"/>
      <c r="IE841"/>
      <c r="IF841"/>
      <c r="IG841"/>
      <c r="IH841"/>
      <c r="II841"/>
      <c r="IJ841"/>
      <c r="IK841"/>
      <c r="IL841"/>
      <c r="IM841"/>
      <c r="IN841"/>
      <c r="IO841"/>
      <c r="IP841"/>
      <c r="IQ841"/>
      <c r="IR841"/>
      <c r="IS841"/>
      <c r="IT841"/>
      <c r="IU841"/>
      <c r="IV841"/>
    </row>
    <row r="842" spans="1:256" s="5" customFormat="1" hidden="1" outlineLevel="2">
      <c r="A842" s="20"/>
      <c r="B842" s="20"/>
      <c r="C842" s="38"/>
      <c r="D842" s="641"/>
      <c r="E842" s="288">
        <v>10</v>
      </c>
      <c r="F842" s="40"/>
      <c r="G842" s="313"/>
      <c r="H842" s="315"/>
      <c r="I842" s="315"/>
      <c r="J842" s="315"/>
      <c r="K842" s="315"/>
      <c r="L842" s="315"/>
      <c r="M842" s="315"/>
      <c r="N842" s="315"/>
      <c r="O842" s="315"/>
      <c r="P842" s="314"/>
      <c r="Q842" s="168">
        <f>IF(A28taxstdlife="n/a","n/a",IF(Q$3&gt;(A28taxstdlife+$E842),((Input!$P$170+Input!$P$136)*$P$7)-SUM($P842:P842),((Input!$P$170+Input!$P$136)*$P$7)/A28taxstdlife))</f>
        <v>0</v>
      </c>
      <c r="R842" s="168">
        <f>IF(A28taxstdlife="n/a","n/a",IF(R$3&gt;(A28taxstdlife+$E842),((Input!$P$170+Input!$P$136)*$P$7)-SUM($P842:Q842),((Input!$P$170+Input!$P$136)*$P$7)/A28taxstdlife))</f>
        <v>0</v>
      </c>
      <c r="S842" s="168">
        <f>IF(A28taxstdlife="n/a","n/a",IF(S$3&gt;(A28taxstdlife+$E842),((Input!$P$170+Input!$P$136)*$P$7)-SUM($P842:R842),((Input!$P$170+Input!$P$136)*$P$7)/A28taxstdlife))</f>
        <v>0</v>
      </c>
      <c r="T842" s="168">
        <f>IF(A28taxstdlife="n/a","n/a",IF(T$3&gt;(A28taxstdlife+$E842),((Input!$P$170+Input!$P$136)*$P$7)-SUM($P842:S842),((Input!$P$170+Input!$P$136)*$P$7)/A28taxstdlife))</f>
        <v>0</v>
      </c>
      <c r="U842" s="168">
        <f>IF(A28taxstdlife="n/a","n/a",IF(U$3&gt;(A28taxstdlife+$E842),((Input!$P$170+Input!$P$136)*$P$7)-SUM($P842:T842),((Input!$P$170+Input!$P$136)*$P$7)/A28taxstdlife))</f>
        <v>0</v>
      </c>
      <c r="V842" s="168">
        <f>IF(A28taxstdlife="n/a","n/a",IF(V$3&gt;(A28taxstdlife+$E842),((Input!$P$170+Input!$P$136)*$P$7)-SUM($P842:U842),((Input!$P$170+Input!$P$136)*$P$7)/A28taxstdlife))</f>
        <v>0</v>
      </c>
      <c r="W842" s="168">
        <f>IF(A28taxstdlife="n/a","n/a",IF(W$3&gt;(A28taxstdlife+$E842),((Input!$P$170+Input!$P$136)*$P$7)-SUM($P842:V842),((Input!$P$170+Input!$P$136)*$P$7)/A28taxstdlife))</f>
        <v>0</v>
      </c>
      <c r="X842" s="168">
        <f>IF(A28taxstdlife="n/a","n/a",IF(X$3&gt;(A28taxstdlife+$E842),((Input!$P$170+Input!$P$136)*$P$7)-SUM($P842:W842),((Input!$P$170+Input!$P$136)*$P$7)/A28taxstdlife))</f>
        <v>0</v>
      </c>
      <c r="Y842" s="168">
        <f>IF(A28taxstdlife="n/a","n/a",IF(Y$3&gt;(A28taxstdlife+$E842),((Input!$P$170+Input!$P$136)*$P$7)-SUM($P842:X842),((Input!$P$170+Input!$P$136)*$P$7)/A28taxstdlife))</f>
        <v>0</v>
      </c>
      <c r="Z842" s="168">
        <f>IF(A28taxstdlife="n/a","n/a",IF(Z$3&gt;(A28taxstdlife+$E842),((Input!$P$170+Input!$P$136)*$P$7)-SUM($P842:Y842),((Input!$P$170+Input!$P$136)*$P$7)/A28taxstdlife))</f>
        <v>0</v>
      </c>
      <c r="AA842" s="168">
        <f>IF(A28taxstdlife="n/a","n/a",IF(AA$3&gt;(A28taxstdlife+$E842),((Input!$P$170+Input!$P$136)*$P$7)-SUM($P842:Z842),((Input!$P$170+Input!$P$136)*$P$7)/A28taxstdlife))</f>
        <v>0</v>
      </c>
      <c r="AB842" s="168">
        <f>IF(A28taxstdlife="n/a","n/a",IF(AB$3&gt;(A28taxstdlife+$E842),((Input!$P$170+Input!$P$136)*$P$7)-SUM($P842:AA842),((Input!$P$170+Input!$P$136)*$P$7)/A28taxstdlife))</f>
        <v>0</v>
      </c>
      <c r="AC842" s="168">
        <f>IF(A28taxstdlife="n/a","n/a",IF(AC$3&gt;(A28taxstdlife+$E842),((Input!$P$170+Input!$P$136)*$P$7)-SUM($P842:AB842),((Input!$P$170+Input!$P$136)*$P$7)/A28taxstdlife))</f>
        <v>0</v>
      </c>
      <c r="AD842" s="168">
        <f>IF(A28taxstdlife="n/a","n/a",IF(AD$3&gt;(A28taxstdlife+$E842),((Input!$P$170+Input!$P$136)*$P$7)-SUM($P842:AC842),((Input!$P$170+Input!$P$136)*$P$7)/A28taxstdlife))</f>
        <v>0</v>
      </c>
      <c r="AE842" s="168">
        <f>IF(A28taxstdlife="n/a","n/a",IF(AE$3&gt;(A28taxstdlife+$E842),((Input!$P$170+Input!$P$136)*$P$7)-SUM($P842:AD842),((Input!$P$170+Input!$P$136)*$P$7)/A28taxstdlife))</f>
        <v>0</v>
      </c>
      <c r="AF842" s="168">
        <f>IF(A28taxstdlife="n/a","n/a",IF(AF$3&gt;(A28taxstdlife+$E842),((Input!$P$170+Input!$P$136)*$P$7)-SUM($P842:AE842),((Input!$P$170+Input!$P$136)*$P$7)/A28taxstdlife))</f>
        <v>0</v>
      </c>
      <c r="AG842" s="168">
        <f>IF(A28taxstdlife="n/a","n/a",IF(AG$3&gt;(A28taxstdlife+$E842),((Input!$P$170+Input!$P$136)*$P$7)-SUM($P842:AF842),((Input!$P$170+Input!$P$136)*$P$7)/A28taxstdlife))</f>
        <v>0</v>
      </c>
      <c r="AH842" s="168">
        <f>IF(A28taxstdlife="n/a","n/a",IF(AH$3&gt;(A28taxstdlife+$E842),((Input!$P$170+Input!$P$136)*$P$7)-SUM($P842:AG842),((Input!$P$170+Input!$P$136)*$P$7)/A28taxstdlife))</f>
        <v>0</v>
      </c>
      <c r="AI842" s="168">
        <f>IF(A28taxstdlife="n/a","n/a",IF(AI$3&gt;(A28taxstdlife+$E842),((Input!$P$170+Input!$P$136)*$P$7)-SUM($P842:AH842),((Input!$P$170+Input!$P$136)*$P$7)/A28taxstdlife))</f>
        <v>0</v>
      </c>
      <c r="AJ842" s="168">
        <f>IF(A28taxstdlife="n/a","n/a",IF(AJ$3&gt;(A28taxstdlife+$E842),((Input!$P$170+Input!$P$136)*$P$7)-SUM($P842:AI842),((Input!$P$170+Input!$P$136)*$P$7)/A28taxstdlife))</f>
        <v>0</v>
      </c>
      <c r="AK842" s="168">
        <f>IF(A28taxstdlife="n/a","n/a",IF(AK$3&gt;(A28taxstdlife+$E842),((Input!$P$170+Input!$P$136)*$P$7)-SUM($P842:AJ842),((Input!$P$170+Input!$P$136)*$P$7)/A28taxstdlife))</f>
        <v>0</v>
      </c>
      <c r="AL842" s="168">
        <f>IF(A28taxstdlife="n/a","n/a",IF(AL$3&gt;(A28taxstdlife+$E842),((Input!$P$170+Input!$P$136)*$P$7)-SUM($P842:AK842),((Input!$P$170+Input!$P$136)*$P$7)/A28taxstdlife))</f>
        <v>0</v>
      </c>
      <c r="AM842" s="168">
        <f>IF(A28taxstdlife="n/a","n/a",IF(AM$3&gt;(A28taxstdlife+$E842),((Input!$P$170+Input!$P$136)*$P$7)-SUM($P842:AL842),((Input!$P$170+Input!$P$136)*$P$7)/A28taxstdlife))</f>
        <v>0</v>
      </c>
      <c r="AN842" s="168">
        <f>IF(A28taxstdlife="n/a","n/a",IF(AN$3&gt;(A28taxstdlife+$E842),((Input!$P$170+Input!$P$136)*$P$7)-SUM($P842:AM842),((Input!$P$170+Input!$P$136)*$P$7)/A28taxstdlife))</f>
        <v>0</v>
      </c>
      <c r="AO842" s="168">
        <f>IF(A28taxstdlife="n/a","n/a",IF(AO$3&gt;(A28taxstdlife+$E842),((Input!$P$170+Input!$P$136)*$P$7)-SUM($P842:AN842),((Input!$P$170+Input!$P$136)*$P$7)/A28taxstdlife))</f>
        <v>0</v>
      </c>
      <c r="AP842" s="168">
        <f>IF(A28taxstdlife="n/a","n/a",IF(AP$3&gt;(A28taxstdlife+$E842),((Input!$P$170+Input!$P$136)*$P$7)-SUM($P842:AO842),((Input!$P$170+Input!$P$136)*$P$7)/A28taxstdlife))</f>
        <v>0</v>
      </c>
      <c r="AQ842" s="168">
        <f>IF(A28taxstdlife="n/a","n/a",IF(AQ$3&gt;(A28taxstdlife+$E842),((Input!$P$170+Input!$P$136)*$P$7)-SUM($P842:AP842),((Input!$P$170+Input!$P$136)*$P$7)/A28taxstdlife))</f>
        <v>0</v>
      </c>
      <c r="AR842" s="168">
        <f>IF(A28taxstdlife="n/a","n/a",IF(AR$3&gt;(A28taxstdlife+$E842),((Input!$P$170+Input!$P$136)*$P$7)-SUM($P842:AQ842),((Input!$P$170+Input!$P$136)*$P$7)/A28taxstdlife))</f>
        <v>0</v>
      </c>
      <c r="AS842" s="168">
        <f>IF(A28taxstdlife="n/a","n/a",IF(AS$3&gt;(A28taxstdlife+$E842),((Input!$P$170+Input!$P$136)*$P$7)-SUM($P842:AR842),((Input!$P$170+Input!$P$136)*$P$7)/A28taxstdlife))</f>
        <v>0</v>
      </c>
      <c r="AT842" s="168">
        <f>IF(A28taxstdlife="n/a","n/a",IF(AT$3&gt;(A28taxstdlife+$E842),((Input!$P$170+Input!$P$136)*$P$7)-SUM($P842:AS842),((Input!$P$170+Input!$P$136)*$P$7)/A28taxstdlife))</f>
        <v>0</v>
      </c>
      <c r="AU842" s="168">
        <f>IF(A28taxstdlife="n/a","n/a",IF(AU$3&gt;(A28taxstdlife+$E842),((Input!$P$170+Input!$P$136)*$P$7)-SUM($P842:AT842),((Input!$P$170+Input!$P$136)*$P$7)/A28taxstdlife))</f>
        <v>0</v>
      </c>
      <c r="AV842" s="168">
        <f>IF(A28taxstdlife="n/a","n/a",IF(AV$3&gt;(A28taxstdlife+$E842),((Input!$P$170+Input!$P$136)*$P$7)-SUM($P842:AU842),((Input!$P$170+Input!$P$136)*$P$7)/A28taxstdlife))</f>
        <v>0</v>
      </c>
      <c r="AW842" s="168">
        <f>IF(A28taxstdlife="n/a","n/a",IF(AW$3&gt;(A28taxstdlife+$E842),((Input!$P$170+Input!$P$136)*$P$7)-SUM($P842:AV842),((Input!$P$170+Input!$P$136)*$P$7)/A28taxstdlife))</f>
        <v>0</v>
      </c>
      <c r="AX842" s="168">
        <f>IF(A28taxstdlife="n/a","n/a",IF(AX$3&gt;(A28taxstdlife+$E842),((Input!$P$170+Input!$P$136)*$P$7)-SUM($P842:AW842),((Input!$P$170+Input!$P$136)*$P$7)/A28taxstdlife))</f>
        <v>0</v>
      </c>
      <c r="AY842" s="168">
        <f>IF(A28taxstdlife="n/a","n/a",IF(AY$3&gt;(A28taxstdlife+$E842),((Input!$P$170+Input!$P$136)*$P$7)-SUM($P842:AX842),((Input!$P$170+Input!$P$136)*$P$7)/A28taxstdlife))</f>
        <v>0</v>
      </c>
      <c r="AZ842" s="168">
        <f>IF(A28taxstdlife="n/a","n/a",IF(AZ$3&gt;(A28taxstdlife+$E842),((Input!$P$170+Input!$P$136)*$P$7)-SUM($P842:AY842),((Input!$P$170+Input!$P$136)*$P$7)/A28taxstdlife))</f>
        <v>0</v>
      </c>
      <c r="BA842" s="168">
        <f>IF(A28taxstdlife="n/a","n/a",IF(BA$3&gt;(A28taxstdlife+$E842),((Input!$P$170+Input!$P$136)*$P$7)-SUM($P842:AZ842),((Input!$P$170+Input!$P$136)*$P$7)/A28taxstdlife))</f>
        <v>0</v>
      </c>
      <c r="BB842" s="168">
        <f>IF(A28taxstdlife="n/a","n/a",IF(BB$3&gt;(A28taxstdlife+$E842),((Input!$P$170+Input!$P$136)*$P$7)-SUM($P842:BA842),((Input!$P$170+Input!$P$136)*$P$7)/A28taxstdlife))</f>
        <v>0</v>
      </c>
      <c r="BC842" s="168">
        <f>IF(A28taxstdlife="n/a","n/a",IF(BC$3&gt;(A28taxstdlife+$E842),((Input!$P$170+Input!$P$136)*$P$7)-SUM($P842:BB842),((Input!$P$170+Input!$P$136)*$P$7)/A28taxstdlife))</f>
        <v>0</v>
      </c>
      <c r="BD842" s="168">
        <f>IF(A28taxstdlife="n/a","n/a",IF(BD$3&gt;(A28taxstdlife+$E842),((Input!$P$170+Input!$P$136)*$P$7)-SUM($P842:BC842),((Input!$P$170+Input!$P$136)*$P$7)/A28taxstdlife))</f>
        <v>0</v>
      </c>
      <c r="BE842" s="168">
        <f>IF(A28taxstdlife="n/a","n/a",IF(BE$3&gt;(A28taxstdlife+$E842),((Input!$P$170+Input!$P$136)*$P$7)-SUM($P842:BD842),((Input!$P$170+Input!$P$136)*$P$7)/A28taxstdlife))</f>
        <v>0</v>
      </c>
      <c r="BF842" s="168">
        <f>IF(A28taxstdlife="n/a","n/a",IF(BF$3&gt;(A28taxstdlife+$E842),((Input!$P$170+Input!$P$136)*$P$7)-SUM($P842:BE842),((Input!$P$170+Input!$P$136)*$P$7)/A28taxstdlife))</f>
        <v>0</v>
      </c>
      <c r="BG842" s="168">
        <f>IF(A28taxstdlife="n/a","n/a",IF(BG$3&gt;(A28taxstdlife+$E842),((Input!$P$170+Input!$P$136)*$P$7)-SUM($P842:BF842),((Input!$P$170+Input!$P$136)*$P$7)/A28taxstdlife))</f>
        <v>0</v>
      </c>
      <c r="BH842" s="168">
        <f>IF(A28taxstdlife="n/a","n/a",IF(BH$3&gt;(A28taxstdlife+$E842),((Input!$P$170+Input!$P$136)*$P$7)-SUM($P842:BG842),((Input!$P$170+Input!$P$136)*$P$7)/A28taxstdlife))</f>
        <v>0</v>
      </c>
      <c r="BI842" s="168">
        <f>IF(A28taxstdlife="n/a","n/a",IF(BI$3&gt;(A28taxstdlife+$E842),((Input!$P$170+Input!$P$136)*$P$7)-SUM($P842:BH842),((Input!$P$170+Input!$P$136)*$P$7)/A28taxstdlife))</f>
        <v>0</v>
      </c>
      <c r="BJ842" s="20"/>
      <c r="BK842" s="20"/>
      <c r="BL842"/>
      <c r="BM842"/>
      <c r="BN842"/>
      <c r="BO842"/>
      <c r="BP842"/>
      <c r="BQ842"/>
      <c r="BR842"/>
      <c r="BS842"/>
      <c r="BT842"/>
      <c r="BU842"/>
      <c r="BV842"/>
      <c r="BW842"/>
      <c r="BX842"/>
      <c r="BY842"/>
      <c r="BZ842"/>
      <c r="CA842"/>
      <c r="CB842"/>
      <c r="CC842"/>
      <c r="CD842"/>
      <c r="CE842"/>
      <c r="CF842"/>
      <c r="CG842"/>
      <c r="CH842"/>
      <c r="CI842"/>
      <c r="CJ842"/>
      <c r="CK842"/>
      <c r="CL842"/>
      <c r="CM842"/>
      <c r="CN842"/>
      <c r="CO842"/>
      <c r="CP842"/>
      <c r="CQ842"/>
      <c r="CR842"/>
      <c r="CS842"/>
      <c r="CT842"/>
      <c r="CU842"/>
      <c r="CV842"/>
      <c r="CW842"/>
      <c r="CX842"/>
      <c r="CY842"/>
      <c r="CZ842"/>
      <c r="DA842"/>
      <c r="DB842"/>
      <c r="DC842"/>
      <c r="DD842"/>
      <c r="DE842"/>
      <c r="DF842"/>
      <c r="DG842"/>
      <c r="DH842"/>
      <c r="DI842"/>
      <c r="DJ842"/>
      <c r="DK842"/>
      <c r="DL842"/>
      <c r="DM842"/>
      <c r="DN842"/>
      <c r="DO842"/>
      <c r="DP842"/>
      <c r="DQ842"/>
      <c r="DR842"/>
      <c r="DS842"/>
      <c r="DT842"/>
      <c r="DU842"/>
      <c r="DV842"/>
      <c r="DW842"/>
      <c r="DX842"/>
      <c r="DY842"/>
      <c r="DZ842"/>
      <c r="EA842"/>
      <c r="EB842"/>
      <c r="EC842"/>
      <c r="ED842"/>
      <c r="EE842"/>
      <c r="EF842"/>
      <c r="EG842"/>
      <c r="EH842"/>
      <c r="EI842"/>
      <c r="EJ842"/>
      <c r="EK842"/>
      <c r="EL842"/>
      <c r="EM842"/>
      <c r="EN842"/>
      <c r="EO842"/>
      <c r="EP842"/>
      <c r="EQ842"/>
      <c r="ER842"/>
      <c r="ES842"/>
      <c r="ET842"/>
      <c r="EU842"/>
      <c r="EV842"/>
      <c r="EW842"/>
      <c r="EX842"/>
      <c r="EY842"/>
      <c r="EZ842"/>
      <c r="FA842"/>
      <c r="FB842"/>
      <c r="FC842"/>
      <c r="FD842"/>
      <c r="FE842"/>
      <c r="FF842"/>
      <c r="FG842"/>
      <c r="FH842"/>
      <c r="FI842"/>
      <c r="FJ842"/>
      <c r="FK842"/>
      <c r="FL842"/>
      <c r="FM842"/>
      <c r="FN842"/>
      <c r="FO842"/>
      <c r="FP842"/>
      <c r="FQ842"/>
      <c r="FR842"/>
      <c r="FS842"/>
      <c r="FT842"/>
      <c r="FU842"/>
      <c r="FV842"/>
      <c r="FW842"/>
      <c r="FX842"/>
      <c r="FY842"/>
      <c r="FZ842"/>
      <c r="GA842"/>
      <c r="GB842"/>
      <c r="GC842"/>
      <c r="GD842"/>
      <c r="GE842"/>
      <c r="GF842"/>
      <c r="GG842"/>
      <c r="GH842"/>
      <c r="GI842"/>
      <c r="GJ842"/>
      <c r="GK842"/>
      <c r="GL842"/>
      <c r="GM842"/>
      <c r="GN842"/>
      <c r="GO842"/>
      <c r="GP842"/>
      <c r="GQ842"/>
      <c r="GR842"/>
      <c r="GS842"/>
      <c r="GT842"/>
      <c r="GU842"/>
      <c r="GV842"/>
      <c r="GW842"/>
      <c r="GX842"/>
      <c r="GY842"/>
      <c r="GZ842"/>
      <c r="HA842"/>
      <c r="HB842"/>
      <c r="HC842"/>
      <c r="HD842"/>
      <c r="HE842"/>
      <c r="HF842"/>
      <c r="HG842"/>
      <c r="HH842"/>
      <c r="HI842"/>
      <c r="HJ842"/>
      <c r="HK842"/>
      <c r="HL842"/>
      <c r="HM842"/>
      <c r="HN842"/>
      <c r="HO842"/>
      <c r="HP842"/>
      <c r="HQ842"/>
      <c r="HR842"/>
      <c r="HS842"/>
      <c r="HT842"/>
      <c r="HU842"/>
      <c r="HV842"/>
      <c r="HW842"/>
      <c r="HX842"/>
      <c r="HY842"/>
      <c r="HZ842"/>
      <c r="IA842"/>
      <c r="IB842"/>
      <c r="IC842"/>
      <c r="ID842"/>
      <c r="IE842"/>
      <c r="IF842"/>
      <c r="IG842"/>
      <c r="IH842"/>
      <c r="II842"/>
      <c r="IJ842"/>
      <c r="IK842"/>
      <c r="IL842"/>
      <c r="IM842"/>
      <c r="IN842"/>
      <c r="IO842"/>
      <c r="IP842"/>
      <c r="IQ842"/>
      <c r="IR842"/>
      <c r="IS842"/>
      <c r="IT842"/>
      <c r="IU842"/>
      <c r="IV842"/>
    </row>
    <row r="843" spans="1:256" s="5" customFormat="1" hidden="1" outlineLevel="1">
      <c r="A843" s="20"/>
      <c r="B843" s="20"/>
      <c r="C843" s="38">
        <f>Asset28</f>
        <v>0</v>
      </c>
      <c r="D843" s="20"/>
      <c r="E843" s="20"/>
      <c r="F843" s="35"/>
      <c r="G843" s="163">
        <f t="shared" ref="G843:AL843" si="160">SUM(G831:G842)</f>
        <v>0</v>
      </c>
      <c r="H843" s="163">
        <f t="shared" si="160"/>
        <v>0</v>
      </c>
      <c r="I843" s="163">
        <f t="shared" si="160"/>
        <v>0</v>
      </c>
      <c r="J843" s="163">
        <f t="shared" si="160"/>
        <v>0</v>
      </c>
      <c r="K843" s="163">
        <f t="shared" si="160"/>
        <v>0</v>
      </c>
      <c r="L843" s="163">
        <f t="shared" si="160"/>
        <v>0</v>
      </c>
      <c r="M843" s="163">
        <f t="shared" si="160"/>
        <v>0</v>
      </c>
      <c r="N843" s="163">
        <f t="shared" si="160"/>
        <v>0</v>
      </c>
      <c r="O843" s="163">
        <f t="shared" si="160"/>
        <v>0</v>
      </c>
      <c r="P843" s="163">
        <f t="shared" si="160"/>
        <v>0</v>
      </c>
      <c r="Q843" s="163">
        <f t="shared" si="160"/>
        <v>0</v>
      </c>
      <c r="R843" s="163">
        <f t="shared" si="160"/>
        <v>0</v>
      </c>
      <c r="S843" s="163">
        <f t="shared" si="160"/>
        <v>0</v>
      </c>
      <c r="T843" s="163">
        <f t="shared" si="160"/>
        <v>0</v>
      </c>
      <c r="U843" s="163">
        <f t="shared" si="160"/>
        <v>0</v>
      </c>
      <c r="V843" s="163">
        <f t="shared" si="160"/>
        <v>0</v>
      </c>
      <c r="W843" s="163">
        <f t="shared" si="160"/>
        <v>0</v>
      </c>
      <c r="X843" s="163">
        <f t="shared" si="160"/>
        <v>0</v>
      </c>
      <c r="Y843" s="163">
        <f t="shared" si="160"/>
        <v>0</v>
      </c>
      <c r="Z843" s="163">
        <f t="shared" si="160"/>
        <v>0</v>
      </c>
      <c r="AA843" s="163">
        <f t="shared" si="160"/>
        <v>0</v>
      </c>
      <c r="AB843" s="163">
        <f t="shared" si="160"/>
        <v>0</v>
      </c>
      <c r="AC843" s="163">
        <f t="shared" si="160"/>
        <v>0</v>
      </c>
      <c r="AD843" s="163">
        <f t="shared" si="160"/>
        <v>0</v>
      </c>
      <c r="AE843" s="163">
        <f t="shared" si="160"/>
        <v>0</v>
      </c>
      <c r="AF843" s="163">
        <f t="shared" si="160"/>
        <v>0</v>
      </c>
      <c r="AG843" s="163">
        <f t="shared" si="160"/>
        <v>0</v>
      </c>
      <c r="AH843" s="163">
        <f t="shared" si="160"/>
        <v>0</v>
      </c>
      <c r="AI843" s="163">
        <f t="shared" si="160"/>
        <v>0</v>
      </c>
      <c r="AJ843" s="163">
        <f t="shared" si="160"/>
        <v>0</v>
      </c>
      <c r="AK843" s="163">
        <f t="shared" si="160"/>
        <v>0</v>
      </c>
      <c r="AL843" s="163">
        <f t="shared" si="160"/>
        <v>0</v>
      </c>
      <c r="AM843" s="163">
        <f t="shared" ref="AM843:BI843" si="161">SUM(AM831:AM842)</f>
        <v>0</v>
      </c>
      <c r="AN843" s="163">
        <f t="shared" si="161"/>
        <v>0</v>
      </c>
      <c r="AO843" s="163">
        <f t="shared" si="161"/>
        <v>0</v>
      </c>
      <c r="AP843" s="163">
        <f t="shared" si="161"/>
        <v>0</v>
      </c>
      <c r="AQ843" s="163">
        <f t="shared" si="161"/>
        <v>0</v>
      </c>
      <c r="AR843" s="163">
        <f t="shared" si="161"/>
        <v>0</v>
      </c>
      <c r="AS843" s="163">
        <f t="shared" si="161"/>
        <v>0</v>
      </c>
      <c r="AT843" s="163">
        <f t="shared" si="161"/>
        <v>0</v>
      </c>
      <c r="AU843" s="163">
        <f t="shared" si="161"/>
        <v>0</v>
      </c>
      <c r="AV843" s="163">
        <f t="shared" si="161"/>
        <v>0</v>
      </c>
      <c r="AW843" s="163">
        <f t="shared" si="161"/>
        <v>0</v>
      </c>
      <c r="AX843" s="163">
        <f t="shared" si="161"/>
        <v>0</v>
      </c>
      <c r="AY843" s="163">
        <f t="shared" si="161"/>
        <v>0</v>
      </c>
      <c r="AZ843" s="163">
        <f t="shared" si="161"/>
        <v>0</v>
      </c>
      <c r="BA843" s="163">
        <f t="shared" si="161"/>
        <v>0</v>
      </c>
      <c r="BB843" s="163">
        <f t="shared" si="161"/>
        <v>0</v>
      </c>
      <c r="BC843" s="163">
        <f t="shared" si="161"/>
        <v>0</v>
      </c>
      <c r="BD843" s="163">
        <f t="shared" si="161"/>
        <v>0</v>
      </c>
      <c r="BE843" s="163">
        <f t="shared" si="161"/>
        <v>0</v>
      </c>
      <c r="BF843" s="163">
        <f t="shared" si="161"/>
        <v>0</v>
      </c>
      <c r="BG843" s="163">
        <f t="shared" si="161"/>
        <v>0</v>
      </c>
      <c r="BH843" s="163">
        <f t="shared" si="161"/>
        <v>0</v>
      </c>
      <c r="BI843" s="163">
        <f t="shared" si="161"/>
        <v>0</v>
      </c>
      <c r="BJ843" s="20"/>
      <c r="BK843" s="20"/>
      <c r="BL843"/>
      <c r="BM843"/>
      <c r="BN843"/>
      <c r="BO843"/>
      <c r="BP843"/>
      <c r="BQ843"/>
      <c r="BR843"/>
      <c r="BS843"/>
      <c r="BT843"/>
      <c r="BU843"/>
      <c r="BV843"/>
      <c r="BW843"/>
      <c r="BX843"/>
      <c r="BY843"/>
      <c r="BZ843"/>
      <c r="CA843"/>
      <c r="CB843"/>
      <c r="CC843"/>
      <c r="CD843"/>
      <c r="CE843"/>
      <c r="CF843"/>
      <c r="CG843"/>
      <c r="CH843"/>
      <c r="CI843"/>
      <c r="CJ843"/>
      <c r="CK843"/>
      <c r="CL843"/>
      <c r="CM843"/>
      <c r="CN843"/>
      <c r="CO843"/>
      <c r="CP843"/>
      <c r="CQ843"/>
      <c r="CR843"/>
      <c r="CS843"/>
      <c r="CT843"/>
      <c r="CU843"/>
      <c r="CV843"/>
      <c r="CW843"/>
      <c r="CX843"/>
      <c r="CY843"/>
      <c r="CZ843"/>
      <c r="DA843"/>
      <c r="DB843"/>
      <c r="DC843"/>
      <c r="DD843"/>
      <c r="DE843"/>
      <c r="DF843"/>
      <c r="DG843"/>
      <c r="DH843"/>
      <c r="DI843"/>
      <c r="DJ843"/>
      <c r="DK843"/>
      <c r="DL843"/>
      <c r="DM843"/>
      <c r="DN843"/>
      <c r="DO843"/>
      <c r="DP843"/>
      <c r="DQ843"/>
      <c r="DR843"/>
      <c r="DS843"/>
      <c r="DT843"/>
      <c r="DU843"/>
      <c r="DV843"/>
      <c r="DW843"/>
      <c r="DX843"/>
      <c r="DY843"/>
      <c r="DZ843"/>
      <c r="EA843"/>
      <c r="EB843"/>
      <c r="EC843"/>
      <c r="ED843"/>
      <c r="EE843"/>
      <c r="EF843"/>
      <c r="EG843"/>
      <c r="EH843"/>
      <c r="EI843"/>
      <c r="EJ843"/>
      <c r="EK843"/>
      <c r="EL843"/>
      <c r="EM843"/>
      <c r="EN843"/>
      <c r="EO843"/>
      <c r="EP843"/>
      <c r="EQ843"/>
      <c r="ER843"/>
      <c r="ES843"/>
      <c r="ET843"/>
      <c r="EU843"/>
      <c r="EV843"/>
      <c r="EW843"/>
      <c r="EX843"/>
      <c r="EY843"/>
      <c r="EZ843"/>
      <c r="FA843"/>
      <c r="FB843"/>
      <c r="FC843"/>
      <c r="FD843"/>
      <c r="FE843"/>
      <c r="FF843"/>
      <c r="FG843"/>
      <c r="FH843"/>
      <c r="FI843"/>
      <c r="FJ843"/>
      <c r="FK843"/>
      <c r="FL843"/>
      <c r="FM843"/>
      <c r="FN843"/>
      <c r="FO843"/>
      <c r="FP843"/>
      <c r="FQ843"/>
      <c r="FR843"/>
      <c r="FS843"/>
      <c r="FT843"/>
      <c r="FU843"/>
      <c r="FV843"/>
      <c r="FW843"/>
      <c r="FX843"/>
      <c r="FY843"/>
      <c r="FZ843"/>
      <c r="GA843"/>
      <c r="GB843"/>
      <c r="GC843"/>
      <c r="GD843"/>
      <c r="GE843"/>
      <c r="GF843"/>
      <c r="GG843"/>
      <c r="GH843"/>
      <c r="GI843"/>
      <c r="GJ843"/>
      <c r="GK843"/>
      <c r="GL843"/>
      <c r="GM843"/>
      <c r="GN843"/>
      <c r="GO843"/>
      <c r="GP843"/>
      <c r="GQ843"/>
      <c r="GR843"/>
      <c r="GS843"/>
      <c r="GT843"/>
      <c r="GU843"/>
      <c r="GV843"/>
      <c r="GW843"/>
      <c r="GX843"/>
      <c r="GY843"/>
      <c r="GZ843"/>
      <c r="HA843"/>
      <c r="HB843"/>
      <c r="HC843"/>
      <c r="HD843"/>
      <c r="HE843"/>
      <c r="HF843"/>
      <c r="HG843"/>
      <c r="HH843"/>
      <c r="HI843"/>
      <c r="HJ843"/>
      <c r="HK843"/>
      <c r="HL843"/>
      <c r="HM843"/>
      <c r="HN843"/>
      <c r="HO843"/>
      <c r="HP843"/>
      <c r="HQ843"/>
      <c r="HR843"/>
      <c r="HS843"/>
      <c r="HT843"/>
      <c r="HU843"/>
      <c r="HV843"/>
      <c r="HW843"/>
      <c r="HX843"/>
      <c r="HY843"/>
      <c r="HZ843"/>
      <c r="IA843"/>
      <c r="IB843"/>
      <c r="IC843"/>
      <c r="ID843"/>
      <c r="IE843"/>
      <c r="IF843"/>
      <c r="IG843"/>
      <c r="IH843"/>
      <c r="II843"/>
      <c r="IJ843"/>
      <c r="IK843"/>
      <c r="IL843"/>
      <c r="IM843"/>
      <c r="IN843"/>
      <c r="IO843"/>
      <c r="IP843"/>
      <c r="IQ843"/>
      <c r="IR843"/>
      <c r="IS843"/>
      <c r="IT843"/>
      <c r="IU843"/>
      <c r="IV843"/>
    </row>
    <row r="844" spans="1:256" s="5" customFormat="1" hidden="1" outlineLevel="2">
      <c r="A844" s="20"/>
      <c r="B844" s="130">
        <f>C856</f>
        <v>0</v>
      </c>
      <c r="C844" s="46"/>
      <c r="D844" s="47" t="s">
        <v>72</v>
      </c>
      <c r="E844" s="46"/>
      <c r="F844" s="48"/>
      <c r="G844" s="167">
        <f>IF(G$3&gt;A29taxremlife,A29taxvalue-SUM($F844:F844),IF(A29taxremlife="N/A","n/a",A29taxvalue/A29taxremlife))</f>
        <v>0</v>
      </c>
      <c r="H844" s="167">
        <f>IF(H$3&gt;A29taxremlife,A29taxvalue-SUM($F844:G844),IF(A29taxremlife="N/A","n/a",A29taxvalue/A29taxremlife))</f>
        <v>0</v>
      </c>
      <c r="I844" s="167">
        <f>IF(I$3&gt;A29taxremlife,A29taxvalue-SUM($F844:H844),IF(A29taxremlife="N/A","n/a",A29taxvalue/A29taxremlife))</f>
        <v>0</v>
      </c>
      <c r="J844" s="167">
        <f>IF(J$3&gt;A29taxremlife,A29taxvalue-SUM($F844:I844),IF(A29taxremlife="N/A","n/a",A29taxvalue/A29taxremlife))</f>
        <v>0</v>
      </c>
      <c r="K844" s="167">
        <f>IF(K$3&gt;A29taxremlife,A29taxvalue-SUM($F844:J844),IF(A29taxremlife="N/A","n/a",A29taxvalue/A29taxremlife))</f>
        <v>0</v>
      </c>
      <c r="L844" s="167">
        <f>IF(L$3&gt;A29taxremlife,A29taxvalue-SUM($F844:K844),IF(A29taxremlife="N/A","n/a",A29taxvalue/A29taxremlife))</f>
        <v>0</v>
      </c>
      <c r="M844" s="167">
        <f>IF(M$3&gt;A29taxremlife,A29taxvalue-SUM($F844:L844),IF(A29taxremlife="N/A","n/a",A29taxvalue/A29taxremlife))</f>
        <v>0</v>
      </c>
      <c r="N844" s="167">
        <f>IF(N$3&gt;A29taxremlife,A29taxvalue-SUM($F844:M844),IF(A29taxremlife="N/A","n/a",A29taxvalue/A29taxremlife))</f>
        <v>0</v>
      </c>
      <c r="O844" s="167">
        <f>IF(O$3&gt;A29taxremlife,A29taxvalue-SUM($F844:N844),IF(A29taxremlife="N/A","n/a",A29taxvalue/A29taxremlife))</f>
        <v>0</v>
      </c>
      <c r="P844" s="167">
        <f>IF(P$3&gt;A29taxremlife,A29taxvalue-SUM($F844:O844),IF(A29taxremlife="N/A","n/a",A29taxvalue/A29taxremlife))</f>
        <v>0</v>
      </c>
      <c r="Q844" s="167">
        <f>IF(Q$3&gt;A29taxremlife,A29taxvalue-SUM($F844:P844),IF(A29taxremlife="N/A","n/a",A29taxvalue/A29taxremlife))</f>
        <v>0</v>
      </c>
      <c r="R844" s="167">
        <f>IF(R$3&gt;A29taxremlife,A29taxvalue-SUM($F844:Q844),IF(A29taxremlife="N/A","n/a",A29taxvalue/A29taxremlife))</f>
        <v>0</v>
      </c>
      <c r="S844" s="167">
        <f>IF(S$3&gt;A29taxremlife,A29taxvalue-SUM($F844:R844),IF(A29taxremlife="N/A","n/a",A29taxvalue/A29taxremlife))</f>
        <v>0</v>
      </c>
      <c r="T844" s="167">
        <f>IF(T$3&gt;A29taxremlife,A29taxvalue-SUM($F844:S844),IF(A29taxremlife="N/A","n/a",A29taxvalue/A29taxremlife))</f>
        <v>0</v>
      </c>
      <c r="U844" s="167">
        <f>IF(U$3&gt;A29taxremlife,A29taxvalue-SUM($F844:T844),IF(A29taxremlife="N/A","n/a",A29taxvalue/A29taxremlife))</f>
        <v>0</v>
      </c>
      <c r="V844" s="167">
        <f>IF(V$3&gt;A29taxremlife,A29taxvalue-SUM($F844:U844),IF(A29taxremlife="N/A","n/a",A29taxvalue/A29taxremlife))</f>
        <v>0</v>
      </c>
      <c r="W844" s="167">
        <f>IF(W$3&gt;A29taxremlife,A29taxvalue-SUM($F844:V844),IF(A29taxremlife="N/A","n/a",A29taxvalue/A29taxremlife))</f>
        <v>0</v>
      </c>
      <c r="X844" s="167">
        <f>IF(X$3&gt;A29taxremlife,A29taxvalue-SUM($F844:W844),IF(A29taxremlife="N/A","n/a",A29taxvalue/A29taxremlife))</f>
        <v>0</v>
      </c>
      <c r="Y844" s="167">
        <f>IF(Y$3&gt;A29taxremlife,A29taxvalue-SUM($F844:X844),IF(A29taxremlife="N/A","n/a",A29taxvalue/A29taxremlife))</f>
        <v>0</v>
      </c>
      <c r="Z844" s="167">
        <f>IF(Z$3&gt;A29taxremlife,A29taxvalue-SUM($F844:Y844),IF(A29taxremlife="N/A","n/a",A29taxvalue/A29taxremlife))</f>
        <v>0</v>
      </c>
      <c r="AA844" s="167">
        <f>IF(AA$3&gt;A29taxremlife,A29taxvalue-SUM($F844:Z844),IF(A29taxremlife="N/A","n/a",A29taxvalue/A29taxremlife))</f>
        <v>0</v>
      </c>
      <c r="AB844" s="167">
        <f>IF(AB$3&gt;A29taxremlife,A29taxvalue-SUM($F844:AA844),IF(A29taxremlife="N/A","n/a",A29taxvalue/A29taxremlife))</f>
        <v>0</v>
      </c>
      <c r="AC844" s="167">
        <f>IF(AC$3&gt;A29taxremlife,A29taxvalue-SUM($F844:AB844),IF(A29taxremlife="N/A","n/a",A29taxvalue/A29taxremlife))</f>
        <v>0</v>
      </c>
      <c r="AD844" s="167">
        <f>IF(AD$3&gt;A29taxremlife,A29taxvalue-SUM($F844:AC844),IF(A29taxremlife="N/A","n/a",A29taxvalue/A29taxremlife))</f>
        <v>0</v>
      </c>
      <c r="AE844" s="167">
        <f>IF(AE$3&gt;A29taxremlife,A29taxvalue-SUM($F844:AD844),IF(A29taxremlife="N/A","n/a",A29taxvalue/A29taxremlife))</f>
        <v>0</v>
      </c>
      <c r="AF844" s="167">
        <f>IF(AF$3&gt;A29taxremlife,A29taxvalue-SUM($F844:AE844),IF(A29taxremlife="N/A","n/a",A29taxvalue/A29taxremlife))</f>
        <v>0</v>
      </c>
      <c r="AG844" s="167">
        <f>IF(AG$3&gt;A29taxremlife,A29taxvalue-SUM($F844:AF844),IF(A29taxremlife="N/A","n/a",A29taxvalue/A29taxremlife))</f>
        <v>0</v>
      </c>
      <c r="AH844" s="167">
        <f>IF(AH$3&gt;A29taxremlife,A29taxvalue-SUM($F844:AG844),IF(A29taxremlife="N/A","n/a",A29taxvalue/A29taxremlife))</f>
        <v>0</v>
      </c>
      <c r="AI844" s="167">
        <f>IF(AI$3&gt;A29taxremlife,A29taxvalue-SUM($F844:AH844),IF(A29taxremlife="N/A","n/a",A29taxvalue/A29taxremlife))</f>
        <v>0</v>
      </c>
      <c r="AJ844" s="167">
        <f>IF(AJ$3&gt;A29taxremlife,A29taxvalue-SUM($F844:AI844),IF(A29taxremlife="N/A","n/a",A29taxvalue/A29taxremlife))</f>
        <v>0</v>
      </c>
      <c r="AK844" s="167">
        <f>IF(AK$3&gt;A29taxremlife,A29taxvalue-SUM($F844:AJ844),IF(A29taxremlife="N/A","n/a",A29taxvalue/A29taxremlife))</f>
        <v>0</v>
      </c>
      <c r="AL844" s="167">
        <f>IF(AL$3&gt;A29taxremlife,A29taxvalue-SUM($F844:AK844),IF(A29taxremlife="N/A","n/a",A29taxvalue/A29taxremlife))</f>
        <v>0</v>
      </c>
      <c r="AM844" s="167">
        <f>IF(AM$3&gt;A29taxremlife,A29taxvalue-SUM($F844:AL844),IF(A29taxremlife="N/A","n/a",A29taxvalue/A29taxremlife))</f>
        <v>0</v>
      </c>
      <c r="AN844" s="167">
        <f>IF(AN$3&gt;A29taxremlife,A29taxvalue-SUM($F844:AM844),IF(A29taxremlife="N/A","n/a",A29taxvalue/A29taxremlife))</f>
        <v>0</v>
      </c>
      <c r="AO844" s="167">
        <f>IF(AO$3&gt;A29taxremlife,A29taxvalue-SUM($F844:AN844),IF(A29taxremlife="N/A","n/a",A29taxvalue/A29taxremlife))</f>
        <v>0</v>
      </c>
      <c r="AP844" s="167">
        <f>IF(AP$3&gt;A29taxremlife,A29taxvalue-SUM($F844:AO844),IF(A29taxremlife="N/A","n/a",A29taxvalue/A29taxremlife))</f>
        <v>0</v>
      </c>
      <c r="AQ844" s="167">
        <f>IF(AQ$3&gt;A29taxremlife,A29taxvalue-SUM($F844:AP844),IF(A29taxremlife="N/A","n/a",A29taxvalue/A29taxremlife))</f>
        <v>0</v>
      </c>
      <c r="AR844" s="167">
        <f>IF(AR$3&gt;A29taxremlife,A29taxvalue-SUM($F844:AQ844),IF(A29taxremlife="N/A","n/a",A29taxvalue/A29taxremlife))</f>
        <v>0</v>
      </c>
      <c r="AS844" s="167">
        <f>IF(AS$3&gt;A29taxremlife,A29taxvalue-SUM($F844:AR844),IF(A29taxremlife="N/A","n/a",A29taxvalue/A29taxremlife))</f>
        <v>0</v>
      </c>
      <c r="AT844" s="167">
        <f>IF(AT$3&gt;A29taxremlife,A29taxvalue-SUM($F844:AS844),IF(A29taxremlife="N/A","n/a",A29taxvalue/A29taxremlife))</f>
        <v>0</v>
      </c>
      <c r="AU844" s="167">
        <f>IF(AU$3&gt;A29taxremlife,A29taxvalue-SUM($F844:AT844),IF(A29taxremlife="N/A","n/a",A29taxvalue/A29taxremlife))</f>
        <v>0</v>
      </c>
      <c r="AV844" s="167">
        <f>IF(AV$3&gt;A29taxremlife,A29taxvalue-SUM($F844:AU844),IF(A29taxremlife="N/A","n/a",A29taxvalue/A29taxremlife))</f>
        <v>0</v>
      </c>
      <c r="AW844" s="167">
        <f>IF(AW$3&gt;A29taxremlife,A29taxvalue-SUM($F844:AV844),IF(A29taxremlife="N/A","n/a",A29taxvalue/A29taxremlife))</f>
        <v>0</v>
      </c>
      <c r="AX844" s="167">
        <f>IF(AX$3&gt;A29taxremlife,A29taxvalue-SUM($F844:AW844),IF(A29taxremlife="N/A","n/a",A29taxvalue/A29taxremlife))</f>
        <v>0</v>
      </c>
      <c r="AY844" s="167">
        <f>IF(AY$3&gt;A29taxremlife,A29taxvalue-SUM($F844:AX844),IF(A29taxremlife="N/A","n/a",A29taxvalue/A29taxremlife))</f>
        <v>0</v>
      </c>
      <c r="AZ844" s="167">
        <f>IF(AZ$3&gt;A29taxremlife,A29taxvalue-SUM($F844:AY844),IF(A29taxremlife="N/A","n/a",A29taxvalue/A29taxremlife))</f>
        <v>0</v>
      </c>
      <c r="BA844" s="167">
        <f>IF(BA$3&gt;A29taxremlife,A29taxvalue-SUM($F844:AZ844),IF(A29taxremlife="N/A","n/a",A29taxvalue/A29taxremlife))</f>
        <v>0</v>
      </c>
      <c r="BB844" s="167">
        <f>IF(BB$3&gt;A29taxremlife,A29taxvalue-SUM($F844:BA844),IF(A29taxremlife="N/A","n/a",A29taxvalue/A29taxremlife))</f>
        <v>0</v>
      </c>
      <c r="BC844" s="167">
        <f>IF(BC$3&gt;A29taxremlife,A29taxvalue-SUM($F844:BB844),IF(A29taxremlife="N/A","n/a",A29taxvalue/A29taxremlife))</f>
        <v>0</v>
      </c>
      <c r="BD844" s="167">
        <f>IF(BD$3&gt;A29taxremlife,A29taxvalue-SUM($F844:BC844),IF(A29taxremlife="N/A","n/a",A29taxvalue/A29taxremlife))</f>
        <v>0</v>
      </c>
      <c r="BE844" s="167">
        <f>IF(BE$3&gt;A29taxremlife,A29taxvalue-SUM($F844:BD844),IF(A29taxremlife="N/A","n/a",A29taxvalue/A29taxremlife))</f>
        <v>0</v>
      </c>
      <c r="BF844" s="167">
        <f>IF(BF$3&gt;A29taxremlife,A29taxvalue-SUM($F844:BE844),IF(A29taxremlife="N/A","n/a",A29taxvalue/A29taxremlife))</f>
        <v>0</v>
      </c>
      <c r="BG844" s="167">
        <f>IF(BG$3&gt;A29taxremlife,A29taxvalue-SUM($F844:BF844),IF(A29taxremlife="N/A","n/a",A29taxvalue/A29taxremlife))</f>
        <v>0</v>
      </c>
      <c r="BH844" s="167">
        <f>IF(BH$3&gt;A29taxremlife,A29taxvalue-SUM($F844:BG844),IF(A29taxremlife="N/A","n/a",A29taxvalue/A29taxremlife))</f>
        <v>0</v>
      </c>
      <c r="BI844" s="167">
        <f>IF(BI$3&gt;A29taxremlife,A29taxvalue-SUM($F844:BH844),IF(A29taxremlife="N/A","n/a",A29taxvalue/A29taxremlife))</f>
        <v>0</v>
      </c>
      <c r="BJ844" s="20"/>
      <c r="BK844" s="20"/>
      <c r="BL844"/>
      <c r="BM844"/>
      <c r="BN844"/>
      <c r="BO844"/>
      <c r="BP844"/>
      <c r="BQ844"/>
      <c r="BR844"/>
      <c r="BS844"/>
      <c r="BT844"/>
      <c r="BU844"/>
      <c r="BV844"/>
      <c r="BW844"/>
      <c r="BX844"/>
      <c r="BY844"/>
      <c r="BZ844"/>
      <c r="CA844"/>
      <c r="CB844"/>
      <c r="CC844"/>
      <c r="CD844"/>
      <c r="CE844"/>
      <c r="CF844"/>
      <c r="CG844"/>
      <c r="CH844"/>
      <c r="CI844"/>
      <c r="CJ844"/>
      <c r="CK844"/>
      <c r="CL844"/>
      <c r="CM844"/>
      <c r="CN844"/>
      <c r="CO844"/>
      <c r="CP844"/>
      <c r="CQ844"/>
      <c r="CR844"/>
      <c r="CS844"/>
      <c r="CT844"/>
      <c r="CU844"/>
      <c r="CV844"/>
      <c r="CW844"/>
      <c r="CX844"/>
      <c r="CY844"/>
      <c r="CZ844"/>
      <c r="DA844"/>
      <c r="DB844"/>
      <c r="DC844"/>
      <c r="DD844"/>
      <c r="DE844"/>
      <c r="DF844"/>
      <c r="DG844"/>
      <c r="DH844"/>
      <c r="DI844"/>
      <c r="DJ844"/>
      <c r="DK844"/>
      <c r="DL844"/>
      <c r="DM844"/>
      <c r="DN844"/>
      <c r="DO844"/>
      <c r="DP844"/>
      <c r="DQ844"/>
      <c r="DR844"/>
      <c r="DS844"/>
      <c r="DT844"/>
      <c r="DU844"/>
      <c r="DV844"/>
      <c r="DW844"/>
      <c r="DX844"/>
      <c r="DY844"/>
      <c r="DZ844"/>
      <c r="EA844"/>
      <c r="EB844"/>
      <c r="EC844"/>
      <c r="ED844"/>
      <c r="EE844"/>
      <c r="EF844"/>
      <c r="EG844"/>
      <c r="EH844"/>
      <c r="EI844"/>
      <c r="EJ844"/>
      <c r="EK844"/>
      <c r="EL844"/>
      <c r="EM844"/>
      <c r="EN844"/>
      <c r="EO844"/>
      <c r="EP844"/>
      <c r="EQ844"/>
      <c r="ER844"/>
      <c r="ES844"/>
      <c r="ET844"/>
      <c r="EU844"/>
      <c r="EV844"/>
      <c r="EW844"/>
      <c r="EX844"/>
      <c r="EY844"/>
      <c r="EZ844"/>
      <c r="FA844"/>
      <c r="FB844"/>
      <c r="FC844"/>
      <c r="FD844"/>
      <c r="FE844"/>
      <c r="FF844"/>
      <c r="FG844"/>
      <c r="FH844"/>
      <c r="FI844"/>
      <c r="FJ844"/>
      <c r="FK844"/>
      <c r="FL844"/>
      <c r="FM844"/>
      <c r="FN844"/>
      <c r="FO844"/>
      <c r="FP844"/>
      <c r="FQ844"/>
      <c r="FR844"/>
      <c r="FS844"/>
      <c r="FT844"/>
      <c r="FU844"/>
      <c r="FV844"/>
      <c r="FW844"/>
      <c r="FX844"/>
      <c r="FY844"/>
      <c r="FZ844"/>
      <c r="GA844"/>
      <c r="GB844"/>
      <c r="GC844"/>
      <c r="GD844"/>
      <c r="GE844"/>
      <c r="GF844"/>
      <c r="GG844"/>
      <c r="GH844"/>
      <c r="GI844"/>
      <c r="GJ844"/>
      <c r="GK844"/>
      <c r="GL844"/>
      <c r="GM844"/>
      <c r="GN844"/>
      <c r="GO844"/>
      <c r="GP844"/>
      <c r="GQ844"/>
      <c r="GR844"/>
      <c r="GS844"/>
      <c r="GT844"/>
      <c r="GU844"/>
      <c r="GV844"/>
      <c r="GW844"/>
      <c r="GX844"/>
      <c r="GY844"/>
      <c r="GZ844"/>
      <c r="HA844"/>
      <c r="HB844"/>
      <c r="HC844"/>
      <c r="HD844"/>
      <c r="HE844"/>
      <c r="HF844"/>
      <c r="HG844"/>
      <c r="HH844"/>
      <c r="HI844"/>
      <c r="HJ844"/>
      <c r="HK844"/>
      <c r="HL844"/>
      <c r="HM844"/>
      <c r="HN844"/>
      <c r="HO844"/>
      <c r="HP844"/>
      <c r="HQ844"/>
      <c r="HR844"/>
      <c r="HS844"/>
      <c r="HT844"/>
      <c r="HU844"/>
      <c r="HV844"/>
      <c r="HW844"/>
      <c r="HX844"/>
      <c r="HY844"/>
      <c r="HZ844"/>
      <c r="IA844"/>
      <c r="IB844"/>
      <c r="IC844"/>
      <c r="ID844"/>
      <c r="IE844"/>
      <c r="IF844"/>
      <c r="IG844"/>
      <c r="IH844"/>
      <c r="II844"/>
      <c r="IJ844"/>
      <c r="IK844"/>
      <c r="IL844"/>
      <c r="IM844"/>
      <c r="IN844"/>
      <c r="IO844"/>
      <c r="IP844"/>
      <c r="IQ844"/>
      <c r="IR844"/>
      <c r="IS844"/>
      <c r="IT844"/>
      <c r="IU844"/>
      <c r="IV844"/>
    </row>
    <row r="845" spans="1:256" s="5" customFormat="1" hidden="1" outlineLevel="2">
      <c r="A845" s="20"/>
      <c r="B845" s="20"/>
      <c r="C845" s="38"/>
      <c r="D845" s="641" t="s">
        <v>71</v>
      </c>
      <c r="E845" s="287">
        <v>0</v>
      </c>
      <c r="F845" s="40"/>
      <c r="G845" s="168"/>
      <c r="H845" s="168"/>
      <c r="I845" s="168"/>
      <c r="J845" s="168"/>
      <c r="K845" s="168"/>
      <c r="L845" s="168"/>
      <c r="M845" s="168"/>
      <c r="N845" s="168"/>
      <c r="O845" s="168"/>
      <c r="P845" s="168"/>
      <c r="Q845" s="168"/>
      <c r="R845" s="168"/>
      <c r="S845" s="168"/>
      <c r="T845" s="168"/>
      <c r="U845" s="168"/>
      <c r="V845" s="168"/>
      <c r="W845" s="168"/>
      <c r="X845" s="168"/>
      <c r="Y845" s="168"/>
      <c r="Z845" s="168"/>
      <c r="AA845" s="168"/>
      <c r="AB845" s="168"/>
      <c r="AC845" s="168"/>
      <c r="AD845" s="168"/>
      <c r="AE845" s="168"/>
      <c r="AF845" s="168"/>
      <c r="AG845" s="168"/>
      <c r="AH845" s="168"/>
      <c r="AI845" s="168"/>
      <c r="AJ845" s="168"/>
      <c r="AK845" s="168"/>
      <c r="AL845" s="168"/>
      <c r="AM845" s="168"/>
      <c r="AN845" s="168"/>
      <c r="AO845" s="168"/>
      <c r="AP845" s="168"/>
      <c r="AQ845" s="168"/>
      <c r="AR845" s="168"/>
      <c r="AS845" s="168"/>
      <c r="AT845" s="168"/>
      <c r="AU845" s="168"/>
      <c r="AV845" s="168"/>
      <c r="AW845" s="168"/>
      <c r="AX845" s="168"/>
      <c r="AY845" s="168"/>
      <c r="AZ845" s="168"/>
      <c r="BA845" s="168"/>
      <c r="BB845" s="168"/>
      <c r="BC845" s="168"/>
      <c r="BD845" s="168"/>
      <c r="BE845" s="168"/>
      <c r="BF845" s="168"/>
      <c r="BG845" s="168"/>
      <c r="BH845" s="168"/>
      <c r="BI845" s="168"/>
      <c r="BJ845" s="20"/>
      <c r="BK845" s="20"/>
      <c r="BL845"/>
      <c r="BM845"/>
      <c r="BN845"/>
      <c r="BO845"/>
      <c r="BP845"/>
      <c r="BQ845"/>
      <c r="BR845"/>
      <c r="BS845"/>
      <c r="BT845"/>
      <c r="BU845"/>
      <c r="BV845"/>
      <c r="BW845"/>
      <c r="BX845"/>
      <c r="BY845"/>
      <c r="BZ845"/>
      <c r="CA845"/>
      <c r="CB845"/>
      <c r="CC845"/>
      <c r="CD845"/>
      <c r="CE845"/>
      <c r="CF845"/>
      <c r="CG845"/>
      <c r="CH845"/>
      <c r="CI845"/>
      <c r="CJ845"/>
      <c r="CK845"/>
      <c r="CL845"/>
      <c r="CM845"/>
      <c r="CN845"/>
      <c r="CO845"/>
      <c r="CP845"/>
      <c r="CQ845"/>
      <c r="CR845"/>
      <c r="CS845"/>
      <c r="CT845"/>
      <c r="CU845"/>
      <c r="CV845"/>
      <c r="CW845"/>
      <c r="CX845"/>
      <c r="CY845"/>
      <c r="CZ845"/>
      <c r="DA845"/>
      <c r="DB845"/>
      <c r="DC845"/>
      <c r="DD845"/>
      <c r="DE845"/>
      <c r="DF845"/>
      <c r="DG845"/>
      <c r="DH845"/>
      <c r="DI845"/>
      <c r="DJ845"/>
      <c r="DK845"/>
      <c r="DL845"/>
      <c r="DM845"/>
      <c r="DN845"/>
      <c r="DO845"/>
      <c r="DP845"/>
      <c r="DQ845"/>
      <c r="DR845"/>
      <c r="DS845"/>
      <c r="DT845"/>
      <c r="DU845"/>
      <c r="DV845"/>
      <c r="DW845"/>
      <c r="DX845"/>
      <c r="DY845"/>
      <c r="DZ845"/>
      <c r="EA845"/>
      <c r="EB845"/>
      <c r="EC845"/>
      <c r="ED845"/>
      <c r="EE845"/>
      <c r="EF845"/>
      <c r="EG845"/>
      <c r="EH845"/>
      <c r="EI845"/>
      <c r="EJ845"/>
      <c r="EK845"/>
      <c r="EL845"/>
      <c r="EM845"/>
      <c r="EN845"/>
      <c r="EO845"/>
      <c r="EP845"/>
      <c r="EQ845"/>
      <c r="ER845"/>
      <c r="ES845"/>
      <c r="ET845"/>
      <c r="EU845"/>
      <c r="EV845"/>
      <c r="EW845"/>
      <c r="EX845"/>
      <c r="EY845"/>
      <c r="EZ845"/>
      <c r="FA845"/>
      <c r="FB845"/>
      <c r="FC845"/>
      <c r="FD845"/>
      <c r="FE845"/>
      <c r="FF845"/>
      <c r="FG845"/>
      <c r="FH845"/>
      <c r="FI845"/>
      <c r="FJ845"/>
      <c r="FK845"/>
      <c r="FL845"/>
      <c r="FM845"/>
      <c r="FN845"/>
      <c r="FO845"/>
      <c r="FP845"/>
      <c r="FQ845"/>
      <c r="FR845"/>
      <c r="FS845"/>
      <c r="FT845"/>
      <c r="FU845"/>
      <c r="FV845"/>
      <c r="FW845"/>
      <c r="FX845"/>
      <c r="FY845"/>
      <c r="FZ845"/>
      <c r="GA845"/>
      <c r="GB845"/>
      <c r="GC845"/>
      <c r="GD845"/>
      <c r="GE845"/>
      <c r="GF845"/>
      <c r="GG845"/>
      <c r="GH845"/>
      <c r="GI845"/>
      <c r="GJ845"/>
      <c r="GK845"/>
      <c r="GL845"/>
      <c r="GM845"/>
      <c r="GN845"/>
      <c r="GO845"/>
      <c r="GP845"/>
      <c r="GQ845"/>
      <c r="GR845"/>
      <c r="GS845"/>
      <c r="GT845"/>
      <c r="GU845"/>
      <c r="GV845"/>
      <c r="GW845"/>
      <c r="GX845"/>
      <c r="GY845"/>
      <c r="GZ845"/>
      <c r="HA845"/>
      <c r="HB845"/>
      <c r="HC845"/>
      <c r="HD845"/>
      <c r="HE845"/>
      <c r="HF845"/>
      <c r="HG845"/>
      <c r="HH845"/>
      <c r="HI845"/>
      <c r="HJ845"/>
      <c r="HK845"/>
      <c r="HL845"/>
      <c r="HM845"/>
      <c r="HN845"/>
      <c r="HO845"/>
      <c r="HP845"/>
      <c r="HQ845"/>
      <c r="HR845"/>
      <c r="HS845"/>
      <c r="HT845"/>
      <c r="HU845"/>
      <c r="HV845"/>
      <c r="HW845"/>
      <c r="HX845"/>
      <c r="HY845"/>
      <c r="HZ845"/>
      <c r="IA845"/>
      <c r="IB845"/>
      <c r="IC845"/>
      <c r="ID845"/>
      <c r="IE845"/>
      <c r="IF845"/>
      <c r="IG845"/>
      <c r="IH845"/>
      <c r="II845"/>
      <c r="IJ845"/>
      <c r="IK845"/>
      <c r="IL845"/>
      <c r="IM845"/>
      <c r="IN845"/>
      <c r="IO845"/>
      <c r="IP845"/>
      <c r="IQ845"/>
      <c r="IR845"/>
      <c r="IS845"/>
      <c r="IT845"/>
      <c r="IU845"/>
      <c r="IV845"/>
    </row>
    <row r="846" spans="1:256" s="5" customFormat="1" hidden="1" outlineLevel="2">
      <c r="A846" s="20"/>
      <c r="B846" s="20"/>
      <c r="C846" s="38"/>
      <c r="D846" s="641"/>
      <c r="E846" s="287">
        <v>1</v>
      </c>
      <c r="F846" s="40"/>
      <c r="G846" s="312"/>
      <c r="H846" s="168">
        <f>IF(A29taxstdlife="n/a","n/a",IF(H$3&gt;(A29taxstdlife+$E846),((Input!$G$171+Input!$G$137)*$G$7)-SUM($G846:G846),((Input!$G$171+Input!$G$137)*$G$7)/A29taxstdlife))</f>
        <v>0</v>
      </c>
      <c r="I846" s="168">
        <f>IF(A29taxstdlife="n/a","n/a",IF(I$3&gt;(A29taxstdlife+$E846),((Input!$G$171+Input!$G$137)*$G$7)-SUM($G846:H846),((Input!$G$171+Input!$G$137)*$G$7)/A29taxstdlife))</f>
        <v>0</v>
      </c>
      <c r="J846" s="168">
        <f>IF(A29taxstdlife="n/a","n/a",IF(J$3&gt;(A29taxstdlife+$E846),((Input!$G$171+Input!$G$137)*$G$7)-SUM($G846:I846),((Input!$G$171+Input!$G$137)*$G$7)/A29taxstdlife))</f>
        <v>0</v>
      </c>
      <c r="K846" s="168">
        <f>IF(A29taxstdlife="n/a","n/a",IF(K$3&gt;(A29taxstdlife+$E846),((Input!$G$171+Input!$G$137)*$G$7)-SUM($G846:J846),((Input!$G$171+Input!$G$137)*$G$7)/A29taxstdlife))</f>
        <v>0</v>
      </c>
      <c r="L846" s="168">
        <f>IF(A29taxstdlife="n/a","n/a",IF(L$3&gt;(A29taxstdlife+$E846),((Input!$G$171+Input!$G$137)*$G$7)-SUM($G846:K846),((Input!$G$171+Input!$G$137)*$G$7)/A29taxstdlife))</f>
        <v>0</v>
      </c>
      <c r="M846" s="168">
        <f>IF(A29taxstdlife="n/a","n/a",IF(M$3&gt;(A29taxstdlife+$E846),((Input!$G$171+Input!$G$137)*$G$7)-SUM($G846:L846),((Input!$G$171+Input!$G$137)*$G$7)/A29taxstdlife))</f>
        <v>0</v>
      </c>
      <c r="N846" s="168">
        <f>IF(A29taxstdlife="n/a","n/a",IF(N$3&gt;(A29taxstdlife+$E846),((Input!$G$171+Input!$G$137)*$G$7)-SUM($G846:M846),((Input!$G$171+Input!$G$137)*$G$7)/A29taxstdlife))</f>
        <v>0</v>
      </c>
      <c r="O846" s="168">
        <f>IF(A29taxstdlife="n/a","n/a",IF(O$3&gt;(A29taxstdlife+$E846),((Input!$G$171+Input!$G$137)*$G$7)-SUM($G846:N846),((Input!$G$171+Input!$G$137)*$G$7)/A29taxstdlife))</f>
        <v>0</v>
      </c>
      <c r="P846" s="168">
        <f>IF(A29taxstdlife="n/a","n/a",IF(P$3&gt;(A29taxstdlife+$E846),((Input!$G$171+Input!$G$137)*$G$7)-SUM($G846:O846),((Input!$G$171+Input!$G$137)*$G$7)/A29taxstdlife))</f>
        <v>0</v>
      </c>
      <c r="Q846" s="168">
        <f>IF(A29taxstdlife="n/a","n/a",IF(Q$3&gt;(A29taxstdlife+$E846),((Input!$G$171+Input!$G$137)*$G$7)-SUM($G846:P846),((Input!$G$171+Input!$G$137)*$G$7)/A29taxstdlife))</f>
        <v>0</v>
      </c>
      <c r="R846" s="168">
        <f>IF(A29taxstdlife="n/a","n/a",IF(R$3&gt;(A29taxstdlife+$E846),((Input!$G$171+Input!$G$137)*$G$7)-SUM($G846:Q846),((Input!$G$171+Input!$G$137)*$G$7)/A29taxstdlife))</f>
        <v>0</v>
      </c>
      <c r="S846" s="168">
        <f>IF(A29taxstdlife="n/a","n/a",IF(S$3&gt;(A29taxstdlife+$E846),((Input!$G$171+Input!$G$137)*$G$7)-SUM($G846:R846),((Input!$G$171+Input!$G$137)*$G$7)/A29taxstdlife))</f>
        <v>0</v>
      </c>
      <c r="T846" s="168">
        <f>IF(A29taxstdlife="n/a","n/a",IF(T$3&gt;(A29taxstdlife+$E846),((Input!$G$171+Input!$G$137)*$G$7)-SUM($G846:S846),((Input!$G$171+Input!$G$137)*$G$7)/A29taxstdlife))</f>
        <v>0</v>
      </c>
      <c r="U846" s="168">
        <f>IF(A29taxstdlife="n/a","n/a",IF(U$3&gt;(A29taxstdlife+$E846),((Input!$G$171+Input!$G$137)*$G$7)-SUM($G846:T846),((Input!$G$171+Input!$G$137)*$G$7)/A29taxstdlife))</f>
        <v>0</v>
      </c>
      <c r="V846" s="168">
        <f>IF(A29taxstdlife="n/a","n/a",IF(V$3&gt;(A29taxstdlife+$E846),((Input!$G$171+Input!$G$137)*$G$7)-SUM($G846:U846),((Input!$G$171+Input!$G$137)*$G$7)/A29taxstdlife))</f>
        <v>0</v>
      </c>
      <c r="W846" s="168">
        <f>IF(A29taxstdlife="n/a","n/a",IF(W$3&gt;(A29taxstdlife+$E846),((Input!$G$171+Input!$G$137)*$G$7)-SUM($G846:V846),((Input!$G$171+Input!$G$137)*$G$7)/A29taxstdlife))</f>
        <v>0</v>
      </c>
      <c r="X846" s="168">
        <f>IF(A29taxstdlife="n/a","n/a",IF(X$3&gt;(A29taxstdlife+$E846),((Input!$G$171+Input!$G$137)*$G$7)-SUM($G846:W846),((Input!$G$171+Input!$G$137)*$G$7)/A29taxstdlife))</f>
        <v>0</v>
      </c>
      <c r="Y846" s="168">
        <f>IF(A29taxstdlife="n/a","n/a",IF(Y$3&gt;(A29taxstdlife+$E846),((Input!$G$171+Input!$G$137)*$G$7)-SUM($G846:X846),((Input!$G$171+Input!$G$137)*$G$7)/A29taxstdlife))</f>
        <v>0</v>
      </c>
      <c r="Z846" s="168">
        <f>IF(A29taxstdlife="n/a","n/a",IF(Z$3&gt;(A29taxstdlife+$E846),((Input!$G$171+Input!$G$137)*$G$7)-SUM($G846:Y846),((Input!$G$171+Input!$G$137)*$G$7)/A29taxstdlife))</f>
        <v>0</v>
      </c>
      <c r="AA846" s="168">
        <f>IF(A29taxstdlife="n/a","n/a",IF(AA$3&gt;(A29taxstdlife+$E846),((Input!$G$171+Input!$G$137)*$G$7)-SUM($G846:Z846),((Input!$G$171+Input!$G$137)*$G$7)/A29taxstdlife))</f>
        <v>0</v>
      </c>
      <c r="AB846" s="168">
        <f>IF(A29taxstdlife="n/a","n/a",IF(AB$3&gt;(A29taxstdlife+$E846),((Input!$G$171+Input!$G$137)*$G$7)-SUM($G846:AA846),((Input!$G$171+Input!$G$137)*$G$7)/A29taxstdlife))</f>
        <v>0</v>
      </c>
      <c r="AC846" s="168">
        <f>IF(A29taxstdlife="n/a","n/a",IF(AC$3&gt;(A29taxstdlife+$E846),((Input!$G$171+Input!$G$137)*$G$7)-SUM($G846:AB846),((Input!$G$171+Input!$G$137)*$G$7)/A29taxstdlife))</f>
        <v>0</v>
      </c>
      <c r="AD846" s="168">
        <f>IF(A29taxstdlife="n/a","n/a",IF(AD$3&gt;(A29taxstdlife+$E846),((Input!$G$171+Input!$G$137)*$G$7)-SUM($G846:AC846),((Input!$G$171+Input!$G$137)*$G$7)/A29taxstdlife))</f>
        <v>0</v>
      </c>
      <c r="AE846" s="168">
        <f>IF(A29taxstdlife="n/a","n/a",IF(AE$3&gt;(A29taxstdlife+$E846),((Input!$G$171+Input!$G$137)*$G$7)-SUM($G846:AD846),((Input!$G$171+Input!$G$137)*$G$7)/A29taxstdlife))</f>
        <v>0</v>
      </c>
      <c r="AF846" s="168">
        <f>IF(A29taxstdlife="n/a","n/a",IF(AF$3&gt;(A29taxstdlife+$E846),((Input!$G$171+Input!$G$137)*$G$7)-SUM($G846:AE846),((Input!$G$171+Input!$G$137)*$G$7)/A29taxstdlife))</f>
        <v>0</v>
      </c>
      <c r="AG846" s="168">
        <f>IF(A29taxstdlife="n/a","n/a",IF(AG$3&gt;(A29taxstdlife+$E846),((Input!$G$171+Input!$G$137)*$G$7)-SUM($G846:AF846),((Input!$G$171+Input!$G$137)*$G$7)/A29taxstdlife))</f>
        <v>0</v>
      </c>
      <c r="AH846" s="168">
        <f>IF(A29taxstdlife="n/a","n/a",IF(AH$3&gt;(A29taxstdlife+$E846),((Input!$G$171+Input!$G$137)*$G$7)-SUM($G846:AG846),((Input!$G$171+Input!$G$137)*$G$7)/A29taxstdlife))</f>
        <v>0</v>
      </c>
      <c r="AI846" s="168">
        <f>IF(A29taxstdlife="n/a","n/a",IF(AI$3&gt;(A29taxstdlife+$E846),((Input!$G$171+Input!$G$137)*$G$7)-SUM($G846:AH846),((Input!$G$171+Input!$G$137)*$G$7)/A29taxstdlife))</f>
        <v>0</v>
      </c>
      <c r="AJ846" s="168">
        <f>IF(A29taxstdlife="n/a","n/a",IF(AJ$3&gt;(A29taxstdlife+$E846),((Input!$G$171+Input!$G$137)*$G$7)-SUM($G846:AI846),((Input!$G$171+Input!$G$137)*$G$7)/A29taxstdlife))</f>
        <v>0</v>
      </c>
      <c r="AK846" s="168">
        <f>IF(A29taxstdlife="n/a","n/a",IF(AK$3&gt;(A29taxstdlife+$E846),((Input!$G$171+Input!$G$137)*$G$7)-SUM($G846:AJ846),((Input!$G$171+Input!$G$137)*$G$7)/A29taxstdlife))</f>
        <v>0</v>
      </c>
      <c r="AL846" s="168">
        <f>IF(A29taxstdlife="n/a","n/a",IF(AL$3&gt;(A29taxstdlife+$E846),((Input!$G$171+Input!$G$137)*$G$7)-SUM($G846:AK846),((Input!$G$171+Input!$G$137)*$G$7)/A29taxstdlife))</f>
        <v>0</v>
      </c>
      <c r="AM846" s="168">
        <f>IF(A29taxstdlife="n/a","n/a",IF(AM$3&gt;(A29taxstdlife+$E846),((Input!$G$171+Input!$G$137)*$G$7)-SUM($G846:AL846),((Input!$G$171+Input!$G$137)*$G$7)/A29taxstdlife))</f>
        <v>0</v>
      </c>
      <c r="AN846" s="168">
        <f>IF(A29taxstdlife="n/a","n/a",IF(AN$3&gt;(A29taxstdlife+$E846),((Input!$G$171+Input!$G$137)*$G$7)-SUM($G846:AM846),((Input!$G$171+Input!$G$137)*$G$7)/A29taxstdlife))</f>
        <v>0</v>
      </c>
      <c r="AO846" s="168">
        <f>IF(A29taxstdlife="n/a","n/a",IF(AO$3&gt;(A29taxstdlife+$E846),((Input!$G$171+Input!$G$137)*$G$7)-SUM($G846:AN846),((Input!$G$171+Input!$G$137)*$G$7)/A29taxstdlife))</f>
        <v>0</v>
      </c>
      <c r="AP846" s="168">
        <f>IF(A29taxstdlife="n/a","n/a",IF(AP$3&gt;(A29taxstdlife+$E846),((Input!$G$171+Input!$G$137)*$G$7)-SUM($G846:AO846),((Input!$G$171+Input!$G$137)*$G$7)/A29taxstdlife))</f>
        <v>0</v>
      </c>
      <c r="AQ846" s="168">
        <f>IF(A29taxstdlife="n/a","n/a",IF(AQ$3&gt;(A29taxstdlife+$E846),((Input!$G$171+Input!$G$137)*$G$7)-SUM($G846:AP846),((Input!$G$171+Input!$G$137)*$G$7)/A29taxstdlife))</f>
        <v>0</v>
      </c>
      <c r="AR846" s="168">
        <f>IF(A29taxstdlife="n/a","n/a",IF(AR$3&gt;(A29taxstdlife+$E846),((Input!$G$171+Input!$G$137)*$G$7)-SUM($G846:AQ846),((Input!$G$171+Input!$G$137)*$G$7)/A29taxstdlife))</f>
        <v>0</v>
      </c>
      <c r="AS846" s="168">
        <f>IF(A29taxstdlife="n/a","n/a",IF(AS$3&gt;(A29taxstdlife+$E846),((Input!$G$171+Input!$G$137)*$G$7)-SUM($G846:AR846),((Input!$G$171+Input!$G$137)*$G$7)/A29taxstdlife))</f>
        <v>0</v>
      </c>
      <c r="AT846" s="168">
        <f>IF(A29taxstdlife="n/a","n/a",IF(AT$3&gt;(A29taxstdlife+$E846),((Input!$G$171+Input!$G$137)*$G$7)-SUM($G846:AS846),((Input!$G$171+Input!$G$137)*$G$7)/A29taxstdlife))</f>
        <v>0</v>
      </c>
      <c r="AU846" s="168">
        <f>IF(A29taxstdlife="n/a","n/a",IF(AU$3&gt;(A29taxstdlife+$E846),((Input!$G$171+Input!$G$137)*$G$7)-SUM($G846:AT846),((Input!$G$171+Input!$G$137)*$G$7)/A29taxstdlife))</f>
        <v>0</v>
      </c>
      <c r="AV846" s="168">
        <f>IF(A29taxstdlife="n/a","n/a",IF(AV$3&gt;(A29taxstdlife+$E846),((Input!$G$171+Input!$G$137)*$G$7)-SUM($G846:AU846),((Input!$G$171+Input!$G$137)*$G$7)/A29taxstdlife))</f>
        <v>0</v>
      </c>
      <c r="AW846" s="168">
        <f>IF(A29taxstdlife="n/a","n/a",IF(AW$3&gt;(A29taxstdlife+$E846),((Input!$G$171+Input!$G$137)*$G$7)-SUM($G846:AV846),((Input!$G$171+Input!$G$137)*$G$7)/A29taxstdlife))</f>
        <v>0</v>
      </c>
      <c r="AX846" s="168">
        <f>IF(A29taxstdlife="n/a","n/a",IF(AX$3&gt;(A29taxstdlife+$E846),((Input!$G$171+Input!$G$137)*$G$7)-SUM($G846:AW846),((Input!$G$171+Input!$G$137)*$G$7)/A29taxstdlife))</f>
        <v>0</v>
      </c>
      <c r="AY846" s="168">
        <f>IF(A29taxstdlife="n/a","n/a",IF(AY$3&gt;(A29taxstdlife+$E846),((Input!$G$171+Input!$G$137)*$G$7)-SUM($G846:AX846),((Input!$G$171+Input!$G$137)*$G$7)/A29taxstdlife))</f>
        <v>0</v>
      </c>
      <c r="AZ846" s="168">
        <f>IF(A29taxstdlife="n/a","n/a",IF(AZ$3&gt;(A29taxstdlife+$E846),((Input!$G$171+Input!$G$137)*$G$7)-SUM($G846:AY846),((Input!$G$171+Input!$G$137)*$G$7)/A29taxstdlife))</f>
        <v>0</v>
      </c>
      <c r="BA846" s="168">
        <f>IF(A29taxstdlife="n/a","n/a",IF(BA$3&gt;(A29taxstdlife+$E846),((Input!$G$171+Input!$G$137)*$G$7)-SUM($G846:AZ846),((Input!$G$171+Input!$G$137)*$G$7)/A29taxstdlife))</f>
        <v>0</v>
      </c>
      <c r="BB846" s="168">
        <f>IF(A29taxstdlife="n/a","n/a",IF(BB$3&gt;(A29taxstdlife+$E846),((Input!$G$171+Input!$G$137)*$G$7)-SUM($G846:BA846),((Input!$G$171+Input!$G$137)*$G$7)/A29taxstdlife))</f>
        <v>0</v>
      </c>
      <c r="BC846" s="168">
        <f>IF(A29taxstdlife="n/a","n/a",IF(BC$3&gt;(A29taxstdlife+$E846),((Input!$G$171+Input!$G$137)*$G$7)-SUM($G846:BB846),((Input!$G$171+Input!$G$137)*$G$7)/A29taxstdlife))</f>
        <v>0</v>
      </c>
      <c r="BD846" s="168">
        <f>IF(A29taxstdlife="n/a","n/a",IF(BD$3&gt;(A29taxstdlife+$E846),((Input!$G$171+Input!$G$137)*$G$7)-SUM($G846:BC846),((Input!$G$171+Input!$G$137)*$G$7)/A29taxstdlife))</f>
        <v>0</v>
      </c>
      <c r="BE846" s="168">
        <f>IF(A29taxstdlife="n/a","n/a",IF(BE$3&gt;(A29taxstdlife+$E846),((Input!$G$171+Input!$G$137)*$G$7)-SUM($G846:BD846),((Input!$G$171+Input!$G$137)*$G$7)/A29taxstdlife))</f>
        <v>0</v>
      </c>
      <c r="BF846" s="168">
        <f>IF(A29taxstdlife="n/a","n/a",IF(BF$3&gt;(A29taxstdlife+$E846),((Input!$G$171+Input!$G$137)*$G$7)-SUM($G846:BE846),((Input!$G$171+Input!$G$137)*$G$7)/A29taxstdlife))</f>
        <v>0</v>
      </c>
      <c r="BG846" s="168">
        <f>IF(A29taxstdlife="n/a","n/a",IF(BG$3&gt;(A29taxstdlife+$E846),((Input!$G$171+Input!$G$137)*$G$7)-SUM($G846:BF846),((Input!$G$171+Input!$G$137)*$G$7)/A29taxstdlife))</f>
        <v>0</v>
      </c>
      <c r="BH846" s="168">
        <f>IF(A29taxstdlife="n/a","n/a",IF(BH$3&gt;(A29taxstdlife+$E846),((Input!$G$171+Input!$G$137)*$G$7)-SUM($G846:BG846),((Input!$G$171+Input!$G$137)*$G$7)/A29taxstdlife))</f>
        <v>0</v>
      </c>
      <c r="BI846" s="168">
        <f>IF(A29taxstdlife="n/a","n/a",IF(BI$3&gt;(A29taxstdlife+$E846),((Input!$G$171+Input!$G$137)*$G$7)-SUM($G846:BH846),((Input!$G$171+Input!$G$137)*$G$7)/A29taxstdlife))</f>
        <v>0</v>
      </c>
      <c r="BJ846" s="20"/>
      <c r="BK846" s="20"/>
      <c r="BL846"/>
      <c r="BM846"/>
      <c r="BN846"/>
      <c r="BO846"/>
      <c r="BP846"/>
      <c r="BQ846"/>
      <c r="BR846"/>
      <c r="BS846"/>
      <c r="BT846"/>
      <c r="BU846"/>
      <c r="BV846"/>
      <c r="BW846"/>
      <c r="BX846"/>
      <c r="BY846"/>
      <c r="BZ846"/>
      <c r="CA846"/>
      <c r="CB846"/>
      <c r="CC846"/>
      <c r="CD846"/>
      <c r="CE846"/>
      <c r="CF846"/>
      <c r="CG846"/>
      <c r="CH846"/>
      <c r="CI846"/>
      <c r="CJ846"/>
      <c r="CK846"/>
      <c r="CL846"/>
      <c r="CM846"/>
      <c r="CN846"/>
      <c r="CO846"/>
      <c r="CP846"/>
      <c r="CQ846"/>
      <c r="CR846"/>
      <c r="CS846"/>
      <c r="CT846"/>
      <c r="CU846"/>
      <c r="CV846"/>
      <c r="CW846"/>
      <c r="CX846"/>
      <c r="CY846"/>
      <c r="CZ846"/>
      <c r="DA846"/>
      <c r="DB846"/>
      <c r="DC846"/>
      <c r="DD846"/>
      <c r="DE846"/>
      <c r="DF846"/>
      <c r="DG846"/>
      <c r="DH846"/>
      <c r="DI846"/>
      <c r="DJ846"/>
      <c r="DK846"/>
      <c r="DL846"/>
      <c r="DM846"/>
      <c r="DN846"/>
      <c r="DO846"/>
      <c r="DP846"/>
      <c r="DQ846"/>
      <c r="DR846"/>
      <c r="DS846"/>
      <c r="DT846"/>
      <c r="DU846"/>
      <c r="DV846"/>
      <c r="DW846"/>
      <c r="DX846"/>
      <c r="DY846"/>
      <c r="DZ846"/>
      <c r="EA846"/>
      <c r="EB846"/>
      <c r="EC846"/>
      <c r="ED846"/>
      <c r="EE846"/>
      <c r="EF846"/>
      <c r="EG846"/>
      <c r="EH846"/>
      <c r="EI846"/>
      <c r="EJ846"/>
      <c r="EK846"/>
      <c r="EL846"/>
      <c r="EM846"/>
      <c r="EN846"/>
      <c r="EO846"/>
      <c r="EP846"/>
      <c r="EQ846"/>
      <c r="ER846"/>
      <c r="ES846"/>
      <c r="ET846"/>
      <c r="EU846"/>
      <c r="EV846"/>
      <c r="EW846"/>
      <c r="EX846"/>
      <c r="EY846"/>
      <c r="EZ846"/>
      <c r="FA846"/>
      <c r="FB846"/>
      <c r="FC846"/>
      <c r="FD846"/>
      <c r="FE846"/>
      <c r="FF846"/>
      <c r="FG846"/>
      <c r="FH846"/>
      <c r="FI846"/>
      <c r="FJ846"/>
      <c r="FK846"/>
      <c r="FL846"/>
      <c r="FM846"/>
      <c r="FN846"/>
      <c r="FO846"/>
      <c r="FP846"/>
      <c r="FQ846"/>
      <c r="FR846"/>
      <c r="FS846"/>
      <c r="FT846"/>
      <c r="FU846"/>
      <c r="FV846"/>
      <c r="FW846"/>
      <c r="FX846"/>
      <c r="FY846"/>
      <c r="FZ846"/>
      <c r="GA846"/>
      <c r="GB846"/>
      <c r="GC846"/>
      <c r="GD846"/>
      <c r="GE846"/>
      <c r="GF846"/>
      <c r="GG846"/>
      <c r="GH846"/>
      <c r="GI846"/>
      <c r="GJ846"/>
      <c r="GK846"/>
      <c r="GL846"/>
      <c r="GM846"/>
      <c r="GN846"/>
      <c r="GO846"/>
      <c r="GP846"/>
      <c r="GQ846"/>
      <c r="GR846"/>
      <c r="GS846"/>
      <c r="GT846"/>
      <c r="GU846"/>
      <c r="GV846"/>
      <c r="GW846"/>
      <c r="GX846"/>
      <c r="GY846"/>
      <c r="GZ846"/>
      <c r="HA846"/>
      <c r="HB846"/>
      <c r="HC846"/>
      <c r="HD846"/>
      <c r="HE846"/>
      <c r="HF846"/>
      <c r="HG846"/>
      <c r="HH846"/>
      <c r="HI846"/>
      <c r="HJ846"/>
      <c r="HK846"/>
      <c r="HL846"/>
      <c r="HM846"/>
      <c r="HN846"/>
      <c r="HO846"/>
      <c r="HP846"/>
      <c r="HQ846"/>
      <c r="HR846"/>
      <c r="HS846"/>
      <c r="HT846"/>
      <c r="HU846"/>
      <c r="HV846"/>
      <c r="HW846"/>
      <c r="HX846"/>
      <c r="HY846"/>
      <c r="HZ846"/>
      <c r="IA846"/>
      <c r="IB846"/>
      <c r="IC846"/>
      <c r="ID846"/>
      <c r="IE846"/>
      <c r="IF846"/>
      <c r="IG846"/>
      <c r="IH846"/>
      <c r="II846"/>
      <c r="IJ846"/>
      <c r="IK846"/>
      <c r="IL846"/>
      <c r="IM846"/>
      <c r="IN846"/>
      <c r="IO846"/>
      <c r="IP846"/>
      <c r="IQ846"/>
      <c r="IR846"/>
      <c r="IS846"/>
      <c r="IT846"/>
      <c r="IU846"/>
      <c r="IV846"/>
    </row>
    <row r="847" spans="1:256" s="5" customFormat="1" hidden="1" outlineLevel="2">
      <c r="A847" s="20"/>
      <c r="B847" s="20"/>
      <c r="C847" s="38"/>
      <c r="D847" s="641"/>
      <c r="E847" s="287">
        <v>2</v>
      </c>
      <c r="F847" s="40"/>
      <c r="G847" s="313"/>
      <c r="H847" s="314"/>
      <c r="I847" s="168">
        <f>IF(A29taxstdlife="n/a","n/a",IF(I$3&gt;(A29taxstdlife+$E847),((Input!$H$171+Input!$H$137)*$H$7)-SUM($H847:H847),((Input!$H$171+Input!$H$137)*$H$7)/A29taxstdlife))</f>
        <v>0</v>
      </c>
      <c r="J847" s="168">
        <f>IF(A29taxstdlife="n/a","n/a",IF(J$3&gt;(A29taxstdlife+$E847),((Input!$H$171+Input!$H$137)*$H$7)-SUM($H847:I847),((Input!$H$171+Input!$H$137)*$H$7)/A29taxstdlife))</f>
        <v>0</v>
      </c>
      <c r="K847" s="168">
        <f>IF(A29taxstdlife="n/a","n/a",IF(K$3&gt;(A29taxstdlife+$E847),((Input!$H$171+Input!$H$137)*$H$7)-SUM($H847:J847),((Input!$H$171+Input!$H$137)*$H$7)/A29taxstdlife))</f>
        <v>0</v>
      </c>
      <c r="L847" s="168">
        <f>IF(A29taxstdlife="n/a","n/a",IF(L$3&gt;(A29taxstdlife+$E847),((Input!$H$171+Input!$H$137)*$H$7)-SUM($H847:K847),((Input!$H$171+Input!$H$137)*$H$7)/A29taxstdlife))</f>
        <v>0</v>
      </c>
      <c r="M847" s="168">
        <f>IF(A29taxstdlife="n/a","n/a",IF(M$3&gt;(A29taxstdlife+$E847),((Input!$H$171+Input!$H$137)*$H$7)-SUM($H847:L847),((Input!$H$171+Input!$H$137)*$H$7)/A29taxstdlife))</f>
        <v>0</v>
      </c>
      <c r="N847" s="168">
        <f>IF(A29taxstdlife="n/a","n/a",IF(N$3&gt;(A29taxstdlife+$E847),((Input!$H$171+Input!$H$137)*$H$7)-SUM($H847:M847),((Input!$H$171+Input!$H$137)*$H$7)/A29taxstdlife))</f>
        <v>0</v>
      </c>
      <c r="O847" s="168">
        <f>IF(A29taxstdlife="n/a","n/a",IF(O$3&gt;(A29taxstdlife+$E847),((Input!$H$171+Input!$H$137)*$H$7)-SUM($H847:N847),((Input!$H$171+Input!$H$137)*$H$7)/A29taxstdlife))</f>
        <v>0</v>
      </c>
      <c r="P847" s="168">
        <f>IF(A29taxstdlife="n/a","n/a",IF(P$3&gt;(A29taxstdlife+$E847),((Input!$H$171+Input!$H$137)*$H$7)-SUM($H847:O847),((Input!$H$171+Input!$H$137)*$H$7)/A29taxstdlife))</f>
        <v>0</v>
      </c>
      <c r="Q847" s="168">
        <f>IF(A29taxstdlife="n/a","n/a",IF(Q$3&gt;(A29taxstdlife+$E847),((Input!$H$171+Input!$H$137)*$H$7)-SUM($H847:P847),((Input!$H$171+Input!$H$137)*$H$7)/A29taxstdlife))</f>
        <v>0</v>
      </c>
      <c r="R847" s="168">
        <f>IF(A29taxstdlife="n/a","n/a",IF(R$3&gt;(A29taxstdlife+$E847),((Input!$H$171+Input!$H$137)*$H$7)-SUM($H847:Q847),((Input!$H$171+Input!$H$137)*$H$7)/A29taxstdlife))</f>
        <v>0</v>
      </c>
      <c r="S847" s="168">
        <f>IF(A29taxstdlife="n/a","n/a",IF(S$3&gt;(A29taxstdlife+$E847),((Input!$H$171+Input!$H$137)*$H$7)-SUM($H847:R847),((Input!$H$171+Input!$H$137)*$H$7)/A29taxstdlife))</f>
        <v>0</v>
      </c>
      <c r="T847" s="168">
        <f>IF(A29taxstdlife="n/a","n/a",IF(T$3&gt;(A29taxstdlife+$E847),((Input!$H$171+Input!$H$137)*$H$7)-SUM($H847:S847),((Input!$H$171+Input!$H$137)*$H$7)/A29taxstdlife))</f>
        <v>0</v>
      </c>
      <c r="U847" s="168">
        <f>IF(A29taxstdlife="n/a","n/a",IF(U$3&gt;(A29taxstdlife+$E847),((Input!$H$171+Input!$H$137)*$H$7)-SUM($H847:T847),((Input!$H$171+Input!$H$137)*$H$7)/A29taxstdlife))</f>
        <v>0</v>
      </c>
      <c r="V847" s="168">
        <f>IF(A29taxstdlife="n/a","n/a",IF(V$3&gt;(A29taxstdlife+$E847),((Input!$H$171+Input!$H$137)*$H$7)-SUM($H847:U847),((Input!$H$171+Input!$H$137)*$H$7)/A29taxstdlife))</f>
        <v>0</v>
      </c>
      <c r="W847" s="168">
        <f>IF(A29taxstdlife="n/a","n/a",IF(W$3&gt;(A29taxstdlife+$E847),((Input!$H$171+Input!$H$137)*$H$7)-SUM($H847:V847),((Input!$H$171+Input!$H$137)*$H$7)/A29taxstdlife))</f>
        <v>0</v>
      </c>
      <c r="X847" s="168">
        <f>IF(A29taxstdlife="n/a","n/a",IF(X$3&gt;(A29taxstdlife+$E847),((Input!$H$171+Input!$H$137)*$H$7)-SUM($H847:W847),((Input!$H$171+Input!$H$137)*$H$7)/A29taxstdlife))</f>
        <v>0</v>
      </c>
      <c r="Y847" s="168">
        <f>IF(A29taxstdlife="n/a","n/a",IF(Y$3&gt;(A29taxstdlife+$E847),((Input!$H$171+Input!$H$137)*$H$7)-SUM($H847:X847),((Input!$H$171+Input!$H$137)*$H$7)/A29taxstdlife))</f>
        <v>0</v>
      </c>
      <c r="Z847" s="168">
        <f>IF(A29taxstdlife="n/a","n/a",IF(Z$3&gt;(A29taxstdlife+$E847),((Input!$H$171+Input!$H$137)*$H$7)-SUM($H847:Y847),((Input!$H$171+Input!$H$137)*$H$7)/A29taxstdlife))</f>
        <v>0</v>
      </c>
      <c r="AA847" s="168">
        <f>IF(A29taxstdlife="n/a","n/a",IF(AA$3&gt;(A29taxstdlife+$E847),((Input!$H$171+Input!$H$137)*$H$7)-SUM($H847:Z847),((Input!$H$171+Input!$H$137)*$H$7)/A29taxstdlife))</f>
        <v>0</v>
      </c>
      <c r="AB847" s="168">
        <f>IF(A29taxstdlife="n/a","n/a",IF(AB$3&gt;(A29taxstdlife+$E847),((Input!$H$171+Input!$H$137)*$H$7)-SUM($H847:AA847),((Input!$H$171+Input!$H$137)*$H$7)/A29taxstdlife))</f>
        <v>0</v>
      </c>
      <c r="AC847" s="168">
        <f>IF(A29taxstdlife="n/a","n/a",IF(AC$3&gt;(A29taxstdlife+$E847),((Input!$H$171+Input!$H$137)*$H$7)-SUM($H847:AB847),((Input!$H$171+Input!$H$137)*$H$7)/A29taxstdlife))</f>
        <v>0</v>
      </c>
      <c r="AD847" s="168">
        <f>IF(A29taxstdlife="n/a","n/a",IF(AD$3&gt;(A29taxstdlife+$E847),((Input!$H$171+Input!$H$137)*$H$7)-SUM($H847:AC847),((Input!$H$171+Input!$H$137)*$H$7)/A29taxstdlife))</f>
        <v>0</v>
      </c>
      <c r="AE847" s="168">
        <f>IF(A29taxstdlife="n/a","n/a",IF(AE$3&gt;(A29taxstdlife+$E847),((Input!$H$171+Input!$H$137)*$H$7)-SUM($H847:AD847),((Input!$H$171+Input!$H$137)*$H$7)/A29taxstdlife))</f>
        <v>0</v>
      </c>
      <c r="AF847" s="168">
        <f>IF(A29taxstdlife="n/a","n/a",IF(AF$3&gt;(A29taxstdlife+$E847),((Input!$H$171+Input!$H$137)*$H$7)-SUM($H847:AE847),((Input!$H$171+Input!$H$137)*$H$7)/A29taxstdlife))</f>
        <v>0</v>
      </c>
      <c r="AG847" s="168">
        <f>IF(A29taxstdlife="n/a","n/a",IF(AG$3&gt;(A29taxstdlife+$E847),((Input!$H$171+Input!$H$137)*$H$7)-SUM($H847:AF847),((Input!$H$171+Input!$H$137)*$H$7)/A29taxstdlife))</f>
        <v>0</v>
      </c>
      <c r="AH847" s="168">
        <f>IF(A29taxstdlife="n/a","n/a",IF(AH$3&gt;(A29taxstdlife+$E847),((Input!$H$171+Input!$H$137)*$H$7)-SUM($H847:AG847),((Input!$H$171+Input!$H$137)*$H$7)/A29taxstdlife))</f>
        <v>0</v>
      </c>
      <c r="AI847" s="168">
        <f>IF(A29taxstdlife="n/a","n/a",IF(AI$3&gt;(A29taxstdlife+$E847),((Input!$H$171+Input!$H$137)*$H$7)-SUM($H847:AH847),((Input!$H$171+Input!$H$137)*$H$7)/A29taxstdlife))</f>
        <v>0</v>
      </c>
      <c r="AJ847" s="168">
        <f>IF(A29taxstdlife="n/a","n/a",IF(AJ$3&gt;(A29taxstdlife+$E847),((Input!$H$171+Input!$H$137)*$H$7)-SUM($H847:AI847),((Input!$H$171+Input!$H$137)*$H$7)/A29taxstdlife))</f>
        <v>0</v>
      </c>
      <c r="AK847" s="168">
        <f>IF(A29taxstdlife="n/a","n/a",IF(AK$3&gt;(A29taxstdlife+$E847),((Input!$H$171+Input!$H$137)*$H$7)-SUM($H847:AJ847),((Input!$H$171+Input!$H$137)*$H$7)/A29taxstdlife))</f>
        <v>0</v>
      </c>
      <c r="AL847" s="168">
        <f>IF(A29taxstdlife="n/a","n/a",IF(AL$3&gt;(A29taxstdlife+$E847),((Input!$H$171+Input!$H$137)*$H$7)-SUM($H847:AK847),((Input!$H$171+Input!$H$137)*$H$7)/A29taxstdlife))</f>
        <v>0</v>
      </c>
      <c r="AM847" s="168">
        <f>IF(A29taxstdlife="n/a","n/a",IF(AM$3&gt;(A29taxstdlife+$E847),((Input!$H$171+Input!$H$137)*$H$7)-SUM($H847:AL847),((Input!$H$171+Input!$H$137)*$H$7)/A29taxstdlife))</f>
        <v>0</v>
      </c>
      <c r="AN847" s="168">
        <f>IF(A29taxstdlife="n/a","n/a",IF(AN$3&gt;(A29taxstdlife+$E847),((Input!$H$171+Input!$H$137)*$H$7)-SUM($H847:AM847),((Input!$H$171+Input!$H$137)*$H$7)/A29taxstdlife))</f>
        <v>0</v>
      </c>
      <c r="AO847" s="168">
        <f>IF(A29taxstdlife="n/a","n/a",IF(AO$3&gt;(A29taxstdlife+$E847),((Input!$H$171+Input!$H$137)*$H$7)-SUM($H847:AN847),((Input!$H$171+Input!$H$137)*$H$7)/A29taxstdlife))</f>
        <v>0</v>
      </c>
      <c r="AP847" s="168">
        <f>IF(A29taxstdlife="n/a","n/a",IF(AP$3&gt;(A29taxstdlife+$E847),((Input!$H$171+Input!$H$137)*$H$7)-SUM($H847:AO847),((Input!$H$171+Input!$H$137)*$H$7)/A29taxstdlife))</f>
        <v>0</v>
      </c>
      <c r="AQ847" s="168">
        <f>IF(A29taxstdlife="n/a","n/a",IF(AQ$3&gt;(A29taxstdlife+$E847),((Input!$H$171+Input!$H$137)*$H$7)-SUM($H847:AP847),((Input!$H$171+Input!$H$137)*$H$7)/A29taxstdlife))</f>
        <v>0</v>
      </c>
      <c r="AR847" s="168">
        <f>IF(A29taxstdlife="n/a","n/a",IF(AR$3&gt;(A29taxstdlife+$E847),((Input!$H$171+Input!$H$137)*$H$7)-SUM($H847:AQ847),((Input!$H$171+Input!$H$137)*$H$7)/A29taxstdlife))</f>
        <v>0</v>
      </c>
      <c r="AS847" s="168">
        <f>IF(A29taxstdlife="n/a","n/a",IF(AS$3&gt;(A29taxstdlife+$E847),((Input!$H$171+Input!$H$137)*$H$7)-SUM($H847:AR847),((Input!$H$171+Input!$H$137)*$H$7)/A29taxstdlife))</f>
        <v>0</v>
      </c>
      <c r="AT847" s="168">
        <f>IF(A29taxstdlife="n/a","n/a",IF(AT$3&gt;(A29taxstdlife+$E847),((Input!$H$171+Input!$H$137)*$H$7)-SUM($H847:AS847),((Input!$H$171+Input!$H$137)*$H$7)/A29taxstdlife))</f>
        <v>0</v>
      </c>
      <c r="AU847" s="168">
        <f>IF(A29taxstdlife="n/a","n/a",IF(AU$3&gt;(A29taxstdlife+$E847),((Input!$H$171+Input!$H$137)*$H$7)-SUM($H847:AT847),((Input!$H$171+Input!$H$137)*$H$7)/A29taxstdlife))</f>
        <v>0</v>
      </c>
      <c r="AV847" s="168">
        <f>IF(A29taxstdlife="n/a","n/a",IF(AV$3&gt;(A29taxstdlife+$E847),((Input!$H$171+Input!$H$137)*$H$7)-SUM($H847:AU847),((Input!$H$171+Input!$H$137)*$H$7)/A29taxstdlife))</f>
        <v>0</v>
      </c>
      <c r="AW847" s="168">
        <f>IF(A29taxstdlife="n/a","n/a",IF(AW$3&gt;(A29taxstdlife+$E847),((Input!$H$171+Input!$H$137)*$H$7)-SUM($H847:AV847),((Input!$H$171+Input!$H$137)*$H$7)/A29taxstdlife))</f>
        <v>0</v>
      </c>
      <c r="AX847" s="168">
        <f>IF(A29taxstdlife="n/a","n/a",IF(AX$3&gt;(A29taxstdlife+$E847),((Input!$H$171+Input!$H$137)*$H$7)-SUM($H847:AW847),((Input!$H$171+Input!$H$137)*$H$7)/A29taxstdlife))</f>
        <v>0</v>
      </c>
      <c r="AY847" s="168">
        <f>IF(A29taxstdlife="n/a","n/a",IF(AY$3&gt;(A29taxstdlife+$E847),((Input!$H$171+Input!$H$137)*$H$7)-SUM($H847:AX847),((Input!$H$171+Input!$H$137)*$H$7)/A29taxstdlife))</f>
        <v>0</v>
      </c>
      <c r="AZ847" s="168">
        <f>IF(A29taxstdlife="n/a","n/a",IF(AZ$3&gt;(A29taxstdlife+$E847),((Input!$H$171+Input!$H$137)*$H$7)-SUM($H847:AY847),((Input!$H$171+Input!$H$137)*$H$7)/A29taxstdlife))</f>
        <v>0</v>
      </c>
      <c r="BA847" s="168">
        <f>IF(A29taxstdlife="n/a","n/a",IF(BA$3&gt;(A29taxstdlife+$E847),((Input!$H$171+Input!$H$137)*$H$7)-SUM($H847:AZ847),((Input!$H$171+Input!$H$137)*$H$7)/A29taxstdlife))</f>
        <v>0</v>
      </c>
      <c r="BB847" s="168">
        <f>IF(A29taxstdlife="n/a","n/a",IF(BB$3&gt;(A29taxstdlife+$E847),((Input!$H$171+Input!$H$137)*$H$7)-SUM($H847:BA847),((Input!$H$171+Input!$H$137)*$H$7)/A29taxstdlife))</f>
        <v>0</v>
      </c>
      <c r="BC847" s="168">
        <f>IF(A29taxstdlife="n/a","n/a",IF(BC$3&gt;(A29taxstdlife+$E847),((Input!$H$171+Input!$H$137)*$H$7)-SUM($H847:BB847),((Input!$H$171+Input!$H$137)*$H$7)/A29taxstdlife))</f>
        <v>0</v>
      </c>
      <c r="BD847" s="168">
        <f>IF(A29taxstdlife="n/a","n/a",IF(BD$3&gt;(A29taxstdlife+$E847),((Input!$H$171+Input!$H$137)*$H$7)-SUM($H847:BC847),((Input!$H$171+Input!$H$137)*$H$7)/A29taxstdlife))</f>
        <v>0</v>
      </c>
      <c r="BE847" s="168">
        <f>IF(A29taxstdlife="n/a","n/a",IF(BE$3&gt;(A29taxstdlife+$E847),((Input!$H$171+Input!$H$137)*$H$7)-SUM($H847:BD847),((Input!$H$171+Input!$H$137)*$H$7)/A29taxstdlife))</f>
        <v>0</v>
      </c>
      <c r="BF847" s="168">
        <f>IF(A29taxstdlife="n/a","n/a",IF(BF$3&gt;(A29taxstdlife+$E847),((Input!$H$171+Input!$H$137)*$H$7)-SUM($H847:BE847),((Input!$H$171+Input!$H$137)*$H$7)/A29taxstdlife))</f>
        <v>0</v>
      </c>
      <c r="BG847" s="168">
        <f>IF(A29taxstdlife="n/a","n/a",IF(BG$3&gt;(A29taxstdlife+$E847),((Input!$H$171+Input!$H$137)*$H$7)-SUM($H847:BF847),((Input!$H$171+Input!$H$137)*$H$7)/A29taxstdlife))</f>
        <v>0</v>
      </c>
      <c r="BH847" s="168">
        <f>IF(A29taxstdlife="n/a","n/a",IF(BH$3&gt;(A29taxstdlife+$E847),((Input!$H$171+Input!$H$137)*$H$7)-SUM($H847:BG847),((Input!$H$171+Input!$H$137)*$H$7)/A29taxstdlife))</f>
        <v>0</v>
      </c>
      <c r="BI847" s="168">
        <f>IF(A29taxstdlife="n/a","n/a",IF(BI$3&gt;(A29taxstdlife+$E847),((Input!$H$171+Input!$H$137)*$H$7)-SUM($H847:BH847),((Input!$H$171+Input!$H$137)*$H$7)/A29taxstdlife))</f>
        <v>0</v>
      </c>
      <c r="BJ847" s="20"/>
      <c r="BK847" s="20"/>
      <c r="BL847"/>
      <c r="BM847"/>
      <c r="BN847"/>
      <c r="BO847"/>
      <c r="BP847"/>
      <c r="BQ847"/>
      <c r="BR847"/>
      <c r="BS847"/>
      <c r="BT847"/>
      <c r="BU847"/>
      <c r="BV847"/>
      <c r="BW847"/>
      <c r="BX847"/>
      <c r="BY847"/>
      <c r="BZ847"/>
      <c r="CA847"/>
      <c r="CB847"/>
      <c r="CC847"/>
      <c r="CD847"/>
      <c r="CE847"/>
      <c r="CF847"/>
      <c r="CG847"/>
      <c r="CH847"/>
      <c r="CI847"/>
      <c r="CJ847"/>
      <c r="CK847"/>
      <c r="CL847"/>
      <c r="CM847"/>
      <c r="CN847"/>
      <c r="CO847"/>
      <c r="CP847"/>
      <c r="CQ847"/>
      <c r="CR847"/>
      <c r="CS847"/>
      <c r="CT847"/>
      <c r="CU847"/>
      <c r="CV847"/>
      <c r="CW847"/>
      <c r="CX847"/>
      <c r="CY847"/>
      <c r="CZ847"/>
      <c r="DA847"/>
      <c r="DB847"/>
      <c r="DC847"/>
      <c r="DD847"/>
      <c r="DE847"/>
      <c r="DF847"/>
      <c r="DG847"/>
      <c r="DH847"/>
      <c r="DI847"/>
      <c r="DJ847"/>
      <c r="DK847"/>
      <c r="DL847"/>
      <c r="DM847"/>
      <c r="DN847"/>
      <c r="DO847"/>
      <c r="DP847"/>
      <c r="DQ847"/>
      <c r="DR847"/>
      <c r="DS847"/>
      <c r="DT847"/>
      <c r="DU847"/>
      <c r="DV847"/>
      <c r="DW847"/>
      <c r="DX847"/>
      <c r="DY847"/>
      <c r="DZ847"/>
      <c r="EA847"/>
      <c r="EB847"/>
      <c r="EC847"/>
      <c r="ED847"/>
      <c r="EE847"/>
      <c r="EF847"/>
      <c r="EG847"/>
      <c r="EH847"/>
      <c r="EI847"/>
      <c r="EJ847"/>
      <c r="EK847"/>
      <c r="EL847"/>
      <c r="EM847"/>
      <c r="EN847"/>
      <c r="EO847"/>
      <c r="EP847"/>
      <c r="EQ847"/>
      <c r="ER847"/>
      <c r="ES847"/>
      <c r="ET847"/>
      <c r="EU847"/>
      <c r="EV847"/>
      <c r="EW847"/>
      <c r="EX847"/>
      <c r="EY847"/>
      <c r="EZ847"/>
      <c r="FA847"/>
      <c r="FB847"/>
      <c r="FC847"/>
      <c r="FD847"/>
      <c r="FE847"/>
      <c r="FF847"/>
      <c r="FG847"/>
      <c r="FH847"/>
      <c r="FI847"/>
      <c r="FJ847"/>
      <c r="FK847"/>
      <c r="FL847"/>
      <c r="FM847"/>
      <c r="FN847"/>
      <c r="FO847"/>
      <c r="FP847"/>
      <c r="FQ847"/>
      <c r="FR847"/>
      <c r="FS847"/>
      <c r="FT847"/>
      <c r="FU847"/>
      <c r="FV847"/>
      <c r="FW847"/>
      <c r="FX847"/>
      <c r="FY847"/>
      <c r="FZ847"/>
      <c r="GA847"/>
      <c r="GB847"/>
      <c r="GC847"/>
      <c r="GD847"/>
      <c r="GE847"/>
      <c r="GF847"/>
      <c r="GG847"/>
      <c r="GH847"/>
      <c r="GI847"/>
      <c r="GJ847"/>
      <c r="GK847"/>
      <c r="GL847"/>
      <c r="GM847"/>
      <c r="GN847"/>
      <c r="GO847"/>
      <c r="GP847"/>
      <c r="GQ847"/>
      <c r="GR847"/>
      <c r="GS847"/>
      <c r="GT847"/>
      <c r="GU847"/>
      <c r="GV847"/>
      <c r="GW847"/>
      <c r="GX847"/>
      <c r="GY847"/>
      <c r="GZ847"/>
      <c r="HA847"/>
      <c r="HB847"/>
      <c r="HC847"/>
      <c r="HD847"/>
      <c r="HE847"/>
      <c r="HF847"/>
      <c r="HG847"/>
      <c r="HH847"/>
      <c r="HI847"/>
      <c r="HJ847"/>
      <c r="HK847"/>
      <c r="HL847"/>
      <c r="HM847"/>
      <c r="HN847"/>
      <c r="HO847"/>
      <c r="HP847"/>
      <c r="HQ847"/>
      <c r="HR847"/>
      <c r="HS847"/>
      <c r="HT847"/>
      <c r="HU847"/>
      <c r="HV847"/>
      <c r="HW847"/>
      <c r="HX847"/>
      <c r="HY847"/>
      <c r="HZ847"/>
      <c r="IA847"/>
      <c r="IB847"/>
      <c r="IC847"/>
      <c r="ID847"/>
      <c r="IE847"/>
      <c r="IF847"/>
      <c r="IG847"/>
      <c r="IH847"/>
      <c r="II847"/>
      <c r="IJ847"/>
      <c r="IK847"/>
      <c r="IL847"/>
      <c r="IM847"/>
      <c r="IN847"/>
      <c r="IO847"/>
      <c r="IP847"/>
      <c r="IQ847"/>
      <c r="IR847"/>
      <c r="IS847"/>
      <c r="IT847"/>
      <c r="IU847"/>
      <c r="IV847"/>
    </row>
    <row r="848" spans="1:256" s="5" customFormat="1" hidden="1" outlineLevel="2">
      <c r="A848" s="20"/>
      <c r="B848" s="20"/>
      <c r="C848" s="38"/>
      <c r="D848" s="641"/>
      <c r="E848" s="287">
        <v>3</v>
      </c>
      <c r="F848" s="40"/>
      <c r="G848" s="313"/>
      <c r="H848" s="315"/>
      <c r="I848" s="314"/>
      <c r="J848" s="168">
        <f>IF(A29taxstdlife="n/a","n/a",IF(J$3&gt;(A29taxstdlife+$E848),((Input!$I$171+Input!$I$137)*$I$7)-SUM($I848:I848),((Input!$I$171+Input!$I$137)*$I$7)/A29taxstdlife))</f>
        <v>0</v>
      </c>
      <c r="K848" s="168">
        <f>IF(A29taxstdlife="n/a","n/a",IF(K$3&gt;(A29taxstdlife+$E848),((Input!$I$171+Input!$I$137)*$I$7)-SUM($I848:J848),((Input!$I$171+Input!$I$137)*$I$7)/A29taxstdlife))</f>
        <v>0</v>
      </c>
      <c r="L848" s="168">
        <f>IF(A29taxstdlife="n/a","n/a",IF(L$3&gt;(A29taxstdlife+$E848),((Input!$I$171+Input!$I$137)*$I$7)-SUM($I848:K848),((Input!$I$171+Input!$I$137)*$I$7)/A29taxstdlife))</f>
        <v>0</v>
      </c>
      <c r="M848" s="168">
        <f>IF(A29taxstdlife="n/a","n/a",IF(M$3&gt;(A29taxstdlife+$E848),((Input!$I$171+Input!$I$137)*$I$7)-SUM($I848:L848),((Input!$I$171+Input!$I$137)*$I$7)/A29taxstdlife))</f>
        <v>0</v>
      </c>
      <c r="N848" s="168">
        <f>IF(A29taxstdlife="n/a","n/a",IF(N$3&gt;(A29taxstdlife+$E848),((Input!$I$171+Input!$I$137)*$I$7)-SUM($I848:M848),((Input!$I$171+Input!$I$137)*$I$7)/A29taxstdlife))</f>
        <v>0</v>
      </c>
      <c r="O848" s="168">
        <f>IF(A29taxstdlife="n/a","n/a",IF(O$3&gt;(A29taxstdlife+$E848),((Input!$I$171+Input!$I$137)*$I$7)-SUM($I848:N848),((Input!$I$171+Input!$I$137)*$I$7)/A29taxstdlife))</f>
        <v>0</v>
      </c>
      <c r="P848" s="168">
        <f>IF(A29taxstdlife="n/a","n/a",IF(P$3&gt;(A29taxstdlife+$E848),((Input!$I$171+Input!$I$137)*$I$7)-SUM($I848:O848),((Input!$I$171+Input!$I$137)*$I$7)/A29taxstdlife))</f>
        <v>0</v>
      </c>
      <c r="Q848" s="168">
        <f>IF(A29taxstdlife="n/a","n/a",IF(Q$3&gt;(A29taxstdlife+$E848),((Input!$I$171+Input!$I$137)*$I$7)-SUM($I848:P848),((Input!$I$171+Input!$I$137)*$I$7)/A29taxstdlife))</f>
        <v>0</v>
      </c>
      <c r="R848" s="168">
        <f>IF(A29taxstdlife="n/a","n/a",IF(R$3&gt;(A29taxstdlife+$E848),((Input!$I$171+Input!$I$137)*$I$7)-SUM($I848:Q848),((Input!$I$171+Input!$I$137)*$I$7)/A29taxstdlife))</f>
        <v>0</v>
      </c>
      <c r="S848" s="168">
        <f>IF(A29taxstdlife="n/a","n/a",IF(S$3&gt;(A29taxstdlife+$E848),((Input!$I$171+Input!$I$137)*$I$7)-SUM($I848:R848),((Input!$I$171+Input!$I$137)*$I$7)/A29taxstdlife))</f>
        <v>0</v>
      </c>
      <c r="T848" s="168">
        <f>IF(A29taxstdlife="n/a","n/a",IF(T$3&gt;(A29taxstdlife+$E848),((Input!$I$171+Input!$I$137)*$I$7)-SUM($I848:S848),((Input!$I$171+Input!$I$137)*$I$7)/A29taxstdlife))</f>
        <v>0</v>
      </c>
      <c r="U848" s="168">
        <f>IF(A29taxstdlife="n/a","n/a",IF(U$3&gt;(A29taxstdlife+$E848),((Input!$I$171+Input!$I$137)*$I$7)-SUM($I848:T848),((Input!$I$171+Input!$I$137)*$I$7)/A29taxstdlife))</f>
        <v>0</v>
      </c>
      <c r="V848" s="168">
        <f>IF(A29taxstdlife="n/a","n/a",IF(V$3&gt;(A29taxstdlife+$E848),((Input!$I$171+Input!$I$137)*$I$7)-SUM($I848:U848),((Input!$I$171+Input!$I$137)*$I$7)/A29taxstdlife))</f>
        <v>0</v>
      </c>
      <c r="W848" s="168">
        <f>IF(A29taxstdlife="n/a","n/a",IF(W$3&gt;(A29taxstdlife+$E848),((Input!$I$171+Input!$I$137)*$I$7)-SUM($I848:V848),((Input!$I$171+Input!$I$137)*$I$7)/A29taxstdlife))</f>
        <v>0</v>
      </c>
      <c r="X848" s="168">
        <f>IF(A29taxstdlife="n/a","n/a",IF(X$3&gt;(A29taxstdlife+$E848),((Input!$I$171+Input!$I$137)*$I$7)-SUM($I848:W848),((Input!$I$171+Input!$I$137)*$I$7)/A29taxstdlife))</f>
        <v>0</v>
      </c>
      <c r="Y848" s="168">
        <f>IF(A29taxstdlife="n/a","n/a",IF(Y$3&gt;(A29taxstdlife+$E848),((Input!$I$171+Input!$I$137)*$I$7)-SUM($I848:X848),((Input!$I$171+Input!$I$137)*$I$7)/A29taxstdlife))</f>
        <v>0</v>
      </c>
      <c r="Z848" s="168">
        <f>IF(A29taxstdlife="n/a","n/a",IF(Z$3&gt;(A29taxstdlife+$E848),((Input!$I$171+Input!$I$137)*$I$7)-SUM($I848:Y848),((Input!$I$171+Input!$I$137)*$I$7)/A29taxstdlife))</f>
        <v>0</v>
      </c>
      <c r="AA848" s="168">
        <f>IF(A29taxstdlife="n/a","n/a",IF(AA$3&gt;(A29taxstdlife+$E848),((Input!$I$171+Input!$I$137)*$I$7)-SUM($I848:Z848),((Input!$I$171+Input!$I$137)*$I$7)/A29taxstdlife))</f>
        <v>0</v>
      </c>
      <c r="AB848" s="168">
        <f>IF(A29taxstdlife="n/a","n/a",IF(AB$3&gt;(A29taxstdlife+$E848),((Input!$I$171+Input!$I$137)*$I$7)-SUM($I848:AA848),((Input!$I$171+Input!$I$137)*$I$7)/A29taxstdlife))</f>
        <v>0</v>
      </c>
      <c r="AC848" s="168">
        <f>IF(A29taxstdlife="n/a","n/a",IF(AC$3&gt;(A29taxstdlife+$E848),((Input!$I$171+Input!$I$137)*$I$7)-SUM($I848:AB848),((Input!$I$171+Input!$I$137)*$I$7)/A29taxstdlife))</f>
        <v>0</v>
      </c>
      <c r="AD848" s="168">
        <f>IF(A29taxstdlife="n/a","n/a",IF(AD$3&gt;(A29taxstdlife+$E848),((Input!$I$171+Input!$I$137)*$I$7)-SUM($I848:AC848),((Input!$I$171+Input!$I$137)*$I$7)/A29taxstdlife))</f>
        <v>0</v>
      </c>
      <c r="AE848" s="168">
        <f>IF(A29taxstdlife="n/a","n/a",IF(AE$3&gt;(A29taxstdlife+$E848),((Input!$I$171+Input!$I$137)*$I$7)-SUM($I848:AD848),((Input!$I$171+Input!$I$137)*$I$7)/A29taxstdlife))</f>
        <v>0</v>
      </c>
      <c r="AF848" s="168">
        <f>IF(A29taxstdlife="n/a","n/a",IF(AF$3&gt;(A29taxstdlife+$E848),((Input!$I$171+Input!$I$137)*$I$7)-SUM($I848:AE848),((Input!$I$171+Input!$I$137)*$I$7)/A29taxstdlife))</f>
        <v>0</v>
      </c>
      <c r="AG848" s="168">
        <f>IF(A29taxstdlife="n/a","n/a",IF(AG$3&gt;(A29taxstdlife+$E848),((Input!$I$171+Input!$I$137)*$I$7)-SUM($I848:AF848),((Input!$I$171+Input!$I$137)*$I$7)/A29taxstdlife))</f>
        <v>0</v>
      </c>
      <c r="AH848" s="168">
        <f>IF(A29taxstdlife="n/a","n/a",IF(AH$3&gt;(A29taxstdlife+$E848),((Input!$I$171+Input!$I$137)*$I$7)-SUM($I848:AG848),((Input!$I$171+Input!$I$137)*$I$7)/A29taxstdlife))</f>
        <v>0</v>
      </c>
      <c r="AI848" s="168">
        <f>IF(A29taxstdlife="n/a","n/a",IF(AI$3&gt;(A29taxstdlife+$E848),((Input!$I$171+Input!$I$137)*$I$7)-SUM($I848:AH848),((Input!$I$171+Input!$I$137)*$I$7)/A29taxstdlife))</f>
        <v>0</v>
      </c>
      <c r="AJ848" s="168">
        <f>IF(A29taxstdlife="n/a","n/a",IF(AJ$3&gt;(A29taxstdlife+$E848),((Input!$I$171+Input!$I$137)*$I$7)-SUM($I848:AI848),((Input!$I$171+Input!$I$137)*$I$7)/A29taxstdlife))</f>
        <v>0</v>
      </c>
      <c r="AK848" s="168">
        <f>IF(A29taxstdlife="n/a","n/a",IF(AK$3&gt;(A29taxstdlife+$E848),((Input!$I$171+Input!$I$137)*$I$7)-SUM($I848:AJ848),((Input!$I$171+Input!$I$137)*$I$7)/A29taxstdlife))</f>
        <v>0</v>
      </c>
      <c r="AL848" s="168">
        <f>IF(A29taxstdlife="n/a","n/a",IF(AL$3&gt;(A29taxstdlife+$E848),((Input!$I$171+Input!$I$137)*$I$7)-SUM($I848:AK848),((Input!$I$171+Input!$I$137)*$I$7)/A29taxstdlife))</f>
        <v>0</v>
      </c>
      <c r="AM848" s="168">
        <f>IF(A29taxstdlife="n/a","n/a",IF(AM$3&gt;(A29taxstdlife+$E848),((Input!$I$171+Input!$I$137)*$I$7)-SUM($I848:AL848),((Input!$I$171+Input!$I$137)*$I$7)/A29taxstdlife))</f>
        <v>0</v>
      </c>
      <c r="AN848" s="168">
        <f>IF(A29taxstdlife="n/a","n/a",IF(AN$3&gt;(A29taxstdlife+$E848),((Input!$I$171+Input!$I$137)*$I$7)-SUM($I848:AM848),((Input!$I$171+Input!$I$137)*$I$7)/A29taxstdlife))</f>
        <v>0</v>
      </c>
      <c r="AO848" s="168">
        <f>IF(A29taxstdlife="n/a","n/a",IF(AO$3&gt;(A29taxstdlife+$E848),((Input!$I$171+Input!$I$137)*$I$7)-SUM($I848:AN848),((Input!$I$171+Input!$I$137)*$I$7)/A29taxstdlife))</f>
        <v>0</v>
      </c>
      <c r="AP848" s="168">
        <f>IF(A29taxstdlife="n/a","n/a",IF(AP$3&gt;(A29taxstdlife+$E848),((Input!$I$171+Input!$I$137)*$I$7)-SUM($I848:AO848),((Input!$I$171+Input!$I$137)*$I$7)/A29taxstdlife))</f>
        <v>0</v>
      </c>
      <c r="AQ848" s="168">
        <f>IF(A29taxstdlife="n/a","n/a",IF(AQ$3&gt;(A29taxstdlife+$E848),((Input!$I$171+Input!$I$137)*$I$7)-SUM($I848:AP848),((Input!$I$171+Input!$I$137)*$I$7)/A29taxstdlife))</f>
        <v>0</v>
      </c>
      <c r="AR848" s="168">
        <f>IF(A29taxstdlife="n/a","n/a",IF(AR$3&gt;(A29taxstdlife+$E848),((Input!$I$171+Input!$I$137)*$I$7)-SUM($I848:AQ848),((Input!$I$171+Input!$I$137)*$I$7)/A29taxstdlife))</f>
        <v>0</v>
      </c>
      <c r="AS848" s="168">
        <f>IF(A29taxstdlife="n/a","n/a",IF(AS$3&gt;(A29taxstdlife+$E848),((Input!$I$171+Input!$I$137)*$I$7)-SUM($I848:AR848),((Input!$I$171+Input!$I$137)*$I$7)/A29taxstdlife))</f>
        <v>0</v>
      </c>
      <c r="AT848" s="168">
        <f>IF(A29taxstdlife="n/a","n/a",IF(AT$3&gt;(A29taxstdlife+$E848),((Input!$I$171+Input!$I$137)*$I$7)-SUM($I848:AS848),((Input!$I$171+Input!$I$137)*$I$7)/A29taxstdlife))</f>
        <v>0</v>
      </c>
      <c r="AU848" s="168">
        <f>IF(A29taxstdlife="n/a","n/a",IF(AU$3&gt;(A29taxstdlife+$E848),((Input!$I$171+Input!$I$137)*$I$7)-SUM($I848:AT848),((Input!$I$171+Input!$I$137)*$I$7)/A29taxstdlife))</f>
        <v>0</v>
      </c>
      <c r="AV848" s="168">
        <f>IF(A29taxstdlife="n/a","n/a",IF(AV$3&gt;(A29taxstdlife+$E848),((Input!$I$171+Input!$I$137)*$I$7)-SUM($I848:AU848),((Input!$I$171+Input!$I$137)*$I$7)/A29taxstdlife))</f>
        <v>0</v>
      </c>
      <c r="AW848" s="168">
        <f>IF(A29taxstdlife="n/a","n/a",IF(AW$3&gt;(A29taxstdlife+$E848),((Input!$I$171+Input!$I$137)*$I$7)-SUM($I848:AV848),((Input!$I$171+Input!$I$137)*$I$7)/A29taxstdlife))</f>
        <v>0</v>
      </c>
      <c r="AX848" s="168">
        <f>IF(A29taxstdlife="n/a","n/a",IF(AX$3&gt;(A29taxstdlife+$E848),((Input!$I$171+Input!$I$137)*$I$7)-SUM($I848:AW848),((Input!$I$171+Input!$I$137)*$I$7)/A29taxstdlife))</f>
        <v>0</v>
      </c>
      <c r="AY848" s="168">
        <f>IF(A29taxstdlife="n/a","n/a",IF(AY$3&gt;(A29taxstdlife+$E848),((Input!$I$171+Input!$I$137)*$I$7)-SUM($I848:AX848),((Input!$I$171+Input!$I$137)*$I$7)/A29taxstdlife))</f>
        <v>0</v>
      </c>
      <c r="AZ848" s="168">
        <f>IF(A29taxstdlife="n/a","n/a",IF(AZ$3&gt;(A29taxstdlife+$E848),((Input!$I$171+Input!$I$137)*$I$7)-SUM($I848:AY848),((Input!$I$171+Input!$I$137)*$I$7)/A29taxstdlife))</f>
        <v>0</v>
      </c>
      <c r="BA848" s="168">
        <f>IF(A29taxstdlife="n/a","n/a",IF(BA$3&gt;(A29taxstdlife+$E848),((Input!$I$171+Input!$I$137)*$I$7)-SUM($I848:AZ848),((Input!$I$171+Input!$I$137)*$I$7)/A29taxstdlife))</f>
        <v>0</v>
      </c>
      <c r="BB848" s="168">
        <f>IF(A29taxstdlife="n/a","n/a",IF(BB$3&gt;(A29taxstdlife+$E848),((Input!$I$171+Input!$I$137)*$I$7)-SUM($I848:BA848),((Input!$I$171+Input!$I$137)*$I$7)/A29taxstdlife))</f>
        <v>0</v>
      </c>
      <c r="BC848" s="168">
        <f>IF(A29taxstdlife="n/a","n/a",IF(BC$3&gt;(A29taxstdlife+$E848),((Input!$I$171+Input!$I$137)*$I$7)-SUM($I848:BB848),((Input!$I$171+Input!$I$137)*$I$7)/A29taxstdlife))</f>
        <v>0</v>
      </c>
      <c r="BD848" s="168">
        <f>IF(A29taxstdlife="n/a","n/a",IF(BD$3&gt;(A29taxstdlife+$E848),((Input!$I$171+Input!$I$137)*$I$7)-SUM($I848:BC848),((Input!$I$171+Input!$I$137)*$I$7)/A29taxstdlife))</f>
        <v>0</v>
      </c>
      <c r="BE848" s="168">
        <f>IF(A29taxstdlife="n/a","n/a",IF(BE$3&gt;(A29taxstdlife+$E848),((Input!$I$171+Input!$I$137)*$I$7)-SUM($I848:BD848),((Input!$I$171+Input!$I$137)*$I$7)/A29taxstdlife))</f>
        <v>0</v>
      </c>
      <c r="BF848" s="168">
        <f>IF(A29taxstdlife="n/a","n/a",IF(BF$3&gt;(A29taxstdlife+$E848),((Input!$I$171+Input!$I$137)*$I$7)-SUM($I848:BE848),((Input!$I$171+Input!$I$137)*$I$7)/A29taxstdlife))</f>
        <v>0</v>
      </c>
      <c r="BG848" s="168">
        <f>IF(A29taxstdlife="n/a","n/a",IF(BG$3&gt;(A29taxstdlife+$E848),((Input!$I$171+Input!$I$137)*$I$7)-SUM($I848:BF848),((Input!$I$171+Input!$I$137)*$I$7)/A29taxstdlife))</f>
        <v>0</v>
      </c>
      <c r="BH848" s="168">
        <f>IF(A29taxstdlife="n/a","n/a",IF(BH$3&gt;(A29taxstdlife+$E848),((Input!$I$171+Input!$I$137)*$I$7)-SUM($I848:BG848),((Input!$I$171+Input!$I$137)*$I$7)/A29taxstdlife))</f>
        <v>0</v>
      </c>
      <c r="BI848" s="168">
        <f>IF(A29taxstdlife="n/a","n/a",IF(BI$3&gt;(A29taxstdlife+$E848),((Input!$I$171+Input!$I$137)*$I$7)-SUM($I848:BH848),((Input!$I$171+Input!$I$137)*$I$7)/A29taxstdlife))</f>
        <v>0</v>
      </c>
      <c r="BJ848" s="168"/>
      <c r="BK848" s="20"/>
      <c r="BL848"/>
      <c r="BM848"/>
      <c r="BN848"/>
      <c r="BO848"/>
      <c r="BP848"/>
      <c r="BQ848"/>
      <c r="BR848"/>
      <c r="BS848"/>
      <c r="BT848"/>
      <c r="BU848"/>
      <c r="BV848"/>
      <c r="BW848"/>
      <c r="BX848"/>
      <c r="BY848"/>
      <c r="BZ848"/>
      <c r="CA848"/>
      <c r="CB848"/>
      <c r="CC848"/>
      <c r="CD848"/>
      <c r="CE848"/>
      <c r="CF848"/>
      <c r="CG848"/>
      <c r="CH848"/>
      <c r="CI848"/>
      <c r="CJ848"/>
      <c r="CK848"/>
      <c r="CL848"/>
      <c r="CM848"/>
      <c r="CN848"/>
      <c r="CO848"/>
      <c r="CP848"/>
      <c r="CQ848"/>
      <c r="CR848"/>
      <c r="CS848"/>
      <c r="CT848"/>
      <c r="CU848"/>
      <c r="CV848"/>
      <c r="CW848"/>
      <c r="CX848"/>
      <c r="CY848"/>
      <c r="CZ848"/>
      <c r="DA848"/>
      <c r="DB848"/>
      <c r="DC848"/>
      <c r="DD848"/>
      <c r="DE848"/>
      <c r="DF848"/>
      <c r="DG848"/>
      <c r="DH848"/>
      <c r="DI848"/>
      <c r="DJ848"/>
      <c r="DK848"/>
      <c r="DL848"/>
      <c r="DM848"/>
      <c r="DN848"/>
      <c r="DO848"/>
      <c r="DP848"/>
      <c r="DQ848"/>
      <c r="DR848"/>
      <c r="DS848"/>
      <c r="DT848"/>
      <c r="DU848"/>
      <c r="DV848"/>
      <c r="DW848"/>
      <c r="DX848"/>
      <c r="DY848"/>
      <c r="DZ848"/>
      <c r="EA848"/>
      <c r="EB848"/>
      <c r="EC848"/>
      <c r="ED848"/>
      <c r="EE848"/>
      <c r="EF848"/>
      <c r="EG848"/>
      <c r="EH848"/>
      <c r="EI848"/>
      <c r="EJ848"/>
      <c r="EK848"/>
      <c r="EL848"/>
      <c r="EM848"/>
      <c r="EN848"/>
      <c r="EO848"/>
      <c r="EP848"/>
      <c r="EQ848"/>
      <c r="ER848"/>
      <c r="ES848"/>
      <c r="ET848"/>
      <c r="EU848"/>
      <c r="EV848"/>
      <c r="EW848"/>
      <c r="EX848"/>
      <c r="EY848"/>
      <c r="EZ848"/>
      <c r="FA848"/>
      <c r="FB848"/>
      <c r="FC848"/>
      <c r="FD848"/>
      <c r="FE848"/>
      <c r="FF848"/>
      <c r="FG848"/>
      <c r="FH848"/>
      <c r="FI848"/>
      <c r="FJ848"/>
      <c r="FK848"/>
      <c r="FL848"/>
      <c r="FM848"/>
      <c r="FN848"/>
      <c r="FO848"/>
      <c r="FP848"/>
      <c r="FQ848"/>
      <c r="FR848"/>
      <c r="FS848"/>
      <c r="FT848"/>
      <c r="FU848"/>
      <c r="FV848"/>
      <c r="FW848"/>
      <c r="FX848"/>
      <c r="FY848"/>
      <c r="FZ848"/>
      <c r="GA848"/>
      <c r="GB848"/>
      <c r="GC848"/>
      <c r="GD848"/>
      <c r="GE848"/>
      <c r="GF848"/>
      <c r="GG848"/>
      <c r="GH848"/>
      <c r="GI848"/>
      <c r="GJ848"/>
      <c r="GK848"/>
      <c r="GL848"/>
      <c r="GM848"/>
      <c r="GN848"/>
      <c r="GO848"/>
      <c r="GP848"/>
      <c r="GQ848"/>
      <c r="GR848"/>
      <c r="GS848"/>
      <c r="GT848"/>
      <c r="GU848"/>
      <c r="GV848"/>
      <c r="GW848"/>
      <c r="GX848"/>
      <c r="GY848"/>
      <c r="GZ848"/>
      <c r="HA848"/>
      <c r="HB848"/>
      <c r="HC848"/>
      <c r="HD848"/>
      <c r="HE848"/>
      <c r="HF848"/>
      <c r="HG848"/>
      <c r="HH848"/>
      <c r="HI848"/>
      <c r="HJ848"/>
      <c r="HK848"/>
      <c r="HL848"/>
      <c r="HM848"/>
      <c r="HN848"/>
      <c r="HO848"/>
      <c r="HP848"/>
      <c r="HQ848"/>
      <c r="HR848"/>
      <c r="HS848"/>
      <c r="HT848"/>
      <c r="HU848"/>
      <c r="HV848"/>
      <c r="HW848"/>
      <c r="HX848"/>
      <c r="HY848"/>
      <c r="HZ848"/>
      <c r="IA848"/>
      <c r="IB848"/>
      <c r="IC848"/>
      <c r="ID848"/>
      <c r="IE848"/>
      <c r="IF848"/>
      <c r="IG848"/>
      <c r="IH848"/>
      <c r="II848"/>
      <c r="IJ848"/>
      <c r="IK848"/>
      <c r="IL848"/>
      <c r="IM848"/>
      <c r="IN848"/>
      <c r="IO848"/>
      <c r="IP848"/>
      <c r="IQ848"/>
      <c r="IR848"/>
      <c r="IS848"/>
      <c r="IT848"/>
      <c r="IU848"/>
      <c r="IV848"/>
    </row>
    <row r="849" spans="1:256" s="5" customFormat="1" hidden="1" outlineLevel="2">
      <c r="A849" s="20"/>
      <c r="B849" s="20"/>
      <c r="C849" s="38"/>
      <c r="D849" s="641"/>
      <c r="E849" s="287">
        <v>4</v>
      </c>
      <c r="F849" s="40"/>
      <c r="G849" s="313"/>
      <c r="H849" s="315"/>
      <c r="I849" s="315"/>
      <c r="J849" s="314"/>
      <c r="K849" s="168">
        <f>IF(A29taxstdlife="n/a","n/a",IF(K$3&gt;(A29taxstdlife+$E849),((Input!$J$171+Input!$J$137)*$J$7)-SUM($J849:J849),((Input!$J$171+Input!$J$137)*$J$7)/A29taxstdlife))</f>
        <v>0</v>
      </c>
      <c r="L849" s="168">
        <f>IF(A29taxstdlife="n/a","n/a",IF(L$3&gt;(A29taxstdlife+$E849),((Input!$J$171+Input!$J$137)*$J$7)-SUM($J849:K849),((Input!$J$171+Input!$J$137)*$J$7)/A29taxstdlife))</f>
        <v>0</v>
      </c>
      <c r="M849" s="168">
        <f>IF(A29taxstdlife="n/a","n/a",IF(M$3&gt;(A29taxstdlife+$E849),((Input!$J$171+Input!$J$137)*$J$7)-SUM($J849:L849),((Input!$J$171+Input!$J$137)*$J$7)/A29taxstdlife))</f>
        <v>0</v>
      </c>
      <c r="N849" s="168">
        <f>IF(A29taxstdlife="n/a","n/a",IF(N$3&gt;(A29taxstdlife+$E849),((Input!$J$171+Input!$J$137)*$J$7)-SUM($J849:M849),((Input!$J$171+Input!$J$137)*$J$7)/A29taxstdlife))</f>
        <v>0</v>
      </c>
      <c r="O849" s="168">
        <f>IF(A29taxstdlife="n/a","n/a",IF(O$3&gt;(A29taxstdlife+$E849),((Input!$J$171+Input!$J$137)*$J$7)-SUM($J849:N849),((Input!$J$171+Input!$J$137)*$J$7)/A29taxstdlife))</f>
        <v>0</v>
      </c>
      <c r="P849" s="168">
        <f>IF(A29taxstdlife="n/a","n/a",IF(P$3&gt;(A29taxstdlife+$E849),((Input!$J$171+Input!$J$137)*$J$7)-SUM($J849:O849),((Input!$J$171+Input!$J$137)*$J$7)/A29taxstdlife))</f>
        <v>0</v>
      </c>
      <c r="Q849" s="168">
        <f>IF(A29taxstdlife="n/a","n/a",IF(Q$3&gt;(A29taxstdlife+$E849),((Input!$J$171+Input!$J$137)*$J$7)-SUM($J849:P849),((Input!$J$171+Input!$J$137)*$J$7)/A29taxstdlife))</f>
        <v>0</v>
      </c>
      <c r="R849" s="168">
        <f>IF(A29taxstdlife="n/a","n/a",IF(R$3&gt;(A29taxstdlife+$E849),((Input!$J$171+Input!$J$137)*$J$7)-SUM($J849:Q849),((Input!$J$171+Input!$J$137)*$J$7)/A29taxstdlife))</f>
        <v>0</v>
      </c>
      <c r="S849" s="168">
        <f>IF(A29taxstdlife="n/a","n/a",IF(S$3&gt;(A29taxstdlife+$E849),((Input!$J$171+Input!$J$137)*$J$7)-SUM($J849:R849),((Input!$J$171+Input!$J$137)*$J$7)/A29taxstdlife))</f>
        <v>0</v>
      </c>
      <c r="T849" s="168">
        <f>IF(A29taxstdlife="n/a","n/a",IF(T$3&gt;(A29taxstdlife+$E849),((Input!$J$171+Input!$J$137)*$J$7)-SUM($J849:S849),((Input!$J$171+Input!$J$137)*$J$7)/A29taxstdlife))</f>
        <v>0</v>
      </c>
      <c r="U849" s="168">
        <f>IF(A29taxstdlife="n/a","n/a",IF(U$3&gt;(A29taxstdlife+$E849),((Input!$J$171+Input!$J$137)*$J$7)-SUM($J849:T849),((Input!$J$171+Input!$J$137)*$J$7)/A29taxstdlife))</f>
        <v>0</v>
      </c>
      <c r="V849" s="168">
        <f>IF(A29taxstdlife="n/a","n/a",IF(V$3&gt;(A29taxstdlife+$E849),((Input!$J$171+Input!$J$137)*$J$7)-SUM($J849:U849),((Input!$J$171+Input!$J$137)*$J$7)/A29taxstdlife))</f>
        <v>0</v>
      </c>
      <c r="W849" s="168">
        <f>IF(A29taxstdlife="n/a","n/a",IF(W$3&gt;(A29taxstdlife+$E849),((Input!$J$171+Input!$J$137)*$J$7)-SUM($J849:V849),((Input!$J$171+Input!$J$137)*$J$7)/A29taxstdlife))</f>
        <v>0</v>
      </c>
      <c r="X849" s="168">
        <f>IF(A29taxstdlife="n/a","n/a",IF(X$3&gt;(A29taxstdlife+$E849),((Input!$J$171+Input!$J$137)*$J$7)-SUM($J849:W849),((Input!$J$171+Input!$J$137)*$J$7)/A29taxstdlife))</f>
        <v>0</v>
      </c>
      <c r="Y849" s="168">
        <f>IF(A29taxstdlife="n/a","n/a",IF(Y$3&gt;(A29taxstdlife+$E849),((Input!$J$171+Input!$J$137)*$J$7)-SUM($J849:X849),((Input!$J$171+Input!$J$137)*$J$7)/A29taxstdlife))</f>
        <v>0</v>
      </c>
      <c r="Z849" s="168">
        <f>IF(A29taxstdlife="n/a","n/a",IF(Z$3&gt;(A29taxstdlife+$E849),((Input!$J$171+Input!$J$137)*$J$7)-SUM($J849:Y849),((Input!$J$171+Input!$J$137)*$J$7)/A29taxstdlife))</f>
        <v>0</v>
      </c>
      <c r="AA849" s="168">
        <f>IF(A29taxstdlife="n/a","n/a",IF(AA$3&gt;(A29taxstdlife+$E849),((Input!$J$171+Input!$J$137)*$J$7)-SUM($J849:Z849),((Input!$J$171+Input!$J$137)*$J$7)/A29taxstdlife))</f>
        <v>0</v>
      </c>
      <c r="AB849" s="168">
        <f>IF(A29taxstdlife="n/a","n/a",IF(AB$3&gt;(A29taxstdlife+$E849),((Input!$J$171+Input!$J$137)*$J$7)-SUM($J849:AA849),((Input!$J$171+Input!$J$137)*$J$7)/A29taxstdlife))</f>
        <v>0</v>
      </c>
      <c r="AC849" s="168">
        <f>IF(A29taxstdlife="n/a","n/a",IF(AC$3&gt;(A29taxstdlife+$E849),((Input!$J$171+Input!$J$137)*$J$7)-SUM($J849:AB849),((Input!$J$171+Input!$J$137)*$J$7)/A29taxstdlife))</f>
        <v>0</v>
      </c>
      <c r="AD849" s="168">
        <f>IF(A29taxstdlife="n/a","n/a",IF(AD$3&gt;(A29taxstdlife+$E849),((Input!$J$171+Input!$J$137)*$J$7)-SUM($J849:AC849),((Input!$J$171+Input!$J$137)*$J$7)/A29taxstdlife))</f>
        <v>0</v>
      </c>
      <c r="AE849" s="168">
        <f>IF(A29taxstdlife="n/a","n/a",IF(AE$3&gt;(A29taxstdlife+$E849),((Input!$J$171+Input!$J$137)*$J$7)-SUM($J849:AD849),((Input!$J$171+Input!$J$137)*$J$7)/A29taxstdlife))</f>
        <v>0</v>
      </c>
      <c r="AF849" s="168">
        <f>IF(A29taxstdlife="n/a","n/a",IF(AF$3&gt;(A29taxstdlife+$E849),((Input!$J$171+Input!$J$137)*$J$7)-SUM($J849:AE849),((Input!$J$171+Input!$J$137)*$J$7)/A29taxstdlife))</f>
        <v>0</v>
      </c>
      <c r="AG849" s="168">
        <f>IF(A29taxstdlife="n/a","n/a",IF(AG$3&gt;(A29taxstdlife+$E849),((Input!$J$171+Input!$J$137)*$J$7)-SUM($J849:AF849),((Input!$J$171+Input!$J$137)*$J$7)/A29taxstdlife))</f>
        <v>0</v>
      </c>
      <c r="AH849" s="168">
        <f>IF(A29taxstdlife="n/a","n/a",IF(AH$3&gt;(A29taxstdlife+$E849),((Input!$J$171+Input!$J$137)*$J$7)-SUM($J849:AG849),((Input!$J$171+Input!$J$137)*$J$7)/A29taxstdlife))</f>
        <v>0</v>
      </c>
      <c r="AI849" s="168">
        <f>IF(A29taxstdlife="n/a","n/a",IF(AI$3&gt;(A29taxstdlife+$E849),((Input!$J$171+Input!$J$137)*$J$7)-SUM($J849:AH849),((Input!$J$171+Input!$J$137)*$J$7)/A29taxstdlife))</f>
        <v>0</v>
      </c>
      <c r="AJ849" s="168">
        <f>IF(A29taxstdlife="n/a","n/a",IF(AJ$3&gt;(A29taxstdlife+$E849),((Input!$J$171+Input!$J$137)*$J$7)-SUM($J849:AI849),((Input!$J$171+Input!$J$137)*$J$7)/A29taxstdlife))</f>
        <v>0</v>
      </c>
      <c r="AK849" s="168">
        <f>IF(A29taxstdlife="n/a","n/a",IF(AK$3&gt;(A29taxstdlife+$E849),((Input!$J$171+Input!$J$137)*$J$7)-SUM($J849:AJ849),((Input!$J$171+Input!$J$137)*$J$7)/A29taxstdlife))</f>
        <v>0</v>
      </c>
      <c r="AL849" s="168">
        <f>IF(A29taxstdlife="n/a","n/a",IF(AL$3&gt;(A29taxstdlife+$E849),((Input!$J$171+Input!$J$137)*$J$7)-SUM($J849:AK849),((Input!$J$171+Input!$J$137)*$J$7)/A29taxstdlife))</f>
        <v>0</v>
      </c>
      <c r="AM849" s="168">
        <f>IF(A29taxstdlife="n/a","n/a",IF(AM$3&gt;(A29taxstdlife+$E849),((Input!$J$171+Input!$J$137)*$J$7)-SUM($J849:AL849),((Input!$J$171+Input!$J$137)*$J$7)/A29taxstdlife))</f>
        <v>0</v>
      </c>
      <c r="AN849" s="168">
        <f>IF(A29taxstdlife="n/a","n/a",IF(AN$3&gt;(A29taxstdlife+$E849),((Input!$J$171+Input!$J$137)*$J$7)-SUM($J849:AM849),((Input!$J$171+Input!$J$137)*$J$7)/A29taxstdlife))</f>
        <v>0</v>
      </c>
      <c r="AO849" s="168">
        <f>IF(A29taxstdlife="n/a","n/a",IF(AO$3&gt;(A29taxstdlife+$E849),((Input!$J$171+Input!$J$137)*$J$7)-SUM($J849:AN849),((Input!$J$171+Input!$J$137)*$J$7)/A29taxstdlife))</f>
        <v>0</v>
      </c>
      <c r="AP849" s="168">
        <f>IF(A29taxstdlife="n/a","n/a",IF(AP$3&gt;(A29taxstdlife+$E849),((Input!$J$171+Input!$J$137)*$J$7)-SUM($J849:AO849),((Input!$J$171+Input!$J$137)*$J$7)/A29taxstdlife))</f>
        <v>0</v>
      </c>
      <c r="AQ849" s="168">
        <f>IF(A29taxstdlife="n/a","n/a",IF(AQ$3&gt;(A29taxstdlife+$E849),((Input!$J$171+Input!$J$137)*$J$7)-SUM($J849:AP849),((Input!$J$171+Input!$J$137)*$J$7)/A29taxstdlife))</f>
        <v>0</v>
      </c>
      <c r="AR849" s="168">
        <f>IF(A29taxstdlife="n/a","n/a",IF(AR$3&gt;(A29taxstdlife+$E849),((Input!$J$171+Input!$J$137)*$J$7)-SUM($J849:AQ849),((Input!$J$171+Input!$J$137)*$J$7)/A29taxstdlife))</f>
        <v>0</v>
      </c>
      <c r="AS849" s="168">
        <f>IF(A29taxstdlife="n/a","n/a",IF(AS$3&gt;(A29taxstdlife+$E849),((Input!$J$171+Input!$J$137)*$J$7)-SUM($J849:AR849),((Input!$J$171+Input!$J$137)*$J$7)/A29taxstdlife))</f>
        <v>0</v>
      </c>
      <c r="AT849" s="168">
        <f>IF(A29taxstdlife="n/a","n/a",IF(AT$3&gt;(A29taxstdlife+$E849),((Input!$J$171+Input!$J$137)*$J$7)-SUM($J849:AS849),((Input!$J$171+Input!$J$137)*$J$7)/A29taxstdlife))</f>
        <v>0</v>
      </c>
      <c r="AU849" s="168">
        <f>IF(A29taxstdlife="n/a","n/a",IF(AU$3&gt;(A29taxstdlife+$E849),((Input!$J$171+Input!$J$137)*$J$7)-SUM($J849:AT849),((Input!$J$171+Input!$J$137)*$J$7)/A29taxstdlife))</f>
        <v>0</v>
      </c>
      <c r="AV849" s="168">
        <f>IF(A29taxstdlife="n/a","n/a",IF(AV$3&gt;(A29taxstdlife+$E849),((Input!$J$171+Input!$J$137)*$J$7)-SUM($J849:AU849),((Input!$J$171+Input!$J$137)*$J$7)/A29taxstdlife))</f>
        <v>0</v>
      </c>
      <c r="AW849" s="168">
        <f>IF(A29taxstdlife="n/a","n/a",IF(AW$3&gt;(A29taxstdlife+$E849),((Input!$J$171+Input!$J$137)*$J$7)-SUM($J849:AV849),((Input!$J$171+Input!$J$137)*$J$7)/A29taxstdlife))</f>
        <v>0</v>
      </c>
      <c r="AX849" s="168">
        <f>IF(A29taxstdlife="n/a","n/a",IF(AX$3&gt;(A29taxstdlife+$E849),((Input!$J$171+Input!$J$137)*$J$7)-SUM($J849:AW849),((Input!$J$171+Input!$J$137)*$J$7)/A29taxstdlife))</f>
        <v>0</v>
      </c>
      <c r="AY849" s="168">
        <f>IF(A29taxstdlife="n/a","n/a",IF(AY$3&gt;(A29taxstdlife+$E849),((Input!$J$171+Input!$J$137)*$J$7)-SUM($J849:AX849),((Input!$J$171+Input!$J$137)*$J$7)/A29taxstdlife))</f>
        <v>0</v>
      </c>
      <c r="AZ849" s="168">
        <f>IF(A29taxstdlife="n/a","n/a",IF(AZ$3&gt;(A29taxstdlife+$E849),((Input!$J$171+Input!$J$137)*$J$7)-SUM($J849:AY849),((Input!$J$171+Input!$J$137)*$J$7)/A29taxstdlife))</f>
        <v>0</v>
      </c>
      <c r="BA849" s="168">
        <f>IF(A29taxstdlife="n/a","n/a",IF(BA$3&gt;(A29taxstdlife+$E849),((Input!$J$171+Input!$J$137)*$J$7)-SUM($J849:AZ849),((Input!$J$171+Input!$J$137)*$J$7)/A29taxstdlife))</f>
        <v>0</v>
      </c>
      <c r="BB849" s="168">
        <f>IF(A29taxstdlife="n/a","n/a",IF(BB$3&gt;(A29taxstdlife+$E849),((Input!$J$171+Input!$J$137)*$J$7)-SUM($J849:BA849),((Input!$J$171+Input!$J$137)*$J$7)/A29taxstdlife))</f>
        <v>0</v>
      </c>
      <c r="BC849" s="168">
        <f>IF(A29taxstdlife="n/a","n/a",IF(BC$3&gt;(A29taxstdlife+$E849),((Input!$J$171+Input!$J$137)*$J$7)-SUM($J849:BB849),((Input!$J$171+Input!$J$137)*$J$7)/A29taxstdlife))</f>
        <v>0</v>
      </c>
      <c r="BD849" s="168">
        <f>IF(A29taxstdlife="n/a","n/a",IF(BD$3&gt;(A29taxstdlife+$E849),((Input!$J$171+Input!$J$137)*$J$7)-SUM($J849:BC849),((Input!$J$171+Input!$J$137)*$J$7)/A29taxstdlife))</f>
        <v>0</v>
      </c>
      <c r="BE849" s="168">
        <f>IF(A29taxstdlife="n/a","n/a",IF(BE$3&gt;(A29taxstdlife+$E849),((Input!$J$171+Input!$J$137)*$J$7)-SUM($J849:BD849),((Input!$J$171+Input!$J$137)*$J$7)/A29taxstdlife))</f>
        <v>0</v>
      </c>
      <c r="BF849" s="168">
        <f>IF(A29taxstdlife="n/a","n/a",IF(BF$3&gt;(A29taxstdlife+$E849),((Input!$J$171+Input!$J$137)*$J$7)-SUM($J849:BE849),((Input!$J$171+Input!$J$137)*$J$7)/A29taxstdlife))</f>
        <v>0</v>
      </c>
      <c r="BG849" s="168">
        <f>IF(A29taxstdlife="n/a","n/a",IF(BG$3&gt;(A29taxstdlife+$E849),((Input!$J$171+Input!$J$137)*$J$7)-SUM($J849:BF849),((Input!$J$171+Input!$J$137)*$J$7)/A29taxstdlife))</f>
        <v>0</v>
      </c>
      <c r="BH849" s="168">
        <f>IF(A29taxstdlife="n/a","n/a",IF(BH$3&gt;(A29taxstdlife+$E849),((Input!$J$171+Input!$J$137)*$J$7)-SUM($J849:BG849),((Input!$J$171+Input!$J$137)*$J$7)/A29taxstdlife))</f>
        <v>0</v>
      </c>
      <c r="BI849" s="168">
        <f>IF(A29taxstdlife="n/a","n/a",IF(BI$3&gt;(A29taxstdlife+$E849),((Input!$J$171+Input!$J$137)*$J$7)-SUM($J849:BH849),((Input!$J$171+Input!$J$137)*$J$7)/A29taxstdlife))</f>
        <v>0</v>
      </c>
      <c r="BJ849" s="20"/>
      <c r="BK849" s="20"/>
      <c r="BL849"/>
      <c r="BM849"/>
      <c r="BN849"/>
      <c r="BO849"/>
      <c r="BP849"/>
      <c r="BQ849"/>
      <c r="BR849"/>
      <c r="BS849"/>
      <c r="BT849"/>
      <c r="BU849"/>
      <c r="BV849"/>
      <c r="BW849"/>
      <c r="BX849"/>
      <c r="BY849"/>
      <c r="BZ849"/>
      <c r="CA849"/>
      <c r="CB849"/>
      <c r="CC849"/>
      <c r="CD849"/>
      <c r="CE849"/>
      <c r="CF849"/>
      <c r="CG849"/>
      <c r="CH849"/>
      <c r="CI849"/>
      <c r="CJ849"/>
      <c r="CK849"/>
      <c r="CL849"/>
      <c r="CM849"/>
      <c r="CN849"/>
      <c r="CO849"/>
      <c r="CP849"/>
      <c r="CQ849"/>
      <c r="CR849"/>
      <c r="CS849"/>
      <c r="CT849"/>
      <c r="CU849"/>
      <c r="CV849"/>
      <c r="CW849"/>
      <c r="CX849"/>
      <c r="CY849"/>
      <c r="CZ849"/>
      <c r="DA849"/>
      <c r="DB849"/>
      <c r="DC849"/>
      <c r="DD849"/>
      <c r="DE849"/>
      <c r="DF849"/>
      <c r="DG849"/>
      <c r="DH849"/>
      <c r="DI849"/>
      <c r="DJ849"/>
      <c r="DK849"/>
      <c r="DL849"/>
      <c r="DM849"/>
      <c r="DN849"/>
      <c r="DO849"/>
      <c r="DP849"/>
      <c r="DQ849"/>
      <c r="DR849"/>
      <c r="DS849"/>
      <c r="DT849"/>
      <c r="DU849"/>
      <c r="DV849"/>
      <c r="DW849"/>
      <c r="DX849"/>
      <c r="DY849"/>
      <c r="DZ849"/>
      <c r="EA849"/>
      <c r="EB849"/>
      <c r="EC849"/>
      <c r="ED849"/>
      <c r="EE849"/>
      <c r="EF849"/>
      <c r="EG849"/>
      <c r="EH849"/>
      <c r="EI849"/>
      <c r="EJ849"/>
      <c r="EK849"/>
      <c r="EL849"/>
      <c r="EM849"/>
      <c r="EN849"/>
      <c r="EO849"/>
      <c r="EP849"/>
      <c r="EQ849"/>
      <c r="ER849"/>
      <c r="ES849"/>
      <c r="ET849"/>
      <c r="EU849"/>
      <c r="EV849"/>
      <c r="EW849"/>
      <c r="EX849"/>
      <c r="EY849"/>
      <c r="EZ849"/>
      <c r="FA849"/>
      <c r="FB849"/>
      <c r="FC849"/>
      <c r="FD849"/>
      <c r="FE849"/>
      <c r="FF849"/>
      <c r="FG849"/>
      <c r="FH849"/>
      <c r="FI849"/>
      <c r="FJ849"/>
      <c r="FK849"/>
      <c r="FL849"/>
      <c r="FM849"/>
      <c r="FN849"/>
      <c r="FO849"/>
      <c r="FP849"/>
      <c r="FQ849"/>
      <c r="FR849"/>
      <c r="FS849"/>
      <c r="FT849"/>
      <c r="FU849"/>
      <c r="FV849"/>
      <c r="FW849"/>
      <c r="FX849"/>
      <c r="FY849"/>
      <c r="FZ849"/>
      <c r="GA849"/>
      <c r="GB849"/>
      <c r="GC849"/>
      <c r="GD849"/>
      <c r="GE849"/>
      <c r="GF849"/>
      <c r="GG849"/>
      <c r="GH849"/>
      <c r="GI849"/>
      <c r="GJ849"/>
      <c r="GK849"/>
      <c r="GL849"/>
      <c r="GM849"/>
      <c r="GN849"/>
      <c r="GO849"/>
      <c r="GP849"/>
      <c r="GQ849"/>
      <c r="GR849"/>
      <c r="GS849"/>
      <c r="GT849"/>
      <c r="GU849"/>
      <c r="GV849"/>
      <c r="GW849"/>
      <c r="GX849"/>
      <c r="GY849"/>
      <c r="GZ849"/>
      <c r="HA849"/>
      <c r="HB849"/>
      <c r="HC849"/>
      <c r="HD849"/>
      <c r="HE849"/>
      <c r="HF849"/>
      <c r="HG849"/>
      <c r="HH849"/>
      <c r="HI849"/>
      <c r="HJ849"/>
      <c r="HK849"/>
      <c r="HL849"/>
      <c r="HM849"/>
      <c r="HN849"/>
      <c r="HO849"/>
      <c r="HP849"/>
      <c r="HQ849"/>
      <c r="HR849"/>
      <c r="HS849"/>
      <c r="HT849"/>
      <c r="HU849"/>
      <c r="HV849"/>
      <c r="HW849"/>
      <c r="HX849"/>
      <c r="HY849"/>
      <c r="HZ849"/>
      <c r="IA849"/>
      <c r="IB849"/>
      <c r="IC849"/>
      <c r="ID849"/>
      <c r="IE849"/>
      <c r="IF849"/>
      <c r="IG849"/>
      <c r="IH849"/>
      <c r="II849"/>
      <c r="IJ849"/>
      <c r="IK849"/>
      <c r="IL849"/>
      <c r="IM849"/>
      <c r="IN849"/>
      <c r="IO849"/>
      <c r="IP849"/>
      <c r="IQ849"/>
      <c r="IR849"/>
      <c r="IS849"/>
      <c r="IT849"/>
      <c r="IU849"/>
      <c r="IV849"/>
    </row>
    <row r="850" spans="1:256" s="5" customFormat="1" hidden="1" outlineLevel="2">
      <c r="A850" s="20"/>
      <c r="B850" s="20"/>
      <c r="C850" s="38"/>
      <c r="D850" s="641"/>
      <c r="E850" s="287">
        <v>5</v>
      </c>
      <c r="F850" s="40"/>
      <c r="G850" s="313"/>
      <c r="H850" s="315"/>
      <c r="I850" s="315"/>
      <c r="J850" s="315"/>
      <c r="K850" s="314"/>
      <c r="L850" s="168">
        <f>IF(A29taxstdlife="n/a","n/a",IF(L$3&gt;(A29taxstdlife+$E850),((Input!$K$171+Input!$K$137)*$K$7)-SUM($K850:K850),((Input!$K$171+Input!$K$137)*$K$7)/A29taxstdlife))</f>
        <v>0</v>
      </c>
      <c r="M850" s="168">
        <f>IF(A29taxstdlife="n/a","n/a",IF(M$3&gt;(A29taxstdlife+$E850),((Input!$K$171+Input!$K$137)*$K$7)-SUM($K850:L850),((Input!$K$171+Input!$K$137)*$K$7)/A29taxstdlife))</f>
        <v>0</v>
      </c>
      <c r="N850" s="168">
        <f>IF(A29taxstdlife="n/a","n/a",IF(N$3&gt;(A29taxstdlife+$E850),((Input!$K$171+Input!$K$137)*$K$7)-SUM($K850:M850),((Input!$K$171+Input!$K$137)*$K$7)/A29taxstdlife))</f>
        <v>0</v>
      </c>
      <c r="O850" s="168">
        <f>IF(A29taxstdlife="n/a","n/a",IF(O$3&gt;(A29taxstdlife+$E850),((Input!$K$171+Input!$K$137)*$K$7)-SUM($K850:N850),((Input!$K$171+Input!$K$137)*$K$7)/A29taxstdlife))</f>
        <v>0</v>
      </c>
      <c r="P850" s="168">
        <f>IF(A29taxstdlife="n/a","n/a",IF(P$3&gt;(A29taxstdlife+$E850),((Input!$K$171+Input!$K$137)*$K$7)-SUM($K850:O850),((Input!$K$171+Input!$K$137)*$K$7)/A29taxstdlife))</f>
        <v>0</v>
      </c>
      <c r="Q850" s="168">
        <f>IF(A29taxstdlife="n/a","n/a",IF(Q$3&gt;(A29taxstdlife+$E850),((Input!$K$171+Input!$K$137)*$K$7)-SUM($K850:P850),((Input!$K$171+Input!$K$137)*$K$7)/A29taxstdlife))</f>
        <v>0</v>
      </c>
      <c r="R850" s="168">
        <f>IF(A29taxstdlife="n/a","n/a",IF(R$3&gt;(A29taxstdlife+$E850),((Input!$K$171+Input!$K$137)*$K$7)-SUM($K850:Q850),((Input!$K$171+Input!$K$137)*$K$7)/A29taxstdlife))</f>
        <v>0</v>
      </c>
      <c r="S850" s="168">
        <f>IF(A29taxstdlife="n/a","n/a",IF(S$3&gt;(A29taxstdlife+$E850),((Input!$K$171+Input!$K$137)*$K$7)-SUM($K850:R850),((Input!$K$171+Input!$K$137)*$K$7)/A29taxstdlife))</f>
        <v>0</v>
      </c>
      <c r="T850" s="168">
        <f>IF(A29taxstdlife="n/a","n/a",IF(T$3&gt;(A29taxstdlife+$E850),((Input!$K$171+Input!$K$137)*$K$7)-SUM($K850:S850),((Input!$K$171+Input!$K$137)*$K$7)/A29taxstdlife))</f>
        <v>0</v>
      </c>
      <c r="U850" s="168">
        <f>IF(A29taxstdlife="n/a","n/a",IF(U$3&gt;(A29taxstdlife+$E850),((Input!$K$171+Input!$K$137)*$K$7)-SUM($K850:T850),((Input!$K$171+Input!$K$137)*$K$7)/A29taxstdlife))</f>
        <v>0</v>
      </c>
      <c r="V850" s="168">
        <f>IF(A29taxstdlife="n/a","n/a",IF(V$3&gt;(A29taxstdlife+$E850),((Input!$K$171+Input!$K$137)*$K$7)-SUM($K850:U850),((Input!$K$171+Input!$K$137)*$K$7)/A29taxstdlife))</f>
        <v>0</v>
      </c>
      <c r="W850" s="168">
        <f>IF(A29taxstdlife="n/a","n/a",IF(W$3&gt;(A29taxstdlife+$E850),((Input!$K$171+Input!$K$137)*$K$7)-SUM($K850:V850),((Input!$K$171+Input!$K$137)*$K$7)/A29taxstdlife))</f>
        <v>0</v>
      </c>
      <c r="X850" s="168">
        <f>IF(A29taxstdlife="n/a","n/a",IF(X$3&gt;(A29taxstdlife+$E850),((Input!$K$171+Input!$K$137)*$K$7)-SUM($K850:W850),((Input!$K$171+Input!$K$137)*$K$7)/A29taxstdlife))</f>
        <v>0</v>
      </c>
      <c r="Y850" s="168">
        <f>IF(A29taxstdlife="n/a","n/a",IF(Y$3&gt;(A29taxstdlife+$E850),((Input!$K$171+Input!$K$137)*$K$7)-SUM($K850:X850),((Input!$K$171+Input!$K$137)*$K$7)/A29taxstdlife))</f>
        <v>0</v>
      </c>
      <c r="Z850" s="168">
        <f>IF(A29taxstdlife="n/a","n/a",IF(Z$3&gt;(A29taxstdlife+$E850),((Input!$K$171+Input!$K$137)*$K$7)-SUM($K850:Y850),((Input!$K$171+Input!$K$137)*$K$7)/A29taxstdlife))</f>
        <v>0</v>
      </c>
      <c r="AA850" s="168">
        <f>IF(A29taxstdlife="n/a","n/a",IF(AA$3&gt;(A29taxstdlife+$E850),((Input!$K$171+Input!$K$137)*$K$7)-SUM($K850:Z850),((Input!$K$171+Input!$K$137)*$K$7)/A29taxstdlife))</f>
        <v>0</v>
      </c>
      <c r="AB850" s="168">
        <f>IF(A29taxstdlife="n/a","n/a",IF(AB$3&gt;(A29taxstdlife+$E850),((Input!$K$171+Input!$K$137)*$K$7)-SUM($K850:AA850),((Input!$K$171+Input!$K$137)*$K$7)/A29taxstdlife))</f>
        <v>0</v>
      </c>
      <c r="AC850" s="168">
        <f>IF(A29taxstdlife="n/a","n/a",IF(AC$3&gt;(A29taxstdlife+$E850),((Input!$K$171+Input!$K$137)*$K$7)-SUM($K850:AB850),((Input!$K$171+Input!$K$137)*$K$7)/A29taxstdlife))</f>
        <v>0</v>
      </c>
      <c r="AD850" s="168">
        <f>IF(A29taxstdlife="n/a","n/a",IF(AD$3&gt;(A29taxstdlife+$E850),((Input!$K$171+Input!$K$137)*$K$7)-SUM($K850:AC850),((Input!$K$171+Input!$K$137)*$K$7)/A29taxstdlife))</f>
        <v>0</v>
      </c>
      <c r="AE850" s="168">
        <f>IF(A29taxstdlife="n/a","n/a",IF(AE$3&gt;(A29taxstdlife+$E850),((Input!$K$171+Input!$K$137)*$K$7)-SUM($K850:AD850),((Input!$K$171+Input!$K$137)*$K$7)/A29taxstdlife))</f>
        <v>0</v>
      </c>
      <c r="AF850" s="168">
        <f>IF(A29taxstdlife="n/a","n/a",IF(AF$3&gt;(A29taxstdlife+$E850),((Input!$K$171+Input!$K$137)*$K$7)-SUM($K850:AE850),((Input!$K$171+Input!$K$137)*$K$7)/A29taxstdlife))</f>
        <v>0</v>
      </c>
      <c r="AG850" s="168">
        <f>IF(A29taxstdlife="n/a","n/a",IF(AG$3&gt;(A29taxstdlife+$E850),((Input!$K$171+Input!$K$137)*$K$7)-SUM($K850:AF850),((Input!$K$171+Input!$K$137)*$K$7)/A29taxstdlife))</f>
        <v>0</v>
      </c>
      <c r="AH850" s="168">
        <f>IF(A29taxstdlife="n/a","n/a",IF(AH$3&gt;(A29taxstdlife+$E850),((Input!$K$171+Input!$K$137)*$K$7)-SUM($K850:AG850),((Input!$K$171+Input!$K$137)*$K$7)/A29taxstdlife))</f>
        <v>0</v>
      </c>
      <c r="AI850" s="168">
        <f>IF(A29taxstdlife="n/a","n/a",IF(AI$3&gt;(A29taxstdlife+$E850),((Input!$K$171+Input!$K$137)*$K$7)-SUM($K850:AH850),((Input!$K$171+Input!$K$137)*$K$7)/A29taxstdlife))</f>
        <v>0</v>
      </c>
      <c r="AJ850" s="168">
        <f>IF(A29taxstdlife="n/a","n/a",IF(AJ$3&gt;(A29taxstdlife+$E850),((Input!$K$171+Input!$K$137)*$K$7)-SUM($K850:AI850),((Input!$K$171+Input!$K$137)*$K$7)/A29taxstdlife))</f>
        <v>0</v>
      </c>
      <c r="AK850" s="168">
        <f>IF(A29taxstdlife="n/a","n/a",IF(AK$3&gt;(A29taxstdlife+$E850),((Input!$K$171+Input!$K$137)*$K$7)-SUM($K850:AJ850),((Input!$K$171+Input!$K$137)*$K$7)/A29taxstdlife))</f>
        <v>0</v>
      </c>
      <c r="AL850" s="168">
        <f>IF(A29taxstdlife="n/a","n/a",IF(AL$3&gt;(A29taxstdlife+$E850),((Input!$K$171+Input!$K$137)*$K$7)-SUM($K850:AK850),((Input!$K$171+Input!$K$137)*$K$7)/A29taxstdlife))</f>
        <v>0</v>
      </c>
      <c r="AM850" s="168">
        <f>IF(A29taxstdlife="n/a","n/a",IF(AM$3&gt;(A29taxstdlife+$E850),((Input!$K$171+Input!$K$137)*$K$7)-SUM($K850:AL850),((Input!$K$171+Input!$K$137)*$K$7)/A29taxstdlife))</f>
        <v>0</v>
      </c>
      <c r="AN850" s="168">
        <f>IF(A29taxstdlife="n/a","n/a",IF(AN$3&gt;(A29taxstdlife+$E850),((Input!$K$171+Input!$K$137)*$K$7)-SUM($K850:AM850),((Input!$K$171+Input!$K$137)*$K$7)/A29taxstdlife))</f>
        <v>0</v>
      </c>
      <c r="AO850" s="168">
        <f>IF(A29taxstdlife="n/a","n/a",IF(AO$3&gt;(A29taxstdlife+$E850),((Input!$K$171+Input!$K$137)*$K$7)-SUM($K850:AN850),((Input!$K$171+Input!$K$137)*$K$7)/A29taxstdlife))</f>
        <v>0</v>
      </c>
      <c r="AP850" s="168">
        <f>IF(A29taxstdlife="n/a","n/a",IF(AP$3&gt;(A29taxstdlife+$E850),((Input!$K$171+Input!$K$137)*$K$7)-SUM($K850:AO850),((Input!$K$171+Input!$K$137)*$K$7)/A29taxstdlife))</f>
        <v>0</v>
      </c>
      <c r="AQ850" s="168">
        <f>IF(A29taxstdlife="n/a","n/a",IF(AQ$3&gt;(A29taxstdlife+$E850),((Input!$K$171+Input!$K$137)*$K$7)-SUM($K850:AP850),((Input!$K$171+Input!$K$137)*$K$7)/A29taxstdlife))</f>
        <v>0</v>
      </c>
      <c r="AR850" s="168">
        <f>IF(A29taxstdlife="n/a","n/a",IF(AR$3&gt;(A29taxstdlife+$E850),((Input!$K$171+Input!$K$137)*$K$7)-SUM($K850:AQ850),((Input!$K$171+Input!$K$137)*$K$7)/A29taxstdlife))</f>
        <v>0</v>
      </c>
      <c r="AS850" s="168">
        <f>IF(A29taxstdlife="n/a","n/a",IF(AS$3&gt;(A29taxstdlife+$E850),((Input!$K$171+Input!$K$137)*$K$7)-SUM($K850:AR850),((Input!$K$171+Input!$K$137)*$K$7)/A29taxstdlife))</f>
        <v>0</v>
      </c>
      <c r="AT850" s="168">
        <f>IF(A29taxstdlife="n/a","n/a",IF(AT$3&gt;(A29taxstdlife+$E850),((Input!$K$171+Input!$K$137)*$K$7)-SUM($K850:AS850),((Input!$K$171+Input!$K$137)*$K$7)/A29taxstdlife))</f>
        <v>0</v>
      </c>
      <c r="AU850" s="168">
        <f>IF(A29taxstdlife="n/a","n/a",IF(AU$3&gt;(A29taxstdlife+$E850),((Input!$K$171+Input!$K$137)*$K$7)-SUM($K850:AT850),((Input!$K$171+Input!$K$137)*$K$7)/A29taxstdlife))</f>
        <v>0</v>
      </c>
      <c r="AV850" s="168">
        <f>IF(A29taxstdlife="n/a","n/a",IF(AV$3&gt;(A29taxstdlife+$E850),((Input!$K$171+Input!$K$137)*$K$7)-SUM($K850:AU850),((Input!$K$171+Input!$K$137)*$K$7)/A29taxstdlife))</f>
        <v>0</v>
      </c>
      <c r="AW850" s="168">
        <f>IF(A29taxstdlife="n/a","n/a",IF(AW$3&gt;(A29taxstdlife+$E850),((Input!$K$171+Input!$K$137)*$K$7)-SUM($K850:AV850),((Input!$K$171+Input!$K$137)*$K$7)/A29taxstdlife))</f>
        <v>0</v>
      </c>
      <c r="AX850" s="168">
        <f>IF(A29taxstdlife="n/a","n/a",IF(AX$3&gt;(A29taxstdlife+$E850),((Input!$K$171+Input!$K$137)*$K$7)-SUM($K850:AW850),((Input!$K$171+Input!$K$137)*$K$7)/A29taxstdlife))</f>
        <v>0</v>
      </c>
      <c r="AY850" s="168">
        <f>IF(A29taxstdlife="n/a","n/a",IF(AY$3&gt;(A29taxstdlife+$E850),((Input!$K$171+Input!$K$137)*$K$7)-SUM($K850:AX850),((Input!$K$171+Input!$K$137)*$K$7)/A29taxstdlife))</f>
        <v>0</v>
      </c>
      <c r="AZ850" s="168">
        <f>IF(A29taxstdlife="n/a","n/a",IF(AZ$3&gt;(A29taxstdlife+$E850),((Input!$K$171+Input!$K$137)*$K$7)-SUM($K850:AY850),((Input!$K$171+Input!$K$137)*$K$7)/A29taxstdlife))</f>
        <v>0</v>
      </c>
      <c r="BA850" s="168">
        <f>IF(A29taxstdlife="n/a","n/a",IF(BA$3&gt;(A29taxstdlife+$E850),((Input!$K$171+Input!$K$137)*$K$7)-SUM($K850:AZ850),((Input!$K$171+Input!$K$137)*$K$7)/A29taxstdlife))</f>
        <v>0</v>
      </c>
      <c r="BB850" s="168">
        <f>IF(A29taxstdlife="n/a","n/a",IF(BB$3&gt;(A29taxstdlife+$E850),((Input!$K$171+Input!$K$137)*$K$7)-SUM($K850:BA850),((Input!$K$171+Input!$K$137)*$K$7)/A29taxstdlife))</f>
        <v>0</v>
      </c>
      <c r="BC850" s="168">
        <f>IF(A29taxstdlife="n/a","n/a",IF(BC$3&gt;(A29taxstdlife+$E850),((Input!$K$171+Input!$K$137)*$K$7)-SUM($K850:BB850),((Input!$K$171+Input!$K$137)*$K$7)/A29taxstdlife))</f>
        <v>0</v>
      </c>
      <c r="BD850" s="168">
        <f>IF(A29taxstdlife="n/a","n/a",IF(BD$3&gt;(A29taxstdlife+$E850),((Input!$K$171+Input!$K$137)*$K$7)-SUM($K850:BC850),((Input!$K$171+Input!$K$137)*$K$7)/A29taxstdlife))</f>
        <v>0</v>
      </c>
      <c r="BE850" s="168">
        <f>IF(A29taxstdlife="n/a","n/a",IF(BE$3&gt;(A29taxstdlife+$E850),((Input!$K$171+Input!$K$137)*$K$7)-SUM($K850:BD850),((Input!$K$171+Input!$K$137)*$K$7)/A29taxstdlife))</f>
        <v>0</v>
      </c>
      <c r="BF850" s="168">
        <f>IF(A29taxstdlife="n/a","n/a",IF(BF$3&gt;(A29taxstdlife+$E850),((Input!$K$171+Input!$K$137)*$K$7)-SUM($K850:BE850),((Input!$K$171+Input!$K$137)*$K$7)/A29taxstdlife))</f>
        <v>0</v>
      </c>
      <c r="BG850" s="168">
        <f>IF(A29taxstdlife="n/a","n/a",IF(BG$3&gt;(A29taxstdlife+$E850),((Input!$K$171+Input!$K$137)*$K$7)-SUM($K850:BF850),((Input!$K$171+Input!$K$137)*$K$7)/A29taxstdlife))</f>
        <v>0</v>
      </c>
      <c r="BH850" s="168">
        <f>IF(A29taxstdlife="n/a","n/a",IF(BH$3&gt;(A29taxstdlife+$E850),((Input!$K$171+Input!$K$137)*$K$7)-SUM($K850:BG850),((Input!$K$171+Input!$K$137)*$K$7)/A29taxstdlife))</f>
        <v>0</v>
      </c>
      <c r="BI850" s="168">
        <f>IF(A29taxstdlife="n/a","n/a",IF(BI$3&gt;(A29taxstdlife+$E850),((Input!$K$171+Input!$K$137)*$K$7)-SUM($K850:BH850),((Input!$K$171+Input!$K$137)*$K$7)/A29taxstdlife))</f>
        <v>0</v>
      </c>
      <c r="BJ850" s="20"/>
      <c r="BK850" s="20"/>
      <c r="BL850"/>
      <c r="BM850"/>
      <c r="BN850"/>
      <c r="BO850"/>
      <c r="BP850"/>
      <c r="BQ850"/>
      <c r="BR850"/>
      <c r="BS850"/>
      <c r="BT850"/>
      <c r="BU850"/>
      <c r="BV850"/>
      <c r="BW850"/>
      <c r="BX850"/>
      <c r="BY850"/>
      <c r="BZ850"/>
      <c r="CA850"/>
      <c r="CB850"/>
      <c r="CC850"/>
      <c r="CD850"/>
      <c r="CE850"/>
      <c r="CF850"/>
      <c r="CG850"/>
      <c r="CH850"/>
      <c r="CI850"/>
      <c r="CJ850"/>
      <c r="CK850"/>
      <c r="CL850"/>
      <c r="CM850"/>
      <c r="CN850"/>
      <c r="CO850"/>
      <c r="CP850"/>
      <c r="CQ850"/>
      <c r="CR850"/>
      <c r="CS850"/>
      <c r="CT850"/>
      <c r="CU850"/>
      <c r="CV850"/>
      <c r="CW850"/>
      <c r="CX850"/>
      <c r="CY850"/>
      <c r="CZ850"/>
      <c r="DA850"/>
      <c r="DB850"/>
      <c r="DC850"/>
      <c r="DD850"/>
      <c r="DE850"/>
      <c r="DF850"/>
      <c r="DG850"/>
      <c r="DH850"/>
      <c r="DI850"/>
      <c r="DJ850"/>
      <c r="DK850"/>
      <c r="DL850"/>
      <c r="DM850"/>
      <c r="DN850"/>
      <c r="DO850"/>
      <c r="DP850"/>
      <c r="DQ850"/>
      <c r="DR850"/>
      <c r="DS850"/>
      <c r="DT850"/>
      <c r="DU850"/>
      <c r="DV850"/>
      <c r="DW850"/>
      <c r="DX850"/>
      <c r="DY850"/>
      <c r="DZ850"/>
      <c r="EA850"/>
      <c r="EB850"/>
      <c r="EC850"/>
      <c r="ED850"/>
      <c r="EE850"/>
      <c r="EF850"/>
      <c r="EG850"/>
      <c r="EH850"/>
      <c r="EI850"/>
      <c r="EJ850"/>
      <c r="EK850"/>
      <c r="EL850"/>
      <c r="EM850"/>
      <c r="EN850"/>
      <c r="EO850"/>
      <c r="EP850"/>
      <c r="EQ850"/>
      <c r="ER850"/>
      <c r="ES850"/>
      <c r="ET850"/>
      <c r="EU850"/>
      <c r="EV850"/>
      <c r="EW850"/>
      <c r="EX850"/>
      <c r="EY850"/>
      <c r="EZ850"/>
      <c r="FA850"/>
      <c r="FB850"/>
      <c r="FC850"/>
      <c r="FD850"/>
      <c r="FE850"/>
      <c r="FF850"/>
      <c r="FG850"/>
      <c r="FH850"/>
      <c r="FI850"/>
      <c r="FJ850"/>
      <c r="FK850"/>
      <c r="FL850"/>
      <c r="FM850"/>
      <c r="FN850"/>
      <c r="FO850"/>
      <c r="FP850"/>
      <c r="FQ850"/>
      <c r="FR850"/>
      <c r="FS850"/>
      <c r="FT850"/>
      <c r="FU850"/>
      <c r="FV850"/>
      <c r="FW850"/>
      <c r="FX850"/>
      <c r="FY850"/>
      <c r="FZ850"/>
      <c r="GA850"/>
      <c r="GB850"/>
      <c r="GC850"/>
      <c r="GD850"/>
      <c r="GE850"/>
      <c r="GF850"/>
      <c r="GG850"/>
      <c r="GH850"/>
      <c r="GI850"/>
      <c r="GJ850"/>
      <c r="GK850"/>
      <c r="GL850"/>
      <c r="GM850"/>
      <c r="GN850"/>
      <c r="GO850"/>
      <c r="GP850"/>
      <c r="GQ850"/>
      <c r="GR850"/>
      <c r="GS850"/>
      <c r="GT850"/>
      <c r="GU850"/>
      <c r="GV850"/>
      <c r="GW850"/>
      <c r="GX850"/>
      <c r="GY850"/>
      <c r="GZ850"/>
      <c r="HA850"/>
      <c r="HB850"/>
      <c r="HC850"/>
      <c r="HD850"/>
      <c r="HE850"/>
      <c r="HF850"/>
      <c r="HG850"/>
      <c r="HH850"/>
      <c r="HI850"/>
      <c r="HJ850"/>
      <c r="HK850"/>
      <c r="HL850"/>
      <c r="HM850"/>
      <c r="HN850"/>
      <c r="HO850"/>
      <c r="HP850"/>
      <c r="HQ850"/>
      <c r="HR850"/>
      <c r="HS850"/>
      <c r="HT850"/>
      <c r="HU850"/>
      <c r="HV850"/>
      <c r="HW850"/>
      <c r="HX850"/>
      <c r="HY850"/>
      <c r="HZ850"/>
      <c r="IA850"/>
      <c r="IB850"/>
      <c r="IC850"/>
      <c r="ID850"/>
      <c r="IE850"/>
      <c r="IF850"/>
      <c r="IG850"/>
      <c r="IH850"/>
      <c r="II850"/>
      <c r="IJ850"/>
      <c r="IK850"/>
      <c r="IL850"/>
      <c r="IM850"/>
      <c r="IN850"/>
      <c r="IO850"/>
      <c r="IP850"/>
      <c r="IQ850"/>
      <c r="IR850"/>
      <c r="IS850"/>
      <c r="IT850"/>
      <c r="IU850"/>
      <c r="IV850"/>
    </row>
    <row r="851" spans="1:256" s="5" customFormat="1" hidden="1" outlineLevel="2">
      <c r="A851" s="20"/>
      <c r="B851" s="20"/>
      <c r="C851" s="38"/>
      <c r="D851" s="641"/>
      <c r="E851" s="287">
        <v>6</v>
      </c>
      <c r="F851" s="40"/>
      <c r="G851" s="313"/>
      <c r="H851" s="315"/>
      <c r="I851" s="315"/>
      <c r="J851" s="315"/>
      <c r="K851" s="315"/>
      <c r="L851" s="314"/>
      <c r="M851" s="168">
        <f>IF(A29taxstdlife="n/a","n/a",IF(M$3&gt;(A29taxstdlife+$E851),((Input!$L$171+Input!$L$137)*$L$7)-SUM($L851:L851),((Input!$L$171+Input!$L$137)*$L$7)/A29taxstdlife))</f>
        <v>0</v>
      </c>
      <c r="N851" s="168">
        <f>IF(A29taxstdlife="n/a","n/a",IF(N$3&gt;(A29taxstdlife+$E851),((Input!$L$171+Input!$L$137)*$L$7)-SUM($L851:M851),((Input!$L$171+Input!$L$137)*$L$7)/A29taxstdlife))</f>
        <v>0</v>
      </c>
      <c r="O851" s="168">
        <f>IF(A29taxstdlife="n/a","n/a",IF(O$3&gt;(A29taxstdlife+$E851),((Input!$L$171+Input!$L$137)*$L$7)-SUM($L851:N851),((Input!$L$171+Input!$L$137)*$L$7)/A29taxstdlife))</f>
        <v>0</v>
      </c>
      <c r="P851" s="168">
        <f>IF(A29taxstdlife="n/a","n/a",IF(P$3&gt;(A29taxstdlife+$E851),((Input!$L$171+Input!$L$137)*$L$7)-SUM($L851:O851),((Input!$L$171+Input!$L$137)*$L$7)/A29taxstdlife))</f>
        <v>0</v>
      </c>
      <c r="Q851" s="168">
        <f>IF(A29taxstdlife="n/a","n/a",IF(Q$3&gt;(A29taxstdlife+$E851),((Input!$L$171+Input!$L$137)*$L$7)-SUM($L851:P851),((Input!$L$171+Input!$L$137)*$L$7)/A29taxstdlife))</f>
        <v>0</v>
      </c>
      <c r="R851" s="168">
        <f>IF(A29taxstdlife="n/a","n/a",IF(R$3&gt;(A29taxstdlife+$E851),((Input!$L$171+Input!$L$137)*$L$7)-SUM($L851:Q851),((Input!$L$171+Input!$L$137)*$L$7)/A29taxstdlife))</f>
        <v>0</v>
      </c>
      <c r="S851" s="168">
        <f>IF(A29taxstdlife="n/a","n/a",IF(S$3&gt;(A29taxstdlife+$E851),((Input!$L$171+Input!$L$137)*$L$7)-SUM($L851:R851),((Input!$L$171+Input!$L$137)*$L$7)/A29taxstdlife))</f>
        <v>0</v>
      </c>
      <c r="T851" s="168">
        <f>IF(A29taxstdlife="n/a","n/a",IF(T$3&gt;(A29taxstdlife+$E851),((Input!$L$171+Input!$L$137)*$L$7)-SUM($L851:S851),((Input!$L$171+Input!$L$137)*$L$7)/A29taxstdlife))</f>
        <v>0</v>
      </c>
      <c r="U851" s="168">
        <f>IF(A29taxstdlife="n/a","n/a",IF(U$3&gt;(A29taxstdlife+$E851),((Input!$L$171+Input!$L$137)*$L$7)-SUM($L851:T851),((Input!$L$171+Input!$L$137)*$L$7)/A29taxstdlife))</f>
        <v>0</v>
      </c>
      <c r="V851" s="168">
        <f>IF(A29taxstdlife="n/a","n/a",IF(V$3&gt;(A29taxstdlife+$E851),((Input!$L$171+Input!$L$137)*$L$7)-SUM($L851:U851),((Input!$L$171+Input!$L$137)*$L$7)/A29taxstdlife))</f>
        <v>0</v>
      </c>
      <c r="W851" s="168">
        <f>IF(A29taxstdlife="n/a","n/a",IF(W$3&gt;(A29taxstdlife+$E851),((Input!$L$171+Input!$L$137)*$L$7)-SUM($L851:V851),((Input!$L$171+Input!$L$137)*$L$7)/A29taxstdlife))</f>
        <v>0</v>
      </c>
      <c r="X851" s="168">
        <f>IF(A29taxstdlife="n/a","n/a",IF(X$3&gt;(A29taxstdlife+$E851),((Input!$L$171+Input!$L$137)*$L$7)-SUM($L851:W851),((Input!$L$171+Input!$L$137)*$L$7)/A29taxstdlife))</f>
        <v>0</v>
      </c>
      <c r="Y851" s="168">
        <f>IF(A29taxstdlife="n/a","n/a",IF(Y$3&gt;(A29taxstdlife+$E851),((Input!$L$171+Input!$L$137)*$L$7)-SUM($L851:X851),((Input!$L$171+Input!$L$137)*$L$7)/A29taxstdlife))</f>
        <v>0</v>
      </c>
      <c r="Z851" s="168">
        <f>IF(A29taxstdlife="n/a","n/a",IF(Z$3&gt;(A29taxstdlife+$E851),((Input!$L$171+Input!$L$137)*$L$7)-SUM($L851:Y851),((Input!$L$171+Input!$L$137)*$L$7)/A29taxstdlife))</f>
        <v>0</v>
      </c>
      <c r="AA851" s="168">
        <f>IF(A29taxstdlife="n/a","n/a",IF(AA$3&gt;(A29taxstdlife+$E851),((Input!$L$171+Input!$L$137)*$L$7)-SUM($L851:Z851),((Input!$L$171+Input!$L$137)*$L$7)/A29taxstdlife))</f>
        <v>0</v>
      </c>
      <c r="AB851" s="168">
        <f>IF(A29taxstdlife="n/a","n/a",IF(AB$3&gt;(A29taxstdlife+$E851),((Input!$L$171+Input!$L$137)*$L$7)-SUM($L851:AA851),((Input!$L$171+Input!$L$137)*$L$7)/A29taxstdlife))</f>
        <v>0</v>
      </c>
      <c r="AC851" s="168">
        <f>IF(A29taxstdlife="n/a","n/a",IF(AC$3&gt;(A29taxstdlife+$E851),((Input!$L$171+Input!$L$137)*$L$7)-SUM($L851:AB851),((Input!$L$171+Input!$L$137)*$L$7)/A29taxstdlife))</f>
        <v>0</v>
      </c>
      <c r="AD851" s="168">
        <f>IF(A29taxstdlife="n/a","n/a",IF(AD$3&gt;(A29taxstdlife+$E851),((Input!$L$171+Input!$L$137)*$L$7)-SUM($L851:AC851),((Input!$L$171+Input!$L$137)*$L$7)/A29taxstdlife))</f>
        <v>0</v>
      </c>
      <c r="AE851" s="168">
        <f>IF(A29taxstdlife="n/a","n/a",IF(AE$3&gt;(A29taxstdlife+$E851),((Input!$L$171+Input!$L$137)*$L$7)-SUM($L851:AD851),((Input!$L$171+Input!$L$137)*$L$7)/A29taxstdlife))</f>
        <v>0</v>
      </c>
      <c r="AF851" s="168">
        <f>IF(A29taxstdlife="n/a","n/a",IF(AF$3&gt;(A29taxstdlife+$E851),((Input!$L$171+Input!$L$137)*$L$7)-SUM($L851:AE851),((Input!$L$171+Input!$L$137)*$L$7)/A29taxstdlife))</f>
        <v>0</v>
      </c>
      <c r="AG851" s="168">
        <f>IF(A29taxstdlife="n/a","n/a",IF(AG$3&gt;(A29taxstdlife+$E851),((Input!$L$171+Input!$L$137)*$L$7)-SUM($L851:AF851),((Input!$L$171+Input!$L$137)*$L$7)/A29taxstdlife))</f>
        <v>0</v>
      </c>
      <c r="AH851" s="168">
        <f>IF(A29taxstdlife="n/a","n/a",IF(AH$3&gt;(A29taxstdlife+$E851),((Input!$L$171+Input!$L$137)*$L$7)-SUM($L851:AG851),((Input!$L$171+Input!$L$137)*$L$7)/A29taxstdlife))</f>
        <v>0</v>
      </c>
      <c r="AI851" s="168">
        <f>IF(A29taxstdlife="n/a","n/a",IF(AI$3&gt;(A29taxstdlife+$E851),((Input!$L$171+Input!$L$137)*$L$7)-SUM($L851:AH851),((Input!$L$171+Input!$L$137)*$L$7)/A29taxstdlife))</f>
        <v>0</v>
      </c>
      <c r="AJ851" s="168">
        <f>IF(A29taxstdlife="n/a","n/a",IF(AJ$3&gt;(A29taxstdlife+$E851),((Input!$L$171+Input!$L$137)*$L$7)-SUM($L851:AI851),((Input!$L$171+Input!$L$137)*$L$7)/A29taxstdlife))</f>
        <v>0</v>
      </c>
      <c r="AK851" s="168">
        <f>IF(A29taxstdlife="n/a","n/a",IF(AK$3&gt;(A29taxstdlife+$E851),((Input!$L$171+Input!$L$137)*$L$7)-SUM($L851:AJ851),((Input!$L$171+Input!$L$137)*$L$7)/A29taxstdlife))</f>
        <v>0</v>
      </c>
      <c r="AL851" s="168">
        <f>IF(A29taxstdlife="n/a","n/a",IF(AL$3&gt;(A29taxstdlife+$E851),((Input!$L$171+Input!$L$137)*$L$7)-SUM($L851:AK851),((Input!$L$171+Input!$L$137)*$L$7)/A29taxstdlife))</f>
        <v>0</v>
      </c>
      <c r="AM851" s="168">
        <f>IF(A29taxstdlife="n/a","n/a",IF(AM$3&gt;(A29taxstdlife+$E851),((Input!$L$171+Input!$L$137)*$L$7)-SUM($L851:AL851),((Input!$L$171+Input!$L$137)*$L$7)/A29taxstdlife))</f>
        <v>0</v>
      </c>
      <c r="AN851" s="168">
        <f>IF(A29taxstdlife="n/a","n/a",IF(AN$3&gt;(A29taxstdlife+$E851),((Input!$L$171+Input!$L$137)*$L$7)-SUM($L851:AM851),((Input!$L$171+Input!$L$137)*$L$7)/A29taxstdlife))</f>
        <v>0</v>
      </c>
      <c r="AO851" s="168">
        <f>IF(A29taxstdlife="n/a","n/a",IF(AO$3&gt;(A29taxstdlife+$E851),((Input!$L$171+Input!$L$137)*$L$7)-SUM($L851:AN851),((Input!$L$171+Input!$L$137)*$L$7)/A29taxstdlife))</f>
        <v>0</v>
      </c>
      <c r="AP851" s="168">
        <f>IF(A29taxstdlife="n/a","n/a",IF(AP$3&gt;(A29taxstdlife+$E851),((Input!$L$171+Input!$L$137)*$L$7)-SUM($L851:AO851),((Input!$L$171+Input!$L$137)*$L$7)/A29taxstdlife))</f>
        <v>0</v>
      </c>
      <c r="AQ851" s="168">
        <f>IF(A29taxstdlife="n/a","n/a",IF(AQ$3&gt;(A29taxstdlife+$E851),((Input!$L$171+Input!$L$137)*$L$7)-SUM($L851:AP851),((Input!$L$171+Input!$L$137)*$L$7)/A29taxstdlife))</f>
        <v>0</v>
      </c>
      <c r="AR851" s="168">
        <f>IF(A29taxstdlife="n/a","n/a",IF(AR$3&gt;(A29taxstdlife+$E851),((Input!$L$171+Input!$L$137)*$L$7)-SUM($L851:AQ851),((Input!$L$171+Input!$L$137)*$L$7)/A29taxstdlife))</f>
        <v>0</v>
      </c>
      <c r="AS851" s="168">
        <f>IF(A29taxstdlife="n/a","n/a",IF(AS$3&gt;(A29taxstdlife+$E851),((Input!$L$171+Input!$L$137)*$L$7)-SUM($L851:AR851),((Input!$L$171+Input!$L$137)*$L$7)/A29taxstdlife))</f>
        <v>0</v>
      </c>
      <c r="AT851" s="168">
        <f>IF(A29taxstdlife="n/a","n/a",IF(AT$3&gt;(A29taxstdlife+$E851),((Input!$L$171+Input!$L$137)*$L$7)-SUM($L851:AS851),((Input!$L$171+Input!$L$137)*$L$7)/A29taxstdlife))</f>
        <v>0</v>
      </c>
      <c r="AU851" s="168">
        <f>IF(A29taxstdlife="n/a","n/a",IF(AU$3&gt;(A29taxstdlife+$E851),((Input!$L$171+Input!$L$137)*$L$7)-SUM($L851:AT851),((Input!$L$171+Input!$L$137)*$L$7)/A29taxstdlife))</f>
        <v>0</v>
      </c>
      <c r="AV851" s="168">
        <f>IF(A29taxstdlife="n/a","n/a",IF(AV$3&gt;(A29taxstdlife+$E851),((Input!$L$171+Input!$L$137)*$L$7)-SUM($L851:AU851),((Input!$L$171+Input!$L$137)*$L$7)/A29taxstdlife))</f>
        <v>0</v>
      </c>
      <c r="AW851" s="168">
        <f>IF(A29taxstdlife="n/a","n/a",IF(AW$3&gt;(A29taxstdlife+$E851),((Input!$L$171+Input!$L$137)*$L$7)-SUM($L851:AV851),((Input!$L$171+Input!$L$137)*$L$7)/A29taxstdlife))</f>
        <v>0</v>
      </c>
      <c r="AX851" s="168">
        <f>IF(A29taxstdlife="n/a","n/a",IF(AX$3&gt;(A29taxstdlife+$E851),((Input!$L$171+Input!$L$137)*$L$7)-SUM($L851:AW851),((Input!$L$171+Input!$L$137)*$L$7)/A29taxstdlife))</f>
        <v>0</v>
      </c>
      <c r="AY851" s="168">
        <f>IF(A29taxstdlife="n/a","n/a",IF(AY$3&gt;(A29taxstdlife+$E851),((Input!$L$171+Input!$L$137)*$L$7)-SUM($L851:AX851),((Input!$L$171+Input!$L$137)*$L$7)/A29taxstdlife))</f>
        <v>0</v>
      </c>
      <c r="AZ851" s="168">
        <f>IF(A29taxstdlife="n/a","n/a",IF(AZ$3&gt;(A29taxstdlife+$E851),((Input!$L$171+Input!$L$137)*$L$7)-SUM($L851:AY851),((Input!$L$171+Input!$L$137)*$L$7)/A29taxstdlife))</f>
        <v>0</v>
      </c>
      <c r="BA851" s="168">
        <f>IF(A29taxstdlife="n/a","n/a",IF(BA$3&gt;(A29taxstdlife+$E851),((Input!$L$171+Input!$L$137)*$L$7)-SUM($L851:AZ851),((Input!$L$171+Input!$L$137)*$L$7)/A29taxstdlife))</f>
        <v>0</v>
      </c>
      <c r="BB851" s="168">
        <f>IF(A29taxstdlife="n/a","n/a",IF(BB$3&gt;(A29taxstdlife+$E851),((Input!$L$171+Input!$L$137)*$L$7)-SUM($L851:BA851),((Input!$L$171+Input!$L$137)*$L$7)/A29taxstdlife))</f>
        <v>0</v>
      </c>
      <c r="BC851" s="168">
        <f>IF(A29taxstdlife="n/a","n/a",IF(BC$3&gt;(A29taxstdlife+$E851),((Input!$L$171+Input!$L$137)*$L$7)-SUM($L851:BB851),((Input!$L$171+Input!$L$137)*$L$7)/A29taxstdlife))</f>
        <v>0</v>
      </c>
      <c r="BD851" s="168">
        <f>IF(A29taxstdlife="n/a","n/a",IF(BD$3&gt;(A29taxstdlife+$E851),((Input!$L$171+Input!$L$137)*$L$7)-SUM($L851:BC851),((Input!$L$171+Input!$L$137)*$L$7)/A29taxstdlife))</f>
        <v>0</v>
      </c>
      <c r="BE851" s="168">
        <f>IF(A29taxstdlife="n/a","n/a",IF(BE$3&gt;(A29taxstdlife+$E851),((Input!$L$171+Input!$L$137)*$L$7)-SUM($L851:BD851),((Input!$L$171+Input!$L$137)*$L$7)/A29taxstdlife))</f>
        <v>0</v>
      </c>
      <c r="BF851" s="168">
        <f>IF(A29taxstdlife="n/a","n/a",IF(BF$3&gt;(A29taxstdlife+$E851),((Input!$L$171+Input!$L$137)*$L$7)-SUM($L851:BE851),((Input!$L$171+Input!$L$137)*$L$7)/A29taxstdlife))</f>
        <v>0</v>
      </c>
      <c r="BG851" s="168">
        <f>IF(A29taxstdlife="n/a","n/a",IF(BG$3&gt;(A29taxstdlife+$E851),((Input!$L$171+Input!$L$137)*$L$7)-SUM($L851:BF851),((Input!$L$171+Input!$L$137)*$L$7)/A29taxstdlife))</f>
        <v>0</v>
      </c>
      <c r="BH851" s="168">
        <f>IF(A29taxstdlife="n/a","n/a",IF(BH$3&gt;(A29taxstdlife+$E851),((Input!$L$171+Input!$L$137)*$L$7)-SUM($L851:BG851),((Input!$L$171+Input!$L$137)*$L$7)/A29taxstdlife))</f>
        <v>0</v>
      </c>
      <c r="BI851" s="168">
        <f>IF(A29taxstdlife="n/a","n/a",IF(BI$3&gt;(A29taxstdlife+$E851),((Input!$L$171+Input!$L$137)*$L$7)-SUM($L851:BH851),((Input!$L$171+Input!$L$137)*$L$7)/A29taxstdlife))</f>
        <v>0</v>
      </c>
      <c r="BJ851" s="20"/>
      <c r="BK851" s="20"/>
      <c r="BL851"/>
      <c r="BM851"/>
      <c r="BN851"/>
      <c r="BO851"/>
      <c r="BP851"/>
      <c r="BQ851"/>
      <c r="BR851"/>
      <c r="BS851"/>
      <c r="BT851"/>
      <c r="BU851"/>
      <c r="BV851"/>
      <c r="BW851"/>
      <c r="BX851"/>
      <c r="BY851"/>
      <c r="BZ851"/>
      <c r="CA851"/>
      <c r="CB851"/>
      <c r="CC851"/>
      <c r="CD851"/>
      <c r="CE851"/>
      <c r="CF851"/>
      <c r="CG851"/>
      <c r="CH851"/>
      <c r="CI851"/>
      <c r="CJ851"/>
      <c r="CK851"/>
      <c r="CL851"/>
      <c r="CM851"/>
      <c r="CN851"/>
      <c r="CO851"/>
      <c r="CP851"/>
      <c r="CQ851"/>
      <c r="CR851"/>
      <c r="CS851"/>
      <c r="CT851"/>
      <c r="CU851"/>
      <c r="CV851"/>
      <c r="CW851"/>
      <c r="CX851"/>
      <c r="CY851"/>
      <c r="CZ851"/>
      <c r="DA851"/>
      <c r="DB851"/>
      <c r="DC851"/>
      <c r="DD851"/>
      <c r="DE851"/>
      <c r="DF851"/>
      <c r="DG851"/>
      <c r="DH851"/>
      <c r="DI851"/>
      <c r="DJ851"/>
      <c r="DK851"/>
      <c r="DL851"/>
      <c r="DM851"/>
      <c r="DN851"/>
      <c r="DO851"/>
      <c r="DP851"/>
      <c r="DQ851"/>
      <c r="DR851"/>
      <c r="DS851"/>
      <c r="DT851"/>
      <c r="DU851"/>
      <c r="DV851"/>
      <c r="DW851"/>
      <c r="DX851"/>
      <c r="DY851"/>
      <c r="DZ851"/>
      <c r="EA851"/>
      <c r="EB851"/>
      <c r="EC851"/>
      <c r="ED851"/>
      <c r="EE851"/>
      <c r="EF851"/>
      <c r="EG851"/>
      <c r="EH851"/>
      <c r="EI851"/>
      <c r="EJ851"/>
      <c r="EK851"/>
      <c r="EL851"/>
      <c r="EM851"/>
      <c r="EN851"/>
      <c r="EO851"/>
      <c r="EP851"/>
      <c r="EQ851"/>
      <c r="ER851"/>
      <c r="ES851"/>
      <c r="ET851"/>
      <c r="EU851"/>
      <c r="EV851"/>
      <c r="EW851"/>
      <c r="EX851"/>
      <c r="EY851"/>
      <c r="EZ851"/>
      <c r="FA851"/>
      <c r="FB851"/>
      <c r="FC851"/>
      <c r="FD851"/>
      <c r="FE851"/>
      <c r="FF851"/>
      <c r="FG851"/>
      <c r="FH851"/>
      <c r="FI851"/>
      <c r="FJ851"/>
      <c r="FK851"/>
      <c r="FL851"/>
      <c r="FM851"/>
      <c r="FN851"/>
      <c r="FO851"/>
      <c r="FP851"/>
      <c r="FQ851"/>
      <c r="FR851"/>
      <c r="FS851"/>
      <c r="FT851"/>
      <c r="FU851"/>
      <c r="FV851"/>
      <c r="FW851"/>
      <c r="FX851"/>
      <c r="FY851"/>
      <c r="FZ851"/>
      <c r="GA851"/>
      <c r="GB851"/>
      <c r="GC851"/>
      <c r="GD851"/>
      <c r="GE851"/>
      <c r="GF851"/>
      <c r="GG851"/>
      <c r="GH851"/>
      <c r="GI851"/>
      <c r="GJ851"/>
      <c r="GK851"/>
      <c r="GL851"/>
      <c r="GM851"/>
      <c r="GN851"/>
      <c r="GO851"/>
      <c r="GP851"/>
      <c r="GQ851"/>
      <c r="GR851"/>
      <c r="GS851"/>
      <c r="GT851"/>
      <c r="GU851"/>
      <c r="GV851"/>
      <c r="GW851"/>
      <c r="GX851"/>
      <c r="GY851"/>
      <c r="GZ851"/>
      <c r="HA851"/>
      <c r="HB851"/>
      <c r="HC851"/>
      <c r="HD851"/>
      <c r="HE851"/>
      <c r="HF851"/>
      <c r="HG851"/>
      <c r="HH851"/>
      <c r="HI851"/>
      <c r="HJ851"/>
      <c r="HK851"/>
      <c r="HL851"/>
      <c r="HM851"/>
      <c r="HN851"/>
      <c r="HO851"/>
      <c r="HP851"/>
      <c r="HQ851"/>
      <c r="HR851"/>
      <c r="HS851"/>
      <c r="HT851"/>
      <c r="HU851"/>
      <c r="HV851"/>
      <c r="HW851"/>
      <c r="HX851"/>
      <c r="HY851"/>
      <c r="HZ851"/>
      <c r="IA851"/>
      <c r="IB851"/>
      <c r="IC851"/>
      <c r="ID851"/>
      <c r="IE851"/>
      <c r="IF851"/>
      <c r="IG851"/>
      <c r="IH851"/>
      <c r="II851"/>
      <c r="IJ851"/>
      <c r="IK851"/>
      <c r="IL851"/>
      <c r="IM851"/>
      <c r="IN851"/>
      <c r="IO851"/>
      <c r="IP851"/>
      <c r="IQ851"/>
      <c r="IR851"/>
      <c r="IS851"/>
      <c r="IT851"/>
      <c r="IU851"/>
      <c r="IV851"/>
    </row>
    <row r="852" spans="1:256" s="5" customFormat="1" hidden="1" outlineLevel="2">
      <c r="A852" s="20"/>
      <c r="B852" s="20"/>
      <c r="C852" s="38"/>
      <c r="D852" s="641"/>
      <c r="E852" s="287">
        <v>7</v>
      </c>
      <c r="F852" s="40"/>
      <c r="G852" s="313"/>
      <c r="H852" s="315"/>
      <c r="I852" s="315"/>
      <c r="J852" s="315"/>
      <c r="K852" s="315"/>
      <c r="L852" s="315"/>
      <c r="M852" s="314"/>
      <c r="N852" s="168">
        <f>IF(A29taxstdlife="n/a","n/a",IF(N$3&gt;(A29taxstdlife+$E852),((Input!$M$171+Input!$M$137)*$M$7)-SUM($M852:M852),((Input!$M$171+Input!$M$137)*$M$7)/A29taxstdlife))</f>
        <v>0</v>
      </c>
      <c r="O852" s="168">
        <f>IF(A29taxstdlife="n/a","n/a",IF(O$3&gt;(A29taxstdlife+$E852),((Input!$M$171+Input!$M$137)*$M$7)-SUM($M852:N852),((Input!$M$171+Input!$M$137)*$M$7)/A29taxstdlife))</f>
        <v>0</v>
      </c>
      <c r="P852" s="168">
        <f>IF(A29taxstdlife="n/a","n/a",IF(P$3&gt;(A29taxstdlife+$E852),((Input!$M$171+Input!$M$137)*$M$7)-SUM($M852:O852),((Input!$M$171+Input!$M$137)*$M$7)/A29taxstdlife))</f>
        <v>0</v>
      </c>
      <c r="Q852" s="168">
        <f>IF(A29taxstdlife="n/a","n/a",IF(Q$3&gt;(A29taxstdlife+$E852),((Input!$M$171+Input!$M$137)*$M$7)-SUM($M852:P852),((Input!$M$171+Input!$M$137)*$M$7)/A29taxstdlife))</f>
        <v>0</v>
      </c>
      <c r="R852" s="168">
        <f>IF(A29taxstdlife="n/a","n/a",IF(R$3&gt;(A29taxstdlife+$E852),((Input!$M$171+Input!$M$137)*$M$7)-SUM($M852:Q852),((Input!$M$171+Input!$M$137)*$M$7)/A29taxstdlife))</f>
        <v>0</v>
      </c>
      <c r="S852" s="168">
        <f>IF(A29taxstdlife="n/a","n/a",IF(S$3&gt;(A29taxstdlife+$E852),((Input!$M$171+Input!$M$137)*$M$7)-SUM($M852:R852),((Input!$M$171+Input!$M$137)*$M$7)/A29taxstdlife))</f>
        <v>0</v>
      </c>
      <c r="T852" s="168">
        <f>IF(A29taxstdlife="n/a","n/a",IF(T$3&gt;(A29taxstdlife+$E852),((Input!$M$171+Input!$M$137)*$M$7)-SUM($M852:S852),((Input!$M$171+Input!$M$137)*$M$7)/A29taxstdlife))</f>
        <v>0</v>
      </c>
      <c r="U852" s="168">
        <f>IF(A29taxstdlife="n/a","n/a",IF(U$3&gt;(A29taxstdlife+$E852),((Input!$M$171+Input!$M$137)*$M$7)-SUM($M852:T852),((Input!$M$171+Input!$M$137)*$M$7)/A29taxstdlife))</f>
        <v>0</v>
      </c>
      <c r="V852" s="168">
        <f>IF(A29taxstdlife="n/a","n/a",IF(V$3&gt;(A29taxstdlife+$E852),((Input!$M$171+Input!$M$137)*$M$7)-SUM($M852:U852),((Input!$M$171+Input!$M$137)*$M$7)/A29taxstdlife))</f>
        <v>0</v>
      </c>
      <c r="W852" s="168">
        <f>IF(A29taxstdlife="n/a","n/a",IF(W$3&gt;(A29taxstdlife+$E852),((Input!$M$171+Input!$M$137)*$M$7)-SUM($M852:V852),((Input!$M$171+Input!$M$137)*$M$7)/A29taxstdlife))</f>
        <v>0</v>
      </c>
      <c r="X852" s="168">
        <f>IF(A29taxstdlife="n/a","n/a",IF(X$3&gt;(A29taxstdlife+$E852),((Input!$M$171+Input!$M$137)*$M$7)-SUM($M852:W852),((Input!$M$171+Input!$M$137)*$M$7)/A29taxstdlife))</f>
        <v>0</v>
      </c>
      <c r="Y852" s="168">
        <f>IF(A29taxstdlife="n/a","n/a",IF(Y$3&gt;(A29taxstdlife+$E852),((Input!$M$171+Input!$M$137)*$M$7)-SUM($M852:X852),((Input!$M$171+Input!$M$137)*$M$7)/A29taxstdlife))</f>
        <v>0</v>
      </c>
      <c r="Z852" s="168">
        <f>IF(A29taxstdlife="n/a","n/a",IF(Z$3&gt;(A29taxstdlife+$E852),((Input!$M$171+Input!$M$137)*$M$7)-SUM($M852:Y852),((Input!$M$171+Input!$M$137)*$M$7)/A29taxstdlife))</f>
        <v>0</v>
      </c>
      <c r="AA852" s="168">
        <f>IF(A29taxstdlife="n/a","n/a",IF(AA$3&gt;(A29taxstdlife+$E852),((Input!$M$171+Input!$M$137)*$M$7)-SUM($M852:Z852),((Input!$M$171+Input!$M$137)*$M$7)/A29taxstdlife))</f>
        <v>0</v>
      </c>
      <c r="AB852" s="168">
        <f>IF(A29taxstdlife="n/a","n/a",IF(AB$3&gt;(A29taxstdlife+$E852),((Input!$M$171+Input!$M$137)*$M$7)-SUM($M852:AA852),((Input!$M$171+Input!$M$137)*$M$7)/A29taxstdlife))</f>
        <v>0</v>
      </c>
      <c r="AC852" s="168">
        <f>IF(A29taxstdlife="n/a","n/a",IF(AC$3&gt;(A29taxstdlife+$E852),((Input!$M$171+Input!$M$137)*$M$7)-SUM($M852:AB852),((Input!$M$171+Input!$M$137)*$M$7)/A29taxstdlife))</f>
        <v>0</v>
      </c>
      <c r="AD852" s="168">
        <f>IF(A29taxstdlife="n/a","n/a",IF(AD$3&gt;(A29taxstdlife+$E852),((Input!$M$171+Input!$M$137)*$M$7)-SUM($M852:AC852),((Input!$M$171+Input!$M$137)*$M$7)/A29taxstdlife))</f>
        <v>0</v>
      </c>
      <c r="AE852" s="168">
        <f>IF(A29taxstdlife="n/a","n/a",IF(AE$3&gt;(A29taxstdlife+$E852),((Input!$M$171+Input!$M$137)*$M$7)-SUM($M852:AD852),((Input!$M$171+Input!$M$137)*$M$7)/A29taxstdlife))</f>
        <v>0</v>
      </c>
      <c r="AF852" s="168">
        <f>IF(A29taxstdlife="n/a","n/a",IF(AF$3&gt;(A29taxstdlife+$E852),((Input!$M$171+Input!$M$137)*$M$7)-SUM($M852:AE852),((Input!$M$171+Input!$M$137)*$M$7)/A29taxstdlife))</f>
        <v>0</v>
      </c>
      <c r="AG852" s="168">
        <f>IF(A29taxstdlife="n/a","n/a",IF(AG$3&gt;(A29taxstdlife+$E852),((Input!$M$171+Input!$M$137)*$M$7)-SUM($M852:AF852),((Input!$M$171+Input!$M$137)*$M$7)/A29taxstdlife))</f>
        <v>0</v>
      </c>
      <c r="AH852" s="168">
        <f>IF(A29taxstdlife="n/a","n/a",IF(AH$3&gt;(A29taxstdlife+$E852),((Input!$M$171+Input!$M$137)*$M$7)-SUM($M852:AG852),((Input!$M$171+Input!$M$137)*$M$7)/A29taxstdlife))</f>
        <v>0</v>
      </c>
      <c r="AI852" s="168">
        <f>IF(A29taxstdlife="n/a","n/a",IF(AI$3&gt;(A29taxstdlife+$E852),((Input!$M$171+Input!$M$137)*$M$7)-SUM($M852:AH852),((Input!$M$171+Input!$M$137)*$M$7)/A29taxstdlife))</f>
        <v>0</v>
      </c>
      <c r="AJ852" s="168">
        <f>IF(A29taxstdlife="n/a","n/a",IF(AJ$3&gt;(A29taxstdlife+$E852),((Input!$M$171+Input!$M$137)*$M$7)-SUM($M852:AI852),((Input!$M$171+Input!$M$137)*$M$7)/A29taxstdlife))</f>
        <v>0</v>
      </c>
      <c r="AK852" s="168">
        <f>IF(A29taxstdlife="n/a","n/a",IF(AK$3&gt;(A29taxstdlife+$E852),((Input!$M$171+Input!$M$137)*$M$7)-SUM($M852:AJ852),((Input!$M$171+Input!$M$137)*$M$7)/A29taxstdlife))</f>
        <v>0</v>
      </c>
      <c r="AL852" s="168">
        <f>IF(A29taxstdlife="n/a","n/a",IF(AL$3&gt;(A29taxstdlife+$E852),((Input!$M$171+Input!$M$137)*$M$7)-SUM($M852:AK852),((Input!$M$171+Input!$M$137)*$M$7)/A29taxstdlife))</f>
        <v>0</v>
      </c>
      <c r="AM852" s="168">
        <f>IF(A29taxstdlife="n/a","n/a",IF(AM$3&gt;(A29taxstdlife+$E852),((Input!$M$171+Input!$M$137)*$M$7)-SUM($M852:AL852),((Input!$M$171+Input!$M$137)*$M$7)/A29taxstdlife))</f>
        <v>0</v>
      </c>
      <c r="AN852" s="168">
        <f>IF(A29taxstdlife="n/a","n/a",IF(AN$3&gt;(A29taxstdlife+$E852),((Input!$M$171+Input!$M$137)*$M$7)-SUM($M852:AM852),((Input!$M$171+Input!$M$137)*$M$7)/A29taxstdlife))</f>
        <v>0</v>
      </c>
      <c r="AO852" s="168">
        <f>IF(A29taxstdlife="n/a","n/a",IF(AO$3&gt;(A29taxstdlife+$E852),((Input!$M$171+Input!$M$137)*$M$7)-SUM($M852:AN852),((Input!$M$171+Input!$M$137)*$M$7)/A29taxstdlife))</f>
        <v>0</v>
      </c>
      <c r="AP852" s="168">
        <f>IF(A29taxstdlife="n/a","n/a",IF(AP$3&gt;(A29taxstdlife+$E852),((Input!$M$171+Input!$M$137)*$M$7)-SUM($M852:AO852),((Input!$M$171+Input!$M$137)*$M$7)/A29taxstdlife))</f>
        <v>0</v>
      </c>
      <c r="AQ852" s="168">
        <f>IF(A29taxstdlife="n/a","n/a",IF(AQ$3&gt;(A29taxstdlife+$E852),((Input!$M$171+Input!$M$137)*$M$7)-SUM($M852:AP852),((Input!$M$171+Input!$M$137)*$M$7)/A29taxstdlife))</f>
        <v>0</v>
      </c>
      <c r="AR852" s="168">
        <f>IF(A29taxstdlife="n/a","n/a",IF(AR$3&gt;(A29taxstdlife+$E852),((Input!$M$171+Input!$M$137)*$M$7)-SUM($M852:AQ852),((Input!$M$171+Input!$M$137)*$M$7)/A29taxstdlife))</f>
        <v>0</v>
      </c>
      <c r="AS852" s="168">
        <f>IF(A29taxstdlife="n/a","n/a",IF(AS$3&gt;(A29taxstdlife+$E852),((Input!$M$171+Input!$M$137)*$M$7)-SUM($M852:AR852),((Input!$M$171+Input!$M$137)*$M$7)/A29taxstdlife))</f>
        <v>0</v>
      </c>
      <c r="AT852" s="168">
        <f>IF(A29taxstdlife="n/a","n/a",IF(AT$3&gt;(A29taxstdlife+$E852),((Input!$M$171+Input!$M$137)*$M$7)-SUM($M852:AS852),((Input!$M$171+Input!$M$137)*$M$7)/A29taxstdlife))</f>
        <v>0</v>
      </c>
      <c r="AU852" s="168">
        <f>IF(A29taxstdlife="n/a","n/a",IF(AU$3&gt;(A29taxstdlife+$E852),((Input!$M$171+Input!$M$137)*$M$7)-SUM($M852:AT852),((Input!$M$171+Input!$M$137)*$M$7)/A29taxstdlife))</f>
        <v>0</v>
      </c>
      <c r="AV852" s="168">
        <f>IF(A29taxstdlife="n/a","n/a",IF(AV$3&gt;(A29taxstdlife+$E852),((Input!$M$171+Input!$M$137)*$M$7)-SUM($M852:AU852),((Input!$M$171+Input!$M$137)*$M$7)/A29taxstdlife))</f>
        <v>0</v>
      </c>
      <c r="AW852" s="168">
        <f>IF(A29taxstdlife="n/a","n/a",IF(AW$3&gt;(A29taxstdlife+$E852),((Input!$M$171+Input!$M$137)*$M$7)-SUM($M852:AV852),((Input!$M$171+Input!$M$137)*$M$7)/A29taxstdlife))</f>
        <v>0</v>
      </c>
      <c r="AX852" s="168">
        <f>IF(A29taxstdlife="n/a","n/a",IF(AX$3&gt;(A29taxstdlife+$E852),((Input!$M$171+Input!$M$137)*$M$7)-SUM($M852:AW852),((Input!$M$171+Input!$M$137)*$M$7)/A29taxstdlife))</f>
        <v>0</v>
      </c>
      <c r="AY852" s="168">
        <f>IF(A29taxstdlife="n/a","n/a",IF(AY$3&gt;(A29taxstdlife+$E852),((Input!$M$171+Input!$M$137)*$M$7)-SUM($M852:AX852),((Input!$M$171+Input!$M$137)*$M$7)/A29taxstdlife))</f>
        <v>0</v>
      </c>
      <c r="AZ852" s="168">
        <f>IF(A29taxstdlife="n/a","n/a",IF(AZ$3&gt;(A29taxstdlife+$E852),((Input!$M$171+Input!$M$137)*$M$7)-SUM($M852:AY852),((Input!$M$171+Input!$M$137)*$M$7)/A29taxstdlife))</f>
        <v>0</v>
      </c>
      <c r="BA852" s="168">
        <f>IF(A29taxstdlife="n/a","n/a",IF(BA$3&gt;(A29taxstdlife+$E852),((Input!$M$171+Input!$M$137)*$M$7)-SUM($M852:AZ852),((Input!$M$171+Input!$M$137)*$M$7)/A29taxstdlife))</f>
        <v>0</v>
      </c>
      <c r="BB852" s="168">
        <f>IF(A29taxstdlife="n/a","n/a",IF(BB$3&gt;(A29taxstdlife+$E852),((Input!$M$171+Input!$M$137)*$M$7)-SUM($M852:BA852),((Input!$M$171+Input!$M$137)*$M$7)/A29taxstdlife))</f>
        <v>0</v>
      </c>
      <c r="BC852" s="168">
        <f>IF(A29taxstdlife="n/a","n/a",IF(BC$3&gt;(A29taxstdlife+$E852),((Input!$M$171+Input!$M$137)*$M$7)-SUM($M852:BB852),((Input!$M$171+Input!$M$137)*$M$7)/A29taxstdlife))</f>
        <v>0</v>
      </c>
      <c r="BD852" s="168">
        <f>IF(A29taxstdlife="n/a","n/a",IF(BD$3&gt;(A29taxstdlife+$E852),((Input!$M$171+Input!$M$137)*$M$7)-SUM($M852:BC852),((Input!$M$171+Input!$M$137)*$M$7)/A29taxstdlife))</f>
        <v>0</v>
      </c>
      <c r="BE852" s="168">
        <f>IF(A29taxstdlife="n/a","n/a",IF(BE$3&gt;(A29taxstdlife+$E852),((Input!$M$171+Input!$M$137)*$M$7)-SUM($M852:BD852),((Input!$M$171+Input!$M$137)*$M$7)/A29taxstdlife))</f>
        <v>0</v>
      </c>
      <c r="BF852" s="168">
        <f>IF(A29taxstdlife="n/a","n/a",IF(BF$3&gt;(A29taxstdlife+$E852),((Input!$M$171+Input!$M$137)*$M$7)-SUM($M852:BE852),((Input!$M$171+Input!$M$137)*$M$7)/A29taxstdlife))</f>
        <v>0</v>
      </c>
      <c r="BG852" s="168">
        <f>IF(A29taxstdlife="n/a","n/a",IF(BG$3&gt;(A29taxstdlife+$E852),((Input!$M$171+Input!$M$137)*$M$7)-SUM($M852:BF852),((Input!$M$171+Input!$M$137)*$M$7)/A29taxstdlife))</f>
        <v>0</v>
      </c>
      <c r="BH852" s="168">
        <f>IF(A29taxstdlife="n/a","n/a",IF(BH$3&gt;(A29taxstdlife+$E852),((Input!$M$171+Input!$M$137)*$M$7)-SUM($M852:BG852),((Input!$M$171+Input!$M$137)*$M$7)/A29taxstdlife))</f>
        <v>0</v>
      </c>
      <c r="BI852" s="168">
        <f>IF(A29taxstdlife="n/a","n/a",IF(BI$3&gt;(A29taxstdlife+$E852),((Input!$M$171+Input!$M$137)*$M$7)-SUM($M852:BH852),((Input!$M$171+Input!$M$137)*$M$7)/A29taxstdlife))</f>
        <v>0</v>
      </c>
      <c r="BJ852" s="20"/>
      <c r="BK852" s="20"/>
      <c r="BL852"/>
      <c r="BM852"/>
      <c r="BN852"/>
      <c r="BO852"/>
      <c r="BP852"/>
      <c r="BQ852"/>
      <c r="BR852"/>
      <c r="BS852"/>
      <c r="BT852"/>
      <c r="BU852"/>
      <c r="BV852"/>
      <c r="BW852"/>
      <c r="BX852"/>
      <c r="BY852"/>
      <c r="BZ852"/>
      <c r="CA852"/>
      <c r="CB852"/>
      <c r="CC852"/>
      <c r="CD852"/>
      <c r="CE852"/>
      <c r="CF852"/>
      <c r="CG852"/>
      <c r="CH852"/>
      <c r="CI852"/>
      <c r="CJ852"/>
      <c r="CK852"/>
      <c r="CL852"/>
      <c r="CM852"/>
      <c r="CN852"/>
      <c r="CO852"/>
      <c r="CP852"/>
      <c r="CQ852"/>
      <c r="CR852"/>
      <c r="CS852"/>
      <c r="CT852"/>
      <c r="CU852"/>
      <c r="CV852"/>
      <c r="CW852"/>
      <c r="CX852"/>
      <c r="CY852"/>
      <c r="CZ852"/>
      <c r="DA852"/>
      <c r="DB852"/>
      <c r="DC852"/>
      <c r="DD852"/>
      <c r="DE852"/>
      <c r="DF852"/>
      <c r="DG852"/>
      <c r="DH852"/>
      <c r="DI852"/>
      <c r="DJ852"/>
      <c r="DK852"/>
      <c r="DL852"/>
      <c r="DM852"/>
      <c r="DN852"/>
      <c r="DO852"/>
      <c r="DP852"/>
      <c r="DQ852"/>
      <c r="DR852"/>
      <c r="DS852"/>
      <c r="DT852"/>
      <c r="DU852"/>
      <c r="DV852"/>
      <c r="DW852"/>
      <c r="DX852"/>
      <c r="DY852"/>
      <c r="DZ852"/>
      <c r="EA852"/>
      <c r="EB852"/>
      <c r="EC852"/>
      <c r="ED852"/>
      <c r="EE852"/>
      <c r="EF852"/>
      <c r="EG852"/>
      <c r="EH852"/>
      <c r="EI852"/>
      <c r="EJ852"/>
      <c r="EK852"/>
      <c r="EL852"/>
      <c r="EM852"/>
      <c r="EN852"/>
      <c r="EO852"/>
      <c r="EP852"/>
      <c r="EQ852"/>
      <c r="ER852"/>
      <c r="ES852"/>
      <c r="ET852"/>
      <c r="EU852"/>
      <c r="EV852"/>
      <c r="EW852"/>
      <c r="EX852"/>
      <c r="EY852"/>
      <c r="EZ852"/>
      <c r="FA852"/>
      <c r="FB852"/>
      <c r="FC852"/>
      <c r="FD852"/>
      <c r="FE852"/>
      <c r="FF852"/>
      <c r="FG852"/>
      <c r="FH852"/>
      <c r="FI852"/>
      <c r="FJ852"/>
      <c r="FK852"/>
      <c r="FL852"/>
      <c r="FM852"/>
      <c r="FN852"/>
      <c r="FO852"/>
      <c r="FP852"/>
      <c r="FQ852"/>
      <c r="FR852"/>
      <c r="FS852"/>
      <c r="FT852"/>
      <c r="FU852"/>
      <c r="FV852"/>
      <c r="FW852"/>
      <c r="FX852"/>
      <c r="FY852"/>
      <c r="FZ852"/>
      <c r="GA852"/>
      <c r="GB852"/>
      <c r="GC852"/>
      <c r="GD852"/>
      <c r="GE852"/>
      <c r="GF852"/>
      <c r="GG852"/>
      <c r="GH852"/>
      <c r="GI852"/>
      <c r="GJ852"/>
      <c r="GK852"/>
      <c r="GL852"/>
      <c r="GM852"/>
      <c r="GN852"/>
      <c r="GO852"/>
      <c r="GP852"/>
      <c r="GQ852"/>
      <c r="GR852"/>
      <c r="GS852"/>
      <c r="GT852"/>
      <c r="GU852"/>
      <c r="GV852"/>
      <c r="GW852"/>
      <c r="GX852"/>
      <c r="GY852"/>
      <c r="GZ852"/>
      <c r="HA852"/>
      <c r="HB852"/>
      <c r="HC852"/>
      <c r="HD852"/>
      <c r="HE852"/>
      <c r="HF852"/>
      <c r="HG852"/>
      <c r="HH852"/>
      <c r="HI852"/>
      <c r="HJ852"/>
      <c r="HK852"/>
      <c r="HL852"/>
      <c r="HM852"/>
      <c r="HN852"/>
      <c r="HO852"/>
      <c r="HP852"/>
      <c r="HQ852"/>
      <c r="HR852"/>
      <c r="HS852"/>
      <c r="HT852"/>
      <c r="HU852"/>
      <c r="HV852"/>
      <c r="HW852"/>
      <c r="HX852"/>
      <c r="HY852"/>
      <c r="HZ852"/>
      <c r="IA852"/>
      <c r="IB852"/>
      <c r="IC852"/>
      <c r="ID852"/>
      <c r="IE852"/>
      <c r="IF852"/>
      <c r="IG852"/>
      <c r="IH852"/>
      <c r="II852"/>
      <c r="IJ852"/>
      <c r="IK852"/>
      <c r="IL852"/>
      <c r="IM852"/>
      <c r="IN852"/>
      <c r="IO852"/>
      <c r="IP852"/>
      <c r="IQ852"/>
      <c r="IR852"/>
      <c r="IS852"/>
      <c r="IT852"/>
      <c r="IU852"/>
      <c r="IV852"/>
    </row>
    <row r="853" spans="1:256" s="5" customFormat="1" hidden="1" outlineLevel="2">
      <c r="A853" s="20"/>
      <c r="B853" s="20"/>
      <c r="C853" s="38"/>
      <c r="D853" s="641"/>
      <c r="E853" s="287">
        <v>8</v>
      </c>
      <c r="F853" s="40"/>
      <c r="G853" s="313"/>
      <c r="H853" s="315"/>
      <c r="I853" s="315"/>
      <c r="J853" s="315"/>
      <c r="K853" s="315"/>
      <c r="L853" s="315"/>
      <c r="M853" s="315"/>
      <c r="N853" s="314"/>
      <c r="O853" s="168">
        <f>IF(A29taxstdlife="n/a","n/a",IF(O$3&gt;(A29taxstdlife+$E853),((Input!$N$171+Input!$N$137)*$N$7)-SUM($N853:N853),((Input!$N$171+Input!$N$137)*$N$7)/A29taxstdlife))</f>
        <v>0</v>
      </c>
      <c r="P853" s="168">
        <f>IF(A29taxstdlife="n/a","n/a",IF(P$3&gt;(A29taxstdlife+$E853),((Input!$N$171+Input!$N$137)*$N$7)-SUM($N853:O853),((Input!$N$171+Input!$N$137)*$N$7)/A29taxstdlife))</f>
        <v>0</v>
      </c>
      <c r="Q853" s="168">
        <f>IF(A29taxstdlife="n/a","n/a",IF(Q$3&gt;(A29taxstdlife+$E853),((Input!$N$171+Input!$N$137)*$N$7)-SUM($N853:P853),((Input!$N$171+Input!$N$137)*$N$7)/A29taxstdlife))</f>
        <v>0</v>
      </c>
      <c r="R853" s="168">
        <f>IF(A29taxstdlife="n/a","n/a",IF(R$3&gt;(A29taxstdlife+$E853),((Input!$N$171+Input!$N$137)*$N$7)-SUM($N853:Q853),((Input!$N$171+Input!$N$137)*$N$7)/A29taxstdlife))</f>
        <v>0</v>
      </c>
      <c r="S853" s="168">
        <f>IF(A29taxstdlife="n/a","n/a",IF(S$3&gt;(A29taxstdlife+$E853),((Input!$N$171+Input!$N$137)*$N$7)-SUM($N853:R853),((Input!$N$171+Input!$N$137)*$N$7)/A29taxstdlife))</f>
        <v>0</v>
      </c>
      <c r="T853" s="168">
        <f>IF(A29taxstdlife="n/a","n/a",IF(T$3&gt;(A29taxstdlife+$E853),((Input!$N$171+Input!$N$137)*$N$7)-SUM($N853:S853),((Input!$N$171+Input!$N$137)*$N$7)/A29taxstdlife))</f>
        <v>0</v>
      </c>
      <c r="U853" s="168">
        <f>IF(A29taxstdlife="n/a","n/a",IF(U$3&gt;(A29taxstdlife+$E853),((Input!$N$171+Input!$N$137)*$N$7)-SUM($N853:T853),((Input!$N$171+Input!$N$137)*$N$7)/A29taxstdlife))</f>
        <v>0</v>
      </c>
      <c r="V853" s="168">
        <f>IF(A29taxstdlife="n/a","n/a",IF(V$3&gt;(A29taxstdlife+$E853),((Input!$N$171+Input!$N$137)*$N$7)-SUM($N853:U853),((Input!$N$171+Input!$N$137)*$N$7)/A29taxstdlife))</f>
        <v>0</v>
      </c>
      <c r="W853" s="168">
        <f>IF(A29taxstdlife="n/a","n/a",IF(W$3&gt;(A29taxstdlife+$E853),((Input!$N$171+Input!$N$137)*$N$7)-SUM($N853:V853),((Input!$N$171+Input!$N$137)*$N$7)/A29taxstdlife))</f>
        <v>0</v>
      </c>
      <c r="X853" s="168">
        <f>IF(A29taxstdlife="n/a","n/a",IF(X$3&gt;(A29taxstdlife+$E853),((Input!$N$171+Input!$N$137)*$N$7)-SUM($N853:W853),((Input!$N$171+Input!$N$137)*$N$7)/A29taxstdlife))</f>
        <v>0</v>
      </c>
      <c r="Y853" s="168">
        <f>IF(A29taxstdlife="n/a","n/a",IF(Y$3&gt;(A29taxstdlife+$E853),((Input!$N$171+Input!$N$137)*$N$7)-SUM($N853:X853),((Input!$N$171+Input!$N$137)*$N$7)/A29taxstdlife))</f>
        <v>0</v>
      </c>
      <c r="Z853" s="168">
        <f>IF(A29taxstdlife="n/a","n/a",IF(Z$3&gt;(A29taxstdlife+$E853),((Input!$N$171+Input!$N$137)*$N$7)-SUM($N853:Y853),((Input!$N$171+Input!$N$137)*$N$7)/A29taxstdlife))</f>
        <v>0</v>
      </c>
      <c r="AA853" s="168">
        <f>IF(A29taxstdlife="n/a","n/a",IF(AA$3&gt;(A29taxstdlife+$E853),((Input!$N$171+Input!$N$137)*$N$7)-SUM($N853:Z853),((Input!$N$171+Input!$N$137)*$N$7)/A29taxstdlife))</f>
        <v>0</v>
      </c>
      <c r="AB853" s="168">
        <f>IF(A29taxstdlife="n/a","n/a",IF(AB$3&gt;(A29taxstdlife+$E853),((Input!$N$171+Input!$N$137)*$N$7)-SUM($N853:AA853),((Input!$N$171+Input!$N$137)*$N$7)/A29taxstdlife))</f>
        <v>0</v>
      </c>
      <c r="AC853" s="168">
        <f>IF(A29taxstdlife="n/a","n/a",IF(AC$3&gt;(A29taxstdlife+$E853),((Input!$N$171+Input!$N$137)*$N$7)-SUM($N853:AB853),((Input!$N$171+Input!$N$137)*$N$7)/A29taxstdlife))</f>
        <v>0</v>
      </c>
      <c r="AD853" s="168">
        <f>IF(A29taxstdlife="n/a","n/a",IF(AD$3&gt;(A29taxstdlife+$E853),((Input!$N$171+Input!$N$137)*$N$7)-SUM($N853:AC853),((Input!$N$171+Input!$N$137)*$N$7)/A29taxstdlife))</f>
        <v>0</v>
      </c>
      <c r="AE853" s="168">
        <f>IF(A29taxstdlife="n/a","n/a",IF(AE$3&gt;(A29taxstdlife+$E853),((Input!$N$171+Input!$N$137)*$N$7)-SUM($N853:AD853),((Input!$N$171+Input!$N$137)*$N$7)/A29taxstdlife))</f>
        <v>0</v>
      </c>
      <c r="AF853" s="168">
        <f>IF(A29taxstdlife="n/a","n/a",IF(AF$3&gt;(A29taxstdlife+$E853),((Input!$N$171+Input!$N$137)*$N$7)-SUM($N853:AE853),((Input!$N$171+Input!$N$137)*$N$7)/A29taxstdlife))</f>
        <v>0</v>
      </c>
      <c r="AG853" s="168">
        <f>IF(A29taxstdlife="n/a","n/a",IF(AG$3&gt;(A29taxstdlife+$E853),((Input!$N$171+Input!$N$137)*$N$7)-SUM($N853:AF853),((Input!$N$171+Input!$N$137)*$N$7)/A29taxstdlife))</f>
        <v>0</v>
      </c>
      <c r="AH853" s="168">
        <f>IF(A29taxstdlife="n/a","n/a",IF(AH$3&gt;(A29taxstdlife+$E853),((Input!$N$171+Input!$N$137)*$N$7)-SUM($N853:AG853),((Input!$N$171+Input!$N$137)*$N$7)/A29taxstdlife))</f>
        <v>0</v>
      </c>
      <c r="AI853" s="168">
        <f>IF(A29taxstdlife="n/a","n/a",IF(AI$3&gt;(A29taxstdlife+$E853),((Input!$N$171+Input!$N$137)*$N$7)-SUM($N853:AH853),((Input!$N$171+Input!$N$137)*$N$7)/A29taxstdlife))</f>
        <v>0</v>
      </c>
      <c r="AJ853" s="168">
        <f>IF(A29taxstdlife="n/a","n/a",IF(AJ$3&gt;(A29taxstdlife+$E853),((Input!$N$171+Input!$N$137)*$N$7)-SUM($N853:AI853),((Input!$N$171+Input!$N$137)*$N$7)/A29taxstdlife))</f>
        <v>0</v>
      </c>
      <c r="AK853" s="168">
        <f>IF(A29taxstdlife="n/a","n/a",IF(AK$3&gt;(A29taxstdlife+$E853),((Input!$N$171+Input!$N$137)*$N$7)-SUM($N853:AJ853),((Input!$N$171+Input!$N$137)*$N$7)/A29taxstdlife))</f>
        <v>0</v>
      </c>
      <c r="AL853" s="168">
        <f>IF(A29taxstdlife="n/a","n/a",IF(AL$3&gt;(A29taxstdlife+$E853),((Input!$N$171+Input!$N$137)*$N$7)-SUM($N853:AK853),((Input!$N$171+Input!$N$137)*$N$7)/A29taxstdlife))</f>
        <v>0</v>
      </c>
      <c r="AM853" s="168">
        <f>IF(A29taxstdlife="n/a","n/a",IF(AM$3&gt;(A29taxstdlife+$E853),((Input!$N$171+Input!$N$137)*$N$7)-SUM($N853:AL853),((Input!$N$171+Input!$N$137)*$N$7)/A29taxstdlife))</f>
        <v>0</v>
      </c>
      <c r="AN853" s="168">
        <f>IF(A29taxstdlife="n/a","n/a",IF(AN$3&gt;(A29taxstdlife+$E853),((Input!$N$171+Input!$N$137)*$N$7)-SUM($N853:AM853),((Input!$N$171+Input!$N$137)*$N$7)/A29taxstdlife))</f>
        <v>0</v>
      </c>
      <c r="AO853" s="168">
        <f>IF(A29taxstdlife="n/a","n/a",IF(AO$3&gt;(A29taxstdlife+$E853),((Input!$N$171+Input!$N$137)*$N$7)-SUM($N853:AN853),((Input!$N$171+Input!$N$137)*$N$7)/A29taxstdlife))</f>
        <v>0</v>
      </c>
      <c r="AP853" s="168">
        <f>IF(A29taxstdlife="n/a","n/a",IF(AP$3&gt;(A29taxstdlife+$E853),((Input!$N$171+Input!$N$137)*$N$7)-SUM($N853:AO853),((Input!$N$171+Input!$N$137)*$N$7)/A29taxstdlife))</f>
        <v>0</v>
      </c>
      <c r="AQ853" s="168">
        <f>IF(A29taxstdlife="n/a","n/a",IF(AQ$3&gt;(A29taxstdlife+$E853),((Input!$N$171+Input!$N$137)*$N$7)-SUM($N853:AP853),((Input!$N$171+Input!$N$137)*$N$7)/A29taxstdlife))</f>
        <v>0</v>
      </c>
      <c r="AR853" s="168">
        <f>IF(A29taxstdlife="n/a","n/a",IF(AR$3&gt;(A29taxstdlife+$E853),((Input!$N$171+Input!$N$137)*$N$7)-SUM($N853:AQ853),((Input!$N$171+Input!$N$137)*$N$7)/A29taxstdlife))</f>
        <v>0</v>
      </c>
      <c r="AS853" s="168">
        <f>IF(A29taxstdlife="n/a","n/a",IF(AS$3&gt;(A29taxstdlife+$E853),((Input!$N$171+Input!$N$137)*$N$7)-SUM($N853:AR853),((Input!$N$171+Input!$N$137)*$N$7)/A29taxstdlife))</f>
        <v>0</v>
      </c>
      <c r="AT853" s="168">
        <f>IF(A29taxstdlife="n/a","n/a",IF(AT$3&gt;(A29taxstdlife+$E853),((Input!$N$171+Input!$N$137)*$N$7)-SUM($N853:AS853),((Input!$N$171+Input!$N$137)*$N$7)/A29taxstdlife))</f>
        <v>0</v>
      </c>
      <c r="AU853" s="168">
        <f>IF(A29taxstdlife="n/a","n/a",IF(AU$3&gt;(A29taxstdlife+$E853),((Input!$N$171+Input!$N$137)*$N$7)-SUM($N853:AT853),((Input!$N$171+Input!$N$137)*$N$7)/A29taxstdlife))</f>
        <v>0</v>
      </c>
      <c r="AV853" s="168">
        <f>IF(A29taxstdlife="n/a","n/a",IF(AV$3&gt;(A29taxstdlife+$E853),((Input!$N$171+Input!$N$137)*$N$7)-SUM($N853:AU853),((Input!$N$171+Input!$N$137)*$N$7)/A29taxstdlife))</f>
        <v>0</v>
      </c>
      <c r="AW853" s="168">
        <f>IF(A29taxstdlife="n/a","n/a",IF(AW$3&gt;(A29taxstdlife+$E853),((Input!$N$171+Input!$N$137)*$N$7)-SUM($N853:AV853),((Input!$N$171+Input!$N$137)*$N$7)/A29taxstdlife))</f>
        <v>0</v>
      </c>
      <c r="AX853" s="168">
        <f>IF(A29taxstdlife="n/a","n/a",IF(AX$3&gt;(A29taxstdlife+$E853),((Input!$N$171+Input!$N$137)*$N$7)-SUM($N853:AW853),((Input!$N$171+Input!$N$137)*$N$7)/A29taxstdlife))</f>
        <v>0</v>
      </c>
      <c r="AY853" s="168">
        <f>IF(A29taxstdlife="n/a","n/a",IF(AY$3&gt;(A29taxstdlife+$E853),((Input!$N$171+Input!$N$137)*$N$7)-SUM($N853:AX853),((Input!$N$171+Input!$N$137)*$N$7)/A29taxstdlife))</f>
        <v>0</v>
      </c>
      <c r="AZ853" s="168">
        <f>IF(A29taxstdlife="n/a","n/a",IF(AZ$3&gt;(A29taxstdlife+$E853),((Input!$N$171+Input!$N$137)*$N$7)-SUM($N853:AY853),((Input!$N$171+Input!$N$137)*$N$7)/A29taxstdlife))</f>
        <v>0</v>
      </c>
      <c r="BA853" s="168">
        <f>IF(A29taxstdlife="n/a","n/a",IF(BA$3&gt;(A29taxstdlife+$E853),((Input!$N$171+Input!$N$137)*$N$7)-SUM($N853:AZ853),((Input!$N$171+Input!$N$137)*$N$7)/A29taxstdlife))</f>
        <v>0</v>
      </c>
      <c r="BB853" s="168">
        <f>IF(A29taxstdlife="n/a","n/a",IF(BB$3&gt;(A29taxstdlife+$E853),((Input!$N$171+Input!$N$137)*$N$7)-SUM($N853:BA853),((Input!$N$171+Input!$N$137)*$N$7)/A29taxstdlife))</f>
        <v>0</v>
      </c>
      <c r="BC853" s="168">
        <f>IF(A29taxstdlife="n/a","n/a",IF(BC$3&gt;(A29taxstdlife+$E853),((Input!$N$171+Input!$N$137)*$N$7)-SUM($N853:BB853),((Input!$N$171+Input!$N$137)*$N$7)/A29taxstdlife))</f>
        <v>0</v>
      </c>
      <c r="BD853" s="168">
        <f>IF(A29taxstdlife="n/a","n/a",IF(BD$3&gt;(A29taxstdlife+$E853),((Input!$N$171+Input!$N$137)*$N$7)-SUM($N853:BC853),((Input!$N$171+Input!$N$137)*$N$7)/A29taxstdlife))</f>
        <v>0</v>
      </c>
      <c r="BE853" s="168">
        <f>IF(A29taxstdlife="n/a","n/a",IF(BE$3&gt;(A29taxstdlife+$E853),((Input!$N$171+Input!$N$137)*$N$7)-SUM($N853:BD853),((Input!$N$171+Input!$N$137)*$N$7)/A29taxstdlife))</f>
        <v>0</v>
      </c>
      <c r="BF853" s="168">
        <f>IF(A29taxstdlife="n/a","n/a",IF(BF$3&gt;(A29taxstdlife+$E853),((Input!$N$171+Input!$N$137)*$N$7)-SUM($N853:BE853),((Input!$N$171+Input!$N$137)*$N$7)/A29taxstdlife))</f>
        <v>0</v>
      </c>
      <c r="BG853" s="168">
        <f>IF(A29taxstdlife="n/a","n/a",IF(BG$3&gt;(A29taxstdlife+$E853),((Input!$N$171+Input!$N$137)*$N$7)-SUM($N853:BF853),((Input!$N$171+Input!$N$137)*$N$7)/A29taxstdlife))</f>
        <v>0</v>
      </c>
      <c r="BH853" s="168">
        <f>IF(A29taxstdlife="n/a","n/a",IF(BH$3&gt;(A29taxstdlife+$E853),((Input!$N$171+Input!$N$137)*$N$7)-SUM($N853:BG853),((Input!$N$171+Input!$N$137)*$N$7)/A29taxstdlife))</f>
        <v>0</v>
      </c>
      <c r="BI853" s="168">
        <f>IF(A29taxstdlife="n/a","n/a",IF(BI$3&gt;(A29taxstdlife+$E853),((Input!$N$171+Input!$N$137)*$N$7)-SUM($N853:BH853),((Input!$N$171+Input!$N$137)*$N$7)/A29taxstdlife))</f>
        <v>0</v>
      </c>
      <c r="BJ853" s="20"/>
      <c r="BK853" s="20"/>
      <c r="BL853"/>
      <c r="BM853"/>
      <c r="BN853"/>
      <c r="BO853"/>
      <c r="BP853"/>
      <c r="BQ853"/>
      <c r="BR853"/>
      <c r="BS853"/>
      <c r="BT853"/>
      <c r="BU853"/>
      <c r="BV853"/>
      <c r="BW853"/>
      <c r="BX853"/>
      <c r="BY853"/>
      <c r="BZ853"/>
      <c r="CA853"/>
      <c r="CB853"/>
      <c r="CC853"/>
      <c r="CD853"/>
      <c r="CE853"/>
      <c r="CF853"/>
      <c r="CG853"/>
      <c r="CH853"/>
      <c r="CI853"/>
      <c r="CJ853"/>
      <c r="CK853"/>
      <c r="CL853"/>
      <c r="CM853"/>
      <c r="CN853"/>
      <c r="CO853"/>
      <c r="CP853"/>
      <c r="CQ853"/>
      <c r="CR853"/>
      <c r="CS853"/>
      <c r="CT853"/>
      <c r="CU853"/>
      <c r="CV853"/>
      <c r="CW853"/>
      <c r="CX853"/>
      <c r="CY853"/>
      <c r="CZ853"/>
      <c r="DA853"/>
      <c r="DB853"/>
      <c r="DC853"/>
      <c r="DD853"/>
      <c r="DE853"/>
      <c r="DF853"/>
      <c r="DG853"/>
      <c r="DH853"/>
      <c r="DI853"/>
      <c r="DJ853"/>
      <c r="DK853"/>
      <c r="DL853"/>
      <c r="DM853"/>
      <c r="DN853"/>
      <c r="DO853"/>
      <c r="DP853"/>
      <c r="DQ853"/>
      <c r="DR853"/>
      <c r="DS853"/>
      <c r="DT853"/>
      <c r="DU853"/>
      <c r="DV853"/>
      <c r="DW853"/>
      <c r="DX853"/>
      <c r="DY853"/>
      <c r="DZ853"/>
      <c r="EA853"/>
      <c r="EB853"/>
      <c r="EC853"/>
      <c r="ED853"/>
      <c r="EE853"/>
      <c r="EF853"/>
      <c r="EG853"/>
      <c r="EH853"/>
      <c r="EI853"/>
      <c r="EJ853"/>
      <c r="EK853"/>
      <c r="EL853"/>
      <c r="EM853"/>
      <c r="EN853"/>
      <c r="EO853"/>
      <c r="EP853"/>
      <c r="EQ853"/>
      <c r="ER853"/>
      <c r="ES853"/>
      <c r="ET853"/>
      <c r="EU853"/>
      <c r="EV853"/>
      <c r="EW853"/>
      <c r="EX853"/>
      <c r="EY853"/>
      <c r="EZ853"/>
      <c r="FA853"/>
      <c r="FB853"/>
      <c r="FC853"/>
      <c r="FD853"/>
      <c r="FE853"/>
      <c r="FF853"/>
      <c r="FG853"/>
      <c r="FH853"/>
      <c r="FI853"/>
      <c r="FJ853"/>
      <c r="FK853"/>
      <c r="FL853"/>
      <c r="FM853"/>
      <c r="FN853"/>
      <c r="FO853"/>
      <c r="FP853"/>
      <c r="FQ853"/>
      <c r="FR853"/>
      <c r="FS853"/>
      <c r="FT853"/>
      <c r="FU853"/>
      <c r="FV853"/>
      <c r="FW853"/>
      <c r="FX853"/>
      <c r="FY853"/>
      <c r="FZ853"/>
      <c r="GA853"/>
      <c r="GB853"/>
      <c r="GC853"/>
      <c r="GD853"/>
      <c r="GE853"/>
      <c r="GF853"/>
      <c r="GG853"/>
      <c r="GH853"/>
      <c r="GI853"/>
      <c r="GJ853"/>
      <c r="GK853"/>
      <c r="GL853"/>
      <c r="GM853"/>
      <c r="GN853"/>
      <c r="GO853"/>
      <c r="GP853"/>
      <c r="GQ853"/>
      <c r="GR853"/>
      <c r="GS853"/>
      <c r="GT853"/>
      <c r="GU853"/>
      <c r="GV853"/>
      <c r="GW853"/>
      <c r="GX853"/>
      <c r="GY853"/>
      <c r="GZ853"/>
      <c r="HA853"/>
      <c r="HB853"/>
      <c r="HC853"/>
      <c r="HD853"/>
      <c r="HE853"/>
      <c r="HF853"/>
      <c r="HG853"/>
      <c r="HH853"/>
      <c r="HI853"/>
      <c r="HJ853"/>
      <c r="HK853"/>
      <c r="HL853"/>
      <c r="HM853"/>
      <c r="HN853"/>
      <c r="HO853"/>
      <c r="HP853"/>
      <c r="HQ853"/>
      <c r="HR853"/>
      <c r="HS853"/>
      <c r="HT853"/>
      <c r="HU853"/>
      <c r="HV853"/>
      <c r="HW853"/>
      <c r="HX853"/>
      <c r="HY853"/>
      <c r="HZ853"/>
      <c r="IA853"/>
      <c r="IB853"/>
      <c r="IC853"/>
      <c r="ID853"/>
      <c r="IE853"/>
      <c r="IF853"/>
      <c r="IG853"/>
      <c r="IH853"/>
      <c r="II853"/>
      <c r="IJ853"/>
      <c r="IK853"/>
      <c r="IL853"/>
      <c r="IM853"/>
      <c r="IN853"/>
      <c r="IO853"/>
      <c r="IP853"/>
      <c r="IQ853"/>
      <c r="IR853"/>
      <c r="IS853"/>
      <c r="IT853"/>
      <c r="IU853"/>
      <c r="IV853"/>
    </row>
    <row r="854" spans="1:256" s="5" customFormat="1" hidden="1" outlineLevel="2">
      <c r="A854" s="20"/>
      <c r="B854" s="20"/>
      <c r="C854" s="38"/>
      <c r="D854" s="641"/>
      <c r="E854" s="287">
        <v>9</v>
      </c>
      <c r="F854" s="40"/>
      <c r="G854" s="313"/>
      <c r="H854" s="315"/>
      <c r="I854" s="315"/>
      <c r="J854" s="315"/>
      <c r="K854" s="315"/>
      <c r="L854" s="315"/>
      <c r="M854" s="315"/>
      <c r="N854" s="315"/>
      <c r="O854" s="314"/>
      <c r="P854" s="168">
        <f>IF(A29taxstdlife="n/a","n/a",IF(P$3&gt;(A29taxstdlife+$E854),((Input!$O$171+Input!$O$137)*$O$7)-SUM($O854:O854),((Input!$O$171+Input!$O$137)*$O$7)/A29taxstdlife))</f>
        <v>0</v>
      </c>
      <c r="Q854" s="168">
        <f>IF(A29taxstdlife="n/a","n/a",IF(Q$3&gt;(A29taxstdlife+$E854),((Input!$O$171+Input!$O$137)*$O$7)-SUM($O854:P854),((Input!$O$171+Input!$O$137)*$O$7)/A29taxstdlife))</f>
        <v>0</v>
      </c>
      <c r="R854" s="168">
        <f>IF(A29taxstdlife="n/a","n/a",IF(R$3&gt;(A29taxstdlife+$E854),((Input!$O$171+Input!$O$137)*$O$7)-SUM($O854:Q854),((Input!$O$171+Input!$O$137)*$O$7)/A29taxstdlife))</f>
        <v>0</v>
      </c>
      <c r="S854" s="168">
        <f>IF(A29taxstdlife="n/a","n/a",IF(S$3&gt;(A29taxstdlife+$E854),((Input!$O$171+Input!$O$137)*$O$7)-SUM($O854:R854),((Input!$O$171+Input!$O$137)*$O$7)/A29taxstdlife))</f>
        <v>0</v>
      </c>
      <c r="T854" s="168">
        <f>IF(A29taxstdlife="n/a","n/a",IF(T$3&gt;(A29taxstdlife+$E854),((Input!$O$171+Input!$O$137)*$O$7)-SUM($O854:S854),((Input!$O$171+Input!$O$137)*$O$7)/A29taxstdlife))</f>
        <v>0</v>
      </c>
      <c r="U854" s="168">
        <f>IF(A29taxstdlife="n/a","n/a",IF(U$3&gt;(A29taxstdlife+$E854),((Input!$O$171+Input!$O$137)*$O$7)-SUM($O854:T854),((Input!$O$171+Input!$O$137)*$O$7)/A29taxstdlife))</f>
        <v>0</v>
      </c>
      <c r="V854" s="168">
        <f>IF(A29taxstdlife="n/a","n/a",IF(V$3&gt;(A29taxstdlife+$E854),((Input!$O$171+Input!$O$137)*$O$7)-SUM($O854:U854),((Input!$O$171+Input!$O$137)*$O$7)/A29taxstdlife))</f>
        <v>0</v>
      </c>
      <c r="W854" s="168">
        <f>IF(A29taxstdlife="n/a","n/a",IF(W$3&gt;(A29taxstdlife+$E854),((Input!$O$171+Input!$O$137)*$O$7)-SUM($O854:V854),((Input!$O$171+Input!$O$137)*$O$7)/A29taxstdlife))</f>
        <v>0</v>
      </c>
      <c r="X854" s="168">
        <f>IF(A29taxstdlife="n/a","n/a",IF(X$3&gt;(A29taxstdlife+$E854),((Input!$O$171+Input!$O$137)*$O$7)-SUM($O854:W854),((Input!$O$171+Input!$O$137)*$O$7)/A29taxstdlife))</f>
        <v>0</v>
      </c>
      <c r="Y854" s="168">
        <f>IF(A29taxstdlife="n/a","n/a",IF(Y$3&gt;(A29taxstdlife+$E854),((Input!$O$171+Input!$O$137)*$O$7)-SUM($O854:X854),((Input!$O$171+Input!$O$137)*$O$7)/A29taxstdlife))</f>
        <v>0</v>
      </c>
      <c r="Z854" s="168">
        <f>IF(A29taxstdlife="n/a","n/a",IF(Z$3&gt;(A29taxstdlife+$E854),((Input!$O$171+Input!$O$137)*$O$7)-SUM($O854:Y854),((Input!$O$171+Input!$O$137)*$O$7)/A29taxstdlife))</f>
        <v>0</v>
      </c>
      <c r="AA854" s="168">
        <f>IF(A29taxstdlife="n/a","n/a",IF(AA$3&gt;(A29taxstdlife+$E854),((Input!$O$171+Input!$O$137)*$O$7)-SUM($O854:Z854),((Input!$O$171+Input!$O$137)*$O$7)/A29taxstdlife))</f>
        <v>0</v>
      </c>
      <c r="AB854" s="168">
        <f>IF(A29taxstdlife="n/a","n/a",IF(AB$3&gt;(A29taxstdlife+$E854),((Input!$O$171+Input!$O$137)*$O$7)-SUM($O854:AA854),((Input!$O$171+Input!$O$137)*$O$7)/A29taxstdlife))</f>
        <v>0</v>
      </c>
      <c r="AC854" s="168">
        <f>IF(A29taxstdlife="n/a","n/a",IF(AC$3&gt;(A29taxstdlife+$E854),((Input!$O$171+Input!$O$137)*$O$7)-SUM($O854:AB854),((Input!$O$171+Input!$O$137)*$O$7)/A29taxstdlife))</f>
        <v>0</v>
      </c>
      <c r="AD854" s="168">
        <f>IF(A29taxstdlife="n/a","n/a",IF(AD$3&gt;(A29taxstdlife+$E854),((Input!$O$171+Input!$O$137)*$O$7)-SUM($O854:AC854),((Input!$O$171+Input!$O$137)*$O$7)/A29taxstdlife))</f>
        <v>0</v>
      </c>
      <c r="AE854" s="168">
        <f>IF(A29taxstdlife="n/a","n/a",IF(AE$3&gt;(A29taxstdlife+$E854),((Input!$O$171+Input!$O$137)*$O$7)-SUM($O854:AD854),((Input!$O$171+Input!$O$137)*$O$7)/A29taxstdlife))</f>
        <v>0</v>
      </c>
      <c r="AF854" s="168">
        <f>IF(A29taxstdlife="n/a","n/a",IF(AF$3&gt;(A29taxstdlife+$E854),((Input!$O$171+Input!$O$137)*$O$7)-SUM($O854:AE854),((Input!$O$171+Input!$O$137)*$O$7)/A29taxstdlife))</f>
        <v>0</v>
      </c>
      <c r="AG854" s="168">
        <f>IF(A29taxstdlife="n/a","n/a",IF(AG$3&gt;(A29taxstdlife+$E854),((Input!$O$171+Input!$O$137)*$O$7)-SUM($O854:AF854),((Input!$O$171+Input!$O$137)*$O$7)/A29taxstdlife))</f>
        <v>0</v>
      </c>
      <c r="AH854" s="168">
        <f>IF(A29taxstdlife="n/a","n/a",IF(AH$3&gt;(A29taxstdlife+$E854),((Input!$O$171+Input!$O$137)*$O$7)-SUM($O854:AG854),((Input!$O$171+Input!$O$137)*$O$7)/A29taxstdlife))</f>
        <v>0</v>
      </c>
      <c r="AI854" s="168">
        <f>IF(A29taxstdlife="n/a","n/a",IF(AI$3&gt;(A29taxstdlife+$E854),((Input!$O$171+Input!$O$137)*$O$7)-SUM($O854:AH854),((Input!$O$171+Input!$O$137)*$O$7)/A29taxstdlife))</f>
        <v>0</v>
      </c>
      <c r="AJ854" s="168">
        <f>IF(A29taxstdlife="n/a","n/a",IF(AJ$3&gt;(A29taxstdlife+$E854),((Input!$O$171+Input!$O$137)*$O$7)-SUM($O854:AI854),((Input!$O$171+Input!$O$137)*$O$7)/A29taxstdlife))</f>
        <v>0</v>
      </c>
      <c r="AK854" s="168">
        <f>IF(A29taxstdlife="n/a","n/a",IF(AK$3&gt;(A29taxstdlife+$E854),((Input!$O$171+Input!$O$137)*$O$7)-SUM($O854:AJ854),((Input!$O$171+Input!$O$137)*$O$7)/A29taxstdlife))</f>
        <v>0</v>
      </c>
      <c r="AL854" s="168">
        <f>IF(A29taxstdlife="n/a","n/a",IF(AL$3&gt;(A29taxstdlife+$E854),((Input!$O$171+Input!$O$137)*$O$7)-SUM($O854:AK854),((Input!$O$171+Input!$O$137)*$O$7)/A29taxstdlife))</f>
        <v>0</v>
      </c>
      <c r="AM854" s="168">
        <f>IF(A29taxstdlife="n/a","n/a",IF(AM$3&gt;(A29taxstdlife+$E854),((Input!$O$171+Input!$O$137)*$O$7)-SUM($O854:AL854),((Input!$O$171+Input!$O$137)*$O$7)/A29taxstdlife))</f>
        <v>0</v>
      </c>
      <c r="AN854" s="168">
        <f>IF(A29taxstdlife="n/a","n/a",IF(AN$3&gt;(A29taxstdlife+$E854),((Input!$O$171+Input!$O$137)*$O$7)-SUM($O854:AM854),((Input!$O$171+Input!$O$137)*$O$7)/A29taxstdlife))</f>
        <v>0</v>
      </c>
      <c r="AO854" s="168">
        <f>IF(A29taxstdlife="n/a","n/a",IF(AO$3&gt;(A29taxstdlife+$E854),((Input!$O$171+Input!$O$137)*$O$7)-SUM($O854:AN854),((Input!$O$171+Input!$O$137)*$O$7)/A29taxstdlife))</f>
        <v>0</v>
      </c>
      <c r="AP854" s="168">
        <f>IF(A29taxstdlife="n/a","n/a",IF(AP$3&gt;(A29taxstdlife+$E854),((Input!$O$171+Input!$O$137)*$O$7)-SUM($O854:AO854),((Input!$O$171+Input!$O$137)*$O$7)/A29taxstdlife))</f>
        <v>0</v>
      </c>
      <c r="AQ854" s="168">
        <f>IF(A29taxstdlife="n/a","n/a",IF(AQ$3&gt;(A29taxstdlife+$E854),((Input!$O$171+Input!$O$137)*$O$7)-SUM($O854:AP854),((Input!$O$171+Input!$O$137)*$O$7)/A29taxstdlife))</f>
        <v>0</v>
      </c>
      <c r="AR854" s="168">
        <f>IF(A29taxstdlife="n/a","n/a",IF(AR$3&gt;(A29taxstdlife+$E854),((Input!$O$171+Input!$O$137)*$O$7)-SUM($O854:AQ854),((Input!$O$171+Input!$O$137)*$O$7)/A29taxstdlife))</f>
        <v>0</v>
      </c>
      <c r="AS854" s="168">
        <f>IF(A29taxstdlife="n/a","n/a",IF(AS$3&gt;(A29taxstdlife+$E854),((Input!$O$171+Input!$O$137)*$O$7)-SUM($O854:AR854),((Input!$O$171+Input!$O$137)*$O$7)/A29taxstdlife))</f>
        <v>0</v>
      </c>
      <c r="AT854" s="168">
        <f>IF(A29taxstdlife="n/a","n/a",IF(AT$3&gt;(A29taxstdlife+$E854),((Input!$O$171+Input!$O$137)*$O$7)-SUM($O854:AS854),((Input!$O$171+Input!$O$137)*$O$7)/A29taxstdlife))</f>
        <v>0</v>
      </c>
      <c r="AU854" s="168">
        <f>IF(A29taxstdlife="n/a","n/a",IF(AU$3&gt;(A29taxstdlife+$E854),((Input!$O$171+Input!$O$137)*$O$7)-SUM($O854:AT854),((Input!$O$171+Input!$O$137)*$O$7)/A29taxstdlife))</f>
        <v>0</v>
      </c>
      <c r="AV854" s="168">
        <f>IF(A29taxstdlife="n/a","n/a",IF(AV$3&gt;(A29taxstdlife+$E854),((Input!$O$171+Input!$O$137)*$O$7)-SUM($O854:AU854),((Input!$O$171+Input!$O$137)*$O$7)/A29taxstdlife))</f>
        <v>0</v>
      </c>
      <c r="AW854" s="168">
        <f>IF(A29taxstdlife="n/a","n/a",IF(AW$3&gt;(A29taxstdlife+$E854),((Input!$O$171+Input!$O$137)*$O$7)-SUM($O854:AV854),((Input!$O$171+Input!$O$137)*$O$7)/A29taxstdlife))</f>
        <v>0</v>
      </c>
      <c r="AX854" s="168">
        <f>IF(A29taxstdlife="n/a","n/a",IF(AX$3&gt;(A29taxstdlife+$E854),((Input!$O$171+Input!$O$137)*$O$7)-SUM($O854:AW854),((Input!$O$171+Input!$O$137)*$O$7)/A29taxstdlife))</f>
        <v>0</v>
      </c>
      <c r="AY854" s="168">
        <f>IF(A29taxstdlife="n/a","n/a",IF(AY$3&gt;(A29taxstdlife+$E854),((Input!$O$171+Input!$O$137)*$O$7)-SUM($O854:AX854),((Input!$O$171+Input!$O$137)*$O$7)/A29taxstdlife))</f>
        <v>0</v>
      </c>
      <c r="AZ854" s="168">
        <f>IF(A29taxstdlife="n/a","n/a",IF(AZ$3&gt;(A29taxstdlife+$E854),((Input!$O$171+Input!$O$137)*$O$7)-SUM($O854:AY854),((Input!$O$171+Input!$O$137)*$O$7)/A29taxstdlife))</f>
        <v>0</v>
      </c>
      <c r="BA854" s="168">
        <f>IF(A29taxstdlife="n/a","n/a",IF(BA$3&gt;(A29taxstdlife+$E854),((Input!$O$171+Input!$O$137)*$O$7)-SUM($O854:AZ854),((Input!$O$171+Input!$O$137)*$O$7)/A29taxstdlife))</f>
        <v>0</v>
      </c>
      <c r="BB854" s="168">
        <f>IF(A29taxstdlife="n/a","n/a",IF(BB$3&gt;(A29taxstdlife+$E854),((Input!$O$171+Input!$O$137)*$O$7)-SUM($O854:BA854),((Input!$O$171+Input!$O$137)*$O$7)/A29taxstdlife))</f>
        <v>0</v>
      </c>
      <c r="BC854" s="168">
        <f>IF(A29taxstdlife="n/a","n/a",IF(BC$3&gt;(A29taxstdlife+$E854),((Input!$O$171+Input!$O$137)*$O$7)-SUM($O854:BB854),((Input!$O$171+Input!$O$137)*$O$7)/A29taxstdlife))</f>
        <v>0</v>
      </c>
      <c r="BD854" s="168">
        <f>IF(A29taxstdlife="n/a","n/a",IF(BD$3&gt;(A29taxstdlife+$E854),((Input!$O$171+Input!$O$137)*$O$7)-SUM($O854:BC854),((Input!$O$171+Input!$O$137)*$O$7)/A29taxstdlife))</f>
        <v>0</v>
      </c>
      <c r="BE854" s="168">
        <f>IF(A29taxstdlife="n/a","n/a",IF(BE$3&gt;(A29taxstdlife+$E854),((Input!$O$171+Input!$O$137)*$O$7)-SUM($O854:BD854),((Input!$O$171+Input!$O$137)*$O$7)/A29taxstdlife))</f>
        <v>0</v>
      </c>
      <c r="BF854" s="168">
        <f>IF(A29taxstdlife="n/a","n/a",IF(BF$3&gt;(A29taxstdlife+$E854),((Input!$O$171+Input!$O$137)*$O$7)-SUM($O854:BE854),((Input!$O$171+Input!$O$137)*$O$7)/A29taxstdlife))</f>
        <v>0</v>
      </c>
      <c r="BG854" s="168">
        <f>IF(A29taxstdlife="n/a","n/a",IF(BG$3&gt;(A29taxstdlife+$E854),((Input!$O$171+Input!$O$137)*$O$7)-SUM($O854:BF854),((Input!$O$171+Input!$O$137)*$O$7)/A29taxstdlife))</f>
        <v>0</v>
      </c>
      <c r="BH854" s="168">
        <f>IF(A29taxstdlife="n/a","n/a",IF(BH$3&gt;(A29taxstdlife+$E854),((Input!$O$171+Input!$O$137)*$O$7)-SUM($O854:BG854),((Input!$O$171+Input!$O$137)*$O$7)/A29taxstdlife))</f>
        <v>0</v>
      </c>
      <c r="BI854" s="168">
        <f>IF(A29taxstdlife="n/a","n/a",IF(BI$3&gt;(A29taxstdlife+$E854),((Input!$O$171+Input!$O$137)*$O$7)-SUM($O854:BH854),((Input!$O$171+Input!$O$137)*$O$7)/A29taxstdlife))</f>
        <v>0</v>
      </c>
      <c r="BJ854" s="20"/>
      <c r="BK854" s="20"/>
      <c r="BL854"/>
      <c r="BM854"/>
      <c r="BN854"/>
      <c r="BO854"/>
      <c r="BP854"/>
      <c r="BQ854"/>
      <c r="BR854"/>
      <c r="BS854"/>
      <c r="BT854"/>
      <c r="BU854"/>
      <c r="BV854"/>
      <c r="BW854"/>
      <c r="BX854"/>
      <c r="BY854"/>
      <c r="BZ854"/>
      <c r="CA854"/>
      <c r="CB854"/>
      <c r="CC854"/>
      <c r="CD854"/>
      <c r="CE854"/>
      <c r="CF854"/>
      <c r="CG854"/>
      <c r="CH854"/>
      <c r="CI854"/>
      <c r="CJ854"/>
      <c r="CK854"/>
      <c r="CL854"/>
      <c r="CM854"/>
      <c r="CN854"/>
      <c r="CO854"/>
      <c r="CP854"/>
      <c r="CQ854"/>
      <c r="CR854"/>
      <c r="CS854"/>
      <c r="CT854"/>
      <c r="CU854"/>
      <c r="CV854"/>
      <c r="CW854"/>
      <c r="CX854"/>
      <c r="CY854"/>
      <c r="CZ854"/>
      <c r="DA854"/>
      <c r="DB854"/>
      <c r="DC854"/>
      <c r="DD854"/>
      <c r="DE854"/>
      <c r="DF854"/>
      <c r="DG854"/>
      <c r="DH854"/>
      <c r="DI854"/>
      <c r="DJ854"/>
      <c r="DK854"/>
      <c r="DL854"/>
      <c r="DM854"/>
      <c r="DN854"/>
      <c r="DO854"/>
      <c r="DP854"/>
      <c r="DQ854"/>
      <c r="DR854"/>
      <c r="DS854"/>
      <c r="DT854"/>
      <c r="DU854"/>
      <c r="DV854"/>
      <c r="DW854"/>
      <c r="DX854"/>
      <c r="DY854"/>
      <c r="DZ854"/>
      <c r="EA854"/>
      <c r="EB854"/>
      <c r="EC854"/>
      <c r="ED854"/>
      <c r="EE854"/>
      <c r="EF854"/>
      <c r="EG854"/>
      <c r="EH854"/>
      <c r="EI854"/>
      <c r="EJ854"/>
      <c r="EK854"/>
      <c r="EL854"/>
      <c r="EM854"/>
      <c r="EN854"/>
      <c r="EO854"/>
      <c r="EP854"/>
      <c r="EQ854"/>
      <c r="ER854"/>
      <c r="ES854"/>
      <c r="ET854"/>
      <c r="EU854"/>
      <c r="EV854"/>
      <c r="EW854"/>
      <c r="EX854"/>
      <c r="EY854"/>
      <c r="EZ854"/>
      <c r="FA854"/>
      <c r="FB854"/>
      <c r="FC854"/>
      <c r="FD854"/>
      <c r="FE854"/>
      <c r="FF854"/>
      <c r="FG854"/>
      <c r="FH854"/>
      <c r="FI854"/>
      <c r="FJ854"/>
      <c r="FK854"/>
      <c r="FL854"/>
      <c r="FM854"/>
      <c r="FN854"/>
      <c r="FO854"/>
      <c r="FP854"/>
      <c r="FQ854"/>
      <c r="FR854"/>
      <c r="FS854"/>
      <c r="FT854"/>
      <c r="FU854"/>
      <c r="FV854"/>
      <c r="FW854"/>
      <c r="FX854"/>
      <c r="FY854"/>
      <c r="FZ854"/>
      <c r="GA854"/>
      <c r="GB854"/>
      <c r="GC854"/>
      <c r="GD854"/>
      <c r="GE854"/>
      <c r="GF854"/>
      <c r="GG854"/>
      <c r="GH854"/>
      <c r="GI854"/>
      <c r="GJ854"/>
      <c r="GK854"/>
      <c r="GL854"/>
      <c r="GM854"/>
      <c r="GN854"/>
      <c r="GO854"/>
      <c r="GP854"/>
      <c r="GQ854"/>
      <c r="GR854"/>
      <c r="GS854"/>
      <c r="GT854"/>
      <c r="GU854"/>
      <c r="GV854"/>
      <c r="GW854"/>
      <c r="GX854"/>
      <c r="GY854"/>
      <c r="GZ854"/>
      <c r="HA854"/>
      <c r="HB854"/>
      <c r="HC854"/>
      <c r="HD854"/>
      <c r="HE854"/>
      <c r="HF854"/>
      <c r="HG854"/>
      <c r="HH854"/>
      <c r="HI854"/>
      <c r="HJ854"/>
      <c r="HK854"/>
      <c r="HL854"/>
      <c r="HM854"/>
      <c r="HN854"/>
      <c r="HO854"/>
      <c r="HP854"/>
      <c r="HQ854"/>
      <c r="HR854"/>
      <c r="HS854"/>
      <c r="HT854"/>
      <c r="HU854"/>
      <c r="HV854"/>
      <c r="HW854"/>
      <c r="HX854"/>
      <c r="HY854"/>
      <c r="HZ854"/>
      <c r="IA854"/>
      <c r="IB854"/>
      <c r="IC854"/>
      <c r="ID854"/>
      <c r="IE854"/>
      <c r="IF854"/>
      <c r="IG854"/>
      <c r="IH854"/>
      <c r="II854"/>
      <c r="IJ854"/>
      <c r="IK854"/>
      <c r="IL854"/>
      <c r="IM854"/>
      <c r="IN854"/>
      <c r="IO854"/>
      <c r="IP854"/>
      <c r="IQ854"/>
      <c r="IR854"/>
      <c r="IS854"/>
      <c r="IT854"/>
      <c r="IU854"/>
      <c r="IV854"/>
    </row>
    <row r="855" spans="1:256" s="5" customFormat="1" hidden="1" outlineLevel="2">
      <c r="A855" s="20"/>
      <c r="B855" s="20"/>
      <c r="C855" s="38"/>
      <c r="D855" s="641"/>
      <c r="E855" s="288">
        <v>10</v>
      </c>
      <c r="F855" s="40"/>
      <c r="G855" s="313"/>
      <c r="H855" s="315"/>
      <c r="I855" s="315"/>
      <c r="J855" s="315"/>
      <c r="K855" s="315"/>
      <c r="L855" s="315"/>
      <c r="M855" s="315"/>
      <c r="N855" s="315"/>
      <c r="O855" s="315"/>
      <c r="P855" s="314"/>
      <c r="Q855" s="168">
        <f>IF(A29taxstdlife="n/a","n/a",IF(Q$3&gt;(A29taxstdlife+$E855),((Input!$P$171+Input!$P$137)*$P$7)-SUM($P855:P855),((Input!$P$171+Input!$P$137)*$P$7)/A29taxstdlife))</f>
        <v>0</v>
      </c>
      <c r="R855" s="168">
        <f>IF(A29taxstdlife="n/a","n/a",IF(R$3&gt;(A29taxstdlife+$E855),((Input!$P$171+Input!$P$137)*$P$7)-SUM($P855:Q855),((Input!$P$171+Input!$P$137)*$P$7)/A29taxstdlife))</f>
        <v>0</v>
      </c>
      <c r="S855" s="168">
        <f>IF(A29taxstdlife="n/a","n/a",IF(S$3&gt;(A29taxstdlife+$E855),((Input!$P$171+Input!$P$137)*$P$7)-SUM($P855:R855),((Input!$P$171+Input!$P$137)*$P$7)/A29taxstdlife))</f>
        <v>0</v>
      </c>
      <c r="T855" s="168">
        <f>IF(A29taxstdlife="n/a","n/a",IF(T$3&gt;(A29taxstdlife+$E855),((Input!$P$171+Input!$P$137)*$P$7)-SUM($P855:S855),((Input!$P$171+Input!$P$137)*$P$7)/A29taxstdlife))</f>
        <v>0</v>
      </c>
      <c r="U855" s="168">
        <f>IF(A29taxstdlife="n/a","n/a",IF(U$3&gt;(A29taxstdlife+$E855),((Input!$P$171+Input!$P$137)*$P$7)-SUM($P855:T855),((Input!$P$171+Input!$P$137)*$P$7)/A29taxstdlife))</f>
        <v>0</v>
      </c>
      <c r="V855" s="168">
        <f>IF(A29taxstdlife="n/a","n/a",IF(V$3&gt;(A29taxstdlife+$E855),((Input!$P$171+Input!$P$137)*$P$7)-SUM($P855:U855),((Input!$P$171+Input!$P$137)*$P$7)/A29taxstdlife))</f>
        <v>0</v>
      </c>
      <c r="W855" s="168">
        <f>IF(A29taxstdlife="n/a","n/a",IF(W$3&gt;(A29taxstdlife+$E855),((Input!$P$171+Input!$P$137)*$P$7)-SUM($P855:V855),((Input!$P$171+Input!$P$137)*$P$7)/A29taxstdlife))</f>
        <v>0</v>
      </c>
      <c r="X855" s="168">
        <f>IF(A29taxstdlife="n/a","n/a",IF(X$3&gt;(A29taxstdlife+$E855),((Input!$P$171+Input!$P$137)*$P$7)-SUM($P855:W855),((Input!$P$171+Input!$P$137)*$P$7)/A29taxstdlife))</f>
        <v>0</v>
      </c>
      <c r="Y855" s="168">
        <f>IF(A29taxstdlife="n/a","n/a",IF(Y$3&gt;(A29taxstdlife+$E855),((Input!$P$171+Input!$P$137)*$P$7)-SUM($P855:X855),((Input!$P$171+Input!$P$137)*$P$7)/A29taxstdlife))</f>
        <v>0</v>
      </c>
      <c r="Z855" s="168">
        <f>IF(A29taxstdlife="n/a","n/a",IF(Z$3&gt;(A29taxstdlife+$E855),((Input!$P$171+Input!$P$137)*$P$7)-SUM($P855:Y855),((Input!$P$171+Input!$P$137)*$P$7)/A29taxstdlife))</f>
        <v>0</v>
      </c>
      <c r="AA855" s="168">
        <f>IF(A29taxstdlife="n/a","n/a",IF(AA$3&gt;(A29taxstdlife+$E855),((Input!$P$171+Input!$P$137)*$P$7)-SUM($P855:Z855),((Input!$P$171+Input!$P$137)*$P$7)/A29taxstdlife))</f>
        <v>0</v>
      </c>
      <c r="AB855" s="168">
        <f>IF(A29taxstdlife="n/a","n/a",IF(AB$3&gt;(A29taxstdlife+$E855),((Input!$P$171+Input!$P$137)*$P$7)-SUM($P855:AA855),((Input!$P$171+Input!$P$137)*$P$7)/A29taxstdlife))</f>
        <v>0</v>
      </c>
      <c r="AC855" s="168">
        <f>IF(A29taxstdlife="n/a","n/a",IF(AC$3&gt;(A29taxstdlife+$E855),((Input!$P$171+Input!$P$137)*$P$7)-SUM($P855:AB855),((Input!$P$171+Input!$P$137)*$P$7)/A29taxstdlife))</f>
        <v>0</v>
      </c>
      <c r="AD855" s="168">
        <f>IF(A29taxstdlife="n/a","n/a",IF(AD$3&gt;(A29taxstdlife+$E855),((Input!$P$171+Input!$P$137)*$P$7)-SUM($P855:AC855),((Input!$P$171+Input!$P$137)*$P$7)/A29taxstdlife))</f>
        <v>0</v>
      </c>
      <c r="AE855" s="168">
        <f>IF(A29taxstdlife="n/a","n/a",IF(AE$3&gt;(A29taxstdlife+$E855),((Input!$P$171+Input!$P$137)*$P$7)-SUM($P855:AD855),((Input!$P$171+Input!$P$137)*$P$7)/A29taxstdlife))</f>
        <v>0</v>
      </c>
      <c r="AF855" s="168">
        <f>IF(A29taxstdlife="n/a","n/a",IF(AF$3&gt;(A29taxstdlife+$E855),((Input!$P$171+Input!$P$137)*$P$7)-SUM($P855:AE855),((Input!$P$171+Input!$P$137)*$P$7)/A29taxstdlife))</f>
        <v>0</v>
      </c>
      <c r="AG855" s="168">
        <f>IF(A29taxstdlife="n/a","n/a",IF(AG$3&gt;(A29taxstdlife+$E855),((Input!$P$171+Input!$P$137)*$P$7)-SUM($P855:AF855),((Input!$P$171+Input!$P$137)*$P$7)/A29taxstdlife))</f>
        <v>0</v>
      </c>
      <c r="AH855" s="168">
        <f>IF(A29taxstdlife="n/a","n/a",IF(AH$3&gt;(A29taxstdlife+$E855),((Input!$P$171+Input!$P$137)*$P$7)-SUM($P855:AG855),((Input!$P$171+Input!$P$137)*$P$7)/A29taxstdlife))</f>
        <v>0</v>
      </c>
      <c r="AI855" s="168">
        <f>IF(A29taxstdlife="n/a","n/a",IF(AI$3&gt;(A29taxstdlife+$E855),((Input!$P$171+Input!$P$137)*$P$7)-SUM($P855:AH855),((Input!$P$171+Input!$P$137)*$P$7)/A29taxstdlife))</f>
        <v>0</v>
      </c>
      <c r="AJ855" s="168">
        <f>IF(A29taxstdlife="n/a","n/a",IF(AJ$3&gt;(A29taxstdlife+$E855),((Input!$P$171+Input!$P$137)*$P$7)-SUM($P855:AI855),((Input!$P$171+Input!$P$137)*$P$7)/A29taxstdlife))</f>
        <v>0</v>
      </c>
      <c r="AK855" s="168">
        <f>IF(A29taxstdlife="n/a","n/a",IF(AK$3&gt;(A29taxstdlife+$E855),((Input!$P$171+Input!$P$137)*$P$7)-SUM($P855:AJ855),((Input!$P$171+Input!$P$137)*$P$7)/A29taxstdlife))</f>
        <v>0</v>
      </c>
      <c r="AL855" s="168">
        <f>IF(A29taxstdlife="n/a","n/a",IF(AL$3&gt;(A29taxstdlife+$E855),((Input!$P$171+Input!$P$137)*$P$7)-SUM($P855:AK855),((Input!$P$171+Input!$P$137)*$P$7)/A29taxstdlife))</f>
        <v>0</v>
      </c>
      <c r="AM855" s="168">
        <f>IF(A29taxstdlife="n/a","n/a",IF(AM$3&gt;(A29taxstdlife+$E855),((Input!$P$171+Input!$P$137)*$P$7)-SUM($P855:AL855),((Input!$P$171+Input!$P$137)*$P$7)/A29taxstdlife))</f>
        <v>0</v>
      </c>
      <c r="AN855" s="168">
        <f>IF(A29taxstdlife="n/a","n/a",IF(AN$3&gt;(A29taxstdlife+$E855),((Input!$P$171+Input!$P$137)*$P$7)-SUM($P855:AM855),((Input!$P$171+Input!$P$137)*$P$7)/A29taxstdlife))</f>
        <v>0</v>
      </c>
      <c r="AO855" s="168">
        <f>IF(A29taxstdlife="n/a","n/a",IF(AO$3&gt;(A29taxstdlife+$E855),((Input!$P$171+Input!$P$137)*$P$7)-SUM($P855:AN855),((Input!$P$171+Input!$P$137)*$P$7)/A29taxstdlife))</f>
        <v>0</v>
      </c>
      <c r="AP855" s="168">
        <f>IF(A29taxstdlife="n/a","n/a",IF(AP$3&gt;(A29taxstdlife+$E855),((Input!$P$171+Input!$P$137)*$P$7)-SUM($P855:AO855),((Input!$P$171+Input!$P$137)*$P$7)/A29taxstdlife))</f>
        <v>0</v>
      </c>
      <c r="AQ855" s="168">
        <f>IF(A29taxstdlife="n/a","n/a",IF(AQ$3&gt;(A29taxstdlife+$E855),((Input!$P$171+Input!$P$137)*$P$7)-SUM($P855:AP855),((Input!$P$171+Input!$P$137)*$P$7)/A29taxstdlife))</f>
        <v>0</v>
      </c>
      <c r="AR855" s="168">
        <f>IF(A29taxstdlife="n/a","n/a",IF(AR$3&gt;(A29taxstdlife+$E855),((Input!$P$171+Input!$P$137)*$P$7)-SUM($P855:AQ855),((Input!$P$171+Input!$P$137)*$P$7)/A29taxstdlife))</f>
        <v>0</v>
      </c>
      <c r="AS855" s="168">
        <f>IF(A29taxstdlife="n/a","n/a",IF(AS$3&gt;(A29taxstdlife+$E855),((Input!$P$171+Input!$P$137)*$P$7)-SUM($P855:AR855),((Input!$P$171+Input!$P$137)*$P$7)/A29taxstdlife))</f>
        <v>0</v>
      </c>
      <c r="AT855" s="168">
        <f>IF(A29taxstdlife="n/a","n/a",IF(AT$3&gt;(A29taxstdlife+$E855),((Input!$P$171+Input!$P$137)*$P$7)-SUM($P855:AS855),((Input!$P$171+Input!$P$137)*$P$7)/A29taxstdlife))</f>
        <v>0</v>
      </c>
      <c r="AU855" s="168">
        <f>IF(A29taxstdlife="n/a","n/a",IF(AU$3&gt;(A29taxstdlife+$E855),((Input!$P$171+Input!$P$137)*$P$7)-SUM($P855:AT855),((Input!$P$171+Input!$P$137)*$P$7)/A29taxstdlife))</f>
        <v>0</v>
      </c>
      <c r="AV855" s="168">
        <f>IF(A29taxstdlife="n/a","n/a",IF(AV$3&gt;(A29taxstdlife+$E855),((Input!$P$171+Input!$P$137)*$P$7)-SUM($P855:AU855),((Input!$P$171+Input!$P$137)*$P$7)/A29taxstdlife))</f>
        <v>0</v>
      </c>
      <c r="AW855" s="168">
        <f>IF(A29taxstdlife="n/a","n/a",IF(AW$3&gt;(A29taxstdlife+$E855),((Input!$P$171+Input!$P$137)*$P$7)-SUM($P855:AV855),((Input!$P$171+Input!$P$137)*$P$7)/A29taxstdlife))</f>
        <v>0</v>
      </c>
      <c r="AX855" s="168">
        <f>IF(A29taxstdlife="n/a","n/a",IF(AX$3&gt;(A29taxstdlife+$E855),((Input!$P$171+Input!$P$137)*$P$7)-SUM($P855:AW855),((Input!$P$171+Input!$P$137)*$P$7)/A29taxstdlife))</f>
        <v>0</v>
      </c>
      <c r="AY855" s="168">
        <f>IF(A29taxstdlife="n/a","n/a",IF(AY$3&gt;(A29taxstdlife+$E855),((Input!$P$171+Input!$P$137)*$P$7)-SUM($P855:AX855),((Input!$P$171+Input!$P$137)*$P$7)/A29taxstdlife))</f>
        <v>0</v>
      </c>
      <c r="AZ855" s="168">
        <f>IF(A29taxstdlife="n/a","n/a",IF(AZ$3&gt;(A29taxstdlife+$E855),((Input!$P$171+Input!$P$137)*$P$7)-SUM($P855:AY855),((Input!$P$171+Input!$P$137)*$P$7)/A29taxstdlife))</f>
        <v>0</v>
      </c>
      <c r="BA855" s="168">
        <f>IF(A29taxstdlife="n/a","n/a",IF(BA$3&gt;(A29taxstdlife+$E855),((Input!$P$171+Input!$P$137)*$P$7)-SUM($P855:AZ855),((Input!$P$171+Input!$P$137)*$P$7)/A29taxstdlife))</f>
        <v>0</v>
      </c>
      <c r="BB855" s="168">
        <f>IF(A29taxstdlife="n/a","n/a",IF(BB$3&gt;(A29taxstdlife+$E855),((Input!$P$171+Input!$P$137)*$P$7)-SUM($P855:BA855),((Input!$P$171+Input!$P$137)*$P$7)/A29taxstdlife))</f>
        <v>0</v>
      </c>
      <c r="BC855" s="168">
        <f>IF(A29taxstdlife="n/a","n/a",IF(BC$3&gt;(A29taxstdlife+$E855),((Input!$P$171+Input!$P$137)*$P$7)-SUM($P855:BB855),((Input!$P$171+Input!$P$137)*$P$7)/A29taxstdlife))</f>
        <v>0</v>
      </c>
      <c r="BD855" s="168">
        <f>IF(A29taxstdlife="n/a","n/a",IF(BD$3&gt;(A29taxstdlife+$E855),((Input!$P$171+Input!$P$137)*$P$7)-SUM($P855:BC855),((Input!$P$171+Input!$P$137)*$P$7)/A29taxstdlife))</f>
        <v>0</v>
      </c>
      <c r="BE855" s="168">
        <f>IF(A29taxstdlife="n/a","n/a",IF(BE$3&gt;(A29taxstdlife+$E855),((Input!$P$171+Input!$P$137)*$P$7)-SUM($P855:BD855),((Input!$P$171+Input!$P$137)*$P$7)/A29taxstdlife))</f>
        <v>0</v>
      </c>
      <c r="BF855" s="168">
        <f>IF(A29taxstdlife="n/a","n/a",IF(BF$3&gt;(A29taxstdlife+$E855),((Input!$P$171+Input!$P$137)*$P$7)-SUM($P855:BE855),((Input!$P$171+Input!$P$137)*$P$7)/A29taxstdlife))</f>
        <v>0</v>
      </c>
      <c r="BG855" s="168">
        <f>IF(A29taxstdlife="n/a","n/a",IF(BG$3&gt;(A29taxstdlife+$E855),((Input!$P$171+Input!$P$137)*$P$7)-SUM($P855:BF855),((Input!$P$171+Input!$P$137)*$P$7)/A29taxstdlife))</f>
        <v>0</v>
      </c>
      <c r="BH855" s="168">
        <f>IF(A29taxstdlife="n/a","n/a",IF(BH$3&gt;(A29taxstdlife+$E855),((Input!$P$171+Input!$P$137)*$P$7)-SUM($P855:BG855),((Input!$P$171+Input!$P$137)*$P$7)/A29taxstdlife))</f>
        <v>0</v>
      </c>
      <c r="BI855" s="168">
        <f>IF(A29taxstdlife="n/a","n/a",IF(BI$3&gt;(A29taxstdlife+$E855),((Input!$P$171+Input!$P$137)*$P$7)-SUM($P855:BH855),((Input!$P$171+Input!$P$137)*$P$7)/A29taxstdlife))</f>
        <v>0</v>
      </c>
      <c r="BJ855" s="20"/>
      <c r="BK855" s="20"/>
      <c r="BL855"/>
      <c r="BM855"/>
      <c r="BN855"/>
      <c r="BO855"/>
      <c r="BP855"/>
      <c r="BQ855"/>
      <c r="BR855"/>
      <c r="BS855"/>
      <c r="BT855"/>
      <c r="BU855"/>
      <c r="BV855"/>
      <c r="BW855"/>
      <c r="BX855"/>
      <c r="BY855"/>
      <c r="BZ855"/>
      <c r="CA855"/>
      <c r="CB855"/>
      <c r="CC855"/>
      <c r="CD855"/>
      <c r="CE855"/>
      <c r="CF855"/>
      <c r="CG855"/>
      <c r="CH855"/>
      <c r="CI855"/>
      <c r="CJ855"/>
      <c r="CK855"/>
      <c r="CL855"/>
      <c r="CM855"/>
      <c r="CN855"/>
      <c r="CO855"/>
      <c r="CP855"/>
      <c r="CQ855"/>
      <c r="CR855"/>
      <c r="CS855"/>
      <c r="CT855"/>
      <c r="CU855"/>
      <c r="CV855"/>
      <c r="CW855"/>
      <c r="CX855"/>
      <c r="CY855"/>
      <c r="CZ855"/>
      <c r="DA855"/>
      <c r="DB855"/>
      <c r="DC855"/>
      <c r="DD855"/>
      <c r="DE855"/>
      <c r="DF855"/>
      <c r="DG855"/>
      <c r="DH855"/>
      <c r="DI855"/>
      <c r="DJ855"/>
      <c r="DK855"/>
      <c r="DL855"/>
      <c r="DM855"/>
      <c r="DN855"/>
      <c r="DO855"/>
      <c r="DP855"/>
      <c r="DQ855"/>
      <c r="DR855"/>
      <c r="DS855"/>
      <c r="DT855"/>
      <c r="DU855"/>
      <c r="DV855"/>
      <c r="DW855"/>
      <c r="DX855"/>
      <c r="DY855"/>
      <c r="DZ855"/>
      <c r="EA855"/>
      <c r="EB855"/>
      <c r="EC855"/>
      <c r="ED855"/>
      <c r="EE855"/>
      <c r="EF855"/>
      <c r="EG855"/>
      <c r="EH855"/>
      <c r="EI855"/>
      <c r="EJ855"/>
      <c r="EK855"/>
      <c r="EL855"/>
      <c r="EM855"/>
      <c r="EN855"/>
      <c r="EO855"/>
      <c r="EP855"/>
      <c r="EQ855"/>
      <c r="ER855"/>
      <c r="ES855"/>
      <c r="ET855"/>
      <c r="EU855"/>
      <c r="EV855"/>
      <c r="EW855"/>
      <c r="EX855"/>
      <c r="EY855"/>
      <c r="EZ855"/>
      <c r="FA855"/>
      <c r="FB855"/>
      <c r="FC855"/>
      <c r="FD855"/>
      <c r="FE855"/>
      <c r="FF855"/>
      <c r="FG855"/>
      <c r="FH855"/>
      <c r="FI855"/>
      <c r="FJ855"/>
      <c r="FK855"/>
      <c r="FL855"/>
      <c r="FM855"/>
      <c r="FN855"/>
      <c r="FO855"/>
      <c r="FP855"/>
      <c r="FQ855"/>
      <c r="FR855"/>
      <c r="FS855"/>
      <c r="FT855"/>
      <c r="FU855"/>
      <c r="FV855"/>
      <c r="FW855"/>
      <c r="FX855"/>
      <c r="FY855"/>
      <c r="FZ855"/>
      <c r="GA855"/>
      <c r="GB855"/>
      <c r="GC855"/>
      <c r="GD855"/>
      <c r="GE855"/>
      <c r="GF855"/>
      <c r="GG855"/>
      <c r="GH855"/>
      <c r="GI855"/>
      <c r="GJ855"/>
      <c r="GK855"/>
      <c r="GL855"/>
      <c r="GM855"/>
      <c r="GN855"/>
      <c r="GO855"/>
      <c r="GP855"/>
      <c r="GQ855"/>
      <c r="GR855"/>
      <c r="GS855"/>
      <c r="GT855"/>
      <c r="GU855"/>
      <c r="GV855"/>
      <c r="GW855"/>
      <c r="GX855"/>
      <c r="GY855"/>
      <c r="GZ855"/>
      <c r="HA855"/>
      <c r="HB855"/>
      <c r="HC855"/>
      <c r="HD855"/>
      <c r="HE855"/>
      <c r="HF855"/>
      <c r="HG855"/>
      <c r="HH855"/>
      <c r="HI855"/>
      <c r="HJ855"/>
      <c r="HK855"/>
      <c r="HL855"/>
      <c r="HM855"/>
      <c r="HN855"/>
      <c r="HO855"/>
      <c r="HP855"/>
      <c r="HQ855"/>
      <c r="HR855"/>
      <c r="HS855"/>
      <c r="HT855"/>
      <c r="HU855"/>
      <c r="HV855"/>
      <c r="HW855"/>
      <c r="HX855"/>
      <c r="HY855"/>
      <c r="HZ855"/>
      <c r="IA855"/>
      <c r="IB855"/>
      <c r="IC855"/>
      <c r="ID855"/>
      <c r="IE855"/>
      <c r="IF855"/>
      <c r="IG855"/>
      <c r="IH855"/>
      <c r="II855"/>
      <c r="IJ855"/>
      <c r="IK855"/>
      <c r="IL855"/>
      <c r="IM855"/>
      <c r="IN855"/>
      <c r="IO855"/>
      <c r="IP855"/>
      <c r="IQ855"/>
      <c r="IR855"/>
      <c r="IS855"/>
      <c r="IT855"/>
      <c r="IU855"/>
      <c r="IV855"/>
    </row>
    <row r="856" spans="1:256" s="5" customFormat="1" hidden="1" outlineLevel="1">
      <c r="A856" s="20"/>
      <c r="B856" s="20"/>
      <c r="C856" s="38">
        <f>Asset29</f>
        <v>0</v>
      </c>
      <c r="D856" s="20"/>
      <c r="E856" s="20"/>
      <c r="F856" s="35"/>
      <c r="G856" s="163">
        <f t="shared" ref="G856:AL856" si="162">SUM(G844:G855)</f>
        <v>0</v>
      </c>
      <c r="H856" s="163">
        <f t="shared" si="162"/>
        <v>0</v>
      </c>
      <c r="I856" s="163">
        <f t="shared" si="162"/>
        <v>0</v>
      </c>
      <c r="J856" s="163">
        <f t="shared" si="162"/>
        <v>0</v>
      </c>
      <c r="K856" s="163">
        <f t="shared" si="162"/>
        <v>0</v>
      </c>
      <c r="L856" s="163">
        <f t="shared" si="162"/>
        <v>0</v>
      </c>
      <c r="M856" s="163">
        <f t="shared" si="162"/>
        <v>0</v>
      </c>
      <c r="N856" s="163">
        <f t="shared" si="162"/>
        <v>0</v>
      </c>
      <c r="O856" s="163">
        <f t="shared" si="162"/>
        <v>0</v>
      </c>
      <c r="P856" s="163">
        <f t="shared" si="162"/>
        <v>0</v>
      </c>
      <c r="Q856" s="163">
        <f t="shared" si="162"/>
        <v>0</v>
      </c>
      <c r="R856" s="163">
        <f t="shared" si="162"/>
        <v>0</v>
      </c>
      <c r="S856" s="163">
        <f t="shared" si="162"/>
        <v>0</v>
      </c>
      <c r="T856" s="163">
        <f t="shared" si="162"/>
        <v>0</v>
      </c>
      <c r="U856" s="163">
        <f t="shared" si="162"/>
        <v>0</v>
      </c>
      <c r="V856" s="163">
        <f t="shared" si="162"/>
        <v>0</v>
      </c>
      <c r="W856" s="163">
        <f t="shared" si="162"/>
        <v>0</v>
      </c>
      <c r="X856" s="163">
        <f t="shared" si="162"/>
        <v>0</v>
      </c>
      <c r="Y856" s="163">
        <f t="shared" si="162"/>
        <v>0</v>
      </c>
      <c r="Z856" s="163">
        <f t="shared" si="162"/>
        <v>0</v>
      </c>
      <c r="AA856" s="163">
        <f t="shared" si="162"/>
        <v>0</v>
      </c>
      <c r="AB856" s="163">
        <f t="shared" si="162"/>
        <v>0</v>
      </c>
      <c r="AC856" s="163">
        <f t="shared" si="162"/>
        <v>0</v>
      </c>
      <c r="AD856" s="163">
        <f t="shared" si="162"/>
        <v>0</v>
      </c>
      <c r="AE856" s="163">
        <f t="shared" si="162"/>
        <v>0</v>
      </c>
      <c r="AF856" s="163">
        <f t="shared" si="162"/>
        <v>0</v>
      </c>
      <c r="AG856" s="163">
        <f t="shared" si="162"/>
        <v>0</v>
      </c>
      <c r="AH856" s="163">
        <f t="shared" si="162"/>
        <v>0</v>
      </c>
      <c r="AI856" s="163">
        <f t="shared" si="162"/>
        <v>0</v>
      </c>
      <c r="AJ856" s="163">
        <f t="shared" si="162"/>
        <v>0</v>
      </c>
      <c r="AK856" s="163">
        <f t="shared" si="162"/>
        <v>0</v>
      </c>
      <c r="AL856" s="163">
        <f t="shared" si="162"/>
        <v>0</v>
      </c>
      <c r="AM856" s="163">
        <f t="shared" ref="AM856:BI856" si="163">SUM(AM844:AM855)</f>
        <v>0</v>
      </c>
      <c r="AN856" s="163">
        <f t="shared" si="163"/>
        <v>0</v>
      </c>
      <c r="AO856" s="163">
        <f t="shared" si="163"/>
        <v>0</v>
      </c>
      <c r="AP856" s="163">
        <f t="shared" si="163"/>
        <v>0</v>
      </c>
      <c r="AQ856" s="163">
        <f t="shared" si="163"/>
        <v>0</v>
      </c>
      <c r="AR856" s="163">
        <f t="shared" si="163"/>
        <v>0</v>
      </c>
      <c r="AS856" s="163">
        <f t="shared" si="163"/>
        <v>0</v>
      </c>
      <c r="AT856" s="163">
        <f t="shared" si="163"/>
        <v>0</v>
      </c>
      <c r="AU856" s="163">
        <f t="shared" si="163"/>
        <v>0</v>
      </c>
      <c r="AV856" s="163">
        <f t="shared" si="163"/>
        <v>0</v>
      </c>
      <c r="AW856" s="163">
        <f t="shared" si="163"/>
        <v>0</v>
      </c>
      <c r="AX856" s="163">
        <f t="shared" si="163"/>
        <v>0</v>
      </c>
      <c r="AY856" s="163">
        <f t="shared" si="163"/>
        <v>0</v>
      </c>
      <c r="AZ856" s="163">
        <f t="shared" si="163"/>
        <v>0</v>
      </c>
      <c r="BA856" s="163">
        <f t="shared" si="163"/>
        <v>0</v>
      </c>
      <c r="BB856" s="163">
        <f t="shared" si="163"/>
        <v>0</v>
      </c>
      <c r="BC856" s="163">
        <f t="shared" si="163"/>
        <v>0</v>
      </c>
      <c r="BD856" s="163">
        <f t="shared" si="163"/>
        <v>0</v>
      </c>
      <c r="BE856" s="163">
        <f t="shared" si="163"/>
        <v>0</v>
      </c>
      <c r="BF856" s="163">
        <f t="shared" si="163"/>
        <v>0</v>
      </c>
      <c r="BG856" s="163">
        <f t="shared" si="163"/>
        <v>0</v>
      </c>
      <c r="BH856" s="163">
        <f t="shared" si="163"/>
        <v>0</v>
      </c>
      <c r="BI856" s="163">
        <f t="shared" si="163"/>
        <v>0</v>
      </c>
      <c r="BJ856" s="20"/>
      <c r="BK856" s="20"/>
      <c r="BL856"/>
      <c r="BM856"/>
      <c r="BN856"/>
      <c r="BO856"/>
      <c r="BP856"/>
      <c r="BQ856"/>
      <c r="BR856"/>
      <c r="BS856"/>
      <c r="BT856"/>
      <c r="BU856"/>
      <c r="BV856"/>
      <c r="BW856"/>
      <c r="BX856"/>
      <c r="BY856"/>
      <c r="BZ856"/>
      <c r="CA856"/>
      <c r="CB856"/>
      <c r="CC856"/>
      <c r="CD856"/>
      <c r="CE856"/>
      <c r="CF856"/>
      <c r="CG856"/>
      <c r="CH856"/>
      <c r="CI856"/>
      <c r="CJ856"/>
      <c r="CK856"/>
      <c r="CL856"/>
      <c r="CM856"/>
      <c r="CN856"/>
      <c r="CO856"/>
      <c r="CP856"/>
      <c r="CQ856"/>
      <c r="CR856"/>
      <c r="CS856"/>
      <c r="CT856"/>
      <c r="CU856"/>
      <c r="CV856"/>
      <c r="CW856"/>
      <c r="CX856"/>
      <c r="CY856"/>
      <c r="CZ856"/>
      <c r="DA856"/>
      <c r="DB856"/>
      <c r="DC856"/>
      <c r="DD856"/>
      <c r="DE856"/>
      <c r="DF856"/>
      <c r="DG856"/>
      <c r="DH856"/>
      <c r="DI856"/>
      <c r="DJ856"/>
      <c r="DK856"/>
      <c r="DL856"/>
      <c r="DM856"/>
      <c r="DN856"/>
      <c r="DO856"/>
      <c r="DP856"/>
      <c r="DQ856"/>
      <c r="DR856"/>
      <c r="DS856"/>
      <c r="DT856"/>
      <c r="DU856"/>
      <c r="DV856"/>
      <c r="DW856"/>
      <c r="DX856"/>
      <c r="DY856"/>
      <c r="DZ856"/>
      <c r="EA856"/>
      <c r="EB856"/>
      <c r="EC856"/>
      <c r="ED856"/>
      <c r="EE856"/>
      <c r="EF856"/>
      <c r="EG856"/>
      <c r="EH856"/>
      <c r="EI856"/>
      <c r="EJ856"/>
      <c r="EK856"/>
      <c r="EL856"/>
      <c r="EM856"/>
      <c r="EN856"/>
      <c r="EO856"/>
      <c r="EP856"/>
      <c r="EQ856"/>
      <c r="ER856"/>
      <c r="ES856"/>
      <c r="ET856"/>
      <c r="EU856"/>
      <c r="EV856"/>
      <c r="EW856"/>
      <c r="EX856"/>
      <c r="EY856"/>
      <c r="EZ856"/>
      <c r="FA856"/>
      <c r="FB856"/>
      <c r="FC856"/>
      <c r="FD856"/>
      <c r="FE856"/>
      <c r="FF856"/>
      <c r="FG856"/>
      <c r="FH856"/>
      <c r="FI856"/>
      <c r="FJ856"/>
      <c r="FK856"/>
      <c r="FL856"/>
      <c r="FM856"/>
      <c r="FN856"/>
      <c r="FO856"/>
      <c r="FP856"/>
      <c r="FQ856"/>
      <c r="FR856"/>
      <c r="FS856"/>
      <c r="FT856"/>
      <c r="FU856"/>
      <c r="FV856"/>
      <c r="FW856"/>
      <c r="FX856"/>
      <c r="FY856"/>
      <c r="FZ856"/>
      <c r="GA856"/>
      <c r="GB856"/>
      <c r="GC856"/>
      <c r="GD856"/>
      <c r="GE856"/>
      <c r="GF856"/>
      <c r="GG856"/>
      <c r="GH856"/>
      <c r="GI856"/>
      <c r="GJ856"/>
      <c r="GK856"/>
      <c r="GL856"/>
      <c r="GM856"/>
      <c r="GN856"/>
      <c r="GO856"/>
      <c r="GP856"/>
      <c r="GQ856"/>
      <c r="GR856"/>
      <c r="GS856"/>
      <c r="GT856"/>
      <c r="GU856"/>
      <c r="GV856"/>
      <c r="GW856"/>
      <c r="GX856"/>
      <c r="GY856"/>
      <c r="GZ856"/>
      <c r="HA856"/>
      <c r="HB856"/>
      <c r="HC856"/>
      <c r="HD856"/>
      <c r="HE856"/>
      <c r="HF856"/>
      <c r="HG856"/>
      <c r="HH856"/>
      <c r="HI856"/>
      <c r="HJ856"/>
      <c r="HK856"/>
      <c r="HL856"/>
      <c r="HM856"/>
      <c r="HN856"/>
      <c r="HO856"/>
      <c r="HP856"/>
      <c r="HQ856"/>
      <c r="HR856"/>
      <c r="HS856"/>
      <c r="HT856"/>
      <c r="HU856"/>
      <c r="HV856"/>
      <c r="HW856"/>
      <c r="HX856"/>
      <c r="HY856"/>
      <c r="HZ856"/>
      <c r="IA856"/>
      <c r="IB856"/>
      <c r="IC856"/>
      <c r="ID856"/>
      <c r="IE856"/>
      <c r="IF856"/>
      <c r="IG856"/>
      <c r="IH856"/>
      <c r="II856"/>
      <c r="IJ856"/>
      <c r="IK856"/>
      <c r="IL856"/>
      <c r="IM856"/>
      <c r="IN856"/>
      <c r="IO856"/>
      <c r="IP856"/>
      <c r="IQ856"/>
      <c r="IR856"/>
      <c r="IS856"/>
      <c r="IT856"/>
      <c r="IU856"/>
      <c r="IV856"/>
    </row>
    <row r="857" spans="1:256" s="5" customFormat="1" hidden="1" outlineLevel="2">
      <c r="A857" s="20"/>
      <c r="B857" s="130">
        <f>C869</f>
        <v>0</v>
      </c>
      <c r="C857" s="46"/>
      <c r="D857" s="47" t="s">
        <v>72</v>
      </c>
      <c r="E857" s="46"/>
      <c r="F857" s="48"/>
      <c r="G857" s="167">
        <f>IF(G$3&gt;A30taxremlife,A30taxvalue-SUM($F857:F857),IF(A30taxremlife="N/A","n/a",A30taxvalue/A30taxremlife))</f>
        <v>0</v>
      </c>
      <c r="H857" s="167">
        <f>IF(H$3&gt;A30taxremlife,A30taxvalue-SUM($F857:G857),IF(A30taxremlife="N/A","n/a",A30taxvalue/A30taxremlife))</f>
        <v>0</v>
      </c>
      <c r="I857" s="167">
        <f>IF(I$3&gt;A30taxremlife,A30taxvalue-SUM($F857:H857),IF(A30taxremlife="N/A","n/a",A30taxvalue/A30taxremlife))</f>
        <v>0</v>
      </c>
      <c r="J857" s="167">
        <f>IF(J$3&gt;A30taxremlife,A30taxvalue-SUM($F857:I857),IF(A30taxremlife="N/A","n/a",A30taxvalue/A30taxremlife))</f>
        <v>0</v>
      </c>
      <c r="K857" s="167">
        <f>IF(K$3&gt;A30taxremlife,A30taxvalue-SUM($F857:J857),IF(A30taxremlife="N/A","n/a",A30taxvalue/A30taxremlife))</f>
        <v>0</v>
      </c>
      <c r="L857" s="167">
        <f>IF(L$3&gt;A30taxremlife,A30taxvalue-SUM($F857:K857),IF(A30taxremlife="N/A","n/a",A30taxvalue/A30taxremlife))</f>
        <v>0</v>
      </c>
      <c r="M857" s="167">
        <f>IF(M$3&gt;A30taxremlife,A30taxvalue-SUM($F857:L857),IF(A30taxremlife="N/A","n/a",A30taxvalue/A30taxremlife))</f>
        <v>0</v>
      </c>
      <c r="N857" s="167">
        <f>IF(N$3&gt;A30taxremlife,A30taxvalue-SUM($F857:M857),IF(A30taxremlife="N/A","n/a",A30taxvalue/A30taxremlife))</f>
        <v>0</v>
      </c>
      <c r="O857" s="167">
        <f>IF(O$3&gt;A30taxremlife,A30taxvalue-SUM($F857:N857),IF(A30taxremlife="N/A","n/a",A30taxvalue/A30taxremlife))</f>
        <v>0</v>
      </c>
      <c r="P857" s="167">
        <f>IF(P$3&gt;A30taxremlife,A30taxvalue-SUM($F857:O857),IF(A30taxremlife="N/A","n/a",A30taxvalue/A30taxremlife))</f>
        <v>0</v>
      </c>
      <c r="Q857" s="167">
        <f>IF(Q$3&gt;A30taxremlife,A30taxvalue-SUM($F857:P857),IF(A30taxremlife="N/A","n/a",A30taxvalue/A30taxremlife))</f>
        <v>0</v>
      </c>
      <c r="R857" s="167">
        <f>IF(R$3&gt;A30taxremlife,A30taxvalue-SUM($F857:Q857),IF(A30taxremlife="N/A","n/a",A30taxvalue/A30taxremlife))</f>
        <v>0</v>
      </c>
      <c r="S857" s="167">
        <f>IF(S$3&gt;A30taxremlife,A30taxvalue-SUM($F857:R857),IF(A30taxremlife="N/A","n/a",A30taxvalue/A30taxremlife))</f>
        <v>0</v>
      </c>
      <c r="T857" s="167">
        <f>IF(T$3&gt;A30taxremlife,A30taxvalue-SUM($F857:S857),IF(A30taxremlife="N/A","n/a",A30taxvalue/A30taxremlife))</f>
        <v>0</v>
      </c>
      <c r="U857" s="167">
        <f>IF(U$3&gt;A30taxremlife,A30taxvalue-SUM($F857:T857),IF(A30taxremlife="N/A","n/a",A30taxvalue/A30taxremlife))</f>
        <v>0</v>
      </c>
      <c r="V857" s="167">
        <f>IF(V$3&gt;A30taxremlife,A30taxvalue-SUM($F857:U857),IF(A30taxremlife="N/A","n/a",A30taxvalue/A30taxremlife))</f>
        <v>0</v>
      </c>
      <c r="W857" s="167">
        <f>IF(W$3&gt;A30taxremlife,A30taxvalue-SUM($F857:V857),IF(A30taxremlife="N/A","n/a",A30taxvalue/A30taxremlife))</f>
        <v>0</v>
      </c>
      <c r="X857" s="167">
        <f>IF(X$3&gt;A30taxremlife,A30taxvalue-SUM($F857:W857),IF(A30taxremlife="N/A","n/a",A30taxvalue/A30taxremlife))</f>
        <v>0</v>
      </c>
      <c r="Y857" s="167">
        <f>IF(Y$3&gt;A30taxremlife,A30taxvalue-SUM($F857:X857),IF(A30taxremlife="N/A","n/a",A30taxvalue/A30taxremlife))</f>
        <v>0</v>
      </c>
      <c r="Z857" s="167">
        <f>IF(Z$3&gt;A30taxremlife,A30taxvalue-SUM($F857:Y857),IF(A30taxremlife="N/A","n/a",A30taxvalue/A30taxremlife))</f>
        <v>0</v>
      </c>
      <c r="AA857" s="167">
        <f>IF(AA$3&gt;A30taxremlife,A30taxvalue-SUM($F857:Z857),IF(A30taxremlife="N/A","n/a",A30taxvalue/A30taxremlife))</f>
        <v>0</v>
      </c>
      <c r="AB857" s="167">
        <f>IF(AB$3&gt;A30taxremlife,A30taxvalue-SUM($F857:AA857),IF(A30taxremlife="N/A","n/a",A30taxvalue/A30taxremlife))</f>
        <v>0</v>
      </c>
      <c r="AC857" s="167">
        <f>IF(AC$3&gt;A30taxremlife,A30taxvalue-SUM($F857:AB857),IF(A30taxremlife="N/A","n/a",A30taxvalue/A30taxremlife))</f>
        <v>0</v>
      </c>
      <c r="AD857" s="167">
        <f>IF(AD$3&gt;A30taxremlife,A30taxvalue-SUM($F857:AC857),IF(A30taxremlife="N/A","n/a",A30taxvalue/A30taxremlife))</f>
        <v>0</v>
      </c>
      <c r="AE857" s="167">
        <f>IF(AE$3&gt;A30taxremlife,A30taxvalue-SUM($F857:AD857),IF(A30taxremlife="N/A","n/a",A30taxvalue/A30taxremlife))</f>
        <v>0</v>
      </c>
      <c r="AF857" s="167">
        <f>IF(AF$3&gt;A30taxremlife,A30taxvalue-SUM($F857:AE857),IF(A30taxremlife="N/A","n/a",A30taxvalue/A30taxremlife))</f>
        <v>0</v>
      </c>
      <c r="AG857" s="167">
        <f>IF(AG$3&gt;A30taxremlife,A30taxvalue-SUM($F857:AF857),IF(A30taxremlife="N/A","n/a",A30taxvalue/A30taxremlife))</f>
        <v>0</v>
      </c>
      <c r="AH857" s="167">
        <f>IF(AH$3&gt;A30taxremlife,A30taxvalue-SUM($F857:AG857),IF(A30taxremlife="N/A","n/a",A30taxvalue/A30taxremlife))</f>
        <v>0</v>
      </c>
      <c r="AI857" s="167">
        <f>IF(AI$3&gt;A30taxremlife,A30taxvalue-SUM($F857:AH857),IF(A30taxremlife="N/A","n/a",A30taxvalue/A30taxremlife))</f>
        <v>0</v>
      </c>
      <c r="AJ857" s="167">
        <f>IF(AJ$3&gt;A30taxremlife,A30taxvalue-SUM($F857:AI857),IF(A30taxremlife="N/A","n/a",A30taxvalue/A30taxremlife))</f>
        <v>0</v>
      </c>
      <c r="AK857" s="167">
        <f>IF(AK$3&gt;A30taxremlife,A30taxvalue-SUM($F857:AJ857),IF(A30taxremlife="N/A","n/a",A30taxvalue/A30taxremlife))</f>
        <v>0</v>
      </c>
      <c r="AL857" s="167">
        <f>IF(AL$3&gt;A30taxremlife,A30taxvalue-SUM($F857:AK857),IF(A30taxremlife="N/A","n/a",A30taxvalue/A30taxremlife))</f>
        <v>0</v>
      </c>
      <c r="AM857" s="167">
        <f>IF(AM$3&gt;A30taxremlife,A30taxvalue-SUM($F857:AL857),IF(A30taxremlife="N/A","n/a",A30taxvalue/A30taxremlife))</f>
        <v>0</v>
      </c>
      <c r="AN857" s="167">
        <f>IF(AN$3&gt;A30taxremlife,A30taxvalue-SUM($F857:AM857),IF(A30taxremlife="N/A","n/a",A30taxvalue/A30taxremlife))</f>
        <v>0</v>
      </c>
      <c r="AO857" s="167">
        <f>IF(AO$3&gt;A30taxremlife,A30taxvalue-SUM($F857:AN857),IF(A30taxremlife="N/A","n/a",A30taxvalue/A30taxremlife))</f>
        <v>0</v>
      </c>
      <c r="AP857" s="167">
        <f>IF(AP$3&gt;A30taxremlife,A30taxvalue-SUM($F857:AO857),IF(A30taxremlife="N/A","n/a",A30taxvalue/A30taxremlife))</f>
        <v>0</v>
      </c>
      <c r="AQ857" s="167">
        <f>IF(AQ$3&gt;A30taxremlife,A30taxvalue-SUM($F857:AP857),IF(A30taxremlife="N/A","n/a",A30taxvalue/A30taxremlife))</f>
        <v>0</v>
      </c>
      <c r="AR857" s="167">
        <f>IF(AR$3&gt;A30taxremlife,A30taxvalue-SUM($F857:AQ857),IF(A30taxremlife="N/A","n/a",A30taxvalue/A30taxremlife))</f>
        <v>0</v>
      </c>
      <c r="AS857" s="167">
        <f>IF(AS$3&gt;A30taxremlife,A30taxvalue-SUM($F857:AR857),IF(A30taxremlife="N/A","n/a",A30taxvalue/A30taxremlife))</f>
        <v>0</v>
      </c>
      <c r="AT857" s="167">
        <f>IF(AT$3&gt;A30taxremlife,A30taxvalue-SUM($F857:AS857),IF(A30taxremlife="N/A","n/a",A30taxvalue/A30taxremlife))</f>
        <v>0</v>
      </c>
      <c r="AU857" s="167">
        <f>IF(AU$3&gt;A30taxremlife,A30taxvalue-SUM($F857:AT857),IF(A30taxremlife="N/A","n/a",A30taxvalue/A30taxremlife))</f>
        <v>0</v>
      </c>
      <c r="AV857" s="167">
        <f>IF(AV$3&gt;A30taxremlife,A30taxvalue-SUM($F857:AU857),IF(A30taxremlife="N/A","n/a",A30taxvalue/A30taxremlife))</f>
        <v>0</v>
      </c>
      <c r="AW857" s="167">
        <f>IF(AW$3&gt;A30taxremlife,A30taxvalue-SUM($F857:AV857),IF(A30taxremlife="N/A","n/a",A30taxvalue/A30taxremlife))</f>
        <v>0</v>
      </c>
      <c r="AX857" s="167">
        <f>IF(AX$3&gt;A30taxremlife,A30taxvalue-SUM($F857:AW857),IF(A30taxremlife="N/A","n/a",A30taxvalue/A30taxremlife))</f>
        <v>0</v>
      </c>
      <c r="AY857" s="167">
        <f>IF(AY$3&gt;A30taxremlife,A30taxvalue-SUM($F857:AX857),IF(A30taxremlife="N/A","n/a",A30taxvalue/A30taxremlife))</f>
        <v>0</v>
      </c>
      <c r="AZ857" s="167">
        <f>IF(AZ$3&gt;A30taxremlife,A30taxvalue-SUM($F857:AY857),IF(A30taxremlife="N/A","n/a",A30taxvalue/A30taxremlife))</f>
        <v>0</v>
      </c>
      <c r="BA857" s="167">
        <f>IF(BA$3&gt;A30taxremlife,A30taxvalue-SUM($F857:AZ857),IF(A30taxremlife="N/A","n/a",A30taxvalue/A30taxremlife))</f>
        <v>0</v>
      </c>
      <c r="BB857" s="167">
        <f>IF(BB$3&gt;A30taxremlife,A30taxvalue-SUM($F857:BA857),IF(A30taxremlife="N/A","n/a",A30taxvalue/A30taxremlife))</f>
        <v>0</v>
      </c>
      <c r="BC857" s="167">
        <f>IF(BC$3&gt;A30taxremlife,A30taxvalue-SUM($F857:BB857),IF(A30taxremlife="N/A","n/a",A30taxvalue/A30taxremlife))</f>
        <v>0</v>
      </c>
      <c r="BD857" s="167">
        <f>IF(BD$3&gt;A30taxremlife,A30taxvalue-SUM($F857:BC857),IF(A30taxremlife="N/A","n/a",A30taxvalue/A30taxremlife))</f>
        <v>0</v>
      </c>
      <c r="BE857" s="167">
        <f>IF(BE$3&gt;A30taxremlife,A30taxvalue-SUM($F857:BD857),IF(A30taxremlife="N/A","n/a",A30taxvalue/A30taxremlife))</f>
        <v>0</v>
      </c>
      <c r="BF857" s="167">
        <f>IF(BF$3&gt;A30taxremlife,A30taxvalue-SUM($F857:BE857),IF(A30taxremlife="N/A","n/a",A30taxvalue/A30taxremlife))</f>
        <v>0</v>
      </c>
      <c r="BG857" s="167">
        <f>IF(BG$3&gt;A30taxremlife,A30taxvalue-SUM($F857:BF857),IF(A30taxremlife="N/A","n/a",A30taxvalue/A30taxremlife))</f>
        <v>0</v>
      </c>
      <c r="BH857" s="167">
        <f>IF(BH$3&gt;A30taxremlife,A30taxvalue-SUM($F857:BG857),IF(A30taxremlife="N/A","n/a",A30taxvalue/A30taxremlife))</f>
        <v>0</v>
      </c>
      <c r="BI857" s="167">
        <f>IF(BI$3&gt;A30taxremlife,A30taxvalue-SUM($F857:BH857),IF(A30taxremlife="N/A","n/a",A30taxvalue/A30taxremlife))</f>
        <v>0</v>
      </c>
      <c r="BJ857" s="20"/>
      <c r="BK857" s="20"/>
      <c r="BL857"/>
      <c r="BM857"/>
      <c r="BN857"/>
      <c r="BO857"/>
      <c r="BP857"/>
      <c r="BQ857"/>
      <c r="BR857"/>
      <c r="BS857"/>
      <c r="BT857"/>
      <c r="BU857"/>
      <c r="BV857"/>
      <c r="BW857"/>
      <c r="BX857"/>
      <c r="BY857"/>
      <c r="BZ857"/>
      <c r="CA857"/>
      <c r="CB857"/>
      <c r="CC857"/>
      <c r="CD857"/>
      <c r="CE857"/>
      <c r="CF857"/>
      <c r="CG857"/>
      <c r="CH857"/>
      <c r="CI857"/>
      <c r="CJ857"/>
      <c r="CK857"/>
      <c r="CL857"/>
      <c r="CM857"/>
      <c r="CN857"/>
      <c r="CO857"/>
      <c r="CP857"/>
      <c r="CQ857"/>
      <c r="CR857"/>
      <c r="CS857"/>
      <c r="CT857"/>
      <c r="CU857"/>
      <c r="CV857"/>
      <c r="CW857"/>
      <c r="CX857"/>
      <c r="CY857"/>
      <c r="CZ857"/>
      <c r="DA857"/>
      <c r="DB857"/>
      <c r="DC857"/>
      <c r="DD857"/>
      <c r="DE857"/>
      <c r="DF857"/>
      <c r="DG857"/>
      <c r="DH857"/>
      <c r="DI857"/>
      <c r="DJ857"/>
      <c r="DK857"/>
      <c r="DL857"/>
      <c r="DM857"/>
      <c r="DN857"/>
      <c r="DO857"/>
      <c r="DP857"/>
      <c r="DQ857"/>
      <c r="DR857"/>
      <c r="DS857"/>
      <c r="DT857"/>
      <c r="DU857"/>
      <c r="DV857"/>
      <c r="DW857"/>
      <c r="DX857"/>
      <c r="DY857"/>
      <c r="DZ857"/>
      <c r="EA857"/>
      <c r="EB857"/>
      <c r="EC857"/>
      <c r="ED857"/>
      <c r="EE857"/>
      <c r="EF857"/>
      <c r="EG857"/>
      <c r="EH857"/>
      <c r="EI857"/>
      <c r="EJ857"/>
      <c r="EK857"/>
      <c r="EL857"/>
      <c r="EM857"/>
      <c r="EN857"/>
      <c r="EO857"/>
      <c r="EP857"/>
      <c r="EQ857"/>
      <c r="ER857"/>
      <c r="ES857"/>
      <c r="ET857"/>
      <c r="EU857"/>
      <c r="EV857"/>
      <c r="EW857"/>
      <c r="EX857"/>
      <c r="EY857"/>
      <c r="EZ857"/>
      <c r="FA857"/>
      <c r="FB857"/>
      <c r="FC857"/>
      <c r="FD857"/>
      <c r="FE857"/>
      <c r="FF857"/>
      <c r="FG857"/>
      <c r="FH857"/>
      <c r="FI857"/>
      <c r="FJ857"/>
      <c r="FK857"/>
      <c r="FL857"/>
      <c r="FM857"/>
      <c r="FN857"/>
      <c r="FO857"/>
      <c r="FP857"/>
      <c r="FQ857"/>
      <c r="FR857"/>
      <c r="FS857"/>
      <c r="FT857"/>
      <c r="FU857"/>
      <c r="FV857"/>
      <c r="FW857"/>
      <c r="FX857"/>
      <c r="FY857"/>
      <c r="FZ857"/>
      <c r="GA857"/>
      <c r="GB857"/>
      <c r="GC857"/>
      <c r="GD857"/>
      <c r="GE857"/>
      <c r="GF857"/>
      <c r="GG857"/>
      <c r="GH857"/>
      <c r="GI857"/>
      <c r="GJ857"/>
      <c r="GK857"/>
      <c r="GL857"/>
      <c r="GM857"/>
      <c r="GN857"/>
      <c r="GO857"/>
      <c r="GP857"/>
      <c r="GQ857"/>
      <c r="GR857"/>
      <c r="GS857"/>
      <c r="GT857"/>
      <c r="GU857"/>
      <c r="GV857"/>
      <c r="GW857"/>
      <c r="GX857"/>
      <c r="GY857"/>
      <c r="GZ857"/>
      <c r="HA857"/>
      <c r="HB857"/>
      <c r="HC857"/>
      <c r="HD857"/>
      <c r="HE857"/>
      <c r="HF857"/>
      <c r="HG857"/>
      <c r="HH857"/>
      <c r="HI857"/>
      <c r="HJ857"/>
      <c r="HK857"/>
      <c r="HL857"/>
      <c r="HM857"/>
      <c r="HN857"/>
      <c r="HO857"/>
      <c r="HP857"/>
      <c r="HQ857"/>
      <c r="HR857"/>
      <c r="HS857"/>
      <c r="HT857"/>
      <c r="HU857"/>
      <c r="HV857"/>
      <c r="HW857"/>
      <c r="HX857"/>
      <c r="HY857"/>
      <c r="HZ857"/>
      <c r="IA857"/>
      <c r="IB857"/>
      <c r="IC857"/>
      <c r="ID857"/>
      <c r="IE857"/>
      <c r="IF857"/>
      <c r="IG857"/>
      <c r="IH857"/>
      <c r="II857"/>
      <c r="IJ857"/>
      <c r="IK857"/>
      <c r="IL857"/>
      <c r="IM857"/>
      <c r="IN857"/>
      <c r="IO857"/>
      <c r="IP857"/>
      <c r="IQ857"/>
      <c r="IR857"/>
      <c r="IS857"/>
      <c r="IT857"/>
      <c r="IU857"/>
      <c r="IV857"/>
    </row>
    <row r="858" spans="1:256" s="5" customFormat="1" hidden="1" outlineLevel="2">
      <c r="A858" s="20"/>
      <c r="B858" s="20"/>
      <c r="C858" s="38"/>
      <c r="D858" s="641" t="s">
        <v>71</v>
      </c>
      <c r="E858" s="287">
        <v>0</v>
      </c>
      <c r="F858" s="40"/>
      <c r="G858" s="168"/>
      <c r="H858" s="168"/>
      <c r="I858" s="168"/>
      <c r="J858" s="168"/>
      <c r="K858" s="168"/>
      <c r="L858" s="168"/>
      <c r="M858" s="168"/>
      <c r="N858" s="168"/>
      <c r="O858" s="168"/>
      <c r="P858" s="168"/>
      <c r="Q858" s="168"/>
      <c r="R858" s="168"/>
      <c r="S858" s="168"/>
      <c r="T858" s="168"/>
      <c r="U858" s="168"/>
      <c r="V858" s="168"/>
      <c r="W858" s="168"/>
      <c r="X858" s="168"/>
      <c r="Y858" s="168"/>
      <c r="Z858" s="168"/>
      <c r="AA858" s="168"/>
      <c r="AB858" s="168"/>
      <c r="AC858" s="168"/>
      <c r="AD858" s="168"/>
      <c r="AE858" s="168"/>
      <c r="AF858" s="168"/>
      <c r="AG858" s="168"/>
      <c r="AH858" s="168"/>
      <c r="AI858" s="168"/>
      <c r="AJ858" s="168"/>
      <c r="AK858" s="168"/>
      <c r="AL858" s="168"/>
      <c r="AM858" s="168"/>
      <c r="AN858" s="168"/>
      <c r="AO858" s="168"/>
      <c r="AP858" s="168"/>
      <c r="AQ858" s="168"/>
      <c r="AR858" s="168"/>
      <c r="AS858" s="168"/>
      <c r="AT858" s="168"/>
      <c r="AU858" s="168"/>
      <c r="AV858" s="168"/>
      <c r="AW858" s="168"/>
      <c r="AX858" s="168"/>
      <c r="AY858" s="168"/>
      <c r="AZ858" s="168"/>
      <c r="BA858" s="168"/>
      <c r="BB858" s="168"/>
      <c r="BC858" s="168"/>
      <c r="BD858" s="168"/>
      <c r="BE858" s="168"/>
      <c r="BF858" s="168"/>
      <c r="BG858" s="168"/>
      <c r="BH858" s="168"/>
      <c r="BI858" s="168"/>
      <c r="BJ858" s="20"/>
      <c r="BK858" s="20"/>
      <c r="BL858"/>
      <c r="BM858"/>
      <c r="BN858"/>
      <c r="BO858"/>
      <c r="BP858"/>
      <c r="BQ858"/>
      <c r="BR858"/>
      <c r="BS858"/>
      <c r="BT858"/>
      <c r="BU858"/>
      <c r="BV858"/>
      <c r="BW858"/>
      <c r="BX858"/>
      <c r="BY858"/>
      <c r="BZ858"/>
      <c r="CA858"/>
      <c r="CB858"/>
      <c r="CC858"/>
      <c r="CD858"/>
      <c r="CE858"/>
      <c r="CF858"/>
      <c r="CG858"/>
      <c r="CH858"/>
      <c r="CI858"/>
      <c r="CJ858"/>
      <c r="CK858"/>
      <c r="CL858"/>
      <c r="CM858"/>
      <c r="CN858"/>
      <c r="CO858"/>
      <c r="CP858"/>
      <c r="CQ858"/>
      <c r="CR858"/>
      <c r="CS858"/>
      <c r="CT858"/>
      <c r="CU858"/>
      <c r="CV858"/>
      <c r="CW858"/>
      <c r="CX858"/>
      <c r="CY858"/>
      <c r="CZ858"/>
      <c r="DA858"/>
      <c r="DB858"/>
      <c r="DC858"/>
      <c r="DD858"/>
      <c r="DE858"/>
      <c r="DF858"/>
      <c r="DG858"/>
      <c r="DH858"/>
      <c r="DI858"/>
      <c r="DJ858"/>
      <c r="DK858"/>
      <c r="DL858"/>
      <c r="DM858"/>
      <c r="DN858"/>
      <c r="DO858"/>
      <c r="DP858"/>
      <c r="DQ858"/>
      <c r="DR858"/>
      <c r="DS858"/>
      <c r="DT858"/>
      <c r="DU858"/>
      <c r="DV858"/>
      <c r="DW858"/>
      <c r="DX858"/>
      <c r="DY858"/>
      <c r="DZ858"/>
      <c r="EA858"/>
      <c r="EB858"/>
      <c r="EC858"/>
      <c r="ED858"/>
      <c r="EE858"/>
      <c r="EF858"/>
      <c r="EG858"/>
      <c r="EH858"/>
      <c r="EI858"/>
      <c r="EJ858"/>
      <c r="EK858"/>
      <c r="EL858"/>
      <c r="EM858"/>
      <c r="EN858"/>
      <c r="EO858"/>
      <c r="EP858"/>
      <c r="EQ858"/>
      <c r="ER858"/>
      <c r="ES858"/>
      <c r="ET858"/>
      <c r="EU858"/>
      <c r="EV858"/>
      <c r="EW858"/>
      <c r="EX858"/>
      <c r="EY858"/>
      <c r="EZ858"/>
      <c r="FA858"/>
      <c r="FB858"/>
      <c r="FC858"/>
      <c r="FD858"/>
      <c r="FE858"/>
      <c r="FF858"/>
      <c r="FG858"/>
      <c r="FH858"/>
      <c r="FI858"/>
      <c r="FJ858"/>
      <c r="FK858"/>
      <c r="FL858"/>
      <c r="FM858"/>
      <c r="FN858"/>
      <c r="FO858"/>
      <c r="FP858"/>
      <c r="FQ858"/>
      <c r="FR858"/>
      <c r="FS858"/>
      <c r="FT858"/>
      <c r="FU858"/>
      <c r="FV858"/>
      <c r="FW858"/>
      <c r="FX858"/>
      <c r="FY858"/>
      <c r="FZ858"/>
      <c r="GA858"/>
      <c r="GB858"/>
      <c r="GC858"/>
      <c r="GD858"/>
      <c r="GE858"/>
      <c r="GF858"/>
      <c r="GG858"/>
      <c r="GH858"/>
      <c r="GI858"/>
      <c r="GJ858"/>
      <c r="GK858"/>
      <c r="GL858"/>
      <c r="GM858"/>
      <c r="GN858"/>
      <c r="GO858"/>
      <c r="GP858"/>
      <c r="GQ858"/>
      <c r="GR858"/>
      <c r="GS858"/>
      <c r="GT858"/>
      <c r="GU858"/>
      <c r="GV858"/>
      <c r="GW858"/>
      <c r="GX858"/>
      <c r="GY858"/>
      <c r="GZ858"/>
      <c r="HA858"/>
      <c r="HB858"/>
      <c r="HC858"/>
      <c r="HD858"/>
      <c r="HE858"/>
      <c r="HF858"/>
      <c r="HG858"/>
      <c r="HH858"/>
      <c r="HI858"/>
      <c r="HJ858"/>
      <c r="HK858"/>
      <c r="HL858"/>
      <c r="HM858"/>
      <c r="HN858"/>
      <c r="HO858"/>
      <c r="HP858"/>
      <c r="HQ858"/>
      <c r="HR858"/>
      <c r="HS858"/>
      <c r="HT858"/>
      <c r="HU858"/>
      <c r="HV858"/>
      <c r="HW858"/>
      <c r="HX858"/>
      <c r="HY858"/>
      <c r="HZ858"/>
      <c r="IA858"/>
      <c r="IB858"/>
      <c r="IC858"/>
      <c r="ID858"/>
      <c r="IE858"/>
      <c r="IF858"/>
      <c r="IG858"/>
      <c r="IH858"/>
      <c r="II858"/>
      <c r="IJ858"/>
      <c r="IK858"/>
      <c r="IL858"/>
      <c r="IM858"/>
      <c r="IN858"/>
      <c r="IO858"/>
      <c r="IP858"/>
      <c r="IQ858"/>
      <c r="IR858"/>
      <c r="IS858"/>
      <c r="IT858"/>
      <c r="IU858"/>
      <c r="IV858"/>
    </row>
    <row r="859" spans="1:256" s="5" customFormat="1" hidden="1" outlineLevel="2">
      <c r="A859" s="20"/>
      <c r="B859" s="20"/>
      <c r="C859" s="38"/>
      <c r="D859" s="641"/>
      <c r="E859" s="287">
        <v>1</v>
      </c>
      <c r="F859" s="40"/>
      <c r="G859" s="312"/>
      <c r="H859" s="168">
        <f>IF(A30taxstdlife="n/a","n/a",IF(H$3&gt;(A30taxstdlife+$E859),((Input!$G$172+Input!$G$138)*$G$7)-SUM($G859:G859),((Input!$G$172+Input!$G$138)*$G$7)/A30taxstdlife))</f>
        <v>0</v>
      </c>
      <c r="I859" s="168">
        <f>IF(A30taxstdlife="n/a","n/a",IF(I$3&gt;(A30taxstdlife+$E859),((Input!$G$172+Input!$G$138)*$G$7)-SUM($G859:H859),((Input!$G$172+Input!$G$138)*$G$7)/A30taxstdlife))</f>
        <v>0</v>
      </c>
      <c r="J859" s="168">
        <f>IF(A30taxstdlife="n/a","n/a",IF(J$3&gt;(A30taxstdlife+$E859),((Input!$G$172+Input!$G$138)*$G$7)-SUM($G859:I859),((Input!$G$172+Input!$G$138)*$G$7)/A30taxstdlife))</f>
        <v>0</v>
      </c>
      <c r="K859" s="168">
        <f>IF(A30taxstdlife="n/a","n/a",IF(K$3&gt;(A30taxstdlife+$E859),((Input!$G$172+Input!$G$138)*$G$7)-SUM($G859:J859),((Input!$G$172+Input!$G$138)*$G$7)/A30taxstdlife))</f>
        <v>0</v>
      </c>
      <c r="L859" s="168">
        <f>IF(A30taxstdlife="n/a","n/a",IF(L$3&gt;(A30taxstdlife+$E859),((Input!$G$172+Input!$G$138)*$G$7)-SUM($G859:K859),((Input!$G$172+Input!$G$138)*$G$7)/A30taxstdlife))</f>
        <v>0</v>
      </c>
      <c r="M859" s="168">
        <f>IF(A30taxstdlife="n/a","n/a",IF(M$3&gt;(A30taxstdlife+$E859),((Input!$G$172+Input!$G$138)*$G$7)-SUM($G859:L859),((Input!$G$172+Input!$G$138)*$G$7)/A30taxstdlife))</f>
        <v>0</v>
      </c>
      <c r="N859" s="168">
        <f>IF(A30taxstdlife="n/a","n/a",IF(N$3&gt;(A30taxstdlife+$E859),((Input!$G$172+Input!$G$138)*$G$7)-SUM($G859:M859),((Input!$G$172+Input!$G$138)*$G$7)/A30taxstdlife))</f>
        <v>0</v>
      </c>
      <c r="O859" s="168">
        <f>IF(A30taxstdlife="n/a","n/a",IF(O$3&gt;(A30taxstdlife+$E859),((Input!$G$172+Input!$G$138)*$G$7)-SUM($G859:N859),((Input!$G$172+Input!$G$138)*$G$7)/A30taxstdlife))</f>
        <v>0</v>
      </c>
      <c r="P859" s="168">
        <f>IF(A30taxstdlife="n/a","n/a",IF(P$3&gt;(A30taxstdlife+$E859),((Input!$G$172+Input!$G$138)*$G$7)-SUM($G859:O859),((Input!$G$172+Input!$G$138)*$G$7)/A30taxstdlife))</f>
        <v>0</v>
      </c>
      <c r="Q859" s="168">
        <f>IF(A30taxstdlife="n/a","n/a",IF(Q$3&gt;(A30taxstdlife+$E859),((Input!$G$172+Input!$G$138)*$G$7)-SUM($G859:P859),((Input!$G$172+Input!$G$138)*$G$7)/A30taxstdlife))</f>
        <v>0</v>
      </c>
      <c r="R859" s="168">
        <f>IF(A30taxstdlife="n/a","n/a",IF(R$3&gt;(A30taxstdlife+$E859),((Input!$G$172+Input!$G$138)*$G$7)-SUM($G859:Q859),((Input!$G$172+Input!$G$138)*$G$7)/A30taxstdlife))</f>
        <v>0</v>
      </c>
      <c r="S859" s="168">
        <f>IF(A30taxstdlife="n/a","n/a",IF(S$3&gt;(A30taxstdlife+$E859),((Input!$G$172+Input!$G$138)*$G$7)-SUM($G859:R859),((Input!$G$172+Input!$G$138)*$G$7)/A30taxstdlife))</f>
        <v>0</v>
      </c>
      <c r="T859" s="168">
        <f>IF(A30taxstdlife="n/a","n/a",IF(T$3&gt;(A30taxstdlife+$E859),((Input!$G$172+Input!$G$138)*$G$7)-SUM($G859:S859),((Input!$G$172+Input!$G$138)*$G$7)/A30taxstdlife))</f>
        <v>0</v>
      </c>
      <c r="U859" s="168">
        <f>IF(A30taxstdlife="n/a","n/a",IF(U$3&gt;(A30taxstdlife+$E859),((Input!$G$172+Input!$G$138)*$G$7)-SUM($G859:T859),((Input!$G$172+Input!$G$138)*$G$7)/A30taxstdlife))</f>
        <v>0</v>
      </c>
      <c r="V859" s="168">
        <f>IF(A30taxstdlife="n/a","n/a",IF(V$3&gt;(A30taxstdlife+$E859),((Input!$G$172+Input!$G$138)*$G$7)-SUM($G859:U859),((Input!$G$172+Input!$G$138)*$G$7)/A30taxstdlife))</f>
        <v>0</v>
      </c>
      <c r="W859" s="168">
        <f>IF(A30taxstdlife="n/a","n/a",IF(W$3&gt;(A30taxstdlife+$E859),((Input!$G$172+Input!$G$138)*$G$7)-SUM($G859:V859),((Input!$G$172+Input!$G$138)*$G$7)/A30taxstdlife))</f>
        <v>0</v>
      </c>
      <c r="X859" s="168">
        <f>IF(A30taxstdlife="n/a","n/a",IF(X$3&gt;(A30taxstdlife+$E859),((Input!$G$172+Input!$G$138)*$G$7)-SUM($G859:W859),((Input!$G$172+Input!$G$138)*$G$7)/A30taxstdlife))</f>
        <v>0</v>
      </c>
      <c r="Y859" s="168">
        <f>IF(A30taxstdlife="n/a","n/a",IF(Y$3&gt;(A30taxstdlife+$E859),((Input!$G$172+Input!$G$138)*$G$7)-SUM($G859:X859),((Input!$G$172+Input!$G$138)*$G$7)/A30taxstdlife))</f>
        <v>0</v>
      </c>
      <c r="Z859" s="168">
        <f>IF(A30taxstdlife="n/a","n/a",IF(Z$3&gt;(A30taxstdlife+$E859),((Input!$G$172+Input!$G$138)*$G$7)-SUM($G859:Y859),((Input!$G$172+Input!$G$138)*$G$7)/A30taxstdlife))</f>
        <v>0</v>
      </c>
      <c r="AA859" s="168">
        <f>IF(A30taxstdlife="n/a","n/a",IF(AA$3&gt;(A30taxstdlife+$E859),((Input!$G$172+Input!$G$138)*$G$7)-SUM($G859:Z859),((Input!$G$172+Input!$G$138)*$G$7)/A30taxstdlife))</f>
        <v>0</v>
      </c>
      <c r="AB859" s="168">
        <f>IF(A30taxstdlife="n/a","n/a",IF(AB$3&gt;(A30taxstdlife+$E859),((Input!$G$172+Input!$G$138)*$G$7)-SUM($G859:AA859),((Input!$G$172+Input!$G$138)*$G$7)/A30taxstdlife))</f>
        <v>0</v>
      </c>
      <c r="AC859" s="168">
        <f>IF(A30taxstdlife="n/a","n/a",IF(AC$3&gt;(A30taxstdlife+$E859),((Input!$G$172+Input!$G$138)*$G$7)-SUM($G859:AB859),((Input!$G$172+Input!$G$138)*$G$7)/A30taxstdlife))</f>
        <v>0</v>
      </c>
      <c r="AD859" s="168">
        <f>IF(A30taxstdlife="n/a","n/a",IF(AD$3&gt;(A30taxstdlife+$E859),((Input!$G$172+Input!$G$138)*$G$7)-SUM($G859:AC859),((Input!$G$172+Input!$G$138)*$G$7)/A30taxstdlife))</f>
        <v>0</v>
      </c>
      <c r="AE859" s="168">
        <f>IF(A30taxstdlife="n/a","n/a",IF(AE$3&gt;(A30taxstdlife+$E859),((Input!$G$172+Input!$G$138)*$G$7)-SUM($G859:AD859),((Input!$G$172+Input!$G$138)*$G$7)/A30taxstdlife))</f>
        <v>0</v>
      </c>
      <c r="AF859" s="168">
        <f>IF(A30taxstdlife="n/a","n/a",IF(AF$3&gt;(A30taxstdlife+$E859),((Input!$G$172+Input!$G$138)*$G$7)-SUM($G859:AE859),((Input!$G$172+Input!$G$138)*$G$7)/A30taxstdlife))</f>
        <v>0</v>
      </c>
      <c r="AG859" s="168">
        <f>IF(A30taxstdlife="n/a","n/a",IF(AG$3&gt;(A30taxstdlife+$E859),((Input!$G$172+Input!$G$138)*$G$7)-SUM($G859:AF859),((Input!$G$172+Input!$G$138)*$G$7)/A30taxstdlife))</f>
        <v>0</v>
      </c>
      <c r="AH859" s="168">
        <f>IF(A30taxstdlife="n/a","n/a",IF(AH$3&gt;(A30taxstdlife+$E859),((Input!$G$172+Input!$G$138)*$G$7)-SUM($G859:AG859),((Input!$G$172+Input!$G$138)*$G$7)/A30taxstdlife))</f>
        <v>0</v>
      </c>
      <c r="AI859" s="168">
        <f>IF(A30taxstdlife="n/a","n/a",IF(AI$3&gt;(A30taxstdlife+$E859),((Input!$G$172+Input!$G$138)*$G$7)-SUM($G859:AH859),((Input!$G$172+Input!$G$138)*$G$7)/A30taxstdlife))</f>
        <v>0</v>
      </c>
      <c r="AJ859" s="168">
        <f>IF(A30taxstdlife="n/a","n/a",IF(AJ$3&gt;(A30taxstdlife+$E859),((Input!$G$172+Input!$G$138)*$G$7)-SUM($G859:AI859),((Input!$G$172+Input!$G$138)*$G$7)/A30taxstdlife))</f>
        <v>0</v>
      </c>
      <c r="AK859" s="168">
        <f>IF(A30taxstdlife="n/a","n/a",IF(AK$3&gt;(A30taxstdlife+$E859),((Input!$G$172+Input!$G$138)*$G$7)-SUM($G859:AJ859),((Input!$G$172+Input!$G$138)*$G$7)/A30taxstdlife))</f>
        <v>0</v>
      </c>
      <c r="AL859" s="168">
        <f>IF(A30taxstdlife="n/a","n/a",IF(AL$3&gt;(A30taxstdlife+$E859),((Input!$G$172+Input!$G$138)*$G$7)-SUM($G859:AK859),((Input!$G$172+Input!$G$138)*$G$7)/A30taxstdlife))</f>
        <v>0</v>
      </c>
      <c r="AM859" s="168">
        <f>IF(A30taxstdlife="n/a","n/a",IF(AM$3&gt;(A30taxstdlife+$E859),((Input!$G$172+Input!$G$138)*$G$7)-SUM($G859:AL859),((Input!$G$172+Input!$G$138)*$G$7)/A30taxstdlife))</f>
        <v>0</v>
      </c>
      <c r="AN859" s="168">
        <f>IF(A30taxstdlife="n/a","n/a",IF(AN$3&gt;(A30taxstdlife+$E859),((Input!$G$172+Input!$G$138)*$G$7)-SUM($G859:AM859),((Input!$G$172+Input!$G$138)*$G$7)/A30taxstdlife))</f>
        <v>0</v>
      </c>
      <c r="AO859" s="168">
        <f>IF(A30taxstdlife="n/a","n/a",IF(AO$3&gt;(A30taxstdlife+$E859),((Input!$G$172+Input!$G$138)*$G$7)-SUM($G859:AN859),((Input!$G$172+Input!$G$138)*$G$7)/A30taxstdlife))</f>
        <v>0</v>
      </c>
      <c r="AP859" s="168">
        <f>IF(A30taxstdlife="n/a","n/a",IF(AP$3&gt;(A30taxstdlife+$E859),((Input!$G$172+Input!$G$138)*$G$7)-SUM($G859:AO859),((Input!$G$172+Input!$G$138)*$G$7)/A30taxstdlife))</f>
        <v>0</v>
      </c>
      <c r="AQ859" s="168">
        <f>IF(A30taxstdlife="n/a","n/a",IF(AQ$3&gt;(A30taxstdlife+$E859),((Input!$G$172+Input!$G$138)*$G$7)-SUM($G859:AP859),((Input!$G$172+Input!$G$138)*$G$7)/A30taxstdlife))</f>
        <v>0</v>
      </c>
      <c r="AR859" s="168">
        <f>IF(A30taxstdlife="n/a","n/a",IF(AR$3&gt;(A30taxstdlife+$E859),((Input!$G$172+Input!$G$138)*$G$7)-SUM($G859:AQ859),((Input!$G$172+Input!$G$138)*$G$7)/A30taxstdlife))</f>
        <v>0</v>
      </c>
      <c r="AS859" s="168">
        <f>IF(A30taxstdlife="n/a","n/a",IF(AS$3&gt;(A30taxstdlife+$E859),((Input!$G$172+Input!$G$138)*$G$7)-SUM($G859:AR859),((Input!$G$172+Input!$G$138)*$G$7)/A30taxstdlife))</f>
        <v>0</v>
      </c>
      <c r="AT859" s="168">
        <f>IF(A30taxstdlife="n/a","n/a",IF(AT$3&gt;(A30taxstdlife+$E859),((Input!$G$172+Input!$G$138)*$G$7)-SUM($G859:AS859),((Input!$G$172+Input!$G$138)*$G$7)/A30taxstdlife))</f>
        <v>0</v>
      </c>
      <c r="AU859" s="168">
        <f>IF(A30taxstdlife="n/a","n/a",IF(AU$3&gt;(A30taxstdlife+$E859),((Input!$G$172+Input!$G$138)*$G$7)-SUM($G859:AT859),((Input!$G$172+Input!$G$138)*$G$7)/A30taxstdlife))</f>
        <v>0</v>
      </c>
      <c r="AV859" s="168">
        <f>IF(A30taxstdlife="n/a","n/a",IF(AV$3&gt;(A30taxstdlife+$E859),((Input!$G$172+Input!$G$138)*$G$7)-SUM($G859:AU859),((Input!$G$172+Input!$G$138)*$G$7)/A30taxstdlife))</f>
        <v>0</v>
      </c>
      <c r="AW859" s="168">
        <f>IF(A30taxstdlife="n/a","n/a",IF(AW$3&gt;(A30taxstdlife+$E859),((Input!$G$172+Input!$G$138)*$G$7)-SUM($G859:AV859),((Input!$G$172+Input!$G$138)*$G$7)/A30taxstdlife))</f>
        <v>0</v>
      </c>
      <c r="AX859" s="168">
        <f>IF(A30taxstdlife="n/a","n/a",IF(AX$3&gt;(A30taxstdlife+$E859),((Input!$G$172+Input!$G$138)*$G$7)-SUM($G859:AW859),((Input!$G$172+Input!$G$138)*$G$7)/A30taxstdlife))</f>
        <v>0</v>
      </c>
      <c r="AY859" s="168">
        <f>IF(A30taxstdlife="n/a","n/a",IF(AY$3&gt;(A30taxstdlife+$E859),((Input!$G$172+Input!$G$138)*$G$7)-SUM($G859:AX859),((Input!$G$172+Input!$G$138)*$G$7)/A30taxstdlife))</f>
        <v>0</v>
      </c>
      <c r="AZ859" s="168">
        <f>IF(A30taxstdlife="n/a","n/a",IF(AZ$3&gt;(A30taxstdlife+$E859),((Input!$G$172+Input!$G$138)*$G$7)-SUM($G859:AY859),((Input!$G$172+Input!$G$138)*$G$7)/A30taxstdlife))</f>
        <v>0</v>
      </c>
      <c r="BA859" s="168">
        <f>IF(A30taxstdlife="n/a","n/a",IF(BA$3&gt;(A30taxstdlife+$E859),((Input!$G$172+Input!$G$138)*$G$7)-SUM($G859:AZ859),((Input!$G$172+Input!$G$138)*$G$7)/A30taxstdlife))</f>
        <v>0</v>
      </c>
      <c r="BB859" s="168">
        <f>IF(A30taxstdlife="n/a","n/a",IF(BB$3&gt;(A30taxstdlife+$E859),((Input!$G$172+Input!$G$138)*$G$7)-SUM($G859:BA859),((Input!$G$172+Input!$G$138)*$G$7)/A30taxstdlife))</f>
        <v>0</v>
      </c>
      <c r="BC859" s="168">
        <f>IF(A30taxstdlife="n/a","n/a",IF(BC$3&gt;(A30taxstdlife+$E859),((Input!$G$172+Input!$G$138)*$G$7)-SUM($G859:BB859),((Input!$G$172+Input!$G$138)*$G$7)/A30taxstdlife))</f>
        <v>0</v>
      </c>
      <c r="BD859" s="168">
        <f>IF(A30taxstdlife="n/a","n/a",IF(BD$3&gt;(A30taxstdlife+$E859),((Input!$G$172+Input!$G$138)*$G$7)-SUM($G859:BC859),((Input!$G$172+Input!$G$138)*$G$7)/A30taxstdlife))</f>
        <v>0</v>
      </c>
      <c r="BE859" s="168">
        <f>IF(A30taxstdlife="n/a","n/a",IF(BE$3&gt;(A30taxstdlife+$E859),((Input!$G$172+Input!$G$138)*$G$7)-SUM($G859:BD859),((Input!$G$172+Input!$G$138)*$G$7)/A30taxstdlife))</f>
        <v>0</v>
      </c>
      <c r="BF859" s="168">
        <f>IF(A30taxstdlife="n/a","n/a",IF(BF$3&gt;(A30taxstdlife+$E859),((Input!$G$172+Input!$G$138)*$G$7)-SUM($G859:BE859),((Input!$G$172+Input!$G$138)*$G$7)/A30taxstdlife))</f>
        <v>0</v>
      </c>
      <c r="BG859" s="168">
        <f>IF(A30taxstdlife="n/a","n/a",IF(BG$3&gt;(A30taxstdlife+$E859),((Input!$G$172+Input!$G$138)*$G$7)-SUM($G859:BF859),((Input!$G$172+Input!$G$138)*$G$7)/A30taxstdlife))</f>
        <v>0</v>
      </c>
      <c r="BH859" s="168">
        <f>IF(A30taxstdlife="n/a","n/a",IF(BH$3&gt;(A30taxstdlife+$E859),((Input!$G$172+Input!$G$138)*$G$7)-SUM($G859:BG859),((Input!$G$172+Input!$G$138)*$G$7)/A30taxstdlife))</f>
        <v>0</v>
      </c>
      <c r="BI859" s="168">
        <f>IF(A30taxstdlife="n/a","n/a",IF(BI$3&gt;(A30taxstdlife+$E859),((Input!$G$172+Input!$G$138)*$G$7)-SUM($G859:BH859),((Input!$G$172+Input!$G$138)*$G$7)/A30taxstdlife))</f>
        <v>0</v>
      </c>
      <c r="BJ859" s="20"/>
      <c r="BK859" s="20"/>
      <c r="BL859"/>
      <c r="BM859"/>
      <c r="BN859"/>
      <c r="BO859"/>
      <c r="BP859"/>
      <c r="BQ859"/>
      <c r="BR859"/>
      <c r="BS859"/>
      <c r="BT859"/>
      <c r="BU859"/>
      <c r="BV859"/>
      <c r="BW859"/>
      <c r="BX859"/>
      <c r="BY859"/>
      <c r="BZ859"/>
      <c r="CA859"/>
      <c r="CB859"/>
      <c r="CC859"/>
      <c r="CD859"/>
      <c r="CE859"/>
      <c r="CF859"/>
      <c r="CG859"/>
      <c r="CH859"/>
      <c r="CI859"/>
      <c r="CJ859"/>
      <c r="CK859"/>
      <c r="CL859"/>
      <c r="CM859"/>
      <c r="CN859"/>
      <c r="CO859"/>
      <c r="CP859"/>
      <c r="CQ859"/>
      <c r="CR859"/>
      <c r="CS859"/>
      <c r="CT859"/>
      <c r="CU859"/>
      <c r="CV859"/>
      <c r="CW859"/>
      <c r="CX859"/>
      <c r="CY859"/>
      <c r="CZ859"/>
      <c r="DA859"/>
      <c r="DB859"/>
      <c r="DC859"/>
      <c r="DD859"/>
      <c r="DE859"/>
      <c r="DF859"/>
      <c r="DG859"/>
      <c r="DH859"/>
      <c r="DI859"/>
      <c r="DJ859"/>
      <c r="DK859"/>
      <c r="DL859"/>
      <c r="DM859"/>
      <c r="DN859"/>
      <c r="DO859"/>
      <c r="DP859"/>
      <c r="DQ859"/>
      <c r="DR859"/>
      <c r="DS859"/>
      <c r="DT859"/>
      <c r="DU859"/>
      <c r="DV859"/>
      <c r="DW859"/>
      <c r="DX859"/>
      <c r="DY859"/>
      <c r="DZ859"/>
      <c r="EA859"/>
      <c r="EB859"/>
      <c r="EC859"/>
      <c r="ED859"/>
      <c r="EE859"/>
      <c r="EF859"/>
      <c r="EG859"/>
      <c r="EH859"/>
      <c r="EI859"/>
      <c r="EJ859"/>
      <c r="EK859"/>
      <c r="EL859"/>
      <c r="EM859"/>
      <c r="EN859"/>
      <c r="EO859"/>
      <c r="EP859"/>
      <c r="EQ859"/>
      <c r="ER859"/>
      <c r="ES859"/>
      <c r="ET859"/>
      <c r="EU859"/>
      <c r="EV859"/>
      <c r="EW859"/>
      <c r="EX859"/>
      <c r="EY859"/>
      <c r="EZ859"/>
      <c r="FA859"/>
      <c r="FB859"/>
      <c r="FC859"/>
      <c r="FD859"/>
      <c r="FE859"/>
      <c r="FF859"/>
      <c r="FG859"/>
      <c r="FH859"/>
      <c r="FI859"/>
      <c r="FJ859"/>
      <c r="FK859"/>
      <c r="FL859"/>
      <c r="FM859"/>
      <c r="FN859"/>
      <c r="FO859"/>
      <c r="FP859"/>
      <c r="FQ859"/>
      <c r="FR859"/>
      <c r="FS859"/>
      <c r="FT859"/>
      <c r="FU859"/>
      <c r="FV859"/>
      <c r="FW859"/>
      <c r="FX859"/>
      <c r="FY859"/>
      <c r="FZ859"/>
      <c r="GA859"/>
      <c r="GB859"/>
      <c r="GC859"/>
      <c r="GD859"/>
      <c r="GE859"/>
      <c r="GF859"/>
      <c r="GG859"/>
      <c r="GH859"/>
      <c r="GI859"/>
      <c r="GJ859"/>
      <c r="GK859"/>
      <c r="GL859"/>
      <c r="GM859"/>
      <c r="GN859"/>
      <c r="GO859"/>
      <c r="GP859"/>
      <c r="GQ859"/>
      <c r="GR859"/>
      <c r="GS859"/>
      <c r="GT859"/>
      <c r="GU859"/>
      <c r="GV859"/>
      <c r="GW859"/>
      <c r="GX859"/>
      <c r="GY859"/>
      <c r="GZ859"/>
      <c r="HA859"/>
      <c r="HB859"/>
      <c r="HC859"/>
      <c r="HD859"/>
      <c r="HE859"/>
      <c r="HF859"/>
      <c r="HG859"/>
      <c r="HH859"/>
      <c r="HI859"/>
      <c r="HJ859"/>
      <c r="HK859"/>
      <c r="HL859"/>
      <c r="HM859"/>
      <c r="HN859"/>
      <c r="HO859"/>
      <c r="HP859"/>
      <c r="HQ859"/>
      <c r="HR859"/>
      <c r="HS859"/>
      <c r="HT859"/>
      <c r="HU859"/>
      <c r="HV859"/>
      <c r="HW859"/>
      <c r="HX859"/>
      <c r="HY859"/>
      <c r="HZ859"/>
      <c r="IA859"/>
      <c r="IB859"/>
      <c r="IC859"/>
      <c r="ID859"/>
      <c r="IE859"/>
      <c r="IF859"/>
      <c r="IG859"/>
      <c r="IH859"/>
      <c r="II859"/>
      <c r="IJ859"/>
      <c r="IK859"/>
      <c r="IL859"/>
      <c r="IM859"/>
      <c r="IN859"/>
      <c r="IO859"/>
      <c r="IP859"/>
      <c r="IQ859"/>
      <c r="IR859"/>
      <c r="IS859"/>
      <c r="IT859"/>
      <c r="IU859"/>
      <c r="IV859"/>
    </row>
    <row r="860" spans="1:256" s="5" customFormat="1" hidden="1" outlineLevel="2">
      <c r="A860" s="20"/>
      <c r="B860" s="20"/>
      <c r="C860" s="38"/>
      <c r="D860" s="641"/>
      <c r="E860" s="287">
        <v>2</v>
      </c>
      <c r="F860" s="40"/>
      <c r="G860" s="313"/>
      <c r="H860" s="314"/>
      <c r="I860" s="168">
        <f>IF(A30taxstdlife="n/a","n/a",IF(I$3&gt;(A30taxstdlife+$E860),((Input!$H$172+Input!$H$138)*$H$7)-SUM($H860:H860),((Input!$H$172+Input!$H$138)*$H$7)/A30taxstdlife))</f>
        <v>0</v>
      </c>
      <c r="J860" s="168">
        <f>IF(A30taxstdlife="n/a","n/a",IF(J$3&gt;(A30taxstdlife+$E860),((Input!$H$172+Input!$H$138)*$H$7)-SUM($H860:I860),((Input!$H$172+Input!$H$138)*$H$7)/A30taxstdlife))</f>
        <v>0</v>
      </c>
      <c r="K860" s="168">
        <f>IF(A30taxstdlife="n/a","n/a",IF(K$3&gt;(A30taxstdlife+$E860),((Input!$H$172+Input!$H$138)*$H$7)-SUM($H860:J860),((Input!$H$172+Input!$H$138)*$H$7)/A30taxstdlife))</f>
        <v>0</v>
      </c>
      <c r="L860" s="168">
        <f>IF(A30taxstdlife="n/a","n/a",IF(L$3&gt;(A30taxstdlife+$E860),((Input!$H$172+Input!$H$138)*$H$7)-SUM($H860:K860),((Input!$H$172+Input!$H$138)*$H$7)/A30taxstdlife))</f>
        <v>0</v>
      </c>
      <c r="M860" s="168">
        <f>IF(A30taxstdlife="n/a","n/a",IF(M$3&gt;(A30taxstdlife+$E860),((Input!$H$172+Input!$H$138)*$H$7)-SUM($H860:L860),((Input!$H$172+Input!$H$138)*$H$7)/A30taxstdlife))</f>
        <v>0</v>
      </c>
      <c r="N860" s="168">
        <f>IF(A30taxstdlife="n/a","n/a",IF(N$3&gt;(A30taxstdlife+$E860),((Input!$H$172+Input!$H$138)*$H$7)-SUM($H860:M860),((Input!$H$172+Input!$H$138)*$H$7)/A30taxstdlife))</f>
        <v>0</v>
      </c>
      <c r="O860" s="168">
        <f>IF(A30taxstdlife="n/a","n/a",IF(O$3&gt;(A30taxstdlife+$E860),((Input!$H$172+Input!$H$138)*$H$7)-SUM($H860:N860),((Input!$H$172+Input!$H$138)*$H$7)/A30taxstdlife))</f>
        <v>0</v>
      </c>
      <c r="P860" s="168">
        <f>IF(A30taxstdlife="n/a","n/a",IF(P$3&gt;(A30taxstdlife+$E860),((Input!$H$172+Input!$H$138)*$H$7)-SUM($H860:O860),((Input!$H$172+Input!$H$138)*$H$7)/A30taxstdlife))</f>
        <v>0</v>
      </c>
      <c r="Q860" s="168">
        <f>IF(A30taxstdlife="n/a","n/a",IF(Q$3&gt;(A30taxstdlife+$E860),((Input!$H$172+Input!$H$138)*$H$7)-SUM($H860:P860),((Input!$H$172+Input!$H$138)*$H$7)/A30taxstdlife))</f>
        <v>0</v>
      </c>
      <c r="R860" s="168">
        <f>IF(A30taxstdlife="n/a","n/a",IF(R$3&gt;(A30taxstdlife+$E860),((Input!$H$172+Input!$H$138)*$H$7)-SUM($H860:Q860),((Input!$H$172+Input!$H$138)*$H$7)/A30taxstdlife))</f>
        <v>0</v>
      </c>
      <c r="S860" s="168">
        <f>IF(A30taxstdlife="n/a","n/a",IF(S$3&gt;(A30taxstdlife+$E860),((Input!$H$172+Input!$H$138)*$H$7)-SUM($H860:R860),((Input!$H$172+Input!$H$138)*$H$7)/A30taxstdlife))</f>
        <v>0</v>
      </c>
      <c r="T860" s="168">
        <f>IF(A30taxstdlife="n/a","n/a",IF(T$3&gt;(A30taxstdlife+$E860),((Input!$H$172+Input!$H$138)*$H$7)-SUM($H860:S860),((Input!$H$172+Input!$H$138)*$H$7)/A30taxstdlife))</f>
        <v>0</v>
      </c>
      <c r="U860" s="168">
        <f>IF(A30taxstdlife="n/a","n/a",IF(U$3&gt;(A30taxstdlife+$E860),((Input!$H$172+Input!$H$138)*$H$7)-SUM($H860:T860),((Input!$H$172+Input!$H$138)*$H$7)/A30taxstdlife))</f>
        <v>0</v>
      </c>
      <c r="V860" s="168">
        <f>IF(A30taxstdlife="n/a","n/a",IF(V$3&gt;(A30taxstdlife+$E860),((Input!$H$172+Input!$H$138)*$H$7)-SUM($H860:U860),((Input!$H$172+Input!$H$138)*$H$7)/A30taxstdlife))</f>
        <v>0</v>
      </c>
      <c r="W860" s="168">
        <f>IF(A30taxstdlife="n/a","n/a",IF(W$3&gt;(A30taxstdlife+$E860),((Input!$H$172+Input!$H$138)*$H$7)-SUM($H860:V860),((Input!$H$172+Input!$H$138)*$H$7)/A30taxstdlife))</f>
        <v>0</v>
      </c>
      <c r="X860" s="168">
        <f>IF(A30taxstdlife="n/a","n/a",IF(X$3&gt;(A30taxstdlife+$E860),((Input!$H$172+Input!$H$138)*$H$7)-SUM($H860:W860),((Input!$H$172+Input!$H$138)*$H$7)/A30taxstdlife))</f>
        <v>0</v>
      </c>
      <c r="Y860" s="168">
        <f>IF(A30taxstdlife="n/a","n/a",IF(Y$3&gt;(A30taxstdlife+$E860),((Input!$H$172+Input!$H$138)*$H$7)-SUM($H860:X860),((Input!$H$172+Input!$H$138)*$H$7)/A30taxstdlife))</f>
        <v>0</v>
      </c>
      <c r="Z860" s="168">
        <f>IF(A30taxstdlife="n/a","n/a",IF(Z$3&gt;(A30taxstdlife+$E860),((Input!$H$172+Input!$H$138)*$H$7)-SUM($H860:Y860),((Input!$H$172+Input!$H$138)*$H$7)/A30taxstdlife))</f>
        <v>0</v>
      </c>
      <c r="AA860" s="168">
        <f>IF(A30taxstdlife="n/a","n/a",IF(AA$3&gt;(A30taxstdlife+$E860),((Input!$H$172+Input!$H$138)*$H$7)-SUM($H860:Z860),((Input!$H$172+Input!$H$138)*$H$7)/A30taxstdlife))</f>
        <v>0</v>
      </c>
      <c r="AB860" s="168">
        <f>IF(A30taxstdlife="n/a","n/a",IF(AB$3&gt;(A30taxstdlife+$E860),((Input!$H$172+Input!$H$138)*$H$7)-SUM($H860:AA860),((Input!$H$172+Input!$H$138)*$H$7)/A30taxstdlife))</f>
        <v>0</v>
      </c>
      <c r="AC860" s="168">
        <f>IF(A30taxstdlife="n/a","n/a",IF(AC$3&gt;(A30taxstdlife+$E860),((Input!$H$172+Input!$H$138)*$H$7)-SUM($H860:AB860),((Input!$H$172+Input!$H$138)*$H$7)/A30taxstdlife))</f>
        <v>0</v>
      </c>
      <c r="AD860" s="168">
        <f>IF(A30taxstdlife="n/a","n/a",IF(AD$3&gt;(A30taxstdlife+$E860),((Input!$H$172+Input!$H$138)*$H$7)-SUM($H860:AC860),((Input!$H$172+Input!$H$138)*$H$7)/A30taxstdlife))</f>
        <v>0</v>
      </c>
      <c r="AE860" s="168">
        <f>IF(A30taxstdlife="n/a","n/a",IF(AE$3&gt;(A30taxstdlife+$E860),((Input!$H$172+Input!$H$138)*$H$7)-SUM($H860:AD860),((Input!$H$172+Input!$H$138)*$H$7)/A30taxstdlife))</f>
        <v>0</v>
      </c>
      <c r="AF860" s="168">
        <f>IF(A30taxstdlife="n/a","n/a",IF(AF$3&gt;(A30taxstdlife+$E860),((Input!$H$172+Input!$H$138)*$H$7)-SUM($H860:AE860),((Input!$H$172+Input!$H$138)*$H$7)/A30taxstdlife))</f>
        <v>0</v>
      </c>
      <c r="AG860" s="168">
        <f>IF(A30taxstdlife="n/a","n/a",IF(AG$3&gt;(A30taxstdlife+$E860),((Input!$H$172+Input!$H$138)*$H$7)-SUM($H860:AF860),((Input!$H$172+Input!$H$138)*$H$7)/A30taxstdlife))</f>
        <v>0</v>
      </c>
      <c r="AH860" s="168">
        <f>IF(A30taxstdlife="n/a","n/a",IF(AH$3&gt;(A30taxstdlife+$E860),((Input!$H$172+Input!$H$138)*$H$7)-SUM($H860:AG860),((Input!$H$172+Input!$H$138)*$H$7)/A30taxstdlife))</f>
        <v>0</v>
      </c>
      <c r="AI860" s="168">
        <f>IF(A30taxstdlife="n/a","n/a",IF(AI$3&gt;(A30taxstdlife+$E860),((Input!$H$172+Input!$H$138)*$H$7)-SUM($H860:AH860),((Input!$H$172+Input!$H$138)*$H$7)/A30taxstdlife))</f>
        <v>0</v>
      </c>
      <c r="AJ860" s="168">
        <f>IF(A30taxstdlife="n/a","n/a",IF(AJ$3&gt;(A30taxstdlife+$E860),((Input!$H$172+Input!$H$138)*$H$7)-SUM($H860:AI860),((Input!$H$172+Input!$H$138)*$H$7)/A30taxstdlife))</f>
        <v>0</v>
      </c>
      <c r="AK860" s="168">
        <f>IF(A30taxstdlife="n/a","n/a",IF(AK$3&gt;(A30taxstdlife+$E860),((Input!$H$172+Input!$H$138)*$H$7)-SUM($H860:AJ860),((Input!$H$172+Input!$H$138)*$H$7)/A30taxstdlife))</f>
        <v>0</v>
      </c>
      <c r="AL860" s="168">
        <f>IF(A30taxstdlife="n/a","n/a",IF(AL$3&gt;(A30taxstdlife+$E860),((Input!$H$172+Input!$H$138)*$H$7)-SUM($H860:AK860),((Input!$H$172+Input!$H$138)*$H$7)/A30taxstdlife))</f>
        <v>0</v>
      </c>
      <c r="AM860" s="168">
        <f>IF(A30taxstdlife="n/a","n/a",IF(AM$3&gt;(A30taxstdlife+$E860),((Input!$H$172+Input!$H$138)*$H$7)-SUM($H860:AL860),((Input!$H$172+Input!$H$138)*$H$7)/A30taxstdlife))</f>
        <v>0</v>
      </c>
      <c r="AN860" s="168">
        <f>IF(A30taxstdlife="n/a","n/a",IF(AN$3&gt;(A30taxstdlife+$E860),((Input!$H$172+Input!$H$138)*$H$7)-SUM($H860:AM860),((Input!$H$172+Input!$H$138)*$H$7)/A30taxstdlife))</f>
        <v>0</v>
      </c>
      <c r="AO860" s="168">
        <f>IF(A30taxstdlife="n/a","n/a",IF(AO$3&gt;(A30taxstdlife+$E860),((Input!$H$172+Input!$H$138)*$H$7)-SUM($H860:AN860),((Input!$H$172+Input!$H$138)*$H$7)/A30taxstdlife))</f>
        <v>0</v>
      </c>
      <c r="AP860" s="168">
        <f>IF(A30taxstdlife="n/a","n/a",IF(AP$3&gt;(A30taxstdlife+$E860),((Input!$H$172+Input!$H$138)*$H$7)-SUM($H860:AO860),((Input!$H$172+Input!$H$138)*$H$7)/A30taxstdlife))</f>
        <v>0</v>
      </c>
      <c r="AQ860" s="168">
        <f>IF(A30taxstdlife="n/a","n/a",IF(AQ$3&gt;(A30taxstdlife+$E860),((Input!$H$172+Input!$H$138)*$H$7)-SUM($H860:AP860),((Input!$H$172+Input!$H$138)*$H$7)/A30taxstdlife))</f>
        <v>0</v>
      </c>
      <c r="AR860" s="168">
        <f>IF(A30taxstdlife="n/a","n/a",IF(AR$3&gt;(A30taxstdlife+$E860),((Input!$H$172+Input!$H$138)*$H$7)-SUM($H860:AQ860),((Input!$H$172+Input!$H$138)*$H$7)/A30taxstdlife))</f>
        <v>0</v>
      </c>
      <c r="AS860" s="168">
        <f>IF(A30taxstdlife="n/a","n/a",IF(AS$3&gt;(A30taxstdlife+$E860),((Input!$H$172+Input!$H$138)*$H$7)-SUM($H860:AR860),((Input!$H$172+Input!$H$138)*$H$7)/A30taxstdlife))</f>
        <v>0</v>
      </c>
      <c r="AT860" s="168">
        <f>IF(A30taxstdlife="n/a","n/a",IF(AT$3&gt;(A30taxstdlife+$E860),((Input!$H$172+Input!$H$138)*$H$7)-SUM($H860:AS860),((Input!$H$172+Input!$H$138)*$H$7)/A30taxstdlife))</f>
        <v>0</v>
      </c>
      <c r="AU860" s="168">
        <f>IF(A30taxstdlife="n/a","n/a",IF(AU$3&gt;(A30taxstdlife+$E860),((Input!$H$172+Input!$H$138)*$H$7)-SUM($H860:AT860),((Input!$H$172+Input!$H$138)*$H$7)/A30taxstdlife))</f>
        <v>0</v>
      </c>
      <c r="AV860" s="168">
        <f>IF(A30taxstdlife="n/a","n/a",IF(AV$3&gt;(A30taxstdlife+$E860),((Input!$H$172+Input!$H$138)*$H$7)-SUM($H860:AU860),((Input!$H$172+Input!$H$138)*$H$7)/A30taxstdlife))</f>
        <v>0</v>
      </c>
      <c r="AW860" s="168">
        <f>IF(A30taxstdlife="n/a","n/a",IF(AW$3&gt;(A30taxstdlife+$E860),((Input!$H$172+Input!$H$138)*$H$7)-SUM($H860:AV860),((Input!$H$172+Input!$H$138)*$H$7)/A30taxstdlife))</f>
        <v>0</v>
      </c>
      <c r="AX860" s="168">
        <f>IF(A30taxstdlife="n/a","n/a",IF(AX$3&gt;(A30taxstdlife+$E860),((Input!$H$172+Input!$H$138)*$H$7)-SUM($H860:AW860),((Input!$H$172+Input!$H$138)*$H$7)/A30taxstdlife))</f>
        <v>0</v>
      </c>
      <c r="AY860" s="168">
        <f>IF(A30taxstdlife="n/a","n/a",IF(AY$3&gt;(A30taxstdlife+$E860),((Input!$H$172+Input!$H$138)*$H$7)-SUM($H860:AX860),((Input!$H$172+Input!$H$138)*$H$7)/A30taxstdlife))</f>
        <v>0</v>
      </c>
      <c r="AZ860" s="168">
        <f>IF(A30taxstdlife="n/a","n/a",IF(AZ$3&gt;(A30taxstdlife+$E860),((Input!$H$172+Input!$H$138)*$H$7)-SUM($H860:AY860),((Input!$H$172+Input!$H$138)*$H$7)/A30taxstdlife))</f>
        <v>0</v>
      </c>
      <c r="BA860" s="168">
        <f>IF(A30taxstdlife="n/a","n/a",IF(BA$3&gt;(A30taxstdlife+$E860),((Input!$H$172+Input!$H$138)*$H$7)-SUM($H860:AZ860),((Input!$H$172+Input!$H$138)*$H$7)/A30taxstdlife))</f>
        <v>0</v>
      </c>
      <c r="BB860" s="168">
        <f>IF(A30taxstdlife="n/a","n/a",IF(BB$3&gt;(A30taxstdlife+$E860),((Input!$H$172+Input!$H$138)*$H$7)-SUM($H860:BA860),((Input!$H$172+Input!$H$138)*$H$7)/A30taxstdlife))</f>
        <v>0</v>
      </c>
      <c r="BC860" s="168">
        <f>IF(A30taxstdlife="n/a","n/a",IF(BC$3&gt;(A30taxstdlife+$E860),((Input!$H$172+Input!$H$138)*$H$7)-SUM($H860:BB860),((Input!$H$172+Input!$H$138)*$H$7)/A30taxstdlife))</f>
        <v>0</v>
      </c>
      <c r="BD860" s="168">
        <f>IF(A30taxstdlife="n/a","n/a",IF(BD$3&gt;(A30taxstdlife+$E860),((Input!$H$172+Input!$H$138)*$H$7)-SUM($H860:BC860),((Input!$H$172+Input!$H$138)*$H$7)/A30taxstdlife))</f>
        <v>0</v>
      </c>
      <c r="BE860" s="168">
        <f>IF(A30taxstdlife="n/a","n/a",IF(BE$3&gt;(A30taxstdlife+$E860),((Input!$H$172+Input!$H$138)*$H$7)-SUM($H860:BD860),((Input!$H$172+Input!$H$138)*$H$7)/A30taxstdlife))</f>
        <v>0</v>
      </c>
      <c r="BF860" s="168">
        <f>IF(A30taxstdlife="n/a","n/a",IF(BF$3&gt;(A30taxstdlife+$E860),((Input!$H$172+Input!$H$138)*$H$7)-SUM($H860:BE860),((Input!$H$172+Input!$H$138)*$H$7)/A30taxstdlife))</f>
        <v>0</v>
      </c>
      <c r="BG860" s="168">
        <f>IF(A30taxstdlife="n/a","n/a",IF(BG$3&gt;(A30taxstdlife+$E860),((Input!$H$172+Input!$H$138)*$H$7)-SUM($H860:BF860),((Input!$H$172+Input!$H$138)*$H$7)/A30taxstdlife))</f>
        <v>0</v>
      </c>
      <c r="BH860" s="168">
        <f>IF(A30taxstdlife="n/a","n/a",IF(BH$3&gt;(A30taxstdlife+$E860),((Input!$H$172+Input!$H$138)*$H$7)-SUM($H860:BG860),((Input!$H$172+Input!$H$138)*$H$7)/A30taxstdlife))</f>
        <v>0</v>
      </c>
      <c r="BI860" s="168">
        <f>IF(A30taxstdlife="n/a","n/a",IF(BI$3&gt;(A30taxstdlife+$E860),((Input!$H$172+Input!$H$138)*$H$7)-SUM($H860:BH860),((Input!$H$172+Input!$H$138)*$H$7)/A30taxstdlife))</f>
        <v>0</v>
      </c>
      <c r="BJ860" s="20"/>
      <c r="BK860" s="20"/>
      <c r="BL860"/>
      <c r="BM860"/>
      <c r="BN860"/>
      <c r="BO860"/>
      <c r="BP860"/>
      <c r="BQ860"/>
      <c r="BR860"/>
      <c r="BS860"/>
      <c r="BT860"/>
      <c r="BU860"/>
      <c r="BV860"/>
      <c r="BW860"/>
      <c r="BX860"/>
      <c r="BY860"/>
      <c r="BZ860"/>
      <c r="CA860"/>
      <c r="CB860"/>
      <c r="CC860"/>
      <c r="CD860"/>
      <c r="CE860"/>
      <c r="CF860"/>
      <c r="CG860"/>
      <c r="CH860"/>
      <c r="CI860"/>
      <c r="CJ860"/>
      <c r="CK860"/>
      <c r="CL860"/>
      <c r="CM860"/>
      <c r="CN860"/>
      <c r="CO860"/>
      <c r="CP860"/>
      <c r="CQ860"/>
      <c r="CR860"/>
      <c r="CS860"/>
      <c r="CT860"/>
      <c r="CU860"/>
      <c r="CV860"/>
      <c r="CW860"/>
      <c r="CX860"/>
      <c r="CY860"/>
      <c r="CZ860"/>
      <c r="DA860"/>
      <c r="DB860"/>
      <c r="DC860"/>
      <c r="DD860"/>
      <c r="DE860"/>
      <c r="DF860"/>
      <c r="DG860"/>
      <c r="DH860"/>
      <c r="DI860"/>
      <c r="DJ860"/>
      <c r="DK860"/>
      <c r="DL860"/>
      <c r="DM860"/>
      <c r="DN860"/>
      <c r="DO860"/>
      <c r="DP860"/>
      <c r="DQ860"/>
      <c r="DR860"/>
      <c r="DS860"/>
      <c r="DT860"/>
      <c r="DU860"/>
      <c r="DV860"/>
      <c r="DW860"/>
      <c r="DX860"/>
      <c r="DY860"/>
      <c r="DZ860"/>
      <c r="EA860"/>
      <c r="EB860"/>
      <c r="EC860"/>
      <c r="ED860"/>
      <c r="EE860"/>
      <c r="EF860"/>
      <c r="EG860"/>
      <c r="EH860"/>
      <c r="EI860"/>
      <c r="EJ860"/>
      <c r="EK860"/>
      <c r="EL860"/>
      <c r="EM860"/>
      <c r="EN860"/>
      <c r="EO860"/>
      <c r="EP860"/>
      <c r="EQ860"/>
      <c r="ER860"/>
      <c r="ES860"/>
      <c r="ET860"/>
      <c r="EU860"/>
      <c r="EV860"/>
      <c r="EW860"/>
      <c r="EX860"/>
      <c r="EY860"/>
      <c r="EZ860"/>
      <c r="FA860"/>
      <c r="FB860"/>
      <c r="FC860"/>
      <c r="FD860"/>
      <c r="FE860"/>
      <c r="FF860"/>
      <c r="FG860"/>
      <c r="FH860"/>
      <c r="FI860"/>
      <c r="FJ860"/>
      <c r="FK860"/>
      <c r="FL860"/>
      <c r="FM860"/>
      <c r="FN860"/>
      <c r="FO860"/>
      <c r="FP860"/>
      <c r="FQ860"/>
      <c r="FR860"/>
      <c r="FS860"/>
      <c r="FT860"/>
      <c r="FU860"/>
      <c r="FV860"/>
      <c r="FW860"/>
      <c r="FX860"/>
      <c r="FY860"/>
      <c r="FZ860"/>
      <c r="GA860"/>
      <c r="GB860"/>
      <c r="GC860"/>
      <c r="GD860"/>
      <c r="GE860"/>
      <c r="GF860"/>
      <c r="GG860"/>
      <c r="GH860"/>
      <c r="GI860"/>
      <c r="GJ860"/>
      <c r="GK860"/>
      <c r="GL860"/>
      <c r="GM860"/>
      <c r="GN860"/>
      <c r="GO860"/>
      <c r="GP860"/>
      <c r="GQ860"/>
      <c r="GR860"/>
      <c r="GS860"/>
      <c r="GT860"/>
      <c r="GU860"/>
      <c r="GV860"/>
      <c r="GW860"/>
      <c r="GX860"/>
      <c r="GY860"/>
      <c r="GZ860"/>
      <c r="HA860"/>
      <c r="HB860"/>
      <c r="HC860"/>
      <c r="HD860"/>
      <c r="HE860"/>
      <c r="HF860"/>
      <c r="HG860"/>
      <c r="HH860"/>
      <c r="HI860"/>
      <c r="HJ860"/>
      <c r="HK860"/>
      <c r="HL860"/>
      <c r="HM860"/>
      <c r="HN860"/>
      <c r="HO860"/>
      <c r="HP860"/>
      <c r="HQ860"/>
      <c r="HR860"/>
      <c r="HS860"/>
      <c r="HT860"/>
      <c r="HU860"/>
      <c r="HV860"/>
      <c r="HW860"/>
      <c r="HX860"/>
      <c r="HY860"/>
      <c r="HZ860"/>
      <c r="IA860"/>
      <c r="IB860"/>
      <c r="IC860"/>
      <c r="ID860"/>
      <c r="IE860"/>
      <c r="IF860"/>
      <c r="IG860"/>
      <c r="IH860"/>
      <c r="II860"/>
      <c r="IJ860"/>
      <c r="IK860"/>
      <c r="IL860"/>
      <c r="IM860"/>
      <c r="IN860"/>
      <c r="IO860"/>
      <c r="IP860"/>
      <c r="IQ860"/>
      <c r="IR860"/>
      <c r="IS860"/>
      <c r="IT860"/>
      <c r="IU860"/>
      <c r="IV860"/>
    </row>
    <row r="861" spans="1:256" s="5" customFormat="1" hidden="1" outlineLevel="2">
      <c r="A861" s="20"/>
      <c r="B861" s="20"/>
      <c r="C861" s="38"/>
      <c r="D861" s="641"/>
      <c r="E861" s="287">
        <v>3</v>
      </c>
      <c r="F861" s="40"/>
      <c r="G861" s="313"/>
      <c r="H861" s="315"/>
      <c r="I861" s="314"/>
      <c r="J861" s="168">
        <f>IF(A30taxstdlife="n/a","n/a",IF(J$3&gt;(A30taxstdlife+$E861),((Input!$I$172+Input!$I$138)*$I$7)-SUM($I861:I861),((Input!$I$172+Input!$I$138)*$I$7)/A30taxstdlife))</f>
        <v>0</v>
      </c>
      <c r="K861" s="168">
        <f>IF(A30taxstdlife="n/a","n/a",IF(K$3&gt;(A30taxstdlife+$E861),((Input!$I$172+Input!$I$138)*$I$7)-SUM($I861:J861),((Input!$I$172+Input!$I$138)*$I$7)/A30taxstdlife))</f>
        <v>0</v>
      </c>
      <c r="L861" s="168">
        <f>IF(A30taxstdlife="n/a","n/a",IF(L$3&gt;(A30taxstdlife+$E861),((Input!$I$172+Input!$I$138)*$I$7)-SUM($I861:K861),((Input!$I$172+Input!$I$138)*$I$7)/A30taxstdlife))</f>
        <v>0</v>
      </c>
      <c r="M861" s="168">
        <f>IF(A30taxstdlife="n/a","n/a",IF(M$3&gt;(A30taxstdlife+$E861),((Input!$I$172+Input!$I$138)*$I$7)-SUM($I861:L861),((Input!$I$172+Input!$I$138)*$I$7)/A30taxstdlife))</f>
        <v>0</v>
      </c>
      <c r="N861" s="168">
        <f>IF(A30taxstdlife="n/a","n/a",IF(N$3&gt;(A30taxstdlife+$E861),((Input!$I$172+Input!$I$138)*$I$7)-SUM($I861:M861),((Input!$I$172+Input!$I$138)*$I$7)/A30taxstdlife))</f>
        <v>0</v>
      </c>
      <c r="O861" s="168">
        <f>IF(A30taxstdlife="n/a","n/a",IF(O$3&gt;(A30taxstdlife+$E861),((Input!$I$172+Input!$I$138)*$I$7)-SUM($I861:N861),((Input!$I$172+Input!$I$138)*$I$7)/A30taxstdlife))</f>
        <v>0</v>
      </c>
      <c r="P861" s="168">
        <f>IF(A30taxstdlife="n/a","n/a",IF(P$3&gt;(A30taxstdlife+$E861),((Input!$I$172+Input!$I$138)*$I$7)-SUM($I861:O861),((Input!$I$172+Input!$I$138)*$I$7)/A30taxstdlife))</f>
        <v>0</v>
      </c>
      <c r="Q861" s="168">
        <f>IF(A30taxstdlife="n/a","n/a",IF(Q$3&gt;(A30taxstdlife+$E861),((Input!$I$172+Input!$I$138)*$I$7)-SUM($I861:P861),((Input!$I$172+Input!$I$138)*$I$7)/A30taxstdlife))</f>
        <v>0</v>
      </c>
      <c r="R861" s="168">
        <f>IF(A30taxstdlife="n/a","n/a",IF(R$3&gt;(A30taxstdlife+$E861),((Input!$I$172+Input!$I$138)*$I$7)-SUM($I861:Q861),((Input!$I$172+Input!$I$138)*$I$7)/A30taxstdlife))</f>
        <v>0</v>
      </c>
      <c r="S861" s="168">
        <f>IF(A30taxstdlife="n/a","n/a",IF(S$3&gt;(A30taxstdlife+$E861),((Input!$I$172+Input!$I$138)*$I$7)-SUM($I861:R861),((Input!$I$172+Input!$I$138)*$I$7)/A30taxstdlife))</f>
        <v>0</v>
      </c>
      <c r="T861" s="168">
        <f>IF(A30taxstdlife="n/a","n/a",IF(T$3&gt;(A30taxstdlife+$E861),((Input!$I$172+Input!$I$138)*$I$7)-SUM($I861:S861),((Input!$I$172+Input!$I$138)*$I$7)/A30taxstdlife))</f>
        <v>0</v>
      </c>
      <c r="U861" s="168">
        <f>IF(A30taxstdlife="n/a","n/a",IF(U$3&gt;(A30taxstdlife+$E861),((Input!$I$172+Input!$I$138)*$I$7)-SUM($I861:T861),((Input!$I$172+Input!$I$138)*$I$7)/A30taxstdlife))</f>
        <v>0</v>
      </c>
      <c r="V861" s="168">
        <f>IF(A30taxstdlife="n/a","n/a",IF(V$3&gt;(A30taxstdlife+$E861),((Input!$I$172+Input!$I$138)*$I$7)-SUM($I861:U861),((Input!$I$172+Input!$I$138)*$I$7)/A30taxstdlife))</f>
        <v>0</v>
      </c>
      <c r="W861" s="168">
        <f>IF(A30taxstdlife="n/a","n/a",IF(W$3&gt;(A30taxstdlife+$E861),((Input!$I$172+Input!$I$138)*$I$7)-SUM($I861:V861),((Input!$I$172+Input!$I$138)*$I$7)/A30taxstdlife))</f>
        <v>0</v>
      </c>
      <c r="X861" s="168">
        <f>IF(A30taxstdlife="n/a","n/a",IF(X$3&gt;(A30taxstdlife+$E861),((Input!$I$172+Input!$I$138)*$I$7)-SUM($I861:W861),((Input!$I$172+Input!$I$138)*$I$7)/A30taxstdlife))</f>
        <v>0</v>
      </c>
      <c r="Y861" s="168">
        <f>IF(A30taxstdlife="n/a","n/a",IF(Y$3&gt;(A30taxstdlife+$E861),((Input!$I$172+Input!$I$138)*$I$7)-SUM($I861:X861),((Input!$I$172+Input!$I$138)*$I$7)/A30taxstdlife))</f>
        <v>0</v>
      </c>
      <c r="Z861" s="168">
        <f>IF(A30taxstdlife="n/a","n/a",IF(Z$3&gt;(A30taxstdlife+$E861),((Input!$I$172+Input!$I$138)*$I$7)-SUM($I861:Y861),((Input!$I$172+Input!$I$138)*$I$7)/A30taxstdlife))</f>
        <v>0</v>
      </c>
      <c r="AA861" s="168">
        <f>IF(A30taxstdlife="n/a","n/a",IF(AA$3&gt;(A30taxstdlife+$E861),((Input!$I$172+Input!$I$138)*$I$7)-SUM($I861:Z861),((Input!$I$172+Input!$I$138)*$I$7)/A30taxstdlife))</f>
        <v>0</v>
      </c>
      <c r="AB861" s="168">
        <f>IF(A30taxstdlife="n/a","n/a",IF(AB$3&gt;(A30taxstdlife+$E861),((Input!$I$172+Input!$I$138)*$I$7)-SUM($I861:AA861),((Input!$I$172+Input!$I$138)*$I$7)/A30taxstdlife))</f>
        <v>0</v>
      </c>
      <c r="AC861" s="168">
        <f>IF(A30taxstdlife="n/a","n/a",IF(AC$3&gt;(A30taxstdlife+$E861),((Input!$I$172+Input!$I$138)*$I$7)-SUM($I861:AB861),((Input!$I$172+Input!$I$138)*$I$7)/A30taxstdlife))</f>
        <v>0</v>
      </c>
      <c r="AD861" s="168">
        <f>IF(A30taxstdlife="n/a","n/a",IF(AD$3&gt;(A30taxstdlife+$E861),((Input!$I$172+Input!$I$138)*$I$7)-SUM($I861:AC861),((Input!$I$172+Input!$I$138)*$I$7)/A30taxstdlife))</f>
        <v>0</v>
      </c>
      <c r="AE861" s="168">
        <f>IF(A30taxstdlife="n/a","n/a",IF(AE$3&gt;(A30taxstdlife+$E861),((Input!$I$172+Input!$I$138)*$I$7)-SUM($I861:AD861),((Input!$I$172+Input!$I$138)*$I$7)/A30taxstdlife))</f>
        <v>0</v>
      </c>
      <c r="AF861" s="168">
        <f>IF(A30taxstdlife="n/a","n/a",IF(AF$3&gt;(A30taxstdlife+$E861),((Input!$I$172+Input!$I$138)*$I$7)-SUM($I861:AE861),((Input!$I$172+Input!$I$138)*$I$7)/A30taxstdlife))</f>
        <v>0</v>
      </c>
      <c r="AG861" s="168">
        <f>IF(A30taxstdlife="n/a","n/a",IF(AG$3&gt;(A30taxstdlife+$E861),((Input!$I$172+Input!$I$138)*$I$7)-SUM($I861:AF861),((Input!$I$172+Input!$I$138)*$I$7)/A30taxstdlife))</f>
        <v>0</v>
      </c>
      <c r="AH861" s="168">
        <f>IF(A30taxstdlife="n/a","n/a",IF(AH$3&gt;(A30taxstdlife+$E861),((Input!$I$172+Input!$I$138)*$I$7)-SUM($I861:AG861),((Input!$I$172+Input!$I$138)*$I$7)/A30taxstdlife))</f>
        <v>0</v>
      </c>
      <c r="AI861" s="168">
        <f>IF(A30taxstdlife="n/a","n/a",IF(AI$3&gt;(A30taxstdlife+$E861),((Input!$I$172+Input!$I$138)*$I$7)-SUM($I861:AH861),((Input!$I$172+Input!$I$138)*$I$7)/A30taxstdlife))</f>
        <v>0</v>
      </c>
      <c r="AJ861" s="168">
        <f>IF(A30taxstdlife="n/a","n/a",IF(AJ$3&gt;(A30taxstdlife+$E861),((Input!$I$172+Input!$I$138)*$I$7)-SUM($I861:AI861),((Input!$I$172+Input!$I$138)*$I$7)/A30taxstdlife))</f>
        <v>0</v>
      </c>
      <c r="AK861" s="168">
        <f>IF(A30taxstdlife="n/a","n/a",IF(AK$3&gt;(A30taxstdlife+$E861),((Input!$I$172+Input!$I$138)*$I$7)-SUM($I861:AJ861),((Input!$I$172+Input!$I$138)*$I$7)/A30taxstdlife))</f>
        <v>0</v>
      </c>
      <c r="AL861" s="168">
        <f>IF(A30taxstdlife="n/a","n/a",IF(AL$3&gt;(A30taxstdlife+$E861),((Input!$I$172+Input!$I$138)*$I$7)-SUM($I861:AK861),((Input!$I$172+Input!$I$138)*$I$7)/A30taxstdlife))</f>
        <v>0</v>
      </c>
      <c r="AM861" s="168">
        <f>IF(A30taxstdlife="n/a","n/a",IF(AM$3&gt;(A30taxstdlife+$E861),((Input!$I$172+Input!$I$138)*$I$7)-SUM($I861:AL861),((Input!$I$172+Input!$I$138)*$I$7)/A30taxstdlife))</f>
        <v>0</v>
      </c>
      <c r="AN861" s="168">
        <f>IF(A30taxstdlife="n/a","n/a",IF(AN$3&gt;(A30taxstdlife+$E861),((Input!$I$172+Input!$I$138)*$I$7)-SUM($I861:AM861),((Input!$I$172+Input!$I$138)*$I$7)/A30taxstdlife))</f>
        <v>0</v>
      </c>
      <c r="AO861" s="168">
        <f>IF(A30taxstdlife="n/a","n/a",IF(AO$3&gt;(A30taxstdlife+$E861),((Input!$I$172+Input!$I$138)*$I$7)-SUM($I861:AN861),((Input!$I$172+Input!$I$138)*$I$7)/A30taxstdlife))</f>
        <v>0</v>
      </c>
      <c r="AP861" s="168">
        <f>IF(A30taxstdlife="n/a","n/a",IF(AP$3&gt;(A30taxstdlife+$E861),((Input!$I$172+Input!$I$138)*$I$7)-SUM($I861:AO861),((Input!$I$172+Input!$I$138)*$I$7)/A30taxstdlife))</f>
        <v>0</v>
      </c>
      <c r="AQ861" s="168">
        <f>IF(A30taxstdlife="n/a","n/a",IF(AQ$3&gt;(A30taxstdlife+$E861),((Input!$I$172+Input!$I$138)*$I$7)-SUM($I861:AP861),((Input!$I$172+Input!$I$138)*$I$7)/A30taxstdlife))</f>
        <v>0</v>
      </c>
      <c r="AR861" s="168">
        <f>IF(A30taxstdlife="n/a","n/a",IF(AR$3&gt;(A30taxstdlife+$E861),((Input!$I$172+Input!$I$138)*$I$7)-SUM($I861:AQ861),((Input!$I$172+Input!$I$138)*$I$7)/A30taxstdlife))</f>
        <v>0</v>
      </c>
      <c r="AS861" s="168">
        <f>IF(A30taxstdlife="n/a","n/a",IF(AS$3&gt;(A30taxstdlife+$E861),((Input!$I$172+Input!$I$138)*$I$7)-SUM($I861:AR861),((Input!$I$172+Input!$I$138)*$I$7)/A30taxstdlife))</f>
        <v>0</v>
      </c>
      <c r="AT861" s="168">
        <f>IF(A30taxstdlife="n/a","n/a",IF(AT$3&gt;(A30taxstdlife+$E861),((Input!$I$172+Input!$I$138)*$I$7)-SUM($I861:AS861),((Input!$I$172+Input!$I$138)*$I$7)/A30taxstdlife))</f>
        <v>0</v>
      </c>
      <c r="AU861" s="168">
        <f>IF(A30taxstdlife="n/a","n/a",IF(AU$3&gt;(A30taxstdlife+$E861),((Input!$I$172+Input!$I$138)*$I$7)-SUM($I861:AT861),((Input!$I$172+Input!$I$138)*$I$7)/A30taxstdlife))</f>
        <v>0</v>
      </c>
      <c r="AV861" s="168">
        <f>IF(A30taxstdlife="n/a","n/a",IF(AV$3&gt;(A30taxstdlife+$E861),((Input!$I$172+Input!$I$138)*$I$7)-SUM($I861:AU861),((Input!$I$172+Input!$I$138)*$I$7)/A30taxstdlife))</f>
        <v>0</v>
      </c>
      <c r="AW861" s="168">
        <f>IF(A30taxstdlife="n/a","n/a",IF(AW$3&gt;(A30taxstdlife+$E861),((Input!$I$172+Input!$I$138)*$I$7)-SUM($I861:AV861),((Input!$I$172+Input!$I$138)*$I$7)/A30taxstdlife))</f>
        <v>0</v>
      </c>
      <c r="AX861" s="168">
        <f>IF(A30taxstdlife="n/a","n/a",IF(AX$3&gt;(A30taxstdlife+$E861),((Input!$I$172+Input!$I$138)*$I$7)-SUM($I861:AW861),((Input!$I$172+Input!$I$138)*$I$7)/A30taxstdlife))</f>
        <v>0</v>
      </c>
      <c r="AY861" s="168">
        <f>IF(A30taxstdlife="n/a","n/a",IF(AY$3&gt;(A30taxstdlife+$E861),((Input!$I$172+Input!$I$138)*$I$7)-SUM($I861:AX861),((Input!$I$172+Input!$I$138)*$I$7)/A30taxstdlife))</f>
        <v>0</v>
      </c>
      <c r="AZ861" s="168">
        <f>IF(A30taxstdlife="n/a","n/a",IF(AZ$3&gt;(A30taxstdlife+$E861),((Input!$I$172+Input!$I$138)*$I$7)-SUM($I861:AY861),((Input!$I$172+Input!$I$138)*$I$7)/A30taxstdlife))</f>
        <v>0</v>
      </c>
      <c r="BA861" s="168">
        <f>IF(A30taxstdlife="n/a","n/a",IF(BA$3&gt;(A30taxstdlife+$E861),((Input!$I$172+Input!$I$138)*$I$7)-SUM($I861:AZ861),((Input!$I$172+Input!$I$138)*$I$7)/A30taxstdlife))</f>
        <v>0</v>
      </c>
      <c r="BB861" s="168">
        <f>IF(A30taxstdlife="n/a","n/a",IF(BB$3&gt;(A30taxstdlife+$E861),((Input!$I$172+Input!$I$138)*$I$7)-SUM($I861:BA861),((Input!$I$172+Input!$I$138)*$I$7)/A30taxstdlife))</f>
        <v>0</v>
      </c>
      <c r="BC861" s="168">
        <f>IF(A30taxstdlife="n/a","n/a",IF(BC$3&gt;(A30taxstdlife+$E861),((Input!$I$172+Input!$I$138)*$I$7)-SUM($I861:BB861),((Input!$I$172+Input!$I$138)*$I$7)/A30taxstdlife))</f>
        <v>0</v>
      </c>
      <c r="BD861" s="168">
        <f>IF(A30taxstdlife="n/a","n/a",IF(BD$3&gt;(A30taxstdlife+$E861),((Input!$I$172+Input!$I$138)*$I$7)-SUM($I861:BC861),((Input!$I$172+Input!$I$138)*$I$7)/A30taxstdlife))</f>
        <v>0</v>
      </c>
      <c r="BE861" s="168">
        <f>IF(A30taxstdlife="n/a","n/a",IF(BE$3&gt;(A30taxstdlife+$E861),((Input!$I$172+Input!$I$138)*$I$7)-SUM($I861:BD861),((Input!$I$172+Input!$I$138)*$I$7)/A30taxstdlife))</f>
        <v>0</v>
      </c>
      <c r="BF861" s="168">
        <f>IF(A30taxstdlife="n/a","n/a",IF(BF$3&gt;(A30taxstdlife+$E861),((Input!$I$172+Input!$I$138)*$I$7)-SUM($I861:BE861),((Input!$I$172+Input!$I$138)*$I$7)/A30taxstdlife))</f>
        <v>0</v>
      </c>
      <c r="BG861" s="168">
        <f>IF(A30taxstdlife="n/a","n/a",IF(BG$3&gt;(A30taxstdlife+$E861),((Input!$I$172+Input!$I$138)*$I$7)-SUM($I861:BF861),((Input!$I$172+Input!$I$138)*$I$7)/A30taxstdlife))</f>
        <v>0</v>
      </c>
      <c r="BH861" s="168">
        <f>IF(A30taxstdlife="n/a","n/a",IF(BH$3&gt;(A30taxstdlife+$E861),((Input!$I$172+Input!$I$138)*$I$7)-SUM($I861:BG861),((Input!$I$172+Input!$I$138)*$I$7)/A30taxstdlife))</f>
        <v>0</v>
      </c>
      <c r="BI861" s="168">
        <f>IF(A30taxstdlife="n/a","n/a",IF(BI$3&gt;(A30taxstdlife+$E861),((Input!$I$172+Input!$I$138)*$I$7)-SUM($I861:BH861),((Input!$I$172+Input!$I$138)*$I$7)/A30taxstdlife))</f>
        <v>0</v>
      </c>
      <c r="BJ861" s="168"/>
      <c r="BK861" s="20"/>
      <c r="BL861"/>
      <c r="BM861"/>
      <c r="BN861"/>
      <c r="BO861"/>
      <c r="BP861"/>
      <c r="BQ861"/>
      <c r="BR861"/>
      <c r="BS861"/>
      <c r="BT861"/>
      <c r="BU861"/>
      <c r="BV861"/>
      <c r="BW861"/>
      <c r="BX861"/>
      <c r="BY861"/>
      <c r="BZ861"/>
      <c r="CA861"/>
      <c r="CB861"/>
      <c r="CC861"/>
      <c r="CD861"/>
      <c r="CE861"/>
      <c r="CF861"/>
      <c r="CG861"/>
      <c r="CH861"/>
      <c r="CI861"/>
      <c r="CJ861"/>
      <c r="CK861"/>
      <c r="CL861"/>
      <c r="CM861"/>
      <c r="CN861"/>
      <c r="CO861"/>
      <c r="CP861"/>
      <c r="CQ861"/>
      <c r="CR861"/>
      <c r="CS861"/>
      <c r="CT861"/>
      <c r="CU861"/>
      <c r="CV861"/>
      <c r="CW861"/>
      <c r="CX861"/>
      <c r="CY861"/>
      <c r="CZ861"/>
      <c r="DA861"/>
      <c r="DB861"/>
      <c r="DC861"/>
      <c r="DD861"/>
      <c r="DE861"/>
      <c r="DF861"/>
      <c r="DG861"/>
      <c r="DH861"/>
      <c r="DI861"/>
      <c r="DJ861"/>
      <c r="DK861"/>
      <c r="DL861"/>
      <c r="DM861"/>
      <c r="DN861"/>
      <c r="DO861"/>
      <c r="DP861"/>
      <c r="DQ861"/>
      <c r="DR861"/>
      <c r="DS861"/>
      <c r="DT861"/>
      <c r="DU861"/>
      <c r="DV861"/>
      <c r="DW861"/>
      <c r="DX861"/>
      <c r="DY861"/>
      <c r="DZ861"/>
      <c r="EA861"/>
      <c r="EB861"/>
      <c r="EC861"/>
      <c r="ED861"/>
      <c r="EE861"/>
      <c r="EF861"/>
      <c r="EG861"/>
      <c r="EH861"/>
      <c r="EI861"/>
      <c r="EJ861"/>
      <c r="EK861"/>
      <c r="EL861"/>
      <c r="EM861"/>
      <c r="EN861"/>
      <c r="EO861"/>
      <c r="EP861"/>
      <c r="EQ861"/>
      <c r="ER861"/>
      <c r="ES861"/>
      <c r="ET861"/>
      <c r="EU861"/>
      <c r="EV861"/>
      <c r="EW861"/>
      <c r="EX861"/>
      <c r="EY861"/>
      <c r="EZ861"/>
      <c r="FA861"/>
      <c r="FB861"/>
      <c r="FC861"/>
      <c r="FD861"/>
      <c r="FE861"/>
      <c r="FF861"/>
      <c r="FG861"/>
      <c r="FH861"/>
      <c r="FI861"/>
      <c r="FJ861"/>
      <c r="FK861"/>
      <c r="FL861"/>
      <c r="FM861"/>
      <c r="FN861"/>
      <c r="FO861"/>
      <c r="FP861"/>
      <c r="FQ861"/>
      <c r="FR861"/>
      <c r="FS861"/>
      <c r="FT861"/>
      <c r="FU861"/>
      <c r="FV861"/>
      <c r="FW861"/>
      <c r="FX861"/>
      <c r="FY861"/>
      <c r="FZ861"/>
      <c r="GA861"/>
      <c r="GB861"/>
      <c r="GC861"/>
      <c r="GD861"/>
      <c r="GE861"/>
      <c r="GF861"/>
      <c r="GG861"/>
      <c r="GH861"/>
      <c r="GI861"/>
      <c r="GJ861"/>
      <c r="GK861"/>
      <c r="GL861"/>
      <c r="GM861"/>
      <c r="GN861"/>
      <c r="GO861"/>
      <c r="GP861"/>
      <c r="GQ861"/>
      <c r="GR861"/>
      <c r="GS861"/>
      <c r="GT861"/>
      <c r="GU861"/>
      <c r="GV861"/>
      <c r="GW861"/>
      <c r="GX861"/>
      <c r="GY861"/>
      <c r="GZ861"/>
      <c r="HA861"/>
      <c r="HB861"/>
      <c r="HC861"/>
      <c r="HD861"/>
      <c r="HE861"/>
      <c r="HF861"/>
      <c r="HG861"/>
      <c r="HH861"/>
      <c r="HI861"/>
      <c r="HJ861"/>
      <c r="HK861"/>
      <c r="HL861"/>
      <c r="HM861"/>
      <c r="HN861"/>
      <c r="HO861"/>
      <c r="HP861"/>
      <c r="HQ861"/>
      <c r="HR861"/>
      <c r="HS861"/>
      <c r="HT861"/>
      <c r="HU861"/>
      <c r="HV861"/>
      <c r="HW861"/>
      <c r="HX861"/>
      <c r="HY861"/>
      <c r="HZ861"/>
      <c r="IA861"/>
      <c r="IB861"/>
      <c r="IC861"/>
      <c r="ID861"/>
      <c r="IE861"/>
      <c r="IF861"/>
      <c r="IG861"/>
      <c r="IH861"/>
      <c r="II861"/>
      <c r="IJ861"/>
      <c r="IK861"/>
      <c r="IL861"/>
      <c r="IM861"/>
      <c r="IN861"/>
      <c r="IO861"/>
      <c r="IP861"/>
      <c r="IQ861"/>
      <c r="IR861"/>
      <c r="IS861"/>
      <c r="IT861"/>
      <c r="IU861"/>
      <c r="IV861"/>
    </row>
    <row r="862" spans="1:256" s="5" customFormat="1" hidden="1" outlineLevel="2">
      <c r="A862" s="20"/>
      <c r="B862" s="20"/>
      <c r="C862" s="38"/>
      <c r="D862" s="641"/>
      <c r="E862" s="287">
        <v>4</v>
      </c>
      <c r="F862" s="40"/>
      <c r="G862" s="313"/>
      <c r="H862" s="315"/>
      <c r="I862" s="315"/>
      <c r="J862" s="314"/>
      <c r="K862" s="168">
        <f>IF(A30taxstdlife="n/a","n/a",IF(K$3&gt;(A30taxstdlife+$E862),((Input!$J$172+Input!$J$138)*$J$7)-SUM($J862:J862),((Input!$J$172+Input!$J$138)*$J$7)/A30taxstdlife))</f>
        <v>0</v>
      </c>
      <c r="L862" s="168">
        <f>IF(A30taxstdlife="n/a","n/a",IF(L$3&gt;(A30taxstdlife+$E862),((Input!$J$172+Input!$J$138)*$J$7)-SUM($J862:K862),((Input!$J$172+Input!$J$138)*$J$7)/A30taxstdlife))</f>
        <v>0</v>
      </c>
      <c r="M862" s="168">
        <f>IF(A30taxstdlife="n/a","n/a",IF(M$3&gt;(A30taxstdlife+$E862),((Input!$J$172+Input!$J$138)*$J$7)-SUM($J862:L862),((Input!$J$172+Input!$J$138)*$J$7)/A30taxstdlife))</f>
        <v>0</v>
      </c>
      <c r="N862" s="168">
        <f>IF(A30taxstdlife="n/a","n/a",IF(N$3&gt;(A30taxstdlife+$E862),((Input!$J$172+Input!$J$138)*$J$7)-SUM($J862:M862),((Input!$J$172+Input!$J$138)*$J$7)/A30taxstdlife))</f>
        <v>0</v>
      </c>
      <c r="O862" s="168">
        <f>IF(A30taxstdlife="n/a","n/a",IF(O$3&gt;(A30taxstdlife+$E862),((Input!$J$172+Input!$J$138)*$J$7)-SUM($J862:N862),((Input!$J$172+Input!$J$138)*$J$7)/A30taxstdlife))</f>
        <v>0</v>
      </c>
      <c r="P862" s="168">
        <f>IF(A30taxstdlife="n/a","n/a",IF(P$3&gt;(A30taxstdlife+$E862),((Input!$J$172+Input!$J$138)*$J$7)-SUM($J862:O862),((Input!$J$172+Input!$J$138)*$J$7)/A30taxstdlife))</f>
        <v>0</v>
      </c>
      <c r="Q862" s="168">
        <f>IF(A30taxstdlife="n/a","n/a",IF(Q$3&gt;(A30taxstdlife+$E862),((Input!$J$172+Input!$J$138)*$J$7)-SUM($J862:P862),((Input!$J$172+Input!$J$138)*$J$7)/A30taxstdlife))</f>
        <v>0</v>
      </c>
      <c r="R862" s="168">
        <f>IF(A30taxstdlife="n/a","n/a",IF(R$3&gt;(A30taxstdlife+$E862),((Input!$J$172+Input!$J$138)*$J$7)-SUM($J862:Q862),((Input!$J$172+Input!$J$138)*$J$7)/A30taxstdlife))</f>
        <v>0</v>
      </c>
      <c r="S862" s="168">
        <f>IF(A30taxstdlife="n/a","n/a",IF(S$3&gt;(A30taxstdlife+$E862),((Input!$J$172+Input!$J$138)*$J$7)-SUM($J862:R862),((Input!$J$172+Input!$J$138)*$J$7)/A30taxstdlife))</f>
        <v>0</v>
      </c>
      <c r="T862" s="168">
        <f>IF(A30taxstdlife="n/a","n/a",IF(T$3&gt;(A30taxstdlife+$E862),((Input!$J$172+Input!$J$138)*$J$7)-SUM($J862:S862),((Input!$J$172+Input!$J$138)*$J$7)/A30taxstdlife))</f>
        <v>0</v>
      </c>
      <c r="U862" s="168">
        <f>IF(A30taxstdlife="n/a","n/a",IF(U$3&gt;(A30taxstdlife+$E862),((Input!$J$172+Input!$J$138)*$J$7)-SUM($J862:T862),((Input!$J$172+Input!$J$138)*$J$7)/A30taxstdlife))</f>
        <v>0</v>
      </c>
      <c r="V862" s="168">
        <f>IF(A30taxstdlife="n/a","n/a",IF(V$3&gt;(A30taxstdlife+$E862),((Input!$J$172+Input!$J$138)*$J$7)-SUM($J862:U862),((Input!$J$172+Input!$J$138)*$J$7)/A30taxstdlife))</f>
        <v>0</v>
      </c>
      <c r="W862" s="168">
        <f>IF(A30taxstdlife="n/a","n/a",IF(W$3&gt;(A30taxstdlife+$E862),((Input!$J$172+Input!$J$138)*$J$7)-SUM($J862:V862),((Input!$J$172+Input!$J$138)*$J$7)/A30taxstdlife))</f>
        <v>0</v>
      </c>
      <c r="X862" s="168">
        <f>IF(A30taxstdlife="n/a","n/a",IF(X$3&gt;(A30taxstdlife+$E862),((Input!$J$172+Input!$J$138)*$J$7)-SUM($J862:W862),((Input!$J$172+Input!$J$138)*$J$7)/A30taxstdlife))</f>
        <v>0</v>
      </c>
      <c r="Y862" s="168">
        <f>IF(A30taxstdlife="n/a","n/a",IF(Y$3&gt;(A30taxstdlife+$E862),((Input!$J$172+Input!$J$138)*$J$7)-SUM($J862:X862),((Input!$J$172+Input!$J$138)*$J$7)/A30taxstdlife))</f>
        <v>0</v>
      </c>
      <c r="Z862" s="168">
        <f>IF(A30taxstdlife="n/a","n/a",IF(Z$3&gt;(A30taxstdlife+$E862),((Input!$J$172+Input!$J$138)*$J$7)-SUM($J862:Y862),((Input!$J$172+Input!$J$138)*$J$7)/A30taxstdlife))</f>
        <v>0</v>
      </c>
      <c r="AA862" s="168">
        <f>IF(A30taxstdlife="n/a","n/a",IF(AA$3&gt;(A30taxstdlife+$E862),((Input!$J$172+Input!$J$138)*$J$7)-SUM($J862:Z862),((Input!$J$172+Input!$J$138)*$J$7)/A30taxstdlife))</f>
        <v>0</v>
      </c>
      <c r="AB862" s="168">
        <f>IF(A30taxstdlife="n/a","n/a",IF(AB$3&gt;(A30taxstdlife+$E862),((Input!$J$172+Input!$J$138)*$J$7)-SUM($J862:AA862),((Input!$J$172+Input!$J$138)*$J$7)/A30taxstdlife))</f>
        <v>0</v>
      </c>
      <c r="AC862" s="168">
        <f>IF(A30taxstdlife="n/a","n/a",IF(AC$3&gt;(A30taxstdlife+$E862),((Input!$J$172+Input!$J$138)*$J$7)-SUM($J862:AB862),((Input!$J$172+Input!$J$138)*$J$7)/A30taxstdlife))</f>
        <v>0</v>
      </c>
      <c r="AD862" s="168">
        <f>IF(A30taxstdlife="n/a","n/a",IF(AD$3&gt;(A30taxstdlife+$E862),((Input!$J$172+Input!$J$138)*$J$7)-SUM($J862:AC862),((Input!$J$172+Input!$J$138)*$J$7)/A30taxstdlife))</f>
        <v>0</v>
      </c>
      <c r="AE862" s="168">
        <f>IF(A30taxstdlife="n/a","n/a",IF(AE$3&gt;(A30taxstdlife+$E862),((Input!$J$172+Input!$J$138)*$J$7)-SUM($J862:AD862),((Input!$J$172+Input!$J$138)*$J$7)/A30taxstdlife))</f>
        <v>0</v>
      </c>
      <c r="AF862" s="168">
        <f>IF(A30taxstdlife="n/a","n/a",IF(AF$3&gt;(A30taxstdlife+$E862),((Input!$J$172+Input!$J$138)*$J$7)-SUM($J862:AE862),((Input!$J$172+Input!$J$138)*$J$7)/A30taxstdlife))</f>
        <v>0</v>
      </c>
      <c r="AG862" s="168">
        <f>IF(A30taxstdlife="n/a","n/a",IF(AG$3&gt;(A30taxstdlife+$E862),((Input!$J$172+Input!$J$138)*$J$7)-SUM($J862:AF862),((Input!$J$172+Input!$J$138)*$J$7)/A30taxstdlife))</f>
        <v>0</v>
      </c>
      <c r="AH862" s="168">
        <f>IF(A30taxstdlife="n/a","n/a",IF(AH$3&gt;(A30taxstdlife+$E862),((Input!$J$172+Input!$J$138)*$J$7)-SUM($J862:AG862),((Input!$J$172+Input!$J$138)*$J$7)/A30taxstdlife))</f>
        <v>0</v>
      </c>
      <c r="AI862" s="168">
        <f>IF(A30taxstdlife="n/a","n/a",IF(AI$3&gt;(A30taxstdlife+$E862),((Input!$J$172+Input!$J$138)*$J$7)-SUM($J862:AH862),((Input!$J$172+Input!$J$138)*$J$7)/A30taxstdlife))</f>
        <v>0</v>
      </c>
      <c r="AJ862" s="168">
        <f>IF(A30taxstdlife="n/a","n/a",IF(AJ$3&gt;(A30taxstdlife+$E862),((Input!$J$172+Input!$J$138)*$J$7)-SUM($J862:AI862),((Input!$J$172+Input!$J$138)*$J$7)/A30taxstdlife))</f>
        <v>0</v>
      </c>
      <c r="AK862" s="168">
        <f>IF(A30taxstdlife="n/a","n/a",IF(AK$3&gt;(A30taxstdlife+$E862),((Input!$J$172+Input!$J$138)*$J$7)-SUM($J862:AJ862),((Input!$J$172+Input!$J$138)*$J$7)/A30taxstdlife))</f>
        <v>0</v>
      </c>
      <c r="AL862" s="168">
        <f>IF(A30taxstdlife="n/a","n/a",IF(AL$3&gt;(A30taxstdlife+$E862),((Input!$J$172+Input!$J$138)*$J$7)-SUM($J862:AK862),((Input!$J$172+Input!$J$138)*$J$7)/A30taxstdlife))</f>
        <v>0</v>
      </c>
      <c r="AM862" s="168">
        <f>IF(A30taxstdlife="n/a","n/a",IF(AM$3&gt;(A30taxstdlife+$E862),((Input!$J$172+Input!$J$138)*$J$7)-SUM($J862:AL862),((Input!$J$172+Input!$J$138)*$J$7)/A30taxstdlife))</f>
        <v>0</v>
      </c>
      <c r="AN862" s="168">
        <f>IF(A30taxstdlife="n/a","n/a",IF(AN$3&gt;(A30taxstdlife+$E862),((Input!$J$172+Input!$J$138)*$J$7)-SUM($J862:AM862),((Input!$J$172+Input!$J$138)*$J$7)/A30taxstdlife))</f>
        <v>0</v>
      </c>
      <c r="AO862" s="168">
        <f>IF(A30taxstdlife="n/a","n/a",IF(AO$3&gt;(A30taxstdlife+$E862),((Input!$J$172+Input!$J$138)*$J$7)-SUM($J862:AN862),((Input!$J$172+Input!$J$138)*$J$7)/A30taxstdlife))</f>
        <v>0</v>
      </c>
      <c r="AP862" s="168">
        <f>IF(A30taxstdlife="n/a","n/a",IF(AP$3&gt;(A30taxstdlife+$E862),((Input!$J$172+Input!$J$138)*$J$7)-SUM($J862:AO862),((Input!$J$172+Input!$J$138)*$J$7)/A30taxstdlife))</f>
        <v>0</v>
      </c>
      <c r="AQ862" s="168">
        <f>IF(A30taxstdlife="n/a","n/a",IF(AQ$3&gt;(A30taxstdlife+$E862),((Input!$J$172+Input!$J$138)*$J$7)-SUM($J862:AP862),((Input!$J$172+Input!$J$138)*$J$7)/A30taxstdlife))</f>
        <v>0</v>
      </c>
      <c r="AR862" s="168">
        <f>IF(A30taxstdlife="n/a","n/a",IF(AR$3&gt;(A30taxstdlife+$E862),((Input!$J$172+Input!$J$138)*$J$7)-SUM($J862:AQ862),((Input!$J$172+Input!$J$138)*$J$7)/A30taxstdlife))</f>
        <v>0</v>
      </c>
      <c r="AS862" s="168">
        <f>IF(A30taxstdlife="n/a","n/a",IF(AS$3&gt;(A30taxstdlife+$E862),((Input!$J$172+Input!$J$138)*$J$7)-SUM($J862:AR862),((Input!$J$172+Input!$J$138)*$J$7)/A30taxstdlife))</f>
        <v>0</v>
      </c>
      <c r="AT862" s="168">
        <f>IF(A30taxstdlife="n/a","n/a",IF(AT$3&gt;(A30taxstdlife+$E862),((Input!$J$172+Input!$J$138)*$J$7)-SUM($J862:AS862),((Input!$J$172+Input!$J$138)*$J$7)/A30taxstdlife))</f>
        <v>0</v>
      </c>
      <c r="AU862" s="168">
        <f>IF(A30taxstdlife="n/a","n/a",IF(AU$3&gt;(A30taxstdlife+$E862),((Input!$J$172+Input!$J$138)*$J$7)-SUM($J862:AT862),((Input!$J$172+Input!$J$138)*$J$7)/A30taxstdlife))</f>
        <v>0</v>
      </c>
      <c r="AV862" s="168">
        <f>IF(A30taxstdlife="n/a","n/a",IF(AV$3&gt;(A30taxstdlife+$E862),((Input!$J$172+Input!$J$138)*$J$7)-SUM($J862:AU862),((Input!$J$172+Input!$J$138)*$J$7)/A30taxstdlife))</f>
        <v>0</v>
      </c>
      <c r="AW862" s="168">
        <f>IF(A30taxstdlife="n/a","n/a",IF(AW$3&gt;(A30taxstdlife+$E862),((Input!$J$172+Input!$J$138)*$J$7)-SUM($J862:AV862),((Input!$J$172+Input!$J$138)*$J$7)/A30taxstdlife))</f>
        <v>0</v>
      </c>
      <c r="AX862" s="168">
        <f>IF(A30taxstdlife="n/a","n/a",IF(AX$3&gt;(A30taxstdlife+$E862),((Input!$J$172+Input!$J$138)*$J$7)-SUM($J862:AW862),((Input!$J$172+Input!$J$138)*$J$7)/A30taxstdlife))</f>
        <v>0</v>
      </c>
      <c r="AY862" s="168">
        <f>IF(A30taxstdlife="n/a","n/a",IF(AY$3&gt;(A30taxstdlife+$E862),((Input!$J$172+Input!$J$138)*$J$7)-SUM($J862:AX862),((Input!$J$172+Input!$J$138)*$J$7)/A30taxstdlife))</f>
        <v>0</v>
      </c>
      <c r="AZ862" s="168">
        <f>IF(A30taxstdlife="n/a","n/a",IF(AZ$3&gt;(A30taxstdlife+$E862),((Input!$J$172+Input!$J$138)*$J$7)-SUM($J862:AY862),((Input!$J$172+Input!$J$138)*$J$7)/A30taxstdlife))</f>
        <v>0</v>
      </c>
      <c r="BA862" s="168">
        <f>IF(A30taxstdlife="n/a","n/a",IF(BA$3&gt;(A30taxstdlife+$E862),((Input!$J$172+Input!$J$138)*$J$7)-SUM($J862:AZ862),((Input!$J$172+Input!$J$138)*$J$7)/A30taxstdlife))</f>
        <v>0</v>
      </c>
      <c r="BB862" s="168">
        <f>IF(A30taxstdlife="n/a","n/a",IF(BB$3&gt;(A30taxstdlife+$E862),((Input!$J$172+Input!$J$138)*$J$7)-SUM($J862:BA862),((Input!$J$172+Input!$J$138)*$J$7)/A30taxstdlife))</f>
        <v>0</v>
      </c>
      <c r="BC862" s="168">
        <f>IF(A30taxstdlife="n/a","n/a",IF(BC$3&gt;(A30taxstdlife+$E862),((Input!$J$172+Input!$J$138)*$J$7)-SUM($J862:BB862),((Input!$J$172+Input!$J$138)*$J$7)/A30taxstdlife))</f>
        <v>0</v>
      </c>
      <c r="BD862" s="168">
        <f>IF(A30taxstdlife="n/a","n/a",IF(BD$3&gt;(A30taxstdlife+$E862),((Input!$J$172+Input!$J$138)*$J$7)-SUM($J862:BC862),((Input!$J$172+Input!$J$138)*$J$7)/A30taxstdlife))</f>
        <v>0</v>
      </c>
      <c r="BE862" s="168">
        <f>IF(A30taxstdlife="n/a","n/a",IF(BE$3&gt;(A30taxstdlife+$E862),((Input!$J$172+Input!$J$138)*$J$7)-SUM($J862:BD862),((Input!$J$172+Input!$J$138)*$J$7)/A30taxstdlife))</f>
        <v>0</v>
      </c>
      <c r="BF862" s="168">
        <f>IF(A30taxstdlife="n/a","n/a",IF(BF$3&gt;(A30taxstdlife+$E862),((Input!$J$172+Input!$J$138)*$J$7)-SUM($J862:BE862),((Input!$J$172+Input!$J$138)*$J$7)/A30taxstdlife))</f>
        <v>0</v>
      </c>
      <c r="BG862" s="168">
        <f>IF(A30taxstdlife="n/a","n/a",IF(BG$3&gt;(A30taxstdlife+$E862),((Input!$J$172+Input!$J$138)*$J$7)-SUM($J862:BF862),((Input!$J$172+Input!$J$138)*$J$7)/A30taxstdlife))</f>
        <v>0</v>
      </c>
      <c r="BH862" s="168">
        <f>IF(A30taxstdlife="n/a","n/a",IF(BH$3&gt;(A30taxstdlife+$E862),((Input!$J$172+Input!$J$138)*$J$7)-SUM($J862:BG862),((Input!$J$172+Input!$J$138)*$J$7)/A30taxstdlife))</f>
        <v>0</v>
      </c>
      <c r="BI862" s="168">
        <f>IF(A30taxstdlife="n/a","n/a",IF(BI$3&gt;(A30taxstdlife+$E862),((Input!$J$172+Input!$J$138)*$J$7)-SUM($J862:BH862),((Input!$J$172+Input!$J$138)*$J$7)/A30taxstdlife))</f>
        <v>0</v>
      </c>
      <c r="BJ862" s="20"/>
      <c r="BK862" s="20"/>
      <c r="BL862"/>
      <c r="BM862"/>
      <c r="BN862"/>
      <c r="BO862"/>
      <c r="BP862"/>
      <c r="BQ862"/>
      <c r="BR862"/>
      <c r="BS862"/>
      <c r="BT862"/>
      <c r="BU862"/>
      <c r="BV862"/>
      <c r="BW862"/>
      <c r="BX862"/>
      <c r="BY862"/>
      <c r="BZ862"/>
      <c r="CA862"/>
      <c r="CB862"/>
      <c r="CC862"/>
      <c r="CD862"/>
      <c r="CE862"/>
      <c r="CF862"/>
      <c r="CG862"/>
      <c r="CH862"/>
      <c r="CI862"/>
      <c r="CJ862"/>
      <c r="CK862"/>
      <c r="CL862"/>
      <c r="CM862"/>
      <c r="CN862"/>
      <c r="CO862"/>
      <c r="CP862"/>
      <c r="CQ862"/>
      <c r="CR862"/>
      <c r="CS862"/>
      <c r="CT862"/>
      <c r="CU862"/>
      <c r="CV862"/>
      <c r="CW862"/>
      <c r="CX862"/>
      <c r="CY862"/>
      <c r="CZ862"/>
      <c r="DA862"/>
      <c r="DB862"/>
      <c r="DC862"/>
      <c r="DD862"/>
      <c r="DE862"/>
      <c r="DF862"/>
      <c r="DG862"/>
      <c r="DH862"/>
      <c r="DI862"/>
      <c r="DJ862"/>
      <c r="DK862"/>
      <c r="DL862"/>
      <c r="DM862"/>
      <c r="DN862"/>
      <c r="DO862"/>
      <c r="DP862"/>
      <c r="DQ862"/>
      <c r="DR862"/>
      <c r="DS862"/>
      <c r="DT862"/>
      <c r="DU862"/>
      <c r="DV862"/>
      <c r="DW862"/>
      <c r="DX862"/>
      <c r="DY862"/>
      <c r="DZ862"/>
      <c r="EA862"/>
      <c r="EB862"/>
      <c r="EC862"/>
      <c r="ED862"/>
      <c r="EE862"/>
      <c r="EF862"/>
      <c r="EG862"/>
      <c r="EH862"/>
      <c r="EI862"/>
      <c r="EJ862"/>
      <c r="EK862"/>
      <c r="EL862"/>
      <c r="EM862"/>
      <c r="EN862"/>
      <c r="EO862"/>
      <c r="EP862"/>
      <c r="EQ862"/>
      <c r="ER862"/>
      <c r="ES862"/>
      <c r="ET862"/>
      <c r="EU862"/>
      <c r="EV862"/>
      <c r="EW862"/>
      <c r="EX862"/>
      <c r="EY862"/>
      <c r="EZ862"/>
      <c r="FA862"/>
      <c r="FB862"/>
      <c r="FC862"/>
      <c r="FD862"/>
      <c r="FE862"/>
      <c r="FF862"/>
      <c r="FG862"/>
      <c r="FH862"/>
      <c r="FI862"/>
      <c r="FJ862"/>
      <c r="FK862"/>
      <c r="FL862"/>
      <c r="FM862"/>
      <c r="FN862"/>
      <c r="FO862"/>
      <c r="FP862"/>
      <c r="FQ862"/>
      <c r="FR862"/>
      <c r="FS862"/>
      <c r="FT862"/>
      <c r="FU862"/>
      <c r="FV862"/>
      <c r="FW862"/>
      <c r="FX862"/>
      <c r="FY862"/>
      <c r="FZ862"/>
      <c r="GA862"/>
      <c r="GB862"/>
      <c r="GC862"/>
      <c r="GD862"/>
      <c r="GE862"/>
      <c r="GF862"/>
      <c r="GG862"/>
      <c r="GH862"/>
      <c r="GI862"/>
      <c r="GJ862"/>
      <c r="GK862"/>
      <c r="GL862"/>
      <c r="GM862"/>
      <c r="GN862"/>
      <c r="GO862"/>
      <c r="GP862"/>
      <c r="GQ862"/>
      <c r="GR862"/>
      <c r="GS862"/>
      <c r="GT862"/>
      <c r="GU862"/>
      <c r="GV862"/>
      <c r="GW862"/>
      <c r="GX862"/>
      <c r="GY862"/>
      <c r="GZ862"/>
      <c r="HA862"/>
      <c r="HB862"/>
      <c r="HC862"/>
      <c r="HD862"/>
      <c r="HE862"/>
      <c r="HF862"/>
      <c r="HG862"/>
      <c r="HH862"/>
      <c r="HI862"/>
      <c r="HJ862"/>
      <c r="HK862"/>
      <c r="HL862"/>
      <c r="HM862"/>
      <c r="HN862"/>
      <c r="HO862"/>
      <c r="HP862"/>
      <c r="HQ862"/>
      <c r="HR862"/>
      <c r="HS862"/>
      <c r="HT862"/>
      <c r="HU862"/>
      <c r="HV862"/>
      <c r="HW862"/>
      <c r="HX862"/>
      <c r="HY862"/>
      <c r="HZ862"/>
      <c r="IA862"/>
      <c r="IB862"/>
      <c r="IC862"/>
      <c r="ID862"/>
      <c r="IE862"/>
      <c r="IF862"/>
      <c r="IG862"/>
      <c r="IH862"/>
      <c r="II862"/>
      <c r="IJ862"/>
      <c r="IK862"/>
      <c r="IL862"/>
      <c r="IM862"/>
      <c r="IN862"/>
      <c r="IO862"/>
      <c r="IP862"/>
      <c r="IQ862"/>
      <c r="IR862"/>
      <c r="IS862"/>
      <c r="IT862"/>
      <c r="IU862"/>
      <c r="IV862"/>
    </row>
    <row r="863" spans="1:256" s="5" customFormat="1" hidden="1" outlineLevel="2">
      <c r="A863" s="20"/>
      <c r="B863" s="20"/>
      <c r="C863" s="38"/>
      <c r="D863" s="641"/>
      <c r="E863" s="287">
        <v>5</v>
      </c>
      <c r="F863" s="40"/>
      <c r="G863" s="313"/>
      <c r="H863" s="315"/>
      <c r="I863" s="315"/>
      <c r="J863" s="315"/>
      <c r="K863" s="314"/>
      <c r="L863" s="168">
        <f>IF(A30taxstdlife="n/a","n/a",IF(L$3&gt;(A30taxstdlife+$E863),((Input!$K$172+Input!$K$138)*$K$7)-SUM($K863:K863),((Input!$K$172+Input!$K$138)*$K$7)/A30taxstdlife))</f>
        <v>0</v>
      </c>
      <c r="M863" s="168">
        <f>IF(A30taxstdlife="n/a","n/a",IF(M$3&gt;(A30taxstdlife+$E863),((Input!$K$172+Input!$K$138)*$K$7)-SUM($K863:L863),((Input!$K$172+Input!$K$138)*$K$7)/A30taxstdlife))</f>
        <v>0</v>
      </c>
      <c r="N863" s="168">
        <f>IF(A30taxstdlife="n/a","n/a",IF(N$3&gt;(A30taxstdlife+$E863),((Input!$K$172+Input!$K$138)*$K$7)-SUM($K863:M863),((Input!$K$172+Input!$K$138)*$K$7)/A30taxstdlife))</f>
        <v>0</v>
      </c>
      <c r="O863" s="168">
        <f>IF(A30taxstdlife="n/a","n/a",IF(O$3&gt;(A30taxstdlife+$E863),((Input!$K$172+Input!$K$138)*$K$7)-SUM($K863:N863),((Input!$K$172+Input!$K$138)*$K$7)/A30taxstdlife))</f>
        <v>0</v>
      </c>
      <c r="P863" s="168">
        <f>IF(A30taxstdlife="n/a","n/a",IF(P$3&gt;(A30taxstdlife+$E863),((Input!$K$172+Input!$K$138)*$K$7)-SUM($K863:O863),((Input!$K$172+Input!$K$138)*$K$7)/A30taxstdlife))</f>
        <v>0</v>
      </c>
      <c r="Q863" s="168">
        <f>IF(A30taxstdlife="n/a","n/a",IF(Q$3&gt;(A30taxstdlife+$E863),((Input!$K$172+Input!$K$138)*$K$7)-SUM($K863:P863),((Input!$K$172+Input!$K$138)*$K$7)/A30taxstdlife))</f>
        <v>0</v>
      </c>
      <c r="R863" s="168">
        <f>IF(A30taxstdlife="n/a","n/a",IF(R$3&gt;(A30taxstdlife+$E863),((Input!$K$172+Input!$K$138)*$K$7)-SUM($K863:Q863),((Input!$K$172+Input!$K$138)*$K$7)/A30taxstdlife))</f>
        <v>0</v>
      </c>
      <c r="S863" s="168">
        <f>IF(A30taxstdlife="n/a","n/a",IF(S$3&gt;(A30taxstdlife+$E863),((Input!$K$172+Input!$K$138)*$K$7)-SUM($K863:R863),((Input!$K$172+Input!$K$138)*$K$7)/A30taxstdlife))</f>
        <v>0</v>
      </c>
      <c r="T863" s="168">
        <f>IF(A30taxstdlife="n/a","n/a",IF(T$3&gt;(A30taxstdlife+$E863),((Input!$K$172+Input!$K$138)*$K$7)-SUM($K863:S863),((Input!$K$172+Input!$K$138)*$K$7)/A30taxstdlife))</f>
        <v>0</v>
      </c>
      <c r="U863" s="168">
        <f>IF(A30taxstdlife="n/a","n/a",IF(U$3&gt;(A30taxstdlife+$E863),((Input!$K$172+Input!$K$138)*$K$7)-SUM($K863:T863),((Input!$K$172+Input!$K$138)*$K$7)/A30taxstdlife))</f>
        <v>0</v>
      </c>
      <c r="V863" s="168">
        <f>IF(A30taxstdlife="n/a","n/a",IF(V$3&gt;(A30taxstdlife+$E863),((Input!$K$172+Input!$K$138)*$K$7)-SUM($K863:U863),((Input!$K$172+Input!$K$138)*$K$7)/A30taxstdlife))</f>
        <v>0</v>
      </c>
      <c r="W863" s="168">
        <f>IF(A30taxstdlife="n/a","n/a",IF(W$3&gt;(A30taxstdlife+$E863),((Input!$K$172+Input!$K$138)*$K$7)-SUM($K863:V863),((Input!$K$172+Input!$K$138)*$K$7)/A30taxstdlife))</f>
        <v>0</v>
      </c>
      <c r="X863" s="168">
        <f>IF(A30taxstdlife="n/a","n/a",IF(X$3&gt;(A30taxstdlife+$E863),((Input!$K$172+Input!$K$138)*$K$7)-SUM($K863:W863),((Input!$K$172+Input!$K$138)*$K$7)/A30taxstdlife))</f>
        <v>0</v>
      </c>
      <c r="Y863" s="168">
        <f>IF(A30taxstdlife="n/a","n/a",IF(Y$3&gt;(A30taxstdlife+$E863),((Input!$K$172+Input!$K$138)*$K$7)-SUM($K863:X863),((Input!$K$172+Input!$K$138)*$K$7)/A30taxstdlife))</f>
        <v>0</v>
      </c>
      <c r="Z863" s="168">
        <f>IF(A30taxstdlife="n/a","n/a",IF(Z$3&gt;(A30taxstdlife+$E863),((Input!$K$172+Input!$K$138)*$K$7)-SUM($K863:Y863),((Input!$K$172+Input!$K$138)*$K$7)/A30taxstdlife))</f>
        <v>0</v>
      </c>
      <c r="AA863" s="168">
        <f>IF(A30taxstdlife="n/a","n/a",IF(AA$3&gt;(A30taxstdlife+$E863),((Input!$K$172+Input!$K$138)*$K$7)-SUM($K863:Z863),((Input!$K$172+Input!$K$138)*$K$7)/A30taxstdlife))</f>
        <v>0</v>
      </c>
      <c r="AB863" s="168">
        <f>IF(A30taxstdlife="n/a","n/a",IF(AB$3&gt;(A30taxstdlife+$E863),((Input!$K$172+Input!$K$138)*$K$7)-SUM($K863:AA863),((Input!$K$172+Input!$K$138)*$K$7)/A30taxstdlife))</f>
        <v>0</v>
      </c>
      <c r="AC863" s="168">
        <f>IF(A30taxstdlife="n/a","n/a",IF(AC$3&gt;(A30taxstdlife+$E863),((Input!$K$172+Input!$K$138)*$K$7)-SUM($K863:AB863),((Input!$K$172+Input!$K$138)*$K$7)/A30taxstdlife))</f>
        <v>0</v>
      </c>
      <c r="AD863" s="168">
        <f>IF(A30taxstdlife="n/a","n/a",IF(AD$3&gt;(A30taxstdlife+$E863),((Input!$K$172+Input!$K$138)*$K$7)-SUM($K863:AC863),((Input!$K$172+Input!$K$138)*$K$7)/A30taxstdlife))</f>
        <v>0</v>
      </c>
      <c r="AE863" s="168">
        <f>IF(A30taxstdlife="n/a","n/a",IF(AE$3&gt;(A30taxstdlife+$E863),((Input!$K$172+Input!$K$138)*$K$7)-SUM($K863:AD863),((Input!$K$172+Input!$K$138)*$K$7)/A30taxstdlife))</f>
        <v>0</v>
      </c>
      <c r="AF863" s="168">
        <f>IF(A30taxstdlife="n/a","n/a",IF(AF$3&gt;(A30taxstdlife+$E863),((Input!$K$172+Input!$K$138)*$K$7)-SUM($K863:AE863),((Input!$K$172+Input!$K$138)*$K$7)/A30taxstdlife))</f>
        <v>0</v>
      </c>
      <c r="AG863" s="168">
        <f>IF(A30taxstdlife="n/a","n/a",IF(AG$3&gt;(A30taxstdlife+$E863),((Input!$K$172+Input!$K$138)*$K$7)-SUM($K863:AF863),((Input!$K$172+Input!$K$138)*$K$7)/A30taxstdlife))</f>
        <v>0</v>
      </c>
      <c r="AH863" s="168">
        <f>IF(A30taxstdlife="n/a","n/a",IF(AH$3&gt;(A30taxstdlife+$E863),((Input!$K$172+Input!$K$138)*$K$7)-SUM($K863:AG863),((Input!$K$172+Input!$K$138)*$K$7)/A30taxstdlife))</f>
        <v>0</v>
      </c>
      <c r="AI863" s="168">
        <f>IF(A30taxstdlife="n/a","n/a",IF(AI$3&gt;(A30taxstdlife+$E863),((Input!$K$172+Input!$K$138)*$K$7)-SUM($K863:AH863),((Input!$K$172+Input!$K$138)*$K$7)/A30taxstdlife))</f>
        <v>0</v>
      </c>
      <c r="AJ863" s="168">
        <f>IF(A30taxstdlife="n/a","n/a",IF(AJ$3&gt;(A30taxstdlife+$E863),((Input!$K$172+Input!$K$138)*$K$7)-SUM($K863:AI863),((Input!$K$172+Input!$K$138)*$K$7)/A30taxstdlife))</f>
        <v>0</v>
      </c>
      <c r="AK863" s="168">
        <f>IF(A30taxstdlife="n/a","n/a",IF(AK$3&gt;(A30taxstdlife+$E863),((Input!$K$172+Input!$K$138)*$K$7)-SUM($K863:AJ863),((Input!$K$172+Input!$K$138)*$K$7)/A30taxstdlife))</f>
        <v>0</v>
      </c>
      <c r="AL863" s="168">
        <f>IF(A30taxstdlife="n/a","n/a",IF(AL$3&gt;(A30taxstdlife+$E863),((Input!$K$172+Input!$K$138)*$K$7)-SUM($K863:AK863),((Input!$K$172+Input!$K$138)*$K$7)/A30taxstdlife))</f>
        <v>0</v>
      </c>
      <c r="AM863" s="168">
        <f>IF(A30taxstdlife="n/a","n/a",IF(AM$3&gt;(A30taxstdlife+$E863),((Input!$K$172+Input!$K$138)*$K$7)-SUM($K863:AL863),((Input!$K$172+Input!$K$138)*$K$7)/A30taxstdlife))</f>
        <v>0</v>
      </c>
      <c r="AN863" s="168">
        <f>IF(A30taxstdlife="n/a","n/a",IF(AN$3&gt;(A30taxstdlife+$E863),((Input!$K$172+Input!$K$138)*$K$7)-SUM($K863:AM863),((Input!$K$172+Input!$K$138)*$K$7)/A30taxstdlife))</f>
        <v>0</v>
      </c>
      <c r="AO863" s="168">
        <f>IF(A30taxstdlife="n/a","n/a",IF(AO$3&gt;(A30taxstdlife+$E863),((Input!$K$172+Input!$K$138)*$K$7)-SUM($K863:AN863),((Input!$K$172+Input!$K$138)*$K$7)/A30taxstdlife))</f>
        <v>0</v>
      </c>
      <c r="AP863" s="168">
        <f>IF(A30taxstdlife="n/a","n/a",IF(AP$3&gt;(A30taxstdlife+$E863),((Input!$K$172+Input!$K$138)*$K$7)-SUM($K863:AO863),((Input!$K$172+Input!$K$138)*$K$7)/A30taxstdlife))</f>
        <v>0</v>
      </c>
      <c r="AQ863" s="168">
        <f>IF(A30taxstdlife="n/a","n/a",IF(AQ$3&gt;(A30taxstdlife+$E863),((Input!$K$172+Input!$K$138)*$K$7)-SUM($K863:AP863),((Input!$K$172+Input!$K$138)*$K$7)/A30taxstdlife))</f>
        <v>0</v>
      </c>
      <c r="AR863" s="168">
        <f>IF(A30taxstdlife="n/a","n/a",IF(AR$3&gt;(A30taxstdlife+$E863),((Input!$K$172+Input!$K$138)*$K$7)-SUM($K863:AQ863),((Input!$K$172+Input!$K$138)*$K$7)/A30taxstdlife))</f>
        <v>0</v>
      </c>
      <c r="AS863" s="168">
        <f>IF(A30taxstdlife="n/a","n/a",IF(AS$3&gt;(A30taxstdlife+$E863),((Input!$K$172+Input!$K$138)*$K$7)-SUM($K863:AR863),((Input!$K$172+Input!$K$138)*$K$7)/A30taxstdlife))</f>
        <v>0</v>
      </c>
      <c r="AT863" s="168">
        <f>IF(A30taxstdlife="n/a","n/a",IF(AT$3&gt;(A30taxstdlife+$E863),((Input!$K$172+Input!$K$138)*$K$7)-SUM($K863:AS863),((Input!$K$172+Input!$K$138)*$K$7)/A30taxstdlife))</f>
        <v>0</v>
      </c>
      <c r="AU863" s="168">
        <f>IF(A30taxstdlife="n/a","n/a",IF(AU$3&gt;(A30taxstdlife+$E863),((Input!$K$172+Input!$K$138)*$K$7)-SUM($K863:AT863),((Input!$K$172+Input!$K$138)*$K$7)/A30taxstdlife))</f>
        <v>0</v>
      </c>
      <c r="AV863" s="168">
        <f>IF(A30taxstdlife="n/a","n/a",IF(AV$3&gt;(A30taxstdlife+$E863),((Input!$K$172+Input!$K$138)*$K$7)-SUM($K863:AU863),((Input!$K$172+Input!$K$138)*$K$7)/A30taxstdlife))</f>
        <v>0</v>
      </c>
      <c r="AW863" s="168">
        <f>IF(A30taxstdlife="n/a","n/a",IF(AW$3&gt;(A30taxstdlife+$E863),((Input!$K$172+Input!$K$138)*$K$7)-SUM($K863:AV863),((Input!$K$172+Input!$K$138)*$K$7)/A30taxstdlife))</f>
        <v>0</v>
      </c>
      <c r="AX863" s="168">
        <f>IF(A30taxstdlife="n/a","n/a",IF(AX$3&gt;(A30taxstdlife+$E863),((Input!$K$172+Input!$K$138)*$K$7)-SUM($K863:AW863),((Input!$K$172+Input!$K$138)*$K$7)/A30taxstdlife))</f>
        <v>0</v>
      </c>
      <c r="AY863" s="168">
        <f>IF(A30taxstdlife="n/a","n/a",IF(AY$3&gt;(A30taxstdlife+$E863),((Input!$K$172+Input!$K$138)*$K$7)-SUM($K863:AX863),((Input!$K$172+Input!$K$138)*$K$7)/A30taxstdlife))</f>
        <v>0</v>
      </c>
      <c r="AZ863" s="168">
        <f>IF(A30taxstdlife="n/a","n/a",IF(AZ$3&gt;(A30taxstdlife+$E863),((Input!$K$172+Input!$K$138)*$K$7)-SUM($K863:AY863),((Input!$K$172+Input!$K$138)*$K$7)/A30taxstdlife))</f>
        <v>0</v>
      </c>
      <c r="BA863" s="168">
        <f>IF(A30taxstdlife="n/a","n/a",IF(BA$3&gt;(A30taxstdlife+$E863),((Input!$K$172+Input!$K$138)*$K$7)-SUM($K863:AZ863),((Input!$K$172+Input!$K$138)*$K$7)/A30taxstdlife))</f>
        <v>0</v>
      </c>
      <c r="BB863" s="168">
        <f>IF(A30taxstdlife="n/a","n/a",IF(BB$3&gt;(A30taxstdlife+$E863),((Input!$K$172+Input!$K$138)*$K$7)-SUM($K863:BA863),((Input!$K$172+Input!$K$138)*$K$7)/A30taxstdlife))</f>
        <v>0</v>
      </c>
      <c r="BC863" s="168">
        <f>IF(A30taxstdlife="n/a","n/a",IF(BC$3&gt;(A30taxstdlife+$E863),((Input!$K$172+Input!$K$138)*$K$7)-SUM($K863:BB863),((Input!$K$172+Input!$K$138)*$K$7)/A30taxstdlife))</f>
        <v>0</v>
      </c>
      <c r="BD863" s="168">
        <f>IF(A30taxstdlife="n/a","n/a",IF(BD$3&gt;(A30taxstdlife+$E863),((Input!$K$172+Input!$K$138)*$K$7)-SUM($K863:BC863),((Input!$K$172+Input!$K$138)*$K$7)/A30taxstdlife))</f>
        <v>0</v>
      </c>
      <c r="BE863" s="168">
        <f>IF(A30taxstdlife="n/a","n/a",IF(BE$3&gt;(A30taxstdlife+$E863),((Input!$K$172+Input!$K$138)*$K$7)-SUM($K863:BD863),((Input!$K$172+Input!$K$138)*$K$7)/A30taxstdlife))</f>
        <v>0</v>
      </c>
      <c r="BF863" s="168">
        <f>IF(A30taxstdlife="n/a","n/a",IF(BF$3&gt;(A30taxstdlife+$E863),((Input!$K$172+Input!$K$138)*$K$7)-SUM($K863:BE863),((Input!$K$172+Input!$K$138)*$K$7)/A30taxstdlife))</f>
        <v>0</v>
      </c>
      <c r="BG863" s="168">
        <f>IF(A30taxstdlife="n/a","n/a",IF(BG$3&gt;(A30taxstdlife+$E863),((Input!$K$172+Input!$K$138)*$K$7)-SUM($K863:BF863),((Input!$K$172+Input!$K$138)*$K$7)/A30taxstdlife))</f>
        <v>0</v>
      </c>
      <c r="BH863" s="168">
        <f>IF(A30taxstdlife="n/a","n/a",IF(BH$3&gt;(A30taxstdlife+$E863),((Input!$K$172+Input!$K$138)*$K$7)-SUM($K863:BG863),((Input!$K$172+Input!$K$138)*$K$7)/A30taxstdlife))</f>
        <v>0</v>
      </c>
      <c r="BI863" s="168">
        <f>IF(A30taxstdlife="n/a","n/a",IF(BI$3&gt;(A30taxstdlife+$E863),((Input!$K$172+Input!$K$138)*$K$7)-SUM($K863:BH863),((Input!$K$172+Input!$K$138)*$K$7)/A30taxstdlife))</f>
        <v>0</v>
      </c>
      <c r="BJ863" s="20"/>
      <c r="BK863" s="20"/>
      <c r="BL863"/>
      <c r="BM863"/>
      <c r="BN863"/>
      <c r="BO863"/>
      <c r="BP863"/>
      <c r="BQ863"/>
      <c r="BR863"/>
      <c r="BS863"/>
      <c r="BT863"/>
      <c r="BU863"/>
      <c r="BV863"/>
      <c r="BW863"/>
      <c r="BX863"/>
      <c r="BY863"/>
      <c r="BZ863"/>
      <c r="CA863"/>
      <c r="CB863"/>
      <c r="CC863"/>
      <c r="CD863"/>
      <c r="CE863"/>
      <c r="CF863"/>
      <c r="CG863"/>
      <c r="CH863"/>
      <c r="CI863"/>
      <c r="CJ863"/>
      <c r="CK863"/>
      <c r="CL863"/>
      <c r="CM863"/>
      <c r="CN863"/>
      <c r="CO863"/>
      <c r="CP863"/>
      <c r="CQ863"/>
      <c r="CR863"/>
      <c r="CS863"/>
      <c r="CT863"/>
      <c r="CU863"/>
      <c r="CV863"/>
      <c r="CW863"/>
      <c r="CX863"/>
      <c r="CY863"/>
      <c r="CZ863"/>
      <c r="DA863"/>
      <c r="DB863"/>
      <c r="DC863"/>
      <c r="DD863"/>
      <c r="DE863"/>
      <c r="DF863"/>
      <c r="DG863"/>
      <c r="DH863"/>
      <c r="DI863"/>
      <c r="DJ863"/>
      <c r="DK863"/>
      <c r="DL863"/>
      <c r="DM863"/>
      <c r="DN863"/>
      <c r="DO863"/>
      <c r="DP863"/>
      <c r="DQ863"/>
      <c r="DR863"/>
      <c r="DS863"/>
      <c r="DT863"/>
      <c r="DU863"/>
      <c r="DV863"/>
      <c r="DW863"/>
      <c r="DX863"/>
      <c r="DY863"/>
      <c r="DZ863"/>
      <c r="EA863"/>
      <c r="EB863"/>
      <c r="EC863"/>
      <c r="ED863"/>
      <c r="EE863"/>
      <c r="EF863"/>
      <c r="EG863"/>
      <c r="EH863"/>
      <c r="EI863"/>
      <c r="EJ863"/>
      <c r="EK863"/>
      <c r="EL863"/>
      <c r="EM863"/>
      <c r="EN863"/>
      <c r="EO863"/>
      <c r="EP863"/>
      <c r="EQ863"/>
      <c r="ER863"/>
      <c r="ES863"/>
      <c r="ET863"/>
      <c r="EU863"/>
      <c r="EV863"/>
      <c r="EW863"/>
      <c r="EX863"/>
      <c r="EY863"/>
      <c r="EZ863"/>
      <c r="FA863"/>
      <c r="FB863"/>
      <c r="FC863"/>
      <c r="FD863"/>
      <c r="FE863"/>
      <c r="FF863"/>
      <c r="FG863"/>
      <c r="FH863"/>
      <c r="FI863"/>
      <c r="FJ863"/>
      <c r="FK863"/>
      <c r="FL863"/>
      <c r="FM863"/>
      <c r="FN863"/>
      <c r="FO863"/>
      <c r="FP863"/>
      <c r="FQ863"/>
      <c r="FR863"/>
      <c r="FS863"/>
      <c r="FT863"/>
      <c r="FU863"/>
      <c r="FV863"/>
      <c r="FW863"/>
      <c r="FX863"/>
      <c r="FY863"/>
      <c r="FZ863"/>
      <c r="GA863"/>
      <c r="GB863"/>
      <c r="GC863"/>
      <c r="GD863"/>
      <c r="GE863"/>
      <c r="GF863"/>
      <c r="GG863"/>
      <c r="GH863"/>
      <c r="GI863"/>
      <c r="GJ863"/>
      <c r="GK863"/>
      <c r="GL863"/>
      <c r="GM863"/>
      <c r="GN863"/>
      <c r="GO863"/>
      <c r="GP863"/>
      <c r="GQ863"/>
      <c r="GR863"/>
      <c r="GS863"/>
      <c r="GT863"/>
      <c r="GU863"/>
      <c r="GV863"/>
      <c r="GW863"/>
      <c r="GX863"/>
      <c r="GY863"/>
      <c r="GZ863"/>
      <c r="HA863"/>
      <c r="HB863"/>
      <c r="HC863"/>
      <c r="HD863"/>
      <c r="HE863"/>
      <c r="HF863"/>
      <c r="HG863"/>
      <c r="HH863"/>
      <c r="HI863"/>
      <c r="HJ863"/>
      <c r="HK863"/>
      <c r="HL863"/>
      <c r="HM863"/>
      <c r="HN863"/>
      <c r="HO863"/>
      <c r="HP863"/>
      <c r="HQ863"/>
      <c r="HR863"/>
      <c r="HS863"/>
      <c r="HT863"/>
      <c r="HU863"/>
      <c r="HV863"/>
      <c r="HW863"/>
      <c r="HX863"/>
      <c r="HY863"/>
      <c r="HZ863"/>
      <c r="IA863"/>
      <c r="IB863"/>
      <c r="IC863"/>
      <c r="ID863"/>
      <c r="IE863"/>
      <c r="IF863"/>
      <c r="IG863"/>
      <c r="IH863"/>
      <c r="II863"/>
      <c r="IJ863"/>
      <c r="IK863"/>
      <c r="IL863"/>
      <c r="IM863"/>
      <c r="IN863"/>
      <c r="IO863"/>
      <c r="IP863"/>
      <c r="IQ863"/>
      <c r="IR863"/>
      <c r="IS863"/>
      <c r="IT863"/>
      <c r="IU863"/>
      <c r="IV863"/>
    </row>
    <row r="864" spans="1:256" s="5" customFormat="1" hidden="1" outlineLevel="2">
      <c r="A864" s="20"/>
      <c r="B864" s="20"/>
      <c r="C864" s="38"/>
      <c r="D864" s="641"/>
      <c r="E864" s="287">
        <v>6</v>
      </c>
      <c r="F864" s="40"/>
      <c r="G864" s="313"/>
      <c r="H864" s="315"/>
      <c r="I864" s="315"/>
      <c r="J864" s="315"/>
      <c r="K864" s="315"/>
      <c r="L864" s="314"/>
      <c r="M864" s="168">
        <f>IF(A30taxstdlife="n/a","n/a",IF(M$3&gt;(A30taxstdlife+$E864),((Input!$L$172+Input!$L$138)*$L$7)-SUM($L864:L864),((Input!$L$172+Input!$L$138)*$L$7)/A30taxstdlife))</f>
        <v>0</v>
      </c>
      <c r="N864" s="168">
        <f>IF(A30taxstdlife="n/a","n/a",IF(N$3&gt;(A30taxstdlife+$E864),((Input!$L$172+Input!$L$138)*$L$7)-SUM($L864:M864),((Input!$L$172+Input!$L$138)*$L$7)/A30taxstdlife))</f>
        <v>0</v>
      </c>
      <c r="O864" s="168">
        <f>IF(A30taxstdlife="n/a","n/a",IF(O$3&gt;(A30taxstdlife+$E864),((Input!$L$172+Input!$L$138)*$L$7)-SUM($L864:N864),((Input!$L$172+Input!$L$138)*$L$7)/A30taxstdlife))</f>
        <v>0</v>
      </c>
      <c r="P864" s="168">
        <f>IF(A30taxstdlife="n/a","n/a",IF(P$3&gt;(A30taxstdlife+$E864),((Input!$L$172+Input!$L$138)*$L$7)-SUM($L864:O864),((Input!$L$172+Input!$L$138)*$L$7)/A30taxstdlife))</f>
        <v>0</v>
      </c>
      <c r="Q864" s="168">
        <f>IF(A30taxstdlife="n/a","n/a",IF(Q$3&gt;(A30taxstdlife+$E864),((Input!$L$172+Input!$L$138)*$L$7)-SUM($L864:P864),((Input!$L$172+Input!$L$138)*$L$7)/A30taxstdlife))</f>
        <v>0</v>
      </c>
      <c r="R864" s="168">
        <f>IF(A30taxstdlife="n/a","n/a",IF(R$3&gt;(A30taxstdlife+$E864),((Input!$L$172+Input!$L$138)*$L$7)-SUM($L864:Q864),((Input!$L$172+Input!$L$138)*$L$7)/A30taxstdlife))</f>
        <v>0</v>
      </c>
      <c r="S864" s="168">
        <f>IF(A30taxstdlife="n/a","n/a",IF(S$3&gt;(A30taxstdlife+$E864),((Input!$L$172+Input!$L$138)*$L$7)-SUM($L864:R864),((Input!$L$172+Input!$L$138)*$L$7)/A30taxstdlife))</f>
        <v>0</v>
      </c>
      <c r="T864" s="168">
        <f>IF(A30taxstdlife="n/a","n/a",IF(T$3&gt;(A30taxstdlife+$E864),((Input!$L$172+Input!$L$138)*$L$7)-SUM($L864:S864),((Input!$L$172+Input!$L$138)*$L$7)/A30taxstdlife))</f>
        <v>0</v>
      </c>
      <c r="U864" s="168">
        <f>IF(A30taxstdlife="n/a","n/a",IF(U$3&gt;(A30taxstdlife+$E864),((Input!$L$172+Input!$L$138)*$L$7)-SUM($L864:T864),((Input!$L$172+Input!$L$138)*$L$7)/A30taxstdlife))</f>
        <v>0</v>
      </c>
      <c r="V864" s="168">
        <f>IF(A30taxstdlife="n/a","n/a",IF(V$3&gt;(A30taxstdlife+$E864),((Input!$L$172+Input!$L$138)*$L$7)-SUM($L864:U864),((Input!$L$172+Input!$L$138)*$L$7)/A30taxstdlife))</f>
        <v>0</v>
      </c>
      <c r="W864" s="168">
        <f>IF(A30taxstdlife="n/a","n/a",IF(W$3&gt;(A30taxstdlife+$E864),((Input!$L$172+Input!$L$138)*$L$7)-SUM($L864:V864),((Input!$L$172+Input!$L$138)*$L$7)/A30taxstdlife))</f>
        <v>0</v>
      </c>
      <c r="X864" s="168">
        <f>IF(A30taxstdlife="n/a","n/a",IF(X$3&gt;(A30taxstdlife+$E864),((Input!$L$172+Input!$L$138)*$L$7)-SUM($L864:W864),((Input!$L$172+Input!$L$138)*$L$7)/A30taxstdlife))</f>
        <v>0</v>
      </c>
      <c r="Y864" s="168">
        <f>IF(A30taxstdlife="n/a","n/a",IF(Y$3&gt;(A30taxstdlife+$E864),((Input!$L$172+Input!$L$138)*$L$7)-SUM($L864:X864),((Input!$L$172+Input!$L$138)*$L$7)/A30taxstdlife))</f>
        <v>0</v>
      </c>
      <c r="Z864" s="168">
        <f>IF(A30taxstdlife="n/a","n/a",IF(Z$3&gt;(A30taxstdlife+$E864),((Input!$L$172+Input!$L$138)*$L$7)-SUM($L864:Y864),((Input!$L$172+Input!$L$138)*$L$7)/A30taxstdlife))</f>
        <v>0</v>
      </c>
      <c r="AA864" s="168">
        <f>IF(A30taxstdlife="n/a","n/a",IF(AA$3&gt;(A30taxstdlife+$E864),((Input!$L$172+Input!$L$138)*$L$7)-SUM($L864:Z864),((Input!$L$172+Input!$L$138)*$L$7)/A30taxstdlife))</f>
        <v>0</v>
      </c>
      <c r="AB864" s="168">
        <f>IF(A30taxstdlife="n/a","n/a",IF(AB$3&gt;(A30taxstdlife+$E864),((Input!$L$172+Input!$L$138)*$L$7)-SUM($L864:AA864),((Input!$L$172+Input!$L$138)*$L$7)/A30taxstdlife))</f>
        <v>0</v>
      </c>
      <c r="AC864" s="168">
        <f>IF(A30taxstdlife="n/a","n/a",IF(AC$3&gt;(A30taxstdlife+$E864),((Input!$L$172+Input!$L$138)*$L$7)-SUM($L864:AB864),((Input!$L$172+Input!$L$138)*$L$7)/A30taxstdlife))</f>
        <v>0</v>
      </c>
      <c r="AD864" s="168">
        <f>IF(A30taxstdlife="n/a","n/a",IF(AD$3&gt;(A30taxstdlife+$E864),((Input!$L$172+Input!$L$138)*$L$7)-SUM($L864:AC864),((Input!$L$172+Input!$L$138)*$L$7)/A30taxstdlife))</f>
        <v>0</v>
      </c>
      <c r="AE864" s="168">
        <f>IF(A30taxstdlife="n/a","n/a",IF(AE$3&gt;(A30taxstdlife+$E864),((Input!$L$172+Input!$L$138)*$L$7)-SUM($L864:AD864),((Input!$L$172+Input!$L$138)*$L$7)/A30taxstdlife))</f>
        <v>0</v>
      </c>
      <c r="AF864" s="168">
        <f>IF(A30taxstdlife="n/a","n/a",IF(AF$3&gt;(A30taxstdlife+$E864),((Input!$L$172+Input!$L$138)*$L$7)-SUM($L864:AE864),((Input!$L$172+Input!$L$138)*$L$7)/A30taxstdlife))</f>
        <v>0</v>
      </c>
      <c r="AG864" s="168">
        <f>IF(A30taxstdlife="n/a","n/a",IF(AG$3&gt;(A30taxstdlife+$E864),((Input!$L$172+Input!$L$138)*$L$7)-SUM($L864:AF864),((Input!$L$172+Input!$L$138)*$L$7)/A30taxstdlife))</f>
        <v>0</v>
      </c>
      <c r="AH864" s="168">
        <f>IF(A30taxstdlife="n/a","n/a",IF(AH$3&gt;(A30taxstdlife+$E864),((Input!$L$172+Input!$L$138)*$L$7)-SUM($L864:AG864),((Input!$L$172+Input!$L$138)*$L$7)/A30taxstdlife))</f>
        <v>0</v>
      </c>
      <c r="AI864" s="168">
        <f>IF(A30taxstdlife="n/a","n/a",IF(AI$3&gt;(A30taxstdlife+$E864),((Input!$L$172+Input!$L$138)*$L$7)-SUM($L864:AH864),((Input!$L$172+Input!$L$138)*$L$7)/A30taxstdlife))</f>
        <v>0</v>
      </c>
      <c r="AJ864" s="168">
        <f>IF(A30taxstdlife="n/a","n/a",IF(AJ$3&gt;(A30taxstdlife+$E864),((Input!$L$172+Input!$L$138)*$L$7)-SUM($L864:AI864),((Input!$L$172+Input!$L$138)*$L$7)/A30taxstdlife))</f>
        <v>0</v>
      </c>
      <c r="AK864" s="168">
        <f>IF(A30taxstdlife="n/a","n/a",IF(AK$3&gt;(A30taxstdlife+$E864),((Input!$L$172+Input!$L$138)*$L$7)-SUM($L864:AJ864),((Input!$L$172+Input!$L$138)*$L$7)/A30taxstdlife))</f>
        <v>0</v>
      </c>
      <c r="AL864" s="168">
        <f>IF(A30taxstdlife="n/a","n/a",IF(AL$3&gt;(A30taxstdlife+$E864),((Input!$L$172+Input!$L$138)*$L$7)-SUM($L864:AK864),((Input!$L$172+Input!$L$138)*$L$7)/A30taxstdlife))</f>
        <v>0</v>
      </c>
      <c r="AM864" s="168">
        <f>IF(A30taxstdlife="n/a","n/a",IF(AM$3&gt;(A30taxstdlife+$E864),((Input!$L$172+Input!$L$138)*$L$7)-SUM($L864:AL864),((Input!$L$172+Input!$L$138)*$L$7)/A30taxstdlife))</f>
        <v>0</v>
      </c>
      <c r="AN864" s="168">
        <f>IF(A30taxstdlife="n/a","n/a",IF(AN$3&gt;(A30taxstdlife+$E864),((Input!$L$172+Input!$L$138)*$L$7)-SUM($L864:AM864),((Input!$L$172+Input!$L$138)*$L$7)/A30taxstdlife))</f>
        <v>0</v>
      </c>
      <c r="AO864" s="168">
        <f>IF(A30taxstdlife="n/a","n/a",IF(AO$3&gt;(A30taxstdlife+$E864),((Input!$L$172+Input!$L$138)*$L$7)-SUM($L864:AN864),((Input!$L$172+Input!$L$138)*$L$7)/A30taxstdlife))</f>
        <v>0</v>
      </c>
      <c r="AP864" s="168">
        <f>IF(A30taxstdlife="n/a","n/a",IF(AP$3&gt;(A30taxstdlife+$E864),((Input!$L$172+Input!$L$138)*$L$7)-SUM($L864:AO864),((Input!$L$172+Input!$L$138)*$L$7)/A30taxstdlife))</f>
        <v>0</v>
      </c>
      <c r="AQ864" s="168">
        <f>IF(A30taxstdlife="n/a","n/a",IF(AQ$3&gt;(A30taxstdlife+$E864),((Input!$L$172+Input!$L$138)*$L$7)-SUM($L864:AP864),((Input!$L$172+Input!$L$138)*$L$7)/A30taxstdlife))</f>
        <v>0</v>
      </c>
      <c r="AR864" s="168">
        <f>IF(A30taxstdlife="n/a","n/a",IF(AR$3&gt;(A30taxstdlife+$E864),((Input!$L$172+Input!$L$138)*$L$7)-SUM($L864:AQ864),((Input!$L$172+Input!$L$138)*$L$7)/A30taxstdlife))</f>
        <v>0</v>
      </c>
      <c r="AS864" s="168">
        <f>IF(A30taxstdlife="n/a","n/a",IF(AS$3&gt;(A30taxstdlife+$E864),((Input!$L$172+Input!$L$138)*$L$7)-SUM($L864:AR864),((Input!$L$172+Input!$L$138)*$L$7)/A30taxstdlife))</f>
        <v>0</v>
      </c>
      <c r="AT864" s="168">
        <f>IF(A30taxstdlife="n/a","n/a",IF(AT$3&gt;(A30taxstdlife+$E864),((Input!$L$172+Input!$L$138)*$L$7)-SUM($L864:AS864),((Input!$L$172+Input!$L$138)*$L$7)/A30taxstdlife))</f>
        <v>0</v>
      </c>
      <c r="AU864" s="168">
        <f>IF(A30taxstdlife="n/a","n/a",IF(AU$3&gt;(A30taxstdlife+$E864),((Input!$L$172+Input!$L$138)*$L$7)-SUM($L864:AT864),((Input!$L$172+Input!$L$138)*$L$7)/A30taxstdlife))</f>
        <v>0</v>
      </c>
      <c r="AV864" s="168">
        <f>IF(A30taxstdlife="n/a","n/a",IF(AV$3&gt;(A30taxstdlife+$E864),((Input!$L$172+Input!$L$138)*$L$7)-SUM($L864:AU864),((Input!$L$172+Input!$L$138)*$L$7)/A30taxstdlife))</f>
        <v>0</v>
      </c>
      <c r="AW864" s="168">
        <f>IF(A30taxstdlife="n/a","n/a",IF(AW$3&gt;(A30taxstdlife+$E864),((Input!$L$172+Input!$L$138)*$L$7)-SUM($L864:AV864),((Input!$L$172+Input!$L$138)*$L$7)/A30taxstdlife))</f>
        <v>0</v>
      </c>
      <c r="AX864" s="168">
        <f>IF(A30taxstdlife="n/a","n/a",IF(AX$3&gt;(A30taxstdlife+$E864),((Input!$L$172+Input!$L$138)*$L$7)-SUM($L864:AW864),((Input!$L$172+Input!$L$138)*$L$7)/A30taxstdlife))</f>
        <v>0</v>
      </c>
      <c r="AY864" s="168">
        <f>IF(A30taxstdlife="n/a","n/a",IF(AY$3&gt;(A30taxstdlife+$E864),((Input!$L$172+Input!$L$138)*$L$7)-SUM($L864:AX864),((Input!$L$172+Input!$L$138)*$L$7)/A30taxstdlife))</f>
        <v>0</v>
      </c>
      <c r="AZ864" s="168">
        <f>IF(A30taxstdlife="n/a","n/a",IF(AZ$3&gt;(A30taxstdlife+$E864),((Input!$L$172+Input!$L$138)*$L$7)-SUM($L864:AY864),((Input!$L$172+Input!$L$138)*$L$7)/A30taxstdlife))</f>
        <v>0</v>
      </c>
      <c r="BA864" s="168">
        <f>IF(A30taxstdlife="n/a","n/a",IF(BA$3&gt;(A30taxstdlife+$E864),((Input!$L$172+Input!$L$138)*$L$7)-SUM($L864:AZ864),((Input!$L$172+Input!$L$138)*$L$7)/A30taxstdlife))</f>
        <v>0</v>
      </c>
      <c r="BB864" s="168">
        <f>IF(A30taxstdlife="n/a","n/a",IF(BB$3&gt;(A30taxstdlife+$E864),((Input!$L$172+Input!$L$138)*$L$7)-SUM($L864:BA864),((Input!$L$172+Input!$L$138)*$L$7)/A30taxstdlife))</f>
        <v>0</v>
      </c>
      <c r="BC864" s="168">
        <f>IF(A30taxstdlife="n/a","n/a",IF(BC$3&gt;(A30taxstdlife+$E864),((Input!$L$172+Input!$L$138)*$L$7)-SUM($L864:BB864),((Input!$L$172+Input!$L$138)*$L$7)/A30taxstdlife))</f>
        <v>0</v>
      </c>
      <c r="BD864" s="168">
        <f>IF(A30taxstdlife="n/a","n/a",IF(BD$3&gt;(A30taxstdlife+$E864),((Input!$L$172+Input!$L$138)*$L$7)-SUM($L864:BC864),((Input!$L$172+Input!$L$138)*$L$7)/A30taxstdlife))</f>
        <v>0</v>
      </c>
      <c r="BE864" s="168">
        <f>IF(A30taxstdlife="n/a","n/a",IF(BE$3&gt;(A30taxstdlife+$E864),((Input!$L$172+Input!$L$138)*$L$7)-SUM($L864:BD864),((Input!$L$172+Input!$L$138)*$L$7)/A30taxstdlife))</f>
        <v>0</v>
      </c>
      <c r="BF864" s="168">
        <f>IF(A30taxstdlife="n/a","n/a",IF(BF$3&gt;(A30taxstdlife+$E864),((Input!$L$172+Input!$L$138)*$L$7)-SUM($L864:BE864),((Input!$L$172+Input!$L$138)*$L$7)/A30taxstdlife))</f>
        <v>0</v>
      </c>
      <c r="BG864" s="168">
        <f>IF(A30taxstdlife="n/a","n/a",IF(BG$3&gt;(A30taxstdlife+$E864),((Input!$L$172+Input!$L$138)*$L$7)-SUM($L864:BF864),((Input!$L$172+Input!$L$138)*$L$7)/A30taxstdlife))</f>
        <v>0</v>
      </c>
      <c r="BH864" s="168">
        <f>IF(A30taxstdlife="n/a","n/a",IF(BH$3&gt;(A30taxstdlife+$E864),((Input!$L$172+Input!$L$138)*$L$7)-SUM($L864:BG864),((Input!$L$172+Input!$L$138)*$L$7)/A30taxstdlife))</f>
        <v>0</v>
      </c>
      <c r="BI864" s="168">
        <f>IF(A30taxstdlife="n/a","n/a",IF(BI$3&gt;(A30taxstdlife+$E864),((Input!$L$172+Input!$L$138)*$L$7)-SUM($L864:BH864),((Input!$L$172+Input!$L$138)*$L$7)/A30taxstdlife))</f>
        <v>0</v>
      </c>
      <c r="BJ864" s="20"/>
      <c r="BK864" s="20"/>
      <c r="BL864"/>
      <c r="BM864"/>
      <c r="BN864"/>
      <c r="BO864"/>
      <c r="BP864"/>
      <c r="BQ864"/>
      <c r="BR864"/>
      <c r="BS864"/>
      <c r="BT864"/>
      <c r="BU864"/>
      <c r="BV864"/>
      <c r="BW864"/>
      <c r="BX864"/>
      <c r="BY864"/>
      <c r="BZ864"/>
      <c r="CA864"/>
      <c r="CB864"/>
      <c r="CC864"/>
      <c r="CD864"/>
      <c r="CE864"/>
      <c r="CF864"/>
      <c r="CG864"/>
      <c r="CH864"/>
      <c r="CI864"/>
      <c r="CJ864"/>
      <c r="CK864"/>
      <c r="CL864"/>
      <c r="CM864"/>
      <c r="CN864"/>
      <c r="CO864"/>
      <c r="CP864"/>
      <c r="CQ864"/>
      <c r="CR864"/>
      <c r="CS864"/>
      <c r="CT864"/>
      <c r="CU864"/>
      <c r="CV864"/>
      <c r="CW864"/>
      <c r="CX864"/>
      <c r="CY864"/>
      <c r="CZ864"/>
      <c r="DA864"/>
      <c r="DB864"/>
      <c r="DC864"/>
      <c r="DD864"/>
      <c r="DE864"/>
      <c r="DF864"/>
      <c r="DG864"/>
      <c r="DH864"/>
      <c r="DI864"/>
      <c r="DJ864"/>
      <c r="DK864"/>
      <c r="DL864"/>
      <c r="DM864"/>
      <c r="DN864"/>
      <c r="DO864"/>
      <c r="DP864"/>
      <c r="DQ864"/>
      <c r="DR864"/>
      <c r="DS864"/>
      <c r="DT864"/>
      <c r="DU864"/>
      <c r="DV864"/>
      <c r="DW864"/>
      <c r="DX864"/>
      <c r="DY864"/>
      <c r="DZ864"/>
      <c r="EA864"/>
      <c r="EB864"/>
      <c r="EC864"/>
      <c r="ED864"/>
      <c r="EE864"/>
      <c r="EF864"/>
      <c r="EG864"/>
      <c r="EH864"/>
      <c r="EI864"/>
      <c r="EJ864"/>
      <c r="EK864"/>
      <c r="EL864"/>
      <c r="EM864"/>
      <c r="EN864"/>
      <c r="EO864"/>
      <c r="EP864"/>
      <c r="EQ864"/>
      <c r="ER864"/>
      <c r="ES864"/>
      <c r="ET864"/>
      <c r="EU864"/>
      <c r="EV864"/>
      <c r="EW864"/>
      <c r="EX864"/>
      <c r="EY864"/>
      <c r="EZ864"/>
      <c r="FA864"/>
      <c r="FB864"/>
      <c r="FC864"/>
      <c r="FD864"/>
      <c r="FE864"/>
      <c r="FF864"/>
      <c r="FG864"/>
      <c r="FH864"/>
      <c r="FI864"/>
      <c r="FJ864"/>
      <c r="FK864"/>
      <c r="FL864"/>
      <c r="FM864"/>
      <c r="FN864"/>
      <c r="FO864"/>
      <c r="FP864"/>
      <c r="FQ864"/>
      <c r="FR864"/>
      <c r="FS864"/>
      <c r="FT864"/>
      <c r="FU864"/>
      <c r="FV864"/>
      <c r="FW864"/>
      <c r="FX864"/>
      <c r="FY864"/>
      <c r="FZ864"/>
      <c r="GA864"/>
      <c r="GB864"/>
      <c r="GC864"/>
      <c r="GD864"/>
      <c r="GE864"/>
      <c r="GF864"/>
      <c r="GG864"/>
      <c r="GH864"/>
      <c r="GI864"/>
      <c r="GJ864"/>
      <c r="GK864"/>
      <c r="GL864"/>
      <c r="GM864"/>
      <c r="GN864"/>
      <c r="GO864"/>
      <c r="GP864"/>
      <c r="GQ864"/>
      <c r="GR864"/>
      <c r="GS864"/>
      <c r="GT864"/>
      <c r="GU864"/>
      <c r="GV864"/>
      <c r="GW864"/>
      <c r="GX864"/>
      <c r="GY864"/>
      <c r="GZ864"/>
      <c r="HA864"/>
      <c r="HB864"/>
      <c r="HC864"/>
      <c r="HD864"/>
      <c r="HE864"/>
      <c r="HF864"/>
      <c r="HG864"/>
      <c r="HH864"/>
      <c r="HI864"/>
      <c r="HJ864"/>
      <c r="HK864"/>
      <c r="HL864"/>
      <c r="HM864"/>
      <c r="HN864"/>
      <c r="HO864"/>
      <c r="HP864"/>
      <c r="HQ864"/>
      <c r="HR864"/>
      <c r="HS864"/>
      <c r="HT864"/>
      <c r="HU864"/>
      <c r="HV864"/>
      <c r="HW864"/>
      <c r="HX864"/>
      <c r="HY864"/>
      <c r="HZ864"/>
      <c r="IA864"/>
      <c r="IB864"/>
      <c r="IC864"/>
      <c r="ID864"/>
      <c r="IE864"/>
      <c r="IF864"/>
      <c r="IG864"/>
      <c r="IH864"/>
      <c r="II864"/>
      <c r="IJ864"/>
      <c r="IK864"/>
      <c r="IL864"/>
      <c r="IM864"/>
      <c r="IN864"/>
      <c r="IO864"/>
      <c r="IP864"/>
      <c r="IQ864"/>
      <c r="IR864"/>
      <c r="IS864"/>
      <c r="IT864"/>
      <c r="IU864"/>
      <c r="IV864"/>
    </row>
    <row r="865" spans="1:256" s="5" customFormat="1" hidden="1" outlineLevel="2">
      <c r="A865" s="20"/>
      <c r="B865" s="20"/>
      <c r="C865" s="38"/>
      <c r="D865" s="641"/>
      <c r="E865" s="287">
        <v>7</v>
      </c>
      <c r="F865" s="40"/>
      <c r="G865" s="313"/>
      <c r="H865" s="315"/>
      <c r="I865" s="315"/>
      <c r="J865" s="315"/>
      <c r="K865" s="315"/>
      <c r="L865" s="315"/>
      <c r="M865" s="314"/>
      <c r="N865" s="168">
        <f>IF(A30taxstdlife="n/a","n/a",IF(N$3&gt;(A30taxstdlife+$E865),((Input!$M$172+Input!$M$138)*$M$7)-SUM($M865:M865),((Input!$M$172+Input!$M$138)*$M$7)/A30taxstdlife))</f>
        <v>0</v>
      </c>
      <c r="O865" s="168">
        <f>IF(A30taxstdlife="n/a","n/a",IF(O$3&gt;(A30taxstdlife+$E865),((Input!$M$172+Input!$M$138)*$M$7)-SUM($M865:N865),((Input!$M$172+Input!$M$138)*$M$7)/A30taxstdlife))</f>
        <v>0</v>
      </c>
      <c r="P865" s="168">
        <f>IF(A30taxstdlife="n/a","n/a",IF(P$3&gt;(A30taxstdlife+$E865),((Input!$M$172+Input!$M$138)*$M$7)-SUM($M865:O865),((Input!$M$172+Input!$M$138)*$M$7)/A30taxstdlife))</f>
        <v>0</v>
      </c>
      <c r="Q865" s="168">
        <f>IF(A30taxstdlife="n/a","n/a",IF(Q$3&gt;(A30taxstdlife+$E865),((Input!$M$172+Input!$M$138)*$M$7)-SUM($M865:P865),((Input!$M$172+Input!$M$138)*$M$7)/A30taxstdlife))</f>
        <v>0</v>
      </c>
      <c r="R865" s="168">
        <f>IF(A30taxstdlife="n/a","n/a",IF(R$3&gt;(A30taxstdlife+$E865),((Input!$M$172+Input!$M$138)*$M$7)-SUM($M865:Q865),((Input!$M$172+Input!$M$138)*$M$7)/A30taxstdlife))</f>
        <v>0</v>
      </c>
      <c r="S865" s="168">
        <f>IF(A30taxstdlife="n/a","n/a",IF(S$3&gt;(A30taxstdlife+$E865),((Input!$M$172+Input!$M$138)*$M$7)-SUM($M865:R865),((Input!$M$172+Input!$M$138)*$M$7)/A30taxstdlife))</f>
        <v>0</v>
      </c>
      <c r="T865" s="168">
        <f>IF(A30taxstdlife="n/a","n/a",IF(T$3&gt;(A30taxstdlife+$E865),((Input!$M$172+Input!$M$138)*$M$7)-SUM($M865:S865),((Input!$M$172+Input!$M$138)*$M$7)/A30taxstdlife))</f>
        <v>0</v>
      </c>
      <c r="U865" s="168">
        <f>IF(A30taxstdlife="n/a","n/a",IF(U$3&gt;(A30taxstdlife+$E865),((Input!$M$172+Input!$M$138)*$M$7)-SUM($M865:T865),((Input!$M$172+Input!$M$138)*$M$7)/A30taxstdlife))</f>
        <v>0</v>
      </c>
      <c r="V865" s="168">
        <f>IF(A30taxstdlife="n/a","n/a",IF(V$3&gt;(A30taxstdlife+$E865),((Input!$M$172+Input!$M$138)*$M$7)-SUM($M865:U865),((Input!$M$172+Input!$M$138)*$M$7)/A30taxstdlife))</f>
        <v>0</v>
      </c>
      <c r="W865" s="168">
        <f>IF(A30taxstdlife="n/a","n/a",IF(W$3&gt;(A30taxstdlife+$E865),((Input!$M$172+Input!$M$138)*$M$7)-SUM($M865:V865),((Input!$M$172+Input!$M$138)*$M$7)/A30taxstdlife))</f>
        <v>0</v>
      </c>
      <c r="X865" s="168">
        <f>IF(A30taxstdlife="n/a","n/a",IF(X$3&gt;(A30taxstdlife+$E865),((Input!$M$172+Input!$M$138)*$M$7)-SUM($M865:W865),((Input!$M$172+Input!$M$138)*$M$7)/A30taxstdlife))</f>
        <v>0</v>
      </c>
      <c r="Y865" s="168">
        <f>IF(A30taxstdlife="n/a","n/a",IF(Y$3&gt;(A30taxstdlife+$E865),((Input!$M$172+Input!$M$138)*$M$7)-SUM($M865:X865),((Input!$M$172+Input!$M$138)*$M$7)/A30taxstdlife))</f>
        <v>0</v>
      </c>
      <c r="Z865" s="168">
        <f>IF(A30taxstdlife="n/a","n/a",IF(Z$3&gt;(A30taxstdlife+$E865),((Input!$M$172+Input!$M$138)*$M$7)-SUM($M865:Y865),((Input!$M$172+Input!$M$138)*$M$7)/A30taxstdlife))</f>
        <v>0</v>
      </c>
      <c r="AA865" s="168">
        <f>IF(A30taxstdlife="n/a","n/a",IF(AA$3&gt;(A30taxstdlife+$E865),((Input!$M$172+Input!$M$138)*$M$7)-SUM($M865:Z865),((Input!$M$172+Input!$M$138)*$M$7)/A30taxstdlife))</f>
        <v>0</v>
      </c>
      <c r="AB865" s="168">
        <f>IF(A30taxstdlife="n/a","n/a",IF(AB$3&gt;(A30taxstdlife+$E865),((Input!$M$172+Input!$M$138)*$M$7)-SUM($M865:AA865),((Input!$M$172+Input!$M$138)*$M$7)/A30taxstdlife))</f>
        <v>0</v>
      </c>
      <c r="AC865" s="168">
        <f>IF(A30taxstdlife="n/a","n/a",IF(AC$3&gt;(A30taxstdlife+$E865),((Input!$M$172+Input!$M$138)*$M$7)-SUM($M865:AB865),((Input!$M$172+Input!$M$138)*$M$7)/A30taxstdlife))</f>
        <v>0</v>
      </c>
      <c r="AD865" s="168">
        <f>IF(A30taxstdlife="n/a","n/a",IF(AD$3&gt;(A30taxstdlife+$E865),((Input!$M$172+Input!$M$138)*$M$7)-SUM($M865:AC865),((Input!$M$172+Input!$M$138)*$M$7)/A30taxstdlife))</f>
        <v>0</v>
      </c>
      <c r="AE865" s="168">
        <f>IF(A30taxstdlife="n/a","n/a",IF(AE$3&gt;(A30taxstdlife+$E865),((Input!$M$172+Input!$M$138)*$M$7)-SUM($M865:AD865),((Input!$M$172+Input!$M$138)*$M$7)/A30taxstdlife))</f>
        <v>0</v>
      </c>
      <c r="AF865" s="168">
        <f>IF(A30taxstdlife="n/a","n/a",IF(AF$3&gt;(A30taxstdlife+$E865),((Input!$M$172+Input!$M$138)*$M$7)-SUM($M865:AE865),((Input!$M$172+Input!$M$138)*$M$7)/A30taxstdlife))</f>
        <v>0</v>
      </c>
      <c r="AG865" s="168">
        <f>IF(A30taxstdlife="n/a","n/a",IF(AG$3&gt;(A30taxstdlife+$E865),((Input!$M$172+Input!$M$138)*$M$7)-SUM($M865:AF865),((Input!$M$172+Input!$M$138)*$M$7)/A30taxstdlife))</f>
        <v>0</v>
      </c>
      <c r="AH865" s="168">
        <f>IF(A30taxstdlife="n/a","n/a",IF(AH$3&gt;(A30taxstdlife+$E865),((Input!$M$172+Input!$M$138)*$M$7)-SUM($M865:AG865),((Input!$M$172+Input!$M$138)*$M$7)/A30taxstdlife))</f>
        <v>0</v>
      </c>
      <c r="AI865" s="168">
        <f>IF(A30taxstdlife="n/a","n/a",IF(AI$3&gt;(A30taxstdlife+$E865),((Input!$M$172+Input!$M$138)*$M$7)-SUM($M865:AH865),((Input!$M$172+Input!$M$138)*$M$7)/A30taxstdlife))</f>
        <v>0</v>
      </c>
      <c r="AJ865" s="168">
        <f>IF(A30taxstdlife="n/a","n/a",IF(AJ$3&gt;(A30taxstdlife+$E865),((Input!$M$172+Input!$M$138)*$M$7)-SUM($M865:AI865),((Input!$M$172+Input!$M$138)*$M$7)/A30taxstdlife))</f>
        <v>0</v>
      </c>
      <c r="AK865" s="168">
        <f>IF(A30taxstdlife="n/a","n/a",IF(AK$3&gt;(A30taxstdlife+$E865),((Input!$M$172+Input!$M$138)*$M$7)-SUM($M865:AJ865),((Input!$M$172+Input!$M$138)*$M$7)/A30taxstdlife))</f>
        <v>0</v>
      </c>
      <c r="AL865" s="168">
        <f>IF(A30taxstdlife="n/a","n/a",IF(AL$3&gt;(A30taxstdlife+$E865),((Input!$M$172+Input!$M$138)*$M$7)-SUM($M865:AK865),((Input!$M$172+Input!$M$138)*$M$7)/A30taxstdlife))</f>
        <v>0</v>
      </c>
      <c r="AM865" s="168">
        <f>IF(A30taxstdlife="n/a","n/a",IF(AM$3&gt;(A30taxstdlife+$E865),((Input!$M$172+Input!$M$138)*$M$7)-SUM($M865:AL865),((Input!$M$172+Input!$M$138)*$M$7)/A30taxstdlife))</f>
        <v>0</v>
      </c>
      <c r="AN865" s="168">
        <f>IF(A30taxstdlife="n/a","n/a",IF(AN$3&gt;(A30taxstdlife+$E865),((Input!$M$172+Input!$M$138)*$M$7)-SUM($M865:AM865),((Input!$M$172+Input!$M$138)*$M$7)/A30taxstdlife))</f>
        <v>0</v>
      </c>
      <c r="AO865" s="168">
        <f>IF(A30taxstdlife="n/a","n/a",IF(AO$3&gt;(A30taxstdlife+$E865),((Input!$M$172+Input!$M$138)*$M$7)-SUM($M865:AN865),((Input!$M$172+Input!$M$138)*$M$7)/A30taxstdlife))</f>
        <v>0</v>
      </c>
      <c r="AP865" s="168">
        <f>IF(A30taxstdlife="n/a","n/a",IF(AP$3&gt;(A30taxstdlife+$E865),((Input!$M$172+Input!$M$138)*$M$7)-SUM($M865:AO865),((Input!$M$172+Input!$M$138)*$M$7)/A30taxstdlife))</f>
        <v>0</v>
      </c>
      <c r="AQ865" s="168">
        <f>IF(A30taxstdlife="n/a","n/a",IF(AQ$3&gt;(A30taxstdlife+$E865),((Input!$M$172+Input!$M$138)*$M$7)-SUM($M865:AP865),((Input!$M$172+Input!$M$138)*$M$7)/A30taxstdlife))</f>
        <v>0</v>
      </c>
      <c r="AR865" s="168">
        <f>IF(A30taxstdlife="n/a","n/a",IF(AR$3&gt;(A30taxstdlife+$E865),((Input!$M$172+Input!$M$138)*$M$7)-SUM($M865:AQ865),((Input!$M$172+Input!$M$138)*$M$7)/A30taxstdlife))</f>
        <v>0</v>
      </c>
      <c r="AS865" s="168">
        <f>IF(A30taxstdlife="n/a","n/a",IF(AS$3&gt;(A30taxstdlife+$E865),((Input!$M$172+Input!$M$138)*$M$7)-SUM($M865:AR865),((Input!$M$172+Input!$M$138)*$M$7)/A30taxstdlife))</f>
        <v>0</v>
      </c>
      <c r="AT865" s="168">
        <f>IF(A30taxstdlife="n/a","n/a",IF(AT$3&gt;(A30taxstdlife+$E865),((Input!$M$172+Input!$M$138)*$M$7)-SUM($M865:AS865),((Input!$M$172+Input!$M$138)*$M$7)/A30taxstdlife))</f>
        <v>0</v>
      </c>
      <c r="AU865" s="168">
        <f>IF(A30taxstdlife="n/a","n/a",IF(AU$3&gt;(A30taxstdlife+$E865),((Input!$M$172+Input!$M$138)*$M$7)-SUM($M865:AT865),((Input!$M$172+Input!$M$138)*$M$7)/A30taxstdlife))</f>
        <v>0</v>
      </c>
      <c r="AV865" s="168">
        <f>IF(A30taxstdlife="n/a","n/a",IF(AV$3&gt;(A30taxstdlife+$E865),((Input!$M$172+Input!$M$138)*$M$7)-SUM($M865:AU865),((Input!$M$172+Input!$M$138)*$M$7)/A30taxstdlife))</f>
        <v>0</v>
      </c>
      <c r="AW865" s="168">
        <f>IF(A30taxstdlife="n/a","n/a",IF(AW$3&gt;(A30taxstdlife+$E865),((Input!$M$172+Input!$M$138)*$M$7)-SUM($M865:AV865),((Input!$M$172+Input!$M$138)*$M$7)/A30taxstdlife))</f>
        <v>0</v>
      </c>
      <c r="AX865" s="168">
        <f>IF(A30taxstdlife="n/a","n/a",IF(AX$3&gt;(A30taxstdlife+$E865),((Input!$M$172+Input!$M$138)*$M$7)-SUM($M865:AW865),((Input!$M$172+Input!$M$138)*$M$7)/A30taxstdlife))</f>
        <v>0</v>
      </c>
      <c r="AY865" s="168">
        <f>IF(A30taxstdlife="n/a","n/a",IF(AY$3&gt;(A30taxstdlife+$E865),((Input!$M$172+Input!$M$138)*$M$7)-SUM($M865:AX865),((Input!$M$172+Input!$M$138)*$M$7)/A30taxstdlife))</f>
        <v>0</v>
      </c>
      <c r="AZ865" s="168">
        <f>IF(A30taxstdlife="n/a","n/a",IF(AZ$3&gt;(A30taxstdlife+$E865),((Input!$M$172+Input!$M$138)*$M$7)-SUM($M865:AY865),((Input!$M$172+Input!$M$138)*$M$7)/A30taxstdlife))</f>
        <v>0</v>
      </c>
      <c r="BA865" s="168">
        <f>IF(A30taxstdlife="n/a","n/a",IF(BA$3&gt;(A30taxstdlife+$E865),((Input!$M$172+Input!$M$138)*$M$7)-SUM($M865:AZ865),((Input!$M$172+Input!$M$138)*$M$7)/A30taxstdlife))</f>
        <v>0</v>
      </c>
      <c r="BB865" s="168">
        <f>IF(A30taxstdlife="n/a","n/a",IF(BB$3&gt;(A30taxstdlife+$E865),((Input!$M$172+Input!$M$138)*$M$7)-SUM($M865:BA865),((Input!$M$172+Input!$M$138)*$M$7)/A30taxstdlife))</f>
        <v>0</v>
      </c>
      <c r="BC865" s="168">
        <f>IF(A30taxstdlife="n/a","n/a",IF(BC$3&gt;(A30taxstdlife+$E865),((Input!$M$172+Input!$M$138)*$M$7)-SUM($M865:BB865),((Input!$M$172+Input!$M$138)*$M$7)/A30taxstdlife))</f>
        <v>0</v>
      </c>
      <c r="BD865" s="168">
        <f>IF(A30taxstdlife="n/a","n/a",IF(BD$3&gt;(A30taxstdlife+$E865),((Input!$M$172+Input!$M$138)*$M$7)-SUM($M865:BC865),((Input!$M$172+Input!$M$138)*$M$7)/A30taxstdlife))</f>
        <v>0</v>
      </c>
      <c r="BE865" s="168">
        <f>IF(A30taxstdlife="n/a","n/a",IF(BE$3&gt;(A30taxstdlife+$E865),((Input!$M$172+Input!$M$138)*$M$7)-SUM($M865:BD865),((Input!$M$172+Input!$M$138)*$M$7)/A30taxstdlife))</f>
        <v>0</v>
      </c>
      <c r="BF865" s="168">
        <f>IF(A30taxstdlife="n/a","n/a",IF(BF$3&gt;(A30taxstdlife+$E865),((Input!$M$172+Input!$M$138)*$M$7)-SUM($M865:BE865),((Input!$M$172+Input!$M$138)*$M$7)/A30taxstdlife))</f>
        <v>0</v>
      </c>
      <c r="BG865" s="168">
        <f>IF(A30taxstdlife="n/a","n/a",IF(BG$3&gt;(A30taxstdlife+$E865),((Input!$M$172+Input!$M$138)*$M$7)-SUM($M865:BF865),((Input!$M$172+Input!$M$138)*$M$7)/A30taxstdlife))</f>
        <v>0</v>
      </c>
      <c r="BH865" s="168">
        <f>IF(A30taxstdlife="n/a","n/a",IF(BH$3&gt;(A30taxstdlife+$E865),((Input!$M$172+Input!$M$138)*$M$7)-SUM($M865:BG865),((Input!$M$172+Input!$M$138)*$M$7)/A30taxstdlife))</f>
        <v>0</v>
      </c>
      <c r="BI865" s="168">
        <f>IF(A30taxstdlife="n/a","n/a",IF(BI$3&gt;(A30taxstdlife+$E865),((Input!$M$172+Input!$M$138)*$M$7)-SUM($M865:BH865),((Input!$M$172+Input!$M$138)*$M$7)/A30taxstdlife))</f>
        <v>0</v>
      </c>
      <c r="BJ865" s="20"/>
      <c r="BK865" s="20"/>
      <c r="BL865"/>
      <c r="BM865"/>
      <c r="BN865"/>
      <c r="BO865"/>
      <c r="BP865"/>
      <c r="BQ865"/>
      <c r="BR865"/>
      <c r="BS865"/>
      <c r="BT865"/>
      <c r="BU865"/>
      <c r="BV865"/>
      <c r="BW865"/>
      <c r="BX865"/>
      <c r="BY865"/>
      <c r="BZ865"/>
      <c r="CA865"/>
      <c r="CB865"/>
      <c r="CC865"/>
      <c r="CD865"/>
      <c r="CE865"/>
      <c r="CF865"/>
      <c r="CG865"/>
      <c r="CH865"/>
      <c r="CI865"/>
      <c r="CJ865"/>
      <c r="CK865"/>
      <c r="CL865"/>
      <c r="CM865"/>
      <c r="CN865"/>
      <c r="CO865"/>
      <c r="CP865"/>
      <c r="CQ865"/>
      <c r="CR865"/>
      <c r="CS865"/>
      <c r="CT865"/>
      <c r="CU865"/>
      <c r="CV865"/>
      <c r="CW865"/>
      <c r="CX865"/>
      <c r="CY865"/>
      <c r="CZ865"/>
      <c r="DA865"/>
      <c r="DB865"/>
      <c r="DC865"/>
      <c r="DD865"/>
      <c r="DE865"/>
      <c r="DF865"/>
      <c r="DG865"/>
      <c r="DH865"/>
      <c r="DI865"/>
      <c r="DJ865"/>
      <c r="DK865"/>
      <c r="DL865"/>
      <c r="DM865"/>
      <c r="DN865"/>
      <c r="DO865"/>
      <c r="DP865"/>
      <c r="DQ865"/>
      <c r="DR865"/>
      <c r="DS865"/>
      <c r="DT865"/>
      <c r="DU865"/>
      <c r="DV865"/>
      <c r="DW865"/>
      <c r="DX865"/>
      <c r="DY865"/>
      <c r="DZ865"/>
      <c r="EA865"/>
      <c r="EB865"/>
      <c r="EC865"/>
      <c r="ED865"/>
      <c r="EE865"/>
      <c r="EF865"/>
      <c r="EG865"/>
      <c r="EH865"/>
      <c r="EI865"/>
      <c r="EJ865"/>
      <c r="EK865"/>
      <c r="EL865"/>
      <c r="EM865"/>
      <c r="EN865"/>
      <c r="EO865"/>
      <c r="EP865"/>
      <c r="EQ865"/>
      <c r="ER865"/>
      <c r="ES865"/>
      <c r="ET865"/>
      <c r="EU865"/>
      <c r="EV865"/>
      <c r="EW865"/>
      <c r="EX865"/>
      <c r="EY865"/>
      <c r="EZ865"/>
      <c r="FA865"/>
      <c r="FB865"/>
      <c r="FC865"/>
      <c r="FD865"/>
      <c r="FE865"/>
      <c r="FF865"/>
      <c r="FG865"/>
      <c r="FH865"/>
      <c r="FI865"/>
      <c r="FJ865"/>
      <c r="FK865"/>
      <c r="FL865"/>
      <c r="FM865"/>
      <c r="FN865"/>
      <c r="FO865"/>
      <c r="FP865"/>
      <c r="FQ865"/>
      <c r="FR865"/>
      <c r="FS865"/>
      <c r="FT865"/>
      <c r="FU865"/>
      <c r="FV865"/>
      <c r="FW865"/>
      <c r="FX865"/>
      <c r="FY865"/>
      <c r="FZ865"/>
      <c r="GA865"/>
      <c r="GB865"/>
      <c r="GC865"/>
      <c r="GD865"/>
      <c r="GE865"/>
      <c r="GF865"/>
      <c r="GG865"/>
      <c r="GH865"/>
      <c r="GI865"/>
      <c r="GJ865"/>
      <c r="GK865"/>
      <c r="GL865"/>
      <c r="GM865"/>
      <c r="GN865"/>
      <c r="GO865"/>
      <c r="GP865"/>
      <c r="GQ865"/>
      <c r="GR865"/>
      <c r="GS865"/>
      <c r="GT865"/>
      <c r="GU865"/>
      <c r="GV865"/>
      <c r="GW865"/>
      <c r="GX865"/>
      <c r="GY865"/>
      <c r="GZ865"/>
      <c r="HA865"/>
      <c r="HB865"/>
      <c r="HC865"/>
      <c r="HD865"/>
      <c r="HE865"/>
      <c r="HF865"/>
      <c r="HG865"/>
      <c r="HH865"/>
      <c r="HI865"/>
      <c r="HJ865"/>
      <c r="HK865"/>
      <c r="HL865"/>
      <c r="HM865"/>
      <c r="HN865"/>
      <c r="HO865"/>
      <c r="HP865"/>
      <c r="HQ865"/>
      <c r="HR865"/>
      <c r="HS865"/>
      <c r="HT865"/>
      <c r="HU865"/>
      <c r="HV865"/>
      <c r="HW865"/>
      <c r="HX865"/>
      <c r="HY865"/>
      <c r="HZ865"/>
      <c r="IA865"/>
      <c r="IB865"/>
      <c r="IC865"/>
      <c r="ID865"/>
      <c r="IE865"/>
      <c r="IF865"/>
      <c r="IG865"/>
      <c r="IH865"/>
      <c r="II865"/>
      <c r="IJ865"/>
      <c r="IK865"/>
      <c r="IL865"/>
      <c r="IM865"/>
      <c r="IN865"/>
      <c r="IO865"/>
      <c r="IP865"/>
      <c r="IQ865"/>
      <c r="IR865"/>
      <c r="IS865"/>
      <c r="IT865"/>
      <c r="IU865"/>
      <c r="IV865"/>
    </row>
    <row r="866" spans="1:256" s="5" customFormat="1" hidden="1" outlineLevel="2">
      <c r="A866" s="20"/>
      <c r="B866" s="20"/>
      <c r="C866" s="38"/>
      <c r="D866" s="641"/>
      <c r="E866" s="287">
        <v>8</v>
      </c>
      <c r="F866" s="40"/>
      <c r="G866" s="313"/>
      <c r="H866" s="315"/>
      <c r="I866" s="315"/>
      <c r="J866" s="315"/>
      <c r="K866" s="315"/>
      <c r="L866" s="315"/>
      <c r="M866" s="315"/>
      <c r="N866" s="314"/>
      <c r="O866" s="168">
        <f>IF(A30taxstdlife="n/a","n/a",IF(O$3&gt;(A30taxstdlife+$E866),((Input!$N$172+Input!$N$138)*$N$7)-SUM($N866:N866),((Input!$N$172+Input!$N$138)*$N$7)/A30taxstdlife))</f>
        <v>0</v>
      </c>
      <c r="P866" s="168">
        <f>IF(A30taxstdlife="n/a","n/a",IF(P$3&gt;(A30taxstdlife+$E866),((Input!$N$172+Input!$N$138)*$N$7)-SUM($N866:O866),((Input!$N$172+Input!$N$138)*$N$7)/A30taxstdlife))</f>
        <v>0</v>
      </c>
      <c r="Q866" s="168">
        <f>IF(A30taxstdlife="n/a","n/a",IF(Q$3&gt;(A30taxstdlife+$E866),((Input!$N$172+Input!$N$138)*$N$7)-SUM($N866:P866),((Input!$N$172+Input!$N$138)*$N$7)/A30taxstdlife))</f>
        <v>0</v>
      </c>
      <c r="R866" s="168">
        <f>IF(A30taxstdlife="n/a","n/a",IF(R$3&gt;(A30taxstdlife+$E866),((Input!$N$172+Input!$N$138)*$N$7)-SUM($N866:Q866),((Input!$N$172+Input!$N$138)*$N$7)/A30taxstdlife))</f>
        <v>0</v>
      </c>
      <c r="S866" s="168">
        <f>IF(A30taxstdlife="n/a","n/a",IF(S$3&gt;(A30taxstdlife+$E866),((Input!$N$172+Input!$N$138)*$N$7)-SUM($N866:R866),((Input!$N$172+Input!$N$138)*$N$7)/A30taxstdlife))</f>
        <v>0</v>
      </c>
      <c r="T866" s="168">
        <f>IF(A30taxstdlife="n/a","n/a",IF(T$3&gt;(A30taxstdlife+$E866),((Input!$N$172+Input!$N$138)*$N$7)-SUM($N866:S866),((Input!$N$172+Input!$N$138)*$N$7)/A30taxstdlife))</f>
        <v>0</v>
      </c>
      <c r="U866" s="168">
        <f>IF(A30taxstdlife="n/a","n/a",IF(U$3&gt;(A30taxstdlife+$E866),((Input!$N$172+Input!$N$138)*$N$7)-SUM($N866:T866),((Input!$N$172+Input!$N$138)*$N$7)/A30taxstdlife))</f>
        <v>0</v>
      </c>
      <c r="V866" s="168">
        <f>IF(A30taxstdlife="n/a","n/a",IF(V$3&gt;(A30taxstdlife+$E866),((Input!$N$172+Input!$N$138)*$N$7)-SUM($N866:U866),((Input!$N$172+Input!$N$138)*$N$7)/A30taxstdlife))</f>
        <v>0</v>
      </c>
      <c r="W866" s="168">
        <f>IF(A30taxstdlife="n/a","n/a",IF(W$3&gt;(A30taxstdlife+$E866),((Input!$N$172+Input!$N$138)*$N$7)-SUM($N866:V866),((Input!$N$172+Input!$N$138)*$N$7)/A30taxstdlife))</f>
        <v>0</v>
      </c>
      <c r="X866" s="168">
        <f>IF(A30taxstdlife="n/a","n/a",IF(X$3&gt;(A30taxstdlife+$E866),((Input!$N$172+Input!$N$138)*$N$7)-SUM($N866:W866),((Input!$N$172+Input!$N$138)*$N$7)/A30taxstdlife))</f>
        <v>0</v>
      </c>
      <c r="Y866" s="168">
        <f>IF(A30taxstdlife="n/a","n/a",IF(Y$3&gt;(A30taxstdlife+$E866),((Input!$N$172+Input!$N$138)*$N$7)-SUM($N866:X866),((Input!$N$172+Input!$N$138)*$N$7)/A30taxstdlife))</f>
        <v>0</v>
      </c>
      <c r="Z866" s="168">
        <f>IF(A30taxstdlife="n/a","n/a",IF(Z$3&gt;(A30taxstdlife+$E866),((Input!$N$172+Input!$N$138)*$N$7)-SUM($N866:Y866),((Input!$N$172+Input!$N$138)*$N$7)/A30taxstdlife))</f>
        <v>0</v>
      </c>
      <c r="AA866" s="168">
        <f>IF(A30taxstdlife="n/a","n/a",IF(AA$3&gt;(A30taxstdlife+$E866),((Input!$N$172+Input!$N$138)*$N$7)-SUM($N866:Z866),((Input!$N$172+Input!$N$138)*$N$7)/A30taxstdlife))</f>
        <v>0</v>
      </c>
      <c r="AB866" s="168">
        <f>IF(A30taxstdlife="n/a","n/a",IF(AB$3&gt;(A30taxstdlife+$E866),((Input!$N$172+Input!$N$138)*$N$7)-SUM($N866:AA866),((Input!$N$172+Input!$N$138)*$N$7)/A30taxstdlife))</f>
        <v>0</v>
      </c>
      <c r="AC866" s="168">
        <f>IF(A30taxstdlife="n/a","n/a",IF(AC$3&gt;(A30taxstdlife+$E866),((Input!$N$172+Input!$N$138)*$N$7)-SUM($N866:AB866),((Input!$N$172+Input!$N$138)*$N$7)/A30taxstdlife))</f>
        <v>0</v>
      </c>
      <c r="AD866" s="168">
        <f>IF(A30taxstdlife="n/a","n/a",IF(AD$3&gt;(A30taxstdlife+$E866),((Input!$N$172+Input!$N$138)*$N$7)-SUM($N866:AC866),((Input!$N$172+Input!$N$138)*$N$7)/A30taxstdlife))</f>
        <v>0</v>
      </c>
      <c r="AE866" s="168">
        <f>IF(A30taxstdlife="n/a","n/a",IF(AE$3&gt;(A30taxstdlife+$E866),((Input!$N$172+Input!$N$138)*$N$7)-SUM($N866:AD866),((Input!$N$172+Input!$N$138)*$N$7)/A30taxstdlife))</f>
        <v>0</v>
      </c>
      <c r="AF866" s="168">
        <f>IF(A30taxstdlife="n/a","n/a",IF(AF$3&gt;(A30taxstdlife+$E866),((Input!$N$172+Input!$N$138)*$N$7)-SUM($N866:AE866),((Input!$N$172+Input!$N$138)*$N$7)/A30taxstdlife))</f>
        <v>0</v>
      </c>
      <c r="AG866" s="168">
        <f>IF(A30taxstdlife="n/a","n/a",IF(AG$3&gt;(A30taxstdlife+$E866),((Input!$N$172+Input!$N$138)*$N$7)-SUM($N866:AF866),((Input!$N$172+Input!$N$138)*$N$7)/A30taxstdlife))</f>
        <v>0</v>
      </c>
      <c r="AH866" s="168">
        <f>IF(A30taxstdlife="n/a","n/a",IF(AH$3&gt;(A30taxstdlife+$E866),((Input!$N$172+Input!$N$138)*$N$7)-SUM($N866:AG866),((Input!$N$172+Input!$N$138)*$N$7)/A30taxstdlife))</f>
        <v>0</v>
      </c>
      <c r="AI866" s="168">
        <f>IF(A30taxstdlife="n/a","n/a",IF(AI$3&gt;(A30taxstdlife+$E866),((Input!$N$172+Input!$N$138)*$N$7)-SUM($N866:AH866),((Input!$N$172+Input!$N$138)*$N$7)/A30taxstdlife))</f>
        <v>0</v>
      </c>
      <c r="AJ866" s="168">
        <f>IF(A30taxstdlife="n/a","n/a",IF(AJ$3&gt;(A30taxstdlife+$E866),((Input!$N$172+Input!$N$138)*$N$7)-SUM($N866:AI866),((Input!$N$172+Input!$N$138)*$N$7)/A30taxstdlife))</f>
        <v>0</v>
      </c>
      <c r="AK866" s="168">
        <f>IF(A30taxstdlife="n/a","n/a",IF(AK$3&gt;(A30taxstdlife+$E866),((Input!$N$172+Input!$N$138)*$N$7)-SUM($N866:AJ866),((Input!$N$172+Input!$N$138)*$N$7)/A30taxstdlife))</f>
        <v>0</v>
      </c>
      <c r="AL866" s="168">
        <f>IF(A30taxstdlife="n/a","n/a",IF(AL$3&gt;(A30taxstdlife+$E866),((Input!$N$172+Input!$N$138)*$N$7)-SUM($N866:AK866),((Input!$N$172+Input!$N$138)*$N$7)/A30taxstdlife))</f>
        <v>0</v>
      </c>
      <c r="AM866" s="168">
        <f>IF(A30taxstdlife="n/a","n/a",IF(AM$3&gt;(A30taxstdlife+$E866),((Input!$N$172+Input!$N$138)*$N$7)-SUM($N866:AL866),((Input!$N$172+Input!$N$138)*$N$7)/A30taxstdlife))</f>
        <v>0</v>
      </c>
      <c r="AN866" s="168">
        <f>IF(A30taxstdlife="n/a","n/a",IF(AN$3&gt;(A30taxstdlife+$E866),((Input!$N$172+Input!$N$138)*$N$7)-SUM($N866:AM866),((Input!$N$172+Input!$N$138)*$N$7)/A30taxstdlife))</f>
        <v>0</v>
      </c>
      <c r="AO866" s="168">
        <f>IF(A30taxstdlife="n/a","n/a",IF(AO$3&gt;(A30taxstdlife+$E866),((Input!$N$172+Input!$N$138)*$N$7)-SUM($N866:AN866),((Input!$N$172+Input!$N$138)*$N$7)/A30taxstdlife))</f>
        <v>0</v>
      </c>
      <c r="AP866" s="168">
        <f>IF(A30taxstdlife="n/a","n/a",IF(AP$3&gt;(A30taxstdlife+$E866),((Input!$N$172+Input!$N$138)*$N$7)-SUM($N866:AO866),((Input!$N$172+Input!$N$138)*$N$7)/A30taxstdlife))</f>
        <v>0</v>
      </c>
      <c r="AQ866" s="168">
        <f>IF(A30taxstdlife="n/a","n/a",IF(AQ$3&gt;(A30taxstdlife+$E866),((Input!$N$172+Input!$N$138)*$N$7)-SUM($N866:AP866),((Input!$N$172+Input!$N$138)*$N$7)/A30taxstdlife))</f>
        <v>0</v>
      </c>
      <c r="AR866" s="168">
        <f>IF(A30taxstdlife="n/a","n/a",IF(AR$3&gt;(A30taxstdlife+$E866),((Input!$N$172+Input!$N$138)*$N$7)-SUM($N866:AQ866),((Input!$N$172+Input!$N$138)*$N$7)/A30taxstdlife))</f>
        <v>0</v>
      </c>
      <c r="AS866" s="168">
        <f>IF(A30taxstdlife="n/a","n/a",IF(AS$3&gt;(A30taxstdlife+$E866),((Input!$N$172+Input!$N$138)*$N$7)-SUM($N866:AR866),((Input!$N$172+Input!$N$138)*$N$7)/A30taxstdlife))</f>
        <v>0</v>
      </c>
      <c r="AT866" s="168">
        <f>IF(A30taxstdlife="n/a","n/a",IF(AT$3&gt;(A30taxstdlife+$E866),((Input!$N$172+Input!$N$138)*$N$7)-SUM($N866:AS866),((Input!$N$172+Input!$N$138)*$N$7)/A30taxstdlife))</f>
        <v>0</v>
      </c>
      <c r="AU866" s="168">
        <f>IF(A30taxstdlife="n/a","n/a",IF(AU$3&gt;(A30taxstdlife+$E866),((Input!$N$172+Input!$N$138)*$N$7)-SUM($N866:AT866),((Input!$N$172+Input!$N$138)*$N$7)/A30taxstdlife))</f>
        <v>0</v>
      </c>
      <c r="AV866" s="168">
        <f>IF(A30taxstdlife="n/a","n/a",IF(AV$3&gt;(A30taxstdlife+$E866),((Input!$N$172+Input!$N$138)*$N$7)-SUM($N866:AU866),((Input!$N$172+Input!$N$138)*$N$7)/A30taxstdlife))</f>
        <v>0</v>
      </c>
      <c r="AW866" s="168">
        <f>IF(A30taxstdlife="n/a","n/a",IF(AW$3&gt;(A30taxstdlife+$E866),((Input!$N$172+Input!$N$138)*$N$7)-SUM($N866:AV866),((Input!$N$172+Input!$N$138)*$N$7)/A30taxstdlife))</f>
        <v>0</v>
      </c>
      <c r="AX866" s="168">
        <f>IF(A30taxstdlife="n/a","n/a",IF(AX$3&gt;(A30taxstdlife+$E866),((Input!$N$172+Input!$N$138)*$N$7)-SUM($N866:AW866),((Input!$N$172+Input!$N$138)*$N$7)/A30taxstdlife))</f>
        <v>0</v>
      </c>
      <c r="AY866" s="168">
        <f>IF(A30taxstdlife="n/a","n/a",IF(AY$3&gt;(A30taxstdlife+$E866),((Input!$N$172+Input!$N$138)*$N$7)-SUM($N866:AX866),((Input!$N$172+Input!$N$138)*$N$7)/A30taxstdlife))</f>
        <v>0</v>
      </c>
      <c r="AZ866" s="168">
        <f>IF(A30taxstdlife="n/a","n/a",IF(AZ$3&gt;(A30taxstdlife+$E866),((Input!$N$172+Input!$N$138)*$N$7)-SUM($N866:AY866),((Input!$N$172+Input!$N$138)*$N$7)/A30taxstdlife))</f>
        <v>0</v>
      </c>
      <c r="BA866" s="168">
        <f>IF(A30taxstdlife="n/a","n/a",IF(BA$3&gt;(A30taxstdlife+$E866),((Input!$N$172+Input!$N$138)*$N$7)-SUM($N866:AZ866),((Input!$N$172+Input!$N$138)*$N$7)/A30taxstdlife))</f>
        <v>0</v>
      </c>
      <c r="BB866" s="168">
        <f>IF(A30taxstdlife="n/a","n/a",IF(BB$3&gt;(A30taxstdlife+$E866),((Input!$N$172+Input!$N$138)*$N$7)-SUM($N866:BA866),((Input!$N$172+Input!$N$138)*$N$7)/A30taxstdlife))</f>
        <v>0</v>
      </c>
      <c r="BC866" s="168">
        <f>IF(A30taxstdlife="n/a","n/a",IF(BC$3&gt;(A30taxstdlife+$E866),((Input!$N$172+Input!$N$138)*$N$7)-SUM($N866:BB866),((Input!$N$172+Input!$N$138)*$N$7)/A30taxstdlife))</f>
        <v>0</v>
      </c>
      <c r="BD866" s="168">
        <f>IF(A30taxstdlife="n/a","n/a",IF(BD$3&gt;(A30taxstdlife+$E866),((Input!$N$172+Input!$N$138)*$N$7)-SUM($N866:BC866),((Input!$N$172+Input!$N$138)*$N$7)/A30taxstdlife))</f>
        <v>0</v>
      </c>
      <c r="BE866" s="168">
        <f>IF(A30taxstdlife="n/a","n/a",IF(BE$3&gt;(A30taxstdlife+$E866),((Input!$N$172+Input!$N$138)*$N$7)-SUM($N866:BD866),((Input!$N$172+Input!$N$138)*$N$7)/A30taxstdlife))</f>
        <v>0</v>
      </c>
      <c r="BF866" s="168">
        <f>IF(A30taxstdlife="n/a","n/a",IF(BF$3&gt;(A30taxstdlife+$E866),((Input!$N$172+Input!$N$138)*$N$7)-SUM($N866:BE866),((Input!$N$172+Input!$N$138)*$N$7)/A30taxstdlife))</f>
        <v>0</v>
      </c>
      <c r="BG866" s="168">
        <f>IF(A30taxstdlife="n/a","n/a",IF(BG$3&gt;(A30taxstdlife+$E866),((Input!$N$172+Input!$N$138)*$N$7)-SUM($N866:BF866),((Input!$N$172+Input!$N$138)*$N$7)/A30taxstdlife))</f>
        <v>0</v>
      </c>
      <c r="BH866" s="168">
        <f>IF(A30taxstdlife="n/a","n/a",IF(BH$3&gt;(A30taxstdlife+$E866),((Input!$N$172+Input!$N$138)*$N$7)-SUM($N866:BG866),((Input!$N$172+Input!$N$138)*$N$7)/A30taxstdlife))</f>
        <v>0</v>
      </c>
      <c r="BI866" s="168">
        <f>IF(A30taxstdlife="n/a","n/a",IF(BI$3&gt;(A30taxstdlife+$E866),((Input!$N$172+Input!$N$138)*$N$7)-SUM($N866:BH866),((Input!$N$172+Input!$N$138)*$N$7)/A30taxstdlife))</f>
        <v>0</v>
      </c>
      <c r="BJ866" s="20"/>
      <c r="BK866" s="20"/>
      <c r="BL866"/>
      <c r="BM866"/>
      <c r="BN866"/>
      <c r="BO866"/>
      <c r="BP866"/>
      <c r="BQ866"/>
      <c r="BR866"/>
      <c r="BS866"/>
      <c r="BT866"/>
      <c r="BU866"/>
      <c r="BV866"/>
      <c r="BW866"/>
      <c r="BX866"/>
      <c r="BY866"/>
      <c r="BZ866"/>
      <c r="CA866"/>
      <c r="CB866"/>
      <c r="CC866"/>
      <c r="CD866"/>
      <c r="CE866"/>
      <c r="CF866"/>
      <c r="CG866"/>
      <c r="CH866"/>
      <c r="CI866"/>
      <c r="CJ866"/>
      <c r="CK866"/>
      <c r="CL866"/>
      <c r="CM866"/>
      <c r="CN866"/>
      <c r="CO866"/>
      <c r="CP866"/>
      <c r="CQ866"/>
      <c r="CR866"/>
      <c r="CS866"/>
      <c r="CT866"/>
      <c r="CU866"/>
      <c r="CV866"/>
      <c r="CW866"/>
      <c r="CX866"/>
      <c r="CY866"/>
      <c r="CZ866"/>
      <c r="DA866"/>
      <c r="DB866"/>
      <c r="DC866"/>
      <c r="DD866"/>
      <c r="DE866"/>
      <c r="DF866"/>
      <c r="DG866"/>
      <c r="DH866"/>
      <c r="DI866"/>
      <c r="DJ866"/>
      <c r="DK866"/>
      <c r="DL866"/>
      <c r="DM866"/>
      <c r="DN866"/>
      <c r="DO866"/>
      <c r="DP866"/>
      <c r="DQ866"/>
      <c r="DR866"/>
      <c r="DS866"/>
      <c r="DT866"/>
      <c r="DU866"/>
      <c r="DV866"/>
      <c r="DW866"/>
      <c r="DX866"/>
      <c r="DY866"/>
      <c r="DZ866"/>
      <c r="EA866"/>
      <c r="EB866"/>
      <c r="EC866"/>
      <c r="ED866"/>
      <c r="EE866"/>
      <c r="EF866"/>
      <c r="EG866"/>
      <c r="EH866"/>
      <c r="EI866"/>
      <c r="EJ866"/>
      <c r="EK866"/>
      <c r="EL866"/>
      <c r="EM866"/>
      <c r="EN866"/>
      <c r="EO866"/>
      <c r="EP866"/>
      <c r="EQ866"/>
      <c r="ER866"/>
      <c r="ES866"/>
      <c r="ET866"/>
      <c r="EU866"/>
      <c r="EV866"/>
      <c r="EW866"/>
      <c r="EX866"/>
      <c r="EY866"/>
      <c r="EZ866"/>
      <c r="FA866"/>
      <c r="FB866"/>
      <c r="FC866"/>
      <c r="FD866"/>
      <c r="FE866"/>
      <c r="FF866"/>
      <c r="FG866"/>
      <c r="FH866"/>
      <c r="FI866"/>
      <c r="FJ866"/>
      <c r="FK866"/>
      <c r="FL866"/>
      <c r="FM866"/>
      <c r="FN866"/>
      <c r="FO866"/>
      <c r="FP866"/>
      <c r="FQ866"/>
      <c r="FR866"/>
      <c r="FS866"/>
      <c r="FT866"/>
      <c r="FU866"/>
      <c r="FV866"/>
      <c r="FW866"/>
      <c r="FX866"/>
      <c r="FY866"/>
      <c r="FZ866"/>
      <c r="GA866"/>
      <c r="GB866"/>
      <c r="GC866"/>
      <c r="GD866"/>
      <c r="GE866"/>
      <c r="GF866"/>
      <c r="GG866"/>
      <c r="GH866"/>
      <c r="GI866"/>
      <c r="GJ866"/>
      <c r="GK866"/>
      <c r="GL866"/>
      <c r="GM866"/>
      <c r="GN866"/>
      <c r="GO866"/>
      <c r="GP866"/>
      <c r="GQ866"/>
      <c r="GR866"/>
      <c r="GS866"/>
      <c r="GT866"/>
      <c r="GU866"/>
      <c r="GV866"/>
      <c r="GW866"/>
      <c r="GX866"/>
      <c r="GY866"/>
      <c r="GZ866"/>
      <c r="HA866"/>
      <c r="HB866"/>
      <c r="HC866"/>
      <c r="HD866"/>
      <c r="HE866"/>
      <c r="HF866"/>
      <c r="HG866"/>
      <c r="HH866"/>
      <c r="HI866"/>
      <c r="HJ866"/>
      <c r="HK866"/>
      <c r="HL866"/>
      <c r="HM866"/>
      <c r="HN866"/>
      <c r="HO866"/>
      <c r="HP866"/>
      <c r="HQ866"/>
      <c r="HR866"/>
      <c r="HS866"/>
      <c r="HT866"/>
      <c r="HU866"/>
      <c r="HV866"/>
      <c r="HW866"/>
      <c r="HX866"/>
      <c r="HY866"/>
      <c r="HZ866"/>
      <c r="IA866"/>
      <c r="IB866"/>
      <c r="IC866"/>
      <c r="ID866"/>
      <c r="IE866"/>
      <c r="IF866"/>
      <c r="IG866"/>
      <c r="IH866"/>
      <c r="II866"/>
      <c r="IJ866"/>
      <c r="IK866"/>
      <c r="IL866"/>
      <c r="IM866"/>
      <c r="IN866"/>
      <c r="IO866"/>
      <c r="IP866"/>
      <c r="IQ866"/>
      <c r="IR866"/>
      <c r="IS866"/>
      <c r="IT866"/>
      <c r="IU866"/>
      <c r="IV866"/>
    </row>
    <row r="867" spans="1:256" s="5" customFormat="1" hidden="1" outlineLevel="2">
      <c r="A867" s="20"/>
      <c r="B867" s="20"/>
      <c r="C867" s="38"/>
      <c r="D867" s="641"/>
      <c r="E867" s="287">
        <v>9</v>
      </c>
      <c r="F867" s="40"/>
      <c r="G867" s="313"/>
      <c r="H867" s="315"/>
      <c r="I867" s="315"/>
      <c r="J867" s="315"/>
      <c r="K867" s="315"/>
      <c r="L867" s="315"/>
      <c r="M867" s="315"/>
      <c r="N867" s="315"/>
      <c r="O867" s="314"/>
      <c r="P867" s="168">
        <f>IF(A30taxstdlife="n/a","n/a",IF(P$3&gt;(A30taxstdlife+$E867),((Input!$O$172+Input!$O$138)*$O$7)-SUM($O867:O867),((Input!$O$172+Input!$O$138)*$O$7)/A30taxstdlife))</f>
        <v>0</v>
      </c>
      <c r="Q867" s="168">
        <f>IF(A30taxstdlife="n/a","n/a",IF(Q$3&gt;(A30taxstdlife+$E867),((Input!$O$172+Input!$O$138)*$O$7)-SUM($O867:P867),((Input!$O$172+Input!$O$138)*$O$7)/A30taxstdlife))</f>
        <v>0</v>
      </c>
      <c r="R867" s="168">
        <f>IF(A30taxstdlife="n/a","n/a",IF(R$3&gt;(A30taxstdlife+$E867),((Input!$O$172+Input!$O$138)*$O$7)-SUM($O867:Q867),((Input!$O$172+Input!$O$138)*$O$7)/A30taxstdlife))</f>
        <v>0</v>
      </c>
      <c r="S867" s="168">
        <f>IF(A30taxstdlife="n/a","n/a",IF(S$3&gt;(A30taxstdlife+$E867),((Input!$O$172+Input!$O$138)*$O$7)-SUM($O867:R867),((Input!$O$172+Input!$O$138)*$O$7)/A30taxstdlife))</f>
        <v>0</v>
      </c>
      <c r="T867" s="168">
        <f>IF(A30taxstdlife="n/a","n/a",IF(T$3&gt;(A30taxstdlife+$E867),((Input!$O$172+Input!$O$138)*$O$7)-SUM($O867:S867),((Input!$O$172+Input!$O$138)*$O$7)/A30taxstdlife))</f>
        <v>0</v>
      </c>
      <c r="U867" s="168">
        <f>IF(A30taxstdlife="n/a","n/a",IF(U$3&gt;(A30taxstdlife+$E867),((Input!$O$172+Input!$O$138)*$O$7)-SUM($O867:T867),((Input!$O$172+Input!$O$138)*$O$7)/A30taxstdlife))</f>
        <v>0</v>
      </c>
      <c r="V867" s="168">
        <f>IF(A30taxstdlife="n/a","n/a",IF(V$3&gt;(A30taxstdlife+$E867),((Input!$O$172+Input!$O$138)*$O$7)-SUM($O867:U867),((Input!$O$172+Input!$O$138)*$O$7)/A30taxstdlife))</f>
        <v>0</v>
      </c>
      <c r="W867" s="168">
        <f>IF(A30taxstdlife="n/a","n/a",IF(W$3&gt;(A30taxstdlife+$E867),((Input!$O$172+Input!$O$138)*$O$7)-SUM($O867:V867),((Input!$O$172+Input!$O$138)*$O$7)/A30taxstdlife))</f>
        <v>0</v>
      </c>
      <c r="X867" s="168">
        <f>IF(A30taxstdlife="n/a","n/a",IF(X$3&gt;(A30taxstdlife+$E867),((Input!$O$172+Input!$O$138)*$O$7)-SUM($O867:W867),((Input!$O$172+Input!$O$138)*$O$7)/A30taxstdlife))</f>
        <v>0</v>
      </c>
      <c r="Y867" s="168">
        <f>IF(A30taxstdlife="n/a","n/a",IF(Y$3&gt;(A30taxstdlife+$E867),((Input!$O$172+Input!$O$138)*$O$7)-SUM($O867:X867),((Input!$O$172+Input!$O$138)*$O$7)/A30taxstdlife))</f>
        <v>0</v>
      </c>
      <c r="Z867" s="168">
        <f>IF(A30taxstdlife="n/a","n/a",IF(Z$3&gt;(A30taxstdlife+$E867),((Input!$O$172+Input!$O$138)*$O$7)-SUM($O867:Y867),((Input!$O$172+Input!$O$138)*$O$7)/A30taxstdlife))</f>
        <v>0</v>
      </c>
      <c r="AA867" s="168">
        <f>IF(A30taxstdlife="n/a","n/a",IF(AA$3&gt;(A30taxstdlife+$E867),((Input!$O$172+Input!$O$138)*$O$7)-SUM($O867:Z867),((Input!$O$172+Input!$O$138)*$O$7)/A30taxstdlife))</f>
        <v>0</v>
      </c>
      <c r="AB867" s="168">
        <f>IF(A30taxstdlife="n/a","n/a",IF(AB$3&gt;(A30taxstdlife+$E867),((Input!$O$172+Input!$O$138)*$O$7)-SUM($O867:AA867),((Input!$O$172+Input!$O$138)*$O$7)/A30taxstdlife))</f>
        <v>0</v>
      </c>
      <c r="AC867" s="168">
        <f>IF(A30taxstdlife="n/a","n/a",IF(AC$3&gt;(A30taxstdlife+$E867),((Input!$O$172+Input!$O$138)*$O$7)-SUM($O867:AB867),((Input!$O$172+Input!$O$138)*$O$7)/A30taxstdlife))</f>
        <v>0</v>
      </c>
      <c r="AD867" s="168">
        <f>IF(A30taxstdlife="n/a","n/a",IF(AD$3&gt;(A30taxstdlife+$E867),((Input!$O$172+Input!$O$138)*$O$7)-SUM($O867:AC867),((Input!$O$172+Input!$O$138)*$O$7)/A30taxstdlife))</f>
        <v>0</v>
      </c>
      <c r="AE867" s="168">
        <f>IF(A30taxstdlife="n/a","n/a",IF(AE$3&gt;(A30taxstdlife+$E867),((Input!$O$172+Input!$O$138)*$O$7)-SUM($O867:AD867),((Input!$O$172+Input!$O$138)*$O$7)/A30taxstdlife))</f>
        <v>0</v>
      </c>
      <c r="AF867" s="168">
        <f>IF(A30taxstdlife="n/a","n/a",IF(AF$3&gt;(A30taxstdlife+$E867),((Input!$O$172+Input!$O$138)*$O$7)-SUM($O867:AE867),((Input!$O$172+Input!$O$138)*$O$7)/A30taxstdlife))</f>
        <v>0</v>
      </c>
      <c r="AG867" s="168">
        <f>IF(A30taxstdlife="n/a","n/a",IF(AG$3&gt;(A30taxstdlife+$E867),((Input!$O$172+Input!$O$138)*$O$7)-SUM($O867:AF867),((Input!$O$172+Input!$O$138)*$O$7)/A30taxstdlife))</f>
        <v>0</v>
      </c>
      <c r="AH867" s="168">
        <f>IF(A30taxstdlife="n/a","n/a",IF(AH$3&gt;(A30taxstdlife+$E867),((Input!$O$172+Input!$O$138)*$O$7)-SUM($O867:AG867),((Input!$O$172+Input!$O$138)*$O$7)/A30taxstdlife))</f>
        <v>0</v>
      </c>
      <c r="AI867" s="168">
        <f>IF(A30taxstdlife="n/a","n/a",IF(AI$3&gt;(A30taxstdlife+$E867),((Input!$O$172+Input!$O$138)*$O$7)-SUM($O867:AH867),((Input!$O$172+Input!$O$138)*$O$7)/A30taxstdlife))</f>
        <v>0</v>
      </c>
      <c r="AJ867" s="168">
        <f>IF(A30taxstdlife="n/a","n/a",IF(AJ$3&gt;(A30taxstdlife+$E867),((Input!$O$172+Input!$O$138)*$O$7)-SUM($O867:AI867),((Input!$O$172+Input!$O$138)*$O$7)/A30taxstdlife))</f>
        <v>0</v>
      </c>
      <c r="AK867" s="168">
        <f>IF(A30taxstdlife="n/a","n/a",IF(AK$3&gt;(A30taxstdlife+$E867),((Input!$O$172+Input!$O$138)*$O$7)-SUM($O867:AJ867),((Input!$O$172+Input!$O$138)*$O$7)/A30taxstdlife))</f>
        <v>0</v>
      </c>
      <c r="AL867" s="168">
        <f>IF(A30taxstdlife="n/a","n/a",IF(AL$3&gt;(A30taxstdlife+$E867),((Input!$O$172+Input!$O$138)*$O$7)-SUM($O867:AK867),((Input!$O$172+Input!$O$138)*$O$7)/A30taxstdlife))</f>
        <v>0</v>
      </c>
      <c r="AM867" s="168">
        <f>IF(A30taxstdlife="n/a","n/a",IF(AM$3&gt;(A30taxstdlife+$E867),((Input!$O$172+Input!$O$138)*$O$7)-SUM($O867:AL867),((Input!$O$172+Input!$O$138)*$O$7)/A30taxstdlife))</f>
        <v>0</v>
      </c>
      <c r="AN867" s="168">
        <f>IF(A30taxstdlife="n/a","n/a",IF(AN$3&gt;(A30taxstdlife+$E867),((Input!$O$172+Input!$O$138)*$O$7)-SUM($O867:AM867),((Input!$O$172+Input!$O$138)*$O$7)/A30taxstdlife))</f>
        <v>0</v>
      </c>
      <c r="AO867" s="168">
        <f>IF(A30taxstdlife="n/a","n/a",IF(AO$3&gt;(A30taxstdlife+$E867),((Input!$O$172+Input!$O$138)*$O$7)-SUM($O867:AN867),((Input!$O$172+Input!$O$138)*$O$7)/A30taxstdlife))</f>
        <v>0</v>
      </c>
      <c r="AP867" s="168">
        <f>IF(A30taxstdlife="n/a","n/a",IF(AP$3&gt;(A30taxstdlife+$E867),((Input!$O$172+Input!$O$138)*$O$7)-SUM($O867:AO867),((Input!$O$172+Input!$O$138)*$O$7)/A30taxstdlife))</f>
        <v>0</v>
      </c>
      <c r="AQ867" s="168">
        <f>IF(A30taxstdlife="n/a","n/a",IF(AQ$3&gt;(A30taxstdlife+$E867),((Input!$O$172+Input!$O$138)*$O$7)-SUM($O867:AP867),((Input!$O$172+Input!$O$138)*$O$7)/A30taxstdlife))</f>
        <v>0</v>
      </c>
      <c r="AR867" s="168">
        <f>IF(A30taxstdlife="n/a","n/a",IF(AR$3&gt;(A30taxstdlife+$E867),((Input!$O$172+Input!$O$138)*$O$7)-SUM($O867:AQ867),((Input!$O$172+Input!$O$138)*$O$7)/A30taxstdlife))</f>
        <v>0</v>
      </c>
      <c r="AS867" s="168">
        <f>IF(A30taxstdlife="n/a","n/a",IF(AS$3&gt;(A30taxstdlife+$E867),((Input!$O$172+Input!$O$138)*$O$7)-SUM($O867:AR867),((Input!$O$172+Input!$O$138)*$O$7)/A30taxstdlife))</f>
        <v>0</v>
      </c>
      <c r="AT867" s="168">
        <f>IF(A30taxstdlife="n/a","n/a",IF(AT$3&gt;(A30taxstdlife+$E867),((Input!$O$172+Input!$O$138)*$O$7)-SUM($O867:AS867),((Input!$O$172+Input!$O$138)*$O$7)/A30taxstdlife))</f>
        <v>0</v>
      </c>
      <c r="AU867" s="168">
        <f>IF(A30taxstdlife="n/a","n/a",IF(AU$3&gt;(A30taxstdlife+$E867),((Input!$O$172+Input!$O$138)*$O$7)-SUM($O867:AT867),((Input!$O$172+Input!$O$138)*$O$7)/A30taxstdlife))</f>
        <v>0</v>
      </c>
      <c r="AV867" s="168">
        <f>IF(A30taxstdlife="n/a","n/a",IF(AV$3&gt;(A30taxstdlife+$E867),((Input!$O$172+Input!$O$138)*$O$7)-SUM($O867:AU867),((Input!$O$172+Input!$O$138)*$O$7)/A30taxstdlife))</f>
        <v>0</v>
      </c>
      <c r="AW867" s="168">
        <f>IF(A30taxstdlife="n/a","n/a",IF(AW$3&gt;(A30taxstdlife+$E867),((Input!$O$172+Input!$O$138)*$O$7)-SUM($O867:AV867),((Input!$O$172+Input!$O$138)*$O$7)/A30taxstdlife))</f>
        <v>0</v>
      </c>
      <c r="AX867" s="168">
        <f>IF(A30taxstdlife="n/a","n/a",IF(AX$3&gt;(A30taxstdlife+$E867),((Input!$O$172+Input!$O$138)*$O$7)-SUM($O867:AW867),((Input!$O$172+Input!$O$138)*$O$7)/A30taxstdlife))</f>
        <v>0</v>
      </c>
      <c r="AY867" s="168">
        <f>IF(A30taxstdlife="n/a","n/a",IF(AY$3&gt;(A30taxstdlife+$E867),((Input!$O$172+Input!$O$138)*$O$7)-SUM($O867:AX867),((Input!$O$172+Input!$O$138)*$O$7)/A30taxstdlife))</f>
        <v>0</v>
      </c>
      <c r="AZ867" s="168">
        <f>IF(A30taxstdlife="n/a","n/a",IF(AZ$3&gt;(A30taxstdlife+$E867),((Input!$O$172+Input!$O$138)*$O$7)-SUM($O867:AY867),((Input!$O$172+Input!$O$138)*$O$7)/A30taxstdlife))</f>
        <v>0</v>
      </c>
      <c r="BA867" s="168">
        <f>IF(A30taxstdlife="n/a","n/a",IF(BA$3&gt;(A30taxstdlife+$E867),((Input!$O$172+Input!$O$138)*$O$7)-SUM($O867:AZ867),((Input!$O$172+Input!$O$138)*$O$7)/A30taxstdlife))</f>
        <v>0</v>
      </c>
      <c r="BB867" s="168">
        <f>IF(A30taxstdlife="n/a","n/a",IF(BB$3&gt;(A30taxstdlife+$E867),((Input!$O$172+Input!$O$138)*$O$7)-SUM($O867:BA867),((Input!$O$172+Input!$O$138)*$O$7)/A30taxstdlife))</f>
        <v>0</v>
      </c>
      <c r="BC867" s="168">
        <f>IF(A30taxstdlife="n/a","n/a",IF(BC$3&gt;(A30taxstdlife+$E867),((Input!$O$172+Input!$O$138)*$O$7)-SUM($O867:BB867),((Input!$O$172+Input!$O$138)*$O$7)/A30taxstdlife))</f>
        <v>0</v>
      </c>
      <c r="BD867" s="168">
        <f>IF(A30taxstdlife="n/a","n/a",IF(BD$3&gt;(A30taxstdlife+$E867),((Input!$O$172+Input!$O$138)*$O$7)-SUM($O867:BC867),((Input!$O$172+Input!$O$138)*$O$7)/A30taxstdlife))</f>
        <v>0</v>
      </c>
      <c r="BE867" s="168">
        <f>IF(A30taxstdlife="n/a","n/a",IF(BE$3&gt;(A30taxstdlife+$E867),((Input!$O$172+Input!$O$138)*$O$7)-SUM($O867:BD867),((Input!$O$172+Input!$O$138)*$O$7)/A30taxstdlife))</f>
        <v>0</v>
      </c>
      <c r="BF867" s="168">
        <f>IF(A30taxstdlife="n/a","n/a",IF(BF$3&gt;(A30taxstdlife+$E867),((Input!$O$172+Input!$O$138)*$O$7)-SUM($O867:BE867),((Input!$O$172+Input!$O$138)*$O$7)/A30taxstdlife))</f>
        <v>0</v>
      </c>
      <c r="BG867" s="168">
        <f>IF(A30taxstdlife="n/a","n/a",IF(BG$3&gt;(A30taxstdlife+$E867),((Input!$O$172+Input!$O$138)*$O$7)-SUM($O867:BF867),((Input!$O$172+Input!$O$138)*$O$7)/A30taxstdlife))</f>
        <v>0</v>
      </c>
      <c r="BH867" s="168">
        <f>IF(A30taxstdlife="n/a","n/a",IF(BH$3&gt;(A30taxstdlife+$E867),((Input!$O$172+Input!$O$138)*$O$7)-SUM($O867:BG867),((Input!$O$172+Input!$O$138)*$O$7)/A30taxstdlife))</f>
        <v>0</v>
      </c>
      <c r="BI867" s="168">
        <f>IF(A30taxstdlife="n/a","n/a",IF(BI$3&gt;(A30taxstdlife+$E867),((Input!$O$172+Input!$O$138)*$O$7)-SUM($O867:BH867),((Input!$O$172+Input!$O$138)*$O$7)/A30taxstdlife))</f>
        <v>0</v>
      </c>
      <c r="BJ867" s="20"/>
      <c r="BK867" s="20"/>
      <c r="BL867"/>
      <c r="BM867"/>
      <c r="BN867"/>
      <c r="BO867"/>
      <c r="BP867"/>
      <c r="BQ867"/>
      <c r="BR867"/>
      <c r="BS867"/>
      <c r="BT867"/>
      <c r="BU867"/>
      <c r="BV867"/>
      <c r="BW867"/>
      <c r="BX867"/>
      <c r="BY867"/>
      <c r="BZ867"/>
      <c r="CA867"/>
      <c r="CB867"/>
      <c r="CC867"/>
      <c r="CD867"/>
      <c r="CE867"/>
      <c r="CF867"/>
      <c r="CG867"/>
      <c r="CH867"/>
      <c r="CI867"/>
      <c r="CJ867"/>
      <c r="CK867"/>
      <c r="CL867"/>
      <c r="CM867"/>
      <c r="CN867"/>
      <c r="CO867"/>
      <c r="CP867"/>
      <c r="CQ867"/>
      <c r="CR867"/>
      <c r="CS867"/>
      <c r="CT867"/>
      <c r="CU867"/>
      <c r="CV867"/>
      <c r="CW867"/>
      <c r="CX867"/>
      <c r="CY867"/>
      <c r="CZ867"/>
      <c r="DA867"/>
      <c r="DB867"/>
      <c r="DC867"/>
      <c r="DD867"/>
      <c r="DE867"/>
      <c r="DF867"/>
      <c r="DG867"/>
      <c r="DH867"/>
      <c r="DI867"/>
      <c r="DJ867"/>
      <c r="DK867"/>
      <c r="DL867"/>
      <c r="DM867"/>
      <c r="DN867"/>
      <c r="DO867"/>
      <c r="DP867"/>
      <c r="DQ867"/>
      <c r="DR867"/>
      <c r="DS867"/>
      <c r="DT867"/>
      <c r="DU867"/>
      <c r="DV867"/>
      <c r="DW867"/>
      <c r="DX867"/>
      <c r="DY867"/>
      <c r="DZ867"/>
      <c r="EA867"/>
      <c r="EB867"/>
      <c r="EC867"/>
      <c r="ED867"/>
      <c r="EE867"/>
      <c r="EF867"/>
      <c r="EG867"/>
      <c r="EH867"/>
      <c r="EI867"/>
      <c r="EJ867"/>
      <c r="EK867"/>
      <c r="EL867"/>
      <c r="EM867"/>
      <c r="EN867"/>
      <c r="EO867"/>
      <c r="EP867"/>
      <c r="EQ867"/>
      <c r="ER867"/>
      <c r="ES867"/>
      <c r="ET867"/>
      <c r="EU867"/>
      <c r="EV867"/>
      <c r="EW867"/>
      <c r="EX867"/>
      <c r="EY867"/>
      <c r="EZ867"/>
      <c r="FA867"/>
      <c r="FB867"/>
      <c r="FC867"/>
      <c r="FD867"/>
      <c r="FE867"/>
      <c r="FF867"/>
      <c r="FG867"/>
      <c r="FH867"/>
      <c r="FI867"/>
      <c r="FJ867"/>
      <c r="FK867"/>
      <c r="FL867"/>
      <c r="FM867"/>
      <c r="FN867"/>
      <c r="FO867"/>
      <c r="FP867"/>
      <c r="FQ867"/>
      <c r="FR867"/>
      <c r="FS867"/>
      <c r="FT867"/>
      <c r="FU867"/>
      <c r="FV867"/>
      <c r="FW867"/>
      <c r="FX867"/>
      <c r="FY867"/>
      <c r="FZ867"/>
      <c r="GA867"/>
      <c r="GB867"/>
      <c r="GC867"/>
      <c r="GD867"/>
      <c r="GE867"/>
      <c r="GF867"/>
      <c r="GG867"/>
      <c r="GH867"/>
      <c r="GI867"/>
      <c r="GJ867"/>
      <c r="GK867"/>
      <c r="GL867"/>
      <c r="GM867"/>
      <c r="GN867"/>
      <c r="GO867"/>
      <c r="GP867"/>
      <c r="GQ867"/>
      <c r="GR867"/>
      <c r="GS867"/>
      <c r="GT867"/>
      <c r="GU867"/>
      <c r="GV867"/>
      <c r="GW867"/>
      <c r="GX867"/>
      <c r="GY867"/>
      <c r="GZ867"/>
      <c r="HA867"/>
      <c r="HB867"/>
      <c r="HC867"/>
      <c r="HD867"/>
      <c r="HE867"/>
      <c r="HF867"/>
      <c r="HG867"/>
      <c r="HH867"/>
      <c r="HI867"/>
      <c r="HJ867"/>
      <c r="HK867"/>
      <c r="HL867"/>
      <c r="HM867"/>
      <c r="HN867"/>
      <c r="HO867"/>
      <c r="HP867"/>
      <c r="HQ867"/>
      <c r="HR867"/>
      <c r="HS867"/>
      <c r="HT867"/>
      <c r="HU867"/>
      <c r="HV867"/>
      <c r="HW867"/>
      <c r="HX867"/>
      <c r="HY867"/>
      <c r="HZ867"/>
      <c r="IA867"/>
      <c r="IB867"/>
      <c r="IC867"/>
      <c r="ID867"/>
      <c r="IE867"/>
      <c r="IF867"/>
      <c r="IG867"/>
      <c r="IH867"/>
      <c r="II867"/>
      <c r="IJ867"/>
      <c r="IK867"/>
      <c r="IL867"/>
      <c r="IM867"/>
      <c r="IN867"/>
      <c r="IO867"/>
      <c r="IP867"/>
      <c r="IQ867"/>
      <c r="IR867"/>
      <c r="IS867"/>
      <c r="IT867"/>
      <c r="IU867"/>
      <c r="IV867"/>
    </row>
    <row r="868" spans="1:256" s="5" customFormat="1" hidden="1" outlineLevel="2">
      <c r="A868" s="20"/>
      <c r="B868" s="20"/>
      <c r="C868" s="38"/>
      <c r="D868" s="641"/>
      <c r="E868" s="288">
        <v>10</v>
      </c>
      <c r="F868" s="40"/>
      <c r="G868" s="313"/>
      <c r="H868" s="315"/>
      <c r="I868" s="315"/>
      <c r="J868" s="315"/>
      <c r="K868" s="315"/>
      <c r="L868" s="315"/>
      <c r="M868" s="315"/>
      <c r="N868" s="315"/>
      <c r="O868" s="315"/>
      <c r="P868" s="314"/>
      <c r="Q868" s="168">
        <f>IF(A30taxstdlife="n/a","n/a",IF(Q$3&gt;(A30taxstdlife+$E868),((Input!$P$172+Input!$P$138)*$P$7)-SUM($P868:P868),((Input!$P$172+Input!$P$138)*$P$7)/A30taxstdlife))</f>
        <v>0</v>
      </c>
      <c r="R868" s="168">
        <f>IF(A30taxstdlife="n/a","n/a",IF(R$3&gt;(A30taxstdlife+$E868),((Input!$P$172+Input!$P$138)*$P$7)-SUM($P868:Q868),((Input!$P$172+Input!$P$138)*$P$7)/A30taxstdlife))</f>
        <v>0</v>
      </c>
      <c r="S868" s="168">
        <f>IF(A30taxstdlife="n/a","n/a",IF(S$3&gt;(A30taxstdlife+$E868),((Input!$P$172+Input!$P$138)*$P$7)-SUM($P868:R868),((Input!$P$172+Input!$P$138)*$P$7)/A30taxstdlife))</f>
        <v>0</v>
      </c>
      <c r="T868" s="168">
        <f>IF(A30taxstdlife="n/a","n/a",IF(T$3&gt;(A30taxstdlife+$E868),((Input!$P$172+Input!$P$138)*$P$7)-SUM($P868:S868),((Input!$P$172+Input!$P$138)*$P$7)/A30taxstdlife))</f>
        <v>0</v>
      </c>
      <c r="U868" s="168">
        <f>IF(A30taxstdlife="n/a","n/a",IF(U$3&gt;(A30taxstdlife+$E868),((Input!$P$172+Input!$P$138)*$P$7)-SUM($P868:T868),((Input!$P$172+Input!$P$138)*$P$7)/A30taxstdlife))</f>
        <v>0</v>
      </c>
      <c r="V868" s="168">
        <f>IF(A30taxstdlife="n/a","n/a",IF(V$3&gt;(A30taxstdlife+$E868),((Input!$P$172+Input!$P$138)*$P$7)-SUM($P868:U868),((Input!$P$172+Input!$P$138)*$P$7)/A30taxstdlife))</f>
        <v>0</v>
      </c>
      <c r="W868" s="168">
        <f>IF(A30taxstdlife="n/a","n/a",IF(W$3&gt;(A30taxstdlife+$E868),((Input!$P$172+Input!$P$138)*$P$7)-SUM($P868:V868),((Input!$P$172+Input!$P$138)*$P$7)/A30taxstdlife))</f>
        <v>0</v>
      </c>
      <c r="X868" s="168">
        <f>IF(A30taxstdlife="n/a","n/a",IF(X$3&gt;(A30taxstdlife+$E868),((Input!$P$172+Input!$P$138)*$P$7)-SUM($P868:W868),((Input!$P$172+Input!$P$138)*$P$7)/A30taxstdlife))</f>
        <v>0</v>
      </c>
      <c r="Y868" s="168">
        <f>IF(A30taxstdlife="n/a","n/a",IF(Y$3&gt;(A30taxstdlife+$E868),((Input!$P$172+Input!$P$138)*$P$7)-SUM($P868:X868),((Input!$P$172+Input!$P$138)*$P$7)/A30taxstdlife))</f>
        <v>0</v>
      </c>
      <c r="Z868" s="168">
        <f>IF(A30taxstdlife="n/a","n/a",IF(Z$3&gt;(A30taxstdlife+$E868),((Input!$P$172+Input!$P$138)*$P$7)-SUM($P868:Y868),((Input!$P$172+Input!$P$138)*$P$7)/A30taxstdlife))</f>
        <v>0</v>
      </c>
      <c r="AA868" s="168">
        <f>IF(A30taxstdlife="n/a","n/a",IF(AA$3&gt;(A30taxstdlife+$E868),((Input!$P$172+Input!$P$138)*$P$7)-SUM($P868:Z868),((Input!$P$172+Input!$P$138)*$P$7)/A30taxstdlife))</f>
        <v>0</v>
      </c>
      <c r="AB868" s="168">
        <f>IF(A30taxstdlife="n/a","n/a",IF(AB$3&gt;(A30taxstdlife+$E868),((Input!$P$172+Input!$P$138)*$P$7)-SUM($P868:AA868),((Input!$P$172+Input!$P$138)*$P$7)/A30taxstdlife))</f>
        <v>0</v>
      </c>
      <c r="AC868" s="168">
        <f>IF(A30taxstdlife="n/a","n/a",IF(AC$3&gt;(A30taxstdlife+$E868),((Input!$P$172+Input!$P$138)*$P$7)-SUM($P868:AB868),((Input!$P$172+Input!$P$138)*$P$7)/A30taxstdlife))</f>
        <v>0</v>
      </c>
      <c r="AD868" s="168">
        <f>IF(A30taxstdlife="n/a","n/a",IF(AD$3&gt;(A30taxstdlife+$E868),((Input!$P$172+Input!$P$138)*$P$7)-SUM($P868:AC868),((Input!$P$172+Input!$P$138)*$P$7)/A30taxstdlife))</f>
        <v>0</v>
      </c>
      <c r="AE868" s="168">
        <f>IF(A30taxstdlife="n/a","n/a",IF(AE$3&gt;(A30taxstdlife+$E868),((Input!$P$172+Input!$P$138)*$P$7)-SUM($P868:AD868),((Input!$P$172+Input!$P$138)*$P$7)/A30taxstdlife))</f>
        <v>0</v>
      </c>
      <c r="AF868" s="168">
        <f>IF(A30taxstdlife="n/a","n/a",IF(AF$3&gt;(A30taxstdlife+$E868),((Input!$P$172+Input!$P$138)*$P$7)-SUM($P868:AE868),((Input!$P$172+Input!$P$138)*$P$7)/A30taxstdlife))</f>
        <v>0</v>
      </c>
      <c r="AG868" s="168">
        <f>IF(A30taxstdlife="n/a","n/a",IF(AG$3&gt;(A30taxstdlife+$E868),((Input!$P$172+Input!$P$138)*$P$7)-SUM($P868:AF868),((Input!$P$172+Input!$P$138)*$P$7)/A30taxstdlife))</f>
        <v>0</v>
      </c>
      <c r="AH868" s="168">
        <f>IF(A30taxstdlife="n/a","n/a",IF(AH$3&gt;(A30taxstdlife+$E868),((Input!$P$172+Input!$P$138)*$P$7)-SUM($P868:AG868),((Input!$P$172+Input!$P$138)*$P$7)/A30taxstdlife))</f>
        <v>0</v>
      </c>
      <c r="AI868" s="168">
        <f>IF(A30taxstdlife="n/a","n/a",IF(AI$3&gt;(A30taxstdlife+$E868),((Input!$P$172+Input!$P$138)*$P$7)-SUM($P868:AH868),((Input!$P$172+Input!$P$138)*$P$7)/A30taxstdlife))</f>
        <v>0</v>
      </c>
      <c r="AJ868" s="168">
        <f>IF(A30taxstdlife="n/a","n/a",IF(AJ$3&gt;(A30taxstdlife+$E868),((Input!$P$172+Input!$P$138)*$P$7)-SUM($P868:AI868),((Input!$P$172+Input!$P$138)*$P$7)/A30taxstdlife))</f>
        <v>0</v>
      </c>
      <c r="AK868" s="168">
        <f>IF(A30taxstdlife="n/a","n/a",IF(AK$3&gt;(A30taxstdlife+$E868),((Input!$P$172+Input!$P$138)*$P$7)-SUM($P868:AJ868),((Input!$P$172+Input!$P$138)*$P$7)/A30taxstdlife))</f>
        <v>0</v>
      </c>
      <c r="AL868" s="168">
        <f>IF(A30taxstdlife="n/a","n/a",IF(AL$3&gt;(A30taxstdlife+$E868),((Input!$P$172+Input!$P$138)*$P$7)-SUM($P868:AK868),((Input!$P$172+Input!$P$138)*$P$7)/A30taxstdlife))</f>
        <v>0</v>
      </c>
      <c r="AM868" s="168">
        <f>IF(A30taxstdlife="n/a","n/a",IF(AM$3&gt;(A30taxstdlife+$E868),((Input!$P$172+Input!$P$138)*$P$7)-SUM($P868:AL868),((Input!$P$172+Input!$P$138)*$P$7)/A30taxstdlife))</f>
        <v>0</v>
      </c>
      <c r="AN868" s="168">
        <f>IF(A30taxstdlife="n/a","n/a",IF(AN$3&gt;(A30taxstdlife+$E868),((Input!$P$172+Input!$P$138)*$P$7)-SUM($P868:AM868),((Input!$P$172+Input!$P$138)*$P$7)/A30taxstdlife))</f>
        <v>0</v>
      </c>
      <c r="AO868" s="168">
        <f>IF(A30taxstdlife="n/a","n/a",IF(AO$3&gt;(A30taxstdlife+$E868),((Input!$P$172+Input!$P$138)*$P$7)-SUM($P868:AN868),((Input!$P$172+Input!$P$138)*$P$7)/A30taxstdlife))</f>
        <v>0</v>
      </c>
      <c r="AP868" s="168">
        <f>IF(A30taxstdlife="n/a","n/a",IF(AP$3&gt;(A30taxstdlife+$E868),((Input!$P$172+Input!$P$138)*$P$7)-SUM($P868:AO868),((Input!$P$172+Input!$P$138)*$P$7)/A30taxstdlife))</f>
        <v>0</v>
      </c>
      <c r="AQ868" s="168">
        <f>IF(A30taxstdlife="n/a","n/a",IF(AQ$3&gt;(A30taxstdlife+$E868),((Input!$P$172+Input!$P$138)*$P$7)-SUM($P868:AP868),((Input!$P$172+Input!$P$138)*$P$7)/A30taxstdlife))</f>
        <v>0</v>
      </c>
      <c r="AR868" s="168">
        <f>IF(A30taxstdlife="n/a","n/a",IF(AR$3&gt;(A30taxstdlife+$E868),((Input!$P$172+Input!$P$138)*$P$7)-SUM($P868:AQ868),((Input!$P$172+Input!$P$138)*$P$7)/A30taxstdlife))</f>
        <v>0</v>
      </c>
      <c r="AS868" s="168">
        <f>IF(A30taxstdlife="n/a","n/a",IF(AS$3&gt;(A30taxstdlife+$E868),((Input!$P$172+Input!$P$138)*$P$7)-SUM($P868:AR868),((Input!$P$172+Input!$P$138)*$P$7)/A30taxstdlife))</f>
        <v>0</v>
      </c>
      <c r="AT868" s="168">
        <f>IF(A30taxstdlife="n/a","n/a",IF(AT$3&gt;(A30taxstdlife+$E868),((Input!$P$172+Input!$P$138)*$P$7)-SUM($P868:AS868),((Input!$P$172+Input!$P$138)*$P$7)/A30taxstdlife))</f>
        <v>0</v>
      </c>
      <c r="AU868" s="168">
        <f>IF(A30taxstdlife="n/a","n/a",IF(AU$3&gt;(A30taxstdlife+$E868),((Input!$P$172+Input!$P$138)*$P$7)-SUM($P868:AT868),((Input!$P$172+Input!$P$138)*$P$7)/A30taxstdlife))</f>
        <v>0</v>
      </c>
      <c r="AV868" s="168">
        <f>IF(A30taxstdlife="n/a","n/a",IF(AV$3&gt;(A30taxstdlife+$E868),((Input!$P$172+Input!$P$138)*$P$7)-SUM($P868:AU868),((Input!$P$172+Input!$P$138)*$P$7)/A30taxstdlife))</f>
        <v>0</v>
      </c>
      <c r="AW868" s="168">
        <f>IF(A30taxstdlife="n/a","n/a",IF(AW$3&gt;(A30taxstdlife+$E868),((Input!$P$172+Input!$P$138)*$P$7)-SUM($P868:AV868),((Input!$P$172+Input!$P$138)*$P$7)/A30taxstdlife))</f>
        <v>0</v>
      </c>
      <c r="AX868" s="168">
        <f>IF(A30taxstdlife="n/a","n/a",IF(AX$3&gt;(A30taxstdlife+$E868),((Input!$P$172+Input!$P$138)*$P$7)-SUM($P868:AW868),((Input!$P$172+Input!$P$138)*$P$7)/A30taxstdlife))</f>
        <v>0</v>
      </c>
      <c r="AY868" s="168">
        <f>IF(A30taxstdlife="n/a","n/a",IF(AY$3&gt;(A30taxstdlife+$E868),((Input!$P$172+Input!$P$138)*$P$7)-SUM($P868:AX868),((Input!$P$172+Input!$P$138)*$P$7)/A30taxstdlife))</f>
        <v>0</v>
      </c>
      <c r="AZ868" s="168">
        <f>IF(A30taxstdlife="n/a","n/a",IF(AZ$3&gt;(A30taxstdlife+$E868),((Input!$P$172+Input!$P$138)*$P$7)-SUM($P868:AY868),((Input!$P$172+Input!$P$138)*$P$7)/A30taxstdlife))</f>
        <v>0</v>
      </c>
      <c r="BA868" s="168">
        <f>IF(A30taxstdlife="n/a","n/a",IF(BA$3&gt;(A30taxstdlife+$E868),((Input!$P$172+Input!$P$138)*$P$7)-SUM($P868:AZ868),((Input!$P$172+Input!$P$138)*$P$7)/A30taxstdlife))</f>
        <v>0</v>
      </c>
      <c r="BB868" s="168">
        <f>IF(A30taxstdlife="n/a","n/a",IF(BB$3&gt;(A30taxstdlife+$E868),((Input!$P$172+Input!$P$138)*$P$7)-SUM($P868:BA868),((Input!$P$172+Input!$P$138)*$P$7)/A30taxstdlife))</f>
        <v>0</v>
      </c>
      <c r="BC868" s="168">
        <f>IF(A30taxstdlife="n/a","n/a",IF(BC$3&gt;(A30taxstdlife+$E868),((Input!$P$172+Input!$P$138)*$P$7)-SUM($P868:BB868),((Input!$P$172+Input!$P$138)*$P$7)/A30taxstdlife))</f>
        <v>0</v>
      </c>
      <c r="BD868" s="168">
        <f>IF(A30taxstdlife="n/a","n/a",IF(BD$3&gt;(A30taxstdlife+$E868),((Input!$P$172+Input!$P$138)*$P$7)-SUM($P868:BC868),((Input!$P$172+Input!$P$138)*$P$7)/A30taxstdlife))</f>
        <v>0</v>
      </c>
      <c r="BE868" s="168">
        <f>IF(A30taxstdlife="n/a","n/a",IF(BE$3&gt;(A30taxstdlife+$E868),((Input!$P$172+Input!$P$138)*$P$7)-SUM($P868:BD868),((Input!$P$172+Input!$P$138)*$P$7)/A30taxstdlife))</f>
        <v>0</v>
      </c>
      <c r="BF868" s="168">
        <f>IF(A30taxstdlife="n/a","n/a",IF(BF$3&gt;(A30taxstdlife+$E868),((Input!$P$172+Input!$P$138)*$P$7)-SUM($P868:BE868),((Input!$P$172+Input!$P$138)*$P$7)/A30taxstdlife))</f>
        <v>0</v>
      </c>
      <c r="BG868" s="168">
        <f>IF(A30taxstdlife="n/a","n/a",IF(BG$3&gt;(A30taxstdlife+$E868),((Input!$P$172+Input!$P$138)*$P$7)-SUM($P868:BF868),((Input!$P$172+Input!$P$138)*$P$7)/A30taxstdlife))</f>
        <v>0</v>
      </c>
      <c r="BH868" s="168">
        <f>IF(A30taxstdlife="n/a","n/a",IF(BH$3&gt;(A30taxstdlife+$E868),((Input!$P$172+Input!$P$138)*$P$7)-SUM($P868:BG868),((Input!$P$172+Input!$P$138)*$P$7)/A30taxstdlife))</f>
        <v>0</v>
      </c>
      <c r="BI868" s="168">
        <f>IF(A30taxstdlife="n/a","n/a",IF(BI$3&gt;(A30taxstdlife+$E868),((Input!$P$172+Input!$P$138)*$P$7)-SUM($P868:BH868),((Input!$P$172+Input!$P$138)*$P$7)/A30taxstdlife))</f>
        <v>0</v>
      </c>
      <c r="BJ868" s="20"/>
      <c r="BK868" s="20"/>
      <c r="BL868"/>
      <c r="BM868"/>
      <c r="BN868"/>
      <c r="BO868"/>
      <c r="BP868"/>
      <c r="BQ868"/>
      <c r="BR868"/>
      <c r="BS868"/>
      <c r="BT868"/>
      <c r="BU868"/>
      <c r="BV868"/>
      <c r="BW868"/>
      <c r="BX868"/>
      <c r="BY868"/>
      <c r="BZ868"/>
      <c r="CA868"/>
      <c r="CB868"/>
      <c r="CC868"/>
      <c r="CD868"/>
      <c r="CE868"/>
      <c r="CF868"/>
      <c r="CG868"/>
      <c r="CH868"/>
      <c r="CI868"/>
      <c r="CJ868"/>
      <c r="CK868"/>
      <c r="CL868"/>
      <c r="CM868"/>
      <c r="CN868"/>
      <c r="CO868"/>
      <c r="CP868"/>
      <c r="CQ868"/>
      <c r="CR868"/>
      <c r="CS868"/>
      <c r="CT868"/>
      <c r="CU868"/>
      <c r="CV868"/>
      <c r="CW868"/>
      <c r="CX868"/>
      <c r="CY868"/>
      <c r="CZ868"/>
      <c r="DA868"/>
      <c r="DB868"/>
      <c r="DC868"/>
      <c r="DD868"/>
      <c r="DE868"/>
      <c r="DF868"/>
      <c r="DG868"/>
      <c r="DH868"/>
      <c r="DI868"/>
      <c r="DJ868"/>
      <c r="DK868"/>
      <c r="DL868"/>
      <c r="DM868"/>
      <c r="DN868"/>
      <c r="DO868"/>
      <c r="DP868"/>
      <c r="DQ868"/>
      <c r="DR868"/>
      <c r="DS868"/>
      <c r="DT868"/>
      <c r="DU868"/>
      <c r="DV868"/>
      <c r="DW868"/>
      <c r="DX868"/>
      <c r="DY868"/>
      <c r="DZ868"/>
      <c r="EA868"/>
      <c r="EB868"/>
      <c r="EC868"/>
      <c r="ED868"/>
      <c r="EE868"/>
      <c r="EF868"/>
      <c r="EG868"/>
      <c r="EH868"/>
      <c r="EI868"/>
      <c r="EJ868"/>
      <c r="EK868"/>
      <c r="EL868"/>
      <c r="EM868"/>
      <c r="EN868"/>
      <c r="EO868"/>
      <c r="EP868"/>
      <c r="EQ868"/>
      <c r="ER868"/>
      <c r="ES868"/>
      <c r="ET868"/>
      <c r="EU868"/>
      <c r="EV868"/>
      <c r="EW868"/>
      <c r="EX868"/>
      <c r="EY868"/>
      <c r="EZ868"/>
      <c r="FA868"/>
      <c r="FB868"/>
      <c r="FC868"/>
      <c r="FD868"/>
      <c r="FE868"/>
      <c r="FF868"/>
      <c r="FG868"/>
      <c r="FH868"/>
      <c r="FI868"/>
      <c r="FJ868"/>
      <c r="FK868"/>
      <c r="FL868"/>
      <c r="FM868"/>
      <c r="FN868"/>
      <c r="FO868"/>
      <c r="FP868"/>
      <c r="FQ868"/>
      <c r="FR868"/>
      <c r="FS868"/>
      <c r="FT868"/>
      <c r="FU868"/>
      <c r="FV868"/>
      <c r="FW868"/>
      <c r="FX868"/>
      <c r="FY868"/>
      <c r="FZ868"/>
      <c r="GA868"/>
      <c r="GB868"/>
      <c r="GC868"/>
      <c r="GD868"/>
      <c r="GE868"/>
      <c r="GF868"/>
      <c r="GG868"/>
      <c r="GH868"/>
      <c r="GI868"/>
      <c r="GJ868"/>
      <c r="GK868"/>
      <c r="GL868"/>
      <c r="GM868"/>
      <c r="GN868"/>
      <c r="GO868"/>
      <c r="GP868"/>
      <c r="GQ868"/>
      <c r="GR868"/>
      <c r="GS868"/>
      <c r="GT868"/>
      <c r="GU868"/>
      <c r="GV868"/>
      <c r="GW868"/>
      <c r="GX868"/>
      <c r="GY868"/>
      <c r="GZ868"/>
      <c r="HA868"/>
      <c r="HB868"/>
      <c r="HC868"/>
      <c r="HD868"/>
      <c r="HE868"/>
      <c r="HF868"/>
      <c r="HG868"/>
      <c r="HH868"/>
      <c r="HI868"/>
      <c r="HJ868"/>
      <c r="HK868"/>
      <c r="HL868"/>
      <c r="HM868"/>
      <c r="HN868"/>
      <c r="HO868"/>
      <c r="HP868"/>
      <c r="HQ868"/>
      <c r="HR868"/>
      <c r="HS868"/>
      <c r="HT868"/>
      <c r="HU868"/>
      <c r="HV868"/>
      <c r="HW868"/>
      <c r="HX868"/>
      <c r="HY868"/>
      <c r="HZ868"/>
      <c r="IA868"/>
      <c r="IB868"/>
      <c r="IC868"/>
      <c r="ID868"/>
      <c r="IE868"/>
      <c r="IF868"/>
      <c r="IG868"/>
      <c r="IH868"/>
      <c r="II868"/>
      <c r="IJ868"/>
      <c r="IK868"/>
      <c r="IL868"/>
      <c r="IM868"/>
      <c r="IN868"/>
      <c r="IO868"/>
      <c r="IP868"/>
      <c r="IQ868"/>
      <c r="IR868"/>
      <c r="IS868"/>
      <c r="IT868"/>
      <c r="IU868"/>
      <c r="IV868"/>
    </row>
    <row r="869" spans="1:256" s="5" customFormat="1" hidden="1" outlineLevel="1">
      <c r="A869" s="20"/>
      <c r="B869" s="20"/>
      <c r="C869" s="38">
        <f>Asset30</f>
        <v>0</v>
      </c>
      <c r="D869" s="20"/>
      <c r="E869" s="20"/>
      <c r="F869" s="35"/>
      <c r="G869" s="163">
        <f t="shared" ref="G869:AL869" si="164">SUM(G857:G868)</f>
        <v>0</v>
      </c>
      <c r="H869" s="163">
        <f t="shared" si="164"/>
        <v>0</v>
      </c>
      <c r="I869" s="163">
        <f t="shared" si="164"/>
        <v>0</v>
      </c>
      <c r="J869" s="163">
        <f t="shared" si="164"/>
        <v>0</v>
      </c>
      <c r="K869" s="163">
        <f t="shared" si="164"/>
        <v>0</v>
      </c>
      <c r="L869" s="163">
        <f t="shared" si="164"/>
        <v>0</v>
      </c>
      <c r="M869" s="163">
        <f t="shared" si="164"/>
        <v>0</v>
      </c>
      <c r="N869" s="163">
        <f t="shared" si="164"/>
        <v>0</v>
      </c>
      <c r="O869" s="163">
        <f t="shared" si="164"/>
        <v>0</v>
      </c>
      <c r="P869" s="163">
        <f t="shared" si="164"/>
        <v>0</v>
      </c>
      <c r="Q869" s="163">
        <f t="shared" si="164"/>
        <v>0</v>
      </c>
      <c r="R869" s="163">
        <f t="shared" si="164"/>
        <v>0</v>
      </c>
      <c r="S869" s="163">
        <f t="shared" si="164"/>
        <v>0</v>
      </c>
      <c r="T869" s="163">
        <f t="shared" si="164"/>
        <v>0</v>
      </c>
      <c r="U869" s="163">
        <f t="shared" si="164"/>
        <v>0</v>
      </c>
      <c r="V869" s="163">
        <f t="shared" si="164"/>
        <v>0</v>
      </c>
      <c r="W869" s="163">
        <f t="shared" si="164"/>
        <v>0</v>
      </c>
      <c r="X869" s="163">
        <f t="shared" si="164"/>
        <v>0</v>
      </c>
      <c r="Y869" s="163">
        <f t="shared" si="164"/>
        <v>0</v>
      </c>
      <c r="Z869" s="163">
        <f t="shared" si="164"/>
        <v>0</v>
      </c>
      <c r="AA869" s="163">
        <f t="shared" si="164"/>
        <v>0</v>
      </c>
      <c r="AB869" s="163">
        <f t="shared" si="164"/>
        <v>0</v>
      </c>
      <c r="AC869" s="163">
        <f t="shared" si="164"/>
        <v>0</v>
      </c>
      <c r="AD869" s="163">
        <f t="shared" si="164"/>
        <v>0</v>
      </c>
      <c r="AE869" s="163">
        <f t="shared" si="164"/>
        <v>0</v>
      </c>
      <c r="AF869" s="163">
        <f t="shared" si="164"/>
        <v>0</v>
      </c>
      <c r="AG869" s="163">
        <f t="shared" si="164"/>
        <v>0</v>
      </c>
      <c r="AH869" s="163">
        <f t="shared" si="164"/>
        <v>0</v>
      </c>
      <c r="AI869" s="163">
        <f t="shared" si="164"/>
        <v>0</v>
      </c>
      <c r="AJ869" s="163">
        <f t="shared" si="164"/>
        <v>0</v>
      </c>
      <c r="AK869" s="163">
        <f t="shared" si="164"/>
        <v>0</v>
      </c>
      <c r="AL869" s="163">
        <f t="shared" si="164"/>
        <v>0</v>
      </c>
      <c r="AM869" s="163">
        <f t="shared" ref="AM869:BI869" si="165">SUM(AM857:AM868)</f>
        <v>0</v>
      </c>
      <c r="AN869" s="163">
        <f t="shared" si="165"/>
        <v>0</v>
      </c>
      <c r="AO869" s="163">
        <f t="shared" si="165"/>
        <v>0</v>
      </c>
      <c r="AP869" s="163">
        <f t="shared" si="165"/>
        <v>0</v>
      </c>
      <c r="AQ869" s="163">
        <f t="shared" si="165"/>
        <v>0</v>
      </c>
      <c r="AR869" s="163">
        <f t="shared" si="165"/>
        <v>0</v>
      </c>
      <c r="AS869" s="163">
        <f t="shared" si="165"/>
        <v>0</v>
      </c>
      <c r="AT869" s="163">
        <f t="shared" si="165"/>
        <v>0</v>
      </c>
      <c r="AU869" s="163">
        <f t="shared" si="165"/>
        <v>0</v>
      </c>
      <c r="AV869" s="163">
        <f t="shared" si="165"/>
        <v>0</v>
      </c>
      <c r="AW869" s="163">
        <f t="shared" si="165"/>
        <v>0</v>
      </c>
      <c r="AX869" s="163">
        <f t="shared" si="165"/>
        <v>0</v>
      </c>
      <c r="AY869" s="163">
        <f t="shared" si="165"/>
        <v>0</v>
      </c>
      <c r="AZ869" s="163">
        <f t="shared" si="165"/>
        <v>0</v>
      </c>
      <c r="BA869" s="163">
        <f t="shared" si="165"/>
        <v>0</v>
      </c>
      <c r="BB869" s="163">
        <f t="shared" si="165"/>
        <v>0</v>
      </c>
      <c r="BC869" s="163">
        <f t="shared" si="165"/>
        <v>0</v>
      </c>
      <c r="BD869" s="163">
        <f t="shared" si="165"/>
        <v>0</v>
      </c>
      <c r="BE869" s="163">
        <f t="shared" si="165"/>
        <v>0</v>
      </c>
      <c r="BF869" s="163">
        <f t="shared" si="165"/>
        <v>0</v>
      </c>
      <c r="BG869" s="163">
        <f t="shared" si="165"/>
        <v>0</v>
      </c>
      <c r="BH869" s="163">
        <f t="shared" si="165"/>
        <v>0</v>
      </c>
      <c r="BI869" s="163">
        <f t="shared" si="165"/>
        <v>0</v>
      </c>
      <c r="BJ869" s="20"/>
      <c r="BK869" s="20"/>
      <c r="BL869"/>
      <c r="BM869"/>
      <c r="BN869"/>
      <c r="BO869"/>
      <c r="BP869"/>
      <c r="BQ869"/>
      <c r="BR869"/>
      <c r="BS869"/>
      <c r="BT869"/>
      <c r="BU869"/>
      <c r="BV869"/>
      <c r="BW869"/>
      <c r="BX869"/>
      <c r="BY869"/>
      <c r="BZ869"/>
      <c r="CA869"/>
      <c r="CB869"/>
      <c r="CC869"/>
      <c r="CD869"/>
      <c r="CE869"/>
      <c r="CF869"/>
      <c r="CG869"/>
      <c r="CH869"/>
      <c r="CI869"/>
      <c r="CJ869"/>
      <c r="CK869"/>
      <c r="CL869"/>
      <c r="CM869"/>
      <c r="CN869"/>
      <c r="CO869"/>
      <c r="CP869"/>
      <c r="CQ869"/>
      <c r="CR869"/>
      <c r="CS869"/>
      <c r="CT869"/>
      <c r="CU869"/>
      <c r="CV869"/>
      <c r="CW869"/>
      <c r="CX869"/>
      <c r="CY869"/>
      <c r="CZ869"/>
      <c r="DA869"/>
      <c r="DB869"/>
      <c r="DC869"/>
      <c r="DD869"/>
      <c r="DE869"/>
      <c r="DF869"/>
      <c r="DG869"/>
      <c r="DH869"/>
      <c r="DI869"/>
      <c r="DJ869"/>
      <c r="DK869"/>
      <c r="DL869"/>
      <c r="DM869"/>
      <c r="DN869"/>
      <c r="DO869"/>
      <c r="DP869"/>
      <c r="DQ869"/>
      <c r="DR869"/>
      <c r="DS869"/>
      <c r="DT869"/>
      <c r="DU869"/>
      <c r="DV869"/>
      <c r="DW869"/>
      <c r="DX869"/>
      <c r="DY869"/>
      <c r="DZ869"/>
      <c r="EA869"/>
      <c r="EB869"/>
      <c r="EC869"/>
      <c r="ED869"/>
      <c r="EE869"/>
      <c r="EF869"/>
      <c r="EG869"/>
      <c r="EH869"/>
      <c r="EI869"/>
      <c r="EJ869"/>
      <c r="EK869"/>
      <c r="EL869"/>
      <c r="EM869"/>
      <c r="EN869"/>
      <c r="EO869"/>
      <c r="EP869"/>
      <c r="EQ869"/>
      <c r="ER869"/>
      <c r="ES869"/>
      <c r="ET869"/>
      <c r="EU869"/>
      <c r="EV869"/>
      <c r="EW869"/>
      <c r="EX869"/>
      <c r="EY869"/>
      <c r="EZ869"/>
      <c r="FA869"/>
      <c r="FB869"/>
      <c r="FC869"/>
      <c r="FD869"/>
      <c r="FE869"/>
      <c r="FF869"/>
      <c r="FG869"/>
      <c r="FH869"/>
      <c r="FI869"/>
      <c r="FJ869"/>
      <c r="FK869"/>
      <c r="FL869"/>
      <c r="FM869"/>
      <c r="FN869"/>
      <c r="FO869"/>
      <c r="FP869"/>
      <c r="FQ869"/>
      <c r="FR869"/>
      <c r="FS869"/>
      <c r="FT869"/>
      <c r="FU869"/>
      <c r="FV869"/>
      <c r="FW869"/>
      <c r="FX869"/>
      <c r="FY869"/>
      <c r="FZ869"/>
      <c r="GA869"/>
      <c r="GB869"/>
      <c r="GC869"/>
      <c r="GD869"/>
      <c r="GE869"/>
      <c r="GF869"/>
      <c r="GG869"/>
      <c r="GH869"/>
      <c r="GI869"/>
      <c r="GJ869"/>
      <c r="GK869"/>
      <c r="GL869"/>
      <c r="GM869"/>
      <c r="GN869"/>
      <c r="GO869"/>
      <c r="GP869"/>
      <c r="GQ869"/>
      <c r="GR869"/>
      <c r="GS869"/>
      <c r="GT869"/>
      <c r="GU869"/>
      <c r="GV869"/>
      <c r="GW869"/>
      <c r="GX869"/>
      <c r="GY869"/>
      <c r="GZ869"/>
      <c r="HA869"/>
      <c r="HB869"/>
      <c r="HC869"/>
      <c r="HD869"/>
      <c r="HE869"/>
      <c r="HF869"/>
      <c r="HG869"/>
      <c r="HH869"/>
      <c r="HI869"/>
      <c r="HJ869"/>
      <c r="HK869"/>
      <c r="HL869"/>
      <c r="HM869"/>
      <c r="HN869"/>
      <c r="HO869"/>
      <c r="HP869"/>
      <c r="HQ869"/>
      <c r="HR869"/>
      <c r="HS869"/>
      <c r="HT869"/>
      <c r="HU869"/>
      <c r="HV869"/>
      <c r="HW869"/>
      <c r="HX869"/>
      <c r="HY869"/>
      <c r="HZ869"/>
      <c r="IA869"/>
      <c r="IB869"/>
      <c r="IC869"/>
      <c r="ID869"/>
      <c r="IE869"/>
      <c r="IF869"/>
      <c r="IG869"/>
      <c r="IH869"/>
      <c r="II869"/>
      <c r="IJ869"/>
      <c r="IK869"/>
      <c r="IL869"/>
      <c r="IM869"/>
      <c r="IN869"/>
      <c r="IO869"/>
      <c r="IP869"/>
      <c r="IQ869"/>
      <c r="IR869"/>
      <c r="IS869"/>
      <c r="IT869"/>
      <c r="IU869"/>
      <c r="IV869"/>
    </row>
    <row r="870" spans="1:256" collapsed="1">
      <c r="A870" s="20"/>
      <c r="B870" s="20" t="s">
        <v>17</v>
      </c>
      <c r="C870" s="20"/>
      <c r="D870" s="20"/>
      <c r="E870" s="20"/>
      <c r="F870" s="166">
        <f>Input!N37</f>
        <v>8400.6490796606104</v>
      </c>
      <c r="G870" s="166">
        <f>F870-G479+(Input!G173+Input!G139)*G7</f>
        <v>9003.8936743813683</v>
      </c>
      <c r="H870" s="166">
        <f>G870-H479+(Input!H173+Input!H139)*H7</f>
        <v>9618.424435335397</v>
      </c>
      <c r="I870" s="166">
        <f>H870-I479+(Input!I173+Input!I139)*I7</f>
        <v>10179.14442068451</v>
      </c>
      <c r="J870" s="166">
        <f>I870-J479+(Input!J173+Input!J139)*J7</f>
        <v>10707.613993018913</v>
      </c>
      <c r="K870" s="166">
        <f>J870-K479+(Input!K173+Input!K139)*K7</f>
        <v>11150.713216214739</v>
      </c>
      <c r="L870" s="166">
        <f>K870-L479+(Input!L173+Input!L139)*L7</f>
        <v>10751.094527549072</v>
      </c>
      <c r="M870" s="166">
        <f>L870-M479+(Input!M173+Input!M139)*M7</f>
        <v>10363.42641924865</v>
      </c>
      <c r="N870" s="166">
        <f>M870-N479+(Input!N173+Input!N139)*N7</f>
        <v>9983.4437980222865</v>
      </c>
      <c r="O870" s="166">
        <f>N870-O479+(Input!O173+Input!O139)*O7</f>
        <v>9615.6513713949353</v>
      </c>
      <c r="P870" s="166">
        <f>O870-P479+(Input!P173+Input!P139)*P7</f>
        <v>9256.7339528152879</v>
      </c>
      <c r="Q870" s="166">
        <f>P870-Q479+(Input!Q173+Input!Q139)*Q7</f>
        <v>8900.4393782147454</v>
      </c>
      <c r="R870" s="166">
        <f>Q870-R479+(Input!R173+Input!R139)*R7</f>
        <v>8546.9933275177082</v>
      </c>
      <c r="S870" s="166">
        <f>R870-S479+(Input!S173+Input!S139)*S7</f>
        <v>8203.8202472897174</v>
      </c>
      <c r="T870" s="166">
        <f>S870-T479+(Input!T173+Input!T139)*T7</f>
        <v>7868.654934055312</v>
      </c>
      <c r="U870" s="166">
        <f>T870-U479+(Input!U173+Input!U139)*U7</f>
        <v>7535.4180276727775</v>
      </c>
      <c r="V870" s="166">
        <f>U870-V479+(Input!V173+Input!V139)*V7</f>
        <v>7204.0863817471472</v>
      </c>
      <c r="W870" s="166">
        <f>V870-W479+(Input!W173+Input!W139)*W7</f>
        <v>6876.2274027392323</v>
      </c>
      <c r="X870" s="166">
        <f>W870-X479+(Input!X173+Input!X139)*X7</f>
        <v>6550.9121202305805</v>
      </c>
      <c r="Y870" s="166">
        <f>X870-Y479+(Input!Y173+Input!Y139)*Y7</f>
        <v>6227.574008620988</v>
      </c>
      <c r="Z870" s="166">
        <f>Y870-Z479+(Input!Z173+Input!Z139)*Z7</f>
        <v>5906.5106171295356</v>
      </c>
      <c r="AA870" s="166">
        <f>Z870-AA479+(Input!AA173+Input!AA139)*AA7</f>
        <v>5587.4087948641582</v>
      </c>
      <c r="AB870" s="166">
        <f>AA870-AB479+(Input!AB173+Input!AB139)*AB7</f>
        <v>5268.6820779782292</v>
      </c>
      <c r="AC870" s="166">
        <f>AB870-AC479+(Input!AC173+Input!AC139)*AC7</f>
        <v>4950.2296084108293</v>
      </c>
      <c r="AD870" s="166">
        <f>AC870-AD479+(Input!AD173+Input!AD139)*AD7</f>
        <v>4632.0974261497604</v>
      </c>
      <c r="AE870" s="166">
        <f>AD870-AE479+(Input!AE173+Input!AE139)*AE7</f>
        <v>4314.3657241155788</v>
      </c>
      <c r="AF870" s="166">
        <f>AE870-AF479+(Input!AF173+Input!AF139)*AF7</f>
        <v>3997.0164562023838</v>
      </c>
      <c r="AG870" s="166">
        <f>AF870-AG479+(Input!AG173+Input!AG139)*AG7</f>
        <v>3679.6671882891887</v>
      </c>
      <c r="AH870" s="166">
        <f>AG870-AH479+(Input!AH173+Input!AH139)*AH7</f>
        <v>3364.0031696105812</v>
      </c>
      <c r="AI870" s="166">
        <f>AH870-AI479+(Input!AI173+Input!AI139)*AI7</f>
        <v>3063.256555156654</v>
      </c>
      <c r="AJ870" s="166">
        <f>AI870-AJ479+(Input!AJ173+Input!AJ139)*AJ7</f>
        <v>2773.8963991018131</v>
      </c>
      <c r="AK870" s="166">
        <f>AJ870-AK479+(Input!AK173+Input!AK139)*AK7</f>
        <v>2559.2906500113845</v>
      </c>
      <c r="AL870" s="166">
        <f>AK870-AL479+(Input!AL173+Input!AL139)*AL7</f>
        <v>2344.6849009209559</v>
      </c>
      <c r="AM870" s="166">
        <f>AL870-AM479+(Input!AM173+Input!AM139)*AM7</f>
        <v>2130.0791518305273</v>
      </c>
      <c r="AN870" s="166">
        <f>AM870-AN479+(Input!AN173+Input!AN139)*AN7</f>
        <v>1922.6284461236933</v>
      </c>
      <c r="AO870" s="166">
        <f>AN870-AO479+(Input!AO173+Input!AO139)*AO7</f>
        <v>1742.6168174410473</v>
      </c>
      <c r="AP870" s="166">
        <f>AO870-AP479+(Input!AP173+Input!AP139)*AP7</f>
        <v>1593.4501633551208</v>
      </c>
      <c r="AQ870" s="166">
        <f>AP870-AQ479+(Input!AQ173+Input!AQ139)*AQ7</f>
        <v>1447.6481314657569</v>
      </c>
      <c r="AR870" s="166">
        <f>AQ870-AR479+(Input!AR173+Input!AR139)*AR7</f>
        <v>1302.2226159192444</v>
      </c>
      <c r="AS870" s="166">
        <f>AR870-AS479+(Input!AS173+Input!AS139)*AS7</f>
        <v>1158.3494845892315</v>
      </c>
      <c r="AT870" s="166">
        <f>AS870-AT479+(Input!AT173+Input!AT139)*AT7</f>
        <v>1044.5449558623138</v>
      </c>
      <c r="AU870" s="166">
        <f>AT870-AU479+(Input!AU173+Input!AU139)*AU7</f>
        <v>949.37743055376518</v>
      </c>
      <c r="AV870" s="166">
        <f>AU870-AV479+(Input!AV173+Input!AV139)*AV7</f>
        <v>861.93266578378712</v>
      </c>
      <c r="AW870" s="166">
        <f>AV870-AW479+(Input!AW173+Input!AW139)*AW7</f>
        <v>782.68748076516943</v>
      </c>
      <c r="AX870" s="166">
        <f>AW870-AX479+(Input!AX173+Input!AX139)*AX7</f>
        <v>711.94575143766269</v>
      </c>
      <c r="AY870" s="166">
        <f>AX870-AY479+(Input!AY173+Input!AY139)*AY7</f>
        <v>649.6658220650163</v>
      </c>
      <c r="AZ870" s="166">
        <f>AY870-AZ479+(Input!AZ173+Input!AZ139)*AZ7</f>
        <v>594.03625028435772</v>
      </c>
      <c r="BA870" s="166">
        <f>AZ870-BA479+(Input!BA173+Input!BA139)*BA7</f>
        <v>540.41741973730223</v>
      </c>
      <c r="BB870" s="166">
        <f>BA870-BB479+(Input!BB173+Input!BB139)*BB7</f>
        <v>492.25289411438865</v>
      </c>
      <c r="BC870" s="166">
        <f>BB870-BC479+(Input!BC173+Input!BC139)*BC7</f>
        <v>450.67143468080974</v>
      </c>
      <c r="BD870" s="166">
        <f>BC870-BD479+(Input!BD173+Input!BD139)*BD7</f>
        <v>418.48706327017686</v>
      </c>
      <c r="BE870" s="166">
        <f>BD870-BE479+(Input!BE173+Input!BE139)*BE7</f>
        <v>397.32559974320344</v>
      </c>
      <c r="BF870" s="166">
        <f>BE870-BF479+(Input!BF173+Input!BF139)*BF7</f>
        <v>385.86105848905146</v>
      </c>
      <c r="BG870" s="166">
        <f>BF870-BG479+(Input!BG173+Input!BG139)*BG7</f>
        <v>379.37320240518159</v>
      </c>
      <c r="BH870" s="166">
        <f>BG870-BH479+(Input!BH173+Input!BH139)*BH7</f>
        <v>376.86345282688529</v>
      </c>
      <c r="BI870" s="166">
        <f>BH870-BI479+(Input!BI173+Input!BI139)*BI7</f>
        <v>376.86345282688529</v>
      </c>
      <c r="BJ870" s="20"/>
      <c r="BK870" s="20"/>
    </row>
    <row r="871" spans="1:256" ht="12" customHeight="1">
      <c r="A871" s="20"/>
      <c r="B871" s="20"/>
      <c r="C871" s="20"/>
      <c r="D871" s="20"/>
      <c r="E871" s="20"/>
      <c r="F871" s="20"/>
      <c r="G871" s="20"/>
      <c r="H871" s="20"/>
      <c r="I871" s="20"/>
      <c r="J871" s="20"/>
      <c r="K871" s="20"/>
      <c r="L871" s="20"/>
      <c r="M871" s="20"/>
      <c r="N871" s="20"/>
      <c r="O871" s="20"/>
      <c r="P871" s="20"/>
      <c r="Q871" s="20"/>
      <c r="R871" s="20"/>
      <c r="S871" s="20"/>
      <c r="T871" s="20"/>
      <c r="U871" s="20"/>
      <c r="V871" s="20"/>
      <c r="W871" s="20"/>
      <c r="X871" s="20"/>
      <c r="Y871" s="20"/>
      <c r="Z871" s="20"/>
      <c r="AA871" s="20"/>
      <c r="AB871" s="20"/>
      <c r="AC871" s="20"/>
      <c r="AD871" s="20"/>
      <c r="AE871" s="20"/>
      <c r="AF871" s="20"/>
      <c r="AG871" s="20"/>
      <c r="AH871" s="20"/>
      <c r="AI871" s="20"/>
      <c r="AJ871" s="20"/>
      <c r="AK871" s="20"/>
      <c r="AL871" s="20"/>
      <c r="AM871" s="20"/>
      <c r="AN871" s="20"/>
      <c r="AO871" s="20"/>
      <c r="AP871" s="20"/>
      <c r="AQ871" s="20"/>
      <c r="AR871" s="20"/>
      <c r="AS871" s="20"/>
      <c r="AT871" s="20"/>
      <c r="AU871" s="20"/>
      <c r="AV871" s="20"/>
      <c r="AW871" s="20"/>
      <c r="AX871" s="20"/>
      <c r="AY871" s="20"/>
      <c r="AZ871" s="20"/>
      <c r="BA871" s="20"/>
      <c r="BB871" s="20"/>
      <c r="BC871" s="20"/>
      <c r="BD871" s="20"/>
      <c r="BE871" s="20"/>
      <c r="BF871" s="20"/>
      <c r="BG871" s="20"/>
      <c r="BH871" s="20"/>
      <c r="BI871" s="20"/>
      <c r="BJ871" s="20"/>
      <c r="BK871" s="20"/>
    </row>
    <row r="872" spans="1:256" ht="12" customHeight="1">
      <c r="A872" s="20"/>
      <c r="B872" s="20"/>
      <c r="C872" s="20"/>
      <c r="D872" s="20"/>
      <c r="E872" s="20"/>
      <c r="F872" s="20"/>
      <c r="G872" s="20"/>
      <c r="H872" s="20"/>
      <c r="I872" s="20"/>
      <c r="J872" s="20"/>
      <c r="K872" s="20"/>
      <c r="L872" s="20"/>
      <c r="M872" s="20"/>
      <c r="N872" s="20"/>
      <c r="O872" s="20"/>
      <c r="P872" s="20"/>
      <c r="Q872" s="20"/>
      <c r="R872" s="20"/>
      <c r="S872" s="20"/>
      <c r="T872" s="20"/>
      <c r="U872" s="20"/>
      <c r="V872" s="20"/>
      <c r="W872" s="20"/>
      <c r="X872" s="20"/>
      <c r="Y872" s="20"/>
      <c r="Z872" s="20"/>
      <c r="AA872" s="20"/>
      <c r="AB872" s="20"/>
      <c r="AC872" s="20"/>
      <c r="AD872" s="20"/>
      <c r="AE872" s="20"/>
      <c r="AF872" s="20"/>
      <c r="AG872" s="20"/>
      <c r="AH872" s="20"/>
      <c r="AI872" s="20"/>
      <c r="AJ872" s="20"/>
      <c r="AK872" s="20"/>
      <c r="AL872" s="20"/>
      <c r="AM872" s="20"/>
      <c r="AN872" s="20"/>
      <c r="AO872" s="20"/>
      <c r="AP872" s="20"/>
      <c r="AQ872" s="20"/>
      <c r="AR872" s="20"/>
      <c r="AS872" s="20"/>
      <c r="AT872" s="20"/>
      <c r="AU872" s="20"/>
      <c r="AV872" s="20"/>
      <c r="AW872" s="20"/>
      <c r="AX872" s="20"/>
      <c r="AY872" s="20"/>
      <c r="AZ872" s="20"/>
      <c r="BA872" s="20"/>
      <c r="BB872" s="20"/>
      <c r="BC872" s="20"/>
      <c r="BD872" s="20"/>
      <c r="BE872" s="20"/>
      <c r="BF872" s="20"/>
      <c r="BG872" s="20"/>
      <c r="BH872" s="20"/>
      <c r="BI872" s="20"/>
      <c r="BJ872" s="20"/>
      <c r="BK872" s="20"/>
    </row>
    <row r="873" spans="1:256" ht="12" customHeight="1">
      <c r="A873" s="20"/>
      <c r="B873" s="20"/>
      <c r="C873" s="20"/>
      <c r="D873" s="20"/>
      <c r="E873" s="20"/>
      <c r="F873" s="20"/>
      <c r="G873" s="20"/>
      <c r="H873" s="20"/>
      <c r="I873" s="20"/>
      <c r="J873" s="20"/>
      <c r="K873" s="20"/>
      <c r="L873" s="20"/>
      <c r="M873" s="20"/>
      <c r="N873" s="20"/>
      <c r="O873" s="20"/>
      <c r="P873" s="20"/>
      <c r="Q873" s="20"/>
      <c r="R873" s="20"/>
      <c r="S873" s="20"/>
      <c r="T873" s="20"/>
      <c r="U873" s="20"/>
      <c r="V873" s="20"/>
      <c r="W873" s="20"/>
      <c r="X873" s="20"/>
      <c r="Y873" s="20"/>
      <c r="Z873" s="20"/>
      <c r="AA873" s="20"/>
      <c r="AB873" s="20"/>
      <c r="AC873" s="20"/>
      <c r="AD873" s="20"/>
      <c r="AE873" s="20"/>
      <c r="AF873" s="20"/>
      <c r="AG873" s="20"/>
      <c r="AH873" s="20"/>
      <c r="AI873" s="20"/>
      <c r="AJ873" s="20"/>
      <c r="AK873" s="20"/>
      <c r="AL873" s="20"/>
      <c r="AM873" s="20"/>
      <c r="AN873" s="20"/>
      <c r="AO873" s="20"/>
      <c r="AP873" s="20"/>
      <c r="AQ873" s="20"/>
      <c r="AR873" s="20"/>
      <c r="AS873" s="20"/>
      <c r="AT873" s="20"/>
      <c r="AU873" s="20"/>
      <c r="AV873" s="20"/>
      <c r="AW873" s="20"/>
      <c r="AX873" s="20"/>
      <c r="AY873" s="20"/>
      <c r="AZ873" s="20"/>
      <c r="BA873" s="20"/>
      <c r="BB873" s="20"/>
      <c r="BC873" s="20"/>
      <c r="BD873" s="20"/>
      <c r="BE873" s="20"/>
      <c r="BF873" s="20"/>
      <c r="BG873" s="20"/>
      <c r="BH873" s="20"/>
      <c r="BI873" s="20"/>
      <c r="BJ873" s="20"/>
      <c r="BK873" s="20"/>
    </row>
    <row r="874" spans="1:256" ht="12" customHeight="1">
      <c r="A874" s="20"/>
      <c r="B874" s="20"/>
      <c r="C874" s="20"/>
      <c r="D874" s="20"/>
      <c r="E874" s="20"/>
      <c r="F874" s="20"/>
      <c r="G874" s="20"/>
      <c r="H874" s="20"/>
      <c r="I874" s="20"/>
      <c r="J874" s="20"/>
      <c r="K874" s="20"/>
      <c r="L874" s="20"/>
      <c r="M874" s="20"/>
      <c r="N874" s="20"/>
      <c r="O874" s="20"/>
      <c r="P874" s="20"/>
      <c r="Q874" s="20"/>
      <c r="R874" s="20"/>
      <c r="S874" s="20"/>
      <c r="T874" s="20"/>
      <c r="U874" s="20"/>
      <c r="V874" s="20"/>
      <c r="W874" s="20"/>
      <c r="X874" s="20"/>
      <c r="Y874" s="20"/>
      <c r="Z874" s="20"/>
      <c r="AA874" s="20"/>
      <c r="AB874" s="20"/>
      <c r="AC874" s="20"/>
      <c r="AD874" s="20"/>
      <c r="AE874" s="20"/>
      <c r="AF874" s="20"/>
      <c r="AG874" s="20"/>
      <c r="AH874" s="20"/>
      <c r="AI874" s="20"/>
      <c r="AJ874" s="20"/>
      <c r="AK874" s="20"/>
      <c r="AL874" s="20"/>
      <c r="AM874" s="20"/>
      <c r="AN874" s="20"/>
      <c r="AO874" s="20"/>
      <c r="AP874" s="20"/>
      <c r="AQ874" s="20"/>
      <c r="AR874" s="20"/>
      <c r="AS874" s="20"/>
      <c r="AT874" s="20"/>
      <c r="AU874" s="20"/>
      <c r="AV874" s="20"/>
      <c r="AW874" s="20"/>
      <c r="AX874" s="20"/>
      <c r="AY874" s="20"/>
      <c r="AZ874" s="20"/>
      <c r="BA874" s="20"/>
      <c r="BB874" s="20"/>
      <c r="BC874" s="20"/>
      <c r="BD874" s="20"/>
      <c r="BE874" s="20"/>
      <c r="BF874" s="20"/>
      <c r="BG874" s="20"/>
      <c r="BH874" s="20"/>
      <c r="BI874" s="20"/>
      <c r="BJ874" s="20"/>
      <c r="BK874" s="20"/>
    </row>
    <row r="875" spans="1:256" ht="12" customHeight="1">
      <c r="A875" s="20"/>
      <c r="B875" s="20"/>
      <c r="C875" s="20"/>
      <c r="D875" s="20"/>
      <c r="E875" s="20"/>
      <c r="F875" s="20"/>
      <c r="G875" s="20"/>
      <c r="H875" s="20"/>
      <c r="I875" s="20"/>
      <c r="J875" s="20"/>
      <c r="K875" s="20"/>
      <c r="L875" s="20"/>
      <c r="M875" s="20"/>
      <c r="N875" s="20"/>
      <c r="O875" s="20"/>
      <c r="P875" s="20"/>
      <c r="Q875" s="20"/>
      <c r="R875" s="20"/>
      <c r="S875" s="20"/>
      <c r="T875" s="20"/>
      <c r="U875" s="20"/>
      <c r="V875" s="20"/>
      <c r="W875" s="20"/>
      <c r="X875" s="20"/>
      <c r="Y875" s="20"/>
      <c r="Z875" s="20"/>
      <c r="AA875" s="20"/>
      <c r="AB875" s="20"/>
      <c r="AC875" s="20"/>
      <c r="AD875" s="20"/>
      <c r="AE875" s="20"/>
      <c r="AF875" s="20"/>
      <c r="AG875" s="20"/>
      <c r="AH875" s="20"/>
      <c r="AI875" s="20"/>
      <c r="AJ875" s="20"/>
      <c r="AK875" s="20"/>
      <c r="AL875" s="20"/>
      <c r="AM875" s="20"/>
      <c r="AN875" s="20"/>
      <c r="AO875" s="20"/>
      <c r="AP875" s="20"/>
      <c r="AQ875" s="20"/>
      <c r="AR875" s="20"/>
      <c r="AS875" s="20"/>
      <c r="AT875" s="20"/>
      <c r="AU875" s="20"/>
      <c r="AV875" s="20"/>
      <c r="AW875" s="20"/>
      <c r="AX875" s="20"/>
      <c r="AY875" s="20"/>
      <c r="AZ875" s="20"/>
      <c r="BA875" s="20"/>
      <c r="BB875" s="20"/>
      <c r="BC875" s="20"/>
      <c r="BD875" s="20"/>
      <c r="BE875" s="20"/>
      <c r="BF875" s="20"/>
      <c r="BG875" s="20"/>
      <c r="BH875" s="20"/>
      <c r="BI875" s="20"/>
      <c r="BJ875" s="20"/>
      <c r="BK875" s="20"/>
    </row>
    <row r="876" spans="1:256" ht="12" customHeight="1">
      <c r="A876" s="20"/>
      <c r="B876" s="20"/>
      <c r="C876" s="20"/>
      <c r="D876" s="20"/>
      <c r="E876" s="20"/>
      <c r="F876" s="20"/>
      <c r="G876" s="50"/>
      <c r="H876" s="20"/>
      <c r="I876" s="20"/>
      <c r="J876" s="20"/>
      <c r="K876" s="20"/>
      <c r="L876" s="20"/>
      <c r="M876" s="20"/>
      <c r="N876" s="20"/>
      <c r="O876" s="20"/>
      <c r="P876" s="20"/>
      <c r="Q876" s="20"/>
      <c r="R876" s="20"/>
      <c r="S876" s="20"/>
      <c r="T876" s="20"/>
      <c r="U876" s="20"/>
      <c r="V876" s="20"/>
      <c r="W876" s="20"/>
      <c r="X876" s="20"/>
      <c r="Y876" s="20"/>
      <c r="Z876" s="20"/>
      <c r="AA876" s="20"/>
      <c r="AB876" s="20"/>
      <c r="AC876" s="20"/>
      <c r="AD876" s="20"/>
      <c r="AE876" s="20"/>
      <c r="AF876" s="20"/>
      <c r="AG876" s="20"/>
      <c r="AH876" s="20"/>
      <c r="AI876" s="20"/>
      <c r="AJ876" s="20"/>
      <c r="AK876" s="20"/>
      <c r="AL876" s="20"/>
      <c r="AM876" s="20"/>
      <c r="AN876" s="20"/>
      <c r="AO876" s="20"/>
      <c r="AP876" s="20"/>
      <c r="AQ876" s="20"/>
      <c r="AR876" s="20"/>
      <c r="AS876" s="20"/>
      <c r="AT876" s="20"/>
      <c r="AU876" s="20"/>
      <c r="AV876" s="20"/>
      <c r="AW876" s="20"/>
      <c r="AX876" s="20"/>
      <c r="AY876" s="20"/>
      <c r="AZ876" s="20"/>
      <c r="BA876" s="20"/>
      <c r="BB876" s="20"/>
      <c r="BC876" s="20"/>
      <c r="BD876" s="20"/>
      <c r="BE876" s="20"/>
      <c r="BF876" s="20"/>
      <c r="BG876" s="20"/>
      <c r="BH876" s="20"/>
      <c r="BI876" s="20"/>
      <c r="BJ876" s="20"/>
      <c r="BK876" s="20"/>
    </row>
    <row r="877" spans="1:256" ht="12" customHeight="1">
      <c r="A877" s="20"/>
      <c r="B877" s="20"/>
      <c r="C877" s="20"/>
      <c r="D877" s="20"/>
      <c r="E877" s="20"/>
      <c r="F877" s="20"/>
      <c r="G877" s="50"/>
      <c r="H877" s="20"/>
      <c r="I877" s="20"/>
      <c r="J877" s="20"/>
      <c r="K877" s="20"/>
      <c r="L877" s="20"/>
      <c r="M877" s="20"/>
      <c r="N877" s="20"/>
      <c r="O877" s="20"/>
      <c r="P877" s="20"/>
      <c r="Q877" s="20"/>
      <c r="R877" s="20"/>
      <c r="S877" s="20"/>
      <c r="T877" s="20"/>
      <c r="U877" s="20"/>
      <c r="V877" s="20"/>
      <c r="W877" s="20"/>
      <c r="X877" s="20"/>
      <c r="Y877" s="20"/>
      <c r="Z877" s="20"/>
      <c r="AA877" s="20"/>
      <c r="AB877" s="20"/>
      <c r="AC877" s="20"/>
      <c r="AD877" s="20"/>
      <c r="AE877" s="20"/>
      <c r="AF877" s="20"/>
      <c r="AG877" s="20"/>
      <c r="AH877" s="20"/>
      <c r="AI877" s="20"/>
      <c r="AJ877" s="20"/>
      <c r="AK877" s="20"/>
      <c r="AL877" s="20"/>
      <c r="AM877" s="20"/>
      <c r="AN877" s="20"/>
      <c r="AO877" s="20"/>
      <c r="AP877" s="20"/>
      <c r="AQ877" s="20"/>
      <c r="AR877" s="20"/>
      <c r="AS877" s="20"/>
      <c r="AT877" s="20"/>
      <c r="AU877" s="20"/>
      <c r="AV877" s="20"/>
      <c r="AW877" s="20"/>
      <c r="AX877" s="20"/>
      <c r="AY877" s="20"/>
      <c r="AZ877" s="20"/>
      <c r="BA877" s="20"/>
      <c r="BB877" s="20"/>
      <c r="BC877" s="20"/>
      <c r="BD877" s="20"/>
      <c r="BE877" s="20"/>
      <c r="BF877" s="20"/>
      <c r="BG877" s="20"/>
      <c r="BH877" s="20"/>
      <c r="BI877" s="20"/>
      <c r="BJ877" s="20"/>
      <c r="BK877" s="20"/>
    </row>
    <row r="878" spans="1:256" ht="12" customHeight="1">
      <c r="A878" s="20"/>
      <c r="B878" s="20"/>
      <c r="C878" s="20"/>
      <c r="D878" s="20"/>
      <c r="E878" s="20"/>
      <c r="F878" s="20"/>
      <c r="G878" s="20"/>
      <c r="H878" s="20"/>
      <c r="I878" s="20"/>
      <c r="J878" s="20"/>
      <c r="K878" s="20"/>
      <c r="L878" s="20"/>
      <c r="M878" s="20"/>
      <c r="N878" s="20"/>
      <c r="O878" s="20"/>
      <c r="P878" s="20"/>
      <c r="Q878" s="20"/>
      <c r="R878" s="20"/>
      <c r="S878" s="20"/>
      <c r="T878" s="20"/>
      <c r="U878" s="20"/>
      <c r="V878" s="20"/>
      <c r="W878" s="20"/>
      <c r="X878" s="20"/>
      <c r="Y878" s="20"/>
      <c r="Z878" s="20"/>
      <c r="AA878" s="20"/>
      <c r="AB878" s="20"/>
      <c r="AC878" s="20"/>
      <c r="AD878" s="20"/>
      <c r="AE878" s="20"/>
      <c r="AF878" s="20"/>
      <c r="AG878" s="20"/>
      <c r="AH878" s="20"/>
      <c r="AI878" s="20"/>
      <c r="AJ878" s="20"/>
      <c r="AK878" s="20"/>
      <c r="AL878" s="20"/>
      <c r="AM878" s="20"/>
      <c r="AN878" s="20"/>
      <c r="AO878" s="20"/>
      <c r="AP878" s="20"/>
      <c r="AQ878" s="20"/>
      <c r="AR878" s="20"/>
      <c r="AS878" s="20"/>
      <c r="AT878" s="20"/>
      <c r="AU878" s="20"/>
      <c r="AV878" s="20"/>
      <c r="AW878" s="20"/>
      <c r="AX878" s="20"/>
      <c r="AY878" s="20"/>
      <c r="AZ878" s="20"/>
      <c r="BA878" s="20"/>
      <c r="BB878" s="20"/>
      <c r="BC878" s="20"/>
      <c r="BD878" s="20"/>
      <c r="BE878" s="20"/>
      <c r="BF878" s="20"/>
      <c r="BG878" s="20"/>
      <c r="BH878" s="20"/>
      <c r="BI878" s="20"/>
      <c r="BJ878" s="20"/>
      <c r="BK878" s="20"/>
    </row>
    <row r="879" spans="1:256" ht="12" customHeight="1">
      <c r="A879" s="20"/>
      <c r="B879" s="20"/>
      <c r="C879" s="20"/>
      <c r="D879" s="20"/>
      <c r="E879" s="20"/>
      <c r="F879" s="20"/>
      <c r="G879" s="20"/>
      <c r="H879" s="20"/>
      <c r="I879" s="20"/>
      <c r="J879" s="20"/>
      <c r="K879" s="335"/>
      <c r="L879" s="20"/>
      <c r="M879" s="20"/>
      <c r="N879" s="20"/>
      <c r="O879" s="20"/>
      <c r="P879" s="20"/>
      <c r="Q879" s="20"/>
      <c r="R879" s="20"/>
      <c r="S879" s="20"/>
      <c r="T879" s="20"/>
      <c r="U879" s="20"/>
      <c r="V879" s="20"/>
      <c r="W879" s="20"/>
      <c r="X879" s="20"/>
      <c r="Y879" s="20"/>
      <c r="Z879" s="20"/>
      <c r="AA879" s="20"/>
      <c r="AB879" s="20"/>
      <c r="AC879" s="20"/>
      <c r="AD879" s="20"/>
      <c r="AE879" s="20"/>
      <c r="AF879" s="20"/>
      <c r="AG879" s="20"/>
      <c r="AH879" s="20"/>
      <c r="AI879" s="20"/>
      <c r="AJ879" s="20"/>
      <c r="AK879" s="20"/>
      <c r="AL879" s="20"/>
      <c r="AM879" s="20"/>
      <c r="AN879" s="20"/>
      <c r="AO879" s="20"/>
      <c r="AP879" s="20"/>
      <c r="AQ879" s="20"/>
      <c r="AR879" s="20"/>
      <c r="AS879" s="20"/>
      <c r="AT879" s="20"/>
      <c r="AU879" s="20"/>
      <c r="AV879" s="20"/>
      <c r="AW879" s="20"/>
      <c r="AX879" s="20"/>
      <c r="AY879" s="20"/>
      <c r="AZ879" s="20"/>
      <c r="BA879" s="20"/>
      <c r="BB879" s="20"/>
      <c r="BC879" s="20"/>
      <c r="BD879" s="20"/>
      <c r="BE879" s="20"/>
      <c r="BF879" s="20"/>
      <c r="BG879" s="20"/>
      <c r="BH879" s="20"/>
      <c r="BI879" s="20"/>
      <c r="BJ879" s="20"/>
      <c r="BK879" s="20"/>
    </row>
    <row r="880" spans="1:256" ht="12" customHeight="1">
      <c r="A880" s="20"/>
      <c r="B880" s="20"/>
      <c r="C880" s="20"/>
      <c r="D880" s="20"/>
      <c r="E880" s="20"/>
      <c r="F880" s="20"/>
      <c r="G880" s="20"/>
      <c r="H880" s="20"/>
      <c r="I880" s="20"/>
      <c r="J880" s="20"/>
      <c r="K880" s="20"/>
      <c r="L880" s="20"/>
      <c r="M880" s="20"/>
      <c r="N880" s="20"/>
      <c r="O880" s="20"/>
      <c r="P880" s="20"/>
      <c r="Q880" s="20"/>
      <c r="R880" s="20"/>
      <c r="S880" s="20"/>
      <c r="T880" s="20"/>
      <c r="U880" s="20"/>
      <c r="V880" s="20"/>
      <c r="W880" s="20"/>
      <c r="X880" s="20"/>
      <c r="Y880" s="20"/>
      <c r="Z880" s="20"/>
      <c r="AA880" s="20"/>
      <c r="AB880" s="20"/>
      <c r="AC880" s="20"/>
      <c r="AD880" s="20"/>
      <c r="AE880" s="20"/>
      <c r="AF880" s="20"/>
      <c r="AG880" s="20"/>
      <c r="AH880" s="20"/>
      <c r="AI880" s="20"/>
      <c r="AJ880" s="20"/>
      <c r="AK880" s="20"/>
      <c r="AL880" s="20"/>
      <c r="AM880" s="20"/>
      <c r="AN880" s="20"/>
      <c r="AO880" s="20"/>
      <c r="AP880" s="20"/>
      <c r="AQ880" s="20"/>
      <c r="AR880" s="20"/>
      <c r="AS880" s="20"/>
      <c r="AT880" s="20"/>
      <c r="AU880" s="20"/>
      <c r="AV880" s="20"/>
      <c r="AW880" s="20"/>
      <c r="AX880" s="20"/>
      <c r="AY880" s="20"/>
      <c r="AZ880" s="20"/>
      <c r="BA880" s="20"/>
      <c r="BB880" s="20"/>
      <c r="BC880" s="20"/>
      <c r="BD880" s="20"/>
      <c r="BE880" s="20"/>
      <c r="BF880" s="20"/>
      <c r="BG880" s="20"/>
      <c r="BH880" s="20"/>
      <c r="BI880" s="20"/>
      <c r="BJ880" s="20"/>
      <c r="BK880" s="20"/>
    </row>
    <row r="881" spans="1:63" ht="12" customHeight="1">
      <c r="A881" s="20"/>
      <c r="B881" s="20"/>
      <c r="C881" s="20"/>
      <c r="D881" s="20"/>
      <c r="E881" s="20"/>
      <c r="F881" s="20"/>
      <c r="G881" s="20"/>
      <c r="H881" s="20"/>
      <c r="I881" s="20"/>
      <c r="J881" s="20"/>
      <c r="K881" s="20"/>
      <c r="L881" s="20"/>
      <c r="M881" s="20"/>
      <c r="N881" s="20"/>
      <c r="O881" s="20"/>
      <c r="P881" s="20"/>
      <c r="Q881" s="20"/>
      <c r="R881" s="20"/>
      <c r="S881" s="20"/>
      <c r="T881" s="20"/>
      <c r="U881" s="20"/>
      <c r="V881" s="20"/>
      <c r="W881" s="20"/>
      <c r="X881" s="20"/>
      <c r="Y881" s="20"/>
      <c r="Z881" s="20"/>
      <c r="AA881" s="20"/>
      <c r="AB881" s="20"/>
      <c r="AC881" s="20"/>
      <c r="AD881" s="20"/>
      <c r="AE881" s="20"/>
      <c r="AF881" s="20"/>
      <c r="AG881" s="20"/>
      <c r="AH881" s="20"/>
      <c r="AI881" s="20"/>
      <c r="AJ881" s="20"/>
      <c r="AK881" s="20"/>
      <c r="AL881" s="20"/>
      <c r="AM881" s="20"/>
      <c r="AN881" s="20"/>
      <c r="AO881" s="20"/>
      <c r="AP881" s="20"/>
      <c r="AQ881" s="20"/>
      <c r="AR881" s="20"/>
      <c r="AS881" s="20"/>
      <c r="AT881" s="20"/>
      <c r="AU881" s="20"/>
      <c r="AV881" s="20"/>
      <c r="AW881" s="20"/>
      <c r="AX881" s="20"/>
      <c r="AY881" s="20"/>
      <c r="AZ881" s="20"/>
      <c r="BA881" s="20"/>
      <c r="BB881" s="20"/>
      <c r="BC881" s="20"/>
      <c r="BD881" s="20"/>
      <c r="BE881" s="20"/>
      <c r="BF881" s="20"/>
      <c r="BG881" s="20"/>
      <c r="BH881" s="20"/>
      <c r="BI881" s="20"/>
      <c r="BJ881" s="20"/>
      <c r="BK881" s="20"/>
    </row>
    <row r="882" spans="1:63" ht="12" customHeight="1">
      <c r="A882" s="20"/>
      <c r="B882" s="20"/>
      <c r="C882" s="20"/>
      <c r="D882" s="20"/>
      <c r="E882" s="20"/>
      <c r="F882" s="20"/>
      <c r="G882" s="20"/>
      <c r="H882" s="20"/>
      <c r="I882" s="20"/>
      <c r="J882" s="20"/>
      <c r="K882" s="536"/>
      <c r="L882" s="20"/>
      <c r="M882" s="20"/>
      <c r="N882" s="20"/>
      <c r="O882" s="20"/>
      <c r="P882" s="20"/>
      <c r="Q882" s="20"/>
      <c r="R882" s="20"/>
      <c r="S882" s="20"/>
      <c r="T882" s="20"/>
      <c r="U882" s="20"/>
      <c r="V882" s="20"/>
      <c r="W882" s="20"/>
      <c r="X882" s="20"/>
      <c r="Y882" s="20"/>
      <c r="Z882" s="20"/>
      <c r="AA882" s="20"/>
      <c r="AB882" s="20"/>
      <c r="AC882" s="20"/>
      <c r="AD882" s="20"/>
      <c r="AE882" s="20"/>
      <c r="AF882" s="20"/>
      <c r="AG882" s="20"/>
      <c r="AH882" s="20"/>
      <c r="AI882" s="20"/>
      <c r="AJ882" s="20"/>
      <c r="AK882" s="20"/>
      <c r="AL882" s="20"/>
      <c r="AM882" s="20"/>
      <c r="AN882" s="20"/>
      <c r="AO882" s="20"/>
      <c r="AP882" s="20"/>
      <c r="AQ882" s="20"/>
      <c r="AR882" s="20"/>
      <c r="AS882" s="20"/>
      <c r="AT882" s="20"/>
      <c r="AU882" s="20"/>
      <c r="AV882" s="20"/>
      <c r="AW882" s="20"/>
      <c r="AX882" s="20"/>
      <c r="AY882" s="20"/>
      <c r="AZ882" s="20"/>
      <c r="BA882" s="20"/>
      <c r="BB882" s="20"/>
      <c r="BC882" s="20"/>
      <c r="BD882" s="20"/>
      <c r="BE882" s="20"/>
      <c r="BF882" s="20"/>
      <c r="BG882" s="20"/>
      <c r="BH882" s="20"/>
      <c r="BI882" s="20"/>
      <c r="BJ882" s="20"/>
      <c r="BK882" s="20"/>
    </row>
    <row r="883" spans="1:63" ht="12" customHeight="1">
      <c r="A883" s="20"/>
      <c r="B883" s="20"/>
      <c r="C883" s="20"/>
      <c r="D883" s="20"/>
      <c r="E883" s="20"/>
      <c r="F883" s="20"/>
      <c r="G883" s="20"/>
      <c r="H883" s="20"/>
      <c r="I883" s="20"/>
      <c r="J883" s="20"/>
      <c r="K883" s="20"/>
      <c r="L883" s="20"/>
      <c r="M883" s="20"/>
      <c r="N883" s="20"/>
      <c r="O883" s="20"/>
      <c r="P883" s="20"/>
      <c r="Q883" s="20"/>
      <c r="R883" s="20"/>
      <c r="S883" s="20"/>
      <c r="T883" s="20"/>
      <c r="U883" s="20"/>
      <c r="V883" s="20"/>
      <c r="W883" s="20"/>
      <c r="X883" s="20"/>
      <c r="Y883" s="20"/>
      <c r="Z883" s="20"/>
      <c r="AA883" s="20"/>
      <c r="AB883" s="20"/>
      <c r="AC883" s="20"/>
      <c r="AD883" s="20"/>
      <c r="AE883" s="20"/>
      <c r="AF883" s="20"/>
      <c r="AG883" s="20"/>
      <c r="AH883" s="20"/>
      <c r="AI883" s="20"/>
      <c r="AJ883" s="20"/>
      <c r="AK883" s="20"/>
      <c r="AL883" s="20"/>
      <c r="AM883" s="20"/>
      <c r="AN883" s="20"/>
      <c r="AO883" s="20"/>
      <c r="AP883" s="20"/>
      <c r="AQ883" s="20"/>
      <c r="AR883" s="20"/>
      <c r="AS883" s="20"/>
      <c r="AT883" s="20"/>
      <c r="AU883" s="20"/>
      <c r="AV883" s="20"/>
      <c r="AW883" s="20"/>
      <c r="AX883" s="20"/>
      <c r="AY883" s="20"/>
      <c r="AZ883" s="20"/>
      <c r="BA883" s="20"/>
      <c r="BB883" s="20"/>
      <c r="BC883" s="20"/>
      <c r="BD883" s="20"/>
      <c r="BE883" s="20"/>
      <c r="BF883" s="20"/>
      <c r="BG883" s="20"/>
      <c r="BH883" s="20"/>
      <c r="BI883" s="20"/>
      <c r="BJ883" s="20"/>
      <c r="BK883" s="20"/>
    </row>
    <row r="884" spans="1:63" ht="12" customHeight="1">
      <c r="A884" s="20"/>
      <c r="B884" s="20"/>
      <c r="C884" s="20"/>
      <c r="D884" s="20"/>
      <c r="E884" s="20"/>
      <c r="F884" s="20"/>
      <c r="G884" s="20"/>
      <c r="H884" s="20"/>
      <c r="I884" s="20"/>
      <c r="J884" s="20"/>
      <c r="K884" s="20"/>
      <c r="L884" s="20"/>
      <c r="M884" s="20"/>
      <c r="N884" s="20"/>
      <c r="O884" s="20"/>
      <c r="P884" s="20"/>
      <c r="Q884" s="20"/>
      <c r="R884" s="20"/>
      <c r="S884" s="20"/>
      <c r="T884" s="20"/>
      <c r="U884" s="20"/>
      <c r="V884" s="20"/>
      <c r="W884" s="20"/>
      <c r="X884" s="20"/>
      <c r="Y884" s="20"/>
      <c r="Z884" s="20"/>
      <c r="AA884" s="20"/>
      <c r="AB884" s="20"/>
      <c r="AC884" s="20"/>
      <c r="AD884" s="20"/>
      <c r="AE884" s="20"/>
      <c r="AF884" s="20"/>
      <c r="AG884" s="20"/>
      <c r="AH884" s="20"/>
      <c r="AI884" s="20"/>
      <c r="AJ884" s="20"/>
      <c r="AK884" s="20"/>
      <c r="AL884" s="20"/>
      <c r="AM884" s="20"/>
      <c r="AN884" s="20"/>
      <c r="AO884" s="20"/>
      <c r="AP884" s="20"/>
      <c r="AQ884" s="20"/>
      <c r="AR884" s="20"/>
      <c r="AS884" s="20"/>
      <c r="AT884" s="20"/>
      <c r="AU884" s="20"/>
      <c r="AV884" s="20"/>
      <c r="AW884" s="20"/>
      <c r="AX884" s="20"/>
      <c r="AY884" s="20"/>
      <c r="AZ884" s="20"/>
      <c r="BA884" s="20"/>
      <c r="BB884" s="20"/>
      <c r="BC884" s="20"/>
      <c r="BD884" s="20"/>
      <c r="BE884" s="20"/>
      <c r="BF884" s="20"/>
      <c r="BG884" s="20"/>
      <c r="BH884" s="20"/>
      <c r="BI884" s="20"/>
      <c r="BJ884" s="20"/>
      <c r="BK884" s="20"/>
    </row>
    <row r="885" spans="1:63" ht="12" customHeight="1">
      <c r="A885" s="20"/>
      <c r="B885" s="20"/>
      <c r="C885" s="20"/>
      <c r="D885" s="20"/>
      <c r="E885" s="20"/>
      <c r="F885" s="20"/>
      <c r="G885" s="20"/>
      <c r="H885" s="20"/>
      <c r="I885" s="20"/>
      <c r="J885" s="20"/>
      <c r="K885" s="20"/>
      <c r="L885" s="20"/>
      <c r="M885" s="20"/>
      <c r="N885" s="20"/>
      <c r="O885" s="20"/>
      <c r="P885" s="20"/>
      <c r="Q885" s="20"/>
      <c r="R885" s="20"/>
      <c r="S885" s="20"/>
      <c r="T885" s="20"/>
      <c r="U885" s="20"/>
      <c r="V885" s="20"/>
      <c r="W885" s="20"/>
      <c r="X885" s="20"/>
      <c r="Y885" s="20"/>
      <c r="Z885" s="20"/>
      <c r="AA885" s="20"/>
      <c r="AB885" s="20"/>
      <c r="AC885" s="20"/>
      <c r="AD885" s="20"/>
      <c r="AE885" s="20"/>
      <c r="AF885" s="20"/>
      <c r="AG885" s="20"/>
      <c r="AH885" s="20"/>
      <c r="AI885" s="20"/>
      <c r="AJ885" s="20"/>
      <c r="AK885" s="20"/>
      <c r="AL885" s="20"/>
      <c r="AM885" s="20"/>
      <c r="AN885" s="20"/>
      <c r="AO885" s="20"/>
      <c r="AP885" s="20"/>
      <c r="AQ885" s="20"/>
      <c r="AR885" s="20"/>
      <c r="AS885" s="20"/>
      <c r="AT885" s="20"/>
      <c r="AU885" s="20"/>
      <c r="AV885" s="20"/>
      <c r="AW885" s="20"/>
      <c r="AX885" s="20"/>
      <c r="AY885" s="20"/>
      <c r="AZ885" s="20"/>
      <c r="BA885" s="20"/>
      <c r="BB885" s="20"/>
      <c r="BC885" s="20"/>
      <c r="BD885" s="20"/>
      <c r="BE885" s="20"/>
      <c r="BF885" s="20"/>
      <c r="BG885" s="20"/>
      <c r="BH885" s="20"/>
      <c r="BI885" s="20"/>
      <c r="BJ885" s="20"/>
      <c r="BK885" s="20"/>
    </row>
    <row r="886" spans="1:63" ht="12" customHeight="1">
      <c r="A886" s="20"/>
      <c r="B886" s="20"/>
      <c r="C886" s="20"/>
      <c r="D886" s="20"/>
      <c r="E886" s="20"/>
      <c r="F886" s="20"/>
      <c r="G886" s="20"/>
      <c r="H886" s="20"/>
      <c r="I886" s="20"/>
      <c r="J886" s="20"/>
      <c r="K886" s="20"/>
      <c r="L886" s="20"/>
      <c r="M886" s="20"/>
      <c r="N886" s="20"/>
      <c r="O886" s="20"/>
      <c r="P886" s="20"/>
      <c r="Q886" s="20"/>
      <c r="R886" s="20"/>
      <c r="S886" s="20"/>
      <c r="T886" s="20"/>
      <c r="U886" s="20"/>
      <c r="V886" s="20"/>
      <c r="W886" s="20"/>
      <c r="X886" s="20"/>
      <c r="Y886" s="20"/>
      <c r="Z886" s="20"/>
      <c r="AA886" s="20"/>
      <c r="AB886" s="20"/>
      <c r="AC886" s="20"/>
      <c r="AD886" s="20"/>
      <c r="AE886" s="20"/>
      <c r="AF886" s="20"/>
      <c r="AG886" s="20"/>
      <c r="AH886" s="20"/>
      <c r="AI886" s="20"/>
      <c r="AJ886" s="20"/>
      <c r="AK886" s="20"/>
      <c r="AL886" s="20"/>
      <c r="AM886" s="20"/>
      <c r="AN886" s="20"/>
      <c r="AO886" s="20"/>
      <c r="AP886" s="20"/>
      <c r="AQ886" s="20"/>
      <c r="AR886" s="20"/>
      <c r="AS886" s="20"/>
      <c r="AT886" s="20"/>
      <c r="AU886" s="20"/>
      <c r="AV886" s="20"/>
      <c r="AW886" s="20"/>
      <c r="AX886" s="20"/>
      <c r="AY886" s="20"/>
      <c r="AZ886" s="20"/>
      <c r="BA886" s="20"/>
      <c r="BB886" s="20"/>
      <c r="BC886" s="20"/>
      <c r="BD886" s="20"/>
      <c r="BE886" s="20"/>
      <c r="BF886" s="20"/>
      <c r="BG886" s="20"/>
      <c r="BH886" s="20"/>
      <c r="BI886" s="20"/>
      <c r="BJ886" s="20"/>
      <c r="BK886" s="20"/>
    </row>
    <row r="887" spans="1:63" ht="12" customHeight="1">
      <c r="A887" s="20"/>
      <c r="B887" s="20"/>
      <c r="C887" s="20"/>
      <c r="D887" s="20"/>
      <c r="E887" s="20"/>
      <c r="F887" s="20"/>
      <c r="G887" s="20"/>
      <c r="H887" s="20"/>
      <c r="I887" s="20"/>
      <c r="J887" s="20"/>
      <c r="K887" s="20"/>
      <c r="L887" s="20"/>
      <c r="M887" s="20"/>
      <c r="N887" s="20"/>
      <c r="O887" s="20"/>
      <c r="P887" s="20"/>
      <c r="Q887" s="20"/>
      <c r="R887" s="20"/>
      <c r="S887" s="20"/>
      <c r="T887" s="20"/>
      <c r="U887" s="20"/>
      <c r="V887" s="20"/>
      <c r="W887" s="20"/>
      <c r="X887" s="20"/>
      <c r="Y887" s="20"/>
      <c r="Z887" s="20"/>
      <c r="AA887" s="20"/>
      <c r="AB887" s="20"/>
      <c r="AC887" s="20"/>
      <c r="AD887" s="20"/>
      <c r="AE887" s="20"/>
      <c r="AF887" s="20"/>
      <c r="AG887" s="20"/>
      <c r="AH887" s="20"/>
      <c r="AI887" s="20"/>
      <c r="AJ887" s="20"/>
      <c r="AK887" s="20"/>
      <c r="AL887" s="20"/>
      <c r="AM887" s="20"/>
      <c r="AN887" s="20"/>
      <c r="AO887" s="20"/>
      <c r="AP887" s="20"/>
      <c r="AQ887" s="20"/>
      <c r="AR887" s="20"/>
      <c r="AS887" s="20"/>
      <c r="AT887" s="20"/>
      <c r="AU887" s="20"/>
      <c r="AV887" s="20"/>
      <c r="AW887" s="20"/>
      <c r="AX887" s="20"/>
      <c r="AY887" s="20"/>
      <c r="AZ887" s="20"/>
      <c r="BA887" s="20"/>
      <c r="BB887" s="20"/>
      <c r="BC887" s="20"/>
      <c r="BD887" s="20"/>
      <c r="BE887" s="20"/>
      <c r="BF887" s="20"/>
      <c r="BG887" s="20"/>
      <c r="BH887" s="20"/>
      <c r="BI887" s="20"/>
      <c r="BJ887" s="20"/>
      <c r="BK887" s="20"/>
    </row>
    <row r="888" spans="1:63" ht="12" customHeight="1">
      <c r="A888" s="20"/>
      <c r="B888" s="20"/>
      <c r="C888" s="20"/>
      <c r="D888" s="20"/>
      <c r="E888" s="20"/>
      <c r="F888" s="20"/>
      <c r="G888" s="20"/>
      <c r="H888" s="20"/>
      <c r="I888" s="20"/>
      <c r="J888" s="20"/>
      <c r="K888" s="20"/>
      <c r="L888" s="20"/>
      <c r="M888" s="20"/>
      <c r="N888" s="20"/>
      <c r="O888" s="20"/>
      <c r="P888" s="20"/>
      <c r="Q888" s="20"/>
      <c r="R888" s="20"/>
      <c r="S888" s="20"/>
      <c r="T888" s="20"/>
      <c r="U888" s="20"/>
      <c r="V888" s="20"/>
      <c r="W888" s="20"/>
      <c r="X888" s="20"/>
      <c r="Y888" s="20"/>
      <c r="Z888" s="20"/>
      <c r="AA888" s="20"/>
      <c r="AB888" s="20"/>
      <c r="AC888" s="20"/>
      <c r="AD888" s="20"/>
      <c r="AE888" s="20"/>
      <c r="AF888" s="20"/>
      <c r="AG888" s="20"/>
      <c r="AH888" s="20"/>
      <c r="AI888" s="20"/>
      <c r="AJ888" s="20"/>
      <c r="AK888" s="20"/>
      <c r="AL888" s="20"/>
      <c r="AM888" s="20"/>
      <c r="AN888" s="20"/>
      <c r="AO888" s="20"/>
      <c r="AP888" s="20"/>
      <c r="AQ888" s="20"/>
      <c r="AR888" s="20"/>
      <c r="AS888" s="20"/>
      <c r="AT888" s="20"/>
      <c r="AU888" s="20"/>
      <c r="AV888" s="20"/>
      <c r="AW888" s="20"/>
      <c r="AX888" s="20"/>
      <c r="AY888" s="20"/>
      <c r="AZ888" s="20"/>
      <c r="BA888" s="20"/>
      <c r="BB888" s="20"/>
      <c r="BC888" s="20"/>
      <c r="BD888" s="20"/>
      <c r="BE888" s="20"/>
      <c r="BF888" s="20"/>
      <c r="BG888" s="20"/>
      <c r="BH888" s="20"/>
      <c r="BI888" s="20"/>
      <c r="BJ888" s="20"/>
      <c r="BK888" s="20"/>
    </row>
    <row r="889" spans="1:63" ht="12" customHeight="1">
      <c r="A889" s="20"/>
      <c r="B889" s="20"/>
      <c r="C889" s="20"/>
      <c r="D889" s="20"/>
      <c r="E889" s="20"/>
      <c r="F889" s="20"/>
      <c r="G889" s="20"/>
      <c r="H889" s="20"/>
      <c r="I889" s="20"/>
      <c r="J889" s="20"/>
      <c r="K889" s="20"/>
      <c r="L889" s="20"/>
      <c r="M889" s="20"/>
      <c r="N889" s="20"/>
      <c r="O889" s="20"/>
      <c r="P889" s="20"/>
      <c r="Q889" s="20"/>
      <c r="R889" s="20"/>
      <c r="S889" s="20"/>
      <c r="T889" s="20"/>
      <c r="U889" s="20"/>
      <c r="V889" s="20"/>
      <c r="W889" s="20"/>
      <c r="X889" s="20"/>
      <c r="Y889" s="20"/>
      <c r="Z889" s="20"/>
      <c r="AA889" s="20"/>
      <c r="AB889" s="20"/>
      <c r="AC889" s="20"/>
      <c r="AD889" s="20"/>
      <c r="AE889" s="20"/>
      <c r="AF889" s="20"/>
      <c r="AG889" s="20"/>
      <c r="AH889" s="20"/>
      <c r="AI889" s="20"/>
      <c r="AJ889" s="20"/>
      <c r="AK889" s="20"/>
      <c r="AL889" s="20"/>
      <c r="AM889" s="20"/>
      <c r="AN889" s="20"/>
      <c r="AO889" s="20"/>
      <c r="AP889" s="20"/>
      <c r="AQ889" s="20"/>
      <c r="AR889" s="20"/>
      <c r="AS889" s="20"/>
      <c r="AT889" s="20"/>
      <c r="AU889" s="20"/>
      <c r="AV889" s="20"/>
      <c r="AW889" s="20"/>
      <c r="AX889" s="20"/>
      <c r="AY889" s="20"/>
      <c r="AZ889" s="20"/>
      <c r="BA889" s="20"/>
      <c r="BB889" s="20"/>
      <c r="BC889" s="20"/>
      <c r="BD889" s="20"/>
      <c r="BE889" s="20"/>
      <c r="BF889" s="20"/>
      <c r="BG889" s="20"/>
      <c r="BH889" s="20"/>
      <c r="BI889" s="20"/>
      <c r="BJ889" s="20"/>
      <c r="BK889" s="20"/>
    </row>
    <row r="890" spans="1:63" ht="12" customHeight="1">
      <c r="A890" s="20"/>
      <c r="B890" s="20"/>
      <c r="C890" s="20"/>
      <c r="D890" s="20"/>
      <c r="E890" s="20"/>
      <c r="F890" s="20"/>
      <c r="G890" s="20"/>
      <c r="H890" s="20"/>
      <c r="I890" s="20"/>
      <c r="J890" s="20"/>
      <c r="K890" s="20"/>
      <c r="L890" s="20"/>
      <c r="M890" s="20"/>
      <c r="N890" s="20"/>
      <c r="O890" s="20"/>
      <c r="P890" s="20"/>
      <c r="Q890" s="20"/>
      <c r="R890" s="20"/>
      <c r="S890" s="20"/>
      <c r="T890" s="20"/>
      <c r="U890" s="20"/>
      <c r="V890" s="20"/>
      <c r="W890" s="20"/>
      <c r="X890" s="20"/>
      <c r="Y890" s="20"/>
      <c r="Z890" s="20"/>
      <c r="AA890" s="20"/>
      <c r="AB890" s="20"/>
      <c r="AC890" s="20"/>
      <c r="AD890" s="20"/>
      <c r="AE890" s="20"/>
      <c r="AF890" s="20"/>
      <c r="AG890" s="20"/>
      <c r="AH890" s="20"/>
      <c r="AI890" s="20"/>
      <c r="AJ890" s="20"/>
      <c r="AK890" s="20"/>
      <c r="AL890" s="20"/>
      <c r="AM890" s="20"/>
      <c r="AN890" s="20"/>
      <c r="AO890" s="20"/>
      <c r="AP890" s="20"/>
      <c r="AQ890" s="20"/>
      <c r="AR890" s="20"/>
      <c r="AS890" s="20"/>
      <c r="AT890" s="20"/>
      <c r="AU890" s="20"/>
      <c r="AV890" s="20"/>
      <c r="AW890" s="20"/>
      <c r="AX890" s="20"/>
      <c r="AY890" s="20"/>
      <c r="AZ890" s="20"/>
      <c r="BA890" s="20"/>
      <c r="BB890" s="20"/>
      <c r="BC890" s="20"/>
      <c r="BD890" s="20"/>
      <c r="BE890" s="20"/>
      <c r="BF890" s="20"/>
      <c r="BG890" s="20"/>
      <c r="BH890" s="20"/>
      <c r="BI890" s="20"/>
      <c r="BJ890" s="20"/>
      <c r="BK890" s="20"/>
    </row>
    <row r="891" spans="1:63" ht="12" customHeight="1">
      <c r="A891" s="20"/>
      <c r="B891" s="20"/>
      <c r="C891" s="20"/>
      <c r="D891" s="20"/>
      <c r="E891" s="20"/>
      <c r="F891" s="20"/>
      <c r="G891" s="20"/>
      <c r="H891" s="20"/>
      <c r="I891" s="20"/>
      <c r="J891" s="20"/>
      <c r="K891" s="20"/>
      <c r="L891" s="20"/>
      <c r="M891" s="20"/>
      <c r="N891" s="20"/>
      <c r="O891" s="20"/>
      <c r="P891" s="20"/>
      <c r="Q891" s="20"/>
      <c r="R891" s="20"/>
      <c r="S891" s="20"/>
      <c r="T891" s="20"/>
      <c r="U891" s="20"/>
      <c r="V891" s="20"/>
      <c r="W891" s="20"/>
      <c r="X891" s="20"/>
      <c r="Y891" s="20"/>
      <c r="Z891" s="20"/>
      <c r="AA891" s="20"/>
      <c r="AB891" s="20"/>
      <c r="AC891" s="20"/>
      <c r="AD891" s="20"/>
      <c r="AE891" s="20"/>
      <c r="AF891" s="20"/>
      <c r="AG891" s="20"/>
      <c r="AH891" s="20"/>
      <c r="AI891" s="20"/>
      <c r="AJ891" s="20"/>
      <c r="AK891" s="20"/>
      <c r="AL891" s="20"/>
      <c r="AM891" s="20"/>
      <c r="AN891" s="20"/>
      <c r="AO891" s="20"/>
      <c r="AP891" s="20"/>
      <c r="AQ891" s="20"/>
      <c r="AR891" s="20"/>
      <c r="AS891" s="20"/>
      <c r="AT891" s="20"/>
      <c r="AU891" s="20"/>
      <c r="AV891" s="20"/>
      <c r="AW891" s="20"/>
      <c r="AX891" s="20"/>
      <c r="AY891" s="20"/>
      <c r="AZ891" s="20"/>
      <c r="BA891" s="20"/>
      <c r="BB891" s="20"/>
      <c r="BC891" s="20"/>
      <c r="BD891" s="20"/>
      <c r="BE891" s="20"/>
      <c r="BF891" s="20"/>
      <c r="BG891" s="20"/>
      <c r="BH891" s="20"/>
      <c r="BI891" s="20"/>
      <c r="BJ891" s="20"/>
      <c r="BK891" s="20"/>
    </row>
    <row r="892" spans="1:63" ht="12" customHeight="1">
      <c r="A892" s="20"/>
      <c r="B892" s="20"/>
      <c r="C892" s="20"/>
      <c r="D892" s="20"/>
      <c r="E892" s="20"/>
      <c r="F892" s="20"/>
      <c r="G892" s="20"/>
      <c r="H892" s="20"/>
      <c r="I892" s="20"/>
      <c r="J892" s="20"/>
      <c r="K892" s="20"/>
      <c r="L892" s="20"/>
      <c r="M892" s="20"/>
      <c r="N892" s="20"/>
      <c r="O892" s="20"/>
      <c r="P892" s="20"/>
      <c r="Q892" s="20"/>
      <c r="R892" s="20"/>
      <c r="S892" s="20"/>
      <c r="T892" s="20"/>
      <c r="U892" s="20"/>
      <c r="V892" s="20"/>
      <c r="W892" s="20"/>
      <c r="X892" s="20"/>
      <c r="Y892" s="20"/>
      <c r="Z892" s="20"/>
      <c r="AA892" s="20"/>
      <c r="AB892" s="20"/>
      <c r="AC892" s="20"/>
      <c r="AD892" s="20"/>
      <c r="AE892" s="20"/>
      <c r="AF892" s="20"/>
      <c r="AG892" s="20"/>
      <c r="AH892" s="20"/>
      <c r="AI892" s="20"/>
      <c r="AJ892" s="20"/>
      <c r="AK892" s="20"/>
      <c r="AL892" s="20"/>
      <c r="AM892" s="20"/>
      <c r="AN892" s="20"/>
      <c r="AO892" s="20"/>
      <c r="AP892" s="20"/>
      <c r="AQ892" s="20"/>
      <c r="AR892" s="20"/>
      <c r="AS892" s="20"/>
      <c r="AT892" s="20"/>
      <c r="AU892" s="20"/>
      <c r="AV892" s="20"/>
      <c r="AW892" s="20"/>
      <c r="AX892" s="20"/>
      <c r="AY892" s="20"/>
      <c r="AZ892" s="20"/>
      <c r="BA892" s="20"/>
      <c r="BB892" s="20"/>
      <c r="BC892" s="20"/>
      <c r="BD892" s="20"/>
      <c r="BE892" s="20"/>
      <c r="BF892" s="20"/>
      <c r="BG892" s="20"/>
      <c r="BH892" s="20"/>
      <c r="BI892" s="20"/>
      <c r="BJ892" s="20"/>
      <c r="BK892" s="20"/>
    </row>
    <row r="893" spans="1:63" ht="12" customHeight="1">
      <c r="A893" s="20"/>
      <c r="B893" s="20"/>
      <c r="C893" s="20"/>
      <c r="D893" s="20"/>
      <c r="E893" s="20"/>
      <c r="F893" s="20"/>
      <c r="G893" s="20"/>
      <c r="H893" s="20"/>
      <c r="I893" s="20"/>
      <c r="J893" s="20"/>
      <c r="K893" s="20"/>
      <c r="L893" s="20"/>
      <c r="M893" s="20"/>
      <c r="N893" s="20"/>
      <c r="O893" s="20"/>
      <c r="P893" s="20"/>
      <c r="Q893" s="20"/>
      <c r="R893" s="20"/>
      <c r="S893" s="20"/>
      <c r="T893" s="20"/>
      <c r="U893" s="20"/>
      <c r="V893" s="20"/>
      <c r="W893" s="20"/>
      <c r="X893" s="20"/>
      <c r="Y893" s="20"/>
      <c r="Z893" s="20"/>
      <c r="AA893" s="20"/>
      <c r="AB893" s="20"/>
      <c r="AC893" s="20"/>
      <c r="AD893" s="20"/>
      <c r="AE893" s="20"/>
      <c r="AF893" s="20"/>
      <c r="AG893" s="20"/>
      <c r="AH893" s="20"/>
      <c r="AI893" s="20"/>
      <c r="AJ893" s="20"/>
      <c r="AK893" s="20"/>
      <c r="AL893" s="20"/>
      <c r="AM893" s="20"/>
      <c r="AN893" s="20"/>
      <c r="AO893" s="20"/>
      <c r="AP893" s="20"/>
      <c r="AQ893" s="20"/>
      <c r="AR893" s="20"/>
      <c r="AS893" s="20"/>
      <c r="AT893" s="20"/>
      <c r="AU893" s="20"/>
      <c r="AV893" s="20"/>
      <c r="AW893" s="20"/>
      <c r="AX893" s="20"/>
      <c r="AY893" s="20"/>
      <c r="AZ893" s="20"/>
      <c r="BA893" s="20"/>
      <c r="BB893" s="20"/>
      <c r="BC893" s="20"/>
      <c r="BD893" s="20"/>
      <c r="BE893" s="20"/>
      <c r="BF893" s="20"/>
      <c r="BG893" s="20"/>
      <c r="BH893" s="20"/>
      <c r="BI893" s="20"/>
      <c r="BJ893" s="20"/>
      <c r="BK893" s="20"/>
    </row>
    <row r="894" spans="1:63" ht="12" customHeight="1">
      <c r="A894" s="20"/>
      <c r="B894" s="20"/>
      <c r="C894" s="20"/>
      <c r="D894" s="20"/>
      <c r="E894" s="20"/>
      <c r="F894" s="20"/>
      <c r="G894" s="20"/>
      <c r="H894" s="20"/>
      <c r="I894" s="20"/>
      <c r="J894" s="20"/>
      <c r="K894" s="20"/>
      <c r="L894" s="20"/>
      <c r="M894" s="20"/>
      <c r="N894" s="20"/>
      <c r="O894" s="20"/>
      <c r="P894" s="20"/>
      <c r="Q894" s="20"/>
      <c r="R894" s="20"/>
      <c r="S894" s="20"/>
      <c r="T894" s="20"/>
      <c r="U894" s="20"/>
      <c r="V894" s="20"/>
      <c r="W894" s="20"/>
      <c r="X894" s="20"/>
      <c r="Y894" s="20"/>
      <c r="Z894" s="20"/>
      <c r="AA894" s="20"/>
      <c r="AB894" s="20"/>
      <c r="AC894" s="20"/>
      <c r="AD894" s="20"/>
      <c r="AE894" s="20"/>
      <c r="AF894" s="20"/>
      <c r="AG894" s="20"/>
      <c r="AH894" s="20"/>
      <c r="AI894" s="20"/>
      <c r="AJ894" s="20"/>
      <c r="AK894" s="20"/>
      <c r="AL894" s="20"/>
      <c r="AM894" s="20"/>
      <c r="AN894" s="20"/>
      <c r="AO894" s="20"/>
      <c r="AP894" s="20"/>
      <c r="AQ894" s="20"/>
      <c r="AR894" s="20"/>
      <c r="AS894" s="20"/>
      <c r="AT894" s="20"/>
      <c r="AU894" s="20"/>
      <c r="AV894" s="20"/>
      <c r="AW894" s="20"/>
      <c r="AX894" s="20"/>
      <c r="AY894" s="20"/>
      <c r="AZ894" s="20"/>
      <c r="BA894" s="20"/>
      <c r="BB894" s="20"/>
      <c r="BC894" s="20"/>
      <c r="BD894" s="20"/>
      <c r="BE894" s="20"/>
      <c r="BF894" s="20"/>
      <c r="BG894" s="20"/>
      <c r="BH894" s="20"/>
      <c r="BI894" s="20"/>
      <c r="BJ894" s="20"/>
      <c r="BK894" s="20"/>
    </row>
    <row r="895" spans="1:63" ht="12" customHeight="1">
      <c r="A895" s="20"/>
      <c r="B895" s="20"/>
      <c r="C895" s="20"/>
      <c r="D895" s="20"/>
      <c r="E895" s="20"/>
      <c r="F895" s="20"/>
      <c r="G895" s="20"/>
      <c r="H895" s="20"/>
      <c r="I895" s="20"/>
      <c r="J895" s="20"/>
      <c r="K895" s="20"/>
      <c r="L895" s="20"/>
      <c r="M895" s="20"/>
      <c r="N895" s="20"/>
      <c r="O895" s="20"/>
      <c r="P895" s="20"/>
      <c r="Q895" s="20"/>
      <c r="R895" s="20"/>
      <c r="S895" s="20"/>
      <c r="T895" s="20"/>
      <c r="U895" s="20"/>
      <c r="V895" s="20"/>
      <c r="W895" s="20"/>
      <c r="X895" s="20"/>
      <c r="Y895" s="20"/>
      <c r="Z895" s="20"/>
      <c r="AA895" s="20"/>
      <c r="AB895" s="20"/>
      <c r="AC895" s="20"/>
      <c r="AD895" s="20"/>
      <c r="AE895" s="20"/>
      <c r="AF895" s="20"/>
      <c r="AG895" s="20"/>
      <c r="AH895" s="20"/>
      <c r="AI895" s="20"/>
      <c r="AJ895" s="20"/>
      <c r="AK895" s="20"/>
      <c r="AL895" s="20"/>
      <c r="AM895" s="20"/>
      <c r="AN895" s="20"/>
      <c r="AO895" s="20"/>
      <c r="AP895" s="20"/>
      <c r="AQ895" s="20"/>
      <c r="AR895" s="20"/>
      <c r="AS895" s="20"/>
      <c r="AT895" s="20"/>
      <c r="AU895" s="20"/>
      <c r="AV895" s="20"/>
      <c r="AW895" s="20"/>
      <c r="AX895" s="20"/>
      <c r="AY895" s="20"/>
      <c r="AZ895" s="20"/>
      <c r="BA895" s="20"/>
      <c r="BB895" s="20"/>
      <c r="BC895" s="20"/>
      <c r="BD895" s="20"/>
      <c r="BE895" s="20"/>
      <c r="BF895" s="20"/>
      <c r="BG895" s="20"/>
      <c r="BH895" s="20"/>
      <c r="BI895" s="20"/>
      <c r="BJ895" s="20"/>
      <c r="BK895" s="20"/>
    </row>
    <row r="896" spans="1:63" ht="12" customHeight="1">
      <c r="A896" s="20"/>
      <c r="B896" s="20"/>
      <c r="C896" s="20"/>
      <c r="D896" s="20"/>
      <c r="E896" s="20"/>
      <c r="F896" s="20"/>
      <c r="G896" s="20"/>
      <c r="H896" s="20"/>
      <c r="I896" s="20"/>
      <c r="J896" s="20"/>
      <c r="K896" s="20"/>
      <c r="L896" s="20"/>
      <c r="M896" s="20"/>
      <c r="N896" s="20"/>
      <c r="O896" s="20"/>
      <c r="P896" s="20"/>
      <c r="Q896" s="20"/>
      <c r="R896" s="20"/>
      <c r="S896" s="20"/>
      <c r="T896" s="20"/>
      <c r="U896" s="20"/>
      <c r="V896" s="20"/>
      <c r="W896" s="20"/>
      <c r="X896" s="20"/>
      <c r="Y896" s="20"/>
      <c r="Z896" s="20"/>
      <c r="AA896" s="20"/>
      <c r="AB896" s="20"/>
      <c r="AC896" s="20"/>
      <c r="AD896" s="20"/>
      <c r="AE896" s="20"/>
      <c r="AF896" s="20"/>
      <c r="AG896" s="20"/>
      <c r="AH896" s="20"/>
      <c r="AI896" s="20"/>
      <c r="AJ896" s="20"/>
      <c r="AK896" s="20"/>
      <c r="AL896" s="20"/>
      <c r="AM896" s="20"/>
      <c r="AN896" s="20"/>
      <c r="AO896" s="20"/>
      <c r="AP896" s="20"/>
      <c r="AQ896" s="20"/>
      <c r="AR896" s="20"/>
      <c r="AS896" s="20"/>
      <c r="AT896" s="20"/>
      <c r="AU896" s="20"/>
      <c r="AV896" s="20"/>
      <c r="AW896" s="20"/>
      <c r="AX896" s="20"/>
      <c r="AY896" s="20"/>
      <c r="AZ896" s="20"/>
      <c r="BA896" s="20"/>
      <c r="BB896" s="20"/>
      <c r="BC896" s="20"/>
      <c r="BD896" s="20"/>
      <c r="BE896" s="20"/>
      <c r="BF896" s="20"/>
      <c r="BG896" s="20"/>
      <c r="BH896" s="20"/>
      <c r="BI896" s="20"/>
      <c r="BJ896" s="20"/>
      <c r="BK896" s="20"/>
    </row>
    <row r="897" spans="1:63" ht="12" customHeight="1">
      <c r="A897" s="20"/>
      <c r="B897" s="20"/>
      <c r="C897" s="20"/>
      <c r="D897" s="20"/>
      <c r="E897" s="20"/>
      <c r="F897" s="20"/>
      <c r="G897" s="20"/>
      <c r="H897" s="20"/>
      <c r="I897" s="20"/>
      <c r="J897" s="20"/>
      <c r="K897" s="20"/>
      <c r="L897" s="20"/>
      <c r="M897" s="20"/>
      <c r="N897" s="20"/>
      <c r="O897" s="20"/>
      <c r="P897" s="20"/>
      <c r="Q897" s="20"/>
      <c r="R897" s="20"/>
      <c r="S897" s="20"/>
      <c r="T897" s="20"/>
      <c r="U897" s="20"/>
      <c r="V897" s="20"/>
      <c r="W897" s="20"/>
      <c r="X897" s="20"/>
      <c r="Y897" s="20"/>
      <c r="Z897" s="20"/>
      <c r="AA897" s="20"/>
      <c r="AB897" s="20"/>
      <c r="AC897" s="20"/>
      <c r="AD897" s="20"/>
      <c r="AE897" s="20"/>
      <c r="AF897" s="20"/>
      <c r="AG897" s="20"/>
      <c r="AH897" s="20"/>
      <c r="AI897" s="20"/>
      <c r="AJ897" s="20"/>
      <c r="AK897" s="20"/>
      <c r="AL897" s="20"/>
      <c r="AM897" s="20"/>
      <c r="AN897" s="20"/>
      <c r="AO897" s="20"/>
      <c r="AP897" s="20"/>
      <c r="AQ897" s="20"/>
      <c r="AR897" s="20"/>
      <c r="AS897" s="20"/>
      <c r="AT897" s="20"/>
      <c r="AU897" s="20"/>
      <c r="AV897" s="20"/>
      <c r="AW897" s="20"/>
      <c r="AX897" s="20"/>
      <c r="AY897" s="20"/>
      <c r="AZ897" s="20"/>
      <c r="BA897" s="20"/>
      <c r="BB897" s="20"/>
      <c r="BC897" s="20"/>
      <c r="BD897" s="20"/>
      <c r="BE897" s="20"/>
      <c r="BF897" s="20"/>
      <c r="BG897" s="20"/>
      <c r="BH897" s="20"/>
      <c r="BI897" s="20"/>
      <c r="BJ897" s="20"/>
      <c r="BK897" s="20"/>
    </row>
    <row r="898" spans="1:63" ht="12" customHeight="1">
      <c r="A898" s="20"/>
      <c r="B898" s="20"/>
      <c r="C898" s="20"/>
      <c r="D898" s="20"/>
      <c r="E898" s="20"/>
      <c r="F898" s="20"/>
      <c r="G898" s="20"/>
      <c r="H898" s="20"/>
      <c r="I898" s="20"/>
      <c r="J898" s="20"/>
      <c r="K898" s="20"/>
      <c r="L898" s="20"/>
      <c r="M898" s="20"/>
      <c r="N898" s="20"/>
      <c r="O898" s="20"/>
      <c r="P898" s="20"/>
      <c r="Q898" s="20"/>
      <c r="R898" s="20"/>
      <c r="S898" s="20"/>
      <c r="T898" s="20"/>
      <c r="U898" s="20"/>
      <c r="V898" s="20"/>
      <c r="W898" s="20"/>
      <c r="X898" s="20"/>
      <c r="Y898" s="20"/>
      <c r="Z898" s="20"/>
      <c r="AA898" s="20"/>
      <c r="AB898" s="20"/>
      <c r="AC898" s="20"/>
      <c r="AD898" s="20"/>
      <c r="AE898" s="20"/>
      <c r="AF898" s="20"/>
      <c r="AG898" s="20"/>
      <c r="AH898" s="20"/>
      <c r="AI898" s="20"/>
      <c r="AJ898" s="20"/>
      <c r="AK898" s="20"/>
      <c r="AL898" s="20"/>
      <c r="AM898" s="20"/>
      <c r="AN898" s="20"/>
      <c r="AO898" s="20"/>
      <c r="AP898" s="20"/>
      <c r="AQ898" s="20"/>
      <c r="AR898" s="20"/>
      <c r="AS898" s="20"/>
      <c r="AT898" s="20"/>
      <c r="AU898" s="20"/>
      <c r="AV898" s="20"/>
      <c r="AW898" s="20"/>
      <c r="AX898" s="20"/>
      <c r="AY898" s="20"/>
      <c r="AZ898" s="20"/>
      <c r="BA898" s="20"/>
      <c r="BB898" s="20"/>
      <c r="BC898" s="20"/>
      <c r="BD898" s="20"/>
      <c r="BE898" s="20"/>
      <c r="BF898" s="20"/>
      <c r="BG898" s="20"/>
      <c r="BH898" s="20"/>
      <c r="BI898" s="20"/>
      <c r="BJ898" s="20"/>
      <c r="BK898" s="20"/>
    </row>
    <row r="899" spans="1:63">
      <c r="A899" s="20"/>
      <c r="B899" s="20"/>
      <c r="C899" s="20"/>
      <c r="D899" s="20"/>
      <c r="E899" s="20"/>
      <c r="F899" s="20"/>
      <c r="G899" s="20"/>
      <c r="H899" s="20"/>
      <c r="I899" s="20"/>
      <c r="J899" s="20"/>
      <c r="K899" s="20"/>
      <c r="L899" s="20"/>
      <c r="M899" s="20"/>
      <c r="N899" s="20"/>
      <c r="O899" s="20"/>
      <c r="P899" s="20"/>
      <c r="Q899" s="20"/>
      <c r="R899" s="20"/>
      <c r="S899" s="20"/>
      <c r="T899" s="20"/>
      <c r="U899" s="20"/>
      <c r="V899" s="20"/>
      <c r="W899" s="20"/>
      <c r="X899" s="20"/>
      <c r="Y899" s="20"/>
      <c r="Z899" s="20"/>
      <c r="AA899" s="20"/>
      <c r="AB899" s="20"/>
      <c r="AC899" s="20"/>
      <c r="AD899" s="20"/>
      <c r="AE899" s="20"/>
      <c r="AF899" s="20"/>
      <c r="AG899" s="20"/>
      <c r="AH899" s="20"/>
      <c r="AI899" s="20"/>
      <c r="AJ899" s="20"/>
      <c r="AK899" s="20"/>
      <c r="AL899" s="20"/>
      <c r="AM899" s="20"/>
      <c r="AN899" s="20"/>
      <c r="AO899" s="20"/>
      <c r="AP899" s="20"/>
      <c r="AQ899" s="20"/>
      <c r="AR899" s="20"/>
      <c r="AS899" s="20"/>
      <c r="AT899" s="20"/>
      <c r="AU899" s="20"/>
      <c r="AV899" s="20"/>
      <c r="AW899" s="20"/>
      <c r="AX899" s="20"/>
      <c r="AY899" s="20"/>
      <c r="AZ899" s="20"/>
      <c r="BA899" s="20"/>
      <c r="BB899" s="20"/>
      <c r="BC899" s="20"/>
      <c r="BD899" s="20"/>
      <c r="BE899" s="20"/>
      <c r="BF899" s="20"/>
      <c r="BG899" s="20"/>
      <c r="BH899" s="20"/>
      <c r="BI899" s="20"/>
      <c r="BJ899" s="20"/>
      <c r="BK899" s="20"/>
    </row>
    <row r="900" spans="1:63">
      <c r="A900" s="20"/>
      <c r="B900" s="20"/>
      <c r="C900" s="20"/>
      <c r="D900" s="20"/>
      <c r="E900" s="20"/>
      <c r="F900" s="20"/>
      <c r="G900" s="20"/>
      <c r="H900" s="20"/>
      <c r="I900" s="20"/>
      <c r="J900" s="20"/>
      <c r="K900" s="20"/>
      <c r="L900" s="20"/>
      <c r="M900" s="20"/>
      <c r="N900" s="20"/>
      <c r="O900" s="20"/>
      <c r="P900" s="20"/>
      <c r="Q900" s="20"/>
      <c r="R900" s="20"/>
      <c r="S900" s="20"/>
      <c r="T900" s="20"/>
      <c r="U900" s="20"/>
      <c r="V900" s="20"/>
      <c r="W900" s="20"/>
      <c r="X900" s="20"/>
      <c r="Y900" s="20"/>
      <c r="Z900" s="20"/>
      <c r="AA900" s="20"/>
      <c r="AB900" s="20"/>
      <c r="AC900" s="20"/>
      <c r="AD900" s="20"/>
      <c r="AE900" s="20"/>
      <c r="AF900" s="20"/>
      <c r="AG900" s="20"/>
      <c r="AH900" s="20"/>
      <c r="AI900" s="20"/>
      <c r="AJ900" s="20"/>
      <c r="AK900" s="20"/>
      <c r="AL900" s="20"/>
      <c r="AM900" s="20"/>
      <c r="AN900" s="20"/>
      <c r="AO900" s="20"/>
      <c r="AP900" s="20"/>
      <c r="AQ900" s="20"/>
      <c r="AR900" s="20"/>
      <c r="AS900" s="20"/>
      <c r="AT900" s="20"/>
      <c r="AU900" s="20"/>
      <c r="AV900" s="20"/>
      <c r="AW900" s="20"/>
      <c r="AX900" s="20"/>
      <c r="AY900" s="20"/>
      <c r="AZ900" s="20"/>
      <c r="BA900" s="20"/>
      <c r="BB900" s="20"/>
      <c r="BC900" s="20"/>
      <c r="BD900" s="20"/>
      <c r="BE900" s="20"/>
      <c r="BF900" s="20"/>
      <c r="BG900" s="20"/>
      <c r="BH900" s="20"/>
      <c r="BI900" s="20"/>
      <c r="BJ900" s="20"/>
      <c r="BK900" s="20"/>
    </row>
    <row r="901" spans="1:63">
      <c r="A901" s="20"/>
      <c r="B901" s="20"/>
      <c r="C901" s="20"/>
      <c r="D901" s="20"/>
      <c r="E901" s="20"/>
      <c r="F901" s="20"/>
      <c r="G901" s="20"/>
      <c r="H901" s="20"/>
      <c r="I901" s="20"/>
      <c r="J901" s="20"/>
      <c r="K901" s="20"/>
      <c r="L901" s="20"/>
      <c r="M901" s="20"/>
      <c r="N901" s="20"/>
      <c r="O901" s="20"/>
      <c r="P901" s="20"/>
      <c r="Q901" s="20"/>
      <c r="R901" s="20"/>
      <c r="S901" s="20"/>
      <c r="T901" s="20"/>
      <c r="U901" s="20"/>
      <c r="V901" s="20"/>
      <c r="W901" s="20"/>
      <c r="X901" s="20"/>
      <c r="Y901" s="20"/>
      <c r="Z901" s="20"/>
      <c r="AA901" s="20"/>
      <c r="AB901" s="20"/>
      <c r="AC901" s="20"/>
      <c r="AD901" s="20"/>
      <c r="AE901" s="20"/>
      <c r="AF901" s="20"/>
      <c r="AG901" s="20"/>
      <c r="AH901" s="20"/>
      <c r="AI901" s="20"/>
      <c r="AJ901" s="20"/>
      <c r="AK901" s="20"/>
      <c r="AL901" s="20"/>
      <c r="AM901" s="20"/>
      <c r="AN901" s="20"/>
      <c r="AO901" s="20"/>
      <c r="AP901" s="20"/>
      <c r="AQ901" s="20"/>
      <c r="AR901" s="20"/>
      <c r="AS901" s="20"/>
      <c r="AT901" s="20"/>
      <c r="AU901" s="20"/>
      <c r="AV901" s="20"/>
      <c r="AW901" s="20"/>
      <c r="AX901" s="20"/>
      <c r="AY901" s="20"/>
      <c r="AZ901" s="20"/>
      <c r="BA901" s="20"/>
      <c r="BB901" s="20"/>
      <c r="BC901" s="20"/>
      <c r="BD901" s="20"/>
      <c r="BE901" s="20"/>
      <c r="BF901" s="20"/>
      <c r="BG901" s="20"/>
      <c r="BH901" s="20"/>
      <c r="BI901" s="20"/>
      <c r="BJ901" s="20"/>
      <c r="BK901" s="20"/>
    </row>
    <row r="902" spans="1:63">
      <c r="A902" s="20"/>
      <c r="B902" s="20"/>
      <c r="C902" s="20"/>
      <c r="D902" s="20"/>
      <c r="E902" s="20"/>
      <c r="F902" s="20"/>
      <c r="G902" s="20"/>
      <c r="H902" s="20"/>
      <c r="I902" s="20"/>
      <c r="J902" s="20"/>
      <c r="K902" s="20"/>
      <c r="L902" s="20"/>
      <c r="M902" s="20"/>
      <c r="N902" s="20"/>
      <c r="O902" s="20"/>
      <c r="P902" s="20"/>
      <c r="Q902" s="20"/>
      <c r="R902" s="20"/>
      <c r="S902" s="20"/>
      <c r="T902" s="20"/>
      <c r="U902" s="20"/>
      <c r="V902" s="20"/>
      <c r="W902" s="20"/>
      <c r="X902" s="20"/>
      <c r="Y902" s="20"/>
      <c r="Z902" s="20"/>
      <c r="AA902" s="20"/>
      <c r="AB902" s="20"/>
      <c r="AC902" s="20"/>
      <c r="AD902" s="20"/>
      <c r="AE902" s="20"/>
      <c r="AF902" s="20"/>
      <c r="AG902" s="20"/>
      <c r="AH902" s="20"/>
      <c r="AI902" s="20"/>
      <c r="AJ902" s="20"/>
      <c r="AK902" s="20"/>
      <c r="AL902" s="20"/>
      <c r="AM902" s="20"/>
      <c r="AN902" s="20"/>
      <c r="AO902" s="20"/>
      <c r="AP902" s="20"/>
      <c r="AQ902" s="20"/>
      <c r="AR902" s="20"/>
      <c r="AS902" s="20"/>
      <c r="AT902" s="20"/>
      <c r="AU902" s="20"/>
      <c r="AV902" s="20"/>
      <c r="AW902" s="20"/>
      <c r="AX902" s="20"/>
      <c r="AY902" s="20"/>
      <c r="AZ902" s="20"/>
      <c r="BA902" s="20"/>
      <c r="BB902" s="20"/>
      <c r="BC902" s="20"/>
      <c r="BD902" s="20"/>
      <c r="BE902" s="20"/>
      <c r="BF902" s="20"/>
      <c r="BG902" s="20"/>
      <c r="BH902" s="20"/>
      <c r="BI902" s="20"/>
      <c r="BJ902" s="20"/>
      <c r="BK902" s="20"/>
    </row>
    <row r="903" spans="1:63">
      <c r="A903" s="20"/>
      <c r="B903" s="20"/>
      <c r="C903" s="20"/>
      <c r="D903" s="20"/>
      <c r="E903" s="20"/>
      <c r="F903" s="20"/>
      <c r="G903" s="20"/>
      <c r="H903" s="20"/>
      <c r="I903" s="20"/>
      <c r="J903" s="20"/>
      <c r="K903" s="20"/>
      <c r="L903" s="20"/>
      <c r="M903" s="20"/>
      <c r="N903" s="20"/>
      <c r="O903" s="20"/>
      <c r="P903" s="20"/>
      <c r="Q903" s="20"/>
      <c r="R903" s="20"/>
      <c r="S903" s="20"/>
      <c r="T903" s="20"/>
      <c r="U903" s="20"/>
      <c r="V903" s="20"/>
      <c r="W903" s="20"/>
      <c r="X903" s="20"/>
      <c r="Y903" s="20"/>
      <c r="Z903" s="20"/>
      <c r="AA903" s="20"/>
      <c r="AB903" s="20"/>
      <c r="AC903" s="20"/>
      <c r="AD903" s="20"/>
      <c r="AE903" s="20"/>
      <c r="AF903" s="20"/>
      <c r="AG903" s="20"/>
      <c r="AH903" s="20"/>
      <c r="AI903" s="20"/>
      <c r="AJ903" s="20"/>
      <c r="AK903" s="20"/>
      <c r="AL903" s="20"/>
      <c r="AM903" s="20"/>
      <c r="AN903" s="20"/>
      <c r="AO903" s="20"/>
      <c r="AP903" s="20"/>
      <c r="AQ903" s="20"/>
      <c r="AR903" s="20"/>
      <c r="AS903" s="20"/>
      <c r="AT903" s="20"/>
      <c r="AU903" s="20"/>
      <c r="AV903" s="20"/>
      <c r="AW903" s="20"/>
      <c r="AX903" s="20"/>
      <c r="AY903" s="20"/>
      <c r="AZ903" s="20"/>
      <c r="BA903" s="20"/>
      <c r="BB903" s="20"/>
      <c r="BC903" s="20"/>
      <c r="BD903" s="20"/>
      <c r="BE903" s="20"/>
      <c r="BF903" s="20"/>
      <c r="BG903" s="20"/>
      <c r="BH903" s="20"/>
      <c r="BI903" s="20"/>
      <c r="BJ903" s="20"/>
      <c r="BK903" s="20"/>
    </row>
    <row r="904" spans="1:63">
      <c r="A904" s="20"/>
      <c r="B904" s="20"/>
      <c r="C904" s="20"/>
      <c r="D904" s="20"/>
      <c r="E904" s="20"/>
      <c r="F904" s="20"/>
      <c r="G904" s="20"/>
      <c r="H904" s="20"/>
      <c r="I904" s="20"/>
      <c r="J904" s="20"/>
      <c r="K904" s="20"/>
      <c r="L904" s="20"/>
      <c r="M904" s="20"/>
      <c r="N904" s="20"/>
      <c r="O904" s="20"/>
      <c r="P904" s="20"/>
      <c r="Q904" s="20"/>
      <c r="R904" s="20"/>
      <c r="S904" s="20"/>
      <c r="T904" s="20"/>
      <c r="U904" s="20"/>
      <c r="V904" s="20"/>
      <c r="W904" s="20"/>
      <c r="X904" s="20"/>
      <c r="Y904" s="20"/>
      <c r="Z904" s="20"/>
      <c r="AA904" s="20"/>
      <c r="AB904" s="20"/>
      <c r="AC904" s="20"/>
      <c r="AD904" s="20"/>
      <c r="AE904" s="20"/>
      <c r="AF904" s="20"/>
      <c r="AG904" s="20"/>
      <c r="AH904" s="20"/>
      <c r="AI904" s="20"/>
      <c r="AJ904" s="20"/>
      <c r="AK904" s="20"/>
      <c r="AL904" s="20"/>
      <c r="AM904" s="20"/>
      <c r="AN904" s="20"/>
      <c r="AO904" s="20"/>
      <c r="AP904" s="20"/>
      <c r="AQ904" s="20"/>
      <c r="AR904" s="20"/>
      <c r="AS904" s="20"/>
      <c r="AT904" s="20"/>
      <c r="AU904" s="20"/>
      <c r="AV904" s="20"/>
      <c r="AW904" s="20"/>
      <c r="AX904" s="20"/>
      <c r="AY904" s="20"/>
      <c r="AZ904" s="20"/>
      <c r="BA904" s="20"/>
      <c r="BB904" s="20"/>
      <c r="BC904" s="20"/>
      <c r="BD904" s="20"/>
      <c r="BE904" s="20"/>
      <c r="BF904" s="20"/>
      <c r="BG904" s="20"/>
      <c r="BH904" s="20"/>
      <c r="BI904" s="20"/>
      <c r="BJ904" s="20"/>
      <c r="BK904" s="20"/>
    </row>
    <row r="905" spans="1:63">
      <c r="A905" s="20"/>
      <c r="B905" s="20"/>
      <c r="C905" s="20"/>
      <c r="D905" s="20"/>
      <c r="E905" s="20"/>
      <c r="F905" s="20"/>
      <c r="G905" s="20"/>
      <c r="H905" s="20"/>
      <c r="I905" s="20"/>
      <c r="J905" s="20"/>
      <c r="K905" s="20"/>
      <c r="L905" s="20"/>
      <c r="M905" s="20"/>
      <c r="N905" s="20"/>
      <c r="O905" s="20"/>
      <c r="P905" s="20"/>
      <c r="Q905" s="20"/>
      <c r="R905" s="20"/>
      <c r="S905" s="20"/>
      <c r="T905" s="20"/>
      <c r="U905" s="20"/>
      <c r="V905" s="20"/>
      <c r="W905" s="20"/>
      <c r="X905" s="20"/>
      <c r="Y905" s="20"/>
      <c r="Z905" s="20"/>
      <c r="AA905" s="20"/>
      <c r="AB905" s="20"/>
      <c r="AC905" s="20"/>
      <c r="AD905" s="20"/>
      <c r="AE905" s="20"/>
      <c r="AF905" s="20"/>
      <c r="AG905" s="20"/>
      <c r="AH905" s="20"/>
      <c r="AI905" s="20"/>
      <c r="AJ905" s="20"/>
      <c r="AK905" s="20"/>
      <c r="AL905" s="20"/>
      <c r="AM905" s="20"/>
      <c r="AN905" s="20"/>
      <c r="AO905" s="20"/>
      <c r="AP905" s="20"/>
      <c r="AQ905" s="20"/>
      <c r="AR905" s="20"/>
      <c r="AS905" s="20"/>
      <c r="AT905" s="20"/>
      <c r="AU905" s="20"/>
      <c r="AV905" s="20"/>
      <c r="AW905" s="20"/>
      <c r="AX905" s="20"/>
      <c r="AY905" s="20"/>
      <c r="AZ905" s="20"/>
      <c r="BA905" s="20"/>
      <c r="BB905" s="20"/>
      <c r="BC905" s="20"/>
      <c r="BD905" s="20"/>
      <c r="BE905" s="20"/>
      <c r="BF905" s="20"/>
      <c r="BG905" s="20"/>
      <c r="BH905" s="20"/>
      <c r="BI905" s="20"/>
      <c r="BJ905" s="20"/>
      <c r="BK905" s="20"/>
    </row>
    <row r="906" spans="1:63">
      <c r="A906" s="20"/>
      <c r="B906" s="20"/>
      <c r="C906" s="20"/>
      <c r="D906" s="20"/>
      <c r="E906" s="20"/>
      <c r="F906" s="20"/>
      <c r="G906" s="20"/>
      <c r="H906" s="20"/>
      <c r="I906" s="20"/>
      <c r="J906" s="20"/>
      <c r="K906" s="20"/>
      <c r="L906" s="20"/>
      <c r="M906" s="20"/>
      <c r="N906" s="20"/>
      <c r="O906" s="20"/>
      <c r="P906" s="20"/>
      <c r="Q906" s="20"/>
      <c r="R906" s="20"/>
      <c r="S906" s="20"/>
      <c r="T906" s="20"/>
      <c r="U906" s="20"/>
      <c r="V906" s="20"/>
      <c r="W906" s="20"/>
      <c r="X906" s="20"/>
      <c r="Y906" s="20"/>
      <c r="Z906" s="20"/>
      <c r="AA906" s="20"/>
      <c r="AB906" s="20"/>
      <c r="AC906" s="20"/>
      <c r="AD906" s="20"/>
      <c r="AE906" s="20"/>
      <c r="AF906" s="20"/>
      <c r="AG906" s="20"/>
      <c r="AH906" s="20"/>
      <c r="AI906" s="20"/>
      <c r="AJ906" s="20"/>
      <c r="AK906" s="20"/>
      <c r="AL906" s="20"/>
      <c r="AM906" s="20"/>
      <c r="AN906" s="20"/>
      <c r="AO906" s="20"/>
      <c r="AP906" s="20"/>
      <c r="AQ906" s="20"/>
      <c r="AR906" s="20"/>
      <c r="AS906" s="20"/>
      <c r="AT906" s="20"/>
      <c r="AU906" s="20"/>
      <c r="AV906" s="20"/>
      <c r="AW906" s="20"/>
      <c r="AX906" s="20"/>
      <c r="AY906" s="20"/>
      <c r="AZ906" s="20"/>
      <c r="BA906" s="20"/>
      <c r="BB906" s="20"/>
      <c r="BC906" s="20"/>
      <c r="BD906" s="20"/>
      <c r="BE906" s="20"/>
      <c r="BF906" s="20"/>
      <c r="BG906" s="20"/>
      <c r="BH906" s="20"/>
      <c r="BI906" s="20"/>
      <c r="BJ906" s="20"/>
      <c r="BK906" s="20"/>
    </row>
    <row r="907" spans="1:63">
      <c r="A907" s="20"/>
      <c r="B907" s="20"/>
      <c r="C907" s="20"/>
      <c r="D907" s="20"/>
      <c r="E907" s="20"/>
      <c r="F907" s="20"/>
      <c r="G907" s="20"/>
      <c r="H907" s="20"/>
      <c r="I907" s="20"/>
      <c r="J907" s="20"/>
      <c r="K907" s="20"/>
      <c r="L907" s="20"/>
      <c r="M907" s="20"/>
      <c r="N907" s="20"/>
      <c r="O907" s="20"/>
      <c r="P907" s="20"/>
      <c r="Q907" s="20"/>
      <c r="R907" s="20"/>
      <c r="S907" s="20"/>
      <c r="T907" s="20"/>
      <c r="U907" s="20"/>
      <c r="V907" s="20"/>
      <c r="W907" s="20"/>
      <c r="X907" s="20"/>
      <c r="Y907" s="20"/>
      <c r="Z907" s="20"/>
      <c r="AA907" s="20"/>
      <c r="AB907" s="20"/>
      <c r="AC907" s="20"/>
      <c r="AD907" s="20"/>
      <c r="AE907" s="20"/>
      <c r="AF907" s="20"/>
      <c r="AG907" s="20"/>
      <c r="AH907" s="20"/>
      <c r="AI907" s="20"/>
      <c r="AJ907" s="20"/>
      <c r="AK907" s="20"/>
      <c r="AL907" s="20"/>
      <c r="AM907" s="20"/>
      <c r="AN907" s="20"/>
      <c r="AO907" s="20"/>
      <c r="AP907" s="20"/>
      <c r="AQ907" s="20"/>
      <c r="AR907" s="20"/>
      <c r="AS907" s="20"/>
      <c r="AT907" s="20"/>
      <c r="AU907" s="20"/>
      <c r="AV907" s="20"/>
      <c r="AW907" s="20"/>
      <c r="AX907" s="20"/>
      <c r="AY907" s="20"/>
      <c r="AZ907" s="20"/>
      <c r="BA907" s="20"/>
      <c r="BB907" s="20"/>
      <c r="BC907" s="20"/>
      <c r="BD907" s="20"/>
      <c r="BE907" s="20"/>
      <c r="BF907" s="20"/>
      <c r="BG907" s="20"/>
      <c r="BH907" s="20"/>
      <c r="BI907" s="20"/>
      <c r="BJ907" s="20"/>
      <c r="BK907" s="20"/>
    </row>
    <row r="908" spans="1:63">
      <c r="A908" s="20"/>
      <c r="B908" s="20"/>
      <c r="C908" s="20"/>
      <c r="D908" s="20"/>
      <c r="E908" s="20"/>
      <c r="F908" s="20"/>
      <c r="G908" s="20"/>
      <c r="H908" s="20"/>
      <c r="I908" s="20"/>
      <c r="J908" s="20"/>
      <c r="K908" s="20"/>
      <c r="L908" s="20"/>
      <c r="M908" s="20"/>
      <c r="N908" s="20"/>
      <c r="O908" s="20"/>
      <c r="P908" s="20"/>
      <c r="Q908" s="20"/>
      <c r="R908" s="20"/>
      <c r="S908" s="20"/>
      <c r="T908" s="20"/>
      <c r="U908" s="20"/>
      <c r="V908" s="20"/>
      <c r="W908" s="20"/>
      <c r="X908" s="20"/>
      <c r="Y908" s="20"/>
      <c r="Z908" s="20"/>
      <c r="AA908" s="20"/>
      <c r="AB908" s="20"/>
      <c r="AC908" s="20"/>
      <c r="AD908" s="20"/>
      <c r="AE908" s="20"/>
      <c r="AF908" s="20"/>
      <c r="AG908" s="20"/>
      <c r="AH908" s="20"/>
      <c r="AI908" s="20"/>
      <c r="AJ908" s="20"/>
      <c r="AK908" s="20"/>
      <c r="AL908" s="20"/>
      <c r="AM908" s="20"/>
      <c r="AN908" s="20"/>
      <c r="AO908" s="20"/>
      <c r="AP908" s="20"/>
      <c r="AQ908" s="20"/>
      <c r="AR908" s="20"/>
      <c r="AS908" s="20"/>
      <c r="AT908" s="20"/>
      <c r="AU908" s="20"/>
      <c r="AV908" s="20"/>
      <c r="AW908" s="20"/>
      <c r="AX908" s="20"/>
      <c r="AY908" s="20"/>
      <c r="AZ908" s="20"/>
      <c r="BA908" s="20"/>
      <c r="BB908" s="20"/>
      <c r="BC908" s="20"/>
      <c r="BD908" s="20"/>
      <c r="BE908" s="20"/>
      <c r="BF908" s="20"/>
      <c r="BG908" s="20"/>
      <c r="BH908" s="20"/>
      <c r="BI908" s="20"/>
      <c r="BJ908" s="20"/>
      <c r="BK908" s="20"/>
    </row>
    <row r="909" spans="1:63">
      <c r="A909" s="20"/>
      <c r="B909" s="20"/>
      <c r="C909" s="20"/>
      <c r="D909" s="20"/>
      <c r="E909" s="20"/>
      <c r="F909" s="20"/>
      <c r="G909" s="20"/>
      <c r="H909" s="20"/>
      <c r="I909" s="20"/>
      <c r="J909" s="20"/>
      <c r="K909" s="20"/>
      <c r="L909" s="20"/>
      <c r="M909" s="20"/>
      <c r="N909" s="20"/>
      <c r="O909" s="20"/>
      <c r="P909" s="20"/>
      <c r="Q909" s="20"/>
      <c r="R909" s="20"/>
      <c r="S909" s="20"/>
      <c r="T909" s="20"/>
      <c r="U909" s="20"/>
      <c r="V909" s="20"/>
      <c r="W909" s="20"/>
      <c r="X909" s="20"/>
      <c r="Y909" s="20"/>
      <c r="Z909" s="20"/>
      <c r="AA909" s="20"/>
      <c r="AB909" s="20"/>
      <c r="AC909" s="20"/>
      <c r="AD909" s="20"/>
      <c r="AE909" s="20"/>
      <c r="AF909" s="20"/>
      <c r="AG909" s="20"/>
      <c r="AH909" s="20"/>
      <c r="AI909" s="20"/>
      <c r="AJ909" s="20"/>
      <c r="AK909" s="20"/>
      <c r="AL909" s="20"/>
      <c r="AM909" s="20"/>
      <c r="AN909" s="20"/>
      <c r="AO909" s="20"/>
      <c r="AP909" s="20"/>
      <c r="AQ909" s="20"/>
      <c r="AR909" s="20"/>
      <c r="AS909" s="20"/>
      <c r="AT909" s="20"/>
      <c r="AU909" s="20"/>
      <c r="AV909" s="20"/>
      <c r="AW909" s="20"/>
      <c r="AX909" s="20"/>
      <c r="AY909" s="20"/>
      <c r="AZ909" s="20"/>
      <c r="BA909" s="20"/>
      <c r="BB909" s="20"/>
      <c r="BC909" s="20"/>
      <c r="BD909" s="20"/>
      <c r="BE909" s="20"/>
      <c r="BF909" s="20"/>
      <c r="BG909" s="20"/>
      <c r="BH909" s="20"/>
      <c r="BI909" s="20"/>
      <c r="BJ909" s="20"/>
      <c r="BK909" s="20"/>
    </row>
    <row r="910" spans="1:63">
      <c r="A910" s="20"/>
      <c r="B910" s="20"/>
      <c r="C910" s="20"/>
      <c r="D910" s="20"/>
      <c r="E910" s="20"/>
      <c r="F910" s="20"/>
      <c r="G910" s="20"/>
      <c r="H910" s="20"/>
      <c r="I910" s="20"/>
      <c r="J910" s="20"/>
      <c r="K910" s="20"/>
      <c r="L910" s="20"/>
      <c r="M910" s="20"/>
      <c r="N910" s="20"/>
      <c r="O910" s="20"/>
      <c r="P910" s="20"/>
      <c r="Q910" s="20"/>
      <c r="R910" s="20"/>
      <c r="S910" s="20"/>
      <c r="T910" s="20"/>
      <c r="U910" s="20"/>
      <c r="V910" s="20"/>
      <c r="W910" s="20"/>
      <c r="X910" s="20"/>
      <c r="Y910" s="20"/>
      <c r="Z910" s="20"/>
      <c r="AA910" s="20"/>
      <c r="AB910" s="20"/>
      <c r="AC910" s="20"/>
      <c r="AD910" s="20"/>
      <c r="AE910" s="20"/>
      <c r="AF910" s="20"/>
      <c r="AG910" s="20"/>
      <c r="AH910" s="20"/>
      <c r="AI910" s="20"/>
      <c r="AJ910" s="20"/>
      <c r="AK910" s="20"/>
      <c r="AL910" s="20"/>
      <c r="AM910" s="20"/>
      <c r="AN910" s="20"/>
      <c r="AO910" s="20"/>
      <c r="AP910" s="20"/>
      <c r="AQ910" s="20"/>
      <c r="AR910" s="20"/>
      <c r="AS910" s="20"/>
      <c r="AT910" s="20"/>
      <c r="AU910" s="20"/>
      <c r="AV910" s="20"/>
      <c r="AW910" s="20"/>
      <c r="AX910" s="20"/>
      <c r="AY910" s="20"/>
      <c r="AZ910" s="20"/>
      <c r="BA910" s="20"/>
      <c r="BB910" s="20"/>
      <c r="BC910" s="20"/>
      <c r="BD910" s="20"/>
      <c r="BE910" s="20"/>
      <c r="BF910" s="20"/>
      <c r="BG910" s="20"/>
      <c r="BH910" s="20"/>
      <c r="BI910" s="20"/>
      <c r="BJ910" s="20"/>
      <c r="BK910" s="20"/>
    </row>
    <row r="911" spans="1:63">
      <c r="A911" s="6"/>
      <c r="B911" s="6"/>
      <c r="C911" s="6"/>
      <c r="D911" s="6"/>
      <c r="E911" s="6"/>
      <c r="F911" s="6"/>
      <c r="G911" s="6"/>
      <c r="H911" s="6"/>
      <c r="I911" s="6"/>
      <c r="J911" s="6"/>
      <c r="K911" s="6"/>
      <c r="L911" s="6"/>
      <c r="M911" s="6"/>
      <c r="N911" s="6"/>
      <c r="O911" s="6"/>
      <c r="P911" s="6"/>
      <c r="Q911" s="6"/>
      <c r="R911" s="6"/>
      <c r="S911" s="6"/>
      <c r="T911" s="6"/>
      <c r="U911" s="6"/>
      <c r="V911" s="6"/>
      <c r="W911" s="6"/>
      <c r="X911" s="6"/>
      <c r="Y911" s="6"/>
      <c r="Z911" s="6"/>
      <c r="AA911" s="6"/>
      <c r="AB911" s="6"/>
      <c r="AC911" s="6"/>
      <c r="AD911" s="6"/>
      <c r="AE911" s="6"/>
      <c r="AF911" s="6"/>
      <c r="AG911" s="6"/>
      <c r="AH911" s="6"/>
      <c r="AI911" s="6"/>
      <c r="AJ911" s="6"/>
      <c r="AK911" s="6"/>
      <c r="AL911" s="6"/>
      <c r="AM911" s="6"/>
      <c r="AN911" s="6"/>
      <c r="AO911" s="6"/>
      <c r="AP911" s="6"/>
      <c r="AQ911" s="6"/>
      <c r="AR911" s="6"/>
      <c r="AS911" s="6"/>
      <c r="AT911" s="6"/>
      <c r="AU911" s="6"/>
      <c r="AV911" s="6"/>
      <c r="AW911" s="6"/>
      <c r="AX911" s="6"/>
      <c r="AY911" s="6"/>
      <c r="AZ911" s="6"/>
      <c r="BA911" s="6"/>
      <c r="BB911" s="6"/>
      <c r="BC911" s="6"/>
      <c r="BD911" s="6"/>
      <c r="BE911" s="6"/>
      <c r="BF911" s="6"/>
      <c r="BG911" s="6"/>
      <c r="BH911" s="6"/>
      <c r="BI911" s="6"/>
      <c r="BJ911" s="6"/>
      <c r="BK911" s="6"/>
    </row>
  </sheetData>
  <mergeCells count="60">
    <mergeCell ref="D832:D842"/>
    <mergeCell ref="D845:D855"/>
    <mergeCell ref="D806:D816"/>
    <mergeCell ref="D858:D868"/>
    <mergeCell ref="D767:D777"/>
    <mergeCell ref="D780:D790"/>
    <mergeCell ref="D793:D803"/>
    <mergeCell ref="D819:D829"/>
    <mergeCell ref="D728:D738"/>
    <mergeCell ref="D754:D764"/>
    <mergeCell ref="D311:D321"/>
    <mergeCell ref="D324:D334"/>
    <mergeCell ref="D585:D595"/>
    <mergeCell ref="D546:D556"/>
    <mergeCell ref="D559:D569"/>
    <mergeCell ref="D572:D582"/>
    <mergeCell ref="D689:D699"/>
    <mergeCell ref="D598:D608"/>
    <mergeCell ref="D389:D399"/>
    <mergeCell ref="D402:D412"/>
    <mergeCell ref="D415:D425"/>
    <mergeCell ref="D428:D438"/>
    <mergeCell ref="D441:D451"/>
    <mergeCell ref="D454:D464"/>
    <mergeCell ref="D285:D295"/>
    <mergeCell ref="D520:D530"/>
    <mergeCell ref="D363:D373"/>
    <mergeCell ref="D376:D386"/>
    <mergeCell ref="D207:D217"/>
    <mergeCell ref="D220:D230"/>
    <mergeCell ref="D233:D243"/>
    <mergeCell ref="D246:D256"/>
    <mergeCell ref="D259:D269"/>
    <mergeCell ref="D129:D139"/>
    <mergeCell ref="D142:D152"/>
    <mergeCell ref="D155:D165"/>
    <mergeCell ref="D168:D178"/>
    <mergeCell ref="D181:D191"/>
    <mergeCell ref="D194:D204"/>
    <mergeCell ref="D741:D751"/>
    <mergeCell ref="D77:D87"/>
    <mergeCell ref="D90:D100"/>
    <mergeCell ref="D507:D517"/>
    <mergeCell ref="D103:D113"/>
    <mergeCell ref="D481:D491"/>
    <mergeCell ref="D494:D504"/>
    <mergeCell ref="D116:D126"/>
    <mergeCell ref="D272:D282"/>
    <mergeCell ref="D298:D308"/>
    <mergeCell ref="D337:D347"/>
    <mergeCell ref="D350:D360"/>
    <mergeCell ref="D702:D712"/>
    <mergeCell ref="D715:D725"/>
    <mergeCell ref="D663:D673"/>
    <mergeCell ref="D676:D686"/>
    <mergeCell ref="D533:D543"/>
    <mergeCell ref="D624:D634"/>
    <mergeCell ref="D637:D647"/>
    <mergeCell ref="D650:D660"/>
    <mergeCell ref="D611:D621"/>
  </mergeCells>
  <phoneticPr fontId="0" type="noConversion"/>
  <printOptions headings="1"/>
  <pageMargins left="0.75" right="0.75" top="1" bottom="1" header="0.5" footer="0.5"/>
  <pageSetup paperSize="9" orientation="landscape" horizontalDpi="4294967292" r:id="rId1"/>
  <headerFooter alignWithMargins="0"/>
  <legacyDrawing r:id="rId2"/>
</worksheet>
</file>

<file path=xl/worksheets/sheet6.xml><?xml version="1.0" encoding="utf-8"?>
<worksheet xmlns="http://schemas.openxmlformats.org/spreadsheetml/2006/main" xmlns:r="http://schemas.openxmlformats.org/officeDocument/2006/relationships">
  <sheetPr codeName="Sheet17"/>
  <dimension ref="A1:BM152"/>
  <sheetViews>
    <sheetView workbookViewId="0">
      <pane ySplit="5" topLeftCell="A81" activePane="bottomLeft" state="frozen"/>
      <selection activeCell="M53" sqref="M53"/>
      <selection pane="bottomLeft" activeCell="L103" sqref="L103"/>
    </sheetView>
  </sheetViews>
  <sheetFormatPr defaultRowHeight="12.75"/>
  <cols>
    <col min="1" max="1" width="3.140625" style="9" customWidth="1"/>
    <col min="2" max="2" width="21.7109375" style="9" customWidth="1"/>
    <col min="3" max="3" width="11.85546875" style="9" customWidth="1"/>
    <col min="4" max="4" width="10" style="9" customWidth="1"/>
    <col min="5" max="5" width="8.42578125" style="9" customWidth="1"/>
    <col min="6" max="6" width="9.42578125" style="9" customWidth="1"/>
    <col min="7" max="61" width="9.42578125" style="9" bestFit="1" customWidth="1"/>
    <col min="62" max="62" width="11.140625" style="9" customWidth="1"/>
    <col min="63" max="231" width="7.7109375" style="9" customWidth="1"/>
    <col min="232" max="16384" width="9.140625" style="9"/>
  </cols>
  <sheetData>
    <row r="1" spans="1:65" ht="10.5" customHeight="1">
      <c r="A1" s="57"/>
      <c r="B1" s="57"/>
      <c r="C1" s="57"/>
      <c r="D1" s="57"/>
      <c r="E1" s="57"/>
      <c r="F1" s="57"/>
      <c r="G1" s="57"/>
      <c r="H1" s="57"/>
      <c r="I1" s="57"/>
      <c r="J1" s="57"/>
      <c r="K1" s="57"/>
      <c r="L1" s="57"/>
      <c r="M1" s="57"/>
      <c r="N1" s="57"/>
      <c r="O1" s="57"/>
      <c r="P1" s="57"/>
      <c r="Q1" s="57"/>
      <c r="R1" s="57"/>
      <c r="S1" s="57"/>
      <c r="T1" s="57"/>
      <c r="U1" s="57"/>
      <c r="V1" s="57"/>
      <c r="W1" s="57"/>
      <c r="X1" s="57"/>
      <c r="Y1" s="57"/>
      <c r="Z1" s="57"/>
      <c r="AA1" s="57"/>
      <c r="AB1" s="57"/>
      <c r="AC1" s="57"/>
      <c r="AD1" s="57"/>
      <c r="AE1" s="57"/>
      <c r="AF1" s="57"/>
      <c r="AG1" s="57"/>
      <c r="AH1" s="57"/>
      <c r="AI1" s="57"/>
      <c r="AJ1" s="57"/>
      <c r="AK1" s="57"/>
      <c r="AL1" s="57"/>
      <c r="AM1" s="57"/>
      <c r="AN1" s="57"/>
      <c r="AO1" s="57"/>
      <c r="AP1" s="57"/>
      <c r="AQ1" s="57"/>
      <c r="AR1" s="57"/>
      <c r="AS1" s="57"/>
      <c r="AT1" s="57"/>
      <c r="AU1" s="57"/>
      <c r="AV1" s="57"/>
      <c r="AW1" s="57"/>
      <c r="AX1" s="57"/>
      <c r="AY1" s="57"/>
      <c r="AZ1" s="57"/>
      <c r="BA1" s="57"/>
      <c r="BB1" s="57"/>
      <c r="BC1" s="57"/>
      <c r="BD1" s="57"/>
      <c r="BE1" s="57"/>
      <c r="BF1" s="57"/>
      <c r="BG1" s="57"/>
      <c r="BH1" s="57"/>
      <c r="BI1" s="57"/>
      <c r="BJ1" s="57"/>
      <c r="BK1" s="57"/>
      <c r="BL1" s="57"/>
      <c r="BM1" s="57"/>
    </row>
    <row r="2" spans="1:65" ht="15.75">
      <c r="A2" s="57"/>
      <c r="B2" s="85" t="s">
        <v>101</v>
      </c>
      <c r="C2" s="57"/>
      <c r="D2" s="57"/>
      <c r="E2" s="57"/>
      <c r="F2" s="57"/>
      <c r="G2" s="57"/>
      <c r="H2" s="57"/>
      <c r="I2" s="57"/>
      <c r="J2" s="57"/>
      <c r="K2" s="57"/>
      <c r="L2" s="57"/>
      <c r="M2" s="57"/>
      <c r="N2" s="57"/>
      <c r="O2" s="57"/>
      <c r="P2" s="57"/>
      <c r="Q2" s="57"/>
      <c r="R2" s="57"/>
      <c r="S2" s="57"/>
      <c r="T2" s="57"/>
      <c r="U2" s="57"/>
      <c r="V2" s="57"/>
      <c r="W2" s="57"/>
      <c r="X2" s="57"/>
      <c r="Y2" s="57"/>
      <c r="Z2" s="57"/>
      <c r="AA2" s="57"/>
      <c r="AB2" s="57"/>
      <c r="AC2" s="57"/>
      <c r="AD2" s="57"/>
      <c r="AE2" s="57"/>
      <c r="AF2" s="57"/>
      <c r="AG2" s="57"/>
      <c r="AH2" s="57"/>
      <c r="AI2" s="57"/>
      <c r="AJ2" s="57"/>
      <c r="AK2" s="57"/>
      <c r="AL2" s="57"/>
      <c r="AM2" s="57"/>
      <c r="AN2" s="57"/>
      <c r="AO2" s="57"/>
      <c r="AP2" s="57"/>
      <c r="AQ2" s="57"/>
      <c r="AR2" s="57"/>
      <c r="AS2" s="57"/>
      <c r="AT2" s="57"/>
      <c r="AU2" s="57"/>
      <c r="AV2" s="57"/>
      <c r="AW2" s="57"/>
      <c r="AX2" s="57"/>
      <c r="AY2" s="57"/>
      <c r="AZ2" s="57"/>
      <c r="BA2" s="57"/>
      <c r="BB2" s="57"/>
      <c r="BC2" s="57"/>
      <c r="BD2" s="57"/>
      <c r="BE2" s="57"/>
      <c r="BF2" s="57"/>
      <c r="BG2" s="57"/>
      <c r="BH2" s="57"/>
      <c r="BI2" s="57"/>
      <c r="BJ2" s="57"/>
      <c r="BK2" s="57"/>
      <c r="BL2" s="57"/>
      <c r="BM2" s="57"/>
    </row>
    <row r="3" spans="1:65" s="80" customFormat="1" ht="5.25" customHeight="1">
      <c r="A3" s="98"/>
      <c r="B3" s="99"/>
      <c r="C3" s="98"/>
      <c r="D3" s="98"/>
      <c r="E3" s="98"/>
      <c r="F3" s="98"/>
      <c r="G3" s="98"/>
      <c r="H3" s="98"/>
      <c r="I3" s="98"/>
      <c r="J3" s="98"/>
      <c r="K3" s="98"/>
      <c r="L3" s="98"/>
      <c r="M3" s="98"/>
      <c r="N3" s="98"/>
      <c r="O3" s="98"/>
      <c r="P3" s="98"/>
      <c r="Q3" s="98"/>
      <c r="R3" s="98"/>
      <c r="S3" s="98"/>
      <c r="T3" s="98"/>
      <c r="U3" s="98"/>
      <c r="V3" s="98"/>
      <c r="W3" s="98"/>
      <c r="X3" s="98"/>
      <c r="Y3" s="98"/>
      <c r="Z3" s="98"/>
      <c r="AA3" s="98"/>
      <c r="AB3" s="98"/>
      <c r="AC3" s="98"/>
      <c r="AD3" s="98"/>
      <c r="AE3" s="98"/>
      <c r="AF3" s="98"/>
      <c r="AG3" s="98"/>
      <c r="AH3" s="98"/>
      <c r="AI3" s="98"/>
      <c r="AJ3" s="98"/>
      <c r="AK3" s="98"/>
      <c r="AL3" s="98"/>
      <c r="AM3" s="98"/>
      <c r="AN3" s="98"/>
      <c r="AO3" s="98"/>
      <c r="AP3" s="98"/>
      <c r="AQ3" s="98"/>
      <c r="AR3" s="98"/>
      <c r="AS3" s="98"/>
      <c r="AT3" s="98"/>
      <c r="AU3" s="98"/>
      <c r="AV3" s="98"/>
      <c r="AW3" s="98"/>
      <c r="AX3" s="98"/>
      <c r="AY3" s="98"/>
      <c r="AZ3" s="98"/>
      <c r="BA3" s="98"/>
      <c r="BB3" s="98"/>
      <c r="BC3" s="98"/>
      <c r="BD3" s="98"/>
      <c r="BE3" s="98"/>
      <c r="BF3" s="98"/>
      <c r="BG3" s="98"/>
      <c r="BH3" s="98"/>
      <c r="BI3" s="98"/>
      <c r="BJ3" s="98"/>
      <c r="BK3" s="98"/>
      <c r="BL3" s="98"/>
      <c r="BM3" s="98"/>
    </row>
    <row r="4" spans="1:65" ht="6" customHeight="1">
      <c r="A4" s="57"/>
      <c r="B4" s="57"/>
      <c r="C4" s="57"/>
      <c r="D4" s="57"/>
      <c r="E4" s="57"/>
      <c r="F4" s="138"/>
      <c r="G4" s="138"/>
      <c r="H4" s="138"/>
      <c r="I4" s="138"/>
      <c r="J4" s="138"/>
      <c r="K4" s="138"/>
      <c r="L4" s="138"/>
      <c r="M4" s="138"/>
      <c r="N4" s="138"/>
      <c r="O4" s="138"/>
      <c r="P4" s="138"/>
      <c r="Q4" s="138"/>
      <c r="R4" s="138"/>
      <c r="S4" s="138"/>
      <c r="T4" s="138"/>
      <c r="U4" s="138"/>
      <c r="V4" s="138"/>
      <c r="W4" s="138"/>
      <c r="X4" s="138"/>
      <c r="Y4" s="138"/>
      <c r="Z4" s="138"/>
      <c r="AA4" s="138"/>
      <c r="AB4" s="138"/>
      <c r="AC4" s="138"/>
      <c r="AD4" s="138"/>
      <c r="AE4" s="138"/>
      <c r="AF4" s="138"/>
      <c r="AG4" s="138"/>
      <c r="AH4" s="138"/>
      <c r="AI4" s="138"/>
      <c r="AJ4" s="138"/>
      <c r="AK4" s="138"/>
      <c r="AL4" s="138"/>
      <c r="AM4" s="138"/>
      <c r="AN4" s="138"/>
      <c r="AO4" s="138"/>
      <c r="AP4" s="138"/>
      <c r="AQ4" s="138"/>
      <c r="AR4" s="138"/>
      <c r="AS4" s="138"/>
      <c r="AT4" s="138"/>
      <c r="AU4" s="138"/>
      <c r="AV4" s="138"/>
      <c r="AW4" s="138"/>
      <c r="AX4" s="138"/>
      <c r="AY4" s="138"/>
      <c r="AZ4" s="138"/>
      <c r="BA4" s="138"/>
      <c r="BB4" s="138"/>
      <c r="BC4" s="138"/>
      <c r="BD4" s="138"/>
      <c r="BE4" s="138"/>
      <c r="BF4" s="138"/>
      <c r="BG4" s="138"/>
      <c r="BH4" s="138"/>
      <c r="BI4" s="138"/>
      <c r="BJ4" s="57"/>
      <c r="BK4" s="57"/>
      <c r="BL4" s="57"/>
      <c r="BM4" s="57"/>
    </row>
    <row r="5" spans="1:65" s="52" customFormat="1" ht="15.75">
      <c r="A5" s="213"/>
      <c r="B5" s="214" t="s">
        <v>67</v>
      </c>
      <c r="C5" s="213"/>
      <c r="D5" s="213"/>
      <c r="E5" s="213"/>
      <c r="F5" s="215" t="str">
        <f>Assets!F4</f>
        <v>2013-14</v>
      </c>
      <c r="G5" s="215" t="str">
        <f>Assets!G4</f>
        <v>2014-15</v>
      </c>
      <c r="H5" s="215" t="str">
        <f>Assets!H4</f>
        <v>2015-16</v>
      </c>
      <c r="I5" s="215" t="str">
        <f>Assets!I4</f>
        <v>2016-17</v>
      </c>
      <c r="J5" s="215" t="str">
        <f>Assets!J4</f>
        <v>2017-18</v>
      </c>
      <c r="K5" s="215" t="str">
        <f>Assets!K4</f>
        <v>2018-19</v>
      </c>
      <c r="L5" s="215" t="str">
        <f>Assets!L4</f>
        <v>2019-20</v>
      </c>
      <c r="M5" s="215" t="str">
        <f>Assets!M4</f>
        <v>2020-21</v>
      </c>
      <c r="N5" s="215" t="str">
        <f>Assets!N4</f>
        <v>2021-22</v>
      </c>
      <c r="O5" s="215" t="str">
        <f>Assets!O4</f>
        <v>2022-23</v>
      </c>
      <c r="P5" s="215" t="str">
        <f>Assets!P4</f>
        <v>2023-24</v>
      </c>
      <c r="Q5" s="215" t="str">
        <f>Assets!Q4</f>
        <v>2024-25</v>
      </c>
      <c r="R5" s="215" t="str">
        <f>Assets!R4</f>
        <v>2025-26</v>
      </c>
      <c r="S5" s="215" t="str">
        <f>Assets!S4</f>
        <v>2026-27</v>
      </c>
      <c r="T5" s="215" t="str">
        <f>Assets!T4</f>
        <v>2027-28</v>
      </c>
      <c r="U5" s="215" t="str">
        <f>Assets!U4</f>
        <v>2028-29</v>
      </c>
      <c r="V5" s="215" t="str">
        <f>Assets!V4</f>
        <v>2029-30</v>
      </c>
      <c r="W5" s="215" t="str">
        <f>Assets!W4</f>
        <v>2030-31</v>
      </c>
      <c r="X5" s="215" t="str">
        <f>Assets!X4</f>
        <v>2031-32</v>
      </c>
      <c r="Y5" s="215" t="str">
        <f>Assets!Y4</f>
        <v>2032-33</v>
      </c>
      <c r="Z5" s="215" t="str">
        <f>Assets!Z4</f>
        <v>2033-34</v>
      </c>
      <c r="AA5" s="215" t="str">
        <f>Assets!AA4</f>
        <v>2034-35</v>
      </c>
      <c r="AB5" s="215" t="str">
        <f>Assets!AB4</f>
        <v>2035-36</v>
      </c>
      <c r="AC5" s="215" t="str">
        <f>Assets!AC4</f>
        <v>2036-37</v>
      </c>
      <c r="AD5" s="215" t="str">
        <f>Assets!AD4</f>
        <v>2037-38</v>
      </c>
      <c r="AE5" s="215" t="str">
        <f>Assets!AE4</f>
        <v>2038-39</v>
      </c>
      <c r="AF5" s="215" t="str">
        <f>Assets!AF4</f>
        <v>2039-40</v>
      </c>
      <c r="AG5" s="215" t="str">
        <f>Assets!AG4</f>
        <v>2040-41</v>
      </c>
      <c r="AH5" s="215" t="str">
        <f>Assets!AH4</f>
        <v>2041-42</v>
      </c>
      <c r="AI5" s="215" t="str">
        <f>Assets!AI4</f>
        <v>2042-43</v>
      </c>
      <c r="AJ5" s="215" t="str">
        <f>Assets!AJ4</f>
        <v>2043-44</v>
      </c>
      <c r="AK5" s="215" t="str">
        <f>Assets!AK4</f>
        <v>2044-45</v>
      </c>
      <c r="AL5" s="215" t="str">
        <f>Assets!AL4</f>
        <v>2045-46</v>
      </c>
      <c r="AM5" s="215" t="str">
        <f>Assets!AM4</f>
        <v>2046-47</v>
      </c>
      <c r="AN5" s="215" t="str">
        <f>Assets!AN4</f>
        <v>2047-48</v>
      </c>
      <c r="AO5" s="215" t="str">
        <f>Assets!AO4</f>
        <v>2048-49</v>
      </c>
      <c r="AP5" s="215" t="str">
        <f>Assets!AP4</f>
        <v>2049-50</v>
      </c>
      <c r="AQ5" s="215" t="str">
        <f>Assets!AQ4</f>
        <v>2050-51</v>
      </c>
      <c r="AR5" s="215" t="str">
        <f>Assets!AR4</f>
        <v>2051-52</v>
      </c>
      <c r="AS5" s="215" t="str">
        <f>Assets!AS4</f>
        <v>2052-53</v>
      </c>
      <c r="AT5" s="215" t="str">
        <f>Assets!AT4</f>
        <v>2053-54</v>
      </c>
      <c r="AU5" s="215" t="str">
        <f>Assets!AU4</f>
        <v>2054-55</v>
      </c>
      <c r="AV5" s="215" t="str">
        <f>Assets!AV4</f>
        <v>2055-56</v>
      </c>
      <c r="AW5" s="215" t="str">
        <f>Assets!AW4</f>
        <v>2056-57</v>
      </c>
      <c r="AX5" s="215" t="str">
        <f>Assets!AX4</f>
        <v>2057-58</v>
      </c>
      <c r="AY5" s="215" t="str">
        <f>Assets!AY4</f>
        <v>2058-59</v>
      </c>
      <c r="AZ5" s="215" t="str">
        <f>Assets!AZ4</f>
        <v>2059-60</v>
      </c>
      <c r="BA5" s="215" t="str">
        <f>Assets!BA4</f>
        <v>2060-61</v>
      </c>
      <c r="BB5" s="215" t="str">
        <f>Assets!BB4</f>
        <v>2061-62</v>
      </c>
      <c r="BC5" s="215" t="str">
        <f>Assets!BC4</f>
        <v>2062-63</v>
      </c>
      <c r="BD5" s="215" t="str">
        <f>Assets!BD4</f>
        <v>2063-64</v>
      </c>
      <c r="BE5" s="215" t="str">
        <f>Assets!BE4</f>
        <v>2064-65</v>
      </c>
      <c r="BF5" s="215" t="str">
        <f>Assets!BF4</f>
        <v>2065-66</v>
      </c>
      <c r="BG5" s="215" t="str">
        <f>Assets!BG4</f>
        <v>2066-67</v>
      </c>
      <c r="BH5" s="215" t="str">
        <f>Assets!BH4</f>
        <v>2067-68</v>
      </c>
      <c r="BI5" s="215" t="str">
        <f>Assets!BI4</f>
        <v>2068-69</v>
      </c>
      <c r="BJ5" s="215"/>
      <c r="BK5" s="59"/>
      <c r="BL5" s="59"/>
      <c r="BM5" s="59"/>
    </row>
    <row r="6" spans="1:65" s="59" customFormat="1" ht="12.75" customHeight="1">
      <c r="B6" s="85"/>
      <c r="F6" s="297"/>
      <c r="G6" s="297"/>
      <c r="H6" s="297"/>
      <c r="I6" s="297"/>
      <c r="J6" s="297"/>
      <c r="K6" s="297"/>
      <c r="L6" s="297"/>
      <c r="M6" s="297"/>
      <c r="N6" s="297"/>
      <c r="O6" s="297"/>
      <c r="P6" s="297"/>
      <c r="Q6" s="297"/>
      <c r="R6" s="297"/>
      <c r="S6" s="297"/>
      <c r="T6" s="297"/>
      <c r="U6" s="297"/>
      <c r="V6" s="297"/>
      <c r="W6" s="297"/>
      <c r="X6" s="297"/>
      <c r="Y6" s="297"/>
      <c r="Z6" s="297"/>
      <c r="AA6" s="297"/>
      <c r="AB6" s="297"/>
      <c r="AC6" s="297"/>
      <c r="AD6" s="297"/>
      <c r="AE6" s="297"/>
      <c r="AF6" s="297"/>
      <c r="AG6" s="297"/>
      <c r="AH6" s="297"/>
      <c r="AI6" s="297"/>
      <c r="AJ6" s="297"/>
      <c r="AK6" s="297"/>
      <c r="AL6" s="297"/>
      <c r="AM6" s="297"/>
      <c r="AN6" s="297"/>
      <c r="AO6" s="297"/>
      <c r="AP6" s="297"/>
      <c r="AQ6" s="297"/>
      <c r="AR6" s="297"/>
      <c r="AS6" s="297"/>
      <c r="AT6" s="297"/>
      <c r="AU6" s="297"/>
      <c r="AV6" s="297"/>
      <c r="AW6" s="297"/>
      <c r="AX6" s="297"/>
      <c r="AY6" s="297"/>
      <c r="AZ6" s="297"/>
      <c r="BA6" s="297"/>
      <c r="BB6" s="297"/>
      <c r="BC6" s="297"/>
      <c r="BD6" s="297"/>
      <c r="BE6" s="297"/>
      <c r="BF6" s="297"/>
      <c r="BG6" s="297"/>
      <c r="BH6" s="297"/>
      <c r="BI6" s="297"/>
    </row>
    <row r="7" spans="1:65">
      <c r="A7" s="57"/>
      <c r="B7" s="57" t="s">
        <v>131</v>
      </c>
      <c r="C7" s="57"/>
      <c r="D7" s="57"/>
      <c r="E7" s="57"/>
      <c r="F7" s="57"/>
      <c r="G7" s="89">
        <f>WACC!F9</f>
        <v>2.5000000000000001E-2</v>
      </c>
      <c r="H7" s="89">
        <f>G7</f>
        <v>2.5000000000000001E-2</v>
      </c>
      <c r="I7" s="89">
        <f t="shared" ref="I7:P7" si="0">H7</f>
        <v>2.5000000000000001E-2</v>
      </c>
      <c r="J7" s="89">
        <f t="shared" si="0"/>
        <v>2.5000000000000001E-2</v>
      </c>
      <c r="K7" s="89">
        <f t="shared" si="0"/>
        <v>2.5000000000000001E-2</v>
      </c>
      <c r="L7" s="89">
        <f t="shared" si="0"/>
        <v>2.5000000000000001E-2</v>
      </c>
      <c r="M7" s="89">
        <f t="shared" si="0"/>
        <v>2.5000000000000001E-2</v>
      </c>
      <c r="N7" s="89">
        <f t="shared" si="0"/>
        <v>2.5000000000000001E-2</v>
      </c>
      <c r="O7" s="89">
        <f t="shared" si="0"/>
        <v>2.5000000000000001E-2</v>
      </c>
      <c r="P7" s="89">
        <f t="shared" si="0"/>
        <v>2.5000000000000001E-2</v>
      </c>
      <c r="Q7" s="89">
        <f>P7</f>
        <v>2.5000000000000001E-2</v>
      </c>
      <c r="R7" s="89">
        <f>Q7</f>
        <v>2.5000000000000001E-2</v>
      </c>
      <c r="S7" s="89">
        <f t="shared" ref="S7:AQ7" si="1">R7</f>
        <v>2.5000000000000001E-2</v>
      </c>
      <c r="T7" s="89">
        <f t="shared" si="1"/>
        <v>2.5000000000000001E-2</v>
      </c>
      <c r="U7" s="89">
        <f t="shared" si="1"/>
        <v>2.5000000000000001E-2</v>
      </c>
      <c r="V7" s="89">
        <f t="shared" si="1"/>
        <v>2.5000000000000001E-2</v>
      </c>
      <c r="W7" s="89">
        <f t="shared" si="1"/>
        <v>2.5000000000000001E-2</v>
      </c>
      <c r="X7" s="89">
        <f t="shared" si="1"/>
        <v>2.5000000000000001E-2</v>
      </c>
      <c r="Y7" s="89">
        <f t="shared" si="1"/>
        <v>2.5000000000000001E-2</v>
      </c>
      <c r="Z7" s="89">
        <f t="shared" si="1"/>
        <v>2.5000000000000001E-2</v>
      </c>
      <c r="AA7" s="89">
        <f t="shared" si="1"/>
        <v>2.5000000000000001E-2</v>
      </c>
      <c r="AB7" s="89">
        <f t="shared" si="1"/>
        <v>2.5000000000000001E-2</v>
      </c>
      <c r="AC7" s="89">
        <f t="shared" si="1"/>
        <v>2.5000000000000001E-2</v>
      </c>
      <c r="AD7" s="89">
        <f t="shared" si="1"/>
        <v>2.5000000000000001E-2</v>
      </c>
      <c r="AE7" s="89">
        <f t="shared" si="1"/>
        <v>2.5000000000000001E-2</v>
      </c>
      <c r="AF7" s="89">
        <f t="shared" si="1"/>
        <v>2.5000000000000001E-2</v>
      </c>
      <c r="AG7" s="89">
        <f t="shared" si="1"/>
        <v>2.5000000000000001E-2</v>
      </c>
      <c r="AH7" s="89">
        <f t="shared" si="1"/>
        <v>2.5000000000000001E-2</v>
      </c>
      <c r="AI7" s="89">
        <f t="shared" si="1"/>
        <v>2.5000000000000001E-2</v>
      </c>
      <c r="AJ7" s="89">
        <f t="shared" si="1"/>
        <v>2.5000000000000001E-2</v>
      </c>
      <c r="AK7" s="89">
        <f t="shared" si="1"/>
        <v>2.5000000000000001E-2</v>
      </c>
      <c r="AL7" s="89">
        <f t="shared" si="1"/>
        <v>2.5000000000000001E-2</v>
      </c>
      <c r="AM7" s="89">
        <f t="shared" si="1"/>
        <v>2.5000000000000001E-2</v>
      </c>
      <c r="AN7" s="89">
        <f t="shared" si="1"/>
        <v>2.5000000000000001E-2</v>
      </c>
      <c r="AO7" s="89">
        <f t="shared" si="1"/>
        <v>2.5000000000000001E-2</v>
      </c>
      <c r="AP7" s="89">
        <f t="shared" si="1"/>
        <v>2.5000000000000001E-2</v>
      </c>
      <c r="AQ7" s="89">
        <f t="shared" si="1"/>
        <v>2.5000000000000001E-2</v>
      </c>
      <c r="AR7" s="89">
        <f t="shared" ref="AR7:BI7" si="2">AQ7</f>
        <v>2.5000000000000001E-2</v>
      </c>
      <c r="AS7" s="89">
        <f t="shared" si="2"/>
        <v>2.5000000000000001E-2</v>
      </c>
      <c r="AT7" s="89">
        <f t="shared" si="2"/>
        <v>2.5000000000000001E-2</v>
      </c>
      <c r="AU7" s="89">
        <f t="shared" si="2"/>
        <v>2.5000000000000001E-2</v>
      </c>
      <c r="AV7" s="89">
        <f t="shared" si="2"/>
        <v>2.5000000000000001E-2</v>
      </c>
      <c r="AW7" s="89">
        <f t="shared" si="2"/>
        <v>2.5000000000000001E-2</v>
      </c>
      <c r="AX7" s="89">
        <f t="shared" si="2"/>
        <v>2.5000000000000001E-2</v>
      </c>
      <c r="AY7" s="89">
        <f t="shared" si="2"/>
        <v>2.5000000000000001E-2</v>
      </c>
      <c r="AZ7" s="89">
        <f t="shared" si="2"/>
        <v>2.5000000000000001E-2</v>
      </c>
      <c r="BA7" s="89">
        <f t="shared" si="2"/>
        <v>2.5000000000000001E-2</v>
      </c>
      <c r="BB7" s="89">
        <f t="shared" si="2"/>
        <v>2.5000000000000001E-2</v>
      </c>
      <c r="BC7" s="89">
        <f t="shared" si="2"/>
        <v>2.5000000000000001E-2</v>
      </c>
      <c r="BD7" s="89">
        <f t="shared" si="2"/>
        <v>2.5000000000000001E-2</v>
      </c>
      <c r="BE7" s="89">
        <f t="shared" si="2"/>
        <v>2.5000000000000001E-2</v>
      </c>
      <c r="BF7" s="89">
        <f t="shared" si="2"/>
        <v>2.5000000000000001E-2</v>
      </c>
      <c r="BG7" s="89">
        <f t="shared" si="2"/>
        <v>2.5000000000000001E-2</v>
      </c>
      <c r="BH7" s="89">
        <f t="shared" si="2"/>
        <v>2.5000000000000001E-2</v>
      </c>
      <c r="BI7" s="89">
        <f t="shared" si="2"/>
        <v>2.5000000000000001E-2</v>
      </c>
      <c r="BJ7" s="57"/>
      <c r="BK7" s="57"/>
      <c r="BL7" s="57"/>
      <c r="BM7" s="57"/>
    </row>
    <row r="8" spans="1:65">
      <c r="A8" s="57"/>
      <c r="B8" s="20" t="s">
        <v>48</v>
      </c>
      <c r="C8" s="57"/>
      <c r="D8" s="57"/>
      <c r="E8" s="57"/>
      <c r="F8" s="90">
        <v>1</v>
      </c>
      <c r="G8" s="90">
        <f>F8*(1+G7)</f>
        <v>1.0249999999999999</v>
      </c>
      <c r="H8" s="90">
        <f t="shared" ref="H8:O8" si="3">G8*(1+H7)</f>
        <v>1.0506249999999999</v>
      </c>
      <c r="I8" s="90">
        <f t="shared" si="3"/>
        <v>1.0768906249999999</v>
      </c>
      <c r="J8" s="90">
        <f t="shared" si="3"/>
        <v>1.1038128906249998</v>
      </c>
      <c r="K8" s="90">
        <f t="shared" si="3"/>
        <v>1.1314082128906247</v>
      </c>
      <c r="L8" s="90">
        <f t="shared" si="3"/>
        <v>1.1596934182128902</v>
      </c>
      <c r="M8" s="90">
        <f t="shared" si="3"/>
        <v>1.1886857536682123</v>
      </c>
      <c r="N8" s="90">
        <f t="shared" si="3"/>
        <v>1.2184028975099175</v>
      </c>
      <c r="O8" s="90">
        <f t="shared" si="3"/>
        <v>1.2488629699476652</v>
      </c>
      <c r="P8" s="90">
        <f>O8*(1+P7)</f>
        <v>1.2800845441963566</v>
      </c>
      <c r="Q8" s="90">
        <f>P8*(1+Q7)</f>
        <v>1.3120866578012655</v>
      </c>
      <c r="R8" s="90">
        <f>Q8*(1+R7)</f>
        <v>1.3448888242462971</v>
      </c>
      <c r="S8" s="90">
        <f t="shared" ref="S8:AP8" si="4">R8*(1+S7)</f>
        <v>1.3785110448524545</v>
      </c>
      <c r="T8" s="90">
        <f t="shared" si="4"/>
        <v>1.4129738209737657</v>
      </c>
      <c r="U8" s="90">
        <f t="shared" si="4"/>
        <v>1.4482981664981096</v>
      </c>
      <c r="V8" s="90">
        <f t="shared" si="4"/>
        <v>1.4845056206605622</v>
      </c>
      <c r="W8" s="90">
        <f t="shared" si="4"/>
        <v>1.5216182611770761</v>
      </c>
      <c r="X8" s="90">
        <f t="shared" si="4"/>
        <v>1.5596587177065029</v>
      </c>
      <c r="Y8" s="90">
        <f t="shared" si="4"/>
        <v>1.5986501856491653</v>
      </c>
      <c r="Z8" s="90">
        <f t="shared" si="4"/>
        <v>1.6386164402903942</v>
      </c>
      <c r="AA8" s="90">
        <f t="shared" si="4"/>
        <v>1.6795818512976539</v>
      </c>
      <c r="AB8" s="90">
        <f t="shared" si="4"/>
        <v>1.721571397580095</v>
      </c>
      <c r="AC8" s="90">
        <f t="shared" si="4"/>
        <v>1.7646106825195973</v>
      </c>
      <c r="AD8" s="90">
        <f t="shared" si="4"/>
        <v>1.8087259495825871</v>
      </c>
      <c r="AE8" s="90">
        <f t="shared" si="4"/>
        <v>1.8539440983221516</v>
      </c>
      <c r="AF8" s="90">
        <f t="shared" si="4"/>
        <v>1.9002927007802053</v>
      </c>
      <c r="AG8" s="90">
        <f t="shared" si="4"/>
        <v>1.9478000182997102</v>
      </c>
      <c r="AH8" s="90">
        <f t="shared" si="4"/>
        <v>1.9964950187572028</v>
      </c>
      <c r="AI8" s="90">
        <f t="shared" si="4"/>
        <v>2.0464073942261325</v>
      </c>
      <c r="AJ8" s="90">
        <f t="shared" si="4"/>
        <v>2.0975675790817858</v>
      </c>
      <c r="AK8" s="90">
        <f t="shared" si="4"/>
        <v>2.1500067685588302</v>
      </c>
      <c r="AL8" s="90">
        <f t="shared" si="4"/>
        <v>2.2037569377728006</v>
      </c>
      <c r="AM8" s="90">
        <f t="shared" si="4"/>
        <v>2.2588508612171205</v>
      </c>
      <c r="AN8" s="90">
        <f t="shared" si="4"/>
        <v>2.3153221327475482</v>
      </c>
      <c r="AO8" s="90">
        <f t="shared" si="4"/>
        <v>2.3732051860662366</v>
      </c>
      <c r="AP8" s="90">
        <f t="shared" si="4"/>
        <v>2.4325353157178924</v>
      </c>
      <c r="AQ8" s="90">
        <f t="shared" ref="AQ8:BI8" si="5">AP8*(1+AQ7)</f>
        <v>2.4933486986108395</v>
      </c>
      <c r="AR8" s="90">
        <f t="shared" si="5"/>
        <v>2.5556824160761105</v>
      </c>
      <c r="AS8" s="90">
        <f t="shared" si="5"/>
        <v>2.6195744764780131</v>
      </c>
      <c r="AT8" s="90">
        <f t="shared" si="5"/>
        <v>2.6850638383899632</v>
      </c>
      <c r="AU8" s="90">
        <f t="shared" si="5"/>
        <v>2.7521904343497119</v>
      </c>
      <c r="AV8" s="90">
        <f t="shared" si="5"/>
        <v>2.8209951952084547</v>
      </c>
      <c r="AW8" s="90">
        <f t="shared" si="5"/>
        <v>2.8915200750886658</v>
      </c>
      <c r="AX8" s="90">
        <f t="shared" si="5"/>
        <v>2.9638080769658823</v>
      </c>
      <c r="AY8" s="90">
        <f t="shared" si="5"/>
        <v>3.0379032788900293</v>
      </c>
      <c r="AZ8" s="90">
        <f t="shared" si="5"/>
        <v>3.1138508608622799</v>
      </c>
      <c r="BA8" s="90">
        <f t="shared" si="5"/>
        <v>3.1916971323838368</v>
      </c>
      <c r="BB8" s="90">
        <f t="shared" si="5"/>
        <v>3.2714895606934324</v>
      </c>
      <c r="BC8" s="90">
        <f t="shared" si="5"/>
        <v>3.353276799710768</v>
      </c>
      <c r="BD8" s="90">
        <f t="shared" si="5"/>
        <v>3.437108719703537</v>
      </c>
      <c r="BE8" s="90">
        <f t="shared" si="5"/>
        <v>3.523036437696125</v>
      </c>
      <c r="BF8" s="90">
        <f t="shared" si="5"/>
        <v>3.6111123486385277</v>
      </c>
      <c r="BG8" s="90">
        <f t="shared" si="5"/>
        <v>3.7013901573544907</v>
      </c>
      <c r="BH8" s="90">
        <f t="shared" si="5"/>
        <v>3.7939249112883529</v>
      </c>
      <c r="BI8" s="90">
        <f t="shared" si="5"/>
        <v>3.8887730340705615</v>
      </c>
      <c r="BJ8" s="57"/>
      <c r="BK8" s="57"/>
      <c r="BL8" s="57"/>
      <c r="BM8" s="57"/>
    </row>
    <row r="9" spans="1:65">
      <c r="A9" s="57"/>
      <c r="B9" s="57"/>
      <c r="C9" s="57"/>
      <c r="D9" s="57"/>
      <c r="E9" s="57"/>
      <c r="F9" s="57"/>
      <c r="G9" s="57"/>
      <c r="H9" s="57"/>
      <c r="I9" s="57"/>
      <c r="J9" s="57"/>
      <c r="K9" s="57"/>
      <c r="L9" s="57"/>
      <c r="M9" s="57"/>
      <c r="N9" s="57"/>
      <c r="O9" s="57"/>
      <c r="P9" s="57"/>
      <c r="Q9" s="57"/>
      <c r="R9" s="57"/>
      <c r="S9" s="57"/>
      <c r="T9" s="57"/>
      <c r="U9" s="57"/>
      <c r="V9" s="57"/>
      <c r="W9" s="57"/>
      <c r="X9" s="57"/>
      <c r="Y9" s="57"/>
      <c r="Z9" s="57"/>
      <c r="AA9" s="57"/>
      <c r="AB9" s="57"/>
      <c r="AC9" s="57"/>
      <c r="AD9" s="57"/>
      <c r="AE9" s="57"/>
      <c r="AF9" s="57"/>
      <c r="AG9" s="57"/>
      <c r="AH9" s="57"/>
      <c r="AI9" s="57"/>
      <c r="AJ9" s="57"/>
      <c r="AK9" s="57"/>
      <c r="AL9" s="57"/>
      <c r="AM9" s="57"/>
      <c r="AN9" s="57"/>
      <c r="AO9" s="57"/>
      <c r="AP9" s="57"/>
      <c r="AQ9" s="57"/>
      <c r="AR9" s="57"/>
      <c r="AS9" s="57"/>
      <c r="AT9" s="57"/>
      <c r="AU9" s="57"/>
      <c r="AV9" s="57"/>
      <c r="AW9" s="57"/>
      <c r="AX9" s="57"/>
      <c r="AY9" s="57"/>
      <c r="AZ9" s="57"/>
      <c r="BA9" s="57"/>
      <c r="BB9" s="57"/>
      <c r="BC9" s="57"/>
      <c r="BD9" s="57"/>
      <c r="BE9" s="57"/>
      <c r="BF9" s="57"/>
      <c r="BG9" s="57"/>
      <c r="BH9" s="57"/>
      <c r="BI9" s="57"/>
      <c r="BJ9" s="57"/>
      <c r="BK9" s="57"/>
      <c r="BL9" s="57"/>
      <c r="BM9" s="57"/>
    </row>
    <row r="10" spans="1:65">
      <c r="A10" s="57"/>
      <c r="B10" s="57" t="s">
        <v>41</v>
      </c>
      <c r="C10" s="57"/>
      <c r="D10" s="57" t="s">
        <v>167</v>
      </c>
      <c r="E10" s="57"/>
      <c r="F10" s="91"/>
      <c r="G10" s="91">
        <f>Assets!F474</f>
        <v>12279.779828413399</v>
      </c>
      <c r="H10" s="91">
        <f>Assets!G474</f>
        <v>13035.923736433395</v>
      </c>
      <c r="I10" s="91">
        <f>Assets!H474</f>
        <v>13797.061724908399</v>
      </c>
      <c r="J10" s="91">
        <f>Assets!I474</f>
        <v>14466.38538128825</v>
      </c>
      <c r="K10" s="91">
        <f>Assets!J474</f>
        <v>15139.613071158505</v>
      </c>
      <c r="L10" s="91">
        <f>Assets!K474</f>
        <v>15741.329597204953</v>
      </c>
      <c r="M10" s="92">
        <f>Assets!L474</f>
        <v>15606.35745494627</v>
      </c>
      <c r="N10" s="92">
        <f>Assets!M474</f>
        <v>15481.880003305429</v>
      </c>
      <c r="O10" s="92">
        <f>Assets!N474</f>
        <v>15361.827652081665</v>
      </c>
      <c r="P10" s="92">
        <f>Assets!O474</f>
        <v>15242.263409906765</v>
      </c>
      <c r="Q10" s="92">
        <f>Assets!P474</f>
        <v>15117.719862741349</v>
      </c>
      <c r="R10" s="92">
        <f>Assets!Q474</f>
        <v>14985.784065131595</v>
      </c>
      <c r="S10" s="92">
        <f>Assets!R474</f>
        <v>14841.717131291003</v>
      </c>
      <c r="T10" s="92">
        <f>Assets!S474</f>
        <v>14693.951676435667</v>
      </c>
      <c r="U10" s="92">
        <f>Assets!T474</f>
        <v>14537.638058734628</v>
      </c>
      <c r="V10" s="92">
        <f>Assets!U474</f>
        <v>14367.27017314166</v>
      </c>
      <c r="W10" s="92">
        <f>Assets!V474</f>
        <v>14182.126912713471</v>
      </c>
      <c r="X10" s="92">
        <f>Assets!W474</f>
        <v>13983.47572358867</v>
      </c>
      <c r="Y10" s="92">
        <f>Assets!X474</f>
        <v>13769.919166116246</v>
      </c>
      <c r="Z10" s="92">
        <f>Assets!Y474</f>
        <v>13540.417150450296</v>
      </c>
      <c r="AA10" s="92">
        <f>Assets!Z474</f>
        <v>13294.965256140222</v>
      </c>
      <c r="AB10" s="92">
        <f>Assets!AA474</f>
        <v>13032.398846095273</v>
      </c>
      <c r="AC10" s="92">
        <f>Assets!AB474</f>
        <v>12749.103738988908</v>
      </c>
      <c r="AD10" s="92">
        <f>Assets!AC474</f>
        <v>12444.318286953821</v>
      </c>
      <c r="AE10" s="92">
        <f>Assets!AD474</f>
        <v>12116.725914543207</v>
      </c>
      <c r="AF10" s="92">
        <f>Assets!AE474</f>
        <v>11764.976224582715</v>
      </c>
      <c r="AG10" s="92">
        <f>Assets!AF474</f>
        <v>11388.06609642761</v>
      </c>
      <c r="AH10" s="92">
        <f>Assets!AG474</f>
        <v>10984.957351724386</v>
      </c>
      <c r="AI10" s="92">
        <f>Assets!AH474</f>
        <v>10554.575628475734</v>
      </c>
      <c r="AJ10" s="92">
        <f>Assets!AI474</f>
        <v>10095.809220719819</v>
      </c>
      <c r="AK10" s="92">
        <f>Assets!AJ474</f>
        <v>9610.8416400842852</v>
      </c>
      <c r="AL10" s="92">
        <f>Assets!AK474</f>
        <v>9133.4291188088973</v>
      </c>
      <c r="AM10" s="92">
        <f>Assets!AL474</f>
        <v>8649.856500471531</v>
      </c>
      <c r="AN10" s="92">
        <f>Assets!AM474</f>
        <v>8136.3968580180417</v>
      </c>
      <c r="AO10" s="92">
        <f>Assets!AN474</f>
        <v>7682.0372682576826</v>
      </c>
      <c r="AP10" s="92">
        <f>Assets!AO474</f>
        <v>7213.453217904239</v>
      </c>
      <c r="AQ10" s="92">
        <f>Assets!AP474</f>
        <v>6951.2116436193064</v>
      </c>
      <c r="AR10" s="92">
        <f>Assets!AQ474</f>
        <v>6672.3200893023704</v>
      </c>
      <c r="AS10" s="92">
        <f>Assets!AR474</f>
        <v>6378.5457693850312</v>
      </c>
      <c r="AT10" s="92">
        <f>Assets!AS474</f>
        <v>6069.7619450415714</v>
      </c>
      <c r="AU10" s="92">
        <f>Assets!AT474</f>
        <v>5755.3661737628227</v>
      </c>
      <c r="AV10" s="92">
        <f>Assets!AU474</f>
        <v>5521.3314062611853</v>
      </c>
      <c r="AW10" s="92">
        <f>Assets!AV474</f>
        <v>5272.1264548712215</v>
      </c>
      <c r="AX10" s="92">
        <f>Assets!AW474</f>
        <v>5007.0104237828464</v>
      </c>
      <c r="AY10" s="92">
        <f>Assets!AX474</f>
        <v>4725.3435121057573</v>
      </c>
      <c r="AZ10" s="92">
        <f>Assets!AY474</f>
        <v>4426.4638733299498</v>
      </c>
      <c r="BA10" s="92">
        <f>Assets!AZ474</f>
        <v>4109.6869129202869</v>
      </c>
      <c r="BB10" s="92">
        <f>Assets!BA474</f>
        <v>3786.095708936075</v>
      </c>
      <c r="BC10" s="92">
        <f>Assets!BB474</f>
        <v>3669.6130788330311</v>
      </c>
      <c r="BD10" s="92">
        <f>Assets!BC474</f>
        <v>3579.2684079635223</v>
      </c>
      <c r="BE10" s="92">
        <f>Assets!BD474</f>
        <v>3512.6022363648317</v>
      </c>
      <c r="BF10" s="92">
        <f>Assets!BE474</f>
        <v>3466.9406023622223</v>
      </c>
      <c r="BG10" s="92">
        <f>Assets!BF474</f>
        <v>3442.0802864428611</v>
      </c>
      <c r="BH10" s="92">
        <f>Assets!BG474</f>
        <v>3427.458307113609</v>
      </c>
      <c r="BI10" s="92">
        <f>Assets!BH474</f>
        <v>3419.4011374152005</v>
      </c>
      <c r="BJ10" s="57"/>
      <c r="BK10" s="57"/>
      <c r="BL10" s="57"/>
      <c r="BM10" s="57"/>
    </row>
    <row r="11" spans="1:65">
      <c r="A11" s="57"/>
      <c r="B11" s="57" t="s">
        <v>24</v>
      </c>
      <c r="C11" s="58"/>
      <c r="D11" s="221">
        <f>WACC!F18</f>
        <v>0.4</v>
      </c>
      <c r="E11" s="57"/>
      <c r="F11" s="223"/>
      <c r="G11" s="224">
        <f>$D11*G$10</f>
        <v>4911.91193136536</v>
      </c>
      <c r="H11" s="224">
        <f t="shared" ref="H11:W12" si="6">$D11*H$10</f>
        <v>5214.3694945733587</v>
      </c>
      <c r="I11" s="224">
        <f>$D11*I$10</f>
        <v>5518.8246899633596</v>
      </c>
      <c r="J11" s="224">
        <f t="shared" si="6"/>
        <v>5786.5541525153003</v>
      </c>
      <c r="K11" s="224">
        <f t="shared" si="6"/>
        <v>6055.8452284634022</v>
      </c>
      <c r="L11" s="224">
        <f t="shared" si="6"/>
        <v>6296.5318388819815</v>
      </c>
      <c r="M11" s="224">
        <f t="shared" si="6"/>
        <v>6242.5429819785086</v>
      </c>
      <c r="N11" s="224">
        <f t="shared" si="6"/>
        <v>6192.752001322172</v>
      </c>
      <c r="O11" s="224">
        <f t="shared" si="6"/>
        <v>6144.7310608326661</v>
      </c>
      <c r="P11" s="224">
        <f t="shared" si="6"/>
        <v>6096.9053639627064</v>
      </c>
      <c r="Q11" s="224">
        <f t="shared" si="6"/>
        <v>6047.0879450965404</v>
      </c>
      <c r="R11" s="224">
        <f t="shared" si="6"/>
        <v>5994.313626052638</v>
      </c>
      <c r="S11" s="224">
        <f t="shared" si="6"/>
        <v>5936.6868525164018</v>
      </c>
      <c r="T11" s="224">
        <f t="shared" si="6"/>
        <v>5877.5806705742671</v>
      </c>
      <c r="U11" s="224">
        <f t="shared" si="6"/>
        <v>5815.0552234938514</v>
      </c>
      <c r="V11" s="224">
        <f t="shared" si="6"/>
        <v>5746.908069256664</v>
      </c>
      <c r="W11" s="224">
        <f t="shared" si="6"/>
        <v>5672.850765085389</v>
      </c>
      <c r="X11" s="224">
        <f t="shared" ref="S11:AP12" si="7">$D11*X$10</f>
        <v>5593.3902894354687</v>
      </c>
      <c r="Y11" s="224">
        <f t="shared" si="7"/>
        <v>5507.9676664464987</v>
      </c>
      <c r="Z11" s="224">
        <f t="shared" si="7"/>
        <v>5416.1668601801184</v>
      </c>
      <c r="AA11" s="224">
        <f t="shared" si="7"/>
        <v>5317.9861024560887</v>
      </c>
      <c r="AB11" s="224">
        <f t="shared" si="7"/>
        <v>5212.95953843811</v>
      </c>
      <c r="AC11" s="224">
        <f t="shared" si="7"/>
        <v>5099.6414955955634</v>
      </c>
      <c r="AD11" s="224">
        <f t="shared" si="7"/>
        <v>4977.7273147815285</v>
      </c>
      <c r="AE11" s="224">
        <f t="shared" si="7"/>
        <v>4846.6903658172832</v>
      </c>
      <c r="AF11" s="224">
        <f t="shared" si="7"/>
        <v>4705.990489833086</v>
      </c>
      <c r="AG11" s="224">
        <f t="shared" si="7"/>
        <v>4555.2264385710441</v>
      </c>
      <c r="AH11" s="224">
        <f t="shared" si="7"/>
        <v>4393.9829406897543</v>
      </c>
      <c r="AI11" s="224">
        <f t="shared" si="7"/>
        <v>4221.8302513902936</v>
      </c>
      <c r="AJ11" s="224">
        <f t="shared" si="7"/>
        <v>4038.3236882879278</v>
      </c>
      <c r="AK11" s="224">
        <f t="shared" si="7"/>
        <v>3844.3366560337145</v>
      </c>
      <c r="AL11" s="224">
        <f t="shared" si="7"/>
        <v>3653.3716475235592</v>
      </c>
      <c r="AM11" s="224">
        <f t="shared" si="7"/>
        <v>3459.9426001886127</v>
      </c>
      <c r="AN11" s="224">
        <f t="shared" si="7"/>
        <v>3254.558743207217</v>
      </c>
      <c r="AO11" s="224">
        <f t="shared" si="7"/>
        <v>3072.8149073030731</v>
      </c>
      <c r="AP11" s="224">
        <f t="shared" si="7"/>
        <v>2885.3812871616956</v>
      </c>
      <c r="AQ11" s="224">
        <f t="shared" ref="AQ11:BF12" si="8">$D11*AQ$10</f>
        <v>2780.4846574477228</v>
      </c>
      <c r="AR11" s="224">
        <f t="shared" si="8"/>
        <v>2668.9280357209482</v>
      </c>
      <c r="AS11" s="224">
        <f t="shared" si="8"/>
        <v>2551.4183077540129</v>
      </c>
      <c r="AT11" s="224">
        <f t="shared" si="8"/>
        <v>2427.9047780166288</v>
      </c>
      <c r="AU11" s="224">
        <f t="shared" si="8"/>
        <v>2302.1464695051291</v>
      </c>
      <c r="AV11" s="224">
        <f t="shared" si="8"/>
        <v>2208.5325625044743</v>
      </c>
      <c r="AW11" s="224">
        <f t="shared" si="8"/>
        <v>2108.8505819484885</v>
      </c>
      <c r="AX11" s="224">
        <f t="shared" si="8"/>
        <v>2002.8041695131387</v>
      </c>
      <c r="AY11" s="224">
        <f t="shared" si="8"/>
        <v>1890.1374048423031</v>
      </c>
      <c r="AZ11" s="224">
        <f t="shared" si="8"/>
        <v>1770.58554933198</v>
      </c>
      <c r="BA11" s="224">
        <f t="shared" si="8"/>
        <v>1643.8747651681149</v>
      </c>
      <c r="BB11" s="224">
        <f t="shared" si="8"/>
        <v>1514.43828357443</v>
      </c>
      <c r="BC11" s="224">
        <f t="shared" si="8"/>
        <v>1467.8452315332124</v>
      </c>
      <c r="BD11" s="224">
        <f t="shared" si="8"/>
        <v>1431.7073631854091</v>
      </c>
      <c r="BE11" s="224">
        <f t="shared" si="8"/>
        <v>1405.0408945459328</v>
      </c>
      <c r="BF11" s="224">
        <f t="shared" si="8"/>
        <v>1386.776240944889</v>
      </c>
      <c r="BG11" s="224">
        <f t="shared" ref="BG11:BI12" si="9">$D11*BG$10</f>
        <v>1376.8321145771445</v>
      </c>
      <c r="BH11" s="224">
        <f t="shared" si="9"/>
        <v>1370.9833228454436</v>
      </c>
      <c r="BI11" s="224">
        <f t="shared" si="9"/>
        <v>1367.7604549660803</v>
      </c>
      <c r="BJ11" s="57"/>
      <c r="BK11" s="57"/>
      <c r="BL11" s="57"/>
      <c r="BM11" s="57"/>
    </row>
    <row r="12" spans="1:65">
      <c r="A12" s="57"/>
      <c r="B12" s="57" t="s">
        <v>25</v>
      </c>
      <c r="C12" s="58"/>
      <c r="D12" s="222">
        <f>WACC!F19</f>
        <v>0.6</v>
      </c>
      <c r="E12" s="57"/>
      <c r="F12" s="225"/>
      <c r="G12" s="226">
        <f>$D12*G$10</f>
        <v>7367.8678970480387</v>
      </c>
      <c r="H12" s="226">
        <f t="shared" si="6"/>
        <v>7821.5542418600362</v>
      </c>
      <c r="I12" s="226">
        <f t="shared" si="6"/>
        <v>8278.2370349450393</v>
      </c>
      <c r="J12" s="226">
        <f t="shared" si="6"/>
        <v>8679.8312287729495</v>
      </c>
      <c r="K12" s="226">
        <f t="shared" si="6"/>
        <v>9083.7678426951024</v>
      </c>
      <c r="L12" s="226">
        <f t="shared" si="6"/>
        <v>9444.7977583229713</v>
      </c>
      <c r="M12" s="226">
        <f t="shared" si="6"/>
        <v>9363.8144729677624</v>
      </c>
      <c r="N12" s="226">
        <f t="shared" si="6"/>
        <v>9289.1280019832575</v>
      </c>
      <c r="O12" s="226">
        <f t="shared" si="6"/>
        <v>9217.0965912489992</v>
      </c>
      <c r="P12" s="226">
        <f t="shared" si="6"/>
        <v>9145.3580459440582</v>
      </c>
      <c r="Q12" s="226">
        <f t="shared" si="6"/>
        <v>9070.6319176448087</v>
      </c>
      <c r="R12" s="226">
        <f t="shared" si="6"/>
        <v>8991.4704390789557</v>
      </c>
      <c r="S12" s="226">
        <f t="shared" si="7"/>
        <v>8905.0302787746023</v>
      </c>
      <c r="T12" s="226">
        <f t="shared" si="7"/>
        <v>8816.3710058613997</v>
      </c>
      <c r="U12" s="226">
        <f t="shared" si="7"/>
        <v>8722.5828352407771</v>
      </c>
      <c r="V12" s="226">
        <f t="shared" si="7"/>
        <v>8620.362103884996</v>
      </c>
      <c r="W12" s="226">
        <f t="shared" si="7"/>
        <v>8509.276147628083</v>
      </c>
      <c r="X12" s="226">
        <f t="shared" si="7"/>
        <v>8390.0854341532013</v>
      </c>
      <c r="Y12" s="226">
        <f t="shared" si="7"/>
        <v>8261.9514996697471</v>
      </c>
      <c r="Z12" s="226">
        <f t="shared" si="7"/>
        <v>8124.2502902701772</v>
      </c>
      <c r="AA12" s="226">
        <f t="shared" si="7"/>
        <v>7976.9791536841331</v>
      </c>
      <c r="AB12" s="226">
        <f t="shared" si="7"/>
        <v>7819.4393076571632</v>
      </c>
      <c r="AC12" s="226">
        <f t="shared" si="7"/>
        <v>7649.4622433933446</v>
      </c>
      <c r="AD12" s="226">
        <f t="shared" si="7"/>
        <v>7466.5909721722928</v>
      </c>
      <c r="AE12" s="226">
        <f t="shared" si="7"/>
        <v>7270.0355487259239</v>
      </c>
      <c r="AF12" s="226">
        <f t="shared" si="7"/>
        <v>7058.985734749629</v>
      </c>
      <c r="AG12" s="226">
        <f t="shared" si="7"/>
        <v>6832.8396578565662</v>
      </c>
      <c r="AH12" s="226">
        <f t="shared" si="7"/>
        <v>6590.9744110346319</v>
      </c>
      <c r="AI12" s="226">
        <f t="shared" si="7"/>
        <v>6332.7453770854399</v>
      </c>
      <c r="AJ12" s="226">
        <f t="shared" si="7"/>
        <v>6057.4855324318914</v>
      </c>
      <c r="AK12" s="226">
        <f t="shared" si="7"/>
        <v>5766.5049840505708</v>
      </c>
      <c r="AL12" s="226">
        <f t="shared" si="7"/>
        <v>5480.0574712853386</v>
      </c>
      <c r="AM12" s="226">
        <f t="shared" si="7"/>
        <v>5189.9139002829188</v>
      </c>
      <c r="AN12" s="226">
        <f t="shared" si="7"/>
        <v>4881.8381148108247</v>
      </c>
      <c r="AO12" s="226">
        <f t="shared" si="7"/>
        <v>4609.222360954609</v>
      </c>
      <c r="AP12" s="226">
        <f t="shared" si="7"/>
        <v>4328.0719307425434</v>
      </c>
      <c r="AQ12" s="226">
        <f t="shared" si="8"/>
        <v>4170.726986171584</v>
      </c>
      <c r="AR12" s="226">
        <f t="shared" si="8"/>
        <v>4003.3920535814223</v>
      </c>
      <c r="AS12" s="226">
        <f t="shared" si="8"/>
        <v>3827.1274616310184</v>
      </c>
      <c r="AT12" s="226">
        <f t="shared" si="8"/>
        <v>3641.8571670249426</v>
      </c>
      <c r="AU12" s="226">
        <f t="shared" si="8"/>
        <v>3453.2197042576936</v>
      </c>
      <c r="AV12" s="226">
        <f t="shared" si="8"/>
        <v>3312.798843756711</v>
      </c>
      <c r="AW12" s="226">
        <f t="shared" si="8"/>
        <v>3163.275872922733</v>
      </c>
      <c r="AX12" s="226">
        <f t="shared" si="8"/>
        <v>3004.2062542697076</v>
      </c>
      <c r="AY12" s="226">
        <f t="shared" si="8"/>
        <v>2835.2061072634542</v>
      </c>
      <c r="AZ12" s="226">
        <f t="shared" si="8"/>
        <v>2655.8783239979698</v>
      </c>
      <c r="BA12" s="226">
        <f t="shared" si="8"/>
        <v>2465.8121477521722</v>
      </c>
      <c r="BB12" s="226">
        <f t="shared" si="8"/>
        <v>2271.657425361645</v>
      </c>
      <c r="BC12" s="226">
        <f t="shared" si="8"/>
        <v>2201.7678472998186</v>
      </c>
      <c r="BD12" s="226">
        <f t="shared" si="8"/>
        <v>2147.5610447781132</v>
      </c>
      <c r="BE12" s="226">
        <f t="shared" si="8"/>
        <v>2107.5613418188991</v>
      </c>
      <c r="BF12" s="226">
        <f t="shared" si="8"/>
        <v>2080.1643614173331</v>
      </c>
      <c r="BG12" s="226">
        <f t="shared" si="9"/>
        <v>2065.2481718657164</v>
      </c>
      <c r="BH12" s="226">
        <f t="shared" si="9"/>
        <v>2056.4749842681654</v>
      </c>
      <c r="BI12" s="226">
        <f t="shared" si="9"/>
        <v>2051.64068244912</v>
      </c>
      <c r="BJ12" s="57"/>
      <c r="BK12" s="57"/>
      <c r="BL12" s="57"/>
      <c r="BM12" s="57"/>
    </row>
    <row r="13" spans="1:65" ht="6.75" customHeight="1">
      <c r="A13" s="57"/>
      <c r="B13" s="57"/>
      <c r="C13" s="57"/>
      <c r="D13" s="57"/>
      <c r="E13" s="57"/>
      <c r="F13" s="115"/>
      <c r="G13" s="300"/>
      <c r="H13" s="300"/>
      <c r="I13" s="300"/>
      <c r="J13" s="300"/>
      <c r="K13" s="300"/>
      <c r="L13" s="115"/>
      <c r="M13" s="115"/>
      <c r="N13" s="115"/>
      <c r="O13" s="115"/>
      <c r="P13" s="115"/>
      <c r="Q13" s="115"/>
      <c r="R13" s="115"/>
      <c r="S13" s="115"/>
      <c r="T13" s="115"/>
      <c r="U13" s="115"/>
      <c r="V13" s="115"/>
      <c r="W13" s="115"/>
      <c r="X13" s="115"/>
      <c r="Y13" s="115"/>
      <c r="Z13" s="115"/>
      <c r="AA13" s="115"/>
      <c r="AB13" s="115"/>
      <c r="AC13" s="115"/>
      <c r="AD13" s="115"/>
      <c r="AE13" s="115"/>
      <c r="AF13" s="115"/>
      <c r="AG13" s="115"/>
      <c r="AH13" s="115"/>
      <c r="AI13" s="115"/>
      <c r="AJ13" s="115"/>
      <c r="AK13" s="115"/>
      <c r="AL13" s="115"/>
      <c r="AM13" s="115"/>
      <c r="AN13" s="115"/>
      <c r="AO13" s="115"/>
      <c r="AP13" s="115"/>
      <c r="AQ13" s="115"/>
      <c r="AR13" s="115"/>
      <c r="AS13" s="115"/>
      <c r="AT13" s="115"/>
      <c r="AU13" s="115"/>
      <c r="AV13" s="115"/>
      <c r="AW13" s="115"/>
      <c r="AX13" s="115"/>
      <c r="AY13" s="115"/>
      <c r="AZ13" s="115"/>
      <c r="BA13" s="115"/>
      <c r="BB13" s="115"/>
      <c r="BC13" s="115"/>
      <c r="BD13" s="115"/>
      <c r="BE13" s="115"/>
      <c r="BF13" s="115"/>
      <c r="BG13" s="115"/>
      <c r="BH13" s="115"/>
      <c r="BI13" s="115"/>
      <c r="BJ13" s="57"/>
      <c r="BK13" s="57"/>
      <c r="BL13" s="57"/>
      <c r="BM13" s="57"/>
    </row>
    <row r="14" spans="1:65">
      <c r="A14" s="57"/>
      <c r="B14" s="63" t="s">
        <v>18</v>
      </c>
      <c r="C14" s="57"/>
      <c r="D14" s="57"/>
      <c r="E14" s="57"/>
      <c r="F14" s="115"/>
      <c r="G14" s="115"/>
      <c r="H14" s="115"/>
      <c r="I14" s="115"/>
      <c r="J14" s="115"/>
      <c r="K14" s="115"/>
      <c r="L14" s="115"/>
      <c r="M14" s="115"/>
      <c r="N14" s="115"/>
      <c r="O14" s="115"/>
      <c r="P14" s="115"/>
      <c r="Q14" s="115"/>
      <c r="R14" s="115"/>
      <c r="S14" s="115"/>
      <c r="T14" s="115"/>
      <c r="U14" s="115"/>
      <c r="V14" s="115"/>
      <c r="W14" s="115"/>
      <c r="X14" s="115"/>
      <c r="Y14" s="115"/>
      <c r="Z14" s="115"/>
      <c r="AA14" s="115"/>
      <c r="AB14" s="115"/>
      <c r="AC14" s="115"/>
      <c r="AD14" s="115"/>
      <c r="AE14" s="115"/>
      <c r="AF14" s="115"/>
      <c r="AG14" s="115"/>
      <c r="AH14" s="115"/>
      <c r="AI14" s="115"/>
      <c r="AJ14" s="115"/>
      <c r="AK14" s="115"/>
      <c r="AL14" s="115"/>
      <c r="AM14" s="115"/>
      <c r="AN14" s="115"/>
      <c r="AO14" s="115"/>
      <c r="AP14" s="115"/>
      <c r="AQ14" s="115"/>
      <c r="AR14" s="115"/>
      <c r="AS14" s="115"/>
      <c r="AT14" s="115"/>
      <c r="AU14" s="115"/>
      <c r="AV14" s="115"/>
      <c r="AW14" s="115"/>
      <c r="AX14" s="115"/>
      <c r="AY14" s="115"/>
      <c r="AZ14" s="115"/>
      <c r="BA14" s="115"/>
      <c r="BB14" s="115"/>
      <c r="BC14" s="115"/>
      <c r="BD14" s="115"/>
      <c r="BE14" s="115"/>
      <c r="BF14" s="115"/>
      <c r="BG14" s="115"/>
      <c r="BH14" s="115"/>
      <c r="BI14" s="115"/>
      <c r="BJ14" s="57"/>
      <c r="BK14" s="57"/>
      <c r="BL14" s="57"/>
      <c r="BM14" s="57"/>
    </row>
    <row r="15" spans="1:65">
      <c r="A15" s="57"/>
      <c r="B15" s="57" t="s">
        <v>11</v>
      </c>
      <c r="C15" s="57"/>
      <c r="D15" s="221">
        <f>D11*D17+D12*D18</f>
        <v>8.832000000000001E-2</v>
      </c>
      <c r="E15" s="90"/>
      <c r="F15" s="223"/>
      <c r="G15" s="327">
        <f>SUM(G17:G18)</f>
        <v>1084.5501544454714</v>
      </c>
      <c r="H15" s="327">
        <f t="shared" ref="H15:BI15" si="10">SUM(H17:H18)</f>
        <v>1151.3327844017974</v>
      </c>
      <c r="I15" s="327">
        <f>SUM(I17:I18)</f>
        <v>1218.5564915439099</v>
      </c>
      <c r="J15" s="327">
        <f t="shared" si="10"/>
        <v>1277.6711568753783</v>
      </c>
      <c r="K15" s="327">
        <f t="shared" si="10"/>
        <v>1337.1306264447194</v>
      </c>
      <c r="L15" s="327">
        <f t="shared" si="10"/>
        <v>1390.2742300251416</v>
      </c>
      <c r="M15" s="327">
        <f t="shared" si="10"/>
        <v>1378.3534904208548</v>
      </c>
      <c r="N15" s="327">
        <f t="shared" si="10"/>
        <v>1367.3596418919356</v>
      </c>
      <c r="O15" s="327">
        <f t="shared" si="10"/>
        <v>1356.7566182318528</v>
      </c>
      <c r="P15" s="327">
        <f t="shared" si="10"/>
        <v>1346.1967043629656</v>
      </c>
      <c r="Q15" s="327">
        <f t="shared" si="10"/>
        <v>1335.1970182773161</v>
      </c>
      <c r="R15" s="327">
        <f t="shared" si="10"/>
        <v>1323.5444486324225</v>
      </c>
      <c r="S15" s="327">
        <f t="shared" si="10"/>
        <v>1310.8204570356215</v>
      </c>
      <c r="T15" s="327">
        <f t="shared" si="10"/>
        <v>1297.7698120627983</v>
      </c>
      <c r="U15" s="327">
        <f t="shared" si="10"/>
        <v>1283.9641933474425</v>
      </c>
      <c r="V15" s="327">
        <f t="shared" si="10"/>
        <v>1268.9173016918714</v>
      </c>
      <c r="W15" s="327">
        <f t="shared" si="10"/>
        <v>1252.565448930854</v>
      </c>
      <c r="X15" s="327">
        <f t="shared" si="10"/>
        <v>1235.0205759073515</v>
      </c>
      <c r="Y15" s="327">
        <f t="shared" si="10"/>
        <v>1216.1592607513869</v>
      </c>
      <c r="Z15" s="327">
        <f t="shared" si="10"/>
        <v>1195.88964272777</v>
      </c>
      <c r="AA15" s="327">
        <f t="shared" si="10"/>
        <v>1174.2113314223043</v>
      </c>
      <c r="AB15" s="327">
        <f t="shared" si="10"/>
        <v>1151.0214660871345</v>
      </c>
      <c r="AC15" s="327">
        <f t="shared" si="10"/>
        <v>1126.0008422275005</v>
      </c>
      <c r="AD15" s="327">
        <f t="shared" si="10"/>
        <v>1099.0821911037615</v>
      </c>
      <c r="AE15" s="327">
        <f t="shared" si="10"/>
        <v>1070.1492327724561</v>
      </c>
      <c r="AF15" s="327">
        <f t="shared" si="10"/>
        <v>1039.0827001551454</v>
      </c>
      <c r="AG15" s="327">
        <f t="shared" si="10"/>
        <v>1005.7939976364866</v>
      </c>
      <c r="AH15" s="327">
        <f t="shared" si="10"/>
        <v>970.1914333042979</v>
      </c>
      <c r="AI15" s="327">
        <f t="shared" si="10"/>
        <v>932.18011950697678</v>
      </c>
      <c r="AJ15" s="327">
        <f t="shared" si="10"/>
        <v>891.66187037397458</v>
      </c>
      <c r="AK15" s="327">
        <f t="shared" si="10"/>
        <v>848.82953365224421</v>
      </c>
      <c r="AL15" s="327">
        <f t="shared" si="10"/>
        <v>806.66445977320188</v>
      </c>
      <c r="AM15" s="327">
        <f t="shared" si="10"/>
        <v>763.95532612164561</v>
      </c>
      <c r="AN15" s="327">
        <f t="shared" si="10"/>
        <v>718.60657050015357</v>
      </c>
      <c r="AO15" s="327">
        <f t="shared" si="10"/>
        <v>678.47753153251847</v>
      </c>
      <c r="AP15" s="327">
        <f t="shared" si="10"/>
        <v>637.09218820530236</v>
      </c>
      <c r="AQ15" s="327">
        <f t="shared" si="10"/>
        <v>613.93101236445727</v>
      </c>
      <c r="AR15" s="327">
        <f t="shared" si="10"/>
        <v>589.29931028718534</v>
      </c>
      <c r="AS15" s="327">
        <f t="shared" si="10"/>
        <v>563.35316235208597</v>
      </c>
      <c r="AT15" s="327">
        <f t="shared" si="10"/>
        <v>536.08137498607164</v>
      </c>
      <c r="AU15" s="327">
        <f t="shared" si="10"/>
        <v>508.3139404667325</v>
      </c>
      <c r="AV15" s="327">
        <f t="shared" si="10"/>
        <v>487.64398980098792</v>
      </c>
      <c r="AW15" s="327">
        <f t="shared" si="10"/>
        <v>465.6342084942263</v>
      </c>
      <c r="AX15" s="327">
        <f t="shared" si="10"/>
        <v>442.21916062850102</v>
      </c>
      <c r="AY15" s="327">
        <f t="shared" si="10"/>
        <v>417.34233898918052</v>
      </c>
      <c r="AZ15" s="327">
        <f t="shared" si="10"/>
        <v>390.94528929250123</v>
      </c>
      <c r="BA15" s="327">
        <f t="shared" si="10"/>
        <v>362.96754814911981</v>
      </c>
      <c r="BB15" s="327">
        <f t="shared" si="10"/>
        <v>334.38797301323416</v>
      </c>
      <c r="BC15" s="327">
        <f t="shared" si="10"/>
        <v>324.10022712253334</v>
      </c>
      <c r="BD15" s="327">
        <f t="shared" si="10"/>
        <v>316.12098579133828</v>
      </c>
      <c r="BE15" s="327">
        <f t="shared" si="10"/>
        <v>310.23302951574198</v>
      </c>
      <c r="BF15" s="327">
        <f t="shared" si="10"/>
        <v>306.20019400063143</v>
      </c>
      <c r="BG15" s="327">
        <f t="shared" si="10"/>
        <v>304.00453089863345</v>
      </c>
      <c r="BH15" s="327">
        <f t="shared" si="10"/>
        <v>302.71311768427393</v>
      </c>
      <c r="BI15" s="327">
        <f t="shared" si="10"/>
        <v>302.00150845651046</v>
      </c>
      <c r="BJ15" s="57"/>
      <c r="BK15" s="57"/>
      <c r="BL15" s="57"/>
      <c r="BM15" s="57"/>
    </row>
    <row r="16" spans="1:65">
      <c r="A16" s="57"/>
      <c r="B16" s="57" t="s">
        <v>19</v>
      </c>
      <c r="C16" s="57"/>
      <c r="D16" s="57"/>
      <c r="E16" s="57"/>
      <c r="F16" s="115"/>
      <c r="G16" s="115"/>
      <c r="H16" s="115"/>
      <c r="I16" s="115"/>
      <c r="J16" s="115"/>
      <c r="K16" s="115"/>
      <c r="L16" s="115"/>
      <c r="M16" s="115"/>
      <c r="N16" s="115"/>
      <c r="O16" s="115"/>
      <c r="P16" s="115"/>
      <c r="Q16" s="115"/>
      <c r="R16" s="115"/>
      <c r="S16" s="115"/>
      <c r="T16" s="115"/>
      <c r="U16" s="115"/>
      <c r="V16" s="115"/>
      <c r="W16" s="115"/>
      <c r="X16" s="115"/>
      <c r="Y16" s="115"/>
      <c r="Z16" s="115"/>
      <c r="AA16" s="115"/>
      <c r="AB16" s="115"/>
      <c r="AC16" s="115"/>
      <c r="AD16" s="115"/>
      <c r="AE16" s="115"/>
      <c r="AF16" s="115"/>
      <c r="AG16" s="115"/>
      <c r="AH16" s="115"/>
      <c r="AI16" s="115"/>
      <c r="AJ16" s="115"/>
      <c r="AK16" s="115"/>
      <c r="AL16" s="115"/>
      <c r="AM16" s="115"/>
      <c r="AN16" s="115"/>
      <c r="AO16" s="115"/>
      <c r="AP16" s="115"/>
      <c r="AQ16" s="115"/>
      <c r="AR16" s="115"/>
      <c r="AS16" s="115"/>
      <c r="AT16" s="115"/>
      <c r="AU16" s="115"/>
      <c r="AV16" s="115"/>
      <c r="AW16" s="115"/>
      <c r="AX16" s="115"/>
      <c r="AY16" s="115"/>
      <c r="AZ16" s="115"/>
      <c r="BA16" s="115"/>
      <c r="BB16" s="115"/>
      <c r="BC16" s="115"/>
      <c r="BD16" s="115"/>
      <c r="BE16" s="115"/>
      <c r="BF16" s="115"/>
      <c r="BG16" s="115"/>
      <c r="BH16" s="115"/>
      <c r="BI16" s="115"/>
      <c r="BJ16" s="57"/>
      <c r="BK16" s="57"/>
      <c r="BL16" s="57"/>
      <c r="BM16" s="57"/>
    </row>
    <row r="17" spans="1:65">
      <c r="A17" s="57"/>
      <c r="B17" s="57" t="s">
        <v>20</v>
      </c>
      <c r="C17" s="57"/>
      <c r="D17" s="221">
        <f>WACC!$F$25</f>
        <v>0.1011</v>
      </c>
      <c r="E17" s="497"/>
      <c r="F17" s="223"/>
      <c r="G17" s="232">
        <f>$D17*G11</f>
        <v>496.59429626103787</v>
      </c>
      <c r="H17" s="232">
        <f t="shared" ref="H17:P18" si="11">$D17*H11</f>
        <v>527.17275590136649</v>
      </c>
      <c r="I17" s="232">
        <f>$D17*I11</f>
        <v>557.95317615529564</v>
      </c>
      <c r="J17" s="232">
        <f t="shared" si="11"/>
        <v>585.02062481929681</v>
      </c>
      <c r="K17" s="232">
        <f t="shared" si="11"/>
        <v>612.24595259764999</v>
      </c>
      <c r="L17" s="224">
        <f t="shared" si="11"/>
        <v>636.57936891096824</v>
      </c>
      <c r="M17" s="224">
        <f t="shared" si="11"/>
        <v>631.1210954780272</v>
      </c>
      <c r="N17" s="224">
        <f t="shared" si="11"/>
        <v>626.08722733367154</v>
      </c>
      <c r="O17" s="224">
        <f t="shared" si="11"/>
        <v>621.23231025018254</v>
      </c>
      <c r="P17" s="224">
        <f t="shared" si="11"/>
        <v>616.39713229662959</v>
      </c>
      <c r="Q17" s="224">
        <f>$D17*Q11</f>
        <v>611.36059124926021</v>
      </c>
      <c r="R17" s="224">
        <f>$D17*R11</f>
        <v>606.02510759392169</v>
      </c>
      <c r="S17" s="224">
        <f t="shared" ref="S17:AQ17" si="12">$D17*S11</f>
        <v>600.19904078940817</v>
      </c>
      <c r="T17" s="224">
        <f t="shared" si="12"/>
        <v>594.2234057950584</v>
      </c>
      <c r="U17" s="224">
        <f t="shared" si="12"/>
        <v>587.90208309522836</v>
      </c>
      <c r="V17" s="224">
        <f t="shared" si="12"/>
        <v>581.01240580184867</v>
      </c>
      <c r="W17" s="224">
        <f t="shared" si="12"/>
        <v>573.52521235013285</v>
      </c>
      <c r="X17" s="224">
        <f t="shared" si="12"/>
        <v>565.49175826192584</v>
      </c>
      <c r="Y17" s="224">
        <f t="shared" si="12"/>
        <v>556.85553107774103</v>
      </c>
      <c r="Z17" s="224">
        <f t="shared" si="12"/>
        <v>547.57446956420995</v>
      </c>
      <c r="AA17" s="224">
        <f t="shared" si="12"/>
        <v>537.64839495831052</v>
      </c>
      <c r="AB17" s="224">
        <f t="shared" si="12"/>
        <v>527.03020933609287</v>
      </c>
      <c r="AC17" s="224">
        <f t="shared" si="12"/>
        <v>515.57375520471146</v>
      </c>
      <c r="AD17" s="224">
        <f t="shared" si="12"/>
        <v>503.24823152441252</v>
      </c>
      <c r="AE17" s="224">
        <f t="shared" si="12"/>
        <v>490.00039598412729</v>
      </c>
      <c r="AF17" s="224">
        <f t="shared" si="12"/>
        <v>475.77563852212495</v>
      </c>
      <c r="AG17" s="224">
        <f t="shared" si="12"/>
        <v>460.53339293953252</v>
      </c>
      <c r="AH17" s="224">
        <f t="shared" si="12"/>
        <v>444.23167530373416</v>
      </c>
      <c r="AI17" s="224">
        <f t="shared" si="12"/>
        <v>426.82703841555866</v>
      </c>
      <c r="AJ17" s="224">
        <f t="shared" si="12"/>
        <v>408.2745248859095</v>
      </c>
      <c r="AK17" s="224">
        <f t="shared" si="12"/>
        <v>388.66243592500854</v>
      </c>
      <c r="AL17" s="224">
        <f t="shared" si="12"/>
        <v>369.35587356463179</v>
      </c>
      <c r="AM17" s="224">
        <f t="shared" si="12"/>
        <v>349.80019687906872</v>
      </c>
      <c r="AN17" s="224">
        <f t="shared" si="12"/>
        <v>329.03588893824963</v>
      </c>
      <c r="AO17" s="224">
        <f t="shared" si="12"/>
        <v>310.66158712834067</v>
      </c>
      <c r="AP17" s="224">
        <f t="shared" si="12"/>
        <v>291.71204813204741</v>
      </c>
      <c r="AQ17" s="224">
        <f t="shared" si="12"/>
        <v>281.10699886796476</v>
      </c>
      <c r="AR17" s="224">
        <f t="shared" ref="AR17:BI17" si="13">$D17*AR11</f>
        <v>269.82862441138786</v>
      </c>
      <c r="AS17" s="224">
        <f t="shared" si="13"/>
        <v>257.94839091393067</v>
      </c>
      <c r="AT17" s="224">
        <f t="shared" si="13"/>
        <v>245.46117305748118</v>
      </c>
      <c r="AU17" s="224">
        <f t="shared" si="13"/>
        <v>232.74700806696853</v>
      </c>
      <c r="AV17" s="224">
        <f t="shared" si="13"/>
        <v>223.28264206920235</v>
      </c>
      <c r="AW17" s="224">
        <f t="shared" si="13"/>
        <v>213.20479383499219</v>
      </c>
      <c r="AX17" s="224">
        <f t="shared" si="13"/>
        <v>202.48350153777832</v>
      </c>
      <c r="AY17" s="224">
        <f t="shared" si="13"/>
        <v>191.09289162955685</v>
      </c>
      <c r="AZ17" s="224">
        <f t="shared" si="13"/>
        <v>179.00619903746318</v>
      </c>
      <c r="BA17" s="224">
        <f t="shared" si="13"/>
        <v>166.19573875849642</v>
      </c>
      <c r="BB17" s="224">
        <f t="shared" si="13"/>
        <v>153.10971046937487</v>
      </c>
      <c r="BC17" s="224">
        <f t="shared" si="13"/>
        <v>148.39915290800778</v>
      </c>
      <c r="BD17" s="224">
        <f t="shared" si="13"/>
        <v>144.74561441804485</v>
      </c>
      <c r="BE17" s="224">
        <f t="shared" si="13"/>
        <v>142.04963443859381</v>
      </c>
      <c r="BF17" s="224">
        <f t="shared" si="13"/>
        <v>140.20307795952826</v>
      </c>
      <c r="BG17" s="224">
        <f t="shared" si="13"/>
        <v>139.19772678374929</v>
      </c>
      <c r="BH17" s="224">
        <f t="shared" si="13"/>
        <v>138.60641393967433</v>
      </c>
      <c r="BI17" s="224">
        <f t="shared" si="13"/>
        <v>138.2805819970707</v>
      </c>
      <c r="BJ17" s="57"/>
      <c r="BK17" s="57"/>
      <c r="BL17" s="57"/>
      <c r="BM17" s="57"/>
    </row>
    <row r="18" spans="1:65">
      <c r="A18" s="57"/>
      <c r="B18" s="57" t="s">
        <v>21</v>
      </c>
      <c r="C18" s="57"/>
      <c r="D18" s="222">
        <f>WACC!$F$11</f>
        <v>7.980000000000001E-2</v>
      </c>
      <c r="E18" s="497"/>
      <c r="F18" s="225"/>
      <c r="G18" s="233">
        <f>$D18*G12</f>
        <v>587.95585818443351</v>
      </c>
      <c r="H18" s="233">
        <f t="shared" si="11"/>
        <v>624.16002850043094</v>
      </c>
      <c r="I18" s="233">
        <f>$D18*I12</f>
        <v>660.60331538861419</v>
      </c>
      <c r="J18" s="233">
        <f t="shared" si="11"/>
        <v>692.65053205608149</v>
      </c>
      <c r="K18" s="233">
        <f t="shared" si="11"/>
        <v>724.88467384706928</v>
      </c>
      <c r="L18" s="226">
        <f t="shared" si="11"/>
        <v>753.69486111417325</v>
      </c>
      <c r="M18" s="226">
        <f t="shared" si="11"/>
        <v>747.23239494282757</v>
      </c>
      <c r="N18" s="226">
        <f t="shared" si="11"/>
        <v>741.27241455826402</v>
      </c>
      <c r="O18" s="226">
        <f t="shared" si="11"/>
        <v>735.52430798167018</v>
      </c>
      <c r="P18" s="226">
        <f t="shared" si="11"/>
        <v>729.79957206633594</v>
      </c>
      <c r="Q18" s="226">
        <f>$D18*Q12</f>
        <v>723.83642702805582</v>
      </c>
      <c r="R18" s="226">
        <f>$D18*R12</f>
        <v>717.51934103850078</v>
      </c>
      <c r="S18" s="226">
        <f t="shared" ref="S18:AQ18" si="14">$D18*S12</f>
        <v>710.62141624621336</v>
      </c>
      <c r="T18" s="226">
        <f t="shared" si="14"/>
        <v>703.54640626773983</v>
      </c>
      <c r="U18" s="226">
        <f t="shared" si="14"/>
        <v>696.0621102522141</v>
      </c>
      <c r="V18" s="226">
        <f t="shared" si="14"/>
        <v>687.90489589002277</v>
      </c>
      <c r="W18" s="226">
        <f t="shared" si="14"/>
        <v>679.04023658072106</v>
      </c>
      <c r="X18" s="226">
        <f t="shared" si="14"/>
        <v>669.52881764542553</v>
      </c>
      <c r="Y18" s="226">
        <f t="shared" si="14"/>
        <v>659.30372967364588</v>
      </c>
      <c r="Z18" s="226">
        <f t="shared" si="14"/>
        <v>648.31517316356019</v>
      </c>
      <c r="AA18" s="226">
        <f t="shared" si="14"/>
        <v>636.56293646399388</v>
      </c>
      <c r="AB18" s="226">
        <f t="shared" si="14"/>
        <v>623.99125675104165</v>
      </c>
      <c r="AC18" s="226">
        <f t="shared" si="14"/>
        <v>610.42708702278901</v>
      </c>
      <c r="AD18" s="226">
        <f t="shared" si="14"/>
        <v>595.83395957934908</v>
      </c>
      <c r="AE18" s="226">
        <f t="shared" si="14"/>
        <v>580.14883678832882</v>
      </c>
      <c r="AF18" s="226">
        <f t="shared" si="14"/>
        <v>563.30706163302045</v>
      </c>
      <c r="AG18" s="226">
        <f t="shared" si="14"/>
        <v>545.26060469695403</v>
      </c>
      <c r="AH18" s="226">
        <f t="shared" si="14"/>
        <v>525.95975800056374</v>
      </c>
      <c r="AI18" s="226">
        <f t="shared" si="14"/>
        <v>505.35308109141818</v>
      </c>
      <c r="AJ18" s="226">
        <f t="shared" si="14"/>
        <v>483.38734548806502</v>
      </c>
      <c r="AK18" s="226">
        <f t="shared" si="14"/>
        <v>460.16709772723561</v>
      </c>
      <c r="AL18" s="226">
        <f t="shared" si="14"/>
        <v>437.30858620857009</v>
      </c>
      <c r="AM18" s="226">
        <f t="shared" si="14"/>
        <v>414.15512924257695</v>
      </c>
      <c r="AN18" s="226">
        <f t="shared" si="14"/>
        <v>389.57068156190388</v>
      </c>
      <c r="AO18" s="226">
        <f t="shared" si="14"/>
        <v>367.81594440417786</v>
      </c>
      <c r="AP18" s="226">
        <f t="shared" si="14"/>
        <v>345.38014007325501</v>
      </c>
      <c r="AQ18" s="226">
        <f t="shared" si="14"/>
        <v>332.82401349649246</v>
      </c>
      <c r="AR18" s="226">
        <f t="shared" ref="AR18:BI18" si="15">$D18*AR12</f>
        <v>319.47068587579753</v>
      </c>
      <c r="AS18" s="226">
        <f t="shared" si="15"/>
        <v>305.40477143815531</v>
      </c>
      <c r="AT18" s="226">
        <f t="shared" si="15"/>
        <v>290.62020192859046</v>
      </c>
      <c r="AU18" s="226">
        <f t="shared" si="15"/>
        <v>275.56693239976397</v>
      </c>
      <c r="AV18" s="226">
        <f t="shared" si="15"/>
        <v>264.36134773178554</v>
      </c>
      <c r="AW18" s="226">
        <f t="shared" si="15"/>
        <v>252.42941465923411</v>
      </c>
      <c r="AX18" s="226">
        <f t="shared" si="15"/>
        <v>239.73565909072269</v>
      </c>
      <c r="AY18" s="226">
        <f t="shared" si="15"/>
        <v>226.24944735962367</v>
      </c>
      <c r="AZ18" s="226">
        <f t="shared" si="15"/>
        <v>211.93909025503802</v>
      </c>
      <c r="BA18" s="226">
        <f t="shared" si="15"/>
        <v>196.77180939062336</v>
      </c>
      <c r="BB18" s="226">
        <f t="shared" si="15"/>
        <v>181.27826254385928</v>
      </c>
      <c r="BC18" s="226">
        <f t="shared" si="15"/>
        <v>175.70107421452556</v>
      </c>
      <c r="BD18" s="226">
        <f t="shared" si="15"/>
        <v>171.37537137329346</v>
      </c>
      <c r="BE18" s="226">
        <f t="shared" si="15"/>
        <v>168.18339507714816</v>
      </c>
      <c r="BF18" s="226">
        <f t="shared" si="15"/>
        <v>165.9971160411032</v>
      </c>
      <c r="BG18" s="226">
        <f t="shared" si="15"/>
        <v>164.80680411488419</v>
      </c>
      <c r="BH18" s="226">
        <f t="shared" si="15"/>
        <v>164.10670374459963</v>
      </c>
      <c r="BI18" s="226">
        <f t="shared" si="15"/>
        <v>163.7209264594398</v>
      </c>
      <c r="BJ18" s="57"/>
      <c r="BK18" s="57"/>
      <c r="BL18" s="57"/>
      <c r="BM18" s="57"/>
    </row>
    <row r="19" spans="1:65">
      <c r="A19" s="57"/>
      <c r="B19" s="57"/>
      <c r="C19" s="57"/>
      <c r="D19" s="57"/>
      <c r="E19" s="57"/>
      <c r="F19" s="115"/>
      <c r="G19" s="117"/>
      <c r="H19" s="117"/>
      <c r="I19" s="117"/>
      <c r="J19" s="117"/>
      <c r="K19" s="117"/>
      <c r="L19" s="117"/>
      <c r="M19" s="117"/>
      <c r="N19" s="117"/>
      <c r="O19" s="117"/>
      <c r="P19" s="117"/>
      <c r="Q19" s="117"/>
      <c r="R19" s="117"/>
      <c r="S19" s="117"/>
      <c r="T19" s="117"/>
      <c r="U19" s="117"/>
      <c r="V19" s="117"/>
      <c r="W19" s="117"/>
      <c r="X19" s="117"/>
      <c r="Y19" s="117"/>
      <c r="Z19" s="117"/>
      <c r="AA19" s="117"/>
      <c r="AB19" s="117"/>
      <c r="AC19" s="117"/>
      <c r="AD19" s="117"/>
      <c r="AE19" s="117"/>
      <c r="AF19" s="117"/>
      <c r="AG19" s="117"/>
      <c r="AH19" s="117"/>
      <c r="AI19" s="117"/>
      <c r="AJ19" s="117"/>
      <c r="AK19" s="117"/>
      <c r="AL19" s="117"/>
      <c r="AM19" s="117"/>
      <c r="AN19" s="117"/>
      <c r="AO19" s="117"/>
      <c r="AP19" s="117"/>
      <c r="AQ19" s="117"/>
      <c r="AR19" s="117"/>
      <c r="AS19" s="117"/>
      <c r="AT19" s="117"/>
      <c r="AU19" s="117"/>
      <c r="AV19" s="117"/>
      <c r="AW19" s="117"/>
      <c r="AX19" s="117"/>
      <c r="AY19" s="117"/>
      <c r="AZ19" s="117"/>
      <c r="BA19" s="117"/>
      <c r="BB19" s="117"/>
      <c r="BC19" s="117"/>
      <c r="BD19" s="117"/>
      <c r="BE19" s="117"/>
      <c r="BF19" s="117"/>
      <c r="BG19" s="117"/>
      <c r="BH19" s="117"/>
      <c r="BI19" s="117"/>
      <c r="BJ19" s="57"/>
      <c r="BK19" s="57"/>
      <c r="BL19" s="57"/>
      <c r="BM19" s="57"/>
    </row>
    <row r="20" spans="1:65">
      <c r="A20" s="57"/>
      <c r="B20" s="57" t="s">
        <v>142</v>
      </c>
      <c r="C20" s="57"/>
      <c r="D20" s="57"/>
      <c r="E20" s="57"/>
      <c r="F20" s="227"/>
      <c r="G20" s="228">
        <f>Assets!G$473</f>
        <v>123.2826881310271</v>
      </c>
      <c r="H20" s="228">
        <f>Assets!H$473</f>
        <v>144.09439263037848</v>
      </c>
      <c r="I20" s="228">
        <f>Assets!I$473</f>
        <v>165.13106925877941</v>
      </c>
      <c r="J20" s="228">
        <f>Assets!J$473</f>
        <v>150.34673723267622</v>
      </c>
      <c r="K20" s="228">
        <f>Assets!K$473</f>
        <v>164.00340796252078</v>
      </c>
      <c r="L20" s="228">
        <f>Assets!L$473</f>
        <v>134.97214225868038</v>
      </c>
      <c r="M20" s="228">
        <f>Assets!M$473</f>
        <v>124.47745164083943</v>
      </c>
      <c r="N20" s="228">
        <f>Assets!N$473</f>
        <v>120.052351223762</v>
      </c>
      <c r="O20" s="228">
        <f>Assets!O$473</f>
        <v>119.56424217489564</v>
      </c>
      <c r="P20" s="228">
        <f>Assets!P$473</f>
        <v>124.54354716541337</v>
      </c>
      <c r="Q20" s="228">
        <f>Assets!Q$473</f>
        <v>131.93579760975399</v>
      </c>
      <c r="R20" s="228">
        <f>Assets!R$473</f>
        <v>144.06693384059139</v>
      </c>
      <c r="S20" s="228">
        <f>Assets!S$473</f>
        <v>147.76545485533353</v>
      </c>
      <c r="T20" s="228">
        <f>Assets!T$473</f>
        <v>156.3136177010374</v>
      </c>
      <c r="U20" s="228">
        <f>Assets!U$473</f>
        <v>170.36788559296679</v>
      </c>
      <c r="V20" s="228">
        <f>Assets!V$473</f>
        <v>185.14326042818743</v>
      </c>
      <c r="W20" s="228">
        <f>Assets!W$473</f>
        <v>198.65118912479824</v>
      </c>
      <c r="X20" s="228">
        <f>Assets!X$473</f>
        <v>213.55655747242167</v>
      </c>
      <c r="Y20" s="228">
        <f>Assets!Y$473</f>
        <v>229.50201566594797</v>
      </c>
      <c r="Z20" s="228">
        <f>Assets!Z$473</f>
        <v>245.45189431007287</v>
      </c>
      <c r="AA20" s="228">
        <f>Assets!AA$473</f>
        <v>262.56641004494588</v>
      </c>
      <c r="AB20" s="228">
        <f>Assets!AB$473</f>
        <v>283.29510710636453</v>
      </c>
      <c r="AC20" s="228">
        <f>Assets!AC$473</f>
        <v>304.7854520350848</v>
      </c>
      <c r="AD20" s="228">
        <f>Assets!AD$473</f>
        <v>327.59237241061294</v>
      </c>
      <c r="AE20" s="228">
        <f>Assets!AE$473</f>
        <v>351.74968996048972</v>
      </c>
      <c r="AF20" s="228">
        <f>Assets!AF$473</f>
        <v>376.91012815510373</v>
      </c>
      <c r="AG20" s="228">
        <f>Assets!AG$473</f>
        <v>403.10874470322301</v>
      </c>
      <c r="AH20" s="228">
        <f>Assets!AH$473</f>
        <v>430.38172324865144</v>
      </c>
      <c r="AI20" s="228">
        <f>Assets!AI$473</f>
        <v>458.76640775591164</v>
      </c>
      <c r="AJ20" s="228">
        <f>Assets!AJ$473</f>
        <v>484.96758063553398</v>
      </c>
      <c r="AK20" s="228">
        <f>Assets!AK$473</f>
        <v>477.41252127538735</v>
      </c>
      <c r="AL20" s="228">
        <f>Assets!AL$473</f>
        <v>483.57261833736493</v>
      </c>
      <c r="AM20" s="228">
        <f>Assets!AM$473</f>
        <v>513.45964245348875</v>
      </c>
      <c r="AN20" s="228">
        <f>Assets!AN$473</f>
        <v>454.35958976035704</v>
      </c>
      <c r="AO20" s="228">
        <f>Assets!AO$473</f>
        <v>468.5840503534431</v>
      </c>
      <c r="AP20" s="228">
        <f>Assets!AP$473</f>
        <v>262.24157428493191</v>
      </c>
      <c r="AQ20" s="228">
        <f>Assets!AQ$473</f>
        <v>278.89155431693473</v>
      </c>
      <c r="AR20" s="228">
        <f>Assets!AR$473</f>
        <v>293.7743199173396</v>
      </c>
      <c r="AS20" s="228">
        <f>Assets!AS$473</f>
        <v>308.78382434345889</v>
      </c>
      <c r="AT20" s="228">
        <f>Assets!AT$473</f>
        <v>314.39577127874873</v>
      </c>
      <c r="AU20" s="228">
        <f>Assets!AU$473</f>
        <v>234.03476750163605</v>
      </c>
      <c r="AV20" s="228">
        <f>Assets!AV$473</f>
        <v>249.20495138996392</v>
      </c>
      <c r="AW20" s="228">
        <f>Assets!AW$473</f>
        <v>265.11603108837539</v>
      </c>
      <c r="AX20" s="228">
        <f>Assets!AX$473</f>
        <v>281.66691167708859</v>
      </c>
      <c r="AY20" s="228">
        <f>Assets!AY$473</f>
        <v>298.87963877580728</v>
      </c>
      <c r="AZ20" s="228">
        <f>Assets!AZ$473</f>
        <v>316.77696040966373</v>
      </c>
      <c r="BA20" s="228">
        <f>Assets!BA$473</f>
        <v>323.59120398421101</v>
      </c>
      <c r="BB20" s="228">
        <f>Assets!BB$473</f>
        <v>116.48263010304348</v>
      </c>
      <c r="BC20" s="228">
        <f>Assets!BC$473</f>
        <v>90.344670869508093</v>
      </c>
      <c r="BD20" s="228">
        <f>Assets!BD$473</f>
        <v>66.66617159869034</v>
      </c>
      <c r="BE20" s="228">
        <f>Assets!BE$473</f>
        <v>45.661634002609091</v>
      </c>
      <c r="BF20" s="228">
        <f>Assets!BF$473</f>
        <v>24.860315919361014</v>
      </c>
      <c r="BG20" s="228">
        <f>Assets!BG$473</f>
        <v>14.621979329251673</v>
      </c>
      <c r="BH20" s="228">
        <f>Assets!BH$473</f>
        <v>8.057169698408245</v>
      </c>
      <c r="BI20" s="228">
        <f>Assets!BI$473</f>
        <v>-0.78646041017192658</v>
      </c>
      <c r="BJ20" s="57"/>
      <c r="BK20" s="57"/>
      <c r="BL20" s="57"/>
      <c r="BM20" s="57"/>
    </row>
    <row r="21" spans="1:65">
      <c r="A21" s="57"/>
      <c r="B21" s="57"/>
      <c r="C21" s="57"/>
      <c r="D21" s="57"/>
      <c r="E21" s="57"/>
      <c r="F21" s="115"/>
      <c r="G21" s="115"/>
      <c r="H21" s="115"/>
      <c r="I21" s="115"/>
      <c r="J21" s="115"/>
      <c r="K21" s="115"/>
      <c r="L21" s="115"/>
      <c r="M21" s="115"/>
      <c r="N21" s="115"/>
      <c r="O21" s="115"/>
      <c r="P21" s="115"/>
      <c r="Q21" s="115"/>
      <c r="R21" s="115"/>
      <c r="S21" s="115"/>
      <c r="T21" s="115"/>
      <c r="U21" s="115"/>
      <c r="V21" s="115"/>
      <c r="W21" s="115"/>
      <c r="X21" s="115"/>
      <c r="Y21" s="115"/>
      <c r="Z21" s="115"/>
      <c r="AA21" s="115"/>
      <c r="AB21" s="115"/>
      <c r="AC21" s="115"/>
      <c r="AD21" s="115"/>
      <c r="AE21" s="115"/>
      <c r="AF21" s="115"/>
      <c r="AG21" s="115"/>
      <c r="AH21" s="115"/>
      <c r="AI21" s="115"/>
      <c r="AJ21" s="115"/>
      <c r="AK21" s="115"/>
      <c r="AL21" s="115"/>
      <c r="AM21" s="115"/>
      <c r="AN21" s="115"/>
      <c r="AO21" s="115"/>
      <c r="AP21" s="115"/>
      <c r="AQ21" s="115"/>
      <c r="AR21" s="115"/>
      <c r="AS21" s="115"/>
      <c r="AT21" s="115"/>
      <c r="AU21" s="115"/>
      <c r="AV21" s="115"/>
      <c r="AW21" s="115"/>
      <c r="AX21" s="115"/>
      <c r="AY21" s="115"/>
      <c r="AZ21" s="115"/>
      <c r="BA21" s="115"/>
      <c r="BB21" s="115"/>
      <c r="BC21" s="115"/>
      <c r="BD21" s="115"/>
      <c r="BE21" s="115"/>
      <c r="BF21" s="115"/>
      <c r="BG21" s="115"/>
      <c r="BH21" s="115"/>
      <c r="BI21" s="115"/>
      <c r="BJ21" s="57"/>
      <c r="BK21" s="57"/>
      <c r="BL21" s="57"/>
      <c r="BM21" s="57"/>
    </row>
    <row r="22" spans="1:65">
      <c r="A22" s="57"/>
      <c r="B22" s="57" t="s">
        <v>288</v>
      </c>
      <c r="C22" s="57"/>
      <c r="D22" s="87"/>
      <c r="E22" s="57"/>
      <c r="F22" s="229"/>
      <c r="G22" s="302">
        <f>Input!G182*G$8</f>
        <v>641.92136429556365</v>
      </c>
      <c r="H22" s="302">
        <f>Input!H182*H$8</f>
        <v>665.46717409458836</v>
      </c>
      <c r="I22" s="302">
        <f>Input!I182*I$8</f>
        <v>665.75855078115592</v>
      </c>
      <c r="J22" s="302">
        <f>Input!J182*J$8</f>
        <v>730.62012960873312</v>
      </c>
      <c r="K22" s="302">
        <f>Input!K182*K$8</f>
        <v>606.96763375549767</v>
      </c>
      <c r="L22" s="230">
        <f>Input!L182*L$8</f>
        <v>0</v>
      </c>
      <c r="M22" s="230">
        <f>Input!M182*M$8</f>
        <v>0</v>
      </c>
      <c r="N22" s="230">
        <f>Input!N182*N$8</f>
        <v>0</v>
      </c>
      <c r="O22" s="230">
        <f>Input!O182*O$8</f>
        <v>0</v>
      </c>
      <c r="P22" s="230">
        <f>Input!P182*P$8</f>
        <v>0</v>
      </c>
      <c r="Q22" s="230">
        <f>Input!Q182*Q$8</f>
        <v>0</v>
      </c>
      <c r="R22" s="230">
        <f>Input!R182*R$8</f>
        <v>0</v>
      </c>
      <c r="S22" s="230">
        <f>Input!S182*S$8</f>
        <v>0</v>
      </c>
      <c r="T22" s="230">
        <f>Input!T182*T$8</f>
        <v>0</v>
      </c>
      <c r="U22" s="230">
        <f>Input!U182*U$8</f>
        <v>0</v>
      </c>
      <c r="V22" s="230">
        <f>Input!V182*V$8</f>
        <v>0</v>
      </c>
      <c r="W22" s="230">
        <f>Input!W182*W$8</f>
        <v>0</v>
      </c>
      <c r="X22" s="230">
        <f>Input!X182*X$8</f>
        <v>0</v>
      </c>
      <c r="Y22" s="230">
        <f>Input!Y182*Y$8</f>
        <v>0</v>
      </c>
      <c r="Z22" s="230">
        <f>Input!Z182*Z$8</f>
        <v>0</v>
      </c>
      <c r="AA22" s="230">
        <f>Input!AA182*AA$8</f>
        <v>0</v>
      </c>
      <c r="AB22" s="230">
        <f>Input!AB182*AB$8</f>
        <v>0</v>
      </c>
      <c r="AC22" s="230">
        <f>Input!AC182*AC$8</f>
        <v>0</v>
      </c>
      <c r="AD22" s="230">
        <f>Input!AD182*AD$8</f>
        <v>0</v>
      </c>
      <c r="AE22" s="230">
        <f>Input!AE182*AE$8</f>
        <v>0</v>
      </c>
      <c r="AF22" s="230">
        <f>Input!AF182*AF$8</f>
        <v>0</v>
      </c>
      <c r="AG22" s="230">
        <f>Input!AG182*AG$8</f>
        <v>0</v>
      </c>
      <c r="AH22" s="230">
        <f>Input!AH182*AH$8</f>
        <v>0</v>
      </c>
      <c r="AI22" s="230">
        <f>Input!AI182*AI$8</f>
        <v>0</v>
      </c>
      <c r="AJ22" s="230">
        <f>Input!AJ182*AJ$8</f>
        <v>0</v>
      </c>
      <c r="AK22" s="230">
        <f>Input!AK182*AK$8</f>
        <v>0</v>
      </c>
      <c r="AL22" s="230">
        <f>Input!AL182*AL$8</f>
        <v>0</v>
      </c>
      <c r="AM22" s="230">
        <f>Input!AM182*AM$8</f>
        <v>0</v>
      </c>
      <c r="AN22" s="230">
        <f>Input!AN182*AN$8</f>
        <v>0</v>
      </c>
      <c r="AO22" s="230">
        <f>Input!AO182*AO$8</f>
        <v>0</v>
      </c>
      <c r="AP22" s="230">
        <f>Input!AP182*AP$8</f>
        <v>0</v>
      </c>
      <c r="AQ22" s="230">
        <f>Input!AQ182*AQ$8</f>
        <v>0</v>
      </c>
      <c r="AR22" s="230">
        <f>Input!AR182*AR$8</f>
        <v>0</v>
      </c>
      <c r="AS22" s="230">
        <f>Input!AS182*AS$8</f>
        <v>0</v>
      </c>
      <c r="AT22" s="230">
        <f>Input!AT182*AT$8</f>
        <v>0</v>
      </c>
      <c r="AU22" s="230">
        <f>Input!AU182*AU$8</f>
        <v>0</v>
      </c>
      <c r="AV22" s="230">
        <f>Input!AV182*AV$8</f>
        <v>0</v>
      </c>
      <c r="AW22" s="230">
        <f>Input!AW182*AW$8</f>
        <v>0</v>
      </c>
      <c r="AX22" s="230">
        <f>Input!AX182*AX$8</f>
        <v>0</v>
      </c>
      <c r="AY22" s="230">
        <f>Input!AY182*AY$8</f>
        <v>0</v>
      </c>
      <c r="AZ22" s="230">
        <f>Input!AZ182*AZ$8</f>
        <v>0</v>
      </c>
      <c r="BA22" s="230">
        <f>Input!BA182*BA$8</f>
        <v>0</v>
      </c>
      <c r="BB22" s="230">
        <f>Input!BB182*BB$8</f>
        <v>0</v>
      </c>
      <c r="BC22" s="230">
        <f>Input!BC182*BC$8</f>
        <v>0</v>
      </c>
      <c r="BD22" s="230">
        <f>Input!BD182*BD$8</f>
        <v>0</v>
      </c>
      <c r="BE22" s="230">
        <f>Input!BE182*BE$8</f>
        <v>0</v>
      </c>
      <c r="BF22" s="230">
        <f>Input!BF182*BF$8</f>
        <v>0</v>
      </c>
      <c r="BG22" s="230">
        <f>Input!BG182*BG$8</f>
        <v>0</v>
      </c>
      <c r="BH22" s="230">
        <f>Input!BH182*BH$8</f>
        <v>0</v>
      </c>
      <c r="BI22" s="230">
        <f>Input!BI182*BI$8</f>
        <v>0</v>
      </c>
      <c r="BJ22" s="57"/>
      <c r="BK22" s="57"/>
      <c r="BL22" s="57"/>
      <c r="BM22" s="57"/>
    </row>
    <row r="23" spans="1:65">
      <c r="A23" s="57"/>
      <c r="B23" s="57"/>
      <c r="C23" s="57"/>
      <c r="D23" s="57"/>
      <c r="E23" s="57"/>
      <c r="F23" s="115"/>
      <c r="G23" s="300"/>
      <c r="H23" s="300"/>
      <c r="I23" s="300"/>
      <c r="J23" s="300"/>
      <c r="K23" s="300"/>
      <c r="L23" s="115"/>
      <c r="M23" s="115"/>
      <c r="N23" s="115"/>
      <c r="O23" s="115"/>
      <c r="P23" s="115"/>
      <c r="Q23" s="115"/>
      <c r="R23" s="115"/>
      <c r="S23" s="115"/>
      <c r="T23" s="115"/>
      <c r="U23" s="115"/>
      <c r="V23" s="115"/>
      <c r="W23" s="115"/>
      <c r="X23" s="115"/>
      <c r="Y23" s="115"/>
      <c r="Z23" s="115"/>
      <c r="AA23" s="115"/>
      <c r="AB23" s="115"/>
      <c r="AC23" s="115"/>
      <c r="AD23" s="115"/>
      <c r="AE23" s="115"/>
      <c r="AF23" s="115"/>
      <c r="AG23" s="115"/>
      <c r="AH23" s="115"/>
      <c r="AI23" s="115"/>
      <c r="AJ23" s="115"/>
      <c r="AK23" s="115"/>
      <c r="AL23" s="115"/>
      <c r="AM23" s="115"/>
      <c r="AN23" s="115"/>
      <c r="AO23" s="115"/>
      <c r="AP23" s="115"/>
      <c r="AQ23" s="115"/>
      <c r="AR23" s="115"/>
      <c r="AS23" s="115"/>
      <c r="AT23" s="115"/>
      <c r="AU23" s="115"/>
      <c r="AV23" s="115"/>
      <c r="AW23" s="115"/>
      <c r="AX23" s="115"/>
      <c r="AY23" s="115"/>
      <c r="AZ23" s="115"/>
      <c r="BA23" s="115"/>
      <c r="BB23" s="115"/>
      <c r="BC23" s="115"/>
      <c r="BD23" s="115"/>
      <c r="BE23" s="115"/>
      <c r="BF23" s="115"/>
      <c r="BG23" s="115"/>
      <c r="BH23" s="115"/>
      <c r="BI23" s="115"/>
      <c r="BJ23" s="57"/>
      <c r="BK23" s="57"/>
      <c r="BL23" s="57"/>
      <c r="BM23" s="57"/>
    </row>
    <row r="24" spans="1:65">
      <c r="A24" s="57"/>
      <c r="B24" s="57" t="s">
        <v>22</v>
      </c>
      <c r="C24" s="57"/>
      <c r="D24" s="57"/>
      <c r="E24" s="57"/>
      <c r="F24" s="223"/>
      <c r="G24" s="232">
        <f>G44</f>
        <v>143.09476537283152</v>
      </c>
      <c r="H24" s="232">
        <f>H44</f>
        <v>157.66218589091523</v>
      </c>
      <c r="I24" s="232">
        <f t="shared" ref="I24:P24" si="16">I44</f>
        <v>183.47927693377338</v>
      </c>
      <c r="J24" s="232">
        <f t="shared" si="16"/>
        <v>179.83737127964756</v>
      </c>
      <c r="K24" s="232">
        <f t="shared" si="16"/>
        <v>184.35010477959054</v>
      </c>
      <c r="L24" s="224">
        <f t="shared" si="16"/>
        <v>143.97399580799316</v>
      </c>
      <c r="M24" s="224">
        <f t="shared" si="16"/>
        <v>142.42468599423634</v>
      </c>
      <c r="N24" s="224">
        <f t="shared" si="16"/>
        <v>141.73817703138221</v>
      </c>
      <c r="O24" s="224">
        <f t="shared" si="16"/>
        <v>144.38869385718473</v>
      </c>
      <c r="P24" s="224">
        <f t="shared" si="16"/>
        <v>147.87997195447554</v>
      </c>
      <c r="Q24" s="224">
        <f>Q44</f>
        <v>149.80715390650502</v>
      </c>
      <c r="R24" s="224">
        <f>R44</f>
        <v>153.54038351128068</v>
      </c>
      <c r="S24" s="224">
        <f t="shared" ref="S24:AQ24" si="17">S44</f>
        <v>156.6934511290651</v>
      </c>
      <c r="T24" s="224">
        <f t="shared" si="17"/>
        <v>160.78904913355774</v>
      </c>
      <c r="U24" s="224">
        <f t="shared" si="17"/>
        <v>164.52892734412677</v>
      </c>
      <c r="V24" s="224">
        <f t="shared" si="17"/>
        <v>168.31897560170563</v>
      </c>
      <c r="W24" s="224">
        <f t="shared" si="17"/>
        <v>171.99384095497405</v>
      </c>
      <c r="X24" s="224">
        <f t="shared" si="17"/>
        <v>175.63859350672087</v>
      </c>
      <c r="Y24" s="224">
        <f t="shared" si="17"/>
        <v>179.23332972932775</v>
      </c>
      <c r="Z24" s="224">
        <f t="shared" si="17"/>
        <v>182.69534414819256</v>
      </c>
      <c r="AA24" s="224">
        <f t="shared" si="17"/>
        <v>186.23728364046923</v>
      </c>
      <c r="AB24" s="224">
        <f t="shared" si="17"/>
        <v>190.29623208639808</v>
      </c>
      <c r="AC24" s="224">
        <f t="shared" si="17"/>
        <v>194.28647909899217</v>
      </c>
      <c r="AD24" s="224">
        <f t="shared" si="17"/>
        <v>198.46777613185421</v>
      </c>
      <c r="AE24" s="224">
        <f t="shared" si="17"/>
        <v>202.8458260298458</v>
      </c>
      <c r="AF24" s="224">
        <f t="shared" si="17"/>
        <v>207.22703177962583</v>
      </c>
      <c r="AG24" s="224">
        <f t="shared" si="17"/>
        <v>211.46820763724921</v>
      </c>
      <c r="AH24" s="224">
        <f t="shared" si="17"/>
        <v>216.36750188662373</v>
      </c>
      <c r="AI24" s="224">
        <f t="shared" si="17"/>
        <v>226.39232195517798</v>
      </c>
      <c r="AJ24" s="224">
        <f t="shared" si="17"/>
        <v>233.76075463223319</v>
      </c>
      <c r="AK24" s="224">
        <f t="shared" si="17"/>
        <v>252.18162894579379</v>
      </c>
      <c r="AL24" s="224">
        <f t="shared" si="17"/>
        <v>247.09267463673604</v>
      </c>
      <c r="AM24" s="224">
        <f t="shared" si="17"/>
        <v>251.09190590017886</v>
      </c>
      <c r="AN24" s="224">
        <f t="shared" si="17"/>
        <v>222.94636373875079</v>
      </c>
      <c r="AO24" s="224">
        <f t="shared" si="17"/>
        <v>231.96155179321457</v>
      </c>
      <c r="AP24" s="224">
        <f t="shared" si="17"/>
        <v>156.69172967653657</v>
      </c>
      <c r="AQ24" s="224">
        <f t="shared" si="17"/>
        <v>160.33413727569121</v>
      </c>
      <c r="AR24" s="224">
        <f t="shared" ref="AR24:BI24" si="18">AR44</f>
        <v>161.87513372214772</v>
      </c>
      <c r="AS24" s="224">
        <f t="shared" si="18"/>
        <v>163.68738732672648</v>
      </c>
      <c r="AT24" s="224">
        <f t="shared" si="18"/>
        <v>172.66545120360476</v>
      </c>
      <c r="AU24" s="224">
        <f t="shared" si="18"/>
        <v>143.85067752002166</v>
      </c>
      <c r="AV24" s="224">
        <f t="shared" si="18"/>
        <v>149.04883691194382</v>
      </c>
      <c r="AW24" s="224">
        <f t="shared" si="18"/>
        <v>154.48089286635479</v>
      </c>
      <c r="AX24" s="224">
        <f t="shared" si="18"/>
        <v>160.02916795639746</v>
      </c>
      <c r="AY24" s="224">
        <f t="shared" si="18"/>
        <v>165.55842620621326</v>
      </c>
      <c r="AZ24" s="224">
        <f t="shared" si="18"/>
        <v>170.38203393540709</v>
      </c>
      <c r="BA24" s="224">
        <f t="shared" si="18"/>
        <v>168.83926923702654</v>
      </c>
      <c r="BB24" s="224">
        <f t="shared" si="18"/>
        <v>85.713992883679254</v>
      </c>
      <c r="BC24" s="224">
        <f t="shared" si="18"/>
        <v>76.32091522991108</v>
      </c>
      <c r="BD24" s="224">
        <f t="shared" si="18"/>
        <v>69.37835404107183</v>
      </c>
      <c r="BE24" s="224">
        <f t="shared" si="18"/>
        <v>64.470892224863022</v>
      </c>
      <c r="BF24" s="224">
        <f t="shared" si="18"/>
        <v>59.457620370866032</v>
      </c>
      <c r="BG24" s="224">
        <f t="shared" si="18"/>
        <v>57.031683882244266</v>
      </c>
      <c r="BH24" s="224">
        <f t="shared" si="18"/>
        <v>55.801484152175313</v>
      </c>
      <c r="BI24" s="224">
        <f t="shared" si="18"/>
        <v>53.223530936864037</v>
      </c>
      <c r="BJ24" s="57"/>
      <c r="BK24" s="57"/>
      <c r="BL24" s="57"/>
      <c r="BM24" s="57"/>
    </row>
    <row r="25" spans="1:65">
      <c r="A25" s="57"/>
      <c r="B25" s="57" t="s">
        <v>23</v>
      </c>
      <c r="C25" s="57"/>
      <c r="D25" s="221">
        <f>WACC!$F$17</f>
        <v>0.25</v>
      </c>
      <c r="E25" s="124"/>
      <c r="F25" s="225"/>
      <c r="G25" s="263">
        <f t="shared" ref="G25:R25" si="19">-G24*$D$25</f>
        <v>-35.773691343207879</v>
      </c>
      <c r="H25" s="263">
        <f>-H24*$D$25</f>
        <v>-39.415546472728806</v>
      </c>
      <c r="I25" s="263">
        <f t="shared" si="19"/>
        <v>-45.869819233443344</v>
      </c>
      <c r="J25" s="263">
        <f t="shared" si="19"/>
        <v>-44.959342819911889</v>
      </c>
      <c r="K25" s="263">
        <f t="shared" si="19"/>
        <v>-46.087526194897634</v>
      </c>
      <c r="L25" s="263">
        <f t="shared" si="19"/>
        <v>-35.993498951998291</v>
      </c>
      <c r="M25" s="263">
        <f t="shared" si="19"/>
        <v>-35.606171498559085</v>
      </c>
      <c r="N25" s="263">
        <f t="shared" si="19"/>
        <v>-35.434544257845552</v>
      </c>
      <c r="O25" s="263">
        <f t="shared" si="19"/>
        <v>-36.097173464296183</v>
      </c>
      <c r="P25" s="263">
        <f t="shared" si="19"/>
        <v>-36.969992988618884</v>
      </c>
      <c r="Q25" s="263">
        <f t="shared" si="19"/>
        <v>-37.451788476626255</v>
      </c>
      <c r="R25" s="263">
        <f t="shared" si="19"/>
        <v>-38.38509587782017</v>
      </c>
      <c r="S25" s="263">
        <f t="shared" ref="S25:AP25" si="20">-S24*$D$25</f>
        <v>-39.173362782266274</v>
      </c>
      <c r="T25" s="263">
        <f t="shared" si="20"/>
        <v>-40.197262283389435</v>
      </c>
      <c r="U25" s="263">
        <f t="shared" si="20"/>
        <v>-41.132231836031693</v>
      </c>
      <c r="V25" s="263">
        <f t="shared" si="20"/>
        <v>-42.079743900426408</v>
      </c>
      <c r="W25" s="263">
        <f t="shared" si="20"/>
        <v>-42.998460238743512</v>
      </c>
      <c r="X25" s="263">
        <f t="shared" si="20"/>
        <v>-43.909648376680217</v>
      </c>
      <c r="Y25" s="263">
        <f t="shared" si="20"/>
        <v>-44.808332432331937</v>
      </c>
      <c r="Z25" s="263">
        <f t="shared" si="20"/>
        <v>-45.67383603704814</v>
      </c>
      <c r="AA25" s="263">
        <f t="shared" si="20"/>
        <v>-46.559320910117307</v>
      </c>
      <c r="AB25" s="263">
        <f t="shared" si="20"/>
        <v>-47.574058021599519</v>
      </c>
      <c r="AC25" s="263">
        <f t="shared" si="20"/>
        <v>-48.571619774748044</v>
      </c>
      <c r="AD25" s="263">
        <f t="shared" si="20"/>
        <v>-49.616944032963552</v>
      </c>
      <c r="AE25" s="263">
        <f t="shared" si="20"/>
        <v>-50.711456507461449</v>
      </c>
      <c r="AF25" s="263">
        <f t="shared" si="20"/>
        <v>-51.806757944906458</v>
      </c>
      <c r="AG25" s="263">
        <f t="shared" si="20"/>
        <v>-52.867051909312302</v>
      </c>
      <c r="AH25" s="263">
        <f t="shared" si="20"/>
        <v>-54.091875471655932</v>
      </c>
      <c r="AI25" s="263">
        <f t="shared" si="20"/>
        <v>-56.598080488794494</v>
      </c>
      <c r="AJ25" s="263">
        <f t="shared" si="20"/>
        <v>-58.440188658058297</v>
      </c>
      <c r="AK25" s="263">
        <f t="shared" si="20"/>
        <v>-63.045407236448447</v>
      </c>
      <c r="AL25" s="263">
        <f t="shared" si="20"/>
        <v>-61.773168659184009</v>
      </c>
      <c r="AM25" s="263">
        <f t="shared" si="20"/>
        <v>-62.772976475044715</v>
      </c>
      <c r="AN25" s="263">
        <f t="shared" si="20"/>
        <v>-55.736590934687698</v>
      </c>
      <c r="AO25" s="263">
        <f t="shared" si="20"/>
        <v>-57.990387948303642</v>
      </c>
      <c r="AP25" s="263">
        <f t="shared" si="20"/>
        <v>-39.172932419134142</v>
      </c>
      <c r="AQ25" s="263">
        <f t="shared" ref="AQ25:BI25" si="21">-AQ24*$D$25</f>
        <v>-40.083534318922801</v>
      </c>
      <c r="AR25" s="263">
        <f t="shared" si="21"/>
        <v>-40.468783430536931</v>
      </c>
      <c r="AS25" s="263">
        <f t="shared" si="21"/>
        <v>-40.92184683168162</v>
      </c>
      <c r="AT25" s="263">
        <f t="shared" si="21"/>
        <v>-43.16636280090119</v>
      </c>
      <c r="AU25" s="263">
        <f t="shared" si="21"/>
        <v>-35.962669380005416</v>
      </c>
      <c r="AV25" s="263">
        <f t="shared" si="21"/>
        <v>-37.262209227985956</v>
      </c>
      <c r="AW25" s="263">
        <f t="shared" si="21"/>
        <v>-38.620223216588698</v>
      </c>
      <c r="AX25" s="263">
        <f t="shared" si="21"/>
        <v>-40.007291989099365</v>
      </c>
      <c r="AY25" s="263">
        <f t="shared" si="21"/>
        <v>-41.389606551553314</v>
      </c>
      <c r="AZ25" s="263">
        <f t="shared" si="21"/>
        <v>-42.595508483851773</v>
      </c>
      <c r="BA25" s="263">
        <f t="shared" si="21"/>
        <v>-42.209817309256636</v>
      </c>
      <c r="BB25" s="263">
        <f t="shared" si="21"/>
        <v>-21.428498220919813</v>
      </c>
      <c r="BC25" s="263">
        <f t="shared" si="21"/>
        <v>-19.08022880747777</v>
      </c>
      <c r="BD25" s="263">
        <f t="shared" si="21"/>
        <v>-17.344588510267958</v>
      </c>
      <c r="BE25" s="263">
        <f t="shared" si="21"/>
        <v>-16.117723056215755</v>
      </c>
      <c r="BF25" s="263">
        <f t="shared" si="21"/>
        <v>-14.864405092716508</v>
      </c>
      <c r="BG25" s="263">
        <f t="shared" si="21"/>
        <v>-14.257920970561067</v>
      </c>
      <c r="BH25" s="263">
        <f t="shared" si="21"/>
        <v>-13.950371038043828</v>
      </c>
      <c r="BI25" s="263">
        <f t="shared" si="21"/>
        <v>-13.305882734216009</v>
      </c>
      <c r="BJ25" s="57"/>
      <c r="BK25" s="57"/>
      <c r="BL25" s="57"/>
      <c r="BM25" s="57"/>
    </row>
    <row r="26" spans="1:65">
      <c r="A26" s="57"/>
      <c r="B26" s="57"/>
      <c r="C26" s="57"/>
      <c r="D26" s="57"/>
      <c r="E26" s="57"/>
      <c r="F26" s="115"/>
      <c r="G26" s="300"/>
      <c r="H26" s="300"/>
      <c r="I26" s="300"/>
      <c r="J26" s="300"/>
      <c r="K26" s="300"/>
      <c r="L26" s="115"/>
      <c r="M26" s="115"/>
      <c r="N26" s="115"/>
      <c r="O26" s="115"/>
      <c r="P26" s="115"/>
      <c r="Q26" s="115"/>
      <c r="R26" s="115"/>
      <c r="S26" s="115"/>
      <c r="T26" s="115"/>
      <c r="U26" s="115"/>
      <c r="V26" s="115"/>
      <c r="W26" s="115"/>
      <c r="X26" s="115"/>
      <c r="Y26" s="115"/>
      <c r="Z26" s="115"/>
      <c r="AA26" s="115"/>
      <c r="AB26" s="115"/>
      <c r="AC26" s="115"/>
      <c r="AD26" s="115"/>
      <c r="AE26" s="115"/>
      <c r="AF26" s="115"/>
      <c r="AG26" s="115"/>
      <c r="AH26" s="115"/>
      <c r="AI26" s="115"/>
      <c r="AJ26" s="115"/>
      <c r="AK26" s="115"/>
      <c r="AL26" s="115"/>
      <c r="AM26" s="115"/>
      <c r="AN26" s="115"/>
      <c r="AO26" s="115"/>
      <c r="AP26" s="115"/>
      <c r="AQ26" s="115"/>
      <c r="AR26" s="115"/>
      <c r="AS26" s="115"/>
      <c r="AT26" s="115"/>
      <c r="AU26" s="115"/>
      <c r="AV26" s="115"/>
      <c r="AW26" s="115"/>
      <c r="AX26" s="115"/>
      <c r="AY26" s="115"/>
      <c r="AZ26" s="115"/>
      <c r="BA26" s="115"/>
      <c r="BB26" s="115"/>
      <c r="BC26" s="115"/>
      <c r="BD26" s="115"/>
      <c r="BE26" s="115"/>
      <c r="BF26" s="115"/>
      <c r="BG26" s="115"/>
      <c r="BH26" s="115"/>
      <c r="BI26" s="115"/>
      <c r="BJ26" s="57"/>
      <c r="BK26" s="57"/>
      <c r="BL26" s="57"/>
      <c r="BM26" s="57"/>
    </row>
    <row r="27" spans="1:65">
      <c r="A27" s="57"/>
      <c r="B27" s="63" t="s">
        <v>256</v>
      </c>
      <c r="C27" s="57"/>
      <c r="D27" s="124"/>
      <c r="E27" s="57"/>
      <c r="F27" s="231"/>
      <c r="G27" s="296">
        <f>SUM(G17:G26)</f>
        <v>1957.0752809016858</v>
      </c>
      <c r="H27" s="296">
        <f>SUM(H17:H26)</f>
        <v>2079.1409905449509</v>
      </c>
      <c r="I27" s="296">
        <f t="shared" ref="I27:BI27" si="22">SUM(I17:I26)</f>
        <v>2187.0555692841754</v>
      </c>
      <c r="J27" s="296">
        <f t="shared" si="22"/>
        <v>2293.5160521765233</v>
      </c>
      <c r="K27" s="296">
        <f t="shared" si="22"/>
        <v>2246.364246747431</v>
      </c>
      <c r="L27" s="296">
        <f t="shared" si="22"/>
        <v>1633.2268691398167</v>
      </c>
      <c r="M27" s="296">
        <f t="shared" si="22"/>
        <v>1609.6494565573716</v>
      </c>
      <c r="N27" s="296">
        <f t="shared" si="22"/>
        <v>1593.7156258892342</v>
      </c>
      <c r="O27" s="296">
        <f t="shared" si="22"/>
        <v>1584.6123807996371</v>
      </c>
      <c r="P27" s="296">
        <f t="shared" si="22"/>
        <v>1581.6502304942358</v>
      </c>
      <c r="Q27" s="296">
        <f t="shared" si="22"/>
        <v>1579.4881813169488</v>
      </c>
      <c r="R27" s="296">
        <f t="shared" si="22"/>
        <v>1582.7666701064743</v>
      </c>
      <c r="S27" s="296">
        <f t="shared" si="22"/>
        <v>1576.106000237754</v>
      </c>
      <c r="T27" s="296">
        <f t="shared" si="22"/>
        <v>1574.6752166140041</v>
      </c>
      <c r="U27" s="296">
        <f t="shared" si="22"/>
        <v>1577.7287744485043</v>
      </c>
      <c r="V27" s="296">
        <f t="shared" si="22"/>
        <v>1580.2997938213382</v>
      </c>
      <c r="W27" s="296">
        <f t="shared" si="22"/>
        <v>1580.2120187718829</v>
      </c>
      <c r="X27" s="296">
        <f t="shared" si="22"/>
        <v>1580.3060785098137</v>
      </c>
      <c r="Y27" s="296">
        <f t="shared" si="22"/>
        <v>1580.0862737143307</v>
      </c>
      <c r="Z27" s="296">
        <f t="shared" si="22"/>
        <v>1578.3630451489873</v>
      </c>
      <c r="AA27" s="296">
        <f t="shared" si="22"/>
        <v>1576.455704197602</v>
      </c>
      <c r="AB27" s="296">
        <f t="shared" si="22"/>
        <v>1577.0387472582977</v>
      </c>
      <c r="AC27" s="296">
        <f t="shared" si="22"/>
        <v>1576.5011535868293</v>
      </c>
      <c r="AD27" s="296">
        <f t="shared" si="22"/>
        <v>1575.5253956132649</v>
      </c>
      <c r="AE27" s="296">
        <f t="shared" si="22"/>
        <v>1574.03329225533</v>
      </c>
      <c r="AF27" s="296">
        <f t="shared" si="22"/>
        <v>1571.4131021449684</v>
      </c>
      <c r="AG27" s="296">
        <f t="shared" si="22"/>
        <v>1567.5038980676466</v>
      </c>
      <c r="AH27" s="296">
        <f t="shared" si="22"/>
        <v>1562.8487829679173</v>
      </c>
      <c r="AI27" s="296">
        <f t="shared" si="22"/>
        <v>1560.7407687292718</v>
      </c>
      <c r="AJ27" s="296">
        <f t="shared" si="22"/>
        <v>1551.9500169836833</v>
      </c>
      <c r="AK27" s="296">
        <f t="shared" si="22"/>
        <v>1515.378276636977</v>
      </c>
      <c r="AL27" s="296">
        <f t="shared" si="22"/>
        <v>1475.5565840881191</v>
      </c>
      <c r="AM27" s="296">
        <f t="shared" si="22"/>
        <v>1465.7338980002687</v>
      </c>
      <c r="AN27" s="296">
        <f t="shared" si="22"/>
        <v>1340.1759330645737</v>
      </c>
      <c r="AO27" s="296">
        <f t="shared" si="22"/>
        <v>1321.0327457308724</v>
      </c>
      <c r="AP27" s="296">
        <f t="shared" si="22"/>
        <v>1016.8525597476367</v>
      </c>
      <c r="AQ27" s="296">
        <f t="shared" si="22"/>
        <v>1013.0731696381604</v>
      </c>
      <c r="AR27" s="296">
        <f t="shared" si="22"/>
        <v>1004.4799804961357</v>
      </c>
      <c r="AS27" s="296">
        <f t="shared" si="22"/>
        <v>994.90252719058992</v>
      </c>
      <c r="AT27" s="296">
        <f t="shared" si="22"/>
        <v>979.97623466752395</v>
      </c>
      <c r="AU27" s="296">
        <f t="shared" si="22"/>
        <v>850.23671610838483</v>
      </c>
      <c r="AV27" s="296">
        <f t="shared" si="22"/>
        <v>848.63556887490961</v>
      </c>
      <c r="AW27" s="296">
        <f t="shared" si="22"/>
        <v>846.61090923236782</v>
      </c>
      <c r="AX27" s="296">
        <f t="shared" si="22"/>
        <v>843.90794827288767</v>
      </c>
      <c r="AY27" s="296">
        <f t="shared" si="22"/>
        <v>840.39079741964758</v>
      </c>
      <c r="AZ27" s="296">
        <f t="shared" si="22"/>
        <v>835.50877515372031</v>
      </c>
      <c r="BA27" s="296">
        <f t="shared" si="22"/>
        <v>813.18820406110069</v>
      </c>
      <c r="BB27" s="296">
        <f t="shared" si="22"/>
        <v>515.15609777903705</v>
      </c>
      <c r="BC27" s="296">
        <f t="shared" si="22"/>
        <v>471.6855844144747</v>
      </c>
      <c r="BD27" s="296">
        <f t="shared" si="22"/>
        <v>434.82092292083246</v>
      </c>
      <c r="BE27" s="296">
        <f t="shared" si="22"/>
        <v>404.24783268699832</v>
      </c>
      <c r="BF27" s="296">
        <f t="shared" si="22"/>
        <v>375.65372519814201</v>
      </c>
      <c r="BG27" s="296">
        <f t="shared" si="22"/>
        <v>361.40027313956824</v>
      </c>
      <c r="BH27" s="296">
        <f t="shared" si="22"/>
        <v>352.62140049681364</v>
      </c>
      <c r="BI27" s="296">
        <f t="shared" si="22"/>
        <v>341.13269624898658</v>
      </c>
      <c r="BJ27" s="57"/>
      <c r="BK27" s="57"/>
      <c r="BL27" s="57"/>
      <c r="BM27" s="57"/>
    </row>
    <row r="28" spans="1:65">
      <c r="A28" s="57"/>
      <c r="B28" s="63"/>
      <c r="C28" s="57"/>
      <c r="D28" s="57"/>
      <c r="E28" s="57"/>
      <c r="F28" s="57"/>
      <c r="G28" s="57"/>
      <c r="H28" s="57"/>
      <c r="I28" s="57"/>
      <c r="J28" s="57"/>
      <c r="K28" s="57"/>
      <c r="L28" s="57"/>
      <c r="M28" s="57"/>
      <c r="N28" s="57"/>
      <c r="O28" s="57"/>
      <c r="P28" s="57"/>
      <c r="Q28" s="57"/>
      <c r="R28" s="57"/>
      <c r="S28" s="57"/>
      <c r="T28" s="57"/>
      <c r="U28" s="57"/>
      <c r="V28" s="57"/>
      <c r="W28" s="57"/>
      <c r="X28" s="57"/>
      <c r="Y28" s="57"/>
      <c r="Z28" s="57"/>
      <c r="AA28" s="57"/>
      <c r="AB28" s="57"/>
      <c r="AC28" s="57"/>
      <c r="AD28" s="57"/>
      <c r="AE28" s="57"/>
      <c r="AF28" s="57"/>
      <c r="AG28" s="57"/>
      <c r="AH28" s="57"/>
      <c r="AI28" s="57"/>
      <c r="AJ28" s="57"/>
      <c r="AK28" s="57"/>
      <c r="AL28" s="57"/>
      <c r="AM28" s="57"/>
      <c r="AN28" s="57"/>
      <c r="AO28" s="57"/>
      <c r="AP28" s="57"/>
      <c r="AQ28" s="57"/>
      <c r="AR28" s="57"/>
      <c r="AS28" s="57"/>
      <c r="AT28" s="57"/>
      <c r="AU28" s="57"/>
      <c r="AV28" s="57"/>
      <c r="AW28" s="57"/>
      <c r="AX28" s="57"/>
      <c r="AY28" s="57"/>
      <c r="AZ28" s="57"/>
      <c r="BA28" s="57"/>
      <c r="BB28" s="57"/>
      <c r="BC28" s="57"/>
      <c r="BD28" s="57"/>
      <c r="BE28" s="57"/>
      <c r="BF28" s="57"/>
      <c r="BG28" s="57"/>
      <c r="BH28" s="57"/>
      <c r="BI28" s="57"/>
      <c r="BJ28" s="57"/>
      <c r="BK28" s="57"/>
      <c r="BL28" s="57"/>
      <c r="BM28" s="57"/>
    </row>
    <row r="29" spans="1:65">
      <c r="A29" s="57"/>
      <c r="B29" s="63" t="s">
        <v>254</v>
      </c>
      <c r="C29" s="57"/>
      <c r="D29" s="57"/>
      <c r="E29" s="57"/>
      <c r="F29" s="57"/>
      <c r="G29" s="57"/>
      <c r="H29" s="57"/>
      <c r="I29" s="57"/>
      <c r="J29" s="57"/>
      <c r="K29" s="57"/>
      <c r="L29" s="57"/>
      <c r="M29" s="57"/>
      <c r="N29" s="57"/>
      <c r="O29" s="57"/>
      <c r="P29" s="57"/>
      <c r="Q29" s="57"/>
      <c r="R29" s="57"/>
      <c r="S29" s="57"/>
      <c r="T29" s="57"/>
      <c r="U29" s="57"/>
      <c r="V29" s="57"/>
      <c r="W29" s="57"/>
      <c r="X29" s="57"/>
      <c r="Y29" s="57"/>
      <c r="Z29" s="57"/>
      <c r="AA29" s="57"/>
      <c r="AB29" s="57"/>
      <c r="AC29" s="57"/>
      <c r="AD29" s="57"/>
      <c r="AE29" s="57"/>
      <c r="AF29" s="57"/>
      <c r="AG29" s="57"/>
      <c r="AH29" s="57"/>
      <c r="AI29" s="57"/>
      <c r="AJ29" s="57"/>
      <c r="AK29" s="57"/>
      <c r="AL29" s="57"/>
      <c r="AM29" s="57"/>
      <c r="AN29" s="57"/>
      <c r="AO29" s="57"/>
      <c r="AP29" s="57"/>
      <c r="AQ29" s="57"/>
      <c r="AR29" s="57"/>
      <c r="AS29" s="57"/>
      <c r="AT29" s="57"/>
      <c r="AU29" s="57"/>
      <c r="AV29" s="57"/>
      <c r="AW29" s="57"/>
      <c r="AX29" s="57"/>
      <c r="AY29" s="57"/>
      <c r="AZ29" s="57"/>
      <c r="BA29" s="57"/>
      <c r="BB29" s="57"/>
      <c r="BC29" s="57"/>
      <c r="BD29" s="57"/>
      <c r="BE29" s="57"/>
      <c r="BF29" s="57"/>
      <c r="BG29" s="57"/>
      <c r="BH29" s="57"/>
      <c r="BI29" s="57"/>
      <c r="BJ29" s="57"/>
      <c r="BK29" s="57"/>
      <c r="BL29" s="57"/>
      <c r="BM29" s="57"/>
    </row>
    <row r="30" spans="1:65">
      <c r="A30" s="57"/>
      <c r="B30" s="57" t="s">
        <v>255</v>
      </c>
      <c r="C30" s="57"/>
      <c r="D30" s="57"/>
      <c r="E30" s="57"/>
      <c r="F30" s="223"/>
      <c r="G30" s="232">
        <f>Input!G139*Analysis!G8</f>
        <v>91.015692756115286</v>
      </c>
      <c r="H30" s="232">
        <f>Input!H139*Analysis!H8</f>
        <v>109.1554564267304</v>
      </c>
      <c r="I30" s="232">
        <f>Input!I139*Analysis!I8</f>
        <v>127.46880532992286</v>
      </c>
      <c r="J30" s="232">
        <f>Input!J139*Analysis!J8</f>
        <v>118.01318855503298</v>
      </c>
      <c r="K30" s="232">
        <f>Input!K139*Analysis!K8</f>
        <v>118.02500806035366</v>
      </c>
      <c r="L30" s="224">
        <f>Input!L139*Analysis!L8</f>
        <v>0</v>
      </c>
      <c r="M30" s="224">
        <f>Input!M139*Analysis!M8</f>
        <v>0</v>
      </c>
      <c r="N30" s="224">
        <f>Input!N139*Analysis!N8</f>
        <v>0</v>
      </c>
      <c r="O30" s="224">
        <f>Input!O139*Analysis!O8</f>
        <v>0</v>
      </c>
      <c r="P30" s="224">
        <f>Input!P139*Analysis!P8</f>
        <v>0</v>
      </c>
      <c r="Q30" s="224"/>
      <c r="R30" s="224"/>
      <c r="S30" s="224"/>
      <c r="T30" s="224"/>
      <c r="U30" s="224"/>
      <c r="V30" s="224"/>
      <c r="W30" s="224"/>
      <c r="X30" s="224"/>
      <c r="Y30" s="224"/>
      <c r="Z30" s="224"/>
      <c r="AA30" s="224"/>
      <c r="AB30" s="224"/>
      <c r="AC30" s="224"/>
      <c r="AD30" s="224"/>
      <c r="AE30" s="224"/>
      <c r="AF30" s="224"/>
      <c r="AG30" s="224"/>
      <c r="AH30" s="224"/>
      <c r="AI30" s="224"/>
      <c r="AJ30" s="224"/>
      <c r="AK30" s="224"/>
      <c r="AL30" s="224"/>
      <c r="AM30" s="224"/>
      <c r="AN30" s="224"/>
      <c r="AO30" s="224"/>
      <c r="AP30" s="224"/>
      <c r="AQ30" s="224"/>
      <c r="AR30" s="224"/>
      <c r="AS30" s="224"/>
      <c r="AT30" s="224"/>
      <c r="AU30" s="224"/>
      <c r="AV30" s="224"/>
      <c r="AW30" s="224"/>
      <c r="AX30" s="224"/>
      <c r="AY30" s="224"/>
      <c r="AZ30" s="224"/>
      <c r="BA30" s="224"/>
      <c r="BB30" s="224"/>
      <c r="BC30" s="224"/>
      <c r="BD30" s="224"/>
      <c r="BE30" s="224"/>
      <c r="BF30" s="224"/>
      <c r="BG30" s="224"/>
      <c r="BH30" s="224"/>
      <c r="BI30" s="224"/>
      <c r="BJ30" s="57"/>
      <c r="BK30" s="57"/>
      <c r="BL30" s="57"/>
      <c r="BM30" s="57"/>
    </row>
    <row r="31" spans="1:65">
      <c r="A31" s="57"/>
      <c r="B31" s="63"/>
      <c r="C31" s="57"/>
      <c r="D31" s="57"/>
      <c r="E31" s="57"/>
      <c r="F31" s="57"/>
      <c r="G31" s="57"/>
      <c r="H31" s="57"/>
      <c r="I31" s="57"/>
      <c r="J31" s="57"/>
      <c r="K31" s="57"/>
      <c r="L31" s="57"/>
      <c r="M31" s="57"/>
      <c r="N31" s="57"/>
      <c r="O31" s="57"/>
      <c r="P31" s="57"/>
      <c r="Q31" s="57"/>
      <c r="R31" s="57"/>
      <c r="S31" s="57"/>
      <c r="T31" s="57"/>
      <c r="U31" s="57"/>
      <c r="V31" s="57"/>
      <c r="W31" s="57"/>
      <c r="X31" s="57"/>
      <c r="Y31" s="57"/>
      <c r="Z31" s="57"/>
      <c r="AA31" s="57"/>
      <c r="AB31" s="57"/>
      <c r="AC31" s="57"/>
      <c r="AD31" s="57"/>
      <c r="AE31" s="57"/>
      <c r="AF31" s="57"/>
      <c r="AG31" s="57"/>
      <c r="AH31" s="57"/>
      <c r="AI31" s="57"/>
      <c r="AJ31" s="57"/>
      <c r="AK31" s="57"/>
      <c r="AL31" s="57"/>
      <c r="AM31" s="57"/>
      <c r="AN31" s="57"/>
      <c r="AO31" s="57"/>
      <c r="AP31" s="57"/>
      <c r="AQ31" s="57"/>
      <c r="AR31" s="57"/>
      <c r="AS31" s="57"/>
      <c r="AT31" s="57"/>
      <c r="AU31" s="57"/>
      <c r="AV31" s="57"/>
      <c r="AW31" s="57"/>
      <c r="AX31" s="57"/>
      <c r="AY31" s="57"/>
      <c r="AZ31" s="57"/>
      <c r="BA31" s="57"/>
      <c r="BB31" s="57"/>
      <c r="BC31" s="57"/>
      <c r="BD31" s="57"/>
      <c r="BE31" s="57"/>
      <c r="BF31" s="57"/>
      <c r="BG31" s="57"/>
      <c r="BH31" s="57"/>
      <c r="BI31" s="57"/>
      <c r="BJ31" s="57"/>
      <c r="BK31" s="57"/>
      <c r="BL31" s="57"/>
      <c r="BM31" s="57"/>
    </row>
    <row r="32" spans="1:65">
      <c r="A32" s="57"/>
      <c r="B32" s="63" t="s">
        <v>31</v>
      </c>
      <c r="C32" s="57"/>
      <c r="D32" s="57"/>
      <c r="E32" s="57"/>
      <c r="F32" s="57"/>
      <c r="G32" s="301"/>
      <c r="H32" s="301"/>
      <c r="I32" s="301"/>
      <c r="J32" s="301"/>
      <c r="K32" s="301"/>
      <c r="L32" s="57"/>
      <c r="M32" s="57"/>
      <c r="N32" s="57"/>
      <c r="O32" s="57"/>
      <c r="P32" s="57"/>
      <c r="Q32" s="57"/>
      <c r="R32" s="57"/>
      <c r="S32" s="57"/>
      <c r="T32" s="57"/>
      <c r="U32" s="57"/>
      <c r="V32" s="57"/>
      <c r="W32" s="57"/>
      <c r="X32" s="57"/>
      <c r="Y32" s="57"/>
      <c r="Z32" s="57"/>
      <c r="AA32" s="57"/>
      <c r="AB32" s="57"/>
      <c r="AC32" s="57"/>
      <c r="AD32" s="57"/>
      <c r="AE32" s="57"/>
      <c r="AF32" s="57"/>
      <c r="AG32" s="57"/>
      <c r="AH32" s="57"/>
      <c r="AI32" s="57"/>
      <c r="AJ32" s="57"/>
      <c r="AK32" s="57"/>
      <c r="AL32" s="57"/>
      <c r="AM32" s="57"/>
      <c r="AN32" s="57"/>
      <c r="AO32" s="57"/>
      <c r="AP32" s="57"/>
      <c r="AQ32" s="57"/>
      <c r="AR32" s="57"/>
      <c r="AS32" s="57"/>
      <c r="AT32" s="57"/>
      <c r="AU32" s="57"/>
      <c r="AV32" s="57"/>
      <c r="AW32" s="57"/>
      <c r="AX32" s="57"/>
      <c r="AY32" s="57"/>
      <c r="AZ32" s="57"/>
      <c r="BA32" s="57"/>
      <c r="BB32" s="57"/>
      <c r="BC32" s="57"/>
      <c r="BD32" s="57"/>
      <c r="BE32" s="57"/>
      <c r="BF32" s="57"/>
      <c r="BG32" s="57"/>
      <c r="BH32" s="57"/>
      <c r="BI32" s="57"/>
      <c r="BJ32" s="57"/>
      <c r="BK32" s="57"/>
      <c r="BL32" s="57"/>
      <c r="BM32" s="57"/>
    </row>
    <row r="33" spans="1:65">
      <c r="A33" s="57"/>
      <c r="B33" s="53" t="s">
        <v>100</v>
      </c>
      <c r="C33" s="57"/>
      <c r="D33" s="57"/>
      <c r="E33" s="57"/>
      <c r="F33" s="223"/>
      <c r="G33" s="232">
        <f>G22</f>
        <v>641.92136429556365</v>
      </c>
      <c r="H33" s="232">
        <f>H22</f>
        <v>665.46717409458836</v>
      </c>
      <c r="I33" s="232">
        <f t="shared" ref="I33:P33" si="23">I22</f>
        <v>665.75855078115592</v>
      </c>
      <c r="J33" s="232">
        <f t="shared" si="23"/>
        <v>730.62012960873312</v>
      </c>
      <c r="K33" s="232">
        <f t="shared" si="23"/>
        <v>606.96763375549767</v>
      </c>
      <c r="L33" s="232">
        <f t="shared" si="23"/>
        <v>0</v>
      </c>
      <c r="M33" s="232">
        <f t="shared" si="23"/>
        <v>0</v>
      </c>
      <c r="N33" s="232">
        <f t="shared" si="23"/>
        <v>0</v>
      </c>
      <c r="O33" s="232">
        <f t="shared" si="23"/>
        <v>0</v>
      </c>
      <c r="P33" s="232">
        <f t="shared" si="23"/>
        <v>0</v>
      </c>
      <c r="Q33" s="232">
        <f>Q22</f>
        <v>0</v>
      </c>
      <c r="R33" s="232">
        <f>R22</f>
        <v>0</v>
      </c>
      <c r="S33" s="232">
        <f t="shared" ref="S33:AQ33" si="24">S22</f>
        <v>0</v>
      </c>
      <c r="T33" s="232">
        <f t="shared" si="24"/>
        <v>0</v>
      </c>
      <c r="U33" s="232">
        <f t="shared" si="24"/>
        <v>0</v>
      </c>
      <c r="V33" s="232">
        <f t="shared" si="24"/>
        <v>0</v>
      </c>
      <c r="W33" s="232">
        <f t="shared" si="24"/>
        <v>0</v>
      </c>
      <c r="X33" s="232">
        <f t="shared" si="24"/>
        <v>0</v>
      </c>
      <c r="Y33" s="232">
        <f t="shared" si="24"/>
        <v>0</v>
      </c>
      <c r="Z33" s="232">
        <f t="shared" si="24"/>
        <v>0</v>
      </c>
      <c r="AA33" s="232">
        <f t="shared" si="24"/>
        <v>0</v>
      </c>
      <c r="AB33" s="232">
        <f t="shared" si="24"/>
        <v>0</v>
      </c>
      <c r="AC33" s="232">
        <f t="shared" si="24"/>
        <v>0</v>
      </c>
      <c r="AD33" s="232">
        <f t="shared" si="24"/>
        <v>0</v>
      </c>
      <c r="AE33" s="232">
        <f t="shared" si="24"/>
        <v>0</v>
      </c>
      <c r="AF33" s="232">
        <f t="shared" si="24"/>
        <v>0</v>
      </c>
      <c r="AG33" s="232">
        <f t="shared" si="24"/>
        <v>0</v>
      </c>
      <c r="AH33" s="232">
        <f t="shared" si="24"/>
        <v>0</v>
      </c>
      <c r="AI33" s="232">
        <f t="shared" si="24"/>
        <v>0</v>
      </c>
      <c r="AJ33" s="232">
        <f t="shared" si="24"/>
        <v>0</v>
      </c>
      <c r="AK33" s="232">
        <f t="shared" si="24"/>
        <v>0</v>
      </c>
      <c r="AL33" s="232">
        <f t="shared" si="24"/>
        <v>0</v>
      </c>
      <c r="AM33" s="232">
        <f t="shared" si="24"/>
        <v>0</v>
      </c>
      <c r="AN33" s="232">
        <f t="shared" si="24"/>
        <v>0</v>
      </c>
      <c r="AO33" s="232">
        <f t="shared" si="24"/>
        <v>0</v>
      </c>
      <c r="AP33" s="232">
        <f t="shared" si="24"/>
        <v>0</v>
      </c>
      <c r="AQ33" s="232">
        <f t="shared" si="24"/>
        <v>0</v>
      </c>
      <c r="AR33" s="232">
        <f t="shared" ref="AR33:BI33" si="25">AR22</f>
        <v>0</v>
      </c>
      <c r="AS33" s="232">
        <f t="shared" si="25"/>
        <v>0</v>
      </c>
      <c r="AT33" s="232">
        <f t="shared" si="25"/>
        <v>0</v>
      </c>
      <c r="AU33" s="232">
        <f t="shared" si="25"/>
        <v>0</v>
      </c>
      <c r="AV33" s="232">
        <f t="shared" si="25"/>
        <v>0</v>
      </c>
      <c r="AW33" s="232">
        <f t="shared" si="25"/>
        <v>0</v>
      </c>
      <c r="AX33" s="232">
        <f t="shared" si="25"/>
        <v>0</v>
      </c>
      <c r="AY33" s="232">
        <f t="shared" si="25"/>
        <v>0</v>
      </c>
      <c r="AZ33" s="232">
        <f t="shared" si="25"/>
        <v>0</v>
      </c>
      <c r="BA33" s="232">
        <f t="shared" si="25"/>
        <v>0</v>
      </c>
      <c r="BB33" s="232">
        <f t="shared" si="25"/>
        <v>0</v>
      </c>
      <c r="BC33" s="232">
        <f t="shared" si="25"/>
        <v>0</v>
      </c>
      <c r="BD33" s="232">
        <f t="shared" si="25"/>
        <v>0</v>
      </c>
      <c r="BE33" s="232">
        <f t="shared" si="25"/>
        <v>0</v>
      </c>
      <c r="BF33" s="232">
        <f t="shared" si="25"/>
        <v>0</v>
      </c>
      <c r="BG33" s="232">
        <f t="shared" si="25"/>
        <v>0</v>
      </c>
      <c r="BH33" s="232">
        <f t="shared" si="25"/>
        <v>0</v>
      </c>
      <c r="BI33" s="232">
        <f t="shared" si="25"/>
        <v>0</v>
      </c>
      <c r="BJ33" s="57"/>
      <c r="BK33" s="57"/>
      <c r="BL33" s="57"/>
      <c r="BM33" s="57"/>
    </row>
    <row r="34" spans="1:65">
      <c r="A34" s="57"/>
      <c r="B34" s="53" t="s">
        <v>32</v>
      </c>
      <c r="C34" s="57"/>
      <c r="D34" s="57"/>
      <c r="E34" s="57"/>
      <c r="F34" s="225"/>
      <c r="G34" s="233">
        <f>Assets!G479</f>
        <v>341.23119993503212</v>
      </c>
      <c r="H34" s="233">
        <f>Assets!H479</f>
        <v>373.12862474027776</v>
      </c>
      <c r="I34" s="233">
        <f>Assets!I479</f>
        <v>376.56491866508355</v>
      </c>
      <c r="J34" s="233">
        <f>Assets!J479</f>
        <v>388.80067480124995</v>
      </c>
      <c r="K34" s="233">
        <f>Assets!K479</f>
        <v>418.03659793991579</v>
      </c>
      <c r="L34" s="233">
        <f>Assets!L479</f>
        <v>399.6186886656663</v>
      </c>
      <c r="M34" s="233">
        <f>Assets!M479</f>
        <v>387.66810830042277</v>
      </c>
      <c r="N34" s="233">
        <f>Assets!N479</f>
        <v>379.98262122636277</v>
      </c>
      <c r="O34" s="233">
        <f>Assets!O479</f>
        <v>367.79242662735123</v>
      </c>
      <c r="P34" s="233">
        <f>Assets!P479</f>
        <v>358.91741857964797</v>
      </c>
      <c r="Q34" s="233">
        <f>Assets!Q479</f>
        <v>356.29457460054311</v>
      </c>
      <c r="R34" s="233">
        <f>Assets!R479</f>
        <v>353.44605069703806</v>
      </c>
      <c r="S34" s="233">
        <f>Assets!S479</f>
        <v>343.17308022799006</v>
      </c>
      <c r="T34" s="233">
        <f>Assets!T479</f>
        <v>335.16531323440506</v>
      </c>
      <c r="U34" s="233">
        <f>Assets!U479</f>
        <v>333.2369063825343</v>
      </c>
      <c r="V34" s="233">
        <f>Assets!V479</f>
        <v>331.33164592562986</v>
      </c>
      <c r="W34" s="233">
        <f>Assets!W479</f>
        <v>327.85897900791497</v>
      </c>
      <c r="X34" s="233">
        <f>Assets!X479</f>
        <v>325.31528250865193</v>
      </c>
      <c r="Y34" s="233">
        <f>Assets!Y479</f>
        <v>323.33811160959232</v>
      </c>
      <c r="Z34" s="233">
        <f>Assets!Z479</f>
        <v>321.06339149145197</v>
      </c>
      <c r="AA34" s="233">
        <f>Assets!AA479</f>
        <v>319.10182226537739</v>
      </c>
      <c r="AB34" s="233">
        <f>Assets!AB479</f>
        <v>318.72671688592908</v>
      </c>
      <c r="AC34" s="233">
        <f>Assets!AC479</f>
        <v>318.45246956739976</v>
      </c>
      <c r="AD34" s="233">
        <f>Assets!AD479</f>
        <v>318.13218226106852</v>
      </c>
      <c r="AE34" s="233">
        <f>Assets!AE479</f>
        <v>317.73170203418192</v>
      </c>
      <c r="AF34" s="233">
        <f>Assets!AF479</f>
        <v>317.34926791319515</v>
      </c>
      <c r="AG34" s="233">
        <f>Assets!AG479</f>
        <v>317.34926791319515</v>
      </c>
      <c r="AH34" s="233">
        <f>Assets!AH479</f>
        <v>315.66401867860742</v>
      </c>
      <c r="AI34" s="233">
        <f>Assets!AI479</f>
        <v>300.74661445392701</v>
      </c>
      <c r="AJ34" s="233">
        <f>Assets!AJ479</f>
        <v>289.36015605484107</v>
      </c>
      <c r="AK34" s="233">
        <f>Assets!AK479</f>
        <v>214.60574909042876</v>
      </c>
      <c r="AL34" s="233">
        <f>Assets!AL479</f>
        <v>214.60574909042876</v>
      </c>
      <c r="AM34" s="233">
        <f>Assets!AM479</f>
        <v>214.60574909042876</v>
      </c>
      <c r="AN34" s="233">
        <f>Assets!AN479</f>
        <v>207.4507057068339</v>
      </c>
      <c r="AO34" s="233">
        <f>Assets!AO479</f>
        <v>180.01162868264598</v>
      </c>
      <c r="AP34" s="233">
        <f>Assets!AP479</f>
        <v>149.16665408592638</v>
      </c>
      <c r="AQ34" s="233">
        <f>Assets!AQ479</f>
        <v>145.80203188936392</v>
      </c>
      <c r="AR34" s="233">
        <f>Assets!AR479</f>
        <v>145.42551554651249</v>
      </c>
      <c r="AS34" s="233">
        <f>Assets!AS479</f>
        <v>143.87313133001285</v>
      </c>
      <c r="AT34" s="233">
        <f>Assets!AT479</f>
        <v>113.80452872691757</v>
      </c>
      <c r="AU34" s="233">
        <f>Assets!AU479</f>
        <v>95.167525308548591</v>
      </c>
      <c r="AV34" s="233">
        <f>Assets!AV479</f>
        <v>87.444764769978022</v>
      </c>
      <c r="AW34" s="233">
        <f>Assets!AW479</f>
        <v>79.245185018617718</v>
      </c>
      <c r="AX34" s="233">
        <f>Assets!AX479</f>
        <v>70.74172932750669</v>
      </c>
      <c r="AY34" s="233">
        <f>Assets!AY479</f>
        <v>62.279929372646443</v>
      </c>
      <c r="AZ34" s="233">
        <f>Assets!AZ479</f>
        <v>55.629571780658608</v>
      </c>
      <c r="BA34" s="233">
        <f>Assets!BA479</f>
        <v>53.618830547055538</v>
      </c>
      <c r="BB34" s="233">
        <f>Assets!BB479</f>
        <v>48.164525622913573</v>
      </c>
      <c r="BC34" s="233">
        <f>Assets!BC479</f>
        <v>41.581459433578914</v>
      </c>
      <c r="BD34" s="233">
        <f>Assets!BD479</f>
        <v>32.184371410632892</v>
      </c>
      <c r="BE34" s="233">
        <f>Assets!BE479</f>
        <v>21.161463526973414</v>
      </c>
      <c r="BF34" s="233">
        <f>Assets!BF479</f>
        <v>11.464541254152003</v>
      </c>
      <c r="BG34" s="233">
        <f>Assets!BG479</f>
        <v>6.4878560838698842</v>
      </c>
      <c r="BH34" s="233">
        <f>Assets!BH479</f>
        <v>2.5097495782962937</v>
      </c>
      <c r="BI34" s="233">
        <f>Assets!BI479</f>
        <v>0</v>
      </c>
      <c r="BJ34" s="57"/>
      <c r="BK34" s="57"/>
      <c r="BL34" s="57"/>
      <c r="BM34" s="57"/>
    </row>
    <row r="35" spans="1:65">
      <c r="A35" s="57"/>
      <c r="B35" s="53" t="s">
        <v>33</v>
      </c>
      <c r="C35" s="57"/>
      <c r="D35" s="57"/>
      <c r="E35" s="57"/>
      <c r="F35" s="225"/>
      <c r="G35" s="233">
        <f>G18</f>
        <v>587.95585818443351</v>
      </c>
      <c r="H35" s="233">
        <f>H18</f>
        <v>624.16002850043094</v>
      </c>
      <c r="I35" s="233">
        <f t="shared" ref="I35:P35" si="26">I18</f>
        <v>660.60331538861419</v>
      </c>
      <c r="J35" s="233">
        <f t="shared" si="26"/>
        <v>692.65053205608149</v>
      </c>
      <c r="K35" s="233">
        <f t="shared" si="26"/>
        <v>724.88467384706928</v>
      </c>
      <c r="L35" s="233">
        <f t="shared" si="26"/>
        <v>753.69486111417325</v>
      </c>
      <c r="M35" s="233">
        <f t="shared" si="26"/>
        <v>747.23239494282757</v>
      </c>
      <c r="N35" s="233">
        <f t="shared" si="26"/>
        <v>741.27241455826402</v>
      </c>
      <c r="O35" s="233">
        <f t="shared" si="26"/>
        <v>735.52430798167018</v>
      </c>
      <c r="P35" s="233">
        <f t="shared" si="26"/>
        <v>729.79957206633594</v>
      </c>
      <c r="Q35" s="233">
        <f>Q18</f>
        <v>723.83642702805582</v>
      </c>
      <c r="R35" s="233">
        <f>R18</f>
        <v>717.51934103850078</v>
      </c>
      <c r="S35" s="233">
        <f t="shared" ref="S35:AQ35" si="27">S18</f>
        <v>710.62141624621336</v>
      </c>
      <c r="T35" s="233">
        <f t="shared" si="27"/>
        <v>703.54640626773983</v>
      </c>
      <c r="U35" s="233">
        <f t="shared" si="27"/>
        <v>696.0621102522141</v>
      </c>
      <c r="V35" s="233">
        <f t="shared" si="27"/>
        <v>687.90489589002277</v>
      </c>
      <c r="W35" s="233">
        <f t="shared" si="27"/>
        <v>679.04023658072106</v>
      </c>
      <c r="X35" s="233">
        <f t="shared" si="27"/>
        <v>669.52881764542553</v>
      </c>
      <c r="Y35" s="233">
        <f t="shared" si="27"/>
        <v>659.30372967364588</v>
      </c>
      <c r="Z35" s="233">
        <f t="shared" si="27"/>
        <v>648.31517316356019</v>
      </c>
      <c r="AA35" s="233">
        <f t="shared" si="27"/>
        <v>636.56293646399388</v>
      </c>
      <c r="AB35" s="233">
        <f t="shared" si="27"/>
        <v>623.99125675104165</v>
      </c>
      <c r="AC35" s="233">
        <f t="shared" si="27"/>
        <v>610.42708702278901</v>
      </c>
      <c r="AD35" s="233">
        <f t="shared" si="27"/>
        <v>595.83395957934908</v>
      </c>
      <c r="AE35" s="233">
        <f t="shared" si="27"/>
        <v>580.14883678832882</v>
      </c>
      <c r="AF35" s="233">
        <f t="shared" si="27"/>
        <v>563.30706163302045</v>
      </c>
      <c r="AG35" s="233">
        <f t="shared" si="27"/>
        <v>545.26060469695403</v>
      </c>
      <c r="AH35" s="233">
        <f t="shared" si="27"/>
        <v>525.95975800056374</v>
      </c>
      <c r="AI35" s="233">
        <f t="shared" si="27"/>
        <v>505.35308109141818</v>
      </c>
      <c r="AJ35" s="233">
        <f t="shared" si="27"/>
        <v>483.38734548806502</v>
      </c>
      <c r="AK35" s="233">
        <f t="shared" si="27"/>
        <v>460.16709772723561</v>
      </c>
      <c r="AL35" s="233">
        <f t="shared" si="27"/>
        <v>437.30858620857009</v>
      </c>
      <c r="AM35" s="233">
        <f t="shared" si="27"/>
        <v>414.15512924257695</v>
      </c>
      <c r="AN35" s="233">
        <f t="shared" si="27"/>
        <v>389.57068156190388</v>
      </c>
      <c r="AO35" s="233">
        <f t="shared" si="27"/>
        <v>367.81594440417786</v>
      </c>
      <c r="AP35" s="233">
        <f t="shared" si="27"/>
        <v>345.38014007325501</v>
      </c>
      <c r="AQ35" s="233">
        <f t="shared" si="27"/>
        <v>332.82401349649246</v>
      </c>
      <c r="AR35" s="233">
        <f t="shared" ref="AR35:BI35" si="28">AR18</f>
        <v>319.47068587579753</v>
      </c>
      <c r="AS35" s="233">
        <f t="shared" si="28"/>
        <v>305.40477143815531</v>
      </c>
      <c r="AT35" s="233">
        <f t="shared" si="28"/>
        <v>290.62020192859046</v>
      </c>
      <c r="AU35" s="233">
        <f t="shared" si="28"/>
        <v>275.56693239976397</v>
      </c>
      <c r="AV35" s="233">
        <f t="shared" si="28"/>
        <v>264.36134773178554</v>
      </c>
      <c r="AW35" s="233">
        <f t="shared" si="28"/>
        <v>252.42941465923411</v>
      </c>
      <c r="AX35" s="233">
        <f t="shared" si="28"/>
        <v>239.73565909072269</v>
      </c>
      <c r="AY35" s="233">
        <f t="shared" si="28"/>
        <v>226.24944735962367</v>
      </c>
      <c r="AZ35" s="233">
        <f t="shared" si="28"/>
        <v>211.93909025503802</v>
      </c>
      <c r="BA35" s="233">
        <f t="shared" si="28"/>
        <v>196.77180939062336</v>
      </c>
      <c r="BB35" s="233">
        <f t="shared" si="28"/>
        <v>181.27826254385928</v>
      </c>
      <c r="BC35" s="233">
        <f t="shared" si="28"/>
        <v>175.70107421452556</v>
      </c>
      <c r="BD35" s="233">
        <f t="shared" si="28"/>
        <v>171.37537137329346</v>
      </c>
      <c r="BE35" s="233">
        <f t="shared" si="28"/>
        <v>168.18339507714816</v>
      </c>
      <c r="BF35" s="233">
        <f t="shared" si="28"/>
        <v>165.9971160411032</v>
      </c>
      <c r="BG35" s="233">
        <f t="shared" si="28"/>
        <v>164.80680411488419</v>
      </c>
      <c r="BH35" s="233">
        <f t="shared" si="28"/>
        <v>164.10670374459963</v>
      </c>
      <c r="BI35" s="233">
        <f t="shared" si="28"/>
        <v>163.7209264594398</v>
      </c>
      <c r="BJ35" s="57"/>
      <c r="BK35" s="57"/>
      <c r="BL35" s="57"/>
      <c r="BM35" s="57"/>
    </row>
    <row r="36" spans="1:65">
      <c r="A36" s="57"/>
      <c r="B36" s="63" t="s">
        <v>34</v>
      </c>
      <c r="C36" s="57"/>
      <c r="D36" s="57"/>
      <c r="E36" s="57"/>
      <c r="F36" s="234"/>
      <c r="G36" s="295">
        <f>SUM(G33:G35)</f>
        <v>1571.1084224150293</v>
      </c>
      <c r="H36" s="295">
        <f>SUM(H33:H35)</f>
        <v>1662.755827335297</v>
      </c>
      <c r="I36" s="295">
        <f t="shared" ref="I36:O36" si="29">SUM(I33:I35)</f>
        <v>1702.9267848348536</v>
      </c>
      <c r="J36" s="295">
        <f t="shared" si="29"/>
        <v>1812.0713364660646</v>
      </c>
      <c r="K36" s="295">
        <f t="shared" si="29"/>
        <v>1749.8889055424827</v>
      </c>
      <c r="L36" s="295">
        <f t="shared" si="29"/>
        <v>1153.3135497798396</v>
      </c>
      <c r="M36" s="295">
        <f t="shared" si="29"/>
        <v>1134.9005032432503</v>
      </c>
      <c r="N36" s="295">
        <f t="shared" si="29"/>
        <v>1121.2550357846267</v>
      </c>
      <c r="O36" s="295">
        <f t="shared" si="29"/>
        <v>1103.3167346090213</v>
      </c>
      <c r="P36" s="295">
        <f>SUM(P33:P35)</f>
        <v>1088.716990645984</v>
      </c>
      <c r="Q36" s="295">
        <f>SUM(Q33:Q35)</f>
        <v>1080.1310016285988</v>
      </c>
      <c r="R36" s="295">
        <f>SUM(R33:R35)</f>
        <v>1070.9653917355388</v>
      </c>
      <c r="S36" s="295">
        <f t="shared" ref="S36:AP36" si="30">SUM(S33:S35)</f>
        <v>1053.7944964742035</v>
      </c>
      <c r="T36" s="295">
        <f t="shared" si="30"/>
        <v>1038.7117195021449</v>
      </c>
      <c r="U36" s="295">
        <f t="shared" si="30"/>
        <v>1029.2990166347483</v>
      </c>
      <c r="V36" s="295">
        <f t="shared" si="30"/>
        <v>1019.2365418156526</v>
      </c>
      <c r="W36" s="295">
        <f t="shared" si="30"/>
        <v>1006.899215588636</v>
      </c>
      <c r="X36" s="295">
        <f t="shared" si="30"/>
        <v>994.84410015407752</v>
      </c>
      <c r="Y36" s="295">
        <f t="shared" si="30"/>
        <v>982.64184128323814</v>
      </c>
      <c r="Z36" s="295">
        <f t="shared" si="30"/>
        <v>969.37856465501216</v>
      </c>
      <c r="AA36" s="295">
        <f t="shared" si="30"/>
        <v>955.66475872937121</v>
      </c>
      <c r="AB36" s="295">
        <f t="shared" si="30"/>
        <v>942.71797363697078</v>
      </c>
      <c r="AC36" s="295">
        <f t="shared" si="30"/>
        <v>928.87955659018871</v>
      </c>
      <c r="AD36" s="295">
        <f t="shared" si="30"/>
        <v>913.96614184041755</v>
      </c>
      <c r="AE36" s="295">
        <f t="shared" si="30"/>
        <v>897.88053882251074</v>
      </c>
      <c r="AF36" s="295">
        <f t="shared" si="30"/>
        <v>880.6563295462156</v>
      </c>
      <c r="AG36" s="295">
        <f t="shared" si="30"/>
        <v>862.60987261014918</v>
      </c>
      <c r="AH36" s="295">
        <f t="shared" si="30"/>
        <v>841.62377667917121</v>
      </c>
      <c r="AI36" s="295">
        <f t="shared" si="30"/>
        <v>806.09969554534518</v>
      </c>
      <c r="AJ36" s="295">
        <f t="shared" si="30"/>
        <v>772.74750154290609</v>
      </c>
      <c r="AK36" s="295">
        <f t="shared" si="30"/>
        <v>674.77284681766434</v>
      </c>
      <c r="AL36" s="295">
        <f t="shared" si="30"/>
        <v>651.91433529899882</v>
      </c>
      <c r="AM36" s="295">
        <f t="shared" si="30"/>
        <v>628.76087833300573</v>
      </c>
      <c r="AN36" s="295">
        <f t="shared" si="30"/>
        <v>597.02138726873773</v>
      </c>
      <c r="AO36" s="295">
        <f t="shared" si="30"/>
        <v>547.8275730868238</v>
      </c>
      <c r="AP36" s="295">
        <f t="shared" si="30"/>
        <v>494.54679415918139</v>
      </c>
      <c r="AQ36" s="295">
        <f t="shared" ref="AQ36:BI36" si="31">SUM(AQ33:AQ35)</f>
        <v>478.6260453858564</v>
      </c>
      <c r="AR36" s="295">
        <f t="shared" si="31"/>
        <v>464.89620142231001</v>
      </c>
      <c r="AS36" s="295">
        <f t="shared" si="31"/>
        <v>449.27790276816813</v>
      </c>
      <c r="AT36" s="295">
        <f t="shared" si="31"/>
        <v>404.42473065550803</v>
      </c>
      <c r="AU36" s="295">
        <f t="shared" si="31"/>
        <v>370.73445770831256</v>
      </c>
      <c r="AV36" s="295">
        <f t="shared" si="31"/>
        <v>351.80611250176355</v>
      </c>
      <c r="AW36" s="295">
        <f t="shared" si="31"/>
        <v>331.6745996778518</v>
      </c>
      <c r="AX36" s="295">
        <f t="shared" si="31"/>
        <v>310.4773884182294</v>
      </c>
      <c r="AY36" s="295">
        <f t="shared" si="31"/>
        <v>288.52937673227012</v>
      </c>
      <c r="AZ36" s="295">
        <f t="shared" si="31"/>
        <v>267.56866203569666</v>
      </c>
      <c r="BA36" s="295">
        <f t="shared" si="31"/>
        <v>250.39063993767888</v>
      </c>
      <c r="BB36" s="295">
        <f t="shared" si="31"/>
        <v>229.44278816677286</v>
      </c>
      <c r="BC36" s="295">
        <f t="shared" si="31"/>
        <v>217.28253364810448</v>
      </c>
      <c r="BD36" s="295">
        <f t="shared" si="31"/>
        <v>203.55974278392637</v>
      </c>
      <c r="BE36" s="295">
        <f t="shared" si="31"/>
        <v>189.34485860412158</v>
      </c>
      <c r="BF36" s="295">
        <f t="shared" si="31"/>
        <v>177.46165729525521</v>
      </c>
      <c r="BG36" s="295">
        <f t="shared" si="31"/>
        <v>171.29466019875406</v>
      </c>
      <c r="BH36" s="295">
        <f t="shared" si="31"/>
        <v>166.61645332289592</v>
      </c>
      <c r="BI36" s="295">
        <f t="shared" si="31"/>
        <v>163.7209264594398</v>
      </c>
      <c r="BJ36" s="57"/>
      <c r="BK36" s="57"/>
      <c r="BL36" s="57"/>
      <c r="BM36" s="57"/>
    </row>
    <row r="37" spans="1:65">
      <c r="A37" s="57"/>
      <c r="B37" s="57"/>
      <c r="C37" s="57"/>
      <c r="D37" s="57"/>
      <c r="E37" s="57"/>
      <c r="F37" s="120"/>
      <c r="G37" s="120"/>
      <c r="H37" s="120"/>
      <c r="I37" s="120"/>
      <c r="J37" s="120"/>
      <c r="K37" s="120"/>
      <c r="L37" s="120"/>
      <c r="M37" s="120"/>
      <c r="N37" s="120"/>
      <c r="O37" s="120"/>
      <c r="P37" s="120"/>
      <c r="Q37" s="120"/>
      <c r="R37" s="120"/>
      <c r="S37" s="120"/>
      <c r="T37" s="120"/>
      <c r="U37" s="120"/>
      <c r="V37" s="120"/>
      <c r="W37" s="120"/>
      <c r="X37" s="120"/>
      <c r="Y37" s="120"/>
      <c r="Z37" s="120"/>
      <c r="AA37" s="120"/>
      <c r="AB37" s="120"/>
      <c r="AC37" s="120"/>
      <c r="AD37" s="120"/>
      <c r="AE37" s="120"/>
      <c r="AF37" s="120"/>
      <c r="AG37" s="120"/>
      <c r="AH37" s="120"/>
      <c r="AI37" s="120"/>
      <c r="AJ37" s="120"/>
      <c r="AK37" s="120"/>
      <c r="AL37" s="120"/>
      <c r="AM37" s="120"/>
      <c r="AN37" s="120"/>
      <c r="AO37" s="120"/>
      <c r="AP37" s="120"/>
      <c r="AQ37" s="120"/>
      <c r="AR37" s="120"/>
      <c r="AS37" s="120"/>
      <c r="AT37" s="120"/>
      <c r="AU37" s="120"/>
      <c r="AV37" s="120"/>
      <c r="AW37" s="120"/>
      <c r="AX37" s="120"/>
      <c r="AY37" s="120"/>
      <c r="AZ37" s="120"/>
      <c r="BA37" s="120"/>
      <c r="BB37" s="120"/>
      <c r="BC37" s="120"/>
      <c r="BD37" s="120"/>
      <c r="BE37" s="120"/>
      <c r="BF37" s="120"/>
      <c r="BG37" s="120"/>
      <c r="BH37" s="120"/>
      <c r="BI37" s="120"/>
      <c r="BJ37" s="57"/>
      <c r="BK37" s="57"/>
      <c r="BL37" s="57"/>
      <c r="BM37" s="57"/>
    </row>
    <row r="38" spans="1:65">
      <c r="A38" s="57"/>
      <c r="B38" s="63" t="s">
        <v>29</v>
      </c>
      <c r="C38" s="57"/>
      <c r="D38" s="57"/>
      <c r="E38" s="57"/>
      <c r="F38" s="120"/>
      <c r="G38" s="120"/>
      <c r="H38" s="120"/>
      <c r="I38" s="120"/>
      <c r="J38" s="120"/>
      <c r="K38" s="120"/>
      <c r="L38" s="120"/>
      <c r="M38" s="120"/>
      <c r="N38" s="120"/>
      <c r="O38" s="120"/>
      <c r="P38" s="120"/>
      <c r="Q38" s="120"/>
      <c r="R38" s="120"/>
      <c r="S38" s="120"/>
      <c r="T38" s="120"/>
      <c r="U38" s="120"/>
      <c r="V38" s="120"/>
      <c r="W38" s="120"/>
      <c r="X38" s="120"/>
      <c r="Y38" s="120"/>
      <c r="Z38" s="120"/>
      <c r="AA38" s="120"/>
      <c r="AB38" s="120"/>
      <c r="AC38" s="120"/>
      <c r="AD38" s="120"/>
      <c r="AE38" s="120"/>
      <c r="AF38" s="120"/>
      <c r="AG38" s="120"/>
      <c r="AH38" s="120"/>
      <c r="AI38" s="120"/>
      <c r="AJ38" s="120"/>
      <c r="AK38" s="120"/>
      <c r="AL38" s="120"/>
      <c r="AM38" s="120"/>
      <c r="AN38" s="120"/>
      <c r="AO38" s="120"/>
      <c r="AP38" s="120"/>
      <c r="AQ38" s="120"/>
      <c r="AR38" s="120"/>
      <c r="AS38" s="120"/>
      <c r="AT38" s="120"/>
      <c r="AU38" s="120"/>
      <c r="AV38" s="120"/>
      <c r="AW38" s="120"/>
      <c r="AX38" s="120"/>
      <c r="AY38" s="120"/>
      <c r="AZ38" s="120"/>
      <c r="BA38" s="120"/>
      <c r="BB38" s="120"/>
      <c r="BC38" s="120"/>
      <c r="BD38" s="120"/>
      <c r="BE38" s="120"/>
      <c r="BF38" s="120"/>
      <c r="BG38" s="120"/>
      <c r="BH38" s="120"/>
      <c r="BI38" s="120"/>
      <c r="BJ38" s="57"/>
      <c r="BK38" s="57"/>
      <c r="BL38" s="57"/>
      <c r="BM38" s="57"/>
    </row>
    <row r="39" spans="1:65">
      <c r="A39" s="57"/>
      <c r="B39" s="53" t="s">
        <v>30</v>
      </c>
      <c r="C39" s="57"/>
      <c r="D39" s="62"/>
      <c r="E39" s="118"/>
      <c r="F39" s="235"/>
      <c r="G39" s="236">
        <f>G40+F41</f>
        <v>476.98255124277171</v>
      </c>
      <c r="H39" s="236">
        <f>H40+G41</f>
        <v>525.54061963638424</v>
      </c>
      <c r="I39" s="236">
        <f t="shared" ref="I39:AL39" si="32">I40+H41</f>
        <v>611.59758977924457</v>
      </c>
      <c r="J39" s="236">
        <f t="shared" si="32"/>
        <v>599.45790426549183</v>
      </c>
      <c r="K39" s="236">
        <f t="shared" si="32"/>
        <v>614.50034926530202</v>
      </c>
      <c r="L39" s="236">
        <f t="shared" si="32"/>
        <v>479.91331935997709</v>
      </c>
      <c r="M39" s="236">
        <f t="shared" si="32"/>
        <v>474.74895331412131</v>
      </c>
      <c r="N39" s="236">
        <f t="shared" si="32"/>
        <v>472.46059010460749</v>
      </c>
      <c r="O39" s="236">
        <f t="shared" si="32"/>
        <v>481.2956461906158</v>
      </c>
      <c r="P39" s="236">
        <f t="shared" si="32"/>
        <v>492.93323984825179</v>
      </c>
      <c r="Q39" s="236">
        <f t="shared" si="32"/>
        <v>499.35717968835002</v>
      </c>
      <c r="R39" s="236">
        <f t="shared" si="32"/>
        <v>511.80127837093551</v>
      </c>
      <c r="S39" s="236">
        <f t="shared" si="32"/>
        <v>522.31150376355049</v>
      </c>
      <c r="T39" s="236">
        <f t="shared" si="32"/>
        <v>535.96349711185917</v>
      </c>
      <c r="U39" s="236">
        <f t="shared" si="32"/>
        <v>548.42975781375594</v>
      </c>
      <c r="V39" s="236">
        <f t="shared" si="32"/>
        <v>561.06325200568563</v>
      </c>
      <c r="W39" s="236">
        <f t="shared" si="32"/>
        <v>573.31280318324684</v>
      </c>
      <c r="X39" s="236">
        <f t="shared" si="32"/>
        <v>585.46197835573616</v>
      </c>
      <c r="Y39" s="236">
        <f t="shared" si="32"/>
        <v>597.44443243109254</v>
      </c>
      <c r="Z39" s="236">
        <f t="shared" si="32"/>
        <v>608.98448049397518</v>
      </c>
      <c r="AA39" s="236">
        <f t="shared" si="32"/>
        <v>620.7909454682308</v>
      </c>
      <c r="AB39" s="236">
        <f t="shared" si="32"/>
        <v>634.32077362132691</v>
      </c>
      <c r="AC39" s="236">
        <f t="shared" si="32"/>
        <v>647.62159699664062</v>
      </c>
      <c r="AD39" s="236">
        <f t="shared" si="32"/>
        <v>661.55925377284734</v>
      </c>
      <c r="AE39" s="236">
        <f t="shared" si="32"/>
        <v>676.15275343281928</v>
      </c>
      <c r="AF39" s="236">
        <f t="shared" si="32"/>
        <v>690.75677259875283</v>
      </c>
      <c r="AG39" s="236">
        <f t="shared" si="32"/>
        <v>704.89402545749738</v>
      </c>
      <c r="AH39" s="236">
        <f t="shared" si="32"/>
        <v>721.22500628874604</v>
      </c>
      <c r="AI39" s="236">
        <f t="shared" si="32"/>
        <v>754.64107318392666</v>
      </c>
      <c r="AJ39" s="236">
        <f t="shared" si="32"/>
        <v>779.20251544077723</v>
      </c>
      <c r="AK39" s="236">
        <f t="shared" si="32"/>
        <v>840.60542981931269</v>
      </c>
      <c r="AL39" s="236">
        <f t="shared" si="32"/>
        <v>823.64224878912023</v>
      </c>
      <c r="AM39" s="236">
        <f t="shared" ref="AM39:BI39" si="33">AM40+AL41</f>
        <v>836.97301966726297</v>
      </c>
      <c r="AN39" s="236">
        <f t="shared" si="33"/>
        <v>743.15454579583593</v>
      </c>
      <c r="AO39" s="236">
        <f t="shared" si="33"/>
        <v>773.20517264404862</v>
      </c>
      <c r="AP39" s="236">
        <f t="shared" si="33"/>
        <v>522.30576558845542</v>
      </c>
      <c r="AQ39" s="236">
        <f t="shared" si="33"/>
        <v>534.44712425230398</v>
      </c>
      <c r="AR39" s="236">
        <f t="shared" si="33"/>
        <v>539.58377907382567</v>
      </c>
      <c r="AS39" s="236">
        <f t="shared" si="33"/>
        <v>545.62462442242179</v>
      </c>
      <c r="AT39" s="236">
        <f t="shared" si="33"/>
        <v>575.55150401201593</v>
      </c>
      <c r="AU39" s="236">
        <f t="shared" si="33"/>
        <v>479.50225840007226</v>
      </c>
      <c r="AV39" s="236">
        <f t="shared" si="33"/>
        <v>496.82945637314606</v>
      </c>
      <c r="AW39" s="236">
        <f t="shared" si="33"/>
        <v>514.93630955451601</v>
      </c>
      <c r="AX39" s="236">
        <f t="shared" si="33"/>
        <v>533.43055985465821</v>
      </c>
      <c r="AY39" s="236">
        <f t="shared" si="33"/>
        <v>551.8614206873774</v>
      </c>
      <c r="AZ39" s="236">
        <f t="shared" si="33"/>
        <v>567.94011311802365</v>
      </c>
      <c r="BA39" s="236">
        <f t="shared" si="33"/>
        <v>562.79756412342181</v>
      </c>
      <c r="BB39" s="236">
        <f t="shared" si="33"/>
        <v>285.7133096122642</v>
      </c>
      <c r="BC39" s="236">
        <f t="shared" si="33"/>
        <v>254.40305076637023</v>
      </c>
      <c r="BD39" s="236">
        <f t="shared" si="33"/>
        <v>231.26118013690609</v>
      </c>
      <c r="BE39" s="236">
        <f t="shared" si="33"/>
        <v>214.90297408287674</v>
      </c>
      <c r="BF39" s="236">
        <f t="shared" si="33"/>
        <v>198.19206790288681</v>
      </c>
      <c r="BG39" s="236">
        <f t="shared" si="33"/>
        <v>190.10561294081418</v>
      </c>
      <c r="BH39" s="236">
        <f t="shared" si="33"/>
        <v>186.00494717391771</v>
      </c>
      <c r="BI39" s="236">
        <f t="shared" si="33"/>
        <v>177.41176978954678</v>
      </c>
      <c r="BJ39" s="86"/>
      <c r="BK39" s="86"/>
      <c r="BL39" s="86"/>
      <c r="BM39" s="57"/>
    </row>
    <row r="40" spans="1:65">
      <c r="A40" s="57"/>
      <c r="B40" s="57" t="s">
        <v>290</v>
      </c>
      <c r="C40" s="57"/>
      <c r="D40" s="62"/>
      <c r="E40" s="104"/>
      <c r="F40" s="237"/>
      <c r="G40" s="238">
        <f>G27+G30-G36</f>
        <v>476.98255124277171</v>
      </c>
      <c r="H40" s="238">
        <f>H27+H30-H36</f>
        <v>525.54061963638424</v>
      </c>
      <c r="I40" s="238">
        <f t="shared" ref="I40:AL40" si="34">I27+I30-I36</f>
        <v>611.59758977924457</v>
      </c>
      <c r="J40" s="238">
        <f t="shared" si="34"/>
        <v>599.45790426549183</v>
      </c>
      <c r="K40" s="238">
        <f t="shared" si="34"/>
        <v>614.50034926530202</v>
      </c>
      <c r="L40" s="238">
        <f t="shared" si="34"/>
        <v>479.91331935997709</v>
      </c>
      <c r="M40" s="238">
        <f t="shared" si="34"/>
        <v>474.74895331412131</v>
      </c>
      <c r="N40" s="238">
        <f t="shared" si="34"/>
        <v>472.46059010460749</v>
      </c>
      <c r="O40" s="238">
        <f t="shared" si="34"/>
        <v>481.2956461906158</v>
      </c>
      <c r="P40" s="238">
        <f t="shared" si="34"/>
        <v>492.93323984825179</v>
      </c>
      <c r="Q40" s="238">
        <f t="shared" si="34"/>
        <v>499.35717968835002</v>
      </c>
      <c r="R40" s="238">
        <f t="shared" si="34"/>
        <v>511.80127837093551</v>
      </c>
      <c r="S40" s="238">
        <f t="shared" si="34"/>
        <v>522.31150376355049</v>
      </c>
      <c r="T40" s="238">
        <f t="shared" si="34"/>
        <v>535.96349711185917</v>
      </c>
      <c r="U40" s="238">
        <f t="shared" si="34"/>
        <v>548.42975781375594</v>
      </c>
      <c r="V40" s="238">
        <f t="shared" si="34"/>
        <v>561.06325200568563</v>
      </c>
      <c r="W40" s="238">
        <f t="shared" si="34"/>
        <v>573.31280318324684</v>
      </c>
      <c r="X40" s="238">
        <f t="shared" si="34"/>
        <v>585.46197835573616</v>
      </c>
      <c r="Y40" s="238">
        <f t="shared" si="34"/>
        <v>597.44443243109254</v>
      </c>
      <c r="Z40" s="238">
        <f t="shared" si="34"/>
        <v>608.98448049397518</v>
      </c>
      <c r="AA40" s="238">
        <f t="shared" si="34"/>
        <v>620.7909454682308</v>
      </c>
      <c r="AB40" s="238">
        <f t="shared" si="34"/>
        <v>634.32077362132691</v>
      </c>
      <c r="AC40" s="238">
        <f t="shared" si="34"/>
        <v>647.62159699664062</v>
      </c>
      <c r="AD40" s="238">
        <f t="shared" si="34"/>
        <v>661.55925377284734</v>
      </c>
      <c r="AE40" s="238">
        <f t="shared" si="34"/>
        <v>676.15275343281928</v>
      </c>
      <c r="AF40" s="238">
        <f t="shared" si="34"/>
        <v>690.75677259875283</v>
      </c>
      <c r="AG40" s="238">
        <f t="shared" si="34"/>
        <v>704.89402545749738</v>
      </c>
      <c r="AH40" s="238">
        <f t="shared" si="34"/>
        <v>721.22500628874604</v>
      </c>
      <c r="AI40" s="238">
        <f t="shared" si="34"/>
        <v>754.64107318392666</v>
      </c>
      <c r="AJ40" s="238">
        <f t="shared" si="34"/>
        <v>779.20251544077723</v>
      </c>
      <c r="AK40" s="238">
        <f t="shared" si="34"/>
        <v>840.60542981931269</v>
      </c>
      <c r="AL40" s="238">
        <f t="shared" si="34"/>
        <v>823.64224878912023</v>
      </c>
      <c r="AM40" s="238">
        <f t="shared" ref="AM40:BI40" si="35">AM27+AM30-AM36</f>
        <v>836.97301966726297</v>
      </c>
      <c r="AN40" s="238">
        <f t="shared" si="35"/>
        <v>743.15454579583593</v>
      </c>
      <c r="AO40" s="238">
        <f t="shared" si="35"/>
        <v>773.20517264404862</v>
      </c>
      <c r="AP40" s="238">
        <f t="shared" si="35"/>
        <v>522.30576558845542</v>
      </c>
      <c r="AQ40" s="238">
        <f t="shared" si="35"/>
        <v>534.44712425230398</v>
      </c>
      <c r="AR40" s="238">
        <f t="shared" si="35"/>
        <v>539.58377907382567</v>
      </c>
      <c r="AS40" s="238">
        <f t="shared" si="35"/>
        <v>545.62462442242179</v>
      </c>
      <c r="AT40" s="238">
        <f t="shared" si="35"/>
        <v>575.55150401201593</v>
      </c>
      <c r="AU40" s="238">
        <f t="shared" si="35"/>
        <v>479.50225840007226</v>
      </c>
      <c r="AV40" s="238">
        <f t="shared" si="35"/>
        <v>496.82945637314606</v>
      </c>
      <c r="AW40" s="238">
        <f t="shared" si="35"/>
        <v>514.93630955451601</v>
      </c>
      <c r="AX40" s="238">
        <f t="shared" si="35"/>
        <v>533.43055985465821</v>
      </c>
      <c r="AY40" s="238">
        <f t="shared" si="35"/>
        <v>551.8614206873774</v>
      </c>
      <c r="AZ40" s="238">
        <f t="shared" si="35"/>
        <v>567.94011311802365</v>
      </c>
      <c r="BA40" s="238">
        <f t="shared" si="35"/>
        <v>562.79756412342181</v>
      </c>
      <c r="BB40" s="238">
        <f t="shared" si="35"/>
        <v>285.7133096122642</v>
      </c>
      <c r="BC40" s="238">
        <f t="shared" si="35"/>
        <v>254.40305076637023</v>
      </c>
      <c r="BD40" s="238">
        <f t="shared" si="35"/>
        <v>231.26118013690609</v>
      </c>
      <c r="BE40" s="238">
        <f t="shared" si="35"/>
        <v>214.90297408287674</v>
      </c>
      <c r="BF40" s="238">
        <f t="shared" si="35"/>
        <v>198.19206790288681</v>
      </c>
      <c r="BG40" s="238">
        <f t="shared" si="35"/>
        <v>190.10561294081418</v>
      </c>
      <c r="BH40" s="238">
        <f t="shared" si="35"/>
        <v>186.00494717391771</v>
      </c>
      <c r="BI40" s="238">
        <f t="shared" si="35"/>
        <v>177.41176978954678</v>
      </c>
      <c r="BJ40" s="86"/>
      <c r="BK40" s="86"/>
      <c r="BL40" s="86"/>
      <c r="BM40" s="57"/>
    </row>
    <row r="41" spans="1:65">
      <c r="A41" s="57"/>
      <c r="B41" s="57" t="s">
        <v>166</v>
      </c>
      <c r="C41" s="57"/>
      <c r="D41" s="57"/>
      <c r="E41" s="57"/>
      <c r="F41" s="148">
        <v>0</v>
      </c>
      <c r="G41" s="238">
        <f>IF(G39&lt;0,G39,0)</f>
        <v>0</v>
      </c>
      <c r="H41" s="238">
        <f>IF(H39&lt;0,H39,0)</f>
        <v>0</v>
      </c>
      <c r="I41" s="238">
        <f>IF(I39&lt;0,I39,0)</f>
        <v>0</v>
      </c>
      <c r="J41" s="238">
        <f t="shared" ref="J41:BI41" si="36">IF(J39&lt;0,J39,0)</f>
        <v>0</v>
      </c>
      <c r="K41" s="238">
        <f t="shared" si="36"/>
        <v>0</v>
      </c>
      <c r="L41" s="238">
        <f t="shared" si="36"/>
        <v>0</v>
      </c>
      <c r="M41" s="238">
        <f t="shared" si="36"/>
        <v>0</v>
      </c>
      <c r="N41" s="238">
        <f t="shared" si="36"/>
        <v>0</v>
      </c>
      <c r="O41" s="238">
        <f t="shared" si="36"/>
        <v>0</v>
      </c>
      <c r="P41" s="238">
        <f t="shared" si="36"/>
        <v>0</v>
      </c>
      <c r="Q41" s="238">
        <f t="shared" si="36"/>
        <v>0</v>
      </c>
      <c r="R41" s="238">
        <f t="shared" si="36"/>
        <v>0</v>
      </c>
      <c r="S41" s="238">
        <f t="shared" si="36"/>
        <v>0</v>
      </c>
      <c r="T41" s="238">
        <f t="shared" si="36"/>
        <v>0</v>
      </c>
      <c r="U41" s="238">
        <f t="shared" si="36"/>
        <v>0</v>
      </c>
      <c r="V41" s="238">
        <f t="shared" si="36"/>
        <v>0</v>
      </c>
      <c r="W41" s="238">
        <f t="shared" si="36"/>
        <v>0</v>
      </c>
      <c r="X41" s="238">
        <f t="shared" si="36"/>
        <v>0</v>
      </c>
      <c r="Y41" s="238">
        <f t="shared" si="36"/>
        <v>0</v>
      </c>
      <c r="Z41" s="238">
        <f t="shared" si="36"/>
        <v>0</v>
      </c>
      <c r="AA41" s="238">
        <f t="shared" si="36"/>
        <v>0</v>
      </c>
      <c r="AB41" s="238">
        <f t="shared" si="36"/>
        <v>0</v>
      </c>
      <c r="AC41" s="238">
        <f t="shared" si="36"/>
        <v>0</v>
      </c>
      <c r="AD41" s="238">
        <f t="shared" si="36"/>
        <v>0</v>
      </c>
      <c r="AE41" s="238">
        <f t="shared" si="36"/>
        <v>0</v>
      </c>
      <c r="AF41" s="238">
        <f t="shared" si="36"/>
        <v>0</v>
      </c>
      <c r="AG41" s="238">
        <f t="shared" si="36"/>
        <v>0</v>
      </c>
      <c r="AH41" s="238">
        <f t="shared" si="36"/>
        <v>0</v>
      </c>
      <c r="AI41" s="238">
        <f t="shared" si="36"/>
        <v>0</v>
      </c>
      <c r="AJ41" s="238">
        <f t="shared" si="36"/>
        <v>0</v>
      </c>
      <c r="AK41" s="238">
        <f t="shared" si="36"/>
        <v>0</v>
      </c>
      <c r="AL41" s="238">
        <f t="shared" si="36"/>
        <v>0</v>
      </c>
      <c r="AM41" s="238">
        <f t="shared" si="36"/>
        <v>0</v>
      </c>
      <c r="AN41" s="238">
        <f t="shared" si="36"/>
        <v>0</v>
      </c>
      <c r="AO41" s="238">
        <f t="shared" si="36"/>
        <v>0</v>
      </c>
      <c r="AP41" s="238">
        <f t="shared" si="36"/>
        <v>0</v>
      </c>
      <c r="AQ41" s="238">
        <f t="shared" si="36"/>
        <v>0</v>
      </c>
      <c r="AR41" s="238">
        <f t="shared" si="36"/>
        <v>0</v>
      </c>
      <c r="AS41" s="238">
        <f t="shared" si="36"/>
        <v>0</v>
      </c>
      <c r="AT41" s="238">
        <f t="shared" si="36"/>
        <v>0</v>
      </c>
      <c r="AU41" s="238">
        <f t="shared" si="36"/>
        <v>0</v>
      </c>
      <c r="AV41" s="238">
        <f t="shared" si="36"/>
        <v>0</v>
      </c>
      <c r="AW41" s="238">
        <f t="shared" si="36"/>
        <v>0</v>
      </c>
      <c r="AX41" s="238">
        <f t="shared" si="36"/>
        <v>0</v>
      </c>
      <c r="AY41" s="238">
        <f t="shared" si="36"/>
        <v>0</v>
      </c>
      <c r="AZ41" s="238">
        <f t="shared" si="36"/>
        <v>0</v>
      </c>
      <c r="BA41" s="238">
        <f t="shared" si="36"/>
        <v>0</v>
      </c>
      <c r="BB41" s="238">
        <f t="shared" si="36"/>
        <v>0</v>
      </c>
      <c r="BC41" s="238">
        <f t="shared" si="36"/>
        <v>0</v>
      </c>
      <c r="BD41" s="238">
        <f t="shared" si="36"/>
        <v>0</v>
      </c>
      <c r="BE41" s="238">
        <f t="shared" si="36"/>
        <v>0</v>
      </c>
      <c r="BF41" s="238">
        <f t="shared" si="36"/>
        <v>0</v>
      </c>
      <c r="BG41" s="238">
        <f t="shared" si="36"/>
        <v>0</v>
      </c>
      <c r="BH41" s="238">
        <f t="shared" si="36"/>
        <v>0</v>
      </c>
      <c r="BI41" s="238">
        <f t="shared" si="36"/>
        <v>0</v>
      </c>
      <c r="BJ41" s="86"/>
      <c r="BK41" s="86"/>
      <c r="BL41" s="86"/>
      <c r="BM41" s="57"/>
    </row>
    <row r="42" spans="1:65">
      <c r="A42" s="57"/>
      <c r="B42" s="63" t="s">
        <v>22</v>
      </c>
      <c r="C42" s="62"/>
      <c r="D42" s="221">
        <f>WACC!F14</f>
        <v>0.3</v>
      </c>
      <c r="E42" s="119"/>
      <c r="F42" s="237"/>
      <c r="G42" s="238">
        <f>IF(G39&gt;0,$D$42*G39,0)</f>
        <v>143.09476537283152</v>
      </c>
      <c r="H42" s="238">
        <f>IF(H39&gt;0,$D$42*H39,0)</f>
        <v>157.66218589091525</v>
      </c>
      <c r="I42" s="238">
        <f>IF(I39&gt;0,$D$42*I39,0)</f>
        <v>183.47927693377338</v>
      </c>
      <c r="J42" s="238">
        <f t="shared" ref="J42:BI42" si="37">IF(J39&gt;0,$D$42*J39,0)</f>
        <v>179.83737127964756</v>
      </c>
      <c r="K42" s="238">
        <f t="shared" si="37"/>
        <v>184.35010477959059</v>
      </c>
      <c r="L42" s="238">
        <f t="shared" si="37"/>
        <v>143.97399580799313</v>
      </c>
      <c r="M42" s="238">
        <f t="shared" si="37"/>
        <v>142.4246859942364</v>
      </c>
      <c r="N42" s="238">
        <f t="shared" si="37"/>
        <v>141.73817703138224</v>
      </c>
      <c r="O42" s="238">
        <f t="shared" si="37"/>
        <v>144.38869385718473</v>
      </c>
      <c r="P42" s="238">
        <f t="shared" si="37"/>
        <v>147.87997195447554</v>
      </c>
      <c r="Q42" s="238">
        <f t="shared" si="37"/>
        <v>149.80715390650499</v>
      </c>
      <c r="R42" s="238">
        <f t="shared" si="37"/>
        <v>153.54038351128065</v>
      </c>
      <c r="S42" s="238">
        <f t="shared" si="37"/>
        <v>156.69345112906515</v>
      </c>
      <c r="T42" s="238">
        <f t="shared" si="37"/>
        <v>160.78904913355774</v>
      </c>
      <c r="U42" s="238">
        <f t="shared" si="37"/>
        <v>164.52892734412677</v>
      </c>
      <c r="V42" s="238">
        <f t="shared" si="37"/>
        <v>168.31897560170569</v>
      </c>
      <c r="W42" s="238">
        <f t="shared" si="37"/>
        <v>171.99384095497405</v>
      </c>
      <c r="X42" s="238">
        <f t="shared" si="37"/>
        <v>175.63859350672084</v>
      </c>
      <c r="Y42" s="238">
        <f t="shared" si="37"/>
        <v>179.23332972932775</v>
      </c>
      <c r="Z42" s="238">
        <f t="shared" si="37"/>
        <v>182.69534414819256</v>
      </c>
      <c r="AA42" s="238">
        <f t="shared" si="37"/>
        <v>186.23728364046923</v>
      </c>
      <c r="AB42" s="238">
        <f t="shared" si="37"/>
        <v>190.29623208639808</v>
      </c>
      <c r="AC42" s="238">
        <f t="shared" si="37"/>
        <v>194.28647909899217</v>
      </c>
      <c r="AD42" s="238">
        <f t="shared" si="37"/>
        <v>198.46777613185421</v>
      </c>
      <c r="AE42" s="238">
        <f t="shared" si="37"/>
        <v>202.84582602984577</v>
      </c>
      <c r="AF42" s="238">
        <f t="shared" si="37"/>
        <v>207.22703177962583</v>
      </c>
      <c r="AG42" s="238">
        <f t="shared" si="37"/>
        <v>211.46820763724921</v>
      </c>
      <c r="AH42" s="238">
        <f t="shared" si="37"/>
        <v>216.36750188662381</v>
      </c>
      <c r="AI42" s="238">
        <f t="shared" si="37"/>
        <v>226.39232195517801</v>
      </c>
      <c r="AJ42" s="238">
        <f t="shared" si="37"/>
        <v>233.76075463223316</v>
      </c>
      <c r="AK42" s="238">
        <f t="shared" si="37"/>
        <v>252.18162894579379</v>
      </c>
      <c r="AL42" s="238">
        <f t="shared" si="37"/>
        <v>247.09267463673606</v>
      </c>
      <c r="AM42" s="238">
        <f t="shared" si="37"/>
        <v>251.09190590017889</v>
      </c>
      <c r="AN42" s="238">
        <f t="shared" si="37"/>
        <v>222.94636373875076</v>
      </c>
      <c r="AO42" s="238">
        <f t="shared" si="37"/>
        <v>231.96155179321457</v>
      </c>
      <c r="AP42" s="238">
        <f t="shared" si="37"/>
        <v>156.69172967653662</v>
      </c>
      <c r="AQ42" s="238">
        <f t="shared" si="37"/>
        <v>160.33413727569118</v>
      </c>
      <c r="AR42" s="238">
        <f t="shared" si="37"/>
        <v>161.87513372214769</v>
      </c>
      <c r="AS42" s="238">
        <f t="shared" si="37"/>
        <v>163.68738732672654</v>
      </c>
      <c r="AT42" s="238">
        <f t="shared" si="37"/>
        <v>172.66545120360476</v>
      </c>
      <c r="AU42" s="238">
        <f t="shared" si="37"/>
        <v>143.85067752002166</v>
      </c>
      <c r="AV42" s="238">
        <f t="shared" si="37"/>
        <v>149.04883691194382</v>
      </c>
      <c r="AW42" s="238">
        <f t="shared" si="37"/>
        <v>154.48089286635479</v>
      </c>
      <c r="AX42" s="238">
        <f t="shared" si="37"/>
        <v>160.02916795639746</v>
      </c>
      <c r="AY42" s="238">
        <f t="shared" si="37"/>
        <v>165.55842620621323</v>
      </c>
      <c r="AZ42" s="238">
        <f t="shared" si="37"/>
        <v>170.38203393540709</v>
      </c>
      <c r="BA42" s="238">
        <f t="shared" si="37"/>
        <v>168.83926923702654</v>
      </c>
      <c r="BB42" s="238">
        <f t="shared" si="37"/>
        <v>85.713992883679254</v>
      </c>
      <c r="BC42" s="238">
        <f t="shared" si="37"/>
        <v>76.320915229911066</v>
      </c>
      <c r="BD42" s="238">
        <f t="shared" si="37"/>
        <v>69.37835404107183</v>
      </c>
      <c r="BE42" s="238">
        <f t="shared" si="37"/>
        <v>64.470892224863022</v>
      </c>
      <c r="BF42" s="238">
        <f t="shared" si="37"/>
        <v>59.457620370866039</v>
      </c>
      <c r="BG42" s="238">
        <f t="shared" si="37"/>
        <v>57.031683882244252</v>
      </c>
      <c r="BH42" s="238">
        <f t="shared" si="37"/>
        <v>55.801484152175313</v>
      </c>
      <c r="BI42" s="238">
        <f t="shared" si="37"/>
        <v>53.22353093686403</v>
      </c>
      <c r="BJ42" s="87"/>
      <c r="BK42" s="87"/>
      <c r="BL42" s="87"/>
      <c r="BM42" s="57"/>
    </row>
    <row r="43" spans="1:65">
      <c r="A43" s="57"/>
      <c r="B43" s="53" t="s">
        <v>40</v>
      </c>
      <c r="C43" s="57"/>
      <c r="D43" s="222">
        <f>WACC!$F$17</f>
        <v>0.25</v>
      </c>
      <c r="E43" s="57"/>
      <c r="F43" s="239"/>
      <c r="G43" s="240">
        <f t="shared" ref="G43:AL43" si="38">$D$43*G42</f>
        <v>35.773691343207879</v>
      </c>
      <c r="H43" s="240">
        <f t="shared" si="38"/>
        <v>39.415546472728813</v>
      </c>
      <c r="I43" s="240">
        <f t="shared" si="38"/>
        <v>45.869819233443344</v>
      </c>
      <c r="J43" s="240">
        <f t="shared" si="38"/>
        <v>44.959342819911889</v>
      </c>
      <c r="K43" s="240">
        <f t="shared" si="38"/>
        <v>46.087526194897649</v>
      </c>
      <c r="L43" s="240">
        <f t="shared" si="38"/>
        <v>35.993498951998284</v>
      </c>
      <c r="M43" s="240">
        <f t="shared" si="38"/>
        <v>35.6061714985591</v>
      </c>
      <c r="N43" s="240">
        <f t="shared" si="38"/>
        <v>35.434544257845559</v>
      </c>
      <c r="O43" s="240">
        <f t="shared" si="38"/>
        <v>36.097173464296183</v>
      </c>
      <c r="P43" s="240">
        <f t="shared" si="38"/>
        <v>36.969992988618884</v>
      </c>
      <c r="Q43" s="240">
        <f t="shared" si="38"/>
        <v>37.451788476626248</v>
      </c>
      <c r="R43" s="240">
        <f t="shared" si="38"/>
        <v>38.385095877820163</v>
      </c>
      <c r="S43" s="240">
        <f t="shared" si="38"/>
        <v>39.173362782266288</v>
      </c>
      <c r="T43" s="240">
        <f t="shared" si="38"/>
        <v>40.197262283389435</v>
      </c>
      <c r="U43" s="240">
        <f t="shared" si="38"/>
        <v>41.132231836031693</v>
      </c>
      <c r="V43" s="240">
        <f t="shared" si="38"/>
        <v>42.079743900426422</v>
      </c>
      <c r="W43" s="240">
        <f t="shared" si="38"/>
        <v>42.998460238743512</v>
      </c>
      <c r="X43" s="240">
        <f t="shared" si="38"/>
        <v>43.909648376680209</v>
      </c>
      <c r="Y43" s="240">
        <f t="shared" si="38"/>
        <v>44.808332432331937</v>
      </c>
      <c r="Z43" s="240">
        <f t="shared" si="38"/>
        <v>45.67383603704814</v>
      </c>
      <c r="AA43" s="240">
        <f t="shared" si="38"/>
        <v>46.559320910117307</v>
      </c>
      <c r="AB43" s="240">
        <f t="shared" si="38"/>
        <v>47.574058021599519</v>
      </c>
      <c r="AC43" s="240">
        <f t="shared" si="38"/>
        <v>48.571619774748044</v>
      </c>
      <c r="AD43" s="240">
        <f t="shared" si="38"/>
        <v>49.616944032963552</v>
      </c>
      <c r="AE43" s="240">
        <f t="shared" si="38"/>
        <v>50.711456507461442</v>
      </c>
      <c r="AF43" s="240">
        <f t="shared" si="38"/>
        <v>51.806757944906458</v>
      </c>
      <c r="AG43" s="240">
        <f t="shared" si="38"/>
        <v>52.867051909312302</v>
      </c>
      <c r="AH43" s="240">
        <f t="shared" si="38"/>
        <v>54.091875471655953</v>
      </c>
      <c r="AI43" s="240">
        <f t="shared" si="38"/>
        <v>56.598080488794501</v>
      </c>
      <c r="AJ43" s="240">
        <f t="shared" si="38"/>
        <v>58.44018865805829</v>
      </c>
      <c r="AK43" s="240">
        <f t="shared" si="38"/>
        <v>63.045407236448447</v>
      </c>
      <c r="AL43" s="240">
        <f t="shared" si="38"/>
        <v>61.773168659184016</v>
      </c>
      <c r="AM43" s="240">
        <f t="shared" ref="AM43:BI43" si="39">$D$43*AM42</f>
        <v>62.772976475044722</v>
      </c>
      <c r="AN43" s="240">
        <f t="shared" si="39"/>
        <v>55.73659093468769</v>
      </c>
      <c r="AO43" s="240">
        <f t="shared" si="39"/>
        <v>57.990387948303642</v>
      </c>
      <c r="AP43" s="240">
        <f t="shared" si="39"/>
        <v>39.172932419134156</v>
      </c>
      <c r="AQ43" s="240">
        <f t="shared" si="39"/>
        <v>40.083534318922794</v>
      </c>
      <c r="AR43" s="240">
        <f t="shared" si="39"/>
        <v>40.468783430536924</v>
      </c>
      <c r="AS43" s="240">
        <f t="shared" si="39"/>
        <v>40.921846831681634</v>
      </c>
      <c r="AT43" s="240">
        <f t="shared" si="39"/>
        <v>43.16636280090119</v>
      </c>
      <c r="AU43" s="240">
        <f t="shared" si="39"/>
        <v>35.962669380005416</v>
      </c>
      <c r="AV43" s="240">
        <f t="shared" si="39"/>
        <v>37.262209227985956</v>
      </c>
      <c r="AW43" s="240">
        <f t="shared" si="39"/>
        <v>38.620223216588698</v>
      </c>
      <c r="AX43" s="240">
        <f t="shared" si="39"/>
        <v>40.007291989099365</v>
      </c>
      <c r="AY43" s="240">
        <f t="shared" si="39"/>
        <v>41.389606551553307</v>
      </c>
      <c r="AZ43" s="240">
        <f t="shared" si="39"/>
        <v>42.595508483851773</v>
      </c>
      <c r="BA43" s="240">
        <f t="shared" si="39"/>
        <v>42.209817309256636</v>
      </c>
      <c r="BB43" s="240">
        <f t="shared" si="39"/>
        <v>21.428498220919813</v>
      </c>
      <c r="BC43" s="240">
        <f t="shared" si="39"/>
        <v>19.080228807477766</v>
      </c>
      <c r="BD43" s="240">
        <f t="shared" si="39"/>
        <v>17.344588510267958</v>
      </c>
      <c r="BE43" s="240">
        <f t="shared" si="39"/>
        <v>16.117723056215755</v>
      </c>
      <c r="BF43" s="240">
        <f t="shared" si="39"/>
        <v>14.86440509271651</v>
      </c>
      <c r="BG43" s="240">
        <f t="shared" si="39"/>
        <v>14.257920970561063</v>
      </c>
      <c r="BH43" s="240">
        <f t="shared" si="39"/>
        <v>13.950371038043828</v>
      </c>
      <c r="BI43" s="240">
        <f t="shared" si="39"/>
        <v>13.305882734216008</v>
      </c>
      <c r="BJ43" s="57"/>
      <c r="BK43" s="57"/>
      <c r="BL43" s="57"/>
      <c r="BM43" s="57"/>
    </row>
    <row r="44" spans="1:65" s="18" customFormat="1" ht="13.5" customHeight="1">
      <c r="A44" s="53"/>
      <c r="B44" s="53"/>
      <c r="C44" s="53"/>
      <c r="D44" s="53" t="s">
        <v>59</v>
      </c>
      <c r="E44" s="53"/>
      <c r="F44" s="112"/>
      <c r="G44" s="112">
        <f t="shared" ref="G44:AL44" si="40">MAX(0,(G17+G18+G20+G22+G30-G36+F41)*$D$42/(1-(1-$D$25)*$D$42))</f>
        <v>143.09476537283152</v>
      </c>
      <c r="H44" s="112">
        <f t="shared" si="40"/>
        <v>157.66218589091523</v>
      </c>
      <c r="I44" s="112">
        <f t="shared" si="40"/>
        <v>183.47927693377338</v>
      </c>
      <c r="J44" s="112">
        <f t="shared" si="40"/>
        <v>179.83737127964756</v>
      </c>
      <c r="K44" s="112">
        <f t="shared" si="40"/>
        <v>184.35010477959054</v>
      </c>
      <c r="L44" s="112">
        <f t="shared" si="40"/>
        <v>143.97399580799316</v>
      </c>
      <c r="M44" s="112">
        <f t="shared" si="40"/>
        <v>142.42468599423634</v>
      </c>
      <c r="N44" s="112">
        <f t="shared" si="40"/>
        <v>141.73817703138221</v>
      </c>
      <c r="O44" s="112">
        <f t="shared" si="40"/>
        <v>144.38869385718473</v>
      </c>
      <c r="P44" s="112">
        <f t="shared" si="40"/>
        <v>147.87997195447554</v>
      </c>
      <c r="Q44" s="112">
        <f t="shared" si="40"/>
        <v>149.80715390650502</v>
      </c>
      <c r="R44" s="112">
        <f t="shared" si="40"/>
        <v>153.54038351128068</v>
      </c>
      <c r="S44" s="112">
        <f t="shared" si="40"/>
        <v>156.6934511290651</v>
      </c>
      <c r="T44" s="112">
        <f t="shared" si="40"/>
        <v>160.78904913355774</v>
      </c>
      <c r="U44" s="112">
        <f t="shared" si="40"/>
        <v>164.52892734412677</v>
      </c>
      <c r="V44" s="112">
        <f t="shared" si="40"/>
        <v>168.31897560170563</v>
      </c>
      <c r="W44" s="112">
        <f t="shared" si="40"/>
        <v>171.99384095497405</v>
      </c>
      <c r="X44" s="112">
        <f t="shared" si="40"/>
        <v>175.63859350672087</v>
      </c>
      <c r="Y44" s="112">
        <f t="shared" si="40"/>
        <v>179.23332972932775</v>
      </c>
      <c r="Z44" s="112">
        <f t="shared" si="40"/>
        <v>182.69534414819256</v>
      </c>
      <c r="AA44" s="112">
        <f t="shared" si="40"/>
        <v>186.23728364046923</v>
      </c>
      <c r="AB44" s="112">
        <f t="shared" si="40"/>
        <v>190.29623208639808</v>
      </c>
      <c r="AC44" s="112">
        <f t="shared" si="40"/>
        <v>194.28647909899217</v>
      </c>
      <c r="AD44" s="112">
        <f t="shared" si="40"/>
        <v>198.46777613185421</v>
      </c>
      <c r="AE44" s="112">
        <f t="shared" si="40"/>
        <v>202.8458260298458</v>
      </c>
      <c r="AF44" s="112">
        <f t="shared" si="40"/>
        <v>207.22703177962583</v>
      </c>
      <c r="AG44" s="112">
        <f t="shared" si="40"/>
        <v>211.46820763724921</v>
      </c>
      <c r="AH44" s="112">
        <f t="shared" si="40"/>
        <v>216.36750188662373</v>
      </c>
      <c r="AI44" s="112">
        <f t="shared" si="40"/>
        <v>226.39232195517798</v>
      </c>
      <c r="AJ44" s="112">
        <f t="shared" si="40"/>
        <v>233.76075463223319</v>
      </c>
      <c r="AK44" s="112">
        <f t="shared" si="40"/>
        <v>252.18162894579379</v>
      </c>
      <c r="AL44" s="112">
        <f t="shared" si="40"/>
        <v>247.09267463673604</v>
      </c>
      <c r="AM44" s="112">
        <f t="shared" ref="AM44:BI44" si="41">MAX(0,(AM17+AM18+AM20+AM22+AM30-AM36+AL41)*$D$42/(1-(1-$D$25)*$D$42))</f>
        <v>251.09190590017886</v>
      </c>
      <c r="AN44" s="112">
        <f t="shared" si="41"/>
        <v>222.94636373875079</v>
      </c>
      <c r="AO44" s="112">
        <f t="shared" si="41"/>
        <v>231.96155179321457</v>
      </c>
      <c r="AP44" s="112">
        <f t="shared" si="41"/>
        <v>156.69172967653657</v>
      </c>
      <c r="AQ44" s="112">
        <f t="shared" si="41"/>
        <v>160.33413727569121</v>
      </c>
      <c r="AR44" s="112">
        <f t="shared" si="41"/>
        <v>161.87513372214772</v>
      </c>
      <c r="AS44" s="112">
        <f t="shared" si="41"/>
        <v>163.68738732672648</v>
      </c>
      <c r="AT44" s="112">
        <f t="shared" si="41"/>
        <v>172.66545120360476</v>
      </c>
      <c r="AU44" s="112">
        <f t="shared" si="41"/>
        <v>143.85067752002166</v>
      </c>
      <c r="AV44" s="112">
        <f t="shared" si="41"/>
        <v>149.04883691194382</v>
      </c>
      <c r="AW44" s="112">
        <f t="shared" si="41"/>
        <v>154.48089286635479</v>
      </c>
      <c r="AX44" s="112">
        <f t="shared" si="41"/>
        <v>160.02916795639746</v>
      </c>
      <c r="AY44" s="112">
        <f t="shared" si="41"/>
        <v>165.55842620621326</v>
      </c>
      <c r="AZ44" s="112">
        <f t="shared" si="41"/>
        <v>170.38203393540709</v>
      </c>
      <c r="BA44" s="112">
        <f t="shared" si="41"/>
        <v>168.83926923702654</v>
      </c>
      <c r="BB44" s="112">
        <f t="shared" si="41"/>
        <v>85.713992883679254</v>
      </c>
      <c r="BC44" s="112">
        <f t="shared" si="41"/>
        <v>76.32091522991108</v>
      </c>
      <c r="BD44" s="112">
        <f t="shared" si="41"/>
        <v>69.37835404107183</v>
      </c>
      <c r="BE44" s="112">
        <f t="shared" si="41"/>
        <v>64.470892224863022</v>
      </c>
      <c r="BF44" s="112">
        <f t="shared" si="41"/>
        <v>59.457620370866032</v>
      </c>
      <c r="BG44" s="112">
        <f t="shared" si="41"/>
        <v>57.031683882244266</v>
      </c>
      <c r="BH44" s="112">
        <f t="shared" si="41"/>
        <v>55.801484152175313</v>
      </c>
      <c r="BI44" s="112">
        <f t="shared" si="41"/>
        <v>53.223530936864037</v>
      </c>
      <c r="BJ44" s="53"/>
      <c r="BK44" s="53"/>
      <c r="BL44" s="88"/>
      <c r="BM44" s="88"/>
    </row>
    <row r="45" spans="1:65" s="79" customFormat="1">
      <c r="A45" s="63"/>
      <c r="B45" s="63"/>
      <c r="C45" s="63"/>
      <c r="D45" s="63"/>
      <c r="E45" s="63"/>
      <c r="F45" s="63"/>
      <c r="G45" s="63"/>
      <c r="H45" s="63"/>
      <c r="I45" s="63"/>
      <c r="J45" s="63"/>
      <c r="K45" s="63"/>
      <c r="L45" s="63"/>
      <c r="M45" s="63"/>
      <c r="N45" s="63"/>
      <c r="O45" s="63"/>
      <c r="P45" s="63"/>
      <c r="Q45" s="63"/>
      <c r="R45" s="63"/>
      <c r="S45" s="63"/>
      <c r="T45" s="63"/>
      <c r="U45" s="63"/>
      <c r="V45" s="63"/>
      <c r="W45" s="63"/>
      <c r="X45" s="63"/>
      <c r="Y45" s="63"/>
      <c r="Z45" s="63"/>
      <c r="AA45" s="63"/>
      <c r="AB45" s="63"/>
      <c r="AC45" s="63"/>
      <c r="AD45" s="63"/>
      <c r="AE45" s="63"/>
      <c r="AF45" s="63"/>
      <c r="AG45" s="63"/>
      <c r="AH45" s="63"/>
      <c r="AI45" s="63"/>
      <c r="AJ45" s="63"/>
      <c r="AK45" s="63"/>
      <c r="AL45" s="63"/>
      <c r="AM45" s="63"/>
      <c r="AN45" s="63"/>
      <c r="AO45" s="63"/>
      <c r="AP45" s="63"/>
      <c r="AQ45" s="63"/>
      <c r="AR45" s="63"/>
      <c r="AS45" s="63"/>
      <c r="AT45" s="63"/>
      <c r="AU45" s="63"/>
      <c r="AV45" s="63"/>
      <c r="AW45" s="63"/>
      <c r="AX45" s="63"/>
      <c r="AY45" s="63"/>
      <c r="AZ45" s="63"/>
      <c r="BA45" s="63"/>
      <c r="BB45" s="63"/>
      <c r="BC45" s="63"/>
      <c r="BD45" s="63"/>
      <c r="BE45" s="63"/>
      <c r="BF45" s="63"/>
      <c r="BG45" s="63"/>
      <c r="BH45" s="63"/>
      <c r="BI45" s="63"/>
      <c r="BJ45" s="63"/>
      <c r="BK45" s="63"/>
      <c r="BL45" s="100"/>
      <c r="BM45" s="100"/>
    </row>
    <row r="46" spans="1:65" s="79" customFormat="1">
      <c r="A46" s="216"/>
      <c r="B46" s="217" t="s">
        <v>98</v>
      </c>
      <c r="C46" s="216"/>
      <c r="D46" s="218"/>
      <c r="E46" s="216"/>
      <c r="F46" s="219"/>
      <c r="G46" s="219"/>
      <c r="H46" s="219"/>
      <c r="I46" s="219"/>
      <c r="J46" s="219"/>
      <c r="K46" s="219"/>
      <c r="L46" s="219"/>
      <c r="M46" s="219"/>
      <c r="N46" s="219"/>
      <c r="O46" s="219"/>
      <c r="P46" s="219"/>
      <c r="Q46" s="219"/>
      <c r="R46" s="219"/>
      <c r="S46" s="219"/>
      <c r="T46" s="219"/>
      <c r="U46" s="219"/>
      <c r="V46" s="219"/>
      <c r="W46" s="219"/>
      <c r="X46" s="219"/>
      <c r="Y46" s="219"/>
      <c r="Z46" s="219"/>
      <c r="AA46" s="219"/>
      <c r="AB46" s="219"/>
      <c r="AC46" s="219"/>
      <c r="AD46" s="219"/>
      <c r="AE46" s="219"/>
      <c r="AF46" s="219"/>
      <c r="AG46" s="219"/>
      <c r="AH46" s="219"/>
      <c r="AI46" s="219"/>
      <c r="AJ46" s="219"/>
      <c r="AK46" s="219"/>
      <c r="AL46" s="219"/>
      <c r="AM46" s="219"/>
      <c r="AN46" s="219"/>
      <c r="AO46" s="219"/>
      <c r="AP46" s="219"/>
      <c r="AQ46" s="219"/>
      <c r="AR46" s="219"/>
      <c r="AS46" s="219"/>
      <c r="AT46" s="219"/>
      <c r="AU46" s="219"/>
      <c r="AV46" s="219"/>
      <c r="AW46" s="219"/>
      <c r="AX46" s="219"/>
      <c r="AY46" s="219"/>
      <c r="AZ46" s="219"/>
      <c r="BA46" s="219"/>
      <c r="BB46" s="219"/>
      <c r="BC46" s="219"/>
      <c r="BD46" s="219"/>
      <c r="BE46" s="219"/>
      <c r="BF46" s="219"/>
      <c r="BG46" s="219"/>
      <c r="BH46" s="219"/>
      <c r="BI46" s="219"/>
      <c r="BJ46" s="100"/>
      <c r="BK46" s="100"/>
      <c r="BL46" s="100"/>
      <c r="BM46" s="100"/>
    </row>
    <row r="47" spans="1:65" s="79" customFormat="1">
      <c r="A47" s="98"/>
      <c r="B47" s="68"/>
      <c r="C47" s="98"/>
      <c r="D47" s="113"/>
      <c r="E47" s="98"/>
      <c r="F47" s="114"/>
      <c r="G47" s="114"/>
      <c r="H47" s="114"/>
      <c r="I47" s="114"/>
      <c r="J47" s="114"/>
      <c r="K47" s="114"/>
      <c r="L47" s="114"/>
      <c r="M47" s="114"/>
      <c r="N47" s="114"/>
      <c r="O47" s="114"/>
      <c r="P47" s="114"/>
      <c r="Q47" s="114"/>
      <c r="R47" s="114"/>
      <c r="S47" s="114"/>
      <c r="T47" s="114"/>
      <c r="U47" s="114"/>
      <c r="V47" s="114"/>
      <c r="W47" s="114"/>
      <c r="X47" s="114"/>
      <c r="Y47" s="114"/>
      <c r="Z47" s="114"/>
      <c r="AA47" s="114"/>
      <c r="AB47" s="114"/>
      <c r="AC47" s="114"/>
      <c r="AD47" s="114"/>
      <c r="AE47" s="114"/>
      <c r="AF47" s="114"/>
      <c r="AG47" s="114"/>
      <c r="AH47" s="114"/>
      <c r="AI47" s="114"/>
      <c r="AJ47" s="114"/>
      <c r="AK47" s="114"/>
      <c r="AL47" s="114"/>
      <c r="AM47" s="114"/>
      <c r="AN47" s="114"/>
      <c r="AO47" s="114"/>
      <c r="AP47" s="114"/>
      <c r="AQ47" s="114"/>
      <c r="AR47" s="114"/>
      <c r="AS47" s="114"/>
      <c r="AT47" s="114"/>
      <c r="AU47" s="114"/>
      <c r="AV47" s="114"/>
      <c r="AW47" s="114"/>
      <c r="AX47" s="114"/>
      <c r="AY47" s="114"/>
      <c r="AZ47" s="114"/>
      <c r="BA47" s="114"/>
      <c r="BB47" s="114"/>
      <c r="BC47" s="114"/>
      <c r="BD47" s="114"/>
      <c r="BE47" s="114"/>
      <c r="BF47" s="114"/>
      <c r="BG47" s="114"/>
      <c r="BH47" s="114"/>
      <c r="BI47" s="114"/>
      <c r="BJ47" s="100"/>
      <c r="BK47" s="100"/>
      <c r="BL47" s="100"/>
      <c r="BM47" s="100"/>
    </row>
    <row r="48" spans="1:65" s="79" customFormat="1">
      <c r="A48" s="98"/>
      <c r="B48" s="63" t="s">
        <v>110</v>
      </c>
      <c r="C48" s="98"/>
      <c r="D48" s="113"/>
      <c r="E48" s="98"/>
      <c r="F48" s="114"/>
      <c r="G48" s="114"/>
      <c r="H48" s="114"/>
      <c r="I48" s="114"/>
      <c r="J48" s="114"/>
      <c r="K48" s="114"/>
      <c r="L48" s="114"/>
      <c r="M48" s="114"/>
      <c r="N48" s="114"/>
      <c r="O48" s="114"/>
      <c r="P48" s="114"/>
      <c r="Q48" s="114"/>
      <c r="R48" s="114"/>
      <c r="S48" s="114"/>
      <c r="T48" s="114"/>
      <c r="U48" s="114"/>
      <c r="V48" s="114"/>
      <c r="W48" s="114"/>
      <c r="X48" s="114"/>
      <c r="Y48" s="114"/>
      <c r="Z48" s="114"/>
      <c r="AA48" s="114"/>
      <c r="AB48" s="114"/>
      <c r="AC48" s="114"/>
      <c r="AD48" s="114"/>
      <c r="AE48" s="114"/>
      <c r="AF48" s="114"/>
      <c r="AG48" s="114"/>
      <c r="AH48" s="114"/>
      <c r="AI48" s="114"/>
      <c r="AJ48" s="114"/>
      <c r="AK48" s="114"/>
      <c r="AL48" s="114"/>
      <c r="AM48" s="114"/>
      <c r="AN48" s="114"/>
      <c r="AO48" s="114"/>
      <c r="AP48" s="114"/>
      <c r="AQ48" s="114"/>
      <c r="AR48" s="114"/>
      <c r="AS48" s="114"/>
      <c r="AT48" s="114"/>
      <c r="AU48" s="114"/>
      <c r="AV48" s="114"/>
      <c r="AW48" s="114"/>
      <c r="AX48" s="114"/>
      <c r="AY48" s="114"/>
      <c r="AZ48" s="114"/>
      <c r="BA48" s="114"/>
      <c r="BB48" s="114"/>
      <c r="BC48" s="114"/>
      <c r="BD48" s="114"/>
      <c r="BE48" s="114"/>
      <c r="BF48" s="114"/>
      <c r="BG48" s="114"/>
      <c r="BH48" s="114"/>
      <c r="BI48" s="114"/>
      <c r="BJ48" s="100"/>
      <c r="BK48" s="100"/>
      <c r="BL48" s="100"/>
      <c r="BM48" s="100"/>
    </row>
    <row r="49" spans="1:65" s="79" customFormat="1">
      <c r="A49" s="98"/>
      <c r="B49" s="53" t="s">
        <v>41</v>
      </c>
      <c r="C49" s="98"/>
      <c r="D49" s="242" t="s">
        <v>111</v>
      </c>
      <c r="E49" s="243"/>
      <c r="F49" s="316">
        <f ca="1">F50-F51-G49+F52</f>
        <v>-7.680966973566683E-12</v>
      </c>
      <c r="G49" s="227">
        <f>Assets!F474</f>
        <v>12279.779828413399</v>
      </c>
      <c r="H49" s="228">
        <f>Assets!G474</f>
        <v>13035.923736433395</v>
      </c>
      <c r="I49" s="228">
        <f>Assets!H474</f>
        <v>13797.061724908399</v>
      </c>
      <c r="J49" s="228">
        <f>Assets!I474</f>
        <v>14466.38538128825</v>
      </c>
      <c r="K49" s="228">
        <f>Assets!J474</f>
        <v>15139.613071158505</v>
      </c>
      <c r="L49" s="228">
        <f>Assets!K474</f>
        <v>15741.329597204953</v>
      </c>
      <c r="M49" s="228">
        <f>Assets!L474</f>
        <v>15606.35745494627</v>
      </c>
      <c r="N49" s="228">
        <f>Assets!M474</f>
        <v>15481.880003305429</v>
      </c>
      <c r="O49" s="228">
        <f>Assets!N474</f>
        <v>15361.827652081665</v>
      </c>
      <c r="P49" s="228">
        <f>Assets!O474</f>
        <v>15242.263409906765</v>
      </c>
      <c r="Q49" s="228">
        <f>Assets!P474</f>
        <v>15117.719862741349</v>
      </c>
      <c r="R49" s="228">
        <f>Assets!Q474</f>
        <v>14985.784065131595</v>
      </c>
      <c r="S49" s="228">
        <f>Assets!R474</f>
        <v>14841.717131291003</v>
      </c>
      <c r="T49" s="228">
        <f>Assets!S474</f>
        <v>14693.951676435667</v>
      </c>
      <c r="U49" s="228">
        <f>Assets!T474</f>
        <v>14537.638058734628</v>
      </c>
      <c r="V49" s="228">
        <f>Assets!U474</f>
        <v>14367.27017314166</v>
      </c>
      <c r="W49" s="228">
        <f>Assets!V474</f>
        <v>14182.126912713471</v>
      </c>
      <c r="X49" s="228">
        <f>Assets!W474</f>
        <v>13983.47572358867</v>
      </c>
      <c r="Y49" s="228">
        <f>Assets!X474</f>
        <v>13769.919166116246</v>
      </c>
      <c r="Z49" s="228">
        <f>Assets!Y474</f>
        <v>13540.417150450296</v>
      </c>
      <c r="AA49" s="228">
        <f>Assets!Z474</f>
        <v>13294.965256140222</v>
      </c>
      <c r="AB49" s="228">
        <f>Assets!AA474</f>
        <v>13032.398846095273</v>
      </c>
      <c r="AC49" s="228">
        <f>Assets!AB474</f>
        <v>12749.103738988908</v>
      </c>
      <c r="AD49" s="228">
        <f>Assets!AC474</f>
        <v>12444.318286953821</v>
      </c>
      <c r="AE49" s="228">
        <f>Assets!AD474</f>
        <v>12116.725914543207</v>
      </c>
      <c r="AF49" s="228">
        <f>Assets!AE474</f>
        <v>11764.976224582715</v>
      </c>
      <c r="AG49" s="228">
        <f>Assets!AF474</f>
        <v>11388.06609642761</v>
      </c>
      <c r="AH49" s="228">
        <f>Assets!AG474</f>
        <v>10984.957351724386</v>
      </c>
      <c r="AI49" s="228">
        <f>Assets!AH474</f>
        <v>10554.575628475734</v>
      </c>
      <c r="AJ49" s="228">
        <f>Assets!AI474</f>
        <v>10095.809220719819</v>
      </c>
      <c r="AK49" s="228">
        <f>Assets!AJ474</f>
        <v>9610.8416400842852</v>
      </c>
      <c r="AL49" s="228">
        <f>Assets!AK474</f>
        <v>9133.4291188088973</v>
      </c>
      <c r="AM49" s="228">
        <f>Assets!AL474</f>
        <v>8649.856500471531</v>
      </c>
      <c r="AN49" s="228">
        <f>Assets!AM474</f>
        <v>8136.3968580180417</v>
      </c>
      <c r="AO49" s="228">
        <f>Assets!AN474</f>
        <v>7682.0372682576826</v>
      </c>
      <c r="AP49" s="228">
        <f>Assets!AO474</f>
        <v>7213.453217904239</v>
      </c>
      <c r="AQ49" s="228">
        <f>Assets!AP474</f>
        <v>6951.2116436193064</v>
      </c>
      <c r="AR49" s="228">
        <f>Assets!AQ474</f>
        <v>6672.3200893023704</v>
      </c>
      <c r="AS49" s="228">
        <f>Assets!AR474</f>
        <v>6378.5457693850312</v>
      </c>
      <c r="AT49" s="228">
        <f>Assets!AS474</f>
        <v>6069.7619450415714</v>
      </c>
      <c r="AU49" s="228">
        <f>Assets!AT474</f>
        <v>5755.3661737628227</v>
      </c>
      <c r="AV49" s="228">
        <f>Assets!AU474</f>
        <v>5521.3314062611853</v>
      </c>
      <c r="AW49" s="228">
        <f>Assets!AV474</f>
        <v>5272.1264548712215</v>
      </c>
      <c r="AX49" s="228">
        <f>Assets!AW474</f>
        <v>5007.0104237828464</v>
      </c>
      <c r="AY49" s="228">
        <f>Assets!AX474</f>
        <v>4725.3435121057573</v>
      </c>
      <c r="AZ49" s="228">
        <f>Assets!AY474</f>
        <v>4426.4638733299498</v>
      </c>
      <c r="BA49" s="228">
        <f>Assets!AZ474</f>
        <v>4109.6869129202869</v>
      </c>
      <c r="BB49" s="228">
        <f>Assets!BA474</f>
        <v>3786.095708936075</v>
      </c>
      <c r="BC49" s="228">
        <f>Assets!BB474</f>
        <v>3669.6130788330311</v>
      </c>
      <c r="BD49" s="228">
        <f>Assets!BC474</f>
        <v>3579.2684079635223</v>
      </c>
      <c r="BE49" s="228">
        <f>Assets!BD474</f>
        <v>3512.6022363648317</v>
      </c>
      <c r="BF49" s="228">
        <f>Assets!BE474</f>
        <v>3466.9406023622223</v>
      </c>
      <c r="BG49" s="228">
        <f>Assets!BF474</f>
        <v>3442.0802864428611</v>
      </c>
      <c r="BH49" s="228">
        <f>Assets!BG474</f>
        <v>3427.458307113609</v>
      </c>
      <c r="BI49" s="261">
        <f>Assets!BH474</f>
        <v>3419.4011374152005</v>
      </c>
      <c r="BJ49" s="261"/>
      <c r="BK49" s="100"/>
      <c r="BL49" s="100"/>
      <c r="BM49" s="100"/>
    </row>
    <row r="50" spans="1:65" s="79" customFormat="1">
      <c r="A50" s="98"/>
      <c r="B50" s="60" t="s">
        <v>168</v>
      </c>
      <c r="C50" s="98"/>
      <c r="D50" s="113"/>
      <c r="E50" s="98"/>
      <c r="F50" s="241">
        <f ca="1">NPV(vanilla,OFFSET(G50,0,0,1,55+1))</f>
        <v>15555.478312607405</v>
      </c>
      <c r="G50" s="262">
        <f>SUM(G17:G18,G20)</f>
        <v>1207.8328425764985</v>
      </c>
      <c r="H50" s="263">
        <f t="shared" ref="H50:BI50" si="42">SUM(H17:H18,H20)</f>
        <v>1295.4271770321759</v>
      </c>
      <c r="I50" s="263">
        <f t="shared" si="42"/>
        <v>1383.6875608026894</v>
      </c>
      <c r="J50" s="263">
        <f t="shared" si="42"/>
        <v>1428.0178941080544</v>
      </c>
      <c r="K50" s="263">
        <f t="shared" si="42"/>
        <v>1501.1340344072401</v>
      </c>
      <c r="L50" s="263">
        <f t="shared" si="42"/>
        <v>1525.246372283822</v>
      </c>
      <c r="M50" s="263">
        <f t="shared" si="42"/>
        <v>1502.8309420616943</v>
      </c>
      <c r="N50" s="263">
        <f t="shared" si="42"/>
        <v>1487.4119931156974</v>
      </c>
      <c r="O50" s="263">
        <f t="shared" si="42"/>
        <v>1476.3208604067486</v>
      </c>
      <c r="P50" s="263">
        <f t="shared" si="42"/>
        <v>1470.7402515283791</v>
      </c>
      <c r="Q50" s="263">
        <f t="shared" si="42"/>
        <v>1467.1328158870701</v>
      </c>
      <c r="R50" s="263">
        <f t="shared" si="42"/>
        <v>1467.6113824730139</v>
      </c>
      <c r="S50" s="263">
        <f t="shared" si="42"/>
        <v>1458.585911890955</v>
      </c>
      <c r="T50" s="263">
        <f t="shared" si="42"/>
        <v>1454.0834297638357</v>
      </c>
      <c r="U50" s="263">
        <f t="shared" si="42"/>
        <v>1454.3320789404092</v>
      </c>
      <c r="V50" s="263">
        <f t="shared" si="42"/>
        <v>1454.0605621200589</v>
      </c>
      <c r="W50" s="263">
        <f t="shared" si="42"/>
        <v>1451.2166380556523</v>
      </c>
      <c r="X50" s="263">
        <f t="shared" si="42"/>
        <v>1448.5771333797732</v>
      </c>
      <c r="Y50" s="263">
        <f t="shared" si="42"/>
        <v>1445.6612764173349</v>
      </c>
      <c r="Z50" s="263">
        <f t="shared" si="42"/>
        <v>1441.341537037843</v>
      </c>
      <c r="AA50" s="263">
        <f t="shared" si="42"/>
        <v>1436.7777414672501</v>
      </c>
      <c r="AB50" s="263">
        <f t="shared" si="42"/>
        <v>1434.3165731934992</v>
      </c>
      <c r="AC50" s="263">
        <f t="shared" si="42"/>
        <v>1430.7862942625852</v>
      </c>
      <c r="AD50" s="263">
        <f t="shared" si="42"/>
        <v>1426.6745635143743</v>
      </c>
      <c r="AE50" s="263">
        <f t="shared" si="42"/>
        <v>1421.8989227329457</v>
      </c>
      <c r="AF50" s="263">
        <f t="shared" si="42"/>
        <v>1415.992828310249</v>
      </c>
      <c r="AG50" s="263">
        <f t="shared" si="42"/>
        <v>1408.9027423397097</v>
      </c>
      <c r="AH50" s="263">
        <f t="shared" si="42"/>
        <v>1400.5731565529493</v>
      </c>
      <c r="AI50" s="263">
        <f t="shared" si="42"/>
        <v>1390.9465272628884</v>
      </c>
      <c r="AJ50" s="263">
        <f t="shared" si="42"/>
        <v>1376.6294510095086</v>
      </c>
      <c r="AK50" s="263">
        <f t="shared" si="42"/>
        <v>1326.2420549276317</v>
      </c>
      <c r="AL50" s="263">
        <f t="shared" si="42"/>
        <v>1290.2370781105669</v>
      </c>
      <c r="AM50" s="263">
        <f t="shared" si="42"/>
        <v>1277.4149685751345</v>
      </c>
      <c r="AN50" s="263">
        <f t="shared" si="42"/>
        <v>1172.9661602605106</v>
      </c>
      <c r="AO50" s="263">
        <f t="shared" si="42"/>
        <v>1147.0615818859615</v>
      </c>
      <c r="AP50" s="263">
        <f t="shared" si="42"/>
        <v>899.33376249023422</v>
      </c>
      <c r="AQ50" s="263">
        <f t="shared" si="42"/>
        <v>892.822566681392</v>
      </c>
      <c r="AR50" s="263">
        <f t="shared" si="42"/>
        <v>883.07363020452499</v>
      </c>
      <c r="AS50" s="263">
        <f t="shared" si="42"/>
        <v>872.13698669554492</v>
      </c>
      <c r="AT50" s="263">
        <f t="shared" si="42"/>
        <v>850.47714626482036</v>
      </c>
      <c r="AU50" s="263">
        <f t="shared" si="42"/>
        <v>742.34870796836856</v>
      </c>
      <c r="AV50" s="263">
        <f t="shared" si="42"/>
        <v>736.84894119095179</v>
      </c>
      <c r="AW50" s="263">
        <f t="shared" si="42"/>
        <v>730.75023958260169</v>
      </c>
      <c r="AX50" s="263">
        <f t="shared" si="42"/>
        <v>723.88607230558955</v>
      </c>
      <c r="AY50" s="263">
        <f t="shared" si="42"/>
        <v>716.22197776498774</v>
      </c>
      <c r="AZ50" s="263">
        <f t="shared" si="42"/>
        <v>707.72224970216496</v>
      </c>
      <c r="BA50" s="263">
        <f t="shared" si="42"/>
        <v>686.55875213333081</v>
      </c>
      <c r="BB50" s="263">
        <f t="shared" si="42"/>
        <v>450.87060311627761</v>
      </c>
      <c r="BC50" s="263">
        <f t="shared" si="42"/>
        <v>414.44489799204143</v>
      </c>
      <c r="BD50" s="263">
        <f t="shared" si="42"/>
        <v>382.7871573900286</v>
      </c>
      <c r="BE50" s="263">
        <f t="shared" si="42"/>
        <v>355.89466351835108</v>
      </c>
      <c r="BF50" s="263">
        <f t="shared" si="42"/>
        <v>331.06050991999246</v>
      </c>
      <c r="BG50" s="263">
        <f t="shared" si="42"/>
        <v>318.62651022788509</v>
      </c>
      <c r="BH50" s="263">
        <f t="shared" si="42"/>
        <v>310.77028738268217</v>
      </c>
      <c r="BI50" s="264">
        <f t="shared" si="42"/>
        <v>301.21504804633855</v>
      </c>
      <c r="BJ50" s="100"/>
      <c r="BK50" s="100"/>
      <c r="BL50" s="100"/>
      <c r="BM50" s="100"/>
    </row>
    <row r="51" spans="1:65" s="79" customFormat="1">
      <c r="A51" s="98"/>
      <c r="B51" s="60" t="s">
        <v>169</v>
      </c>
      <c r="C51" s="98"/>
      <c r="D51" s="113"/>
      <c r="E51" s="98"/>
      <c r="F51" s="241">
        <f ca="1">NPV(vanilla,OFFSET(G51,0,0,1,55+1))</f>
        <v>3308.239893984537</v>
      </c>
      <c r="G51" s="262">
        <f>Assets!G41</f>
        <v>879.42659615102377</v>
      </c>
      <c r="H51" s="263">
        <f>Assets!H41</f>
        <v>905.23238110538239</v>
      </c>
      <c r="I51" s="263">
        <f>Assets!I41</f>
        <v>834.45472563863234</v>
      </c>
      <c r="J51" s="263">
        <f>Assets!J41</f>
        <v>823.5744271029306</v>
      </c>
      <c r="K51" s="263">
        <f>Assets!K41</f>
        <v>765.71993400896974</v>
      </c>
      <c r="L51" s="263">
        <f>Assets!L41</f>
        <v>0</v>
      </c>
      <c r="M51" s="263">
        <f>Assets!M41</f>
        <v>0</v>
      </c>
      <c r="N51" s="263">
        <f>Assets!N41</f>
        <v>0</v>
      </c>
      <c r="O51" s="263">
        <f>Assets!O41</f>
        <v>0</v>
      </c>
      <c r="P51" s="263">
        <f>Assets!P41</f>
        <v>0</v>
      </c>
      <c r="Q51" s="263">
        <f>Assets!Q41</f>
        <v>0</v>
      </c>
      <c r="R51" s="263">
        <f>Assets!R41</f>
        <v>0</v>
      </c>
      <c r="S51" s="263">
        <f>Assets!S41</f>
        <v>0</v>
      </c>
      <c r="T51" s="263">
        <f>Assets!T41</f>
        <v>0</v>
      </c>
      <c r="U51" s="263">
        <f>Assets!U41</f>
        <v>0</v>
      </c>
      <c r="V51" s="263">
        <f>Assets!V41</f>
        <v>0</v>
      </c>
      <c r="W51" s="263">
        <f>Assets!W41</f>
        <v>0</v>
      </c>
      <c r="X51" s="263">
        <f>Assets!X41</f>
        <v>0</v>
      </c>
      <c r="Y51" s="263">
        <f>Assets!Y41</f>
        <v>0</v>
      </c>
      <c r="Z51" s="263">
        <f>Assets!Z41</f>
        <v>0</v>
      </c>
      <c r="AA51" s="263">
        <f>Assets!AA41</f>
        <v>0</v>
      </c>
      <c r="AB51" s="263">
        <f>Assets!AB41</f>
        <v>0</v>
      </c>
      <c r="AC51" s="263">
        <f>Assets!AC41</f>
        <v>0</v>
      </c>
      <c r="AD51" s="263">
        <f>Assets!AD41</f>
        <v>0</v>
      </c>
      <c r="AE51" s="263">
        <f>Assets!AE41</f>
        <v>0</v>
      </c>
      <c r="AF51" s="263">
        <f>Assets!AF41</f>
        <v>0</v>
      </c>
      <c r="AG51" s="263">
        <f>Assets!AG41</f>
        <v>0</v>
      </c>
      <c r="AH51" s="263">
        <f>Assets!AH41</f>
        <v>0</v>
      </c>
      <c r="AI51" s="263">
        <f>Assets!AI41</f>
        <v>0</v>
      </c>
      <c r="AJ51" s="263">
        <f>Assets!AJ41</f>
        <v>0</v>
      </c>
      <c r="AK51" s="263">
        <f>Assets!AK41</f>
        <v>0</v>
      </c>
      <c r="AL51" s="263">
        <f>Assets!AL41</f>
        <v>0</v>
      </c>
      <c r="AM51" s="263">
        <f>Assets!AM41</f>
        <v>0</v>
      </c>
      <c r="AN51" s="263">
        <f>Assets!AN41</f>
        <v>0</v>
      </c>
      <c r="AO51" s="263">
        <f>Assets!AO41</f>
        <v>0</v>
      </c>
      <c r="AP51" s="263">
        <f>Assets!AP41</f>
        <v>0</v>
      </c>
      <c r="AQ51" s="263">
        <f>Assets!AQ41</f>
        <v>0</v>
      </c>
      <c r="AR51" s="263">
        <f>Assets!AR41</f>
        <v>0</v>
      </c>
      <c r="AS51" s="263">
        <f>Assets!AS41</f>
        <v>0</v>
      </c>
      <c r="AT51" s="263">
        <f>Assets!AT41</f>
        <v>0</v>
      </c>
      <c r="AU51" s="263">
        <f>Assets!AU41</f>
        <v>0</v>
      </c>
      <c r="AV51" s="263">
        <f>Assets!AV41</f>
        <v>0</v>
      </c>
      <c r="AW51" s="263">
        <f>Assets!AW41</f>
        <v>0</v>
      </c>
      <c r="AX51" s="263">
        <f>Assets!AX41</f>
        <v>0</v>
      </c>
      <c r="AY51" s="263">
        <f>Assets!AY41</f>
        <v>0</v>
      </c>
      <c r="AZ51" s="263">
        <f>Assets!AZ41</f>
        <v>0</v>
      </c>
      <c r="BA51" s="263">
        <f>Assets!BA41</f>
        <v>0</v>
      </c>
      <c r="BB51" s="263">
        <f>Assets!BB41</f>
        <v>0</v>
      </c>
      <c r="BC51" s="263">
        <f>Assets!BC41</f>
        <v>0</v>
      </c>
      <c r="BD51" s="263">
        <f>Assets!BD41</f>
        <v>0</v>
      </c>
      <c r="BE51" s="263">
        <f>Assets!BE41</f>
        <v>0</v>
      </c>
      <c r="BF51" s="263">
        <f>Assets!BF41</f>
        <v>0</v>
      </c>
      <c r="BG51" s="263">
        <f>Assets!BG41</f>
        <v>0</v>
      </c>
      <c r="BH51" s="263">
        <f>Assets!BH41</f>
        <v>0</v>
      </c>
      <c r="BI51" s="264">
        <f>Assets!BI41</f>
        <v>0</v>
      </c>
      <c r="BJ51" s="100"/>
      <c r="BK51" s="100"/>
      <c r="BL51" s="100"/>
      <c r="BM51" s="100"/>
    </row>
    <row r="52" spans="1:65" s="79" customFormat="1">
      <c r="A52" s="98"/>
      <c r="B52" s="60" t="s">
        <v>285</v>
      </c>
      <c r="C52" s="98"/>
      <c r="D52" s="113"/>
      <c r="E52" s="98"/>
      <c r="F52" s="241">
        <f>NPV(vanilla,G52:BI52)</f>
        <v>32.541409790522771</v>
      </c>
      <c r="G52" s="263">
        <v>0</v>
      </c>
      <c r="H52" s="263">
        <v>0</v>
      </c>
      <c r="I52" s="263">
        <v>0</v>
      </c>
      <c r="J52" s="263">
        <v>0</v>
      </c>
      <c r="K52" s="263">
        <v>0</v>
      </c>
      <c r="L52" s="263">
        <v>0</v>
      </c>
      <c r="M52" s="263">
        <v>0</v>
      </c>
      <c r="N52" s="263">
        <v>0</v>
      </c>
      <c r="O52" s="263">
        <v>0</v>
      </c>
      <c r="P52" s="263">
        <v>0</v>
      </c>
      <c r="Q52" s="263">
        <v>0</v>
      </c>
      <c r="R52" s="263">
        <v>0</v>
      </c>
      <c r="S52" s="263">
        <v>0</v>
      </c>
      <c r="T52" s="263">
        <v>0</v>
      </c>
      <c r="U52" s="263">
        <v>0</v>
      </c>
      <c r="V52" s="263">
        <v>0</v>
      </c>
      <c r="W52" s="263">
        <v>0</v>
      </c>
      <c r="X52" s="263">
        <v>0</v>
      </c>
      <c r="Y52" s="263">
        <v>0</v>
      </c>
      <c r="Z52" s="263">
        <v>0</v>
      </c>
      <c r="AA52" s="263">
        <v>0</v>
      </c>
      <c r="AB52" s="263">
        <v>0</v>
      </c>
      <c r="AC52" s="263">
        <v>0</v>
      </c>
      <c r="AD52" s="263">
        <v>0</v>
      </c>
      <c r="AE52" s="263">
        <v>0</v>
      </c>
      <c r="AF52" s="263">
        <v>0</v>
      </c>
      <c r="AG52" s="263">
        <v>0</v>
      </c>
      <c r="AH52" s="263">
        <v>0</v>
      </c>
      <c r="AI52" s="263">
        <v>0</v>
      </c>
      <c r="AJ52" s="263">
        <v>0</v>
      </c>
      <c r="AK52" s="263">
        <v>0</v>
      </c>
      <c r="AL52" s="263">
        <v>0</v>
      </c>
      <c r="AM52" s="263">
        <v>0</v>
      </c>
      <c r="AN52" s="263">
        <v>0</v>
      </c>
      <c r="AO52" s="263">
        <v>0</v>
      </c>
      <c r="AP52" s="263">
        <v>0</v>
      </c>
      <c r="AQ52" s="263">
        <v>0</v>
      </c>
      <c r="AR52" s="263">
        <v>0</v>
      </c>
      <c r="AS52" s="263">
        <v>0</v>
      </c>
      <c r="AT52" s="263">
        <v>0</v>
      </c>
      <c r="AU52" s="263">
        <v>0</v>
      </c>
      <c r="AV52" s="263">
        <v>0</v>
      </c>
      <c r="AW52" s="263">
        <v>0</v>
      </c>
      <c r="AX52" s="263">
        <v>0</v>
      </c>
      <c r="AY52" s="263">
        <v>0</v>
      </c>
      <c r="AZ52" s="263">
        <v>0</v>
      </c>
      <c r="BA52" s="263">
        <v>0</v>
      </c>
      <c r="BB52" s="263">
        <v>0</v>
      </c>
      <c r="BC52" s="263">
        <v>0</v>
      </c>
      <c r="BD52" s="263">
        <v>0</v>
      </c>
      <c r="BE52" s="263">
        <v>0</v>
      </c>
      <c r="BF52" s="263">
        <v>0</v>
      </c>
      <c r="BG52" s="263">
        <v>0</v>
      </c>
      <c r="BH52" s="263">
        <v>0</v>
      </c>
      <c r="BI52" s="264">
        <f>Assets!BI474</f>
        <v>3420.1875978253724</v>
      </c>
      <c r="BJ52" s="100"/>
      <c r="BK52" s="100"/>
      <c r="BL52" s="100"/>
      <c r="BM52" s="100"/>
    </row>
    <row r="53" spans="1:65" s="79" customFormat="1">
      <c r="A53" s="98"/>
      <c r="B53" s="60"/>
      <c r="C53" s="98"/>
      <c r="D53" s="113"/>
      <c r="E53" s="98"/>
      <c r="F53" s="98"/>
      <c r="G53" s="263"/>
      <c r="H53" s="263"/>
      <c r="I53" s="263"/>
      <c r="J53" s="263"/>
      <c r="K53" s="263"/>
      <c r="L53" s="263"/>
      <c r="M53" s="263"/>
      <c r="N53" s="263"/>
      <c r="O53" s="263"/>
      <c r="P53" s="263"/>
      <c r="Q53" s="263"/>
      <c r="R53" s="263"/>
      <c r="S53" s="263"/>
      <c r="T53" s="263"/>
      <c r="U53" s="263"/>
      <c r="V53" s="263"/>
      <c r="W53" s="263"/>
      <c r="X53" s="263"/>
      <c r="Y53" s="263"/>
      <c r="Z53" s="263"/>
      <c r="AA53" s="263"/>
      <c r="AB53" s="263"/>
      <c r="AC53" s="263"/>
      <c r="AD53" s="263"/>
      <c r="AE53" s="263"/>
      <c r="AF53" s="263"/>
      <c r="AG53" s="263"/>
      <c r="AH53" s="263"/>
      <c r="AI53" s="263"/>
      <c r="AJ53" s="263"/>
      <c r="AK53" s="263"/>
      <c r="AL53" s="263"/>
      <c r="AM53" s="263"/>
      <c r="AN53" s="263"/>
      <c r="AO53" s="263"/>
      <c r="AP53" s="263"/>
      <c r="AQ53" s="263"/>
      <c r="AR53" s="263"/>
      <c r="AS53" s="263"/>
      <c r="AT53" s="263"/>
      <c r="AU53" s="263"/>
      <c r="AV53" s="263"/>
      <c r="AW53" s="263"/>
      <c r="AX53" s="263"/>
      <c r="AY53" s="263"/>
      <c r="AZ53" s="263"/>
      <c r="BA53" s="263"/>
      <c r="BB53" s="263"/>
      <c r="BC53" s="263"/>
      <c r="BD53" s="263"/>
      <c r="BE53" s="263"/>
      <c r="BF53" s="263"/>
      <c r="BG53" s="263"/>
      <c r="BH53" s="263"/>
      <c r="BI53" s="263"/>
      <c r="BJ53" s="100"/>
      <c r="BK53" s="100"/>
      <c r="BL53" s="100"/>
      <c r="BM53" s="100"/>
    </row>
    <row r="54" spans="1:65">
      <c r="A54" s="57"/>
      <c r="B54" s="63" t="s">
        <v>28</v>
      </c>
      <c r="C54" s="57"/>
      <c r="D54" s="57"/>
      <c r="E54" s="57"/>
      <c r="F54" s="115"/>
      <c r="G54" s="115"/>
      <c r="H54" s="115"/>
      <c r="I54" s="115"/>
      <c r="J54" s="115"/>
      <c r="K54" s="115"/>
      <c r="L54" s="115"/>
      <c r="M54" s="115"/>
      <c r="N54" s="115"/>
      <c r="O54" s="115"/>
      <c r="P54" s="115"/>
      <c r="Q54" s="115"/>
      <c r="R54" s="115"/>
      <c r="S54" s="115"/>
      <c r="T54" s="115"/>
      <c r="U54" s="115"/>
      <c r="V54" s="115"/>
      <c r="W54" s="115"/>
      <c r="X54" s="115"/>
      <c r="Y54" s="115"/>
      <c r="Z54" s="115"/>
      <c r="AA54" s="115"/>
      <c r="AB54" s="115"/>
      <c r="AC54" s="115"/>
      <c r="AD54" s="115"/>
      <c r="AE54" s="115"/>
      <c r="AF54" s="115"/>
      <c r="AG54" s="115"/>
      <c r="AH54" s="115"/>
      <c r="AI54" s="115"/>
      <c r="AJ54" s="115"/>
      <c r="AK54" s="115"/>
      <c r="AL54" s="115"/>
      <c r="AM54" s="115"/>
      <c r="AN54" s="115"/>
      <c r="AO54" s="115"/>
      <c r="AP54" s="115"/>
      <c r="AQ54" s="115"/>
      <c r="AR54" s="115"/>
      <c r="AS54" s="115"/>
      <c r="AT54" s="115"/>
      <c r="AU54" s="115"/>
      <c r="AV54" s="115"/>
      <c r="AW54" s="115"/>
      <c r="AX54" s="115"/>
      <c r="AY54" s="115"/>
      <c r="AZ54" s="115"/>
      <c r="BA54" s="115"/>
      <c r="BB54" s="115"/>
      <c r="BC54" s="115"/>
      <c r="BD54" s="115"/>
      <c r="BE54" s="115"/>
      <c r="BF54" s="115"/>
      <c r="BG54" s="115"/>
      <c r="BH54" s="115"/>
      <c r="BI54" s="115"/>
      <c r="BJ54" s="57"/>
      <c r="BK54" s="57"/>
      <c r="BL54" s="57"/>
      <c r="BM54" s="57"/>
    </row>
    <row r="55" spans="1:65">
      <c r="A55" s="57"/>
      <c r="B55" s="57" t="s">
        <v>13</v>
      </c>
      <c r="C55" s="57"/>
      <c r="D55" s="57"/>
      <c r="E55" s="57"/>
      <c r="F55" s="248">
        <f>Assets!F9+Assets!F41</f>
        <v>12279.779828413399</v>
      </c>
      <c r="G55" s="224">
        <f>Assets!G9+Assets!G41</f>
        <v>879.42659615102377</v>
      </c>
      <c r="H55" s="224">
        <f>Assets!H9+Assets!H41</f>
        <v>905.23238110538239</v>
      </c>
      <c r="I55" s="224">
        <f>Assets!I9+Assets!I41</f>
        <v>834.45472563863234</v>
      </c>
      <c r="J55" s="224">
        <f>Assets!J9+Assets!J41</f>
        <v>823.5744271029306</v>
      </c>
      <c r="K55" s="224">
        <f>Assets!K9+Assets!K41</f>
        <v>765.71993400896974</v>
      </c>
      <c r="L55" s="249">
        <f>Assets!L9+Assets!L41</f>
        <v>0</v>
      </c>
      <c r="M55" s="249">
        <f>Assets!M9+Assets!M41</f>
        <v>0</v>
      </c>
      <c r="N55" s="249">
        <f>Assets!N9+Assets!N41</f>
        <v>0</v>
      </c>
      <c r="O55" s="249">
        <f>Assets!O9+Assets!O41</f>
        <v>0</v>
      </c>
      <c r="P55" s="249">
        <f>Assets!P9+Assets!P41</f>
        <v>0</v>
      </c>
      <c r="Q55" s="249">
        <f>Assets!Q9+Assets!Q41</f>
        <v>0</v>
      </c>
      <c r="R55" s="249">
        <f>Assets!R9+Assets!R41</f>
        <v>0</v>
      </c>
      <c r="S55" s="249">
        <f>Assets!S9+Assets!S41</f>
        <v>0</v>
      </c>
      <c r="T55" s="249">
        <f>Assets!T9+Assets!T41</f>
        <v>0</v>
      </c>
      <c r="U55" s="249">
        <f>Assets!U9+Assets!U41</f>
        <v>0</v>
      </c>
      <c r="V55" s="249">
        <f>Assets!V9+Assets!V41</f>
        <v>0</v>
      </c>
      <c r="W55" s="249">
        <f>Assets!W9+Assets!W41</f>
        <v>0</v>
      </c>
      <c r="X55" s="249">
        <f>Assets!X9+Assets!X41</f>
        <v>0</v>
      </c>
      <c r="Y55" s="249">
        <f>Assets!Y9+Assets!Y41</f>
        <v>0</v>
      </c>
      <c r="Z55" s="249">
        <f>Assets!Z9+Assets!Z41</f>
        <v>0</v>
      </c>
      <c r="AA55" s="249">
        <f>Assets!AA9+Assets!AA41</f>
        <v>0</v>
      </c>
      <c r="AB55" s="249">
        <f>Assets!AB9+Assets!AB41</f>
        <v>0</v>
      </c>
      <c r="AC55" s="249">
        <f>Assets!AC9+Assets!AC41</f>
        <v>0</v>
      </c>
      <c r="AD55" s="249">
        <f>Assets!AD9+Assets!AD41</f>
        <v>0</v>
      </c>
      <c r="AE55" s="249">
        <f>Assets!AE9+Assets!AE41</f>
        <v>0</v>
      </c>
      <c r="AF55" s="249">
        <f>Assets!AF9+Assets!AF41</f>
        <v>0</v>
      </c>
      <c r="AG55" s="249">
        <f>Assets!AG9+Assets!AG41</f>
        <v>0</v>
      </c>
      <c r="AH55" s="249">
        <f>Assets!AH9+Assets!AH41</f>
        <v>0</v>
      </c>
      <c r="AI55" s="249">
        <f>Assets!AI9+Assets!AI41</f>
        <v>0</v>
      </c>
      <c r="AJ55" s="249">
        <f>Assets!AJ9+Assets!AJ41</f>
        <v>0</v>
      </c>
      <c r="AK55" s="249">
        <f>Assets!AK9+Assets!AK41</f>
        <v>0</v>
      </c>
      <c r="AL55" s="249">
        <f>Assets!AL9+Assets!AL41</f>
        <v>0</v>
      </c>
      <c r="AM55" s="249">
        <f>Assets!AM9+Assets!AM41</f>
        <v>0</v>
      </c>
      <c r="AN55" s="249">
        <f>Assets!AN9+Assets!AN41</f>
        <v>0</v>
      </c>
      <c r="AO55" s="249">
        <f>Assets!AO9+Assets!AO41</f>
        <v>0</v>
      </c>
      <c r="AP55" s="249">
        <f>Assets!AP9+Assets!AP41</f>
        <v>0</v>
      </c>
      <c r="AQ55" s="249">
        <f>Assets!AQ9+Assets!AQ41</f>
        <v>0</v>
      </c>
      <c r="AR55" s="249">
        <f>Assets!AR9+Assets!AR41</f>
        <v>0</v>
      </c>
      <c r="AS55" s="249">
        <f>Assets!AS9+Assets!AS41</f>
        <v>0</v>
      </c>
      <c r="AT55" s="249">
        <f>Assets!AT9+Assets!AT41</f>
        <v>0</v>
      </c>
      <c r="AU55" s="249">
        <f>Assets!AU9+Assets!AU41</f>
        <v>0</v>
      </c>
      <c r="AV55" s="249">
        <f>Assets!AV9+Assets!AV41</f>
        <v>0</v>
      </c>
      <c r="AW55" s="249">
        <f>Assets!AW9+Assets!AW41</f>
        <v>0</v>
      </c>
      <c r="AX55" s="249">
        <f>Assets!AX9+Assets!AX41</f>
        <v>0</v>
      </c>
      <c r="AY55" s="249">
        <f>Assets!AY9+Assets!AY41</f>
        <v>0</v>
      </c>
      <c r="AZ55" s="249">
        <f>Assets!AZ9+Assets!AZ41</f>
        <v>0</v>
      </c>
      <c r="BA55" s="249">
        <f>Assets!BA9+Assets!BA41</f>
        <v>0</v>
      </c>
      <c r="BB55" s="249">
        <f>Assets!BB9+Assets!BB41</f>
        <v>0</v>
      </c>
      <c r="BC55" s="249">
        <f>Assets!BC9+Assets!BC41</f>
        <v>0</v>
      </c>
      <c r="BD55" s="249">
        <f>Assets!BD9+Assets!BD41</f>
        <v>0</v>
      </c>
      <c r="BE55" s="249">
        <f>Assets!BE9+Assets!BE41</f>
        <v>0</v>
      </c>
      <c r="BF55" s="249">
        <f>Assets!BF9+Assets!BF41</f>
        <v>0</v>
      </c>
      <c r="BG55" s="249">
        <f>Assets!BG9+Assets!BG41</f>
        <v>0</v>
      </c>
      <c r="BH55" s="249">
        <f>Assets!BH9+Assets!BH41</f>
        <v>0</v>
      </c>
      <c r="BI55" s="249">
        <f>Assets!BI9+Assets!BI41</f>
        <v>0</v>
      </c>
      <c r="BJ55" s="57"/>
      <c r="BK55" s="57"/>
      <c r="BL55" s="57"/>
      <c r="BM55" s="57"/>
    </row>
    <row r="56" spans="1:65">
      <c r="A56" s="57"/>
      <c r="B56" s="57" t="s">
        <v>26</v>
      </c>
      <c r="C56" s="57"/>
      <c r="D56" s="57"/>
      <c r="E56" s="57"/>
      <c r="F56" s="250">
        <f>F18</f>
        <v>0</v>
      </c>
      <c r="G56" s="233">
        <f>G18</f>
        <v>587.95585818443351</v>
      </c>
      <c r="H56" s="233">
        <f t="shared" ref="H56:O56" si="43">H18</f>
        <v>624.16002850043094</v>
      </c>
      <c r="I56" s="233">
        <f t="shared" si="43"/>
        <v>660.60331538861419</v>
      </c>
      <c r="J56" s="233">
        <f t="shared" si="43"/>
        <v>692.65053205608149</v>
      </c>
      <c r="K56" s="233">
        <f t="shared" si="43"/>
        <v>724.88467384706928</v>
      </c>
      <c r="L56" s="233">
        <f t="shared" si="43"/>
        <v>753.69486111417325</v>
      </c>
      <c r="M56" s="233">
        <f t="shared" si="43"/>
        <v>747.23239494282757</v>
      </c>
      <c r="N56" s="233">
        <f t="shared" si="43"/>
        <v>741.27241455826402</v>
      </c>
      <c r="O56" s="233">
        <f t="shared" si="43"/>
        <v>735.52430798167018</v>
      </c>
      <c r="P56" s="233">
        <f t="shared" ref="P56:BI56" si="44">P18</f>
        <v>729.79957206633594</v>
      </c>
      <c r="Q56" s="233">
        <f t="shared" si="44"/>
        <v>723.83642702805582</v>
      </c>
      <c r="R56" s="233">
        <f t="shared" si="44"/>
        <v>717.51934103850078</v>
      </c>
      <c r="S56" s="233">
        <f t="shared" si="44"/>
        <v>710.62141624621336</v>
      </c>
      <c r="T56" s="233">
        <f t="shared" si="44"/>
        <v>703.54640626773983</v>
      </c>
      <c r="U56" s="233">
        <f t="shared" si="44"/>
        <v>696.0621102522141</v>
      </c>
      <c r="V56" s="233">
        <f t="shared" si="44"/>
        <v>687.90489589002277</v>
      </c>
      <c r="W56" s="233">
        <f t="shared" si="44"/>
        <v>679.04023658072106</v>
      </c>
      <c r="X56" s="233">
        <f t="shared" si="44"/>
        <v>669.52881764542553</v>
      </c>
      <c r="Y56" s="233">
        <f t="shared" si="44"/>
        <v>659.30372967364588</v>
      </c>
      <c r="Z56" s="233">
        <f t="shared" si="44"/>
        <v>648.31517316356019</v>
      </c>
      <c r="AA56" s="233">
        <f t="shared" si="44"/>
        <v>636.56293646399388</v>
      </c>
      <c r="AB56" s="233">
        <f t="shared" si="44"/>
        <v>623.99125675104165</v>
      </c>
      <c r="AC56" s="233">
        <f t="shared" si="44"/>
        <v>610.42708702278901</v>
      </c>
      <c r="AD56" s="233">
        <f t="shared" si="44"/>
        <v>595.83395957934908</v>
      </c>
      <c r="AE56" s="233">
        <f t="shared" si="44"/>
        <v>580.14883678832882</v>
      </c>
      <c r="AF56" s="233">
        <f t="shared" si="44"/>
        <v>563.30706163302045</v>
      </c>
      <c r="AG56" s="233">
        <f t="shared" si="44"/>
        <v>545.26060469695403</v>
      </c>
      <c r="AH56" s="233">
        <f t="shared" si="44"/>
        <v>525.95975800056374</v>
      </c>
      <c r="AI56" s="233">
        <f t="shared" si="44"/>
        <v>505.35308109141818</v>
      </c>
      <c r="AJ56" s="233">
        <f t="shared" si="44"/>
        <v>483.38734548806502</v>
      </c>
      <c r="AK56" s="233">
        <f t="shared" si="44"/>
        <v>460.16709772723561</v>
      </c>
      <c r="AL56" s="233">
        <f t="shared" si="44"/>
        <v>437.30858620857009</v>
      </c>
      <c r="AM56" s="233">
        <f t="shared" si="44"/>
        <v>414.15512924257695</v>
      </c>
      <c r="AN56" s="233">
        <f t="shared" si="44"/>
        <v>389.57068156190388</v>
      </c>
      <c r="AO56" s="233">
        <f t="shared" si="44"/>
        <v>367.81594440417786</v>
      </c>
      <c r="AP56" s="233">
        <f t="shared" si="44"/>
        <v>345.38014007325501</v>
      </c>
      <c r="AQ56" s="233">
        <f t="shared" si="44"/>
        <v>332.82401349649246</v>
      </c>
      <c r="AR56" s="233">
        <f t="shared" si="44"/>
        <v>319.47068587579753</v>
      </c>
      <c r="AS56" s="233">
        <f t="shared" si="44"/>
        <v>305.40477143815531</v>
      </c>
      <c r="AT56" s="233">
        <f t="shared" si="44"/>
        <v>290.62020192859046</v>
      </c>
      <c r="AU56" s="233">
        <f t="shared" si="44"/>
        <v>275.56693239976397</v>
      </c>
      <c r="AV56" s="233">
        <f t="shared" si="44"/>
        <v>264.36134773178554</v>
      </c>
      <c r="AW56" s="233">
        <f t="shared" si="44"/>
        <v>252.42941465923411</v>
      </c>
      <c r="AX56" s="233">
        <f t="shared" si="44"/>
        <v>239.73565909072269</v>
      </c>
      <c r="AY56" s="233">
        <f t="shared" si="44"/>
        <v>226.24944735962367</v>
      </c>
      <c r="AZ56" s="233">
        <f t="shared" si="44"/>
        <v>211.93909025503802</v>
      </c>
      <c r="BA56" s="233">
        <f t="shared" si="44"/>
        <v>196.77180939062336</v>
      </c>
      <c r="BB56" s="233">
        <f t="shared" si="44"/>
        <v>181.27826254385928</v>
      </c>
      <c r="BC56" s="233">
        <f t="shared" si="44"/>
        <v>175.70107421452556</v>
      </c>
      <c r="BD56" s="233">
        <f t="shared" si="44"/>
        <v>171.37537137329346</v>
      </c>
      <c r="BE56" s="233">
        <f t="shared" si="44"/>
        <v>168.18339507714816</v>
      </c>
      <c r="BF56" s="233">
        <f t="shared" si="44"/>
        <v>165.9971160411032</v>
      </c>
      <c r="BG56" s="233">
        <f t="shared" si="44"/>
        <v>164.80680411488419</v>
      </c>
      <c r="BH56" s="233">
        <f t="shared" si="44"/>
        <v>164.10670374459963</v>
      </c>
      <c r="BI56" s="233">
        <f t="shared" si="44"/>
        <v>163.7209264594398</v>
      </c>
      <c r="BJ56" s="57"/>
      <c r="BK56" s="57"/>
      <c r="BL56" s="57"/>
      <c r="BM56" s="57"/>
    </row>
    <row r="57" spans="1:65">
      <c r="A57" s="57"/>
      <c r="B57" s="57" t="s">
        <v>27</v>
      </c>
      <c r="C57" s="57"/>
      <c r="D57" s="57"/>
      <c r="E57" s="57"/>
      <c r="F57" s="250">
        <f>F12-G12</f>
        <v>-7367.8678970480387</v>
      </c>
      <c r="G57" s="233">
        <f>G12-H12</f>
        <v>-453.68634481199751</v>
      </c>
      <c r="H57" s="233">
        <f t="shared" ref="H57:O57" si="45">H12-I12</f>
        <v>-456.68279308500314</v>
      </c>
      <c r="I57" s="233">
        <f t="shared" si="45"/>
        <v>-401.5941938279102</v>
      </c>
      <c r="J57" s="233">
        <f t="shared" si="45"/>
        <v>-403.9366139221529</v>
      </c>
      <c r="K57" s="233">
        <f t="shared" si="45"/>
        <v>-361.02991562786883</v>
      </c>
      <c r="L57" s="233">
        <f t="shared" si="45"/>
        <v>80.983285355208864</v>
      </c>
      <c r="M57" s="233">
        <f t="shared" si="45"/>
        <v>74.686470984504922</v>
      </c>
      <c r="N57" s="233">
        <f t="shared" si="45"/>
        <v>72.031410734258316</v>
      </c>
      <c r="O57" s="233">
        <f t="shared" si="45"/>
        <v>71.738545304940999</v>
      </c>
      <c r="P57" s="233">
        <f t="shared" ref="P57:BH57" si="46">P12-Q12</f>
        <v>74.726128299249467</v>
      </c>
      <c r="Q57" s="233">
        <f t="shared" si="46"/>
        <v>79.161478565853031</v>
      </c>
      <c r="R57" s="233">
        <f t="shared" si="46"/>
        <v>86.440160304353412</v>
      </c>
      <c r="S57" s="233">
        <f t="shared" si="46"/>
        <v>88.659272913202585</v>
      </c>
      <c r="T57" s="233">
        <f t="shared" si="46"/>
        <v>93.788170620622623</v>
      </c>
      <c r="U57" s="233">
        <f t="shared" si="46"/>
        <v>102.22073135578103</v>
      </c>
      <c r="V57" s="233">
        <f t="shared" si="46"/>
        <v>111.08595625691305</v>
      </c>
      <c r="W57" s="233">
        <f t="shared" si="46"/>
        <v>119.1907134748817</v>
      </c>
      <c r="X57" s="233">
        <f t="shared" si="46"/>
        <v>128.13393448345414</v>
      </c>
      <c r="Y57" s="233">
        <f t="shared" si="46"/>
        <v>137.70120939956996</v>
      </c>
      <c r="Z57" s="233">
        <f t="shared" si="46"/>
        <v>147.27113658604412</v>
      </c>
      <c r="AA57" s="233">
        <f t="shared" si="46"/>
        <v>157.53984602696983</v>
      </c>
      <c r="AB57" s="233">
        <f t="shared" si="46"/>
        <v>169.97706426381865</v>
      </c>
      <c r="AC57" s="233">
        <f t="shared" si="46"/>
        <v>182.87127122105176</v>
      </c>
      <c r="AD57" s="233">
        <f t="shared" si="46"/>
        <v>196.55542344636888</v>
      </c>
      <c r="AE57" s="233">
        <f t="shared" si="46"/>
        <v>211.0498139762949</v>
      </c>
      <c r="AF57" s="233">
        <f t="shared" si="46"/>
        <v>226.14607689306285</v>
      </c>
      <c r="AG57" s="233">
        <f t="shared" si="46"/>
        <v>241.86524682193431</v>
      </c>
      <c r="AH57" s="233">
        <f t="shared" si="46"/>
        <v>258.22903394919194</v>
      </c>
      <c r="AI57" s="233">
        <f t="shared" si="46"/>
        <v>275.2598446535485</v>
      </c>
      <c r="AJ57" s="233">
        <f t="shared" si="46"/>
        <v>290.98054838132066</v>
      </c>
      <c r="AK57" s="233">
        <f t="shared" si="46"/>
        <v>286.4475127652322</v>
      </c>
      <c r="AL57" s="233">
        <f t="shared" si="46"/>
        <v>290.14357100241978</v>
      </c>
      <c r="AM57" s="233">
        <f t="shared" si="46"/>
        <v>308.07578547209414</v>
      </c>
      <c r="AN57" s="233">
        <f t="shared" si="46"/>
        <v>272.61575385621563</v>
      </c>
      <c r="AO57" s="233">
        <f t="shared" si="46"/>
        <v>281.15043021206566</v>
      </c>
      <c r="AP57" s="233">
        <f t="shared" si="46"/>
        <v>157.34494457095934</v>
      </c>
      <c r="AQ57" s="233">
        <f t="shared" si="46"/>
        <v>167.33493259016177</v>
      </c>
      <c r="AR57" s="233">
        <f t="shared" si="46"/>
        <v>176.26459195040388</v>
      </c>
      <c r="AS57" s="233">
        <f t="shared" si="46"/>
        <v>185.27029460607582</v>
      </c>
      <c r="AT57" s="233">
        <f t="shared" si="46"/>
        <v>188.63746276724896</v>
      </c>
      <c r="AU57" s="233">
        <f t="shared" si="46"/>
        <v>140.4208605009826</v>
      </c>
      <c r="AV57" s="233">
        <f t="shared" si="46"/>
        <v>149.52297083397798</v>
      </c>
      <c r="AW57" s="233">
        <f t="shared" si="46"/>
        <v>159.06961865302537</v>
      </c>
      <c r="AX57" s="233">
        <f t="shared" si="46"/>
        <v>169.00014700625343</v>
      </c>
      <c r="AY57" s="233">
        <f t="shared" si="46"/>
        <v>179.32778326548441</v>
      </c>
      <c r="AZ57" s="233">
        <f t="shared" si="46"/>
        <v>190.06617624579758</v>
      </c>
      <c r="BA57" s="233">
        <f t="shared" si="46"/>
        <v>194.15472239052724</v>
      </c>
      <c r="BB57" s="233">
        <f t="shared" si="46"/>
        <v>69.889578061826342</v>
      </c>
      <c r="BC57" s="233">
        <f t="shared" si="46"/>
        <v>54.206802521705413</v>
      </c>
      <c r="BD57" s="233">
        <f t="shared" si="46"/>
        <v>39.999702959214119</v>
      </c>
      <c r="BE57" s="233">
        <f t="shared" si="46"/>
        <v>27.396980401565997</v>
      </c>
      <c r="BF57" s="233">
        <f t="shared" si="46"/>
        <v>14.916189551616753</v>
      </c>
      <c r="BG57" s="233">
        <f t="shared" si="46"/>
        <v>8.7731875975509865</v>
      </c>
      <c r="BH57" s="233">
        <f t="shared" si="46"/>
        <v>4.8343018190453222</v>
      </c>
      <c r="BI57" s="233">
        <f>BI12-Assets!BI474*D12</f>
        <v>-0.47187624610342027</v>
      </c>
      <c r="BJ57" s="57"/>
      <c r="BK57" s="57"/>
      <c r="BL57" s="57"/>
      <c r="BM57" s="57"/>
    </row>
    <row r="58" spans="1:65">
      <c r="A58" s="57"/>
      <c r="B58" s="57"/>
      <c r="C58" s="57"/>
      <c r="D58" s="57"/>
      <c r="E58" s="57"/>
      <c r="F58" s="121"/>
      <c r="G58" s="57"/>
      <c r="H58" s="57"/>
      <c r="I58" s="57"/>
      <c r="J58" s="57"/>
      <c r="K58" s="57"/>
      <c r="L58" s="57"/>
      <c r="M58" s="57"/>
      <c r="N58" s="57"/>
      <c r="O58" s="57"/>
      <c r="P58" s="57"/>
      <c r="Q58" s="57"/>
      <c r="R58" s="57"/>
      <c r="S58" s="57"/>
      <c r="T58" s="57"/>
      <c r="U58" s="57"/>
      <c r="V58" s="57"/>
      <c r="W58" s="57"/>
      <c r="X58" s="57"/>
      <c r="Y58" s="57"/>
      <c r="Z58" s="57"/>
      <c r="AA58" s="57"/>
      <c r="AB58" s="57"/>
      <c r="AC58" s="57"/>
      <c r="AD58" s="57"/>
      <c r="AE58" s="57"/>
      <c r="AF58" s="57"/>
      <c r="AG58" s="57"/>
      <c r="AH58" s="57"/>
      <c r="AI58" s="57"/>
      <c r="AJ58" s="57"/>
      <c r="AK58" s="57"/>
      <c r="AL58" s="57"/>
      <c r="AM58" s="57"/>
      <c r="AN58" s="57"/>
      <c r="AO58" s="57"/>
      <c r="AP58" s="57"/>
      <c r="AQ58" s="57"/>
      <c r="AR58" s="57"/>
      <c r="AS58" s="57"/>
      <c r="AT58" s="57"/>
      <c r="AU58" s="57"/>
      <c r="AV58" s="57"/>
      <c r="AW58" s="57"/>
      <c r="AX58" s="57"/>
      <c r="AY58" s="57"/>
      <c r="AZ58" s="57"/>
      <c r="BA58" s="57"/>
      <c r="BB58" s="57"/>
      <c r="BC58" s="57"/>
      <c r="BD58" s="57"/>
      <c r="BE58" s="57"/>
      <c r="BF58" s="57"/>
      <c r="BG58" s="57"/>
      <c r="BH58" s="57"/>
      <c r="BI58" s="57"/>
      <c r="BJ58" s="57"/>
      <c r="BK58" s="57"/>
      <c r="BL58" s="57"/>
      <c r="BM58" s="57"/>
    </row>
    <row r="59" spans="1:65">
      <c r="A59" s="57"/>
      <c r="B59" s="63" t="s">
        <v>36</v>
      </c>
      <c r="C59" s="57"/>
      <c r="D59" s="57"/>
      <c r="E59" s="57"/>
      <c r="F59" s="122"/>
      <c r="G59" s="115"/>
      <c r="H59" s="115"/>
      <c r="I59" s="115"/>
      <c r="J59" s="115"/>
      <c r="K59" s="115"/>
      <c r="L59" s="115"/>
      <c r="M59" s="115"/>
      <c r="N59" s="115"/>
      <c r="O59" s="115"/>
      <c r="P59" s="115"/>
      <c r="Q59" s="115"/>
      <c r="R59" s="115"/>
      <c r="S59" s="115"/>
      <c r="T59" s="115"/>
      <c r="U59" s="115"/>
      <c r="V59" s="115"/>
      <c r="W59" s="115"/>
      <c r="X59" s="115"/>
      <c r="Y59" s="115"/>
      <c r="Z59" s="115"/>
      <c r="AA59" s="115"/>
      <c r="AB59" s="115"/>
      <c r="AC59" s="115"/>
      <c r="AD59" s="115"/>
      <c r="AE59" s="115"/>
      <c r="AF59" s="115"/>
      <c r="AG59" s="115"/>
      <c r="AH59" s="115"/>
      <c r="AI59" s="115"/>
      <c r="AJ59" s="115"/>
      <c r="AK59" s="115"/>
      <c r="AL59" s="115"/>
      <c r="AM59" s="115"/>
      <c r="AN59" s="115"/>
      <c r="AO59" s="115"/>
      <c r="AP59" s="115"/>
      <c r="AQ59" s="115"/>
      <c r="AR59" s="115"/>
      <c r="AS59" s="115"/>
      <c r="AT59" s="115"/>
      <c r="AU59" s="115"/>
      <c r="AV59" s="115"/>
      <c r="AW59" s="115"/>
      <c r="AX59" s="115"/>
      <c r="AY59" s="115"/>
      <c r="AZ59" s="115"/>
      <c r="BA59" s="115"/>
      <c r="BB59" s="115"/>
      <c r="BC59" s="115"/>
      <c r="BD59" s="115"/>
      <c r="BE59" s="115"/>
      <c r="BF59" s="115"/>
      <c r="BG59" s="115"/>
      <c r="BH59" s="115"/>
      <c r="BI59" s="115"/>
      <c r="BJ59" s="57"/>
      <c r="BK59" s="57"/>
      <c r="BL59" s="57"/>
      <c r="BM59" s="57"/>
    </row>
    <row r="60" spans="1:65">
      <c r="A60" s="57"/>
      <c r="B60" s="57" t="s">
        <v>104</v>
      </c>
      <c r="C60" s="244" t="s">
        <v>39</v>
      </c>
      <c r="D60" s="245">
        <f ca="1">1-E61/E60</f>
        <v>0.23960757589071635</v>
      </c>
      <c r="E60" s="246">
        <f ca="1">IRR(OFFSET(F60,0,0,1,55+1))</f>
        <v>0.12302681982357132</v>
      </c>
      <c r="F60" s="248">
        <f t="shared" ref="F60:AK60" si="47">F27-F33-F55-F56-F57</f>
        <v>-4911.91193136536</v>
      </c>
      <c r="G60" s="232">
        <f t="shared" si="47"/>
        <v>301.45780708266227</v>
      </c>
      <c r="H60" s="232">
        <f t="shared" si="47"/>
        <v>340.96419992955248</v>
      </c>
      <c r="I60" s="232">
        <f t="shared" si="47"/>
        <v>427.83317130368312</v>
      </c>
      <c r="J60" s="232">
        <f t="shared" si="47"/>
        <v>450.60757733093101</v>
      </c>
      <c r="K60" s="232">
        <f t="shared" si="47"/>
        <v>509.82192076376316</v>
      </c>
      <c r="L60" s="232">
        <f t="shared" si="47"/>
        <v>798.54872267043459</v>
      </c>
      <c r="M60" s="232">
        <f t="shared" si="47"/>
        <v>787.73059063003916</v>
      </c>
      <c r="N60" s="232">
        <f t="shared" si="47"/>
        <v>780.41180059671183</v>
      </c>
      <c r="O60" s="232">
        <f t="shared" si="47"/>
        <v>777.34952751302592</v>
      </c>
      <c r="P60" s="232">
        <f t="shared" si="47"/>
        <v>777.12453012865035</v>
      </c>
      <c r="Q60" s="232">
        <f t="shared" si="47"/>
        <v>776.49027572303999</v>
      </c>
      <c r="R60" s="232">
        <f t="shared" si="47"/>
        <v>778.8071687636201</v>
      </c>
      <c r="S60" s="232">
        <f t="shared" si="47"/>
        <v>776.82531107833802</v>
      </c>
      <c r="T60" s="232">
        <f t="shared" si="47"/>
        <v>777.34063972564161</v>
      </c>
      <c r="U60" s="232">
        <f t="shared" si="47"/>
        <v>779.44593284050916</v>
      </c>
      <c r="V60" s="232">
        <f t="shared" si="47"/>
        <v>781.30894167440238</v>
      </c>
      <c r="W60" s="232">
        <f t="shared" si="47"/>
        <v>781.98106871628011</v>
      </c>
      <c r="X60" s="232">
        <f t="shared" si="47"/>
        <v>782.64332638093401</v>
      </c>
      <c r="Y60" s="232">
        <f t="shared" si="47"/>
        <v>783.08133464111484</v>
      </c>
      <c r="Z60" s="232">
        <f t="shared" si="47"/>
        <v>782.77673539938303</v>
      </c>
      <c r="AA60" s="232">
        <f t="shared" si="47"/>
        <v>782.35292170663831</v>
      </c>
      <c r="AB60" s="232">
        <f t="shared" si="47"/>
        <v>783.0704262434374</v>
      </c>
      <c r="AC60" s="232">
        <f t="shared" si="47"/>
        <v>783.20279534298857</v>
      </c>
      <c r="AD60" s="232">
        <f t="shared" si="47"/>
        <v>783.13601258754693</v>
      </c>
      <c r="AE60" s="232">
        <f t="shared" si="47"/>
        <v>782.8346414907063</v>
      </c>
      <c r="AF60" s="232">
        <f t="shared" si="47"/>
        <v>781.95996361888513</v>
      </c>
      <c r="AG60" s="232">
        <f t="shared" si="47"/>
        <v>780.37804654875822</v>
      </c>
      <c r="AH60" s="232">
        <f t="shared" si="47"/>
        <v>778.65999101816169</v>
      </c>
      <c r="AI60" s="232">
        <f t="shared" si="47"/>
        <v>780.12784298430506</v>
      </c>
      <c r="AJ60" s="232">
        <f t="shared" si="47"/>
        <v>777.5821231142977</v>
      </c>
      <c r="AK60" s="232">
        <f t="shared" si="47"/>
        <v>768.76366614450922</v>
      </c>
      <c r="AL60" s="232">
        <f t="shared" ref="AL60:BH60" si="48">AL27-AL33-AL55-AL56-AL57</f>
        <v>748.1044268771293</v>
      </c>
      <c r="AM60" s="232">
        <f t="shared" si="48"/>
        <v>743.50298328559757</v>
      </c>
      <c r="AN60" s="232">
        <f t="shared" si="48"/>
        <v>677.98949764645408</v>
      </c>
      <c r="AO60" s="232">
        <f t="shared" si="48"/>
        <v>672.06637111462896</v>
      </c>
      <c r="AP60" s="232">
        <f t="shared" si="48"/>
        <v>514.1274751034224</v>
      </c>
      <c r="AQ60" s="232">
        <f t="shared" si="48"/>
        <v>512.91422355150621</v>
      </c>
      <c r="AR60" s="232">
        <f t="shared" si="48"/>
        <v>508.74470266993421</v>
      </c>
      <c r="AS60" s="232">
        <f t="shared" si="48"/>
        <v>504.22746114635879</v>
      </c>
      <c r="AT60" s="232">
        <f t="shared" si="48"/>
        <v>500.71856997168447</v>
      </c>
      <c r="AU60" s="232">
        <f t="shared" si="48"/>
        <v>434.2489232076382</v>
      </c>
      <c r="AV60" s="232">
        <f t="shared" si="48"/>
        <v>434.75125030914614</v>
      </c>
      <c r="AW60" s="232">
        <f t="shared" si="48"/>
        <v>435.11187592010833</v>
      </c>
      <c r="AX60" s="232">
        <f t="shared" si="48"/>
        <v>435.17214217591152</v>
      </c>
      <c r="AY60" s="232">
        <f t="shared" si="48"/>
        <v>434.8135667945395</v>
      </c>
      <c r="AZ60" s="232">
        <f t="shared" si="48"/>
        <v>433.50350865288465</v>
      </c>
      <c r="BA60" s="232">
        <f t="shared" si="48"/>
        <v>422.26167227995006</v>
      </c>
      <c r="BB60" s="232">
        <f t="shared" si="48"/>
        <v>263.98825717335143</v>
      </c>
      <c r="BC60" s="232">
        <f t="shared" si="48"/>
        <v>241.7777076782437</v>
      </c>
      <c r="BD60" s="232">
        <f t="shared" si="48"/>
        <v>223.44584858832491</v>
      </c>
      <c r="BE60" s="232">
        <f t="shared" si="48"/>
        <v>208.66745720828416</v>
      </c>
      <c r="BF60" s="232">
        <f t="shared" si="48"/>
        <v>194.74041960542206</v>
      </c>
      <c r="BG60" s="232">
        <f t="shared" si="48"/>
        <v>187.82028142713307</v>
      </c>
      <c r="BH60" s="232">
        <f t="shared" si="48"/>
        <v>183.68039493316869</v>
      </c>
      <c r="BI60" s="232">
        <f>BI27-BI33-BI55-BI56-BI57+Assets!BI474*D11</f>
        <v>1545.9586851657991</v>
      </c>
      <c r="BJ60" s="57"/>
      <c r="BK60" s="57"/>
      <c r="BL60" s="57"/>
      <c r="BM60" s="57"/>
    </row>
    <row r="61" spans="1:65">
      <c r="A61" s="57"/>
      <c r="B61" s="57" t="s">
        <v>105</v>
      </c>
      <c r="C61" s="57"/>
      <c r="D61" s="57"/>
      <c r="E61" s="222">
        <f ca="1">IRR(OFFSET(F61,0,0,1,55+1))</f>
        <v>9.3548661756101464E-2</v>
      </c>
      <c r="F61" s="250">
        <f t="shared" ref="F61:AK61" si="49">F60-F42</f>
        <v>-4911.91193136536</v>
      </c>
      <c r="G61" s="233">
        <f t="shared" si="49"/>
        <v>158.36304170983075</v>
      </c>
      <c r="H61" s="233">
        <f t="shared" si="49"/>
        <v>183.30201403863722</v>
      </c>
      <c r="I61" s="233">
        <f t="shared" si="49"/>
        <v>244.35389436990974</v>
      </c>
      <c r="J61" s="233">
        <f t="shared" si="49"/>
        <v>270.77020605128348</v>
      </c>
      <c r="K61" s="233">
        <f t="shared" si="49"/>
        <v>325.47181598417257</v>
      </c>
      <c r="L61" s="233">
        <f t="shared" si="49"/>
        <v>654.57472686244148</v>
      </c>
      <c r="M61" s="233">
        <f t="shared" si="49"/>
        <v>645.30590463580279</v>
      </c>
      <c r="N61" s="233">
        <f t="shared" si="49"/>
        <v>638.67362356532954</v>
      </c>
      <c r="O61" s="233">
        <f t="shared" si="49"/>
        <v>632.96083365584116</v>
      </c>
      <c r="P61" s="233">
        <f t="shared" si="49"/>
        <v>629.24455817417481</v>
      </c>
      <c r="Q61" s="233">
        <f t="shared" si="49"/>
        <v>626.68312181653505</v>
      </c>
      <c r="R61" s="233">
        <f t="shared" si="49"/>
        <v>625.26678525233945</v>
      </c>
      <c r="S61" s="233">
        <f t="shared" si="49"/>
        <v>620.13185994927289</v>
      </c>
      <c r="T61" s="233">
        <f t="shared" si="49"/>
        <v>616.55159059208381</v>
      </c>
      <c r="U61" s="233">
        <f t="shared" si="49"/>
        <v>614.91700549638244</v>
      </c>
      <c r="V61" s="233">
        <f t="shared" si="49"/>
        <v>612.98996607269669</v>
      </c>
      <c r="W61" s="233">
        <f t="shared" si="49"/>
        <v>609.98722776130603</v>
      </c>
      <c r="X61" s="233">
        <f t="shared" si="49"/>
        <v>607.00473287421323</v>
      </c>
      <c r="Y61" s="233">
        <f t="shared" si="49"/>
        <v>603.84800491178703</v>
      </c>
      <c r="Z61" s="233">
        <f t="shared" si="49"/>
        <v>600.08139125119044</v>
      </c>
      <c r="AA61" s="233">
        <f t="shared" si="49"/>
        <v>596.11563806616914</v>
      </c>
      <c r="AB61" s="233">
        <f t="shared" si="49"/>
        <v>592.77419415703935</v>
      </c>
      <c r="AC61" s="233">
        <f t="shared" si="49"/>
        <v>588.91631624399633</v>
      </c>
      <c r="AD61" s="233">
        <f t="shared" si="49"/>
        <v>584.66823645569275</v>
      </c>
      <c r="AE61" s="233">
        <f t="shared" si="49"/>
        <v>579.98881546086056</v>
      </c>
      <c r="AF61" s="233">
        <f t="shared" si="49"/>
        <v>574.73293183925932</v>
      </c>
      <c r="AG61" s="233">
        <f t="shared" si="49"/>
        <v>568.90983891150904</v>
      </c>
      <c r="AH61" s="233">
        <f t="shared" si="49"/>
        <v>562.29248913153788</v>
      </c>
      <c r="AI61" s="233">
        <f t="shared" si="49"/>
        <v>553.73552102912709</v>
      </c>
      <c r="AJ61" s="233">
        <f t="shared" si="49"/>
        <v>543.8213684820646</v>
      </c>
      <c r="AK61" s="233">
        <f t="shared" si="49"/>
        <v>516.5820371987154</v>
      </c>
      <c r="AL61" s="233">
        <f t="shared" ref="AL61:BI61" si="50">AL60-AL42</f>
        <v>501.01175224039321</v>
      </c>
      <c r="AM61" s="233">
        <f t="shared" si="50"/>
        <v>492.41107738541871</v>
      </c>
      <c r="AN61" s="233">
        <f t="shared" si="50"/>
        <v>455.04313390770335</v>
      </c>
      <c r="AO61" s="233">
        <f t="shared" si="50"/>
        <v>440.10481932141442</v>
      </c>
      <c r="AP61" s="233">
        <f t="shared" si="50"/>
        <v>357.43574542688577</v>
      </c>
      <c r="AQ61" s="233">
        <f t="shared" si="50"/>
        <v>352.58008627581501</v>
      </c>
      <c r="AR61" s="233">
        <f t="shared" si="50"/>
        <v>346.86956894778655</v>
      </c>
      <c r="AS61" s="233">
        <f t="shared" si="50"/>
        <v>340.54007381963225</v>
      </c>
      <c r="AT61" s="233">
        <f t="shared" si="50"/>
        <v>328.05311876807968</v>
      </c>
      <c r="AU61" s="233">
        <f t="shared" si="50"/>
        <v>290.39824568761651</v>
      </c>
      <c r="AV61" s="233">
        <f t="shared" si="50"/>
        <v>285.70241339720235</v>
      </c>
      <c r="AW61" s="233">
        <f t="shared" si="50"/>
        <v>280.63098305375354</v>
      </c>
      <c r="AX61" s="233">
        <f t="shared" si="50"/>
        <v>275.14297421951403</v>
      </c>
      <c r="AY61" s="233">
        <f t="shared" si="50"/>
        <v>269.2551405883263</v>
      </c>
      <c r="AZ61" s="233">
        <f t="shared" si="50"/>
        <v>263.12147471747755</v>
      </c>
      <c r="BA61" s="233">
        <f t="shared" si="50"/>
        <v>253.42240304292352</v>
      </c>
      <c r="BB61" s="233">
        <f t="shared" si="50"/>
        <v>178.27426428967217</v>
      </c>
      <c r="BC61" s="233">
        <f t="shared" si="50"/>
        <v>165.45679244833264</v>
      </c>
      <c r="BD61" s="233">
        <f t="shared" si="50"/>
        <v>154.06749454725309</v>
      </c>
      <c r="BE61" s="233">
        <f t="shared" si="50"/>
        <v>144.19656498342113</v>
      </c>
      <c r="BF61" s="233">
        <f t="shared" si="50"/>
        <v>135.28279923455602</v>
      </c>
      <c r="BG61" s="233">
        <f t="shared" si="50"/>
        <v>130.78859754488883</v>
      </c>
      <c r="BH61" s="233">
        <f t="shared" si="50"/>
        <v>127.87891078099338</v>
      </c>
      <c r="BI61" s="233">
        <f t="shared" si="50"/>
        <v>1492.735154228935</v>
      </c>
      <c r="BJ61" s="57"/>
      <c r="BK61" s="57"/>
      <c r="BL61" s="57"/>
      <c r="BM61" s="57"/>
    </row>
    <row r="62" spans="1:65">
      <c r="A62" s="57"/>
      <c r="B62" s="57" t="s">
        <v>170</v>
      </c>
      <c r="C62" s="57"/>
      <c r="D62" s="57"/>
      <c r="E62" s="222">
        <f t="shared" ref="E62:E77" ca="1" si="51">IRR(OFFSET(F62,0,0,1,55+1))</f>
        <v>0.10109999999999252</v>
      </c>
      <c r="F62" s="250">
        <f t="shared" ref="F62:AK62" si="52">F61-F25</f>
        <v>-4911.91193136536</v>
      </c>
      <c r="G62" s="233">
        <f t="shared" si="52"/>
        <v>194.13673305303863</v>
      </c>
      <c r="H62" s="233">
        <f t="shared" si="52"/>
        <v>222.71756051136603</v>
      </c>
      <c r="I62" s="233">
        <f t="shared" si="52"/>
        <v>290.22371360335308</v>
      </c>
      <c r="J62" s="233">
        <f t="shared" si="52"/>
        <v>315.72954887119539</v>
      </c>
      <c r="K62" s="233">
        <f t="shared" si="52"/>
        <v>371.5593421790702</v>
      </c>
      <c r="L62" s="233">
        <f t="shared" si="52"/>
        <v>690.56822581443976</v>
      </c>
      <c r="M62" s="233">
        <f t="shared" si="52"/>
        <v>680.91207613436188</v>
      </c>
      <c r="N62" s="233">
        <f t="shared" si="52"/>
        <v>674.10816782317511</v>
      </c>
      <c r="O62" s="233">
        <f t="shared" si="52"/>
        <v>669.05800712013729</v>
      </c>
      <c r="P62" s="233">
        <f t="shared" si="52"/>
        <v>666.21455116279367</v>
      </c>
      <c r="Q62" s="233">
        <f t="shared" si="52"/>
        <v>664.13491029316128</v>
      </c>
      <c r="R62" s="233">
        <f t="shared" si="52"/>
        <v>663.65188113015961</v>
      </c>
      <c r="S62" s="233">
        <f t="shared" si="52"/>
        <v>659.30522273153917</v>
      </c>
      <c r="T62" s="233">
        <f t="shared" si="52"/>
        <v>656.74885287547329</v>
      </c>
      <c r="U62" s="233">
        <f t="shared" si="52"/>
        <v>656.04923733241412</v>
      </c>
      <c r="V62" s="233">
        <f t="shared" si="52"/>
        <v>655.06970997312305</v>
      </c>
      <c r="W62" s="233">
        <f t="shared" si="52"/>
        <v>652.98568800004955</v>
      </c>
      <c r="X62" s="233">
        <f t="shared" si="52"/>
        <v>650.91438125089348</v>
      </c>
      <c r="Y62" s="233">
        <f t="shared" si="52"/>
        <v>648.65633734411892</v>
      </c>
      <c r="Z62" s="233">
        <f t="shared" si="52"/>
        <v>645.75522728823853</v>
      </c>
      <c r="AA62" s="233">
        <f t="shared" si="52"/>
        <v>642.67495897628646</v>
      </c>
      <c r="AB62" s="233">
        <f t="shared" si="52"/>
        <v>640.34825217863886</v>
      </c>
      <c r="AC62" s="233">
        <f t="shared" si="52"/>
        <v>637.48793601874434</v>
      </c>
      <c r="AD62" s="233">
        <f t="shared" si="52"/>
        <v>634.28518048865635</v>
      </c>
      <c r="AE62" s="233">
        <f t="shared" si="52"/>
        <v>630.700271968322</v>
      </c>
      <c r="AF62" s="233">
        <f t="shared" si="52"/>
        <v>626.53968978416583</v>
      </c>
      <c r="AG62" s="233">
        <f t="shared" si="52"/>
        <v>621.77689082082134</v>
      </c>
      <c r="AH62" s="233">
        <f t="shared" si="52"/>
        <v>616.38436460319383</v>
      </c>
      <c r="AI62" s="233">
        <f t="shared" si="52"/>
        <v>610.33360151792158</v>
      </c>
      <c r="AJ62" s="233">
        <f t="shared" si="52"/>
        <v>602.26155714012293</v>
      </c>
      <c r="AK62" s="233">
        <f t="shared" si="52"/>
        <v>579.62744443516385</v>
      </c>
      <c r="AL62" s="233">
        <f t="shared" ref="AL62:BI62" si="53">AL61-AL25</f>
        <v>562.78492089957717</v>
      </c>
      <c r="AM62" s="233">
        <f t="shared" si="53"/>
        <v>555.18405386046345</v>
      </c>
      <c r="AN62" s="233">
        <f t="shared" si="53"/>
        <v>510.77972484239103</v>
      </c>
      <c r="AO62" s="233">
        <f t="shared" si="53"/>
        <v>498.09520726971806</v>
      </c>
      <c r="AP62" s="233">
        <f t="shared" si="53"/>
        <v>396.60867784601993</v>
      </c>
      <c r="AQ62" s="233">
        <f t="shared" si="53"/>
        <v>392.66362059473784</v>
      </c>
      <c r="AR62" s="233">
        <f t="shared" si="53"/>
        <v>387.33835237832346</v>
      </c>
      <c r="AS62" s="233">
        <f t="shared" si="53"/>
        <v>381.4619206513139</v>
      </c>
      <c r="AT62" s="233">
        <f t="shared" si="53"/>
        <v>371.21948156898088</v>
      </c>
      <c r="AU62" s="233">
        <f t="shared" si="53"/>
        <v>326.36091506762193</v>
      </c>
      <c r="AV62" s="233">
        <f t="shared" si="53"/>
        <v>322.96462262518833</v>
      </c>
      <c r="AW62" s="233">
        <f t="shared" si="53"/>
        <v>319.25120627034221</v>
      </c>
      <c r="AX62" s="233">
        <f t="shared" si="53"/>
        <v>315.1502662086134</v>
      </c>
      <c r="AY62" s="233">
        <f t="shared" si="53"/>
        <v>310.6447471398796</v>
      </c>
      <c r="AZ62" s="233">
        <f t="shared" si="53"/>
        <v>305.7169832013293</v>
      </c>
      <c r="BA62" s="233">
        <f t="shared" si="53"/>
        <v>295.63222035218018</v>
      </c>
      <c r="BB62" s="233">
        <f t="shared" si="53"/>
        <v>199.70276251059198</v>
      </c>
      <c r="BC62" s="233">
        <f t="shared" si="53"/>
        <v>184.5370212558104</v>
      </c>
      <c r="BD62" s="233">
        <f t="shared" si="53"/>
        <v>171.41208305752104</v>
      </c>
      <c r="BE62" s="233">
        <f t="shared" si="53"/>
        <v>160.31428803963689</v>
      </c>
      <c r="BF62" s="233">
        <f t="shared" si="53"/>
        <v>150.14720432727253</v>
      </c>
      <c r="BG62" s="233">
        <f t="shared" si="53"/>
        <v>145.04651851544989</v>
      </c>
      <c r="BH62" s="233">
        <f t="shared" si="53"/>
        <v>141.82928181903722</v>
      </c>
      <c r="BI62" s="233">
        <f t="shared" si="53"/>
        <v>1506.0410369631511</v>
      </c>
      <c r="BJ62" s="57"/>
      <c r="BK62" s="57"/>
      <c r="BL62" s="57"/>
      <c r="BM62" s="57"/>
    </row>
    <row r="63" spans="1:65">
      <c r="A63" s="57"/>
      <c r="B63" s="63" t="s">
        <v>35</v>
      </c>
      <c r="C63" s="57"/>
      <c r="D63" s="57"/>
      <c r="E63" s="125"/>
      <c r="F63" s="122"/>
      <c r="G63" s="115"/>
      <c r="H63" s="115"/>
      <c r="I63" s="115"/>
      <c r="J63" s="115"/>
      <c r="K63" s="115"/>
      <c r="L63" s="115"/>
      <c r="M63" s="115"/>
      <c r="N63" s="115"/>
      <c r="O63" s="115"/>
      <c r="P63" s="115"/>
      <c r="Q63" s="115"/>
      <c r="R63" s="115"/>
      <c r="S63" s="115"/>
      <c r="T63" s="115"/>
      <c r="U63" s="115"/>
      <c r="V63" s="115"/>
      <c r="W63" s="115"/>
      <c r="X63" s="115"/>
      <c r="Y63" s="115"/>
      <c r="Z63" s="115"/>
      <c r="AA63" s="115"/>
      <c r="AB63" s="115"/>
      <c r="AC63" s="115"/>
      <c r="AD63" s="115"/>
      <c r="AE63" s="115"/>
      <c r="AF63" s="115"/>
      <c r="AG63" s="115"/>
      <c r="AH63" s="115"/>
      <c r="AI63" s="115"/>
      <c r="AJ63" s="115"/>
      <c r="AK63" s="115"/>
      <c r="AL63" s="115"/>
      <c r="AM63" s="115"/>
      <c r="AN63" s="115"/>
      <c r="AO63" s="115"/>
      <c r="AP63" s="115"/>
      <c r="AQ63" s="115"/>
      <c r="AR63" s="115"/>
      <c r="AS63" s="115"/>
      <c r="AT63" s="115"/>
      <c r="AU63" s="115"/>
      <c r="AV63" s="115"/>
      <c r="AW63" s="115"/>
      <c r="AX63" s="115"/>
      <c r="AY63" s="115"/>
      <c r="AZ63" s="115"/>
      <c r="BA63" s="115"/>
      <c r="BB63" s="115"/>
      <c r="BC63" s="115"/>
      <c r="BD63" s="115"/>
      <c r="BE63" s="115"/>
      <c r="BF63" s="115"/>
      <c r="BG63" s="115"/>
      <c r="BH63" s="115"/>
      <c r="BI63" s="115"/>
      <c r="BJ63" s="57"/>
      <c r="BK63" s="57"/>
      <c r="BL63" s="57"/>
      <c r="BM63" s="57"/>
    </row>
    <row r="64" spans="1:65">
      <c r="A64" s="57"/>
      <c r="B64" s="57" t="s">
        <v>104</v>
      </c>
      <c r="C64" s="57"/>
      <c r="D64" s="57"/>
      <c r="E64" s="221">
        <f t="shared" ca="1" si="51"/>
        <v>9.563592177901524E-2</v>
      </c>
      <c r="F64" s="248">
        <f t="shared" ref="F64:O64" si="54">F60/F$8</f>
        <v>-4911.91193136536</v>
      </c>
      <c r="G64" s="232">
        <f t="shared" si="54"/>
        <v>294.10517764162176</v>
      </c>
      <c r="H64" s="232">
        <f t="shared" si="54"/>
        <v>324.53463407928854</v>
      </c>
      <c r="I64" s="232">
        <f t="shared" si="54"/>
        <v>397.2856308445281</v>
      </c>
      <c r="J64" s="232">
        <f t="shared" si="54"/>
        <v>408.22822523461241</v>
      </c>
      <c r="K64" s="232">
        <f t="shared" si="54"/>
        <v>450.60829058437162</v>
      </c>
      <c r="L64" s="232">
        <f t="shared" si="54"/>
        <v>688.58606087547992</v>
      </c>
      <c r="M64" s="232">
        <f t="shared" si="54"/>
        <v>662.6903605087806</v>
      </c>
      <c r="N64" s="232">
        <f t="shared" si="54"/>
        <v>640.52030916182184</v>
      </c>
      <c r="O64" s="232">
        <f t="shared" si="54"/>
        <v>622.44581368731065</v>
      </c>
      <c r="P64" s="232">
        <f t="shared" ref="P64:BI64" si="55">P60/P$8</f>
        <v>607.08844087835848</v>
      </c>
      <c r="Q64" s="232">
        <f t="shared" si="55"/>
        <v>591.79801204917874</v>
      </c>
      <c r="R64" s="232">
        <f t="shared" si="55"/>
        <v>579.08665364966464</v>
      </c>
      <c r="S64" s="232">
        <f t="shared" si="55"/>
        <v>563.5249089799521</v>
      </c>
      <c r="T64" s="232">
        <f t="shared" si="55"/>
        <v>550.14511110328226</v>
      </c>
      <c r="U64" s="232">
        <f t="shared" si="55"/>
        <v>538.18057004460525</v>
      </c>
      <c r="V64" s="232">
        <f t="shared" si="55"/>
        <v>526.3091838795076</v>
      </c>
      <c r="W64" s="232">
        <f t="shared" si="55"/>
        <v>513.914093086241</v>
      </c>
      <c r="X64" s="232">
        <f t="shared" si="55"/>
        <v>501.80422004874282</v>
      </c>
      <c r="Y64" s="232">
        <f t="shared" si="55"/>
        <v>489.83907903724935</v>
      </c>
      <c r="Z64" s="232">
        <f t="shared" si="55"/>
        <v>477.70589636013904</v>
      </c>
      <c r="AA64" s="232">
        <f t="shared" si="55"/>
        <v>465.80220017392321</v>
      </c>
      <c r="AB64" s="232">
        <f t="shared" si="55"/>
        <v>454.857943936656</v>
      </c>
      <c r="AC64" s="232">
        <f t="shared" si="55"/>
        <v>443.83886094619658</v>
      </c>
      <c r="AD64" s="232">
        <f t="shared" si="55"/>
        <v>432.97660033476984</v>
      </c>
      <c r="AE64" s="232">
        <f t="shared" si="55"/>
        <v>422.2536387149882</v>
      </c>
      <c r="AF64" s="232">
        <f t="shared" si="55"/>
        <v>411.49448361183249</v>
      </c>
      <c r="AG64" s="232">
        <f t="shared" si="55"/>
        <v>400.64587699817992</v>
      </c>
      <c r="AH64" s="232">
        <f t="shared" si="55"/>
        <v>390.01349049338944</v>
      </c>
      <c r="AI64" s="232">
        <f t="shared" si="55"/>
        <v>381.21824871499621</v>
      </c>
      <c r="AJ64" s="232">
        <f t="shared" si="55"/>
        <v>370.70658932223091</v>
      </c>
      <c r="AK64" s="232">
        <f t="shared" si="55"/>
        <v>357.56337021200113</v>
      </c>
      <c r="AL64" s="232">
        <f t="shared" si="55"/>
        <v>339.46775801563291</v>
      </c>
      <c r="AM64" s="232">
        <f t="shared" si="55"/>
        <v>329.15098382590037</v>
      </c>
      <c r="AN64" s="232">
        <f t="shared" si="55"/>
        <v>292.82728656072447</v>
      </c>
      <c r="AO64" s="232">
        <f t="shared" si="55"/>
        <v>283.18932347717845</v>
      </c>
      <c r="AP64" s="232">
        <f t="shared" si="55"/>
        <v>211.35457799168378</v>
      </c>
      <c r="AQ64" s="232">
        <f t="shared" si="55"/>
        <v>205.71299306722503</v>
      </c>
      <c r="AR64" s="232">
        <f t="shared" si="55"/>
        <v>199.06413233105852</v>
      </c>
      <c r="AS64" s="232">
        <f t="shared" si="55"/>
        <v>192.48449153630733</v>
      </c>
      <c r="AT64" s="232">
        <f t="shared" si="55"/>
        <v>186.48292931162817</v>
      </c>
      <c r="AU64" s="232">
        <f t="shared" si="55"/>
        <v>157.78302176616737</v>
      </c>
      <c r="AV64" s="232">
        <f t="shared" si="55"/>
        <v>154.11272271841662</v>
      </c>
      <c r="AW64" s="232">
        <f t="shared" si="55"/>
        <v>150.4785941722248</v>
      </c>
      <c r="AX64" s="232">
        <f t="shared" si="55"/>
        <v>146.82871861979913</v>
      </c>
      <c r="AY64" s="232">
        <f t="shared" si="55"/>
        <v>143.12949652347359</v>
      </c>
      <c r="AZ64" s="232">
        <f t="shared" si="55"/>
        <v>139.21781357660782</v>
      </c>
      <c r="BA64" s="232">
        <f t="shared" si="55"/>
        <v>132.30004438565521</v>
      </c>
      <c r="BB64" s="232">
        <f t="shared" si="55"/>
        <v>80.693596074748243</v>
      </c>
      <c r="BC64" s="232">
        <f t="shared" si="55"/>
        <v>72.101923616653977</v>
      </c>
      <c r="BD64" s="232">
        <f t="shared" si="55"/>
        <v>65.009828553691463</v>
      </c>
      <c r="BE64" s="232">
        <f t="shared" si="55"/>
        <v>59.229434863506938</v>
      </c>
      <c r="BF64" s="232">
        <f t="shared" si="55"/>
        <v>53.92809771727088</v>
      </c>
      <c r="BG64" s="232">
        <f t="shared" si="55"/>
        <v>50.743173089695198</v>
      </c>
      <c r="BH64" s="232">
        <f t="shared" si="55"/>
        <v>48.414346416464504</v>
      </c>
      <c r="BI64" s="232">
        <f t="shared" si="55"/>
        <v>397.54407665894854</v>
      </c>
      <c r="BJ64" s="57"/>
      <c r="BK64" s="57"/>
      <c r="BL64" s="57"/>
      <c r="BM64" s="57"/>
    </row>
    <row r="65" spans="1:65">
      <c r="A65" s="57"/>
      <c r="B65" s="57" t="s">
        <v>105</v>
      </c>
      <c r="C65" s="57"/>
      <c r="D65" s="57"/>
      <c r="E65" s="222">
        <f t="shared" ca="1" si="51"/>
        <v>6.6876743176684433E-2</v>
      </c>
      <c r="F65" s="250">
        <f t="shared" ref="F65:O66" si="56">F61/F$8</f>
        <v>-4911.91193136536</v>
      </c>
      <c r="G65" s="233">
        <f t="shared" si="56"/>
        <v>154.50052849739586</v>
      </c>
      <c r="H65" s="233">
        <f t="shared" si="56"/>
        <v>174.46949581309909</v>
      </c>
      <c r="I65" s="233">
        <f t="shared" si="56"/>
        <v>226.9068823678447</v>
      </c>
      <c r="J65" s="233">
        <f t="shared" si="56"/>
        <v>245.30444276472281</v>
      </c>
      <c r="K65" s="233">
        <f t="shared" si="56"/>
        <v>287.66966005366669</v>
      </c>
      <c r="L65" s="233">
        <f t="shared" si="56"/>
        <v>564.4377355104366</v>
      </c>
      <c r="M65" s="233">
        <f t="shared" si="56"/>
        <v>542.87342356415718</v>
      </c>
      <c r="N65" s="233">
        <f t="shared" si="56"/>
        <v>524.18918641001585</v>
      </c>
      <c r="O65" s="233">
        <f t="shared" si="56"/>
        <v>506.82969139710019</v>
      </c>
      <c r="P65" s="233">
        <f t="shared" ref="P65:BI65" si="57">P61/P$8</f>
        <v>491.56484314027682</v>
      </c>
      <c r="Q65" s="233">
        <f t="shared" si="57"/>
        <v>477.62327136738196</v>
      </c>
      <c r="R65" s="233">
        <f t="shared" si="57"/>
        <v>464.92079789773823</v>
      </c>
      <c r="S65" s="233">
        <f t="shared" si="57"/>
        <v>449.85628679939026</v>
      </c>
      <c r="T65" s="233">
        <f t="shared" si="57"/>
        <v>436.35032825107891</v>
      </c>
      <c r="U65" s="233">
        <f t="shared" si="57"/>
        <v>424.57901260982163</v>
      </c>
      <c r="V65" s="233">
        <f t="shared" si="57"/>
        <v>412.92532513277638</v>
      </c>
      <c r="W65" s="233">
        <f t="shared" si="57"/>
        <v>400.88059096335968</v>
      </c>
      <c r="X65" s="233">
        <f t="shared" si="57"/>
        <v>389.19074152762153</v>
      </c>
      <c r="Y65" s="233">
        <f t="shared" si="57"/>
        <v>377.72366358346363</v>
      </c>
      <c r="Z65" s="233">
        <f t="shared" si="57"/>
        <v>366.21223643090298</v>
      </c>
      <c r="AA65" s="233">
        <f t="shared" si="57"/>
        <v>354.91907560539966</v>
      </c>
      <c r="AB65" s="233">
        <f t="shared" si="57"/>
        <v>344.32158607552662</v>
      </c>
      <c r="AC65" s="233">
        <f t="shared" si="57"/>
        <v>333.73724985225232</v>
      </c>
      <c r="AD65" s="233">
        <f t="shared" si="57"/>
        <v>323.24865831146002</v>
      </c>
      <c r="AE65" s="233">
        <f t="shared" si="57"/>
        <v>312.84050904542352</v>
      </c>
      <c r="AF65" s="233">
        <f t="shared" si="57"/>
        <v>302.44442427384507</v>
      </c>
      <c r="AG65" s="233">
        <f t="shared" si="57"/>
        <v>292.07815667243221</v>
      </c>
      <c r="AH65" s="233">
        <f t="shared" si="57"/>
        <v>281.63981570139805</v>
      </c>
      <c r="AI65" s="233">
        <f t="shared" si="57"/>
        <v>270.58909315489802</v>
      </c>
      <c r="AJ65" s="233">
        <f t="shared" si="57"/>
        <v>259.26285946892995</v>
      </c>
      <c r="AK65" s="233">
        <f t="shared" si="57"/>
        <v>240.26995856621662</v>
      </c>
      <c r="AL65" s="233">
        <f t="shared" si="57"/>
        <v>227.34437888905049</v>
      </c>
      <c r="AM65" s="233">
        <f t="shared" si="57"/>
        <v>217.99184967886563</v>
      </c>
      <c r="AN65" s="233">
        <f t="shared" si="57"/>
        <v>196.53556084989023</v>
      </c>
      <c r="AO65" s="233">
        <f t="shared" si="57"/>
        <v>185.44743703805938</v>
      </c>
      <c r="AP65" s="233">
        <f t="shared" si="57"/>
        <v>146.93959142845947</v>
      </c>
      <c r="AQ65" s="233">
        <f t="shared" si="57"/>
        <v>141.40825407703855</v>
      </c>
      <c r="AR65" s="233">
        <f t="shared" si="57"/>
        <v>135.72483293145467</v>
      </c>
      <c r="AS65" s="233">
        <f t="shared" si="57"/>
        <v>129.99824088891123</v>
      </c>
      <c r="AT65" s="233">
        <f t="shared" si="57"/>
        <v>122.17702762880647</v>
      </c>
      <c r="AU65" s="233">
        <f t="shared" si="57"/>
        <v>105.51531684115888</v>
      </c>
      <c r="AV65" s="233">
        <f t="shared" si="57"/>
        <v>101.27717122045316</v>
      </c>
      <c r="AW65" s="233">
        <f t="shared" si="57"/>
        <v>97.053098635377182</v>
      </c>
      <c r="AX65" s="233">
        <f t="shared" si="57"/>
        <v>92.834275052379283</v>
      </c>
      <c r="AY65" s="233">
        <f t="shared" si="57"/>
        <v>88.631900317348197</v>
      </c>
      <c r="AZ65" s="233">
        <f t="shared" si="57"/>
        <v>84.500345865830781</v>
      </c>
      <c r="BA65" s="233">
        <f t="shared" si="57"/>
        <v>79.400517195579155</v>
      </c>
      <c r="BB65" s="233">
        <f t="shared" si="57"/>
        <v>54.493300676125266</v>
      </c>
      <c r="BC65" s="233">
        <f t="shared" si="57"/>
        <v>49.341823634304177</v>
      </c>
      <c r="BD65" s="233">
        <f t="shared" si="57"/>
        <v>44.824737042516936</v>
      </c>
      <c r="BE65" s="233">
        <f t="shared" si="57"/>
        <v>40.929626341792215</v>
      </c>
      <c r="BF65" s="233">
        <f t="shared" si="57"/>
        <v>37.462916180262503</v>
      </c>
      <c r="BG65" s="233">
        <f t="shared" si="57"/>
        <v>35.334993606393517</v>
      </c>
      <c r="BH65" s="233">
        <f t="shared" si="57"/>
        <v>33.706231349098537</v>
      </c>
      <c r="BI65" s="233">
        <f t="shared" si="57"/>
        <v>383.85761811005437</v>
      </c>
      <c r="BJ65" s="57"/>
      <c r="BK65" s="57"/>
      <c r="BL65" s="57"/>
      <c r="BM65" s="57"/>
    </row>
    <row r="66" spans="1:65">
      <c r="A66" s="57"/>
      <c r="B66" s="57" t="s">
        <v>170</v>
      </c>
      <c r="C66" s="57"/>
      <c r="D66" s="57"/>
      <c r="E66" s="222">
        <f t="shared" ca="1" si="51"/>
        <v>7.4243902439029466E-2</v>
      </c>
      <c r="F66" s="250">
        <f t="shared" si="56"/>
        <v>-4911.91193136536</v>
      </c>
      <c r="G66" s="233">
        <f t="shared" si="56"/>
        <v>189.40169078345232</v>
      </c>
      <c r="H66" s="233">
        <f t="shared" si="56"/>
        <v>211.98578037964646</v>
      </c>
      <c r="I66" s="233">
        <f t="shared" si="56"/>
        <v>269.50156948701556</v>
      </c>
      <c r="J66" s="233">
        <f t="shared" si="56"/>
        <v>286.03538838219521</v>
      </c>
      <c r="K66" s="233">
        <f t="shared" si="56"/>
        <v>328.40431768634289</v>
      </c>
      <c r="L66" s="233">
        <f t="shared" si="56"/>
        <v>595.47481685169748</v>
      </c>
      <c r="M66" s="233">
        <f t="shared" si="56"/>
        <v>572.82765780031298</v>
      </c>
      <c r="N66" s="233">
        <f t="shared" si="56"/>
        <v>553.27196709796726</v>
      </c>
      <c r="O66" s="233">
        <f t="shared" si="56"/>
        <v>535.73372196965272</v>
      </c>
      <c r="P66" s="233">
        <f t="shared" ref="P66:BI66" si="58">P62/P$8</f>
        <v>520.44574257479724</v>
      </c>
      <c r="Q66" s="233">
        <f t="shared" si="58"/>
        <v>506.16695653783114</v>
      </c>
      <c r="R66" s="233">
        <f t="shared" si="58"/>
        <v>493.4622618357198</v>
      </c>
      <c r="S66" s="233">
        <f t="shared" si="58"/>
        <v>478.27344234453074</v>
      </c>
      <c r="T66" s="233">
        <f t="shared" si="58"/>
        <v>464.79902396412973</v>
      </c>
      <c r="U66" s="233">
        <f t="shared" si="58"/>
        <v>452.97940196851755</v>
      </c>
      <c r="V66" s="233">
        <f t="shared" si="58"/>
        <v>441.27128981945913</v>
      </c>
      <c r="W66" s="233">
        <f t="shared" si="58"/>
        <v>429.13896649408002</v>
      </c>
      <c r="X66" s="233">
        <f t="shared" si="58"/>
        <v>417.34411115790192</v>
      </c>
      <c r="Y66" s="233">
        <f t="shared" si="58"/>
        <v>405.75251744691008</v>
      </c>
      <c r="Z66" s="233">
        <f t="shared" si="58"/>
        <v>394.08565141321196</v>
      </c>
      <c r="AA66" s="233">
        <f t="shared" si="58"/>
        <v>382.63985674753053</v>
      </c>
      <c r="AB66" s="233">
        <f t="shared" si="58"/>
        <v>371.95567554080895</v>
      </c>
      <c r="AC66" s="233">
        <f t="shared" si="58"/>
        <v>361.26265262573833</v>
      </c>
      <c r="AD66" s="233">
        <f t="shared" si="58"/>
        <v>350.68064381728749</v>
      </c>
      <c r="AE66" s="233">
        <f t="shared" si="58"/>
        <v>340.19379146281466</v>
      </c>
      <c r="AF66" s="233">
        <f t="shared" si="58"/>
        <v>329.70693910834194</v>
      </c>
      <c r="AG66" s="233">
        <f t="shared" si="58"/>
        <v>319.22008675386911</v>
      </c>
      <c r="AH66" s="233">
        <f t="shared" si="58"/>
        <v>308.73323439939588</v>
      </c>
      <c r="AI66" s="233">
        <f t="shared" si="58"/>
        <v>298.24638204492254</v>
      </c>
      <c r="AJ66" s="233">
        <f t="shared" si="58"/>
        <v>287.12379193225519</v>
      </c>
      <c r="AK66" s="233">
        <f t="shared" si="58"/>
        <v>269.59331147766272</v>
      </c>
      <c r="AL66" s="233">
        <f t="shared" si="58"/>
        <v>255.37522367069607</v>
      </c>
      <c r="AM66" s="233">
        <f t="shared" si="58"/>
        <v>245.78163321562434</v>
      </c>
      <c r="AN66" s="233">
        <f t="shared" si="58"/>
        <v>220.6084922775988</v>
      </c>
      <c r="AO66" s="233">
        <f t="shared" si="58"/>
        <v>209.88290864783914</v>
      </c>
      <c r="AP66" s="233">
        <f t="shared" si="58"/>
        <v>163.04333806926556</v>
      </c>
      <c r="AQ66" s="233">
        <f t="shared" si="58"/>
        <v>157.48443882458517</v>
      </c>
      <c r="AR66" s="233">
        <f t="shared" si="58"/>
        <v>151.55965778135564</v>
      </c>
      <c r="AS66" s="233">
        <f t="shared" si="58"/>
        <v>145.61980355076025</v>
      </c>
      <c r="AT66" s="233">
        <f t="shared" si="58"/>
        <v>138.25350304951189</v>
      </c>
      <c r="AU66" s="233">
        <f t="shared" si="58"/>
        <v>118.58224307241099</v>
      </c>
      <c r="AV66" s="233">
        <f t="shared" si="58"/>
        <v>114.48605909494404</v>
      </c>
      <c r="AW66" s="233">
        <f t="shared" si="58"/>
        <v>110.40947251958909</v>
      </c>
      <c r="AX66" s="233">
        <f t="shared" si="58"/>
        <v>106.33288594423425</v>
      </c>
      <c r="AY66" s="233">
        <f t="shared" si="58"/>
        <v>102.25629936887954</v>
      </c>
      <c r="AZ66" s="233">
        <f t="shared" si="58"/>
        <v>98.179712793525027</v>
      </c>
      <c r="BA66" s="233">
        <f t="shared" si="58"/>
        <v>92.625398993098173</v>
      </c>
      <c r="BB66" s="233">
        <f t="shared" si="58"/>
        <v>61.043374525781012</v>
      </c>
      <c r="BC66" s="233">
        <f t="shared" si="58"/>
        <v>55.031848629891627</v>
      </c>
      <c r="BD66" s="233">
        <f t="shared" si="58"/>
        <v>49.871009920310563</v>
      </c>
      <c r="BE66" s="233">
        <f t="shared" si="58"/>
        <v>45.504578472220899</v>
      </c>
      <c r="BF66" s="233">
        <f t="shared" si="58"/>
        <v>41.579211564514594</v>
      </c>
      <c r="BG66" s="233">
        <f t="shared" si="58"/>
        <v>39.187038477218941</v>
      </c>
      <c r="BH66" s="233">
        <f t="shared" si="58"/>
        <v>37.383260115940033</v>
      </c>
      <c r="BI66" s="233">
        <f t="shared" si="58"/>
        <v>387.27923274727789</v>
      </c>
      <c r="BJ66" s="57"/>
      <c r="BK66" s="57"/>
      <c r="BL66" s="57"/>
      <c r="BM66" s="57"/>
    </row>
    <row r="67" spans="1:65">
      <c r="A67" s="57"/>
      <c r="B67" s="63" t="s">
        <v>56</v>
      </c>
      <c r="C67" s="57"/>
      <c r="D67" s="57"/>
      <c r="E67" s="125"/>
      <c r="F67" s="122"/>
      <c r="G67" s="115"/>
      <c r="H67" s="115"/>
      <c r="I67" s="115"/>
      <c r="J67" s="115"/>
      <c r="K67" s="115"/>
      <c r="L67" s="115"/>
      <c r="M67" s="115"/>
      <c r="N67" s="115"/>
      <c r="O67" s="115"/>
      <c r="P67" s="115"/>
      <c r="Q67" s="115"/>
      <c r="R67" s="115"/>
      <c r="S67" s="115"/>
      <c r="T67" s="115"/>
      <c r="U67" s="115"/>
      <c r="V67" s="115"/>
      <c r="W67" s="115"/>
      <c r="X67" s="115"/>
      <c r="Y67" s="115"/>
      <c r="Z67" s="115"/>
      <c r="AA67" s="115"/>
      <c r="AB67" s="115"/>
      <c r="AC67" s="115"/>
      <c r="AD67" s="115"/>
      <c r="AE67" s="115"/>
      <c r="AF67" s="115"/>
      <c r="AG67" s="115"/>
      <c r="AH67" s="115"/>
      <c r="AI67" s="115"/>
      <c r="AJ67" s="115"/>
      <c r="AK67" s="115"/>
      <c r="AL67" s="115"/>
      <c r="AM67" s="115"/>
      <c r="AN67" s="115"/>
      <c r="AO67" s="115"/>
      <c r="AP67" s="115"/>
      <c r="AQ67" s="115"/>
      <c r="AR67" s="115"/>
      <c r="AS67" s="115"/>
      <c r="AT67" s="115"/>
      <c r="AU67" s="115"/>
      <c r="AV67" s="115"/>
      <c r="AW67" s="115"/>
      <c r="AX67" s="115"/>
      <c r="AY67" s="115"/>
      <c r="AZ67" s="115"/>
      <c r="BA67" s="115"/>
      <c r="BB67" s="115"/>
      <c r="BC67" s="115"/>
      <c r="BD67" s="115"/>
      <c r="BE67" s="115"/>
      <c r="BF67" s="115"/>
      <c r="BG67" s="115"/>
      <c r="BH67" s="115"/>
      <c r="BI67" s="115"/>
      <c r="BJ67" s="57"/>
      <c r="BK67" s="57"/>
      <c r="BL67" s="57"/>
      <c r="BM67" s="57"/>
    </row>
    <row r="68" spans="1:65" s="15" customFormat="1">
      <c r="A68" s="101"/>
      <c r="B68" s="101" t="s">
        <v>116</v>
      </c>
      <c r="C68" s="101"/>
      <c r="D68" s="57"/>
      <c r="E68" s="125"/>
      <c r="F68" s="251"/>
      <c r="G68" s="252">
        <f t="shared" ref="G68:AL68" si="59">MAX(0,MIN(G35+G40,F69+G35))</f>
        <v>587.95585818443351</v>
      </c>
      <c r="H68" s="252">
        <f t="shared" si="59"/>
        <v>624.16002850043094</v>
      </c>
      <c r="I68" s="252">
        <f t="shared" si="59"/>
        <v>660.60331538861419</v>
      </c>
      <c r="J68" s="252">
        <f t="shared" si="59"/>
        <v>692.65053205608149</v>
      </c>
      <c r="K68" s="252">
        <f t="shared" si="59"/>
        <v>724.88467384706928</v>
      </c>
      <c r="L68" s="252">
        <f t="shared" si="59"/>
        <v>753.69486111417325</v>
      </c>
      <c r="M68" s="252">
        <f t="shared" si="59"/>
        <v>747.23239494282757</v>
      </c>
      <c r="N68" s="252">
        <f t="shared" si="59"/>
        <v>741.27241455826402</v>
      </c>
      <c r="O68" s="252">
        <f t="shared" si="59"/>
        <v>735.52430798167018</v>
      </c>
      <c r="P68" s="252">
        <f t="shared" si="59"/>
        <v>729.79957206633594</v>
      </c>
      <c r="Q68" s="252">
        <f t="shared" si="59"/>
        <v>723.83642702805582</v>
      </c>
      <c r="R68" s="252">
        <f t="shared" si="59"/>
        <v>717.51934103850078</v>
      </c>
      <c r="S68" s="252">
        <f t="shared" si="59"/>
        <v>710.62141624621336</v>
      </c>
      <c r="T68" s="252">
        <f t="shared" si="59"/>
        <v>703.54640626773983</v>
      </c>
      <c r="U68" s="252">
        <f t="shared" si="59"/>
        <v>696.0621102522141</v>
      </c>
      <c r="V68" s="252">
        <f t="shared" si="59"/>
        <v>687.90489589002277</v>
      </c>
      <c r="W68" s="252">
        <f t="shared" si="59"/>
        <v>679.04023658072106</v>
      </c>
      <c r="X68" s="252">
        <f t="shared" si="59"/>
        <v>669.52881764542553</v>
      </c>
      <c r="Y68" s="252">
        <f t="shared" si="59"/>
        <v>659.30372967364588</v>
      </c>
      <c r="Z68" s="252">
        <f t="shared" si="59"/>
        <v>648.31517316356019</v>
      </c>
      <c r="AA68" s="252">
        <f t="shared" si="59"/>
        <v>636.56293646399388</v>
      </c>
      <c r="AB68" s="252">
        <f t="shared" si="59"/>
        <v>623.99125675104165</v>
      </c>
      <c r="AC68" s="252">
        <f t="shared" si="59"/>
        <v>610.42708702278901</v>
      </c>
      <c r="AD68" s="252">
        <f t="shared" si="59"/>
        <v>595.83395957934908</v>
      </c>
      <c r="AE68" s="252">
        <f t="shared" si="59"/>
        <v>580.14883678832882</v>
      </c>
      <c r="AF68" s="252">
        <f t="shared" si="59"/>
        <v>563.30706163302045</v>
      </c>
      <c r="AG68" s="252">
        <f t="shared" si="59"/>
        <v>545.26060469695403</v>
      </c>
      <c r="AH68" s="252">
        <f t="shared" si="59"/>
        <v>525.95975800056374</v>
      </c>
      <c r="AI68" s="252">
        <f t="shared" si="59"/>
        <v>505.35308109141818</v>
      </c>
      <c r="AJ68" s="252">
        <f t="shared" si="59"/>
        <v>483.38734548806502</v>
      </c>
      <c r="AK68" s="252">
        <f t="shared" si="59"/>
        <v>460.16709772723561</v>
      </c>
      <c r="AL68" s="252">
        <f t="shared" si="59"/>
        <v>437.30858620857009</v>
      </c>
      <c r="AM68" s="252">
        <f t="shared" ref="AM68:BI68" si="60">MAX(0,MIN(AM35+AM40,AL69+AM35))</f>
        <v>414.15512924257695</v>
      </c>
      <c r="AN68" s="252">
        <f t="shared" si="60"/>
        <v>389.57068156190388</v>
      </c>
      <c r="AO68" s="252">
        <f t="shared" si="60"/>
        <v>367.81594440417786</v>
      </c>
      <c r="AP68" s="252">
        <f t="shared" si="60"/>
        <v>345.38014007325501</v>
      </c>
      <c r="AQ68" s="252">
        <f t="shared" si="60"/>
        <v>332.82401349649246</v>
      </c>
      <c r="AR68" s="252">
        <f t="shared" si="60"/>
        <v>319.47068587579753</v>
      </c>
      <c r="AS68" s="252">
        <f t="shared" si="60"/>
        <v>305.40477143815531</v>
      </c>
      <c r="AT68" s="252">
        <f t="shared" si="60"/>
        <v>290.62020192859046</v>
      </c>
      <c r="AU68" s="252">
        <f t="shared" si="60"/>
        <v>275.56693239976397</v>
      </c>
      <c r="AV68" s="252">
        <f t="shared" si="60"/>
        <v>264.36134773178554</v>
      </c>
      <c r="AW68" s="252">
        <f t="shared" si="60"/>
        <v>252.42941465923411</v>
      </c>
      <c r="AX68" s="252">
        <f t="shared" si="60"/>
        <v>239.73565909072269</v>
      </c>
      <c r="AY68" s="252">
        <f t="shared" si="60"/>
        <v>226.24944735962367</v>
      </c>
      <c r="AZ68" s="252">
        <f t="shared" si="60"/>
        <v>211.93909025503802</v>
      </c>
      <c r="BA68" s="252">
        <f t="shared" si="60"/>
        <v>196.77180939062336</v>
      </c>
      <c r="BB68" s="252">
        <f t="shared" si="60"/>
        <v>181.27826254385928</v>
      </c>
      <c r="BC68" s="252">
        <f t="shared" si="60"/>
        <v>175.70107421452556</v>
      </c>
      <c r="BD68" s="252">
        <f t="shared" si="60"/>
        <v>171.37537137329346</v>
      </c>
      <c r="BE68" s="252">
        <f t="shared" si="60"/>
        <v>168.18339507714816</v>
      </c>
      <c r="BF68" s="252">
        <f t="shared" si="60"/>
        <v>165.9971160411032</v>
      </c>
      <c r="BG68" s="252">
        <f t="shared" si="60"/>
        <v>164.80680411488419</v>
      </c>
      <c r="BH68" s="252">
        <f t="shared" si="60"/>
        <v>164.10670374459963</v>
      </c>
      <c r="BI68" s="252">
        <f t="shared" si="60"/>
        <v>163.7209264594398</v>
      </c>
      <c r="BJ68" s="101"/>
      <c r="BK68" s="101"/>
      <c r="BL68" s="101"/>
      <c r="BM68" s="101"/>
    </row>
    <row r="69" spans="1:65" s="13" customFormat="1">
      <c r="A69" s="57"/>
      <c r="B69" s="57" t="s">
        <v>117</v>
      </c>
      <c r="C69" s="57"/>
      <c r="D69" s="62"/>
      <c r="E69" s="125"/>
      <c r="F69" s="253"/>
      <c r="G69" s="254">
        <f t="shared" ref="G69:AL69" si="61">MAX(0,F69+G35-G68)</f>
        <v>0</v>
      </c>
      <c r="H69" s="254">
        <f t="shared" si="61"/>
        <v>0</v>
      </c>
      <c r="I69" s="254">
        <f t="shared" si="61"/>
        <v>0</v>
      </c>
      <c r="J69" s="254">
        <f t="shared" si="61"/>
        <v>0</v>
      </c>
      <c r="K69" s="254">
        <f t="shared" si="61"/>
        <v>0</v>
      </c>
      <c r="L69" s="254">
        <f t="shared" si="61"/>
        <v>0</v>
      </c>
      <c r="M69" s="254">
        <f t="shared" si="61"/>
        <v>0</v>
      </c>
      <c r="N69" s="254">
        <f t="shared" si="61"/>
        <v>0</v>
      </c>
      <c r="O69" s="254">
        <f t="shared" si="61"/>
        <v>0</v>
      </c>
      <c r="P69" s="254">
        <f t="shared" si="61"/>
        <v>0</v>
      </c>
      <c r="Q69" s="254">
        <f t="shared" si="61"/>
        <v>0</v>
      </c>
      <c r="R69" s="254">
        <f t="shared" si="61"/>
        <v>0</v>
      </c>
      <c r="S69" s="254">
        <f t="shared" si="61"/>
        <v>0</v>
      </c>
      <c r="T69" s="254">
        <f t="shared" si="61"/>
        <v>0</v>
      </c>
      <c r="U69" s="254">
        <f t="shared" si="61"/>
        <v>0</v>
      </c>
      <c r="V69" s="254">
        <f t="shared" si="61"/>
        <v>0</v>
      </c>
      <c r="W69" s="254">
        <f t="shared" si="61"/>
        <v>0</v>
      </c>
      <c r="X69" s="254">
        <f t="shared" si="61"/>
        <v>0</v>
      </c>
      <c r="Y69" s="254">
        <f t="shared" si="61"/>
        <v>0</v>
      </c>
      <c r="Z69" s="254">
        <f t="shared" si="61"/>
        <v>0</v>
      </c>
      <c r="AA69" s="254">
        <f t="shared" si="61"/>
        <v>0</v>
      </c>
      <c r="AB69" s="254">
        <f t="shared" si="61"/>
        <v>0</v>
      </c>
      <c r="AC69" s="254">
        <f t="shared" si="61"/>
        <v>0</v>
      </c>
      <c r="AD69" s="254">
        <f t="shared" si="61"/>
        <v>0</v>
      </c>
      <c r="AE69" s="254">
        <f t="shared" si="61"/>
        <v>0</v>
      </c>
      <c r="AF69" s="254">
        <f t="shared" si="61"/>
        <v>0</v>
      </c>
      <c r="AG69" s="254">
        <f t="shared" si="61"/>
        <v>0</v>
      </c>
      <c r="AH69" s="254">
        <f t="shared" si="61"/>
        <v>0</v>
      </c>
      <c r="AI69" s="254">
        <f t="shared" si="61"/>
        <v>0</v>
      </c>
      <c r="AJ69" s="254">
        <f t="shared" si="61"/>
        <v>0</v>
      </c>
      <c r="AK69" s="254">
        <f t="shared" si="61"/>
        <v>0</v>
      </c>
      <c r="AL69" s="254">
        <f t="shared" si="61"/>
        <v>0</v>
      </c>
      <c r="AM69" s="254">
        <f t="shared" ref="AM69:BI69" si="62">MAX(0,AL69+AM35-AM68)</f>
        <v>0</v>
      </c>
      <c r="AN69" s="254">
        <f t="shared" si="62"/>
        <v>0</v>
      </c>
      <c r="AO69" s="254">
        <f t="shared" si="62"/>
        <v>0</v>
      </c>
      <c r="AP69" s="254">
        <f t="shared" si="62"/>
        <v>0</v>
      </c>
      <c r="AQ69" s="254">
        <f t="shared" si="62"/>
        <v>0</v>
      </c>
      <c r="AR69" s="254">
        <f t="shared" si="62"/>
        <v>0</v>
      </c>
      <c r="AS69" s="254">
        <f t="shared" si="62"/>
        <v>0</v>
      </c>
      <c r="AT69" s="254">
        <f t="shared" si="62"/>
        <v>0</v>
      </c>
      <c r="AU69" s="254">
        <f t="shared" si="62"/>
        <v>0</v>
      </c>
      <c r="AV69" s="254">
        <f t="shared" si="62"/>
        <v>0</v>
      </c>
      <c r="AW69" s="254">
        <f t="shared" si="62"/>
        <v>0</v>
      </c>
      <c r="AX69" s="254">
        <f t="shared" si="62"/>
        <v>0</v>
      </c>
      <c r="AY69" s="254">
        <f t="shared" si="62"/>
        <v>0</v>
      </c>
      <c r="AZ69" s="254">
        <f t="shared" si="62"/>
        <v>0</v>
      </c>
      <c r="BA69" s="254">
        <f t="shared" si="62"/>
        <v>0</v>
      </c>
      <c r="BB69" s="254">
        <f t="shared" si="62"/>
        <v>0</v>
      </c>
      <c r="BC69" s="254">
        <f t="shared" si="62"/>
        <v>0</v>
      </c>
      <c r="BD69" s="254">
        <f t="shared" si="62"/>
        <v>0</v>
      </c>
      <c r="BE69" s="254">
        <f t="shared" si="62"/>
        <v>0</v>
      </c>
      <c r="BF69" s="254">
        <f t="shared" si="62"/>
        <v>0</v>
      </c>
      <c r="BG69" s="254">
        <f t="shared" si="62"/>
        <v>0</v>
      </c>
      <c r="BH69" s="254">
        <f t="shared" si="62"/>
        <v>0</v>
      </c>
      <c r="BI69" s="254">
        <f t="shared" si="62"/>
        <v>0</v>
      </c>
      <c r="BJ69" s="57"/>
      <c r="BK69" s="57"/>
      <c r="BL69" s="57"/>
      <c r="BM69" s="57"/>
    </row>
    <row r="70" spans="1:65">
      <c r="A70" s="57"/>
      <c r="B70" s="57" t="s">
        <v>56</v>
      </c>
      <c r="C70" s="242" t="s">
        <v>53</v>
      </c>
      <c r="D70" s="247">
        <f ca="1">1-E70/$D$18</f>
        <v>0.29999999999993321</v>
      </c>
      <c r="E70" s="246">
        <f t="shared" ca="1" si="51"/>
        <v>5.5860000000005336E-2</v>
      </c>
      <c r="F70" s="250">
        <f>F57</f>
        <v>-7367.8678970480387</v>
      </c>
      <c r="G70" s="233">
        <f t="shared" ref="G70:AL70" si="63">G35-G68*$D$42+G57</f>
        <v>-42.117244082894047</v>
      </c>
      <c r="H70" s="233">
        <f t="shared" si="63"/>
        <v>-19.770773134701471</v>
      </c>
      <c r="I70" s="233">
        <f t="shared" si="63"/>
        <v>60.828126944119731</v>
      </c>
      <c r="J70" s="233">
        <f t="shared" si="63"/>
        <v>80.918758517104152</v>
      </c>
      <c r="K70" s="233">
        <f t="shared" si="63"/>
        <v>146.38935606507971</v>
      </c>
      <c r="L70" s="233">
        <f t="shared" si="63"/>
        <v>608.56968813513015</v>
      </c>
      <c r="M70" s="233">
        <f t="shared" si="63"/>
        <v>597.74914744448427</v>
      </c>
      <c r="N70" s="233">
        <f t="shared" si="63"/>
        <v>590.9221009250432</v>
      </c>
      <c r="O70" s="233">
        <f t="shared" si="63"/>
        <v>586.60556089211013</v>
      </c>
      <c r="P70" s="233">
        <f t="shared" si="63"/>
        <v>585.58582874568469</v>
      </c>
      <c r="Q70" s="233">
        <f t="shared" si="63"/>
        <v>585.84697748549206</v>
      </c>
      <c r="R70" s="233">
        <f t="shared" si="63"/>
        <v>588.70369903130393</v>
      </c>
      <c r="S70" s="233">
        <f t="shared" si="63"/>
        <v>586.09426428555196</v>
      </c>
      <c r="T70" s="233">
        <f t="shared" si="63"/>
        <v>586.27065500804053</v>
      </c>
      <c r="U70" s="233">
        <f t="shared" si="63"/>
        <v>589.46420853233087</v>
      </c>
      <c r="V70" s="233">
        <f t="shared" si="63"/>
        <v>592.61938337992899</v>
      </c>
      <c r="W70" s="233">
        <f t="shared" si="63"/>
        <v>594.51887908138644</v>
      </c>
      <c r="X70" s="233">
        <f t="shared" si="63"/>
        <v>596.80410683525201</v>
      </c>
      <c r="Y70" s="233">
        <f t="shared" si="63"/>
        <v>599.21382017112205</v>
      </c>
      <c r="Z70" s="233">
        <f t="shared" si="63"/>
        <v>601.09175780053624</v>
      </c>
      <c r="AA70" s="233">
        <f t="shared" si="63"/>
        <v>603.13390155176558</v>
      </c>
      <c r="AB70" s="233">
        <f t="shared" si="63"/>
        <v>606.77094398954785</v>
      </c>
      <c r="AC70" s="233">
        <f t="shared" si="63"/>
        <v>610.17023213700406</v>
      </c>
      <c r="AD70" s="233">
        <f t="shared" si="63"/>
        <v>613.63919515191321</v>
      </c>
      <c r="AE70" s="233">
        <f t="shared" si="63"/>
        <v>617.15399972812509</v>
      </c>
      <c r="AF70" s="233">
        <f t="shared" si="63"/>
        <v>620.46102003617716</v>
      </c>
      <c r="AG70" s="233">
        <f t="shared" si="63"/>
        <v>623.54767010980208</v>
      </c>
      <c r="AH70" s="233">
        <f t="shared" si="63"/>
        <v>626.40086454958657</v>
      </c>
      <c r="AI70" s="233">
        <f t="shared" si="63"/>
        <v>629.00700141754123</v>
      </c>
      <c r="AJ70" s="233">
        <f t="shared" si="63"/>
        <v>629.35169022296623</v>
      </c>
      <c r="AK70" s="233">
        <f t="shared" si="63"/>
        <v>608.56448117429716</v>
      </c>
      <c r="AL70" s="233">
        <f t="shared" si="63"/>
        <v>596.25958134841881</v>
      </c>
      <c r="AM70" s="233">
        <f t="shared" ref="AM70:BH70" si="64">AM35-AM68*$D$42+AM57</f>
        <v>597.98437594189795</v>
      </c>
      <c r="AN70" s="233">
        <f t="shared" si="64"/>
        <v>545.31523094954832</v>
      </c>
      <c r="AO70" s="233">
        <f t="shared" si="64"/>
        <v>538.62159129499014</v>
      </c>
      <c r="AP70" s="233">
        <f t="shared" si="64"/>
        <v>399.11104262223785</v>
      </c>
      <c r="AQ70" s="233">
        <f t="shared" si="64"/>
        <v>400.31174203770649</v>
      </c>
      <c r="AR70" s="233">
        <f t="shared" si="64"/>
        <v>399.89407206346215</v>
      </c>
      <c r="AS70" s="233">
        <f t="shared" si="64"/>
        <v>399.05363461278455</v>
      </c>
      <c r="AT70" s="233">
        <f t="shared" si="64"/>
        <v>392.07160411726227</v>
      </c>
      <c r="AU70" s="233">
        <f t="shared" si="64"/>
        <v>333.31771318081735</v>
      </c>
      <c r="AV70" s="233">
        <f t="shared" si="64"/>
        <v>334.57591424622785</v>
      </c>
      <c r="AW70" s="233">
        <f t="shared" si="64"/>
        <v>335.77020891448927</v>
      </c>
      <c r="AX70" s="233">
        <f t="shared" si="64"/>
        <v>336.81510836975929</v>
      </c>
      <c r="AY70" s="233">
        <f t="shared" si="64"/>
        <v>337.702396417221</v>
      </c>
      <c r="AZ70" s="233">
        <f t="shared" si="64"/>
        <v>338.42353942432419</v>
      </c>
      <c r="BA70" s="233">
        <f t="shared" si="64"/>
        <v>331.89498896396361</v>
      </c>
      <c r="BB70" s="233">
        <f t="shared" si="64"/>
        <v>196.78436184252786</v>
      </c>
      <c r="BC70" s="233">
        <f t="shared" si="64"/>
        <v>177.1975544718733</v>
      </c>
      <c r="BD70" s="233">
        <f t="shared" si="64"/>
        <v>159.96246292051956</v>
      </c>
      <c r="BE70" s="233">
        <f t="shared" si="64"/>
        <v>145.12535695556971</v>
      </c>
      <c r="BF70" s="233">
        <f t="shared" si="64"/>
        <v>131.114170780389</v>
      </c>
      <c r="BG70" s="233">
        <f t="shared" si="64"/>
        <v>124.13795047796992</v>
      </c>
      <c r="BH70" s="233">
        <f t="shared" si="64"/>
        <v>119.70899444026506</v>
      </c>
      <c r="BI70" s="233">
        <f>BI35-BI68*$D$42+BI57+Assets!BI474*D12</f>
        <v>2166.245330970728</v>
      </c>
      <c r="BJ70" s="57"/>
      <c r="BK70" s="57"/>
      <c r="BL70" s="57"/>
      <c r="BM70" s="57"/>
    </row>
    <row r="71" spans="1:65">
      <c r="A71" s="57"/>
      <c r="B71" s="63" t="s">
        <v>38</v>
      </c>
      <c r="C71" s="57"/>
      <c r="D71" s="57"/>
      <c r="E71" s="125"/>
      <c r="F71" s="122"/>
      <c r="G71" s="115"/>
      <c r="H71" s="115"/>
      <c r="I71" s="115"/>
      <c r="J71" s="115"/>
      <c r="K71" s="115"/>
      <c r="L71" s="115"/>
      <c r="M71" s="115"/>
      <c r="N71" s="115"/>
      <c r="O71" s="115"/>
      <c r="P71" s="115"/>
      <c r="Q71" s="115"/>
      <c r="R71" s="115"/>
      <c r="S71" s="115"/>
      <c r="T71" s="115"/>
      <c r="U71" s="115"/>
      <c r="V71" s="115"/>
      <c r="W71" s="115"/>
      <c r="X71" s="115"/>
      <c r="Y71" s="115"/>
      <c r="Z71" s="115"/>
      <c r="AA71" s="115"/>
      <c r="AB71" s="115"/>
      <c r="AC71" s="115"/>
      <c r="AD71" s="115"/>
      <c r="AE71" s="115"/>
      <c r="AF71" s="115"/>
      <c r="AG71" s="115"/>
      <c r="AH71" s="115"/>
      <c r="AI71" s="115"/>
      <c r="AJ71" s="115"/>
      <c r="AK71" s="115"/>
      <c r="AL71" s="115"/>
      <c r="AM71" s="115"/>
      <c r="AN71" s="115"/>
      <c r="AO71" s="115"/>
      <c r="AP71" s="115"/>
      <c r="AQ71" s="115"/>
      <c r="AR71" s="115"/>
      <c r="AS71" s="115"/>
      <c r="AT71" s="115"/>
      <c r="AU71" s="115"/>
      <c r="AV71" s="115"/>
      <c r="AW71" s="115"/>
      <c r="AX71" s="115"/>
      <c r="AY71" s="115"/>
      <c r="AZ71" s="115"/>
      <c r="BA71" s="115"/>
      <c r="BB71" s="115"/>
      <c r="BC71" s="115"/>
      <c r="BD71" s="115"/>
      <c r="BE71" s="115"/>
      <c r="BF71" s="115"/>
      <c r="BG71" s="115"/>
      <c r="BH71" s="115"/>
      <c r="BI71" s="115"/>
      <c r="BJ71" s="57"/>
      <c r="BK71" s="57"/>
      <c r="BL71" s="57"/>
      <c r="BM71" s="57"/>
    </row>
    <row r="72" spans="1:65">
      <c r="A72" s="57"/>
      <c r="B72" s="57" t="s">
        <v>262</v>
      </c>
      <c r="C72" s="57"/>
      <c r="D72" s="57"/>
      <c r="E72" s="221">
        <f t="shared" ca="1" si="51"/>
        <v>9.7332809732850412E-2</v>
      </c>
      <c r="F72" s="255">
        <f t="shared" ref="F72:AK72" si="65">F27-F55-F22</f>
        <v>-12279.779828413399</v>
      </c>
      <c r="G72" s="256">
        <f t="shared" si="65"/>
        <v>435.72732045509849</v>
      </c>
      <c r="H72" s="256">
        <f t="shared" si="65"/>
        <v>508.44143534498005</v>
      </c>
      <c r="I72" s="256">
        <f t="shared" si="65"/>
        <v>686.84229286438722</v>
      </c>
      <c r="J72" s="256">
        <f t="shared" si="65"/>
        <v>739.32149546485948</v>
      </c>
      <c r="K72" s="256">
        <f t="shared" si="65"/>
        <v>873.67667898296372</v>
      </c>
      <c r="L72" s="256">
        <f t="shared" si="65"/>
        <v>1633.2268691398167</v>
      </c>
      <c r="M72" s="256">
        <f t="shared" si="65"/>
        <v>1609.6494565573716</v>
      </c>
      <c r="N72" s="256">
        <f t="shared" si="65"/>
        <v>1593.7156258892342</v>
      </c>
      <c r="O72" s="256">
        <f t="shared" si="65"/>
        <v>1584.6123807996371</v>
      </c>
      <c r="P72" s="256">
        <f t="shared" si="65"/>
        <v>1581.6502304942358</v>
      </c>
      <c r="Q72" s="256">
        <f t="shared" si="65"/>
        <v>1579.4881813169488</v>
      </c>
      <c r="R72" s="256">
        <f t="shared" si="65"/>
        <v>1582.7666701064743</v>
      </c>
      <c r="S72" s="256">
        <f t="shared" si="65"/>
        <v>1576.106000237754</v>
      </c>
      <c r="T72" s="256">
        <f t="shared" si="65"/>
        <v>1574.6752166140041</v>
      </c>
      <c r="U72" s="256">
        <f t="shared" si="65"/>
        <v>1577.7287744485043</v>
      </c>
      <c r="V72" s="256">
        <f t="shared" si="65"/>
        <v>1580.2997938213382</v>
      </c>
      <c r="W72" s="256">
        <f t="shared" si="65"/>
        <v>1580.2120187718829</v>
      </c>
      <c r="X72" s="256">
        <f t="shared" si="65"/>
        <v>1580.3060785098137</v>
      </c>
      <c r="Y72" s="256">
        <f t="shared" si="65"/>
        <v>1580.0862737143307</v>
      </c>
      <c r="Z72" s="256">
        <f t="shared" si="65"/>
        <v>1578.3630451489873</v>
      </c>
      <c r="AA72" s="256">
        <f t="shared" si="65"/>
        <v>1576.455704197602</v>
      </c>
      <c r="AB72" s="256">
        <f t="shared" si="65"/>
        <v>1577.0387472582977</v>
      </c>
      <c r="AC72" s="256">
        <f t="shared" si="65"/>
        <v>1576.5011535868293</v>
      </c>
      <c r="AD72" s="256">
        <f t="shared" si="65"/>
        <v>1575.5253956132649</v>
      </c>
      <c r="AE72" s="256">
        <f t="shared" si="65"/>
        <v>1574.03329225533</v>
      </c>
      <c r="AF72" s="256">
        <f t="shared" si="65"/>
        <v>1571.4131021449684</v>
      </c>
      <c r="AG72" s="256">
        <f t="shared" si="65"/>
        <v>1567.5038980676466</v>
      </c>
      <c r="AH72" s="256">
        <f t="shared" si="65"/>
        <v>1562.8487829679173</v>
      </c>
      <c r="AI72" s="256">
        <f t="shared" si="65"/>
        <v>1560.7407687292718</v>
      </c>
      <c r="AJ72" s="256">
        <f t="shared" si="65"/>
        <v>1551.9500169836833</v>
      </c>
      <c r="AK72" s="256">
        <f t="shared" si="65"/>
        <v>1515.378276636977</v>
      </c>
      <c r="AL72" s="256">
        <f t="shared" ref="AL72:BH72" si="66">AL27-AL55-AL22</f>
        <v>1475.5565840881191</v>
      </c>
      <c r="AM72" s="256">
        <f t="shared" si="66"/>
        <v>1465.7338980002687</v>
      </c>
      <c r="AN72" s="256">
        <f t="shared" si="66"/>
        <v>1340.1759330645737</v>
      </c>
      <c r="AO72" s="256">
        <f t="shared" si="66"/>
        <v>1321.0327457308724</v>
      </c>
      <c r="AP72" s="256">
        <f t="shared" si="66"/>
        <v>1016.8525597476367</v>
      </c>
      <c r="AQ72" s="256">
        <f t="shared" si="66"/>
        <v>1013.0731696381604</v>
      </c>
      <c r="AR72" s="256">
        <f t="shared" si="66"/>
        <v>1004.4799804961357</v>
      </c>
      <c r="AS72" s="256">
        <f t="shared" si="66"/>
        <v>994.90252719058992</v>
      </c>
      <c r="AT72" s="256">
        <f t="shared" si="66"/>
        <v>979.97623466752395</v>
      </c>
      <c r="AU72" s="256">
        <f t="shared" si="66"/>
        <v>850.23671610838483</v>
      </c>
      <c r="AV72" s="256">
        <f t="shared" si="66"/>
        <v>848.63556887490961</v>
      </c>
      <c r="AW72" s="256">
        <f t="shared" si="66"/>
        <v>846.61090923236782</v>
      </c>
      <c r="AX72" s="256">
        <f t="shared" si="66"/>
        <v>843.90794827288767</v>
      </c>
      <c r="AY72" s="256">
        <f t="shared" si="66"/>
        <v>840.39079741964758</v>
      </c>
      <c r="AZ72" s="256">
        <f t="shared" si="66"/>
        <v>835.50877515372031</v>
      </c>
      <c r="BA72" s="256">
        <f t="shared" si="66"/>
        <v>813.18820406110069</v>
      </c>
      <c r="BB72" s="256">
        <f t="shared" si="66"/>
        <v>515.15609777903705</v>
      </c>
      <c r="BC72" s="256">
        <f t="shared" si="66"/>
        <v>471.6855844144747</v>
      </c>
      <c r="BD72" s="256">
        <f t="shared" si="66"/>
        <v>434.82092292083246</v>
      </c>
      <c r="BE72" s="256">
        <f t="shared" si="66"/>
        <v>404.24783268699832</v>
      </c>
      <c r="BF72" s="256">
        <f t="shared" si="66"/>
        <v>375.65372519814201</v>
      </c>
      <c r="BG72" s="256">
        <f t="shared" si="66"/>
        <v>361.40027313956824</v>
      </c>
      <c r="BH72" s="256">
        <f t="shared" si="66"/>
        <v>352.62140049681364</v>
      </c>
      <c r="BI72" s="256">
        <f>BI27-BI55-BI22+Assets!BI474</f>
        <v>3761.320294074359</v>
      </c>
      <c r="BJ72" s="57"/>
      <c r="BK72" s="57"/>
      <c r="BL72" s="57"/>
      <c r="BM72" s="57"/>
    </row>
    <row r="73" spans="1:65">
      <c r="A73" s="57"/>
      <c r="B73" s="57" t="s">
        <v>263</v>
      </c>
      <c r="C73" s="57"/>
      <c r="D73" s="57"/>
      <c r="E73" s="222">
        <f t="shared" ca="1" si="51"/>
        <v>8.5258961896860885E-2</v>
      </c>
      <c r="F73" s="257">
        <f t="shared" ref="F73:AK73" si="67">F72-F42</f>
        <v>-12279.779828413399</v>
      </c>
      <c r="G73" s="258">
        <f t="shared" si="67"/>
        <v>292.632555082267</v>
      </c>
      <c r="H73" s="258">
        <f t="shared" si="67"/>
        <v>350.77924945406482</v>
      </c>
      <c r="I73" s="258">
        <f t="shared" si="67"/>
        <v>503.36301593061387</v>
      </c>
      <c r="J73" s="258">
        <f t="shared" si="67"/>
        <v>559.48412418521195</v>
      </c>
      <c r="K73" s="258">
        <f t="shared" si="67"/>
        <v>689.32657420337318</v>
      </c>
      <c r="L73" s="258">
        <f t="shared" si="67"/>
        <v>1489.2528733318236</v>
      </c>
      <c r="M73" s="258">
        <f t="shared" si="67"/>
        <v>1467.2247705631353</v>
      </c>
      <c r="N73" s="258">
        <f t="shared" si="67"/>
        <v>1451.9774488578519</v>
      </c>
      <c r="O73" s="258">
        <f t="shared" si="67"/>
        <v>1440.2236869424523</v>
      </c>
      <c r="P73" s="258">
        <f t="shared" si="67"/>
        <v>1433.7702585397601</v>
      </c>
      <c r="Q73" s="258">
        <f t="shared" si="67"/>
        <v>1429.6810274104439</v>
      </c>
      <c r="R73" s="258">
        <f t="shared" si="67"/>
        <v>1429.2262865951936</v>
      </c>
      <c r="S73" s="258">
        <f t="shared" si="67"/>
        <v>1419.4125491086888</v>
      </c>
      <c r="T73" s="258">
        <f t="shared" si="67"/>
        <v>1413.8861674804464</v>
      </c>
      <c r="U73" s="258">
        <f t="shared" si="67"/>
        <v>1413.1998471043776</v>
      </c>
      <c r="V73" s="258">
        <f t="shared" si="67"/>
        <v>1411.9808182196325</v>
      </c>
      <c r="W73" s="258">
        <f t="shared" si="67"/>
        <v>1408.2181778169088</v>
      </c>
      <c r="X73" s="258">
        <f t="shared" si="67"/>
        <v>1404.6674850030929</v>
      </c>
      <c r="Y73" s="258">
        <f t="shared" si="67"/>
        <v>1400.8529439850029</v>
      </c>
      <c r="Z73" s="258">
        <f t="shared" si="67"/>
        <v>1395.6677010007948</v>
      </c>
      <c r="AA73" s="258">
        <f t="shared" si="67"/>
        <v>1390.2184205571327</v>
      </c>
      <c r="AB73" s="258">
        <f t="shared" si="67"/>
        <v>1386.7425151718996</v>
      </c>
      <c r="AC73" s="258">
        <f t="shared" si="67"/>
        <v>1382.2146744878371</v>
      </c>
      <c r="AD73" s="258">
        <f t="shared" si="67"/>
        <v>1377.0576194814107</v>
      </c>
      <c r="AE73" s="258">
        <f t="shared" si="67"/>
        <v>1371.1874662254843</v>
      </c>
      <c r="AF73" s="258">
        <f t="shared" si="67"/>
        <v>1364.1860703653426</v>
      </c>
      <c r="AG73" s="258">
        <f t="shared" si="67"/>
        <v>1356.0356904303974</v>
      </c>
      <c r="AH73" s="258">
        <f t="shared" si="67"/>
        <v>1346.4812810812934</v>
      </c>
      <c r="AI73" s="258">
        <f t="shared" si="67"/>
        <v>1334.3484467740939</v>
      </c>
      <c r="AJ73" s="258">
        <f t="shared" si="67"/>
        <v>1318.1892623514502</v>
      </c>
      <c r="AK73" s="258">
        <f t="shared" si="67"/>
        <v>1263.1966476911832</v>
      </c>
      <c r="AL73" s="258">
        <f t="shared" ref="AL73:BI73" si="68">AL72-AL42</f>
        <v>1228.463909451383</v>
      </c>
      <c r="AM73" s="258">
        <f t="shared" si="68"/>
        <v>1214.6419921000897</v>
      </c>
      <c r="AN73" s="258">
        <f t="shared" si="68"/>
        <v>1117.2295693258229</v>
      </c>
      <c r="AO73" s="258">
        <f t="shared" si="68"/>
        <v>1089.0711939376579</v>
      </c>
      <c r="AP73" s="258">
        <f t="shared" si="68"/>
        <v>860.16083007110012</v>
      </c>
      <c r="AQ73" s="258">
        <f t="shared" si="68"/>
        <v>852.73903236246917</v>
      </c>
      <c r="AR73" s="258">
        <f t="shared" si="68"/>
        <v>842.60484677398802</v>
      </c>
      <c r="AS73" s="258">
        <f t="shared" si="68"/>
        <v>831.21513986386344</v>
      </c>
      <c r="AT73" s="258">
        <f t="shared" si="68"/>
        <v>807.31078346391917</v>
      </c>
      <c r="AU73" s="258">
        <f t="shared" si="68"/>
        <v>706.38603858836314</v>
      </c>
      <c r="AV73" s="258">
        <f t="shared" si="68"/>
        <v>699.58673196296581</v>
      </c>
      <c r="AW73" s="258">
        <f t="shared" si="68"/>
        <v>692.13001636601302</v>
      </c>
      <c r="AX73" s="258">
        <f t="shared" si="68"/>
        <v>683.87878031649018</v>
      </c>
      <c r="AY73" s="258">
        <f t="shared" si="68"/>
        <v>674.83237121343439</v>
      </c>
      <c r="AZ73" s="258">
        <f t="shared" si="68"/>
        <v>665.12674121831321</v>
      </c>
      <c r="BA73" s="258">
        <f t="shared" si="68"/>
        <v>644.34893482407415</v>
      </c>
      <c r="BB73" s="258">
        <f t="shared" si="68"/>
        <v>429.44210489535783</v>
      </c>
      <c r="BC73" s="258">
        <f t="shared" si="68"/>
        <v>395.36466918456364</v>
      </c>
      <c r="BD73" s="258">
        <f t="shared" si="68"/>
        <v>365.44256887976064</v>
      </c>
      <c r="BE73" s="258">
        <f t="shared" si="68"/>
        <v>339.77694046213531</v>
      </c>
      <c r="BF73" s="258">
        <f t="shared" si="68"/>
        <v>316.19610482727597</v>
      </c>
      <c r="BG73" s="258">
        <f t="shared" si="68"/>
        <v>304.368589257324</v>
      </c>
      <c r="BH73" s="258">
        <f t="shared" si="68"/>
        <v>296.81991634463833</v>
      </c>
      <c r="BI73" s="258">
        <f t="shared" si="68"/>
        <v>3708.0967631374951</v>
      </c>
      <c r="BJ73" s="57"/>
      <c r="BK73" s="57"/>
      <c r="BL73" s="57"/>
      <c r="BM73" s="57"/>
    </row>
    <row r="74" spans="1:65">
      <c r="A74" s="57"/>
      <c r="B74" s="57" t="s">
        <v>264</v>
      </c>
      <c r="C74" s="57"/>
      <c r="D74" s="57"/>
      <c r="E74" s="222">
        <f t="shared" ca="1" si="51"/>
        <v>7.0568594861541031E-2</v>
      </c>
      <c r="F74" s="259">
        <f>F72/F$8</f>
        <v>-12279.779828413399</v>
      </c>
      <c r="G74" s="258">
        <f>G72/G$8</f>
        <v>425.0998248342425</v>
      </c>
      <c r="H74" s="258">
        <f t="shared" ref="H74:O75" si="69">H72/H$8</f>
        <v>483.94187778225353</v>
      </c>
      <c r="I74" s="258">
        <f t="shared" si="69"/>
        <v>637.80134854863957</v>
      </c>
      <c r="J74" s="258">
        <f t="shared" si="69"/>
        <v>669.78878553070865</v>
      </c>
      <c r="K74" s="258">
        <f t="shared" si="69"/>
        <v>772.20287870353627</v>
      </c>
      <c r="L74" s="258">
        <f t="shared" si="69"/>
        <v>1408.3264106617512</v>
      </c>
      <c r="M74" s="258">
        <f t="shared" si="69"/>
        <v>1354.1421284726352</v>
      </c>
      <c r="N74" s="258">
        <f t="shared" si="69"/>
        <v>1308.0366347998297</v>
      </c>
      <c r="O74" s="258">
        <f t="shared" si="69"/>
        <v>1268.8440757163628</v>
      </c>
      <c r="P74" s="258">
        <f t="shared" ref="P74:BI74" si="70">P72/P$8</f>
        <v>1235.5826321512252</v>
      </c>
      <c r="Q74" s="258">
        <f t="shared" si="70"/>
        <v>1203.798675892172</v>
      </c>
      <c r="R74" s="258">
        <f t="shared" si="70"/>
        <v>1176.8754722112355</v>
      </c>
      <c r="S74" s="258">
        <f t="shared" si="70"/>
        <v>1143.3394067629313</v>
      </c>
      <c r="T74" s="258">
        <f t="shared" si="70"/>
        <v>1114.440475286938</v>
      </c>
      <c r="U74" s="258">
        <f t="shared" si="70"/>
        <v>1089.3673767904777</v>
      </c>
      <c r="V74" s="258">
        <f t="shared" si="70"/>
        <v>1064.529343525254</v>
      </c>
      <c r="W74" s="258">
        <f t="shared" si="70"/>
        <v>1038.5075278667334</v>
      </c>
      <c r="X74" s="258">
        <f t="shared" si="70"/>
        <v>1013.2383838649478</v>
      </c>
      <c r="Y74" s="258">
        <f t="shared" si="70"/>
        <v>988.38775855938968</v>
      </c>
      <c r="Z74" s="258">
        <f t="shared" si="70"/>
        <v>963.22910373660795</v>
      </c>
      <c r="AA74" s="258">
        <f t="shared" si="70"/>
        <v>938.60010631790522</v>
      </c>
      <c r="AB74" s="258">
        <f t="shared" si="70"/>
        <v>916.04608991241503</v>
      </c>
      <c r="AC74" s="258">
        <f t="shared" si="70"/>
        <v>893.39884950476664</v>
      </c>
      <c r="AD74" s="258">
        <f t="shared" si="70"/>
        <v>871.06916112795329</v>
      </c>
      <c r="AE74" s="258">
        <f t="shared" si="70"/>
        <v>849.0187453223939</v>
      </c>
      <c r="AF74" s="258">
        <f t="shared" si="70"/>
        <v>826.93213603346032</v>
      </c>
      <c r="AG74" s="258">
        <f t="shared" si="70"/>
        <v>804.75607523403005</v>
      </c>
      <c r="AH74" s="258">
        <f t="shared" si="70"/>
        <v>782.79623454346222</v>
      </c>
      <c r="AI74" s="258">
        <f t="shared" si="70"/>
        <v>762.67353857929163</v>
      </c>
      <c r="AJ74" s="258">
        <f t="shared" si="70"/>
        <v>739.88081836345521</v>
      </c>
      <c r="AK74" s="258">
        <f t="shared" si="70"/>
        <v>704.82488650617108</v>
      </c>
      <c r="AL74" s="258">
        <f t="shared" si="70"/>
        <v>669.56412424474172</v>
      </c>
      <c r="AM74" s="258">
        <f t="shared" si="70"/>
        <v>648.88475957660069</v>
      </c>
      <c r="AN74" s="258">
        <f t="shared" si="70"/>
        <v>578.82914610858609</v>
      </c>
      <c r="AO74" s="258">
        <f t="shared" si="70"/>
        <v>556.64497679637304</v>
      </c>
      <c r="AP74" s="258">
        <f t="shared" si="70"/>
        <v>418.02170483495826</v>
      </c>
      <c r="AQ74" s="258">
        <f t="shared" si="70"/>
        <v>406.31026466638644</v>
      </c>
      <c r="AR74" s="258">
        <f t="shared" si="70"/>
        <v>393.03787285056057</v>
      </c>
      <c r="AS74" s="258">
        <f t="shared" si="70"/>
        <v>379.79547293811805</v>
      </c>
      <c r="AT74" s="258">
        <f t="shared" si="70"/>
        <v>364.9731602862538</v>
      </c>
      <c r="AU74" s="258">
        <f t="shared" si="70"/>
        <v>308.93091753270295</v>
      </c>
      <c r="AV74" s="258">
        <f t="shared" si="70"/>
        <v>300.82843470146378</v>
      </c>
      <c r="AW74" s="258">
        <f t="shared" si="70"/>
        <v>292.79094982814786</v>
      </c>
      <c r="AX74" s="258">
        <f t="shared" si="70"/>
        <v>284.73771794859789</v>
      </c>
      <c r="AY74" s="258">
        <f t="shared" si="70"/>
        <v>276.63513952514791</v>
      </c>
      <c r="AZ74" s="258">
        <f t="shared" si="70"/>
        <v>268.32010025115761</v>
      </c>
      <c r="BA74" s="258">
        <f t="shared" si="70"/>
        <v>254.78238389547352</v>
      </c>
      <c r="BB74" s="258">
        <f t="shared" si="70"/>
        <v>157.46836058062902</v>
      </c>
      <c r="BC74" s="258">
        <f t="shared" si="70"/>
        <v>140.66407654004561</v>
      </c>
      <c r="BD74" s="258">
        <f t="shared" si="70"/>
        <v>126.50775939328952</v>
      </c>
      <c r="BE74" s="258">
        <f t="shared" si="70"/>
        <v>114.74415318603815</v>
      </c>
      <c r="BF74" s="258">
        <f t="shared" si="70"/>
        <v>104.02714978939166</v>
      </c>
      <c r="BG74" s="258">
        <f t="shared" si="70"/>
        <v>97.639064723150739</v>
      </c>
      <c r="BH74" s="258">
        <f t="shared" si="70"/>
        <v>92.943695181639569</v>
      </c>
      <c r="BI74" s="258">
        <f t="shared" si="70"/>
        <v>967.22546189259299</v>
      </c>
      <c r="BJ74" s="57"/>
      <c r="BK74" s="57"/>
      <c r="BL74" s="57"/>
      <c r="BM74" s="57"/>
    </row>
    <row r="75" spans="1:65">
      <c r="A75" s="57"/>
      <c r="B75" s="57" t="s">
        <v>265</v>
      </c>
      <c r="C75" s="57"/>
      <c r="D75" s="57"/>
      <c r="E75" s="222">
        <f t="shared" ca="1" si="51"/>
        <v>5.8789231118868197E-2</v>
      </c>
      <c r="F75" s="259">
        <f>F73/F$8</f>
        <v>-12279.779828413399</v>
      </c>
      <c r="G75" s="258">
        <f>G73/G$8</f>
        <v>285.49517569001659</v>
      </c>
      <c r="H75" s="258">
        <f t="shared" si="69"/>
        <v>333.87673951606411</v>
      </c>
      <c r="I75" s="258">
        <f t="shared" si="69"/>
        <v>467.4226000719562</v>
      </c>
      <c r="J75" s="258">
        <f t="shared" si="69"/>
        <v>506.86500306081899</v>
      </c>
      <c r="K75" s="258">
        <f t="shared" si="69"/>
        <v>609.26424817283134</v>
      </c>
      <c r="L75" s="258">
        <f t="shared" si="69"/>
        <v>1284.1780852967079</v>
      </c>
      <c r="M75" s="258">
        <f t="shared" si="69"/>
        <v>1234.3251915280118</v>
      </c>
      <c r="N75" s="258">
        <f t="shared" si="69"/>
        <v>1191.7055120480236</v>
      </c>
      <c r="O75" s="258">
        <f t="shared" si="69"/>
        <v>1153.2279534261522</v>
      </c>
      <c r="P75" s="258">
        <f t="shared" ref="P75:BI75" si="71">P73/P$8</f>
        <v>1120.0590344131435</v>
      </c>
      <c r="Q75" s="258">
        <f t="shared" si="71"/>
        <v>1089.6239352103753</v>
      </c>
      <c r="R75" s="258">
        <f t="shared" si="71"/>
        <v>1062.7096164593092</v>
      </c>
      <c r="S75" s="258">
        <f t="shared" si="71"/>
        <v>1029.6707845823696</v>
      </c>
      <c r="T75" s="258">
        <f t="shared" si="71"/>
        <v>1000.6456924347345</v>
      </c>
      <c r="U75" s="258">
        <f t="shared" si="71"/>
        <v>975.76581935569425</v>
      </c>
      <c r="V75" s="258">
        <f t="shared" si="71"/>
        <v>951.14548477852293</v>
      </c>
      <c r="W75" s="258">
        <f t="shared" si="71"/>
        <v>925.47402574385205</v>
      </c>
      <c r="X75" s="258">
        <f t="shared" si="71"/>
        <v>900.62490534382641</v>
      </c>
      <c r="Y75" s="258">
        <f t="shared" si="71"/>
        <v>876.27234310560402</v>
      </c>
      <c r="Z75" s="258">
        <f t="shared" si="71"/>
        <v>851.73544380737189</v>
      </c>
      <c r="AA75" s="258">
        <f t="shared" si="71"/>
        <v>827.7169817493816</v>
      </c>
      <c r="AB75" s="258">
        <f t="shared" si="71"/>
        <v>805.5097320512856</v>
      </c>
      <c r="AC75" s="258">
        <f t="shared" si="71"/>
        <v>783.29723841082239</v>
      </c>
      <c r="AD75" s="258">
        <f t="shared" si="71"/>
        <v>761.34121910464341</v>
      </c>
      <c r="AE75" s="258">
        <f t="shared" si="71"/>
        <v>739.60561565282921</v>
      </c>
      <c r="AF75" s="258">
        <f t="shared" si="71"/>
        <v>717.88207669547285</v>
      </c>
      <c r="AG75" s="258">
        <f t="shared" si="71"/>
        <v>696.18835490828235</v>
      </c>
      <c r="AH75" s="258">
        <f t="shared" si="71"/>
        <v>674.42255975147077</v>
      </c>
      <c r="AI75" s="258">
        <f t="shared" si="71"/>
        <v>652.04438301919345</v>
      </c>
      <c r="AJ75" s="258">
        <f t="shared" si="71"/>
        <v>628.43708851015424</v>
      </c>
      <c r="AK75" s="258">
        <f t="shared" si="71"/>
        <v>587.53147486038654</v>
      </c>
      <c r="AL75" s="258">
        <f t="shared" si="71"/>
        <v>557.44074511815927</v>
      </c>
      <c r="AM75" s="258">
        <f t="shared" si="71"/>
        <v>537.72562542956587</v>
      </c>
      <c r="AN75" s="258">
        <f t="shared" si="71"/>
        <v>482.53742039775182</v>
      </c>
      <c r="AO75" s="258">
        <f t="shared" si="71"/>
        <v>458.90309035725397</v>
      </c>
      <c r="AP75" s="258">
        <f t="shared" si="71"/>
        <v>353.60671827173394</v>
      </c>
      <c r="AQ75" s="258">
        <f t="shared" si="71"/>
        <v>342.00552567619991</v>
      </c>
      <c r="AR75" s="258">
        <f t="shared" si="71"/>
        <v>329.6985734509567</v>
      </c>
      <c r="AS75" s="258">
        <f t="shared" si="71"/>
        <v>317.30922229072195</v>
      </c>
      <c r="AT75" s="258">
        <f t="shared" si="71"/>
        <v>300.66725860343212</v>
      </c>
      <c r="AU75" s="258">
        <f t="shared" si="71"/>
        <v>256.6632126076945</v>
      </c>
      <c r="AV75" s="258">
        <f t="shared" si="71"/>
        <v>247.9928832035003</v>
      </c>
      <c r="AW75" s="258">
        <f t="shared" si="71"/>
        <v>239.36545429130021</v>
      </c>
      <c r="AX75" s="258">
        <f t="shared" si="71"/>
        <v>230.74327438117803</v>
      </c>
      <c r="AY75" s="258">
        <f t="shared" si="71"/>
        <v>222.13754331902251</v>
      </c>
      <c r="AZ75" s="258">
        <f t="shared" si="71"/>
        <v>213.60263254038054</v>
      </c>
      <c r="BA75" s="258">
        <f t="shared" si="71"/>
        <v>201.88285670539747</v>
      </c>
      <c r="BB75" s="258">
        <f t="shared" si="71"/>
        <v>131.26806518200604</v>
      </c>
      <c r="BC75" s="258">
        <f t="shared" si="71"/>
        <v>117.90397655769581</v>
      </c>
      <c r="BD75" s="258">
        <f t="shared" si="71"/>
        <v>106.322667882115</v>
      </c>
      <c r="BE75" s="258">
        <f t="shared" si="71"/>
        <v>96.444344664323438</v>
      </c>
      <c r="BF75" s="258">
        <f t="shared" si="71"/>
        <v>87.561968252383281</v>
      </c>
      <c r="BG75" s="258">
        <f t="shared" si="71"/>
        <v>82.230885239849073</v>
      </c>
      <c r="BH75" s="258">
        <f t="shared" si="71"/>
        <v>78.235580114273617</v>
      </c>
      <c r="BI75" s="258">
        <f t="shared" si="71"/>
        <v>953.53900334369882</v>
      </c>
      <c r="BJ75" s="57"/>
      <c r="BK75" s="57"/>
      <c r="BL75" s="57"/>
      <c r="BM75" s="57"/>
    </row>
    <row r="76" spans="1:65">
      <c r="A76" s="57"/>
      <c r="B76" s="57" t="s">
        <v>171</v>
      </c>
      <c r="C76" s="57"/>
      <c r="D76" s="57"/>
      <c r="E76" s="222">
        <f t="shared" ca="1" si="51"/>
        <v>8.832000000002839E-2</v>
      </c>
      <c r="F76" s="259">
        <f>F74/F$8</f>
        <v>-12279.779828413399</v>
      </c>
      <c r="G76" s="260">
        <f t="shared" ref="G76:AL76" si="72">(G72-G42+G43)</f>
        <v>328.40624642547488</v>
      </c>
      <c r="H76" s="260">
        <f t="shared" si="72"/>
        <v>390.19479592679363</v>
      </c>
      <c r="I76" s="260">
        <f t="shared" si="72"/>
        <v>549.23283516405718</v>
      </c>
      <c r="J76" s="260">
        <f t="shared" si="72"/>
        <v>604.44346700512381</v>
      </c>
      <c r="K76" s="260">
        <f t="shared" si="72"/>
        <v>735.41410039827088</v>
      </c>
      <c r="L76" s="260">
        <f t="shared" si="72"/>
        <v>1525.246372283822</v>
      </c>
      <c r="M76" s="260">
        <f t="shared" si="72"/>
        <v>1502.8309420616945</v>
      </c>
      <c r="N76" s="260">
        <f t="shared" si="72"/>
        <v>1487.4119931156974</v>
      </c>
      <c r="O76" s="260">
        <f t="shared" si="72"/>
        <v>1476.3208604067486</v>
      </c>
      <c r="P76" s="260">
        <f t="shared" si="72"/>
        <v>1470.7402515283791</v>
      </c>
      <c r="Q76" s="260">
        <f t="shared" si="72"/>
        <v>1467.1328158870701</v>
      </c>
      <c r="R76" s="260">
        <f t="shared" si="72"/>
        <v>1467.6113824730137</v>
      </c>
      <c r="S76" s="260">
        <f t="shared" si="72"/>
        <v>1458.5859118909552</v>
      </c>
      <c r="T76" s="260">
        <f t="shared" si="72"/>
        <v>1454.0834297638357</v>
      </c>
      <c r="U76" s="260">
        <f t="shared" si="72"/>
        <v>1454.3320789404092</v>
      </c>
      <c r="V76" s="260">
        <f t="shared" si="72"/>
        <v>1454.0605621200589</v>
      </c>
      <c r="W76" s="260">
        <f t="shared" si="72"/>
        <v>1451.2166380556523</v>
      </c>
      <c r="X76" s="260">
        <f t="shared" si="72"/>
        <v>1448.5771333797732</v>
      </c>
      <c r="Y76" s="260">
        <f t="shared" si="72"/>
        <v>1445.6612764173349</v>
      </c>
      <c r="Z76" s="260">
        <f t="shared" si="72"/>
        <v>1441.341537037843</v>
      </c>
      <c r="AA76" s="260">
        <f t="shared" si="72"/>
        <v>1436.7777414672501</v>
      </c>
      <c r="AB76" s="260">
        <f t="shared" si="72"/>
        <v>1434.3165731934992</v>
      </c>
      <c r="AC76" s="260">
        <f t="shared" si="72"/>
        <v>1430.7862942625852</v>
      </c>
      <c r="AD76" s="260">
        <f t="shared" si="72"/>
        <v>1426.6745635143743</v>
      </c>
      <c r="AE76" s="260">
        <f t="shared" si="72"/>
        <v>1421.8989227329457</v>
      </c>
      <c r="AF76" s="260">
        <f t="shared" si="72"/>
        <v>1415.992828310249</v>
      </c>
      <c r="AG76" s="260">
        <f t="shared" si="72"/>
        <v>1408.9027423397097</v>
      </c>
      <c r="AH76" s="260">
        <f t="shared" si="72"/>
        <v>1400.5731565529495</v>
      </c>
      <c r="AI76" s="260">
        <f t="shared" si="72"/>
        <v>1390.9465272628884</v>
      </c>
      <c r="AJ76" s="260">
        <f t="shared" si="72"/>
        <v>1376.6294510095086</v>
      </c>
      <c r="AK76" s="260">
        <f t="shared" si="72"/>
        <v>1326.2420549276317</v>
      </c>
      <c r="AL76" s="260">
        <f t="shared" si="72"/>
        <v>1290.2370781105669</v>
      </c>
      <c r="AM76" s="260">
        <f t="shared" ref="AM76:BI76" si="73">(AM72-AM42+AM43)</f>
        <v>1277.4149685751345</v>
      </c>
      <c r="AN76" s="260">
        <f t="shared" si="73"/>
        <v>1172.9661602605106</v>
      </c>
      <c r="AO76" s="260">
        <f t="shared" si="73"/>
        <v>1147.0615818859615</v>
      </c>
      <c r="AP76" s="260">
        <f t="shared" si="73"/>
        <v>899.33376249023422</v>
      </c>
      <c r="AQ76" s="260">
        <f t="shared" si="73"/>
        <v>892.822566681392</v>
      </c>
      <c r="AR76" s="260">
        <f t="shared" si="73"/>
        <v>883.07363020452499</v>
      </c>
      <c r="AS76" s="260">
        <f t="shared" si="73"/>
        <v>872.13698669554503</v>
      </c>
      <c r="AT76" s="260">
        <f t="shared" si="73"/>
        <v>850.47714626482036</v>
      </c>
      <c r="AU76" s="260">
        <f t="shared" si="73"/>
        <v>742.34870796836856</v>
      </c>
      <c r="AV76" s="260">
        <f t="shared" si="73"/>
        <v>736.84894119095179</v>
      </c>
      <c r="AW76" s="260">
        <f t="shared" si="73"/>
        <v>730.75023958260169</v>
      </c>
      <c r="AX76" s="260">
        <f t="shared" si="73"/>
        <v>723.88607230558955</v>
      </c>
      <c r="AY76" s="260">
        <f t="shared" si="73"/>
        <v>716.22197776498774</v>
      </c>
      <c r="AZ76" s="260">
        <f t="shared" si="73"/>
        <v>707.72224970216496</v>
      </c>
      <c r="BA76" s="260">
        <f t="shared" si="73"/>
        <v>686.55875213333081</v>
      </c>
      <c r="BB76" s="260">
        <f t="shared" si="73"/>
        <v>450.87060311627766</v>
      </c>
      <c r="BC76" s="260">
        <f t="shared" si="73"/>
        <v>414.44489799204143</v>
      </c>
      <c r="BD76" s="260">
        <f t="shared" si="73"/>
        <v>382.7871573900286</v>
      </c>
      <c r="BE76" s="260">
        <f t="shared" si="73"/>
        <v>355.89466351835108</v>
      </c>
      <c r="BF76" s="260">
        <f t="shared" si="73"/>
        <v>331.06050991999246</v>
      </c>
      <c r="BG76" s="260">
        <f t="shared" si="73"/>
        <v>318.62651022788509</v>
      </c>
      <c r="BH76" s="260">
        <f t="shared" si="73"/>
        <v>310.77028738268217</v>
      </c>
      <c r="BI76" s="260">
        <f t="shared" si="73"/>
        <v>3721.4026458717112</v>
      </c>
      <c r="BJ76" s="57"/>
      <c r="BK76" s="57"/>
      <c r="BL76" s="57"/>
      <c r="BM76" s="57"/>
    </row>
    <row r="77" spans="1:65">
      <c r="A77" s="57"/>
      <c r="B77" s="57" t="s">
        <v>172</v>
      </c>
      <c r="C77" s="57"/>
      <c r="D77" s="57"/>
      <c r="E77" s="222">
        <f t="shared" ca="1" si="51"/>
        <v>6.1775609756096861E-2</v>
      </c>
      <c r="F77" s="259">
        <f>F76/F$8</f>
        <v>-12279.779828413399</v>
      </c>
      <c r="G77" s="258">
        <f t="shared" ref="G77:O77" si="74">G76/G$8</f>
        <v>320.39633797607308</v>
      </c>
      <c r="H77" s="258">
        <f t="shared" si="74"/>
        <v>371.39302408261148</v>
      </c>
      <c r="I77" s="258">
        <f t="shared" si="74"/>
        <v>510.01728719112697</v>
      </c>
      <c r="J77" s="258">
        <f t="shared" si="74"/>
        <v>547.59594867829139</v>
      </c>
      <c r="K77" s="258">
        <f t="shared" si="74"/>
        <v>649.99890580550766</v>
      </c>
      <c r="L77" s="258">
        <f t="shared" si="74"/>
        <v>1315.2151666379689</v>
      </c>
      <c r="M77" s="258">
        <f t="shared" si="74"/>
        <v>1264.2794257641679</v>
      </c>
      <c r="N77" s="258">
        <f t="shared" si="74"/>
        <v>1220.7882927359751</v>
      </c>
      <c r="O77" s="258">
        <f t="shared" si="74"/>
        <v>1182.131983998705</v>
      </c>
      <c r="P77" s="258">
        <f t="shared" ref="P77:BI77" si="75">P76/P$8</f>
        <v>1148.939933847664</v>
      </c>
      <c r="Q77" s="258">
        <f t="shared" si="75"/>
        <v>1118.1676203808245</v>
      </c>
      <c r="R77" s="258">
        <f t="shared" si="75"/>
        <v>1091.2510803972907</v>
      </c>
      <c r="S77" s="258">
        <f t="shared" si="75"/>
        <v>1058.0879401275101</v>
      </c>
      <c r="T77" s="258">
        <f t="shared" si="75"/>
        <v>1029.0943881477854</v>
      </c>
      <c r="U77" s="258">
        <f t="shared" si="75"/>
        <v>1004.1662087143901</v>
      </c>
      <c r="V77" s="258">
        <f t="shared" si="75"/>
        <v>979.49144946520562</v>
      </c>
      <c r="W77" s="258">
        <f t="shared" si="75"/>
        <v>953.73240127457245</v>
      </c>
      <c r="X77" s="258">
        <f t="shared" si="75"/>
        <v>928.77827497410681</v>
      </c>
      <c r="Y77" s="258">
        <f t="shared" si="75"/>
        <v>904.30119696905047</v>
      </c>
      <c r="Z77" s="258">
        <f t="shared" si="75"/>
        <v>879.60885878968088</v>
      </c>
      <c r="AA77" s="258">
        <f t="shared" si="75"/>
        <v>855.43776289151253</v>
      </c>
      <c r="AB77" s="258">
        <f t="shared" si="75"/>
        <v>833.14382151656798</v>
      </c>
      <c r="AC77" s="258">
        <f t="shared" si="75"/>
        <v>810.82264118430851</v>
      </c>
      <c r="AD77" s="258">
        <f t="shared" si="75"/>
        <v>788.77320461047088</v>
      </c>
      <c r="AE77" s="258">
        <f t="shared" si="75"/>
        <v>766.95889807022036</v>
      </c>
      <c r="AF77" s="258">
        <f t="shared" si="75"/>
        <v>745.14459152996972</v>
      </c>
      <c r="AG77" s="258">
        <f t="shared" si="75"/>
        <v>723.33028498971919</v>
      </c>
      <c r="AH77" s="258">
        <f t="shared" si="75"/>
        <v>701.51597844946866</v>
      </c>
      <c r="AI77" s="258">
        <f t="shared" si="75"/>
        <v>679.70167190921791</v>
      </c>
      <c r="AJ77" s="258">
        <f t="shared" si="75"/>
        <v>656.29802097347954</v>
      </c>
      <c r="AK77" s="258">
        <f t="shared" si="75"/>
        <v>616.85482777183267</v>
      </c>
      <c r="AL77" s="258">
        <f t="shared" si="75"/>
        <v>585.47158989980494</v>
      </c>
      <c r="AM77" s="258">
        <f t="shared" si="75"/>
        <v>565.51540896632457</v>
      </c>
      <c r="AN77" s="258">
        <f t="shared" si="75"/>
        <v>506.61035182546038</v>
      </c>
      <c r="AO77" s="258">
        <f t="shared" si="75"/>
        <v>483.33856196703368</v>
      </c>
      <c r="AP77" s="258">
        <f t="shared" si="75"/>
        <v>369.71046491253998</v>
      </c>
      <c r="AQ77" s="258">
        <f t="shared" si="75"/>
        <v>358.08171042374659</v>
      </c>
      <c r="AR77" s="258">
        <f t="shared" si="75"/>
        <v>345.5333983008577</v>
      </c>
      <c r="AS77" s="258">
        <f t="shared" si="75"/>
        <v>332.93078495257095</v>
      </c>
      <c r="AT77" s="258">
        <f t="shared" si="75"/>
        <v>316.74373402413755</v>
      </c>
      <c r="AU77" s="258">
        <f t="shared" si="75"/>
        <v>269.73013883894663</v>
      </c>
      <c r="AV77" s="258">
        <f t="shared" si="75"/>
        <v>261.20177107799117</v>
      </c>
      <c r="AW77" s="258">
        <f t="shared" si="75"/>
        <v>252.72182817551212</v>
      </c>
      <c r="AX77" s="258">
        <f t="shared" si="75"/>
        <v>244.24188527303298</v>
      </c>
      <c r="AY77" s="258">
        <f t="shared" si="75"/>
        <v>235.76194237055387</v>
      </c>
      <c r="AZ77" s="258">
        <f t="shared" si="75"/>
        <v>227.28199946807479</v>
      </c>
      <c r="BA77" s="258">
        <f t="shared" si="75"/>
        <v>215.1077385029165</v>
      </c>
      <c r="BB77" s="258">
        <f t="shared" si="75"/>
        <v>137.81813903166181</v>
      </c>
      <c r="BC77" s="258">
        <f t="shared" si="75"/>
        <v>123.59400155328328</v>
      </c>
      <c r="BD77" s="258">
        <f t="shared" si="75"/>
        <v>111.36894075990863</v>
      </c>
      <c r="BE77" s="258">
        <f t="shared" si="75"/>
        <v>101.01929679475212</v>
      </c>
      <c r="BF77" s="258">
        <f t="shared" si="75"/>
        <v>91.678263636635364</v>
      </c>
      <c r="BG77" s="258">
        <f t="shared" si="75"/>
        <v>86.082930110674496</v>
      </c>
      <c r="BH77" s="258">
        <f t="shared" si="75"/>
        <v>81.912608881115105</v>
      </c>
      <c r="BI77" s="258">
        <f t="shared" si="75"/>
        <v>956.96061798092239</v>
      </c>
      <c r="BJ77" s="57"/>
      <c r="BK77" s="57"/>
      <c r="BL77" s="57"/>
      <c r="BM77" s="57"/>
    </row>
    <row r="78" spans="1:65">
      <c r="A78" s="57"/>
      <c r="B78" s="57"/>
      <c r="C78" s="57"/>
      <c r="D78" s="57"/>
      <c r="E78" s="57"/>
      <c r="F78" s="57"/>
      <c r="G78" s="116"/>
      <c r="H78" s="116"/>
      <c r="I78" s="116"/>
      <c r="J78" s="116"/>
      <c r="K78" s="116"/>
      <c r="L78" s="116"/>
      <c r="M78" s="116"/>
      <c r="N78" s="116"/>
      <c r="O78" s="116"/>
      <c r="P78" s="116"/>
      <c r="Q78" s="116"/>
      <c r="R78" s="116"/>
      <c r="S78" s="116"/>
      <c r="T78" s="116"/>
      <c r="U78" s="116"/>
      <c r="V78" s="116"/>
      <c r="W78" s="116"/>
      <c r="X78" s="116"/>
      <c r="Y78" s="116"/>
      <c r="Z78" s="116"/>
      <c r="AA78" s="116"/>
      <c r="AB78" s="116"/>
      <c r="AC78" s="116"/>
      <c r="AD78" s="116"/>
      <c r="AE78" s="116"/>
      <c r="AF78" s="116"/>
      <c r="AG78" s="116"/>
      <c r="AH78" s="116"/>
      <c r="AI78" s="116"/>
      <c r="AJ78" s="116"/>
      <c r="AK78" s="116"/>
      <c r="AL78" s="116"/>
      <c r="AM78" s="116"/>
      <c r="AN78" s="116"/>
      <c r="AO78" s="116"/>
      <c r="AP78" s="116"/>
      <c r="AQ78" s="116"/>
      <c r="AR78" s="116"/>
      <c r="AS78" s="116"/>
      <c r="AT78" s="116"/>
      <c r="AU78" s="116"/>
      <c r="AV78" s="116"/>
      <c r="AW78" s="116"/>
      <c r="AX78" s="116"/>
      <c r="AY78" s="116"/>
      <c r="AZ78" s="116"/>
      <c r="BA78" s="116"/>
      <c r="BB78" s="116"/>
      <c r="BC78" s="116"/>
      <c r="BD78" s="116"/>
      <c r="BE78" s="116"/>
      <c r="BF78" s="116"/>
      <c r="BG78" s="116"/>
      <c r="BH78" s="116"/>
      <c r="BI78" s="116"/>
      <c r="BJ78" s="57"/>
      <c r="BK78" s="57"/>
      <c r="BL78" s="57"/>
      <c r="BM78" s="57"/>
    </row>
    <row r="79" spans="1:65">
      <c r="A79" s="57"/>
      <c r="B79" s="63" t="s">
        <v>118</v>
      </c>
      <c r="C79" s="57"/>
      <c r="D79" s="57"/>
      <c r="E79" s="57"/>
      <c r="F79" s="115"/>
      <c r="G79" s="115"/>
      <c r="H79" s="115"/>
      <c r="I79" s="115"/>
      <c r="J79" s="115"/>
      <c r="K79" s="115"/>
      <c r="L79" s="115"/>
      <c r="M79" s="115"/>
      <c r="N79" s="115"/>
      <c r="O79" s="115"/>
      <c r="P79" s="115"/>
      <c r="Q79" s="115"/>
      <c r="R79" s="115"/>
      <c r="S79" s="115"/>
      <c r="T79" s="115"/>
      <c r="U79" s="115"/>
      <c r="V79" s="115"/>
      <c r="W79" s="115"/>
      <c r="X79" s="115"/>
      <c r="Y79" s="115"/>
      <c r="Z79" s="115"/>
      <c r="AA79" s="115"/>
      <c r="AB79" s="115"/>
      <c r="AC79" s="115"/>
      <c r="AD79" s="115"/>
      <c r="AE79" s="115"/>
      <c r="AF79" s="115"/>
      <c r="AG79" s="115"/>
      <c r="AH79" s="115"/>
      <c r="AI79" s="115"/>
      <c r="AJ79" s="115"/>
      <c r="AK79" s="115"/>
      <c r="AL79" s="115"/>
      <c r="AM79" s="115"/>
      <c r="AN79" s="115"/>
      <c r="AO79" s="115"/>
      <c r="AP79" s="115"/>
      <c r="AQ79" s="115"/>
      <c r="AR79" s="115"/>
      <c r="AS79" s="115"/>
      <c r="AT79" s="115"/>
      <c r="AU79" s="115"/>
      <c r="AV79" s="115"/>
      <c r="AW79" s="115"/>
      <c r="AX79" s="115"/>
      <c r="AY79" s="115"/>
      <c r="AZ79" s="115"/>
      <c r="BA79" s="115"/>
      <c r="BB79" s="115"/>
      <c r="BC79" s="115"/>
      <c r="BD79" s="115"/>
      <c r="BE79" s="115"/>
      <c r="BF79" s="115"/>
      <c r="BG79" s="115"/>
      <c r="BH79" s="115"/>
      <c r="BI79" s="115"/>
      <c r="BJ79" s="57"/>
      <c r="BK79" s="57"/>
      <c r="BL79" s="57"/>
      <c r="BM79" s="57"/>
    </row>
    <row r="80" spans="1:65">
      <c r="A80" s="57"/>
      <c r="C80" s="57"/>
      <c r="D80" s="57"/>
      <c r="E80" s="57"/>
      <c r="F80" s="115"/>
      <c r="G80" s="115"/>
      <c r="H80" s="115"/>
      <c r="I80" s="115"/>
      <c r="J80" s="115"/>
      <c r="K80" s="115"/>
      <c r="L80" s="115"/>
      <c r="M80" s="115"/>
      <c r="N80" s="115"/>
      <c r="O80" s="115"/>
      <c r="P80" s="115"/>
      <c r="Q80" s="115"/>
      <c r="R80" s="115"/>
      <c r="S80" s="115"/>
      <c r="T80" s="115"/>
      <c r="U80" s="115"/>
      <c r="V80" s="115"/>
      <c r="W80" s="115"/>
      <c r="X80" s="115"/>
      <c r="Y80" s="115"/>
      <c r="Z80" s="115"/>
      <c r="AA80" s="115"/>
      <c r="AB80" s="115"/>
      <c r="AC80" s="115"/>
      <c r="AD80" s="115"/>
      <c r="AE80" s="115"/>
      <c r="AF80" s="115"/>
      <c r="AG80" s="115"/>
      <c r="AH80" s="115"/>
      <c r="AI80" s="115"/>
      <c r="AJ80" s="115"/>
      <c r="AK80" s="115"/>
      <c r="AL80" s="115"/>
      <c r="AM80" s="115"/>
      <c r="AN80" s="115"/>
      <c r="AO80" s="115"/>
      <c r="AP80" s="115"/>
      <c r="AQ80" s="115"/>
      <c r="AR80" s="115"/>
      <c r="AS80" s="115"/>
      <c r="AT80" s="115"/>
      <c r="AU80" s="115"/>
      <c r="AV80" s="115"/>
      <c r="AW80" s="115"/>
      <c r="AX80" s="115"/>
      <c r="AY80" s="115"/>
      <c r="AZ80" s="115"/>
      <c r="BA80" s="115"/>
      <c r="BB80" s="115"/>
      <c r="BC80" s="115"/>
      <c r="BD80" s="115"/>
      <c r="BE80" s="115"/>
      <c r="BF80" s="115"/>
      <c r="BG80" s="115"/>
      <c r="BH80" s="115"/>
      <c r="BI80" s="115"/>
      <c r="BJ80" s="57"/>
      <c r="BK80" s="57"/>
      <c r="BL80" s="57"/>
      <c r="BM80" s="57"/>
    </row>
    <row r="81" spans="1:65">
      <c r="A81" s="57"/>
      <c r="B81" s="63" t="s">
        <v>37</v>
      </c>
      <c r="C81" s="57"/>
      <c r="D81" s="57"/>
      <c r="E81" s="57"/>
      <c r="F81" s="57"/>
      <c r="G81" s="57"/>
      <c r="H81" s="57"/>
      <c r="I81" s="57"/>
      <c r="J81" s="70"/>
      <c r="K81" s="70"/>
      <c r="L81" s="70"/>
      <c r="M81" s="57"/>
      <c r="N81" s="57"/>
      <c r="O81" s="57"/>
      <c r="P81" s="57"/>
      <c r="Q81" s="57"/>
      <c r="R81" s="57"/>
      <c r="S81" s="57"/>
      <c r="T81" s="57"/>
      <c r="U81" s="57"/>
      <c r="V81" s="57"/>
      <c r="W81" s="57"/>
      <c r="X81" s="57"/>
      <c r="Y81" s="57"/>
      <c r="Z81" s="57"/>
      <c r="AA81" s="57"/>
      <c r="AB81" s="57"/>
      <c r="AC81" s="57"/>
      <c r="AD81" s="57"/>
      <c r="AE81" s="57"/>
      <c r="AF81" s="57"/>
      <c r="AG81" s="57"/>
      <c r="AH81" s="57"/>
      <c r="AI81" s="57"/>
      <c r="AJ81" s="57"/>
      <c r="AK81" s="57"/>
      <c r="AL81" s="57"/>
      <c r="AM81" s="57"/>
      <c r="AN81" s="57"/>
      <c r="AO81" s="57"/>
      <c r="AP81" s="57"/>
      <c r="AQ81" s="57"/>
      <c r="AR81" s="57"/>
      <c r="AS81" s="57"/>
      <c r="AT81" s="57"/>
      <c r="AU81" s="57"/>
      <c r="AV81" s="57"/>
      <c r="AW81" s="57"/>
      <c r="AX81" s="57"/>
      <c r="AY81" s="57"/>
      <c r="AZ81" s="57"/>
      <c r="BA81" s="57"/>
      <c r="BB81" s="57"/>
      <c r="BC81" s="57"/>
      <c r="BD81" s="57"/>
      <c r="BE81" s="57"/>
      <c r="BF81" s="57"/>
      <c r="BG81" s="57"/>
      <c r="BH81" s="57"/>
      <c r="BI81" s="57"/>
      <c r="BJ81" s="57"/>
      <c r="BK81" s="57"/>
      <c r="BL81" s="57"/>
      <c r="BM81" s="57"/>
    </row>
    <row r="82" spans="1:65">
      <c r="A82" s="57"/>
      <c r="B82" s="57" t="s">
        <v>266</v>
      </c>
      <c r="C82" s="57"/>
      <c r="D82" s="57"/>
      <c r="E82" s="57"/>
      <c r="F82" s="57"/>
      <c r="G82" s="265">
        <f>G62</f>
        <v>194.13673305303863</v>
      </c>
      <c r="H82" s="266">
        <f t="shared" ref="H82:BH82" si="76">H62</f>
        <v>222.71756051136603</v>
      </c>
      <c r="I82" s="266">
        <f t="shared" si="76"/>
        <v>290.22371360335308</v>
      </c>
      <c r="J82" s="266">
        <f t="shared" si="76"/>
        <v>315.72954887119539</v>
      </c>
      <c r="K82" s="266">
        <f t="shared" si="76"/>
        <v>371.5593421790702</v>
      </c>
      <c r="L82" s="266">
        <f t="shared" si="76"/>
        <v>690.56822581443976</v>
      </c>
      <c r="M82" s="266">
        <f t="shared" si="76"/>
        <v>680.91207613436188</v>
      </c>
      <c r="N82" s="266">
        <f t="shared" si="76"/>
        <v>674.10816782317511</v>
      </c>
      <c r="O82" s="266">
        <f t="shared" si="76"/>
        <v>669.05800712013729</v>
      </c>
      <c r="P82" s="266">
        <f t="shared" si="76"/>
        <v>666.21455116279367</v>
      </c>
      <c r="Q82" s="266">
        <f t="shared" si="76"/>
        <v>664.13491029316128</v>
      </c>
      <c r="R82" s="266">
        <f t="shared" si="76"/>
        <v>663.65188113015961</v>
      </c>
      <c r="S82" s="266">
        <f t="shared" si="76"/>
        <v>659.30522273153917</v>
      </c>
      <c r="T82" s="266">
        <f t="shared" si="76"/>
        <v>656.74885287547329</v>
      </c>
      <c r="U82" s="266">
        <f t="shared" si="76"/>
        <v>656.04923733241412</v>
      </c>
      <c r="V82" s="266">
        <f t="shared" si="76"/>
        <v>655.06970997312305</v>
      </c>
      <c r="W82" s="266">
        <f t="shared" si="76"/>
        <v>652.98568800004955</v>
      </c>
      <c r="X82" s="266">
        <f t="shared" si="76"/>
        <v>650.91438125089348</v>
      </c>
      <c r="Y82" s="266">
        <f t="shared" si="76"/>
        <v>648.65633734411892</v>
      </c>
      <c r="Z82" s="266">
        <f t="shared" si="76"/>
        <v>645.75522728823853</v>
      </c>
      <c r="AA82" s="266">
        <f t="shared" si="76"/>
        <v>642.67495897628646</v>
      </c>
      <c r="AB82" s="266">
        <f t="shared" si="76"/>
        <v>640.34825217863886</v>
      </c>
      <c r="AC82" s="266">
        <f t="shared" si="76"/>
        <v>637.48793601874434</v>
      </c>
      <c r="AD82" s="266">
        <f t="shared" si="76"/>
        <v>634.28518048865635</v>
      </c>
      <c r="AE82" s="266">
        <f t="shared" si="76"/>
        <v>630.700271968322</v>
      </c>
      <c r="AF82" s="266">
        <f t="shared" si="76"/>
        <v>626.53968978416583</v>
      </c>
      <c r="AG82" s="266">
        <f t="shared" si="76"/>
        <v>621.77689082082134</v>
      </c>
      <c r="AH82" s="266">
        <f t="shared" si="76"/>
        <v>616.38436460319383</v>
      </c>
      <c r="AI82" s="266">
        <f t="shared" si="76"/>
        <v>610.33360151792158</v>
      </c>
      <c r="AJ82" s="266">
        <f t="shared" si="76"/>
        <v>602.26155714012293</v>
      </c>
      <c r="AK82" s="266">
        <f t="shared" si="76"/>
        <v>579.62744443516385</v>
      </c>
      <c r="AL82" s="266">
        <f t="shared" si="76"/>
        <v>562.78492089957717</v>
      </c>
      <c r="AM82" s="266">
        <f t="shared" si="76"/>
        <v>555.18405386046345</v>
      </c>
      <c r="AN82" s="266">
        <f t="shared" si="76"/>
        <v>510.77972484239103</v>
      </c>
      <c r="AO82" s="266">
        <f t="shared" si="76"/>
        <v>498.09520726971806</v>
      </c>
      <c r="AP82" s="266">
        <f t="shared" si="76"/>
        <v>396.60867784601993</v>
      </c>
      <c r="AQ82" s="266">
        <f t="shared" si="76"/>
        <v>392.66362059473784</v>
      </c>
      <c r="AR82" s="266">
        <f t="shared" si="76"/>
        <v>387.33835237832346</v>
      </c>
      <c r="AS82" s="266">
        <f t="shared" si="76"/>
        <v>381.4619206513139</v>
      </c>
      <c r="AT82" s="266">
        <f t="shared" si="76"/>
        <v>371.21948156898088</v>
      </c>
      <c r="AU82" s="266">
        <f t="shared" si="76"/>
        <v>326.36091506762193</v>
      </c>
      <c r="AV82" s="266">
        <f t="shared" si="76"/>
        <v>322.96462262518833</v>
      </c>
      <c r="AW82" s="266">
        <f t="shared" si="76"/>
        <v>319.25120627034221</v>
      </c>
      <c r="AX82" s="266">
        <f t="shared" si="76"/>
        <v>315.1502662086134</v>
      </c>
      <c r="AY82" s="266">
        <f t="shared" si="76"/>
        <v>310.6447471398796</v>
      </c>
      <c r="AZ82" s="266">
        <f t="shared" si="76"/>
        <v>305.7169832013293</v>
      </c>
      <c r="BA82" s="266">
        <f t="shared" si="76"/>
        <v>295.63222035218018</v>
      </c>
      <c r="BB82" s="266">
        <f t="shared" si="76"/>
        <v>199.70276251059198</v>
      </c>
      <c r="BC82" s="266">
        <f t="shared" si="76"/>
        <v>184.5370212558104</v>
      </c>
      <c r="BD82" s="266">
        <f t="shared" si="76"/>
        <v>171.41208305752104</v>
      </c>
      <c r="BE82" s="266">
        <f t="shared" si="76"/>
        <v>160.31428803963689</v>
      </c>
      <c r="BF82" s="266">
        <f t="shared" si="76"/>
        <v>150.14720432727253</v>
      </c>
      <c r="BG82" s="266">
        <f t="shared" si="76"/>
        <v>145.04651851544989</v>
      </c>
      <c r="BH82" s="266">
        <f t="shared" si="76"/>
        <v>141.82928181903722</v>
      </c>
      <c r="BI82" s="266">
        <f>BI62-Assets!BI474*D11</f>
        <v>137.96599783300212</v>
      </c>
      <c r="BJ82" s="57"/>
      <c r="BK82" s="57"/>
      <c r="BL82" s="57"/>
      <c r="BM82" s="57"/>
    </row>
    <row r="83" spans="1:65">
      <c r="A83" s="57"/>
      <c r="B83" s="57" t="s">
        <v>173</v>
      </c>
      <c r="C83" s="57"/>
      <c r="D83" s="57"/>
      <c r="E83" s="57"/>
      <c r="F83" s="57"/>
      <c r="G83" s="267">
        <f>G55</f>
        <v>879.42659615102377</v>
      </c>
      <c r="H83" s="268">
        <f t="shared" ref="H83:P83" si="77">H55</f>
        <v>905.23238110538239</v>
      </c>
      <c r="I83" s="268">
        <f t="shared" si="77"/>
        <v>834.45472563863234</v>
      </c>
      <c r="J83" s="268">
        <f t="shared" si="77"/>
        <v>823.5744271029306</v>
      </c>
      <c r="K83" s="268">
        <f t="shared" si="77"/>
        <v>765.71993400896974</v>
      </c>
      <c r="L83" s="268">
        <f t="shared" si="77"/>
        <v>0</v>
      </c>
      <c r="M83" s="268">
        <f t="shared" si="77"/>
        <v>0</v>
      </c>
      <c r="N83" s="268">
        <f t="shared" si="77"/>
        <v>0</v>
      </c>
      <c r="O83" s="268">
        <f t="shared" si="77"/>
        <v>0</v>
      </c>
      <c r="P83" s="268">
        <f t="shared" si="77"/>
        <v>0</v>
      </c>
      <c r="Q83" s="268">
        <f>Q55</f>
        <v>0</v>
      </c>
      <c r="R83" s="268">
        <f>R55</f>
        <v>0</v>
      </c>
      <c r="S83" s="268">
        <f t="shared" ref="S83:AQ83" si="78">S55</f>
        <v>0</v>
      </c>
      <c r="T83" s="268">
        <f t="shared" si="78"/>
        <v>0</v>
      </c>
      <c r="U83" s="268">
        <f t="shared" si="78"/>
        <v>0</v>
      </c>
      <c r="V83" s="268">
        <f t="shared" si="78"/>
        <v>0</v>
      </c>
      <c r="W83" s="268">
        <f t="shared" si="78"/>
        <v>0</v>
      </c>
      <c r="X83" s="268">
        <f t="shared" si="78"/>
        <v>0</v>
      </c>
      <c r="Y83" s="268">
        <f t="shared" si="78"/>
        <v>0</v>
      </c>
      <c r="Z83" s="268">
        <f t="shared" si="78"/>
        <v>0</v>
      </c>
      <c r="AA83" s="268">
        <f t="shared" si="78"/>
        <v>0</v>
      </c>
      <c r="AB83" s="268">
        <f t="shared" si="78"/>
        <v>0</v>
      </c>
      <c r="AC83" s="268">
        <f t="shared" si="78"/>
        <v>0</v>
      </c>
      <c r="AD83" s="268">
        <f t="shared" si="78"/>
        <v>0</v>
      </c>
      <c r="AE83" s="268">
        <f t="shared" si="78"/>
        <v>0</v>
      </c>
      <c r="AF83" s="268">
        <f t="shared" si="78"/>
        <v>0</v>
      </c>
      <c r="AG83" s="268">
        <f t="shared" si="78"/>
        <v>0</v>
      </c>
      <c r="AH83" s="268">
        <f t="shared" si="78"/>
        <v>0</v>
      </c>
      <c r="AI83" s="268">
        <f t="shared" si="78"/>
        <v>0</v>
      </c>
      <c r="AJ83" s="268">
        <f t="shared" si="78"/>
        <v>0</v>
      </c>
      <c r="AK83" s="268">
        <f t="shared" si="78"/>
        <v>0</v>
      </c>
      <c r="AL83" s="268">
        <f t="shared" si="78"/>
        <v>0</v>
      </c>
      <c r="AM83" s="268">
        <f t="shared" si="78"/>
        <v>0</v>
      </c>
      <c r="AN83" s="268">
        <f t="shared" si="78"/>
        <v>0</v>
      </c>
      <c r="AO83" s="268">
        <f t="shared" si="78"/>
        <v>0</v>
      </c>
      <c r="AP83" s="268">
        <f t="shared" si="78"/>
        <v>0</v>
      </c>
      <c r="AQ83" s="268">
        <f t="shared" si="78"/>
        <v>0</v>
      </c>
      <c r="AR83" s="268">
        <f t="shared" ref="AR83:BI83" si="79">AR55</f>
        <v>0</v>
      </c>
      <c r="AS83" s="268">
        <f t="shared" si="79"/>
        <v>0</v>
      </c>
      <c r="AT83" s="268">
        <f t="shared" si="79"/>
        <v>0</v>
      </c>
      <c r="AU83" s="268">
        <f t="shared" si="79"/>
        <v>0</v>
      </c>
      <c r="AV83" s="268">
        <f t="shared" si="79"/>
        <v>0</v>
      </c>
      <c r="AW83" s="268">
        <f t="shared" si="79"/>
        <v>0</v>
      </c>
      <c r="AX83" s="268">
        <f t="shared" si="79"/>
        <v>0</v>
      </c>
      <c r="AY83" s="268">
        <f t="shared" si="79"/>
        <v>0</v>
      </c>
      <c r="AZ83" s="268">
        <f t="shared" si="79"/>
        <v>0</v>
      </c>
      <c r="BA83" s="268">
        <f t="shared" si="79"/>
        <v>0</v>
      </c>
      <c r="BB83" s="268">
        <f t="shared" si="79"/>
        <v>0</v>
      </c>
      <c r="BC83" s="268">
        <f t="shared" si="79"/>
        <v>0</v>
      </c>
      <c r="BD83" s="268">
        <f t="shared" si="79"/>
        <v>0</v>
      </c>
      <c r="BE83" s="268">
        <f t="shared" si="79"/>
        <v>0</v>
      </c>
      <c r="BF83" s="268">
        <f t="shared" si="79"/>
        <v>0</v>
      </c>
      <c r="BG83" s="268">
        <f t="shared" si="79"/>
        <v>0</v>
      </c>
      <c r="BH83" s="268">
        <f t="shared" si="79"/>
        <v>0</v>
      </c>
      <c r="BI83" s="268">
        <f t="shared" si="79"/>
        <v>0</v>
      </c>
      <c r="BJ83" s="57"/>
      <c r="BK83" s="57"/>
      <c r="BL83" s="57"/>
      <c r="BM83" s="57"/>
    </row>
    <row r="84" spans="1:65">
      <c r="A84" s="57"/>
      <c r="B84" s="57" t="s">
        <v>174</v>
      </c>
      <c r="C84" s="57"/>
      <c r="D84" s="57"/>
      <c r="E84" s="57"/>
      <c r="F84" s="57"/>
      <c r="G84" s="267">
        <f>-Assets!G473</f>
        <v>-123.2826881310271</v>
      </c>
      <c r="H84" s="268">
        <f>-Assets!H473</f>
        <v>-144.09439263037848</v>
      </c>
      <c r="I84" s="268">
        <f>-Assets!I473</f>
        <v>-165.13106925877941</v>
      </c>
      <c r="J84" s="268">
        <f>-Assets!J473</f>
        <v>-150.34673723267622</v>
      </c>
      <c r="K84" s="268">
        <f>-Assets!K473</f>
        <v>-164.00340796252078</v>
      </c>
      <c r="L84" s="268">
        <f>-Assets!L473</f>
        <v>-134.97214225868038</v>
      </c>
      <c r="M84" s="268">
        <f>-Assets!M473</f>
        <v>-124.47745164083943</v>
      </c>
      <c r="N84" s="268">
        <f>-Assets!N473</f>
        <v>-120.052351223762</v>
      </c>
      <c r="O84" s="268">
        <f>-Assets!O473</f>
        <v>-119.56424217489564</v>
      </c>
      <c r="P84" s="268">
        <f>-Assets!P473</f>
        <v>-124.54354716541337</v>
      </c>
      <c r="Q84" s="268">
        <f>-Assets!Q473</f>
        <v>-131.93579760975399</v>
      </c>
      <c r="R84" s="268">
        <f>-Assets!R473</f>
        <v>-144.06693384059139</v>
      </c>
      <c r="S84" s="268">
        <f>-Assets!S473</f>
        <v>-147.76545485533353</v>
      </c>
      <c r="T84" s="268">
        <f>-Assets!T473</f>
        <v>-156.3136177010374</v>
      </c>
      <c r="U84" s="268">
        <f>-Assets!U473</f>
        <v>-170.36788559296679</v>
      </c>
      <c r="V84" s="268">
        <f>-Assets!V473</f>
        <v>-185.14326042818743</v>
      </c>
      <c r="W84" s="268">
        <f>-Assets!W473</f>
        <v>-198.65118912479824</v>
      </c>
      <c r="X84" s="268">
        <f>-Assets!X473</f>
        <v>-213.55655747242167</v>
      </c>
      <c r="Y84" s="268">
        <f>-Assets!Y473</f>
        <v>-229.50201566594797</v>
      </c>
      <c r="Z84" s="268">
        <f>-Assets!Z473</f>
        <v>-245.45189431007287</v>
      </c>
      <c r="AA84" s="268">
        <f>-Assets!AA473</f>
        <v>-262.56641004494588</v>
      </c>
      <c r="AB84" s="268">
        <f>-Assets!AB473</f>
        <v>-283.29510710636453</v>
      </c>
      <c r="AC84" s="268">
        <f>-Assets!AC473</f>
        <v>-304.7854520350848</v>
      </c>
      <c r="AD84" s="268">
        <f>-Assets!AD473</f>
        <v>-327.59237241061294</v>
      </c>
      <c r="AE84" s="268">
        <f>-Assets!AE473</f>
        <v>-351.74968996048972</v>
      </c>
      <c r="AF84" s="268">
        <f>-Assets!AF473</f>
        <v>-376.91012815510373</v>
      </c>
      <c r="AG84" s="268">
        <f>-Assets!AG473</f>
        <v>-403.10874470322301</v>
      </c>
      <c r="AH84" s="268">
        <f>-Assets!AH473</f>
        <v>-430.38172324865144</v>
      </c>
      <c r="AI84" s="268">
        <f>-Assets!AI473</f>
        <v>-458.76640775591164</v>
      </c>
      <c r="AJ84" s="268">
        <f>-Assets!AJ473</f>
        <v>-484.96758063553398</v>
      </c>
      <c r="AK84" s="268">
        <f>-Assets!AK473</f>
        <v>-477.41252127538735</v>
      </c>
      <c r="AL84" s="268">
        <f>-Assets!AL473</f>
        <v>-483.57261833736493</v>
      </c>
      <c r="AM84" s="268">
        <f>-Assets!AM473</f>
        <v>-513.45964245348875</v>
      </c>
      <c r="AN84" s="268">
        <f>-Assets!AN473</f>
        <v>-454.35958976035704</v>
      </c>
      <c r="AO84" s="268">
        <f>-Assets!AO473</f>
        <v>-468.5840503534431</v>
      </c>
      <c r="AP84" s="268">
        <f>-Assets!AP473</f>
        <v>-262.24157428493191</v>
      </c>
      <c r="AQ84" s="268">
        <f>-Assets!AQ473</f>
        <v>-278.89155431693473</v>
      </c>
      <c r="AR84" s="268">
        <f>-Assets!AR473</f>
        <v>-293.7743199173396</v>
      </c>
      <c r="AS84" s="268">
        <f>-Assets!AS473</f>
        <v>-308.78382434345889</v>
      </c>
      <c r="AT84" s="268">
        <f>-Assets!AT473</f>
        <v>-314.39577127874873</v>
      </c>
      <c r="AU84" s="268">
        <f>-Assets!AU473</f>
        <v>-234.03476750163605</v>
      </c>
      <c r="AV84" s="268">
        <f>-Assets!AV473</f>
        <v>-249.20495138996392</v>
      </c>
      <c r="AW84" s="268">
        <f>-Assets!AW473</f>
        <v>-265.11603108837539</v>
      </c>
      <c r="AX84" s="268">
        <f>-Assets!AX473</f>
        <v>-281.66691167708859</v>
      </c>
      <c r="AY84" s="268">
        <f>-Assets!AY473</f>
        <v>-298.87963877580728</v>
      </c>
      <c r="AZ84" s="268">
        <f>-Assets!AZ473</f>
        <v>-316.77696040966373</v>
      </c>
      <c r="BA84" s="268">
        <f>-Assets!BA473</f>
        <v>-323.59120398421101</v>
      </c>
      <c r="BB84" s="268">
        <f>-Assets!BB473</f>
        <v>-116.48263010304348</v>
      </c>
      <c r="BC84" s="268">
        <f>-Assets!BC473</f>
        <v>-90.344670869508093</v>
      </c>
      <c r="BD84" s="268">
        <f>-Assets!BD473</f>
        <v>-66.66617159869034</v>
      </c>
      <c r="BE84" s="268">
        <f>-Assets!BE473</f>
        <v>-45.661634002609091</v>
      </c>
      <c r="BF84" s="268">
        <f>-Assets!BF473</f>
        <v>-24.860315919361014</v>
      </c>
      <c r="BG84" s="268">
        <f>-Assets!BG473</f>
        <v>-14.621979329251673</v>
      </c>
      <c r="BH84" s="268">
        <f>-Assets!BH473</f>
        <v>-8.057169698408245</v>
      </c>
      <c r="BI84" s="268">
        <f>-Assets!BI473</f>
        <v>0.78646041017192658</v>
      </c>
      <c r="BJ84" s="57"/>
      <c r="BK84" s="57"/>
      <c r="BL84" s="57"/>
      <c r="BM84" s="57"/>
    </row>
    <row r="85" spans="1:65">
      <c r="A85" s="57"/>
      <c r="B85" s="57" t="s">
        <v>178</v>
      </c>
      <c r="C85" s="57"/>
      <c r="D85" s="57"/>
      <c r="E85" s="57"/>
      <c r="F85" s="57"/>
      <c r="G85" s="267">
        <f>G57</f>
        <v>-453.68634481199751</v>
      </c>
      <c r="H85" s="268">
        <f t="shared" ref="H85:P85" si="80">H57</f>
        <v>-456.68279308500314</v>
      </c>
      <c r="I85" s="268">
        <f t="shared" si="80"/>
        <v>-401.5941938279102</v>
      </c>
      <c r="J85" s="268">
        <f t="shared" si="80"/>
        <v>-403.9366139221529</v>
      </c>
      <c r="K85" s="268">
        <f t="shared" si="80"/>
        <v>-361.02991562786883</v>
      </c>
      <c r="L85" s="268">
        <f t="shared" si="80"/>
        <v>80.983285355208864</v>
      </c>
      <c r="M85" s="268">
        <f t="shared" si="80"/>
        <v>74.686470984504922</v>
      </c>
      <c r="N85" s="268">
        <f t="shared" si="80"/>
        <v>72.031410734258316</v>
      </c>
      <c r="O85" s="268">
        <f t="shared" si="80"/>
        <v>71.738545304940999</v>
      </c>
      <c r="P85" s="268">
        <f t="shared" si="80"/>
        <v>74.726128299249467</v>
      </c>
      <c r="Q85" s="268">
        <f>Q57</f>
        <v>79.161478565853031</v>
      </c>
      <c r="R85" s="268">
        <f>R57</f>
        <v>86.440160304353412</v>
      </c>
      <c r="S85" s="268">
        <f t="shared" ref="S85:AQ85" si="81">S57</f>
        <v>88.659272913202585</v>
      </c>
      <c r="T85" s="268">
        <f t="shared" si="81"/>
        <v>93.788170620622623</v>
      </c>
      <c r="U85" s="268">
        <f t="shared" si="81"/>
        <v>102.22073135578103</v>
      </c>
      <c r="V85" s="268">
        <f t="shared" si="81"/>
        <v>111.08595625691305</v>
      </c>
      <c r="W85" s="268">
        <f t="shared" si="81"/>
        <v>119.1907134748817</v>
      </c>
      <c r="X85" s="268">
        <f t="shared" si="81"/>
        <v>128.13393448345414</v>
      </c>
      <c r="Y85" s="268">
        <f t="shared" si="81"/>
        <v>137.70120939956996</v>
      </c>
      <c r="Z85" s="268">
        <f t="shared" si="81"/>
        <v>147.27113658604412</v>
      </c>
      <c r="AA85" s="268">
        <f t="shared" si="81"/>
        <v>157.53984602696983</v>
      </c>
      <c r="AB85" s="268">
        <f t="shared" si="81"/>
        <v>169.97706426381865</v>
      </c>
      <c r="AC85" s="268">
        <f t="shared" si="81"/>
        <v>182.87127122105176</v>
      </c>
      <c r="AD85" s="268">
        <f t="shared" si="81"/>
        <v>196.55542344636888</v>
      </c>
      <c r="AE85" s="268">
        <f t="shared" si="81"/>
        <v>211.0498139762949</v>
      </c>
      <c r="AF85" s="268">
        <f t="shared" si="81"/>
        <v>226.14607689306285</v>
      </c>
      <c r="AG85" s="268">
        <f t="shared" si="81"/>
        <v>241.86524682193431</v>
      </c>
      <c r="AH85" s="268">
        <f t="shared" si="81"/>
        <v>258.22903394919194</v>
      </c>
      <c r="AI85" s="268">
        <f t="shared" si="81"/>
        <v>275.2598446535485</v>
      </c>
      <c r="AJ85" s="268">
        <f t="shared" si="81"/>
        <v>290.98054838132066</v>
      </c>
      <c r="AK85" s="268">
        <f t="shared" si="81"/>
        <v>286.4475127652322</v>
      </c>
      <c r="AL85" s="268">
        <f t="shared" si="81"/>
        <v>290.14357100241978</v>
      </c>
      <c r="AM85" s="268">
        <f t="shared" si="81"/>
        <v>308.07578547209414</v>
      </c>
      <c r="AN85" s="268">
        <f t="shared" si="81"/>
        <v>272.61575385621563</v>
      </c>
      <c r="AO85" s="268">
        <f t="shared" si="81"/>
        <v>281.15043021206566</v>
      </c>
      <c r="AP85" s="268">
        <f t="shared" si="81"/>
        <v>157.34494457095934</v>
      </c>
      <c r="AQ85" s="268">
        <f t="shared" si="81"/>
        <v>167.33493259016177</v>
      </c>
      <c r="AR85" s="268">
        <f t="shared" ref="AR85:BI85" si="82">AR57</f>
        <v>176.26459195040388</v>
      </c>
      <c r="AS85" s="268">
        <f t="shared" si="82"/>
        <v>185.27029460607582</v>
      </c>
      <c r="AT85" s="268">
        <f t="shared" si="82"/>
        <v>188.63746276724896</v>
      </c>
      <c r="AU85" s="268">
        <f t="shared" si="82"/>
        <v>140.4208605009826</v>
      </c>
      <c r="AV85" s="268">
        <f t="shared" si="82"/>
        <v>149.52297083397798</v>
      </c>
      <c r="AW85" s="268">
        <f t="shared" si="82"/>
        <v>159.06961865302537</v>
      </c>
      <c r="AX85" s="268">
        <f t="shared" si="82"/>
        <v>169.00014700625343</v>
      </c>
      <c r="AY85" s="268">
        <f t="shared" si="82"/>
        <v>179.32778326548441</v>
      </c>
      <c r="AZ85" s="268">
        <f t="shared" si="82"/>
        <v>190.06617624579758</v>
      </c>
      <c r="BA85" s="268">
        <f t="shared" si="82"/>
        <v>194.15472239052724</v>
      </c>
      <c r="BB85" s="268">
        <f t="shared" si="82"/>
        <v>69.889578061826342</v>
      </c>
      <c r="BC85" s="268">
        <f t="shared" si="82"/>
        <v>54.206802521705413</v>
      </c>
      <c r="BD85" s="268">
        <f t="shared" si="82"/>
        <v>39.999702959214119</v>
      </c>
      <c r="BE85" s="268">
        <f t="shared" si="82"/>
        <v>27.396980401565997</v>
      </c>
      <c r="BF85" s="268">
        <f t="shared" si="82"/>
        <v>14.916189551616753</v>
      </c>
      <c r="BG85" s="268">
        <f t="shared" si="82"/>
        <v>8.7731875975509865</v>
      </c>
      <c r="BH85" s="268">
        <f t="shared" si="82"/>
        <v>4.8343018190453222</v>
      </c>
      <c r="BI85" s="268">
        <f t="shared" si="82"/>
        <v>-0.47187624610342027</v>
      </c>
      <c r="BJ85" s="57"/>
      <c r="BK85" s="57"/>
      <c r="BL85" s="57"/>
      <c r="BM85" s="57"/>
    </row>
    <row r="86" spans="1:65">
      <c r="A86" s="57"/>
      <c r="B86" s="63" t="s">
        <v>175</v>
      </c>
      <c r="C86" s="62"/>
      <c r="D86" s="62"/>
      <c r="E86" s="62"/>
      <c r="F86" s="62"/>
      <c r="G86" s="269">
        <f t="shared" ref="G86:AL86" si="83">SUM(G82:G85)</f>
        <v>496.59429626103793</v>
      </c>
      <c r="H86" s="270">
        <f t="shared" si="83"/>
        <v>527.17275590136683</v>
      </c>
      <c r="I86" s="270">
        <f t="shared" si="83"/>
        <v>557.95317615529575</v>
      </c>
      <c r="J86" s="270">
        <f t="shared" si="83"/>
        <v>585.02062481929681</v>
      </c>
      <c r="K86" s="270">
        <f t="shared" si="83"/>
        <v>612.24595259765044</v>
      </c>
      <c r="L86" s="270">
        <f t="shared" si="83"/>
        <v>636.57936891096824</v>
      </c>
      <c r="M86" s="270">
        <f t="shared" si="83"/>
        <v>631.12109547802743</v>
      </c>
      <c r="N86" s="270">
        <f t="shared" si="83"/>
        <v>626.08722733367142</v>
      </c>
      <c r="O86" s="270">
        <f t="shared" si="83"/>
        <v>621.23231025018265</v>
      </c>
      <c r="P86" s="270">
        <f t="shared" si="83"/>
        <v>616.39713229662971</v>
      </c>
      <c r="Q86" s="270">
        <f t="shared" si="83"/>
        <v>611.36059124926032</v>
      </c>
      <c r="R86" s="270">
        <f t="shared" si="83"/>
        <v>606.02510759392158</v>
      </c>
      <c r="S86" s="270">
        <f t="shared" si="83"/>
        <v>600.19904078940817</v>
      </c>
      <c r="T86" s="270">
        <f t="shared" si="83"/>
        <v>594.22340579505851</v>
      </c>
      <c r="U86" s="270">
        <f t="shared" si="83"/>
        <v>587.90208309522836</v>
      </c>
      <c r="V86" s="270">
        <f t="shared" si="83"/>
        <v>581.01240580184867</v>
      </c>
      <c r="W86" s="270">
        <f t="shared" si="83"/>
        <v>573.52521235013296</v>
      </c>
      <c r="X86" s="270">
        <f t="shared" si="83"/>
        <v>565.49175826192595</v>
      </c>
      <c r="Y86" s="270">
        <f t="shared" si="83"/>
        <v>556.85553107774092</v>
      </c>
      <c r="Z86" s="270">
        <f t="shared" si="83"/>
        <v>547.57446956420972</v>
      </c>
      <c r="AA86" s="270">
        <f t="shared" si="83"/>
        <v>537.6483949583104</v>
      </c>
      <c r="AB86" s="270">
        <f t="shared" si="83"/>
        <v>527.03020933609298</v>
      </c>
      <c r="AC86" s="270">
        <f t="shared" si="83"/>
        <v>515.57375520471123</v>
      </c>
      <c r="AD86" s="270">
        <f t="shared" si="83"/>
        <v>503.24823152441229</v>
      </c>
      <c r="AE86" s="270">
        <f t="shared" si="83"/>
        <v>490.00039598412718</v>
      </c>
      <c r="AF86" s="270">
        <f t="shared" si="83"/>
        <v>475.77563852212495</v>
      </c>
      <c r="AG86" s="270">
        <f t="shared" si="83"/>
        <v>460.53339293953263</v>
      </c>
      <c r="AH86" s="270">
        <f t="shared" si="83"/>
        <v>444.23167530373433</v>
      </c>
      <c r="AI86" s="270">
        <f t="shared" si="83"/>
        <v>426.82703841555843</v>
      </c>
      <c r="AJ86" s="270">
        <f t="shared" si="83"/>
        <v>408.27452488590961</v>
      </c>
      <c r="AK86" s="270">
        <f t="shared" si="83"/>
        <v>388.66243592500871</v>
      </c>
      <c r="AL86" s="270">
        <f t="shared" si="83"/>
        <v>369.35587356463202</v>
      </c>
      <c r="AM86" s="270">
        <f t="shared" ref="AM86:BI86" si="84">SUM(AM82:AM85)</f>
        <v>349.80019687906884</v>
      </c>
      <c r="AN86" s="270">
        <f t="shared" si="84"/>
        <v>329.03588893824963</v>
      </c>
      <c r="AO86" s="270">
        <f t="shared" si="84"/>
        <v>310.66158712834061</v>
      </c>
      <c r="AP86" s="270">
        <f t="shared" si="84"/>
        <v>291.71204813204736</v>
      </c>
      <c r="AQ86" s="270">
        <f t="shared" si="84"/>
        <v>281.10699886796488</v>
      </c>
      <c r="AR86" s="270">
        <f t="shared" si="84"/>
        <v>269.82862441138775</v>
      </c>
      <c r="AS86" s="270">
        <f t="shared" si="84"/>
        <v>257.94839091393084</v>
      </c>
      <c r="AT86" s="270">
        <f t="shared" si="84"/>
        <v>245.46117305748112</v>
      </c>
      <c r="AU86" s="270">
        <f t="shared" si="84"/>
        <v>232.74700806696848</v>
      </c>
      <c r="AV86" s="270">
        <f t="shared" si="84"/>
        <v>223.28264206920238</v>
      </c>
      <c r="AW86" s="270">
        <f t="shared" si="84"/>
        <v>213.20479383499219</v>
      </c>
      <c r="AX86" s="270">
        <f t="shared" si="84"/>
        <v>202.48350153777824</v>
      </c>
      <c r="AY86" s="270">
        <f t="shared" si="84"/>
        <v>191.09289162955673</v>
      </c>
      <c r="AZ86" s="270">
        <f t="shared" si="84"/>
        <v>179.00619903746315</v>
      </c>
      <c r="BA86" s="270">
        <f t="shared" si="84"/>
        <v>166.19573875849642</v>
      </c>
      <c r="BB86" s="270">
        <f t="shared" si="84"/>
        <v>153.10971046937485</v>
      </c>
      <c r="BC86" s="270">
        <f t="shared" si="84"/>
        <v>148.39915290800772</v>
      </c>
      <c r="BD86" s="270">
        <f t="shared" si="84"/>
        <v>144.74561441804482</v>
      </c>
      <c r="BE86" s="270">
        <f t="shared" si="84"/>
        <v>142.04963443859378</v>
      </c>
      <c r="BF86" s="270">
        <f t="shared" si="84"/>
        <v>140.20307795952829</v>
      </c>
      <c r="BG86" s="270">
        <f t="shared" si="84"/>
        <v>139.1977267837492</v>
      </c>
      <c r="BH86" s="270">
        <f t="shared" si="84"/>
        <v>138.6064139396743</v>
      </c>
      <c r="BI86" s="270">
        <f t="shared" si="84"/>
        <v>138.28058199707061</v>
      </c>
      <c r="BJ86" s="57"/>
      <c r="BK86" s="57"/>
      <c r="BL86" s="57"/>
      <c r="BM86" s="57"/>
    </row>
    <row r="87" spans="1:65">
      <c r="A87" s="57"/>
      <c r="B87" s="53" t="s">
        <v>176</v>
      </c>
      <c r="C87" s="57"/>
      <c r="D87" s="57"/>
      <c r="E87" s="57"/>
      <c r="F87" s="57"/>
      <c r="G87" s="267">
        <f>-$D$11*(Assets!G475-Assets!F474)</f>
        <v>-122.79779828413376</v>
      </c>
      <c r="H87" s="268">
        <f>-$D$11*(Assets!H475-Assets!G474)</f>
        <v>-130.35923736433398</v>
      </c>
      <c r="I87" s="268">
        <f>-$D$11*(Assets!I475-Assets!H474)</f>
        <v>-137.97061724908346</v>
      </c>
      <c r="J87" s="268">
        <f>-$D$11*(Assets!J475-Assets!I474)</f>
        <v>-144.66385381288202</v>
      </c>
      <c r="K87" s="268">
        <f>-$D$11*(Assets!K475-Assets!J474)</f>
        <v>-151.39613071158456</v>
      </c>
      <c r="L87" s="268">
        <f>-$D$11*(Assets!L475-Assets!K474)</f>
        <v>-157.41329597204896</v>
      </c>
      <c r="M87" s="268">
        <f>-$D$11*(Assets!M475-Assets!L474)</f>
        <v>-156.06357454946192</v>
      </c>
      <c r="N87" s="268">
        <f>-$D$11*(Assets!N475-Assets!M474)</f>
        <v>-154.81880003305344</v>
      </c>
      <c r="O87" s="268">
        <f>-$D$11*(Assets!O475-Assets!N474)</f>
        <v>-153.61827652081558</v>
      </c>
      <c r="P87" s="268">
        <f>-$D$11*(Assets!P475-Assets!O474)</f>
        <v>-152.42263409906664</v>
      </c>
      <c r="Q87" s="268">
        <f>-$D$11*(Assets!Q475-Assets!P474)</f>
        <v>-151.17719862741362</v>
      </c>
      <c r="R87" s="268">
        <f>-$D$11*(Assets!R475-Assets!Q474)</f>
        <v>-149.8578406513152</v>
      </c>
      <c r="S87" s="268">
        <f>-$D$11*(Assets!S475-Assets!R474)</f>
        <v>-148.41717131290935</v>
      </c>
      <c r="T87" s="268">
        <f>-$D$11*(Assets!T475-Assets!S474)</f>
        <v>-146.93951676435609</v>
      </c>
      <c r="U87" s="268">
        <f>-$D$11*(Assets!U475-Assets!T474)</f>
        <v>-145.37638058734521</v>
      </c>
      <c r="V87" s="268">
        <f>-$D$11*(Assets!V475-Assets!U474)</f>
        <v>-143.67270173141588</v>
      </c>
      <c r="W87" s="268">
        <f>-$D$11*(Assets!W475-Assets!V474)</f>
        <v>-141.82126912713358</v>
      </c>
      <c r="X87" s="268">
        <f>-$D$11*(Assets!X475-Assets!W474)</f>
        <v>-139.83475723588637</v>
      </c>
      <c r="Y87" s="268">
        <f>-$D$11*(Assets!Y475-Assets!X474)</f>
        <v>-137.69919166116162</v>
      </c>
      <c r="Z87" s="268">
        <f>-$D$11*(Assets!Z475-Assets!Y474)</f>
        <v>-135.4041715045023</v>
      </c>
      <c r="AA87" s="268">
        <f>-$D$11*(Assets!AA475-Assets!Z474)</f>
        <v>-132.94965256140131</v>
      </c>
      <c r="AB87" s="268">
        <f>-$D$11*(Assets!AB475-Assets!AA474)</f>
        <v>-130.32398846095239</v>
      </c>
      <c r="AC87" s="268">
        <f>-$D$11*(Assets!AC475-Assets!AB474)</f>
        <v>-127.49103738988852</v>
      </c>
      <c r="AD87" s="268">
        <f>-$D$11*(Assets!AD475-Assets!AC474)</f>
        <v>-124.44318286953785</v>
      </c>
      <c r="AE87" s="268">
        <f>-$D$11*(Assets!AE475-Assets!AD474)</f>
        <v>-121.16725914543132</v>
      </c>
      <c r="AF87" s="268">
        <f>-$D$11*(Assets!AF475-Assets!AE474)</f>
        <v>-117.64976224582716</v>
      </c>
      <c r="AG87" s="268">
        <f>-$D$11*(Assets!AG475-Assets!AF474)</f>
        <v>-113.88066096427575</v>
      </c>
      <c r="AH87" s="268">
        <f>-$D$11*(Assets!AH475-Assets!AG474)</f>
        <v>-109.8495735172437</v>
      </c>
      <c r="AI87" s="268">
        <f>-$D$11*(Assets!AI475-Assets!AH474)</f>
        <v>-105.54575628475651</v>
      </c>
      <c r="AJ87" s="268">
        <f>-$D$11*(Assets!AJ475-Assets!AI474)</f>
        <v>-100.95809220719821</v>
      </c>
      <c r="AK87" s="268">
        <f>-$D$11*(Assets!AK475-Assets!AJ474)</f>
        <v>-96.108416400842543</v>
      </c>
      <c r="AL87" s="268">
        <f>-$D$11*(Assets!AL475-Assets!AK474)</f>
        <v>-91.334291188087818</v>
      </c>
      <c r="AM87" s="268">
        <f>-$D$11*(Assets!AM475-Assets!AL474)</f>
        <v>-86.498565004715061</v>
      </c>
      <c r="AN87" s="268">
        <f>-$D$11*(Assets!AN475-Assets!AM474)</f>
        <v>-81.363968580180156</v>
      </c>
      <c r="AO87" s="268">
        <f>-$D$11*(Assets!AO475-Assets!AN474)</f>
        <v>-76.820372682576647</v>
      </c>
      <c r="AP87" s="268">
        <f>-$D$11*(Assets!AP475-Assets!AO474)</f>
        <v>-72.134532179042068</v>
      </c>
      <c r="AQ87" s="268">
        <f>-$D$11*(Assets!AQ475-Assets!AP474)</f>
        <v>-69.512116436192812</v>
      </c>
      <c r="AR87" s="268">
        <f>-$D$11*(Assets!AR475-Assets!AQ474)</f>
        <v>-66.723200893023758</v>
      </c>
      <c r="AS87" s="268">
        <f>-$D$11*(Assets!AS475-Assets!AR474)</f>
        <v>-63.785457693850191</v>
      </c>
      <c r="AT87" s="268">
        <f>-$D$11*(Assets!AT475-Assets!AS474)</f>
        <v>-60.697619450415736</v>
      </c>
      <c r="AU87" s="268">
        <f>-$D$11*(Assets!AU475-Assets!AT474)</f>
        <v>-57.553661737627777</v>
      </c>
      <c r="AV87" s="268">
        <f>-$D$11*(Assets!AV475-Assets!AU474)</f>
        <v>-55.213314062611971</v>
      </c>
      <c r="AW87" s="268">
        <f>-$D$11*(Assets!AW475-Assets!AV474)</f>
        <v>-52.721264548712135</v>
      </c>
      <c r="AX87" s="268">
        <f>-$D$11*(Assets!AX475-Assets!AW474)</f>
        <v>-50.070104237828133</v>
      </c>
      <c r="AY87" s="268">
        <f>-$D$11*(Assets!AY475-Assets!AX474)</f>
        <v>-47.253435121057557</v>
      </c>
      <c r="AZ87" s="268">
        <f>-$D$11*(Assets!AZ475-Assets!AY474)</f>
        <v>-44.264638733299584</v>
      </c>
      <c r="BA87" s="268">
        <f>-$D$11*(Assets!BA475-Assets!AZ474)</f>
        <v>-41.096869129202609</v>
      </c>
      <c r="BB87" s="268">
        <f>-$D$11*(Assets!BB475-Assets!BA474)</f>
        <v>-37.860957089360639</v>
      </c>
      <c r="BC87" s="268">
        <f>-$D$11*(Assets!BC475-Assets!BB474)</f>
        <v>-36.696130788330088</v>
      </c>
      <c r="BD87" s="268">
        <f>-$D$11*(Assets!BD475-Assets!BC474)</f>
        <v>-35.792684079635187</v>
      </c>
      <c r="BE87" s="268">
        <f>-$D$11*(Assets!BE475-Assets!BD474)</f>
        <v>-35.12602236364819</v>
      </c>
      <c r="BF87" s="268">
        <f>-$D$11*(Assets!BF475-Assets!BE474)</f>
        <v>-34.669406023621924</v>
      </c>
      <c r="BG87" s="268">
        <f>-$D$11*(Assets!BG475-Assets!BF474)</f>
        <v>-34.420802864428516</v>
      </c>
      <c r="BH87" s="268">
        <f>-$D$11*(Assets!BH475-Assets!BG474)</f>
        <v>-34.274583071135929</v>
      </c>
      <c r="BI87" s="268">
        <f>-$D$11*(Assets!BI475-Assets!BH474)</f>
        <v>-34.194011374152069</v>
      </c>
      <c r="BJ87" s="57"/>
      <c r="BK87" s="57"/>
      <c r="BL87" s="57"/>
      <c r="BM87" s="57"/>
    </row>
    <row r="88" spans="1:65" s="14" customFormat="1">
      <c r="A88" s="62"/>
      <c r="B88" s="63" t="s">
        <v>177</v>
      </c>
      <c r="C88" s="62"/>
      <c r="D88" s="62"/>
      <c r="E88" s="62"/>
      <c r="F88" s="62"/>
      <c r="G88" s="269">
        <f>G86+G87</f>
        <v>373.79649797690416</v>
      </c>
      <c r="H88" s="270">
        <f t="shared" ref="H88:O88" si="85">H86+H87</f>
        <v>396.81351853703285</v>
      </c>
      <c r="I88" s="270">
        <f t="shared" si="85"/>
        <v>419.98255890621226</v>
      </c>
      <c r="J88" s="270">
        <f t="shared" si="85"/>
        <v>440.35677100641476</v>
      </c>
      <c r="K88" s="270">
        <f t="shared" si="85"/>
        <v>460.84982188606591</v>
      </c>
      <c r="L88" s="270">
        <f t="shared" si="85"/>
        <v>479.16607293891929</v>
      </c>
      <c r="M88" s="270">
        <f t="shared" si="85"/>
        <v>475.05752092856551</v>
      </c>
      <c r="N88" s="270">
        <f t="shared" si="85"/>
        <v>471.26842730061799</v>
      </c>
      <c r="O88" s="270">
        <f t="shared" si="85"/>
        <v>467.61403372936707</v>
      </c>
      <c r="P88" s="270">
        <f>P86+P87</f>
        <v>463.97449819756309</v>
      </c>
      <c r="Q88" s="270">
        <f>Q86+Q87</f>
        <v>460.18339262184668</v>
      </c>
      <c r="R88" s="270">
        <f>R86+R87</f>
        <v>456.16726694260637</v>
      </c>
      <c r="S88" s="270">
        <f t="shared" ref="S88:AP88" si="86">S86+S87</f>
        <v>451.78186947649885</v>
      </c>
      <c r="T88" s="270">
        <f t="shared" si="86"/>
        <v>447.28388903070243</v>
      </c>
      <c r="U88" s="270">
        <f t="shared" si="86"/>
        <v>442.52570250788312</v>
      </c>
      <c r="V88" s="270">
        <f t="shared" si="86"/>
        <v>437.33970407043279</v>
      </c>
      <c r="W88" s="270">
        <f t="shared" si="86"/>
        <v>431.70394322299938</v>
      </c>
      <c r="X88" s="270">
        <f t="shared" si="86"/>
        <v>425.65700102603955</v>
      </c>
      <c r="Y88" s="270">
        <f t="shared" si="86"/>
        <v>419.15633941657927</v>
      </c>
      <c r="Z88" s="270">
        <f t="shared" si="86"/>
        <v>412.17029805970742</v>
      </c>
      <c r="AA88" s="270">
        <f t="shared" si="86"/>
        <v>404.6987423969091</v>
      </c>
      <c r="AB88" s="270">
        <f t="shared" si="86"/>
        <v>396.70622087514062</v>
      </c>
      <c r="AC88" s="270">
        <f t="shared" si="86"/>
        <v>388.08271781482273</v>
      </c>
      <c r="AD88" s="270">
        <f t="shared" si="86"/>
        <v>378.80504865487444</v>
      </c>
      <c r="AE88" s="270">
        <f t="shared" si="86"/>
        <v>368.83313683869585</v>
      </c>
      <c r="AF88" s="270">
        <f t="shared" si="86"/>
        <v>358.12587627629779</v>
      </c>
      <c r="AG88" s="270">
        <f t="shared" si="86"/>
        <v>346.65273197525687</v>
      </c>
      <c r="AH88" s="270">
        <f t="shared" si="86"/>
        <v>334.38210178649064</v>
      </c>
      <c r="AI88" s="270">
        <f t="shared" si="86"/>
        <v>321.28128213080191</v>
      </c>
      <c r="AJ88" s="270">
        <f t="shared" si="86"/>
        <v>307.31643267871141</v>
      </c>
      <c r="AK88" s="270">
        <f t="shared" si="86"/>
        <v>292.55401952416616</v>
      </c>
      <c r="AL88" s="270">
        <f t="shared" si="86"/>
        <v>278.02158237654419</v>
      </c>
      <c r="AM88" s="270">
        <f t="shared" si="86"/>
        <v>263.3016318743538</v>
      </c>
      <c r="AN88" s="270">
        <f t="shared" si="86"/>
        <v>247.67192035806949</v>
      </c>
      <c r="AO88" s="270">
        <f t="shared" si="86"/>
        <v>233.84121444576397</v>
      </c>
      <c r="AP88" s="270">
        <f t="shared" si="86"/>
        <v>219.57751595300527</v>
      </c>
      <c r="AQ88" s="270">
        <f t="shared" ref="AQ88:BI88" si="87">AQ86+AQ87</f>
        <v>211.59488243177208</v>
      </c>
      <c r="AR88" s="270">
        <f t="shared" si="87"/>
        <v>203.10542351836398</v>
      </c>
      <c r="AS88" s="270">
        <f t="shared" si="87"/>
        <v>194.16293322008065</v>
      </c>
      <c r="AT88" s="270">
        <f t="shared" si="87"/>
        <v>184.76355360706538</v>
      </c>
      <c r="AU88" s="270">
        <f t="shared" si="87"/>
        <v>175.1933463293407</v>
      </c>
      <c r="AV88" s="270">
        <f t="shared" si="87"/>
        <v>168.06932800659041</v>
      </c>
      <c r="AW88" s="270">
        <f t="shared" si="87"/>
        <v>160.48352928628006</v>
      </c>
      <c r="AX88" s="270">
        <f t="shared" si="87"/>
        <v>152.41339729995011</v>
      </c>
      <c r="AY88" s="270">
        <f t="shared" si="87"/>
        <v>143.83945650849918</v>
      </c>
      <c r="AZ88" s="270">
        <f t="shared" si="87"/>
        <v>134.74156030416356</v>
      </c>
      <c r="BA88" s="270">
        <f t="shared" si="87"/>
        <v>125.0988696292938</v>
      </c>
      <c r="BB88" s="270">
        <f t="shared" si="87"/>
        <v>115.24875338001421</v>
      </c>
      <c r="BC88" s="270">
        <f t="shared" si="87"/>
        <v>111.70302211967763</v>
      </c>
      <c r="BD88" s="270">
        <f t="shared" si="87"/>
        <v>108.95293033840963</v>
      </c>
      <c r="BE88" s="270">
        <f t="shared" si="87"/>
        <v>106.92361207494559</v>
      </c>
      <c r="BF88" s="270">
        <f t="shared" si="87"/>
        <v>105.53367193590637</v>
      </c>
      <c r="BG88" s="270">
        <f t="shared" si="87"/>
        <v>104.77692391932069</v>
      </c>
      <c r="BH88" s="270">
        <f t="shared" si="87"/>
        <v>104.33183086853836</v>
      </c>
      <c r="BI88" s="270">
        <f t="shared" si="87"/>
        <v>104.08657062291854</v>
      </c>
      <c r="BJ88" s="62"/>
      <c r="BK88" s="62"/>
      <c r="BL88" s="62"/>
      <c r="BM88" s="62"/>
    </row>
    <row r="89" spans="1:65" s="16" customFormat="1">
      <c r="A89" s="102"/>
      <c r="B89" s="53" t="s">
        <v>60</v>
      </c>
      <c r="C89" s="102"/>
      <c r="D89" s="102"/>
      <c r="E89" s="102"/>
      <c r="F89" s="102"/>
      <c r="G89" s="271">
        <f t="shared" ref="G89:P89" si="88">G86/G92</f>
        <v>0.10110000000000001</v>
      </c>
      <c r="H89" s="272">
        <f t="shared" si="88"/>
        <v>0.10110000000000005</v>
      </c>
      <c r="I89" s="272">
        <f t="shared" si="88"/>
        <v>0.10110000000000002</v>
      </c>
      <c r="J89" s="272">
        <f t="shared" si="88"/>
        <v>0.1011</v>
      </c>
      <c r="K89" s="272">
        <f t="shared" si="88"/>
        <v>0.10110000000000008</v>
      </c>
      <c r="L89" s="272">
        <f t="shared" si="88"/>
        <v>0.10109999999999998</v>
      </c>
      <c r="M89" s="272">
        <f t="shared" si="88"/>
        <v>0.10110000000000004</v>
      </c>
      <c r="N89" s="272">
        <f t="shared" si="88"/>
        <v>0.10109999999999997</v>
      </c>
      <c r="O89" s="272">
        <f t="shared" si="88"/>
        <v>0.10110000000000002</v>
      </c>
      <c r="P89" s="272">
        <f t="shared" si="88"/>
        <v>0.10110000000000001</v>
      </c>
      <c r="Q89" s="272">
        <f>Q86/Q92</f>
        <v>0.10110000000000001</v>
      </c>
      <c r="R89" s="272">
        <f>R86/R92</f>
        <v>0.10109999999999998</v>
      </c>
      <c r="S89" s="272">
        <f t="shared" ref="S89:AQ89" si="89">S86/S92</f>
        <v>0.1011</v>
      </c>
      <c r="T89" s="272">
        <f t="shared" si="89"/>
        <v>0.10110000000000002</v>
      </c>
      <c r="U89" s="272">
        <f t="shared" si="89"/>
        <v>0.1011</v>
      </c>
      <c r="V89" s="272">
        <f t="shared" si="89"/>
        <v>0.1011</v>
      </c>
      <c r="W89" s="272">
        <f t="shared" si="89"/>
        <v>0.10110000000000002</v>
      </c>
      <c r="X89" s="272">
        <f t="shared" si="89"/>
        <v>0.10110000000000001</v>
      </c>
      <c r="Y89" s="272">
        <f t="shared" si="89"/>
        <v>0.10109999999999998</v>
      </c>
      <c r="Z89" s="272">
        <f t="shared" si="89"/>
        <v>0.10109999999999995</v>
      </c>
      <c r="AA89" s="272">
        <f t="shared" si="89"/>
        <v>0.10109999999999997</v>
      </c>
      <c r="AB89" s="272">
        <f t="shared" si="89"/>
        <v>0.10110000000000001</v>
      </c>
      <c r="AC89" s="272">
        <f t="shared" si="89"/>
        <v>0.10109999999999995</v>
      </c>
      <c r="AD89" s="272">
        <f t="shared" si="89"/>
        <v>0.10109999999999995</v>
      </c>
      <c r="AE89" s="272">
        <f t="shared" si="89"/>
        <v>0.10109999999999997</v>
      </c>
      <c r="AF89" s="272">
        <f t="shared" si="89"/>
        <v>0.1011</v>
      </c>
      <c r="AG89" s="272">
        <f t="shared" si="89"/>
        <v>0.10110000000000001</v>
      </c>
      <c r="AH89" s="272">
        <f t="shared" si="89"/>
        <v>0.10110000000000004</v>
      </c>
      <c r="AI89" s="272">
        <f t="shared" si="89"/>
        <v>0.10109999999999994</v>
      </c>
      <c r="AJ89" s="272">
        <f t="shared" si="89"/>
        <v>0.10110000000000002</v>
      </c>
      <c r="AK89" s="272">
        <f t="shared" si="89"/>
        <v>0.10110000000000005</v>
      </c>
      <c r="AL89" s="272">
        <f t="shared" si="89"/>
        <v>0.10110000000000005</v>
      </c>
      <c r="AM89" s="272">
        <f t="shared" si="89"/>
        <v>0.10110000000000002</v>
      </c>
      <c r="AN89" s="272">
        <f t="shared" si="89"/>
        <v>0.1011</v>
      </c>
      <c r="AO89" s="272">
        <f t="shared" si="89"/>
        <v>0.10109999999999997</v>
      </c>
      <c r="AP89" s="272">
        <f t="shared" si="89"/>
        <v>0.10109999999999998</v>
      </c>
      <c r="AQ89" s="272">
        <f t="shared" si="89"/>
        <v>0.10110000000000004</v>
      </c>
      <c r="AR89" s="272">
        <f t="shared" ref="AR89:BI89" si="90">AR86/AR92</f>
        <v>0.10109999999999995</v>
      </c>
      <c r="AS89" s="272">
        <f t="shared" si="90"/>
        <v>0.10110000000000005</v>
      </c>
      <c r="AT89" s="272">
        <f t="shared" si="90"/>
        <v>0.10109999999999998</v>
      </c>
      <c r="AU89" s="272">
        <f t="shared" si="90"/>
        <v>0.10109999999999997</v>
      </c>
      <c r="AV89" s="272">
        <f t="shared" si="90"/>
        <v>0.10110000000000001</v>
      </c>
      <c r="AW89" s="272">
        <f t="shared" si="90"/>
        <v>0.1011</v>
      </c>
      <c r="AX89" s="272">
        <f t="shared" si="90"/>
        <v>0.10109999999999995</v>
      </c>
      <c r="AY89" s="272">
        <f t="shared" si="90"/>
        <v>0.10109999999999994</v>
      </c>
      <c r="AZ89" s="272">
        <f t="shared" si="90"/>
        <v>0.10109999999999998</v>
      </c>
      <c r="BA89" s="272">
        <f t="shared" si="90"/>
        <v>0.1011</v>
      </c>
      <c r="BB89" s="272">
        <f t="shared" si="90"/>
        <v>0.10109999999999998</v>
      </c>
      <c r="BC89" s="272">
        <f t="shared" si="90"/>
        <v>0.10109999999999997</v>
      </c>
      <c r="BD89" s="272">
        <f t="shared" si="90"/>
        <v>0.10109999999999997</v>
      </c>
      <c r="BE89" s="272">
        <f t="shared" si="90"/>
        <v>0.10109999999999998</v>
      </c>
      <c r="BF89" s="272">
        <f t="shared" si="90"/>
        <v>0.10110000000000001</v>
      </c>
      <c r="BG89" s="272">
        <f t="shared" si="90"/>
        <v>0.10109999999999993</v>
      </c>
      <c r="BH89" s="272">
        <f t="shared" si="90"/>
        <v>0.10109999999999997</v>
      </c>
      <c r="BI89" s="272">
        <f t="shared" si="90"/>
        <v>0.10109999999999993</v>
      </c>
      <c r="BJ89" s="102"/>
      <c r="BK89" s="102"/>
      <c r="BL89" s="102"/>
      <c r="BM89" s="102"/>
    </row>
    <row r="90" spans="1:65" s="16" customFormat="1">
      <c r="A90" s="102"/>
      <c r="B90" s="53" t="s">
        <v>61</v>
      </c>
      <c r="C90" s="102"/>
      <c r="D90" s="102"/>
      <c r="E90" s="102"/>
      <c r="F90" s="102"/>
      <c r="G90" s="271">
        <f>G88/G92/(1+G$7)</f>
        <v>7.4243902439024456E-2</v>
      </c>
      <c r="H90" s="272">
        <f t="shared" ref="H90:P90" si="91">H88/H92/(1+H$7)</f>
        <v>7.4243902439024442E-2</v>
      </c>
      <c r="I90" s="272">
        <f t="shared" si="91"/>
        <v>7.4243902439024512E-2</v>
      </c>
      <c r="J90" s="272">
        <f t="shared" si="91"/>
        <v>7.424390243902447E-2</v>
      </c>
      <c r="K90" s="272">
        <f t="shared" si="91"/>
        <v>7.4243902439024553E-2</v>
      </c>
      <c r="L90" s="272">
        <f t="shared" si="91"/>
        <v>7.4243902439024484E-2</v>
      </c>
      <c r="M90" s="272">
        <f t="shared" si="91"/>
        <v>7.4243902439024553E-2</v>
      </c>
      <c r="N90" s="272">
        <f t="shared" si="91"/>
        <v>7.4243902439024512E-2</v>
      </c>
      <c r="O90" s="272">
        <f t="shared" si="91"/>
        <v>7.4243902439024581E-2</v>
      </c>
      <c r="P90" s="272">
        <f t="shared" si="91"/>
        <v>7.4243902439024567E-2</v>
      </c>
      <c r="Q90" s="272">
        <f>Q88/Q92/(1+Q$7)</f>
        <v>7.4243902439024387E-2</v>
      </c>
      <c r="R90" s="272">
        <f>R88/R92/(1+R$7)</f>
        <v>7.4243902439024498E-2</v>
      </c>
      <c r="S90" s="272">
        <f t="shared" ref="S90:AQ90" si="92">S88/S92/(1+S$7)</f>
        <v>7.4243902439024512E-2</v>
      </c>
      <c r="T90" s="272">
        <f t="shared" si="92"/>
        <v>7.4243902439024526E-2</v>
      </c>
      <c r="U90" s="272">
        <f t="shared" si="92"/>
        <v>7.4243902439024567E-2</v>
      </c>
      <c r="V90" s="272">
        <f t="shared" si="92"/>
        <v>7.4243902439024512E-2</v>
      </c>
      <c r="W90" s="272">
        <f t="shared" si="92"/>
        <v>7.4243902439024609E-2</v>
      </c>
      <c r="X90" s="272">
        <f t="shared" si="92"/>
        <v>7.424390243902447E-2</v>
      </c>
      <c r="Y90" s="272">
        <f t="shared" si="92"/>
        <v>7.4243902439024526E-2</v>
      </c>
      <c r="Z90" s="272">
        <f t="shared" si="92"/>
        <v>7.424390243902447E-2</v>
      </c>
      <c r="AA90" s="272">
        <f t="shared" si="92"/>
        <v>7.4243902439024539E-2</v>
      </c>
      <c r="AB90" s="272">
        <f t="shared" si="92"/>
        <v>7.4243902439024484E-2</v>
      </c>
      <c r="AC90" s="272">
        <f t="shared" si="92"/>
        <v>7.424390243902447E-2</v>
      </c>
      <c r="AD90" s="272">
        <f t="shared" si="92"/>
        <v>7.4243902439024428E-2</v>
      </c>
      <c r="AE90" s="272">
        <f t="shared" si="92"/>
        <v>7.4243902439024526E-2</v>
      </c>
      <c r="AF90" s="272">
        <f t="shared" si="92"/>
        <v>7.4243902439024387E-2</v>
      </c>
      <c r="AG90" s="272">
        <f t="shared" si="92"/>
        <v>7.4243902439024484E-2</v>
      </c>
      <c r="AH90" s="272">
        <f t="shared" si="92"/>
        <v>7.424390243902447E-2</v>
      </c>
      <c r="AI90" s="272">
        <f t="shared" si="92"/>
        <v>7.4243902439024539E-2</v>
      </c>
      <c r="AJ90" s="272">
        <f t="shared" si="92"/>
        <v>7.4243902439024428E-2</v>
      </c>
      <c r="AK90" s="272">
        <f t="shared" si="92"/>
        <v>7.4243902439024526E-2</v>
      </c>
      <c r="AL90" s="272">
        <f t="shared" si="92"/>
        <v>7.4243902439024748E-2</v>
      </c>
      <c r="AM90" s="272">
        <f t="shared" si="92"/>
        <v>7.4243902439024512E-2</v>
      </c>
      <c r="AN90" s="272">
        <f t="shared" si="92"/>
        <v>7.4243902439024484E-2</v>
      </c>
      <c r="AO90" s="272">
        <f t="shared" si="92"/>
        <v>7.4243902439024428E-2</v>
      </c>
      <c r="AP90" s="272">
        <f t="shared" si="92"/>
        <v>7.4243902439024484E-2</v>
      </c>
      <c r="AQ90" s="272">
        <f t="shared" si="92"/>
        <v>7.4243902439024539E-2</v>
      </c>
      <c r="AR90" s="272">
        <f t="shared" ref="AR90:BI90" si="93">AR88/AR92/(1+AR$7)</f>
        <v>7.4243902439024331E-2</v>
      </c>
      <c r="AS90" s="272">
        <f t="shared" si="93"/>
        <v>7.4243902439024498E-2</v>
      </c>
      <c r="AT90" s="272">
        <f t="shared" si="93"/>
        <v>7.4243902439024373E-2</v>
      </c>
      <c r="AU90" s="272">
        <f t="shared" si="93"/>
        <v>7.4243902439024553E-2</v>
      </c>
      <c r="AV90" s="272">
        <f t="shared" si="93"/>
        <v>7.4243902439024359E-2</v>
      </c>
      <c r="AW90" s="272">
        <f t="shared" si="93"/>
        <v>7.4243902439024442E-2</v>
      </c>
      <c r="AX90" s="272">
        <f t="shared" si="93"/>
        <v>7.4243902439024526E-2</v>
      </c>
      <c r="AY90" s="272">
        <f t="shared" si="93"/>
        <v>7.4243902439024359E-2</v>
      </c>
      <c r="AZ90" s="272">
        <f t="shared" si="93"/>
        <v>7.4243902439024331E-2</v>
      </c>
      <c r="BA90" s="272">
        <f t="shared" si="93"/>
        <v>7.4243902439024553E-2</v>
      </c>
      <c r="BB90" s="272">
        <f t="shared" si="93"/>
        <v>7.4243902439024456E-2</v>
      </c>
      <c r="BC90" s="272">
        <f t="shared" si="93"/>
        <v>7.4243902439024512E-2</v>
      </c>
      <c r="BD90" s="272">
        <f t="shared" si="93"/>
        <v>7.4243902439024401E-2</v>
      </c>
      <c r="BE90" s="272">
        <f t="shared" si="93"/>
        <v>7.424390243902447E-2</v>
      </c>
      <c r="BF90" s="272">
        <f t="shared" si="93"/>
        <v>7.4243902439024609E-2</v>
      </c>
      <c r="BG90" s="272">
        <f t="shared" si="93"/>
        <v>7.4243902439024401E-2</v>
      </c>
      <c r="BH90" s="272">
        <f t="shared" si="93"/>
        <v>7.424390243902447E-2</v>
      </c>
      <c r="BI90" s="272">
        <f t="shared" si="93"/>
        <v>7.4243902439024276E-2</v>
      </c>
      <c r="BJ90" s="102"/>
      <c r="BK90" s="102"/>
      <c r="BL90" s="102"/>
      <c r="BM90" s="102"/>
    </row>
    <row r="91" spans="1:65">
      <c r="A91" s="57"/>
      <c r="B91" s="57"/>
      <c r="C91" s="57"/>
      <c r="D91" s="57"/>
      <c r="E91" s="57"/>
      <c r="F91" s="57"/>
      <c r="G91" s="587"/>
      <c r="H91" s="587"/>
      <c r="I91" s="587"/>
      <c r="J91" s="586"/>
      <c r="K91" s="586"/>
      <c r="L91" s="586"/>
      <c r="M91" s="586"/>
      <c r="N91" s="586"/>
      <c r="O91" s="273"/>
      <c r="P91" s="273"/>
      <c r="Q91" s="273"/>
      <c r="R91" s="273"/>
      <c r="S91" s="273"/>
      <c r="T91" s="273"/>
      <c r="U91" s="273"/>
      <c r="V91" s="273"/>
      <c r="W91" s="273"/>
      <c r="X91" s="273"/>
      <c r="Y91" s="273"/>
      <c r="Z91" s="273"/>
      <c r="AA91" s="273"/>
      <c r="AB91" s="273"/>
      <c r="AC91" s="273"/>
      <c r="AD91" s="273"/>
      <c r="AE91" s="273"/>
      <c r="AF91" s="273"/>
      <c r="AG91" s="273"/>
      <c r="AH91" s="273"/>
      <c r="AI91" s="273"/>
      <c r="AJ91" s="273"/>
      <c r="AK91" s="273"/>
      <c r="AL91" s="273"/>
      <c r="AM91" s="273"/>
      <c r="AN91" s="273"/>
      <c r="AO91" s="273"/>
      <c r="AP91" s="273"/>
      <c r="AQ91" s="273"/>
      <c r="AR91" s="273"/>
      <c r="AS91" s="273"/>
      <c r="AT91" s="273"/>
      <c r="AU91" s="273"/>
      <c r="AV91" s="273"/>
      <c r="AW91" s="273"/>
      <c r="AX91" s="273"/>
      <c r="AY91" s="273"/>
      <c r="AZ91" s="273"/>
      <c r="BA91" s="273"/>
      <c r="BB91" s="273"/>
      <c r="BC91" s="273"/>
      <c r="BD91" s="273"/>
      <c r="BE91" s="273"/>
      <c r="BF91" s="273"/>
      <c r="BG91" s="273"/>
      <c r="BH91" s="273"/>
      <c r="BI91" s="273"/>
      <c r="BJ91" s="57"/>
      <c r="BK91" s="57"/>
      <c r="BL91" s="57"/>
      <c r="BM91" s="57"/>
    </row>
    <row r="92" spans="1:65">
      <c r="A92" s="57"/>
      <c r="B92" s="57" t="s">
        <v>119</v>
      </c>
      <c r="C92" s="57"/>
      <c r="D92" s="57"/>
      <c r="E92" s="57"/>
      <c r="F92" s="57"/>
      <c r="G92" s="274">
        <f>G11</f>
        <v>4911.91193136536</v>
      </c>
      <c r="H92" s="275">
        <f t="shared" ref="H92:P92" si="94">H11</f>
        <v>5214.3694945733587</v>
      </c>
      <c r="I92" s="275">
        <f t="shared" si="94"/>
        <v>5518.8246899633596</v>
      </c>
      <c r="J92" s="275">
        <f t="shared" si="94"/>
        <v>5786.5541525153003</v>
      </c>
      <c r="K92" s="275">
        <f t="shared" si="94"/>
        <v>6055.8452284634022</v>
      </c>
      <c r="L92" s="275">
        <f t="shared" si="94"/>
        <v>6296.5318388819815</v>
      </c>
      <c r="M92" s="275">
        <f t="shared" si="94"/>
        <v>6242.5429819785086</v>
      </c>
      <c r="N92" s="275">
        <f t="shared" si="94"/>
        <v>6192.752001322172</v>
      </c>
      <c r="O92" s="275">
        <f t="shared" si="94"/>
        <v>6144.7310608326661</v>
      </c>
      <c r="P92" s="275">
        <f t="shared" si="94"/>
        <v>6096.9053639627064</v>
      </c>
      <c r="Q92" s="275">
        <f>Q11</f>
        <v>6047.0879450965404</v>
      </c>
      <c r="R92" s="275">
        <f>R11</f>
        <v>5994.313626052638</v>
      </c>
      <c r="S92" s="275">
        <f t="shared" ref="S92:AQ92" si="95">S11</f>
        <v>5936.6868525164018</v>
      </c>
      <c r="T92" s="275">
        <f t="shared" si="95"/>
        <v>5877.5806705742671</v>
      </c>
      <c r="U92" s="275">
        <f t="shared" si="95"/>
        <v>5815.0552234938514</v>
      </c>
      <c r="V92" s="275">
        <f t="shared" si="95"/>
        <v>5746.908069256664</v>
      </c>
      <c r="W92" s="275">
        <f t="shared" si="95"/>
        <v>5672.850765085389</v>
      </c>
      <c r="X92" s="275">
        <f t="shared" si="95"/>
        <v>5593.3902894354687</v>
      </c>
      <c r="Y92" s="275">
        <f t="shared" si="95"/>
        <v>5507.9676664464987</v>
      </c>
      <c r="Z92" s="275">
        <f t="shared" si="95"/>
        <v>5416.1668601801184</v>
      </c>
      <c r="AA92" s="275">
        <f t="shared" si="95"/>
        <v>5317.9861024560887</v>
      </c>
      <c r="AB92" s="275">
        <f t="shared" si="95"/>
        <v>5212.95953843811</v>
      </c>
      <c r="AC92" s="275">
        <f t="shared" si="95"/>
        <v>5099.6414955955634</v>
      </c>
      <c r="AD92" s="275">
        <f t="shared" si="95"/>
        <v>4977.7273147815285</v>
      </c>
      <c r="AE92" s="275">
        <f t="shared" si="95"/>
        <v>4846.6903658172832</v>
      </c>
      <c r="AF92" s="275">
        <f t="shared" si="95"/>
        <v>4705.990489833086</v>
      </c>
      <c r="AG92" s="275">
        <f t="shared" si="95"/>
        <v>4555.2264385710441</v>
      </c>
      <c r="AH92" s="275">
        <f t="shared" si="95"/>
        <v>4393.9829406897543</v>
      </c>
      <c r="AI92" s="275">
        <f t="shared" si="95"/>
        <v>4221.8302513902936</v>
      </c>
      <c r="AJ92" s="275">
        <f t="shared" si="95"/>
        <v>4038.3236882879278</v>
      </c>
      <c r="AK92" s="275">
        <f t="shared" si="95"/>
        <v>3844.3366560337145</v>
      </c>
      <c r="AL92" s="275">
        <f t="shared" si="95"/>
        <v>3653.3716475235592</v>
      </c>
      <c r="AM92" s="275">
        <f t="shared" si="95"/>
        <v>3459.9426001886127</v>
      </c>
      <c r="AN92" s="275">
        <f t="shared" si="95"/>
        <v>3254.558743207217</v>
      </c>
      <c r="AO92" s="275">
        <f t="shared" si="95"/>
        <v>3072.8149073030731</v>
      </c>
      <c r="AP92" s="275">
        <f t="shared" si="95"/>
        <v>2885.3812871616956</v>
      </c>
      <c r="AQ92" s="275">
        <f t="shared" si="95"/>
        <v>2780.4846574477228</v>
      </c>
      <c r="AR92" s="275">
        <f t="shared" ref="AR92:BI92" si="96">AR11</f>
        <v>2668.9280357209482</v>
      </c>
      <c r="AS92" s="275">
        <f t="shared" si="96"/>
        <v>2551.4183077540129</v>
      </c>
      <c r="AT92" s="275">
        <f t="shared" si="96"/>
        <v>2427.9047780166288</v>
      </c>
      <c r="AU92" s="275">
        <f t="shared" si="96"/>
        <v>2302.1464695051291</v>
      </c>
      <c r="AV92" s="275">
        <f t="shared" si="96"/>
        <v>2208.5325625044743</v>
      </c>
      <c r="AW92" s="275">
        <f t="shared" si="96"/>
        <v>2108.8505819484885</v>
      </c>
      <c r="AX92" s="275">
        <f t="shared" si="96"/>
        <v>2002.8041695131387</v>
      </c>
      <c r="AY92" s="275">
        <f t="shared" si="96"/>
        <v>1890.1374048423031</v>
      </c>
      <c r="AZ92" s="275">
        <f t="shared" si="96"/>
        <v>1770.58554933198</v>
      </c>
      <c r="BA92" s="275">
        <f t="shared" si="96"/>
        <v>1643.8747651681149</v>
      </c>
      <c r="BB92" s="275">
        <f t="shared" si="96"/>
        <v>1514.43828357443</v>
      </c>
      <c r="BC92" s="275">
        <f t="shared" si="96"/>
        <v>1467.8452315332124</v>
      </c>
      <c r="BD92" s="275">
        <f t="shared" si="96"/>
        <v>1431.7073631854091</v>
      </c>
      <c r="BE92" s="275">
        <f t="shared" si="96"/>
        <v>1405.0408945459328</v>
      </c>
      <c r="BF92" s="275">
        <f t="shared" si="96"/>
        <v>1386.776240944889</v>
      </c>
      <c r="BG92" s="275">
        <f t="shared" si="96"/>
        <v>1376.8321145771445</v>
      </c>
      <c r="BH92" s="275">
        <f t="shared" si="96"/>
        <v>1370.9833228454436</v>
      </c>
      <c r="BI92" s="275">
        <f t="shared" si="96"/>
        <v>1367.7604549660803</v>
      </c>
      <c r="BJ92" s="57"/>
      <c r="BK92" s="57"/>
      <c r="BL92" s="57"/>
      <c r="BM92" s="57"/>
    </row>
    <row r="93" spans="1:65">
      <c r="A93" s="57"/>
      <c r="B93" s="57"/>
      <c r="C93" s="57"/>
      <c r="D93" s="57"/>
      <c r="E93" s="57"/>
      <c r="F93" s="57"/>
      <c r="G93" s="57"/>
      <c r="H93" s="57"/>
      <c r="I93" s="57"/>
      <c r="J93" s="57"/>
      <c r="K93" s="57"/>
      <c r="L93" s="57"/>
      <c r="M93" s="57"/>
      <c r="N93" s="57"/>
      <c r="O93" s="57"/>
      <c r="P93" s="57"/>
      <c r="Q93" s="57"/>
      <c r="R93" s="57"/>
      <c r="S93" s="57"/>
      <c r="T93" s="57"/>
      <c r="U93" s="57"/>
      <c r="V93" s="57"/>
      <c r="W93" s="57"/>
      <c r="X93" s="57"/>
      <c r="Y93" s="57"/>
      <c r="Z93" s="57"/>
      <c r="AA93" s="57"/>
      <c r="AB93" s="57"/>
      <c r="AC93" s="57"/>
      <c r="AD93" s="57"/>
      <c r="AE93" s="57"/>
      <c r="AF93" s="57"/>
      <c r="AG93" s="57"/>
      <c r="AH93" s="57"/>
      <c r="AI93" s="57"/>
      <c r="AJ93" s="57"/>
      <c r="AK93" s="57"/>
      <c r="AL93" s="57"/>
      <c r="AM93" s="57"/>
      <c r="AN93" s="57"/>
      <c r="AO93" s="57"/>
      <c r="AP93" s="57"/>
      <c r="AQ93" s="57"/>
      <c r="AR93" s="57"/>
      <c r="AS93" s="57"/>
      <c r="AT93" s="57"/>
      <c r="AU93" s="57"/>
      <c r="AV93" s="57"/>
      <c r="AW93" s="57"/>
      <c r="AX93" s="57"/>
      <c r="AY93" s="57"/>
      <c r="AZ93" s="57"/>
      <c r="BA93" s="57"/>
      <c r="BB93" s="57"/>
      <c r="BC93" s="57"/>
      <c r="BD93" s="57"/>
      <c r="BE93" s="57"/>
      <c r="BF93" s="57"/>
      <c r="BG93" s="57"/>
      <c r="BH93" s="57"/>
      <c r="BI93" s="57"/>
      <c r="BJ93" s="57"/>
      <c r="BK93" s="57"/>
      <c r="BL93" s="57"/>
      <c r="BM93" s="57"/>
    </row>
    <row r="94" spans="1:65" s="11" customFormat="1">
      <c r="A94" s="217"/>
      <c r="B94" s="217" t="s">
        <v>162</v>
      </c>
      <c r="C94" s="220"/>
      <c r="D94" s="220"/>
      <c r="E94" s="220"/>
      <c r="F94" s="220"/>
      <c r="G94" s="220"/>
      <c r="H94" s="220"/>
      <c r="I94" s="220"/>
      <c r="J94" s="220"/>
      <c r="K94" s="220"/>
      <c r="L94" s="220"/>
      <c r="M94" s="220"/>
      <c r="N94" s="220"/>
      <c r="O94" s="220"/>
      <c r="P94" s="220"/>
      <c r="Q94" s="220"/>
      <c r="R94" s="220"/>
      <c r="S94" s="220"/>
      <c r="T94" s="220"/>
      <c r="U94" s="220"/>
      <c r="V94" s="220"/>
      <c r="W94" s="220"/>
      <c r="X94" s="220"/>
      <c r="Y94" s="220"/>
      <c r="Z94" s="220"/>
      <c r="AA94" s="220"/>
      <c r="AB94" s="220"/>
      <c r="AC94" s="220"/>
      <c r="AD94" s="220"/>
      <c r="AE94" s="220"/>
      <c r="AF94" s="220"/>
      <c r="AG94" s="220"/>
      <c r="AH94" s="220"/>
      <c r="AI94" s="220"/>
      <c r="AJ94" s="220"/>
      <c r="AK94" s="220"/>
      <c r="AL94" s="220"/>
      <c r="AM94" s="220"/>
      <c r="AN94" s="220"/>
      <c r="AO94" s="220"/>
      <c r="AP94" s="220"/>
      <c r="AQ94" s="220"/>
      <c r="AR94" s="220"/>
      <c r="AS94" s="220"/>
      <c r="AT94" s="220"/>
      <c r="AU94" s="220"/>
      <c r="AV94" s="220"/>
      <c r="AW94" s="220"/>
      <c r="AX94" s="220"/>
      <c r="AY94" s="220"/>
      <c r="AZ94" s="220"/>
      <c r="BA94" s="220"/>
      <c r="BB94" s="220"/>
      <c r="BC94" s="220"/>
      <c r="BD94" s="220"/>
      <c r="BE94" s="220"/>
      <c r="BF94" s="220"/>
      <c r="BG94" s="220"/>
      <c r="BH94" s="220"/>
      <c r="BI94" s="220"/>
      <c r="BJ94" s="70"/>
      <c r="BK94" s="70"/>
      <c r="BL94" s="70"/>
      <c r="BM94" s="70"/>
    </row>
    <row r="95" spans="1:65">
      <c r="A95" s="57"/>
      <c r="B95" s="57"/>
      <c r="C95" s="57"/>
      <c r="D95" s="57"/>
      <c r="E95" s="57"/>
      <c r="F95" s="57"/>
      <c r="G95" s="57"/>
      <c r="H95" s="57"/>
      <c r="I95" s="57"/>
      <c r="J95" s="57"/>
      <c r="K95" s="57"/>
      <c r="L95" s="57"/>
      <c r="M95" s="57"/>
      <c r="N95" s="57"/>
      <c r="O95" s="57"/>
      <c r="P95" s="57"/>
      <c r="Q95" s="57"/>
      <c r="R95" s="57"/>
      <c r="S95" s="57"/>
      <c r="T95" s="57"/>
      <c r="U95" s="57"/>
      <c r="V95" s="57"/>
      <c r="W95" s="57"/>
      <c r="X95" s="57"/>
      <c r="Y95" s="57"/>
      <c r="Z95" s="57"/>
      <c r="AA95" s="57"/>
      <c r="AB95" s="57"/>
      <c r="AC95" s="57"/>
      <c r="AD95" s="57"/>
      <c r="AE95" s="57"/>
      <c r="AF95" s="57"/>
      <c r="AG95" s="57"/>
      <c r="AH95" s="57"/>
      <c r="AI95" s="57"/>
      <c r="AJ95" s="57"/>
      <c r="AK95" s="57"/>
      <c r="AL95" s="57"/>
      <c r="AM95" s="57"/>
      <c r="AN95" s="57"/>
      <c r="AO95" s="57"/>
      <c r="AP95" s="57"/>
      <c r="AQ95" s="57"/>
      <c r="AR95" s="57"/>
      <c r="AS95" s="57"/>
      <c r="AT95" s="57"/>
      <c r="AU95" s="57"/>
      <c r="AV95" s="57"/>
      <c r="AW95" s="57"/>
      <c r="AX95" s="57"/>
      <c r="AY95" s="57"/>
      <c r="AZ95" s="57"/>
      <c r="BA95" s="57"/>
      <c r="BB95" s="57"/>
      <c r="BC95" s="57"/>
      <c r="BD95" s="57"/>
      <c r="BE95" s="57"/>
      <c r="BF95" s="57"/>
      <c r="BG95" s="57"/>
      <c r="BH95" s="57"/>
      <c r="BI95" s="57"/>
      <c r="BJ95" s="57"/>
      <c r="BK95" s="57"/>
      <c r="BL95" s="57"/>
      <c r="BM95" s="57"/>
    </row>
    <row r="96" spans="1:65">
      <c r="A96" s="57"/>
      <c r="B96" s="57" t="s">
        <v>42</v>
      </c>
      <c r="C96" s="57"/>
      <c r="D96" s="57"/>
      <c r="E96" s="57"/>
      <c r="F96" s="278">
        <f>F27</f>
        <v>0</v>
      </c>
      <c r="G96" s="279">
        <f t="shared" ref="G96:P96" si="97">G27</f>
        <v>1957.0752809016858</v>
      </c>
      <c r="H96" s="279">
        <f t="shared" si="97"/>
        <v>2079.1409905449509</v>
      </c>
      <c r="I96" s="279">
        <f t="shared" si="97"/>
        <v>2187.0555692841754</v>
      </c>
      <c r="J96" s="279">
        <f t="shared" si="97"/>
        <v>2293.5160521765233</v>
      </c>
      <c r="K96" s="279">
        <f t="shared" si="97"/>
        <v>2246.364246747431</v>
      </c>
      <c r="L96" s="279">
        <f t="shared" si="97"/>
        <v>1633.2268691398167</v>
      </c>
      <c r="M96" s="279">
        <f t="shared" si="97"/>
        <v>1609.6494565573716</v>
      </c>
      <c r="N96" s="279">
        <f t="shared" si="97"/>
        <v>1593.7156258892342</v>
      </c>
      <c r="O96" s="279">
        <f t="shared" si="97"/>
        <v>1584.6123807996371</v>
      </c>
      <c r="P96" s="279">
        <f t="shared" si="97"/>
        <v>1581.6502304942358</v>
      </c>
      <c r="Q96" s="279"/>
      <c r="R96" s="279"/>
      <c r="S96" s="279"/>
      <c r="T96" s="279"/>
      <c r="U96" s="279"/>
      <c r="V96" s="280"/>
      <c r="W96" s="281"/>
      <c r="X96" s="281"/>
      <c r="Y96" s="281"/>
      <c r="Z96" s="281"/>
      <c r="AA96" s="281"/>
      <c r="AB96" s="281"/>
      <c r="AC96" s="281"/>
      <c r="AD96" s="281"/>
      <c r="AE96" s="281"/>
      <c r="AF96" s="281"/>
      <c r="AG96" s="281"/>
      <c r="AH96" s="281"/>
      <c r="AI96" s="281"/>
      <c r="AJ96" s="281"/>
      <c r="AK96" s="281"/>
      <c r="AL96" s="281"/>
      <c r="AM96" s="281"/>
      <c r="AN96" s="281"/>
      <c r="AO96" s="281"/>
      <c r="AP96" s="281"/>
      <c r="AQ96" s="281"/>
      <c r="AR96" s="281"/>
      <c r="AS96" s="281"/>
      <c r="AT96" s="281"/>
      <c r="AU96" s="281"/>
      <c r="AV96" s="281"/>
      <c r="AW96" s="281"/>
      <c r="AX96" s="281"/>
      <c r="AY96" s="281"/>
      <c r="AZ96" s="281"/>
      <c r="BA96" s="281"/>
      <c r="BB96" s="281"/>
      <c r="BC96" s="281"/>
      <c r="BD96" s="281"/>
      <c r="BE96" s="281"/>
      <c r="BF96" s="281"/>
      <c r="BG96" s="281"/>
      <c r="BH96" s="281"/>
      <c r="BI96" s="281"/>
      <c r="BJ96" s="57"/>
      <c r="BK96" s="57"/>
      <c r="BL96" s="57"/>
      <c r="BM96" s="57"/>
    </row>
    <row r="97" spans="1:65">
      <c r="A97" s="57"/>
      <c r="B97" s="57" t="s">
        <v>179</v>
      </c>
      <c r="C97" s="57"/>
      <c r="D97" s="57"/>
      <c r="E97" s="57"/>
      <c r="F97" s="282">
        <f>-F22</f>
        <v>0</v>
      </c>
      <c r="G97" s="260">
        <f t="shared" ref="G97:P97" si="98">-G22</f>
        <v>-641.92136429556365</v>
      </c>
      <c r="H97" s="260">
        <f t="shared" si="98"/>
        <v>-665.46717409458836</v>
      </c>
      <c r="I97" s="260">
        <f t="shared" si="98"/>
        <v>-665.75855078115592</v>
      </c>
      <c r="J97" s="260">
        <f t="shared" si="98"/>
        <v>-730.62012960873312</v>
      </c>
      <c r="K97" s="260">
        <f t="shared" si="98"/>
        <v>-606.96763375549767</v>
      </c>
      <c r="L97" s="260">
        <f t="shared" si="98"/>
        <v>0</v>
      </c>
      <c r="M97" s="260">
        <f t="shared" si="98"/>
        <v>0</v>
      </c>
      <c r="N97" s="260">
        <f t="shared" si="98"/>
        <v>0</v>
      </c>
      <c r="O97" s="260">
        <f t="shared" si="98"/>
        <v>0</v>
      </c>
      <c r="P97" s="260">
        <f t="shared" si="98"/>
        <v>0</v>
      </c>
      <c r="Q97" s="260"/>
      <c r="R97" s="260"/>
      <c r="S97" s="260"/>
      <c r="T97" s="260"/>
      <c r="U97" s="260"/>
      <c r="V97" s="283"/>
      <c r="W97" s="70"/>
      <c r="X97" s="70"/>
      <c r="Y97" s="70"/>
      <c r="Z97" s="70"/>
      <c r="AA97" s="70"/>
      <c r="AB97" s="70"/>
      <c r="AC97" s="70"/>
      <c r="AD97" s="70"/>
      <c r="AE97" s="70"/>
      <c r="AF97" s="70"/>
      <c r="AG97" s="70"/>
      <c r="AH97" s="70"/>
      <c r="AI97" s="70"/>
      <c r="AJ97" s="70"/>
      <c r="AK97" s="70"/>
      <c r="AL97" s="70"/>
      <c r="AM97" s="70"/>
      <c r="AN97" s="70"/>
      <c r="AO97" s="70"/>
      <c r="AP97" s="70"/>
      <c r="AQ97" s="70"/>
      <c r="AR97" s="70"/>
      <c r="AS97" s="70"/>
      <c r="AT97" s="70"/>
      <c r="AU97" s="70"/>
      <c r="AV97" s="70"/>
      <c r="AW97" s="70"/>
      <c r="AX97" s="70"/>
      <c r="AY97" s="70"/>
      <c r="AZ97" s="70"/>
      <c r="BA97" s="70"/>
      <c r="BB97" s="70"/>
      <c r="BC97" s="70"/>
      <c r="BD97" s="70"/>
      <c r="BE97" s="70"/>
      <c r="BF97" s="70"/>
      <c r="BG97" s="70"/>
      <c r="BH97" s="70"/>
      <c r="BI97" s="70"/>
      <c r="BJ97" s="57"/>
      <c r="BK97" s="57"/>
      <c r="BL97" s="57"/>
      <c r="BM97" s="57"/>
    </row>
    <row r="98" spans="1:65">
      <c r="A98" s="57"/>
      <c r="B98" s="57" t="s">
        <v>180</v>
      </c>
      <c r="C98" s="57"/>
      <c r="D98" s="57"/>
      <c r="E98" s="57"/>
      <c r="F98" s="282"/>
      <c r="G98" s="260">
        <f>-G35</f>
        <v>-587.95585818443351</v>
      </c>
      <c r="H98" s="260">
        <f t="shared" ref="H98:P98" si="99">-H35</f>
        <v>-624.16002850043094</v>
      </c>
      <c r="I98" s="260">
        <f t="shared" si="99"/>
        <v>-660.60331538861419</v>
      </c>
      <c r="J98" s="260">
        <f t="shared" si="99"/>
        <v>-692.65053205608149</v>
      </c>
      <c r="K98" s="260">
        <f t="shared" si="99"/>
        <v>-724.88467384706928</v>
      </c>
      <c r="L98" s="260">
        <f t="shared" si="99"/>
        <v>-753.69486111417325</v>
      </c>
      <c r="M98" s="260">
        <f t="shared" si="99"/>
        <v>-747.23239494282757</v>
      </c>
      <c r="N98" s="260">
        <f t="shared" si="99"/>
        <v>-741.27241455826402</v>
      </c>
      <c r="O98" s="260">
        <f t="shared" si="99"/>
        <v>-735.52430798167018</v>
      </c>
      <c r="P98" s="260">
        <f t="shared" si="99"/>
        <v>-729.79957206633594</v>
      </c>
      <c r="Q98" s="260"/>
      <c r="R98" s="260"/>
      <c r="S98" s="260"/>
      <c r="T98" s="260"/>
      <c r="U98" s="260"/>
      <c r="V98" s="283"/>
      <c r="W98" s="70"/>
      <c r="X98" s="70"/>
      <c r="Y98" s="70"/>
      <c r="Z98" s="70"/>
      <c r="AA98" s="70"/>
      <c r="AB98" s="70"/>
      <c r="AC98" s="70"/>
      <c r="AD98" s="70"/>
      <c r="AE98" s="70"/>
      <c r="AF98" s="70"/>
      <c r="AG98" s="70"/>
      <c r="AH98" s="70"/>
      <c r="AI98" s="70"/>
      <c r="AJ98" s="70"/>
      <c r="AK98" s="70"/>
      <c r="AL98" s="70"/>
      <c r="AM98" s="70"/>
      <c r="AN98" s="70"/>
      <c r="AO98" s="70"/>
      <c r="AP98" s="70"/>
      <c r="AQ98" s="70"/>
      <c r="AR98" s="70"/>
      <c r="AS98" s="70"/>
      <c r="AT98" s="70"/>
      <c r="AU98" s="70"/>
      <c r="AV98" s="70"/>
      <c r="AW98" s="70"/>
      <c r="AX98" s="70"/>
      <c r="AY98" s="70"/>
      <c r="AZ98" s="70"/>
      <c r="BA98" s="70"/>
      <c r="BB98" s="70"/>
      <c r="BC98" s="70"/>
      <c r="BD98" s="70"/>
      <c r="BE98" s="70"/>
      <c r="BF98" s="70"/>
      <c r="BG98" s="70"/>
      <c r="BH98" s="70"/>
      <c r="BI98" s="70"/>
      <c r="BJ98" s="57"/>
      <c r="BK98" s="57"/>
      <c r="BL98" s="57"/>
      <c r="BM98" s="57"/>
    </row>
    <row r="99" spans="1:65">
      <c r="A99" s="57"/>
      <c r="B99" s="57" t="s">
        <v>181</v>
      </c>
      <c r="C99" s="57"/>
      <c r="D99" s="57"/>
      <c r="E99" s="57"/>
      <c r="F99" s="282">
        <f>-F42</f>
        <v>0</v>
      </c>
      <c r="G99" s="260">
        <f t="shared" ref="G99:P99" si="100">-G42</f>
        <v>-143.09476537283152</v>
      </c>
      <c r="H99" s="260">
        <f t="shared" si="100"/>
        <v>-157.66218589091525</v>
      </c>
      <c r="I99" s="260">
        <f t="shared" si="100"/>
        <v>-183.47927693377338</v>
      </c>
      <c r="J99" s="260">
        <f t="shared" si="100"/>
        <v>-179.83737127964756</v>
      </c>
      <c r="K99" s="260">
        <f t="shared" si="100"/>
        <v>-184.35010477959059</v>
      </c>
      <c r="L99" s="260">
        <f t="shared" si="100"/>
        <v>-143.97399580799313</v>
      </c>
      <c r="M99" s="260">
        <f t="shared" si="100"/>
        <v>-142.4246859942364</v>
      </c>
      <c r="N99" s="260">
        <f t="shared" si="100"/>
        <v>-141.73817703138224</v>
      </c>
      <c r="O99" s="260">
        <f t="shared" si="100"/>
        <v>-144.38869385718473</v>
      </c>
      <c r="P99" s="260">
        <f t="shared" si="100"/>
        <v>-147.87997195447554</v>
      </c>
      <c r="Q99" s="260"/>
      <c r="R99" s="260"/>
      <c r="S99" s="260"/>
      <c r="T99" s="260"/>
      <c r="U99" s="260"/>
      <c r="V99" s="283"/>
      <c r="W99" s="70"/>
      <c r="X99" s="70"/>
      <c r="Y99" s="70"/>
      <c r="Z99" s="70"/>
      <c r="AA99" s="70"/>
      <c r="AB99" s="70"/>
      <c r="AC99" s="70"/>
      <c r="AD99" s="70"/>
      <c r="AE99" s="70"/>
      <c r="AF99" s="70"/>
      <c r="AG99" s="70"/>
      <c r="AH99" s="70"/>
      <c r="AI99" s="70"/>
      <c r="AJ99" s="70"/>
      <c r="AK99" s="70"/>
      <c r="AL99" s="70"/>
      <c r="AM99" s="70"/>
      <c r="AN99" s="70"/>
      <c r="AO99" s="70"/>
      <c r="AP99" s="70"/>
      <c r="AQ99" s="70"/>
      <c r="AR99" s="70"/>
      <c r="AS99" s="70"/>
      <c r="AT99" s="70"/>
      <c r="AU99" s="70"/>
      <c r="AV99" s="70"/>
      <c r="AW99" s="70"/>
      <c r="AX99" s="70"/>
      <c r="AY99" s="70"/>
      <c r="AZ99" s="70"/>
      <c r="BA99" s="70"/>
      <c r="BB99" s="70"/>
      <c r="BC99" s="70"/>
      <c r="BD99" s="70"/>
      <c r="BE99" s="70"/>
      <c r="BF99" s="70"/>
      <c r="BG99" s="70"/>
      <c r="BH99" s="70"/>
      <c r="BI99" s="70"/>
      <c r="BJ99" s="57"/>
      <c r="BK99" s="57"/>
      <c r="BL99" s="57"/>
      <c r="BM99" s="57"/>
    </row>
    <row r="100" spans="1:65">
      <c r="A100" s="57"/>
      <c r="B100" s="57" t="s">
        <v>182</v>
      </c>
      <c r="C100" s="57"/>
      <c r="D100" s="57"/>
      <c r="E100" s="57"/>
      <c r="F100" s="282">
        <f>+F43</f>
        <v>0</v>
      </c>
      <c r="G100" s="260">
        <f t="shared" ref="G100:P100" si="101">+G43</f>
        <v>35.773691343207879</v>
      </c>
      <c r="H100" s="260">
        <f t="shared" si="101"/>
        <v>39.415546472728813</v>
      </c>
      <c r="I100" s="260">
        <f t="shared" si="101"/>
        <v>45.869819233443344</v>
      </c>
      <c r="J100" s="260">
        <f t="shared" si="101"/>
        <v>44.959342819911889</v>
      </c>
      <c r="K100" s="260">
        <f t="shared" si="101"/>
        <v>46.087526194897649</v>
      </c>
      <c r="L100" s="260">
        <f t="shared" si="101"/>
        <v>35.993498951998284</v>
      </c>
      <c r="M100" s="260">
        <f t="shared" si="101"/>
        <v>35.6061714985591</v>
      </c>
      <c r="N100" s="260">
        <f t="shared" si="101"/>
        <v>35.434544257845559</v>
      </c>
      <c r="O100" s="260">
        <f t="shared" si="101"/>
        <v>36.097173464296183</v>
      </c>
      <c r="P100" s="260">
        <f t="shared" si="101"/>
        <v>36.969992988618884</v>
      </c>
      <c r="Q100" s="260"/>
      <c r="R100" s="260"/>
      <c r="S100" s="260"/>
      <c r="T100" s="260"/>
      <c r="U100" s="260"/>
      <c r="V100" s="283"/>
      <c r="W100" s="70"/>
      <c r="X100" s="70"/>
      <c r="Y100" s="70"/>
      <c r="Z100" s="70"/>
      <c r="AA100" s="70"/>
      <c r="AB100" s="70"/>
      <c r="AC100" s="70"/>
      <c r="AD100" s="70"/>
      <c r="AE100" s="70"/>
      <c r="AF100" s="70"/>
      <c r="AG100" s="70"/>
      <c r="AH100" s="70"/>
      <c r="AI100" s="70"/>
      <c r="AJ100" s="70"/>
      <c r="AK100" s="70"/>
      <c r="AL100" s="70"/>
      <c r="AM100" s="70"/>
      <c r="AN100" s="70"/>
      <c r="AO100" s="70"/>
      <c r="AP100" s="70"/>
      <c r="AQ100" s="70"/>
      <c r="AR100" s="70"/>
      <c r="AS100" s="70"/>
      <c r="AT100" s="70"/>
      <c r="AU100" s="70"/>
      <c r="AV100" s="70"/>
      <c r="AW100" s="70"/>
      <c r="AX100" s="70"/>
      <c r="AY100" s="70"/>
      <c r="AZ100" s="70"/>
      <c r="BA100" s="70"/>
      <c r="BB100" s="70"/>
      <c r="BC100" s="70"/>
      <c r="BD100" s="70"/>
      <c r="BE100" s="70"/>
      <c r="BF100" s="70"/>
      <c r="BG100" s="70"/>
      <c r="BH100" s="70"/>
      <c r="BI100" s="70"/>
      <c r="BJ100" s="57"/>
      <c r="BK100" s="57"/>
      <c r="BL100" s="57"/>
      <c r="BM100" s="57"/>
    </row>
    <row r="101" spans="1:65">
      <c r="A101" s="57"/>
      <c r="B101" s="57" t="s">
        <v>183</v>
      </c>
      <c r="C101" s="57"/>
      <c r="D101" s="57"/>
      <c r="E101" s="57"/>
      <c r="F101" s="282">
        <f t="shared" ref="F101:P101" si="102">-F55</f>
        <v>-12279.779828413399</v>
      </c>
      <c r="G101" s="260">
        <f t="shared" si="102"/>
        <v>-879.42659615102377</v>
      </c>
      <c r="H101" s="260">
        <f t="shared" si="102"/>
        <v>-905.23238110538239</v>
      </c>
      <c r="I101" s="260">
        <f t="shared" si="102"/>
        <v>-834.45472563863234</v>
      </c>
      <c r="J101" s="260">
        <f t="shared" si="102"/>
        <v>-823.5744271029306</v>
      </c>
      <c r="K101" s="260">
        <f t="shared" si="102"/>
        <v>-765.71993400896974</v>
      </c>
      <c r="L101" s="260">
        <f t="shared" si="102"/>
        <v>0</v>
      </c>
      <c r="M101" s="260">
        <f t="shared" si="102"/>
        <v>0</v>
      </c>
      <c r="N101" s="260">
        <f t="shared" si="102"/>
        <v>0</v>
      </c>
      <c r="O101" s="260">
        <f t="shared" si="102"/>
        <v>0</v>
      </c>
      <c r="P101" s="260">
        <f t="shared" si="102"/>
        <v>0</v>
      </c>
      <c r="Q101" s="260"/>
      <c r="R101" s="260"/>
      <c r="S101" s="260"/>
      <c r="T101" s="260"/>
      <c r="U101" s="260"/>
      <c r="V101" s="70"/>
      <c r="W101" s="70"/>
      <c r="X101" s="70"/>
      <c r="Y101" s="70"/>
      <c r="Z101" s="70"/>
      <c r="AA101" s="70"/>
      <c r="AB101" s="70"/>
      <c r="AC101" s="70"/>
      <c r="AD101" s="70"/>
      <c r="AE101" s="70"/>
      <c r="AF101" s="70"/>
      <c r="AG101" s="70"/>
      <c r="AH101" s="70"/>
      <c r="AI101" s="70"/>
      <c r="AJ101" s="70"/>
      <c r="AK101" s="70"/>
      <c r="AL101" s="70"/>
      <c r="AM101" s="70"/>
      <c r="AN101" s="70"/>
      <c r="AO101" s="70"/>
      <c r="AP101" s="70"/>
      <c r="AQ101" s="70"/>
      <c r="AR101" s="70"/>
      <c r="AS101" s="70"/>
      <c r="AT101" s="70"/>
      <c r="AU101" s="70"/>
      <c r="AV101" s="70"/>
      <c r="AW101" s="70"/>
      <c r="AX101" s="70"/>
      <c r="AY101" s="70"/>
      <c r="AZ101" s="70"/>
      <c r="BA101" s="70"/>
      <c r="BB101" s="70"/>
      <c r="BC101" s="70"/>
      <c r="BD101" s="70"/>
      <c r="BE101" s="70"/>
      <c r="BF101" s="70"/>
      <c r="BG101" s="70"/>
      <c r="BH101" s="70"/>
      <c r="BI101" s="70"/>
      <c r="BJ101" s="57"/>
      <c r="BK101" s="57"/>
      <c r="BL101" s="57"/>
      <c r="BM101" s="57"/>
    </row>
    <row r="102" spans="1:65">
      <c r="A102" s="57"/>
      <c r="B102" s="57" t="s">
        <v>184</v>
      </c>
      <c r="C102" s="57"/>
      <c r="D102" s="57"/>
      <c r="E102" s="57"/>
      <c r="F102" s="282">
        <f>-F57</f>
        <v>7367.8678970480387</v>
      </c>
      <c r="G102" s="260">
        <f t="shared" ref="G102:P102" si="103">-G57</f>
        <v>453.68634481199751</v>
      </c>
      <c r="H102" s="260">
        <f t="shared" si="103"/>
        <v>456.68279308500314</v>
      </c>
      <c r="I102" s="260">
        <f t="shared" si="103"/>
        <v>401.5941938279102</v>
      </c>
      <c r="J102" s="260">
        <f t="shared" si="103"/>
        <v>403.9366139221529</v>
      </c>
      <c r="K102" s="260">
        <f t="shared" si="103"/>
        <v>361.02991562786883</v>
      </c>
      <c r="L102" s="260">
        <f t="shared" si="103"/>
        <v>-80.983285355208864</v>
      </c>
      <c r="M102" s="260">
        <f t="shared" si="103"/>
        <v>-74.686470984504922</v>
      </c>
      <c r="N102" s="260">
        <f t="shared" si="103"/>
        <v>-72.031410734258316</v>
      </c>
      <c r="O102" s="260">
        <f t="shared" si="103"/>
        <v>-71.738545304940999</v>
      </c>
      <c r="P102" s="260">
        <f t="shared" si="103"/>
        <v>-74.726128299249467</v>
      </c>
      <c r="Q102" s="260"/>
      <c r="R102" s="260"/>
      <c r="S102" s="260"/>
      <c r="T102" s="260"/>
      <c r="U102" s="260"/>
      <c r="V102" s="283"/>
      <c r="W102" s="70"/>
      <c r="X102" s="70"/>
      <c r="Y102" s="70"/>
      <c r="Z102" s="70"/>
      <c r="AA102" s="70"/>
      <c r="AB102" s="70"/>
      <c r="AC102" s="70"/>
      <c r="AD102" s="70"/>
      <c r="AE102" s="70"/>
      <c r="AF102" s="70"/>
      <c r="AG102" s="70"/>
      <c r="AH102" s="70"/>
      <c r="AI102" s="70"/>
      <c r="AJ102" s="70"/>
      <c r="AK102" s="70"/>
      <c r="AL102" s="70"/>
      <c r="AM102" s="70"/>
      <c r="AN102" s="70"/>
      <c r="AO102" s="70"/>
      <c r="AP102" s="70"/>
      <c r="AQ102" s="70"/>
      <c r="AR102" s="70"/>
      <c r="AS102" s="70"/>
      <c r="AT102" s="70"/>
      <c r="AU102" s="70"/>
      <c r="AV102" s="70"/>
      <c r="AW102" s="70"/>
      <c r="AX102" s="70"/>
      <c r="AY102" s="70"/>
      <c r="AZ102" s="70"/>
      <c r="BA102" s="70"/>
      <c r="BB102" s="70"/>
      <c r="BC102" s="70"/>
      <c r="BD102" s="70"/>
      <c r="BE102" s="70"/>
      <c r="BF102" s="70"/>
      <c r="BG102" s="70"/>
      <c r="BH102" s="70"/>
      <c r="BI102" s="70"/>
      <c r="BJ102" s="57"/>
      <c r="BK102" s="57"/>
      <c r="BL102" s="57"/>
      <c r="BM102" s="57"/>
    </row>
    <row r="103" spans="1:65">
      <c r="A103" s="57"/>
      <c r="B103" s="57" t="s">
        <v>120</v>
      </c>
      <c r="C103" s="57"/>
      <c r="D103" s="57"/>
      <c r="E103" s="57"/>
      <c r="F103" s="284"/>
      <c r="G103" s="149"/>
      <c r="H103" s="149"/>
      <c r="I103" s="149"/>
      <c r="J103" s="149"/>
      <c r="K103" s="149">
        <f t="shared" ref="K103:P103" si="104">IF(L97=0, IF(K97=0, 0, L11), 0)</f>
        <v>6296.5318388819815</v>
      </c>
      <c r="L103" s="149">
        <f t="shared" si="104"/>
        <v>0</v>
      </c>
      <c r="M103" s="149">
        <f t="shared" si="104"/>
        <v>0</v>
      </c>
      <c r="N103" s="149">
        <f t="shared" si="104"/>
        <v>0</v>
      </c>
      <c r="O103" s="149">
        <f t="shared" si="104"/>
        <v>0</v>
      </c>
      <c r="P103" s="149">
        <f t="shared" si="104"/>
        <v>0</v>
      </c>
      <c r="Q103" s="149"/>
      <c r="R103" s="149"/>
      <c r="S103" s="149"/>
      <c r="T103" s="149"/>
      <c r="U103" s="149"/>
      <c r="V103" s="70"/>
      <c r="W103" s="70"/>
      <c r="X103" s="70"/>
      <c r="Y103" s="70"/>
      <c r="Z103" s="70"/>
      <c r="AA103" s="70"/>
      <c r="AB103" s="70"/>
      <c r="AC103" s="70"/>
      <c r="AD103" s="70"/>
      <c r="AE103" s="70"/>
      <c r="AF103" s="70"/>
      <c r="AG103" s="70"/>
      <c r="AH103" s="70"/>
      <c r="AI103" s="70"/>
      <c r="AJ103" s="70"/>
      <c r="AK103" s="70"/>
      <c r="AL103" s="70"/>
      <c r="AM103" s="70"/>
      <c r="AN103" s="70"/>
      <c r="AO103" s="70"/>
      <c r="AP103" s="70"/>
      <c r="AQ103" s="70"/>
      <c r="AR103" s="70"/>
      <c r="AS103" s="70"/>
      <c r="AT103" s="70"/>
      <c r="AU103" s="70"/>
      <c r="AV103" s="70"/>
      <c r="AW103" s="70"/>
      <c r="AX103" s="70"/>
      <c r="AY103" s="70"/>
      <c r="AZ103" s="70"/>
      <c r="BA103" s="70"/>
      <c r="BB103" s="70"/>
      <c r="BC103" s="70"/>
      <c r="BD103" s="70"/>
      <c r="BE103" s="70"/>
      <c r="BF103" s="70"/>
      <c r="BG103" s="70"/>
      <c r="BH103" s="70"/>
      <c r="BI103" s="70"/>
      <c r="BJ103" s="57"/>
      <c r="BK103" s="57"/>
      <c r="BL103" s="57"/>
      <c r="BM103" s="57"/>
    </row>
    <row r="104" spans="1:65">
      <c r="A104" s="57"/>
      <c r="B104" s="57" t="s">
        <v>121</v>
      </c>
      <c r="C104" s="57"/>
      <c r="D104" s="57"/>
      <c r="E104" s="57"/>
      <c r="F104" s="284">
        <f>SUM(F96:F103)</f>
        <v>-4911.91193136536</v>
      </c>
      <c r="G104" s="149">
        <f t="shared" ref="G104:K104" si="105">SUM(G96:G103)</f>
        <v>194.13673305303871</v>
      </c>
      <c r="H104" s="149">
        <f t="shared" si="105"/>
        <v>222.71756051136606</v>
      </c>
      <c r="I104" s="149">
        <f t="shared" si="105"/>
        <v>290.22371360335308</v>
      </c>
      <c r="J104" s="149">
        <f t="shared" si="105"/>
        <v>315.72954887119533</v>
      </c>
      <c r="K104" s="149">
        <f t="shared" si="105"/>
        <v>6668.0911810610514</v>
      </c>
      <c r="L104" s="149">
        <f>IF(L97=0, 0, SUM(L96:L103))</f>
        <v>0</v>
      </c>
      <c r="M104" s="149">
        <f>IF(M97=0, 0, SUM(M96:M103))</f>
        <v>0</v>
      </c>
      <c r="N104" s="149">
        <f>IF(N97=0, 0, SUM(N96:N103))</f>
        <v>0</v>
      </c>
      <c r="O104" s="149">
        <f>IF(O97=0, 0, SUM(O96:O103))</f>
        <v>0</v>
      </c>
      <c r="P104" s="149">
        <f>IF(P97=0, 0, SUM(P96:P103))</f>
        <v>0</v>
      </c>
      <c r="Q104" s="149"/>
      <c r="R104" s="149"/>
      <c r="S104" s="149"/>
      <c r="T104" s="149"/>
      <c r="U104" s="149"/>
      <c r="V104" s="70"/>
      <c r="W104" s="70"/>
      <c r="X104" s="70"/>
      <c r="Y104" s="70"/>
      <c r="Z104" s="70"/>
      <c r="AA104" s="70"/>
      <c r="AB104" s="70"/>
      <c r="AC104" s="70"/>
      <c r="AD104" s="70"/>
      <c r="AE104" s="70"/>
      <c r="AF104" s="70"/>
      <c r="AG104" s="70"/>
      <c r="AH104" s="70"/>
      <c r="AI104" s="70"/>
      <c r="AJ104" s="70"/>
      <c r="AK104" s="70"/>
      <c r="AL104" s="70"/>
      <c r="AM104" s="70"/>
      <c r="AN104" s="70"/>
      <c r="AO104" s="70"/>
      <c r="AP104" s="70"/>
      <c r="AQ104" s="70"/>
      <c r="AR104" s="70"/>
      <c r="AS104" s="70"/>
      <c r="AT104" s="70"/>
      <c r="AU104" s="70"/>
      <c r="AV104" s="70"/>
      <c r="AW104" s="70"/>
      <c r="AX104" s="70"/>
      <c r="AY104" s="70"/>
      <c r="AZ104" s="70"/>
      <c r="BA104" s="70"/>
      <c r="BB104" s="70"/>
      <c r="BC104" s="70"/>
      <c r="BD104" s="70"/>
      <c r="BE104" s="70"/>
      <c r="BF104" s="70"/>
      <c r="BG104" s="70"/>
      <c r="BH104" s="70"/>
      <c r="BI104" s="70"/>
      <c r="BJ104" s="57"/>
      <c r="BK104" s="57"/>
      <c r="BL104" s="57"/>
      <c r="BM104" s="57"/>
    </row>
    <row r="105" spans="1:65">
      <c r="A105" s="57"/>
      <c r="B105" s="57"/>
      <c r="C105" s="57"/>
      <c r="D105" s="57"/>
      <c r="E105" s="57"/>
      <c r="F105" s="149"/>
      <c r="G105" s="149"/>
      <c r="H105" s="149"/>
      <c r="I105" s="149"/>
      <c r="J105" s="149"/>
      <c r="K105" s="149"/>
      <c r="L105" s="149"/>
      <c r="M105" s="149"/>
      <c r="N105" s="149"/>
      <c r="O105" s="149"/>
      <c r="P105" s="149"/>
      <c r="Q105" s="149"/>
      <c r="R105" s="149"/>
      <c r="S105" s="149"/>
      <c r="T105" s="149"/>
      <c r="U105" s="149"/>
      <c r="V105" s="70"/>
      <c r="W105" s="70"/>
      <c r="X105" s="70"/>
      <c r="Y105" s="70"/>
      <c r="Z105" s="70"/>
      <c r="AA105" s="70"/>
      <c r="AB105" s="70"/>
      <c r="AC105" s="70"/>
      <c r="AD105" s="70"/>
      <c r="AE105" s="70"/>
      <c r="AF105" s="70"/>
      <c r="AG105" s="70"/>
      <c r="AH105" s="70"/>
      <c r="AI105" s="70"/>
      <c r="AJ105" s="70"/>
      <c r="AK105" s="70"/>
      <c r="AL105" s="70"/>
      <c r="AM105" s="70"/>
      <c r="AN105" s="70"/>
      <c r="AO105" s="70"/>
      <c r="AP105" s="70"/>
      <c r="AQ105" s="70"/>
      <c r="AR105" s="70"/>
      <c r="AS105" s="70"/>
      <c r="AT105" s="70"/>
      <c r="AU105" s="70"/>
      <c r="AV105" s="70"/>
      <c r="AW105" s="70"/>
      <c r="AX105" s="70"/>
      <c r="AY105" s="70"/>
      <c r="AZ105" s="70"/>
      <c r="BA105" s="70"/>
      <c r="BB105" s="70"/>
      <c r="BC105" s="70"/>
      <c r="BD105" s="70"/>
      <c r="BE105" s="70"/>
      <c r="BF105" s="70"/>
      <c r="BG105" s="70"/>
      <c r="BH105" s="70"/>
      <c r="BI105" s="70"/>
      <c r="BJ105" s="57"/>
      <c r="BK105" s="57"/>
      <c r="BL105" s="57"/>
      <c r="BM105" s="57"/>
    </row>
    <row r="106" spans="1:65">
      <c r="A106" s="57"/>
      <c r="B106" s="195" t="s">
        <v>163</v>
      </c>
      <c r="C106" s="195"/>
      <c r="D106" s="195"/>
      <c r="E106" s="276">
        <f>IRR(F104:P104)</f>
        <v>0.10109999999999973</v>
      </c>
      <c r="F106" s="57"/>
      <c r="G106" s="57"/>
      <c r="H106" s="57"/>
      <c r="I106" s="57"/>
      <c r="J106" s="57"/>
      <c r="K106" s="57"/>
      <c r="L106" s="57"/>
      <c r="M106" s="57"/>
      <c r="N106" s="57"/>
      <c r="O106" s="57"/>
      <c r="P106" s="57"/>
      <c r="Q106" s="57"/>
      <c r="R106" s="57"/>
      <c r="S106" s="57"/>
      <c r="T106" s="57"/>
      <c r="U106" s="57"/>
      <c r="V106" s="57"/>
      <c r="W106" s="57"/>
      <c r="X106" s="57"/>
      <c r="Y106" s="57"/>
      <c r="Z106" s="57"/>
      <c r="AA106" s="57"/>
      <c r="AB106" s="57"/>
      <c r="AC106" s="57"/>
      <c r="AD106" s="57"/>
      <c r="AE106" s="57"/>
      <c r="AF106" s="57"/>
      <c r="AG106" s="57"/>
      <c r="AH106" s="57"/>
      <c r="AI106" s="57"/>
      <c r="AJ106" s="57"/>
      <c r="AK106" s="57"/>
      <c r="AL106" s="57"/>
      <c r="AM106" s="57"/>
      <c r="AN106" s="57"/>
      <c r="AO106" s="57"/>
      <c r="AP106" s="57"/>
      <c r="AQ106" s="57"/>
      <c r="AR106" s="57"/>
      <c r="AS106" s="57"/>
      <c r="AT106" s="57"/>
      <c r="AU106" s="57"/>
      <c r="AV106" s="57"/>
      <c r="AW106" s="57"/>
      <c r="AX106" s="57"/>
      <c r="AY106" s="57"/>
      <c r="AZ106" s="57"/>
      <c r="BA106" s="57"/>
      <c r="BB106" s="57"/>
      <c r="BC106" s="57"/>
      <c r="BD106" s="57"/>
      <c r="BE106" s="57"/>
      <c r="BF106" s="57"/>
      <c r="BG106" s="57"/>
      <c r="BH106" s="57"/>
      <c r="BI106" s="57"/>
      <c r="BJ106" s="57"/>
      <c r="BK106" s="57"/>
      <c r="BL106" s="57"/>
      <c r="BM106" s="57"/>
    </row>
    <row r="107" spans="1:65">
      <c r="A107" s="57"/>
      <c r="B107" s="201" t="s">
        <v>164</v>
      </c>
      <c r="C107" s="201"/>
      <c r="D107" s="201"/>
      <c r="E107" s="277">
        <f>WACC!F25</f>
        <v>0.1011</v>
      </c>
      <c r="F107" s="57"/>
      <c r="G107" s="57"/>
      <c r="H107" s="57"/>
      <c r="I107" s="57"/>
      <c r="J107" s="57"/>
      <c r="K107" s="57"/>
      <c r="L107" s="57"/>
      <c r="M107" s="57"/>
      <c r="N107" s="57"/>
      <c r="O107" s="57"/>
      <c r="P107" s="57"/>
      <c r="Q107" s="57"/>
      <c r="R107" s="57"/>
      <c r="S107" s="57"/>
      <c r="T107" s="57"/>
      <c r="U107" s="57"/>
      <c r="V107" s="57"/>
      <c r="W107" s="57"/>
      <c r="X107" s="57"/>
      <c r="Y107" s="57"/>
      <c r="Z107" s="57"/>
      <c r="AA107" s="57"/>
      <c r="AB107" s="57"/>
      <c r="AC107" s="57"/>
      <c r="AD107" s="57"/>
      <c r="AE107" s="57"/>
      <c r="AF107" s="57"/>
      <c r="AG107" s="57"/>
      <c r="AH107" s="57"/>
      <c r="AI107" s="57"/>
      <c r="AJ107" s="57"/>
      <c r="AK107" s="57"/>
      <c r="AL107" s="57"/>
      <c r="AM107" s="57"/>
      <c r="AN107" s="57"/>
      <c r="AO107" s="57"/>
      <c r="AP107" s="57"/>
      <c r="AQ107" s="57"/>
      <c r="AR107" s="57"/>
      <c r="AS107" s="57"/>
      <c r="AT107" s="57"/>
      <c r="AU107" s="57"/>
      <c r="AV107" s="57"/>
      <c r="AW107" s="57"/>
      <c r="AX107" s="57"/>
      <c r="AY107" s="57"/>
      <c r="AZ107" s="57"/>
      <c r="BA107" s="57"/>
      <c r="BB107" s="57"/>
      <c r="BC107" s="57"/>
      <c r="BD107" s="57"/>
      <c r="BE107" s="57"/>
      <c r="BF107" s="57"/>
      <c r="BG107" s="57"/>
      <c r="BH107" s="57"/>
      <c r="BI107" s="57"/>
      <c r="BJ107" s="57"/>
      <c r="BK107" s="57"/>
      <c r="BL107" s="57"/>
      <c r="BM107" s="57"/>
    </row>
    <row r="108" spans="1:65">
      <c r="A108" s="57"/>
      <c r="B108" s="57"/>
      <c r="C108" s="57"/>
      <c r="D108" s="57"/>
      <c r="E108" s="57"/>
      <c r="F108" s="57"/>
      <c r="G108" s="57"/>
      <c r="H108" s="57"/>
      <c r="I108" s="57"/>
      <c r="J108" s="57"/>
      <c r="K108" s="57"/>
      <c r="L108" s="57"/>
      <c r="M108" s="57"/>
      <c r="N108" s="57"/>
      <c r="O108" s="57"/>
      <c r="P108" s="57"/>
      <c r="Q108" s="57"/>
      <c r="R108" s="57"/>
      <c r="S108" s="57"/>
      <c r="T108" s="57"/>
      <c r="U108" s="57"/>
      <c r="V108" s="57"/>
      <c r="W108" s="57"/>
      <c r="X108" s="57"/>
      <c r="Y108" s="57"/>
      <c r="Z108" s="57"/>
      <c r="AA108" s="57"/>
      <c r="AB108" s="57"/>
      <c r="AC108" s="57"/>
      <c r="AD108" s="57"/>
      <c r="AE108" s="57"/>
      <c r="AF108" s="57"/>
      <c r="AG108" s="57"/>
      <c r="AH108" s="57"/>
      <c r="AI108" s="57"/>
      <c r="AJ108" s="57"/>
      <c r="AK108" s="57"/>
      <c r="AL108" s="57"/>
      <c r="AM108" s="57"/>
      <c r="AN108" s="57"/>
      <c r="AO108" s="57"/>
      <c r="AP108" s="57"/>
      <c r="AQ108" s="57"/>
      <c r="AR108" s="57"/>
      <c r="AS108" s="57"/>
      <c r="AT108" s="57"/>
      <c r="AU108" s="57"/>
      <c r="AV108" s="57"/>
      <c r="AW108" s="57"/>
      <c r="AX108" s="57"/>
      <c r="AY108" s="57"/>
      <c r="AZ108" s="57"/>
      <c r="BA108" s="57"/>
      <c r="BB108" s="57"/>
      <c r="BC108" s="57"/>
      <c r="BD108" s="57"/>
      <c r="BE108" s="57"/>
      <c r="BF108" s="57"/>
      <c r="BG108" s="57"/>
      <c r="BH108" s="57"/>
      <c r="BI108" s="57"/>
      <c r="BJ108" s="57"/>
      <c r="BK108" s="57"/>
      <c r="BL108" s="57"/>
      <c r="BM108" s="57"/>
    </row>
    <row r="109" spans="1:65">
      <c r="A109" s="57"/>
      <c r="B109" s="57"/>
      <c r="C109" s="57"/>
      <c r="D109" s="57"/>
      <c r="E109" s="57"/>
      <c r="F109" s="57"/>
      <c r="G109" s="57"/>
      <c r="H109" s="57"/>
      <c r="I109" s="57"/>
      <c r="J109" s="57"/>
      <c r="K109" s="57"/>
      <c r="L109" s="57"/>
      <c r="M109" s="57"/>
      <c r="N109" s="57"/>
      <c r="O109" s="57"/>
      <c r="P109" s="57"/>
      <c r="Q109" s="57"/>
      <c r="R109" s="57"/>
      <c r="S109" s="57"/>
      <c r="T109" s="57"/>
      <c r="U109" s="57"/>
      <c r="V109" s="57"/>
      <c r="W109" s="57"/>
      <c r="X109" s="57"/>
      <c r="Y109" s="57"/>
      <c r="Z109" s="57"/>
      <c r="AA109" s="57"/>
      <c r="AB109" s="57"/>
      <c r="AC109" s="57"/>
      <c r="AD109" s="57"/>
      <c r="AE109" s="57"/>
      <c r="AF109" s="57"/>
      <c r="AG109" s="57"/>
      <c r="AH109" s="57"/>
      <c r="AI109" s="57"/>
      <c r="AJ109" s="57"/>
      <c r="AK109" s="57"/>
      <c r="AL109" s="57"/>
      <c r="AM109" s="57"/>
      <c r="AN109" s="57"/>
      <c r="AO109" s="57"/>
      <c r="AP109" s="57"/>
      <c r="AQ109" s="57"/>
      <c r="AR109" s="57"/>
      <c r="AS109" s="57"/>
      <c r="AT109" s="57"/>
      <c r="AU109" s="57"/>
      <c r="AV109" s="57"/>
      <c r="AW109" s="57"/>
      <c r="AX109" s="57"/>
      <c r="AY109" s="57"/>
      <c r="AZ109" s="57"/>
      <c r="BA109" s="57"/>
      <c r="BB109" s="57"/>
      <c r="BC109" s="57"/>
      <c r="BD109" s="57"/>
      <c r="BE109" s="57"/>
      <c r="BF109" s="57"/>
      <c r="BG109" s="57"/>
      <c r="BH109" s="57"/>
      <c r="BI109" s="57"/>
      <c r="BJ109" s="57"/>
      <c r="BK109" s="57"/>
      <c r="BL109" s="57"/>
      <c r="BM109" s="57"/>
    </row>
    <row r="110" spans="1:65">
      <c r="A110" s="286"/>
      <c r="B110" s="285" t="s">
        <v>58</v>
      </c>
      <c r="C110" s="105"/>
      <c r="D110" s="105"/>
      <c r="E110" s="105"/>
      <c r="F110" s="106" t="s">
        <v>54</v>
      </c>
      <c r="G110" s="107">
        <f t="shared" ref="G110:P110" si="106">G17+G18</f>
        <v>1084.5501544454714</v>
      </c>
      <c r="H110" s="107">
        <f t="shared" si="106"/>
        <v>1151.3327844017974</v>
      </c>
      <c r="I110" s="107">
        <f t="shared" si="106"/>
        <v>1218.5564915439099</v>
      </c>
      <c r="J110" s="107">
        <f t="shared" si="106"/>
        <v>1277.6711568753783</v>
      </c>
      <c r="K110" s="107">
        <f t="shared" si="106"/>
        <v>1337.1306264447194</v>
      </c>
      <c r="L110" s="107">
        <f t="shared" si="106"/>
        <v>1390.2742300251416</v>
      </c>
      <c r="M110" s="107">
        <f t="shared" si="106"/>
        <v>1378.3534904208548</v>
      </c>
      <c r="N110" s="107">
        <f t="shared" si="106"/>
        <v>1367.3596418919356</v>
      </c>
      <c r="O110" s="107">
        <f t="shared" si="106"/>
        <v>1356.7566182318528</v>
      </c>
      <c r="P110" s="107">
        <f t="shared" si="106"/>
        <v>1346.1967043629656</v>
      </c>
      <c r="Q110" s="107"/>
      <c r="R110" s="107"/>
      <c r="S110" s="107"/>
      <c r="T110" s="107"/>
      <c r="U110" s="107"/>
      <c r="V110" s="107"/>
      <c r="W110" s="107"/>
      <c r="X110" s="107"/>
      <c r="Y110" s="107"/>
      <c r="Z110" s="107"/>
      <c r="AA110" s="107"/>
      <c r="AB110" s="107"/>
      <c r="AC110" s="107"/>
      <c r="AD110" s="107"/>
      <c r="AE110" s="107"/>
      <c r="AF110" s="107"/>
      <c r="AG110" s="107"/>
      <c r="AH110" s="107"/>
      <c r="AI110" s="107"/>
      <c r="AJ110" s="107"/>
      <c r="AK110" s="107"/>
      <c r="AL110" s="107"/>
      <c r="AM110" s="107"/>
      <c r="AN110" s="107"/>
      <c r="AO110" s="107"/>
      <c r="AP110" s="107"/>
      <c r="AQ110" s="107"/>
      <c r="AR110" s="107"/>
      <c r="AS110" s="107"/>
      <c r="AT110" s="107"/>
      <c r="AU110" s="107"/>
      <c r="AV110" s="107"/>
      <c r="AW110" s="107"/>
      <c r="AX110" s="107"/>
      <c r="AY110" s="107"/>
      <c r="AZ110" s="107"/>
      <c r="BA110" s="107"/>
      <c r="BB110" s="107"/>
      <c r="BC110" s="107"/>
      <c r="BD110" s="107"/>
      <c r="BE110" s="107"/>
      <c r="BF110" s="107"/>
      <c r="BG110" s="107"/>
      <c r="BH110" s="107"/>
      <c r="BI110" s="107"/>
      <c r="BJ110" s="57"/>
      <c r="BK110" s="57"/>
      <c r="BL110" s="57"/>
      <c r="BM110" s="57"/>
    </row>
    <row r="111" spans="1:65">
      <c r="A111" s="70"/>
      <c r="B111" s="108"/>
      <c r="C111" s="108"/>
      <c r="D111" s="108"/>
      <c r="E111" s="108"/>
      <c r="F111" s="109" t="s">
        <v>287</v>
      </c>
      <c r="G111" s="110">
        <f>G22-G112</f>
        <v>546.60815760642345</v>
      </c>
      <c r="H111" s="110">
        <f t="shared" ref="H111:P111" si="107">H22-H112</f>
        <v>558.79540167842072</v>
      </c>
      <c r="I111" s="110">
        <f t="shared" si="107"/>
        <v>582.07515380936161</v>
      </c>
      <c r="J111" s="110">
        <f t="shared" si="107"/>
        <v>592.41987669922116</v>
      </c>
      <c r="K111" s="110">
        <f t="shared" si="107"/>
        <v>606.96763375549767</v>
      </c>
      <c r="L111" s="110">
        <f t="shared" si="107"/>
        <v>0</v>
      </c>
      <c r="M111" s="110">
        <f t="shared" si="107"/>
        <v>0</v>
      </c>
      <c r="N111" s="110">
        <f t="shared" si="107"/>
        <v>0</v>
      </c>
      <c r="O111" s="110">
        <f t="shared" si="107"/>
        <v>0</v>
      </c>
      <c r="P111" s="110">
        <f t="shared" si="107"/>
        <v>0</v>
      </c>
      <c r="Q111" s="110"/>
      <c r="R111" s="110"/>
      <c r="S111" s="110"/>
      <c r="T111" s="110"/>
      <c r="U111" s="110"/>
      <c r="V111" s="110"/>
      <c r="W111" s="110"/>
      <c r="X111" s="110"/>
      <c r="Y111" s="110"/>
      <c r="Z111" s="110"/>
      <c r="AA111" s="110"/>
      <c r="AB111" s="110"/>
      <c r="AC111" s="110"/>
      <c r="AD111" s="110"/>
      <c r="AE111" s="110"/>
      <c r="AF111" s="110"/>
      <c r="AG111" s="110"/>
      <c r="AH111" s="110"/>
      <c r="AI111" s="110"/>
      <c r="AJ111" s="110"/>
      <c r="AK111" s="110"/>
      <c r="AL111" s="110"/>
      <c r="AM111" s="110"/>
      <c r="AN111" s="110"/>
      <c r="AO111" s="110"/>
      <c r="AP111" s="110"/>
      <c r="AQ111" s="110"/>
      <c r="AR111" s="110"/>
      <c r="AS111" s="110"/>
      <c r="AT111" s="110"/>
      <c r="AU111" s="110"/>
      <c r="AV111" s="110"/>
      <c r="AW111" s="110"/>
      <c r="AX111" s="110"/>
      <c r="AY111" s="110"/>
      <c r="AZ111" s="110"/>
      <c r="BA111" s="110"/>
      <c r="BB111" s="110"/>
      <c r="BC111" s="110"/>
      <c r="BD111" s="110"/>
      <c r="BE111" s="110"/>
      <c r="BF111" s="110"/>
      <c r="BG111" s="110"/>
      <c r="BH111" s="110"/>
      <c r="BI111" s="110"/>
      <c r="BJ111" s="57"/>
      <c r="BK111" s="57"/>
      <c r="BL111" s="57"/>
      <c r="BM111" s="57"/>
    </row>
    <row r="112" spans="1:65">
      <c r="A112" s="70"/>
      <c r="B112" s="108"/>
      <c r="C112" s="108"/>
      <c r="D112" s="108"/>
      <c r="E112" s="108"/>
      <c r="F112" s="109" t="s">
        <v>284</v>
      </c>
      <c r="G112" s="110">
        <f>G8*Input!G180</f>
        <v>95.313206689140202</v>
      </c>
      <c r="H112" s="110">
        <f>H8*Input!H180</f>
        <v>106.67177241616761</v>
      </c>
      <c r="I112" s="110">
        <f>I8*Input!I180</f>
        <v>83.683396971794366</v>
      </c>
      <c r="J112" s="110">
        <f>J8*Input!J180</f>
        <v>138.20025290951196</v>
      </c>
      <c r="K112" s="110">
        <f>K8*Input!K180</f>
        <v>0</v>
      </c>
      <c r="L112" s="110">
        <f>L8*Input!L180</f>
        <v>0</v>
      </c>
      <c r="M112" s="110">
        <f>M8*Input!M180</f>
        <v>0</v>
      </c>
      <c r="N112" s="110">
        <f>N8*Input!N180</f>
        <v>0</v>
      </c>
      <c r="O112" s="110">
        <f>O8*Input!O180</f>
        <v>0</v>
      </c>
      <c r="P112" s="110">
        <f>P8*Input!P180</f>
        <v>0</v>
      </c>
      <c r="Q112" s="110"/>
      <c r="R112" s="110"/>
      <c r="S112" s="110"/>
      <c r="T112" s="110"/>
      <c r="U112" s="110"/>
      <c r="V112" s="110"/>
      <c r="W112" s="110"/>
      <c r="X112" s="110"/>
      <c r="Y112" s="110"/>
      <c r="Z112" s="110"/>
      <c r="AA112" s="110"/>
      <c r="AB112" s="110"/>
      <c r="AC112" s="110"/>
      <c r="AD112" s="110"/>
      <c r="AE112" s="110"/>
      <c r="AF112" s="110"/>
      <c r="AG112" s="110"/>
      <c r="AH112" s="110"/>
      <c r="AI112" s="110"/>
      <c r="AJ112" s="110"/>
      <c r="AK112" s="110"/>
      <c r="AL112" s="110"/>
      <c r="AM112" s="110"/>
      <c r="AN112" s="110"/>
      <c r="AO112" s="110"/>
      <c r="AP112" s="110"/>
      <c r="AQ112" s="110"/>
      <c r="AR112" s="110"/>
      <c r="AS112" s="110"/>
      <c r="AT112" s="110"/>
      <c r="AU112" s="110"/>
      <c r="AV112" s="110"/>
      <c r="AW112" s="110"/>
      <c r="AX112" s="110"/>
      <c r="AY112" s="110"/>
      <c r="AZ112" s="110"/>
      <c r="BA112" s="110"/>
      <c r="BB112" s="110"/>
      <c r="BC112" s="110"/>
      <c r="BD112" s="110"/>
      <c r="BE112" s="110"/>
      <c r="BF112" s="110"/>
      <c r="BG112" s="110"/>
      <c r="BH112" s="110"/>
      <c r="BI112" s="110"/>
      <c r="BJ112" s="57"/>
      <c r="BK112" s="57"/>
      <c r="BL112" s="57"/>
      <c r="BM112" s="57"/>
    </row>
    <row r="113" spans="1:65">
      <c r="A113" s="70"/>
      <c r="B113" s="108"/>
      <c r="C113" s="108"/>
      <c r="D113" s="108"/>
      <c r="E113" s="108"/>
      <c r="F113" s="109" t="s">
        <v>142</v>
      </c>
      <c r="G113" s="110">
        <f>G20</f>
        <v>123.2826881310271</v>
      </c>
      <c r="H113" s="110">
        <f t="shared" ref="H113:P113" si="108">H20</f>
        <v>144.09439263037848</v>
      </c>
      <c r="I113" s="110">
        <f t="shared" si="108"/>
        <v>165.13106925877941</v>
      </c>
      <c r="J113" s="110">
        <f t="shared" si="108"/>
        <v>150.34673723267622</v>
      </c>
      <c r="K113" s="110">
        <f t="shared" si="108"/>
        <v>164.00340796252078</v>
      </c>
      <c r="L113" s="110">
        <f t="shared" si="108"/>
        <v>134.97214225868038</v>
      </c>
      <c r="M113" s="110">
        <f t="shared" si="108"/>
        <v>124.47745164083943</v>
      </c>
      <c r="N113" s="110">
        <f t="shared" si="108"/>
        <v>120.052351223762</v>
      </c>
      <c r="O113" s="110">
        <f t="shared" si="108"/>
        <v>119.56424217489564</v>
      </c>
      <c r="P113" s="110">
        <f t="shared" si="108"/>
        <v>124.54354716541337</v>
      </c>
      <c r="Q113" s="110"/>
      <c r="R113" s="110"/>
      <c r="S113" s="110"/>
      <c r="T113" s="110"/>
      <c r="U113" s="110"/>
      <c r="V113" s="110"/>
      <c r="W113" s="110"/>
      <c r="X113" s="110"/>
      <c r="Y113" s="110"/>
      <c r="Z113" s="110"/>
      <c r="AA113" s="110"/>
      <c r="AB113" s="110"/>
      <c r="AC113" s="110"/>
      <c r="AD113" s="110"/>
      <c r="AE113" s="110"/>
      <c r="AF113" s="110"/>
      <c r="AG113" s="110"/>
      <c r="AH113" s="110"/>
      <c r="AI113" s="110"/>
      <c r="AJ113" s="110"/>
      <c r="AK113" s="110"/>
      <c r="AL113" s="110"/>
      <c r="AM113" s="110"/>
      <c r="AN113" s="110"/>
      <c r="AO113" s="110"/>
      <c r="AP113" s="110"/>
      <c r="AQ113" s="110"/>
      <c r="AR113" s="110"/>
      <c r="AS113" s="110"/>
      <c r="AT113" s="110"/>
      <c r="AU113" s="110"/>
      <c r="AV113" s="110"/>
      <c r="AW113" s="110"/>
      <c r="AX113" s="110"/>
      <c r="AY113" s="110"/>
      <c r="AZ113" s="110"/>
      <c r="BA113" s="110"/>
      <c r="BB113" s="110"/>
      <c r="BC113" s="110"/>
      <c r="BD113" s="110"/>
      <c r="BE113" s="110"/>
      <c r="BF113" s="110"/>
      <c r="BG113" s="110"/>
      <c r="BH113" s="110"/>
      <c r="BI113" s="110"/>
      <c r="BJ113" s="57"/>
      <c r="BK113" s="57"/>
      <c r="BL113" s="57"/>
      <c r="BM113" s="57"/>
    </row>
    <row r="114" spans="1:65">
      <c r="A114" s="70"/>
      <c r="B114" s="108"/>
      <c r="C114" s="108"/>
      <c r="D114" s="108"/>
      <c r="E114" s="108"/>
      <c r="F114" s="109" t="s">
        <v>55</v>
      </c>
      <c r="G114" s="111">
        <f t="shared" ref="G114:P114" si="109">G24+G25</f>
        <v>107.32107402962365</v>
      </c>
      <c r="H114" s="111">
        <f t="shared" si="109"/>
        <v>118.24663941818642</v>
      </c>
      <c r="I114" s="111">
        <f t="shared" si="109"/>
        <v>137.60945770033004</v>
      </c>
      <c r="J114" s="111">
        <f t="shared" si="109"/>
        <v>134.87802845973567</v>
      </c>
      <c r="K114" s="111">
        <f t="shared" si="109"/>
        <v>138.2625785846929</v>
      </c>
      <c r="L114" s="111">
        <f t="shared" si="109"/>
        <v>107.98049685599487</v>
      </c>
      <c r="M114" s="111">
        <f t="shared" si="109"/>
        <v>106.81851449567725</v>
      </c>
      <c r="N114" s="111">
        <f t="shared" si="109"/>
        <v>106.30363277353666</v>
      </c>
      <c r="O114" s="111">
        <f t="shared" si="109"/>
        <v>108.29152039288854</v>
      </c>
      <c r="P114" s="111">
        <f t="shared" si="109"/>
        <v>110.90997896585665</v>
      </c>
      <c r="Q114" s="111"/>
      <c r="R114" s="111"/>
      <c r="S114" s="111"/>
      <c r="T114" s="111"/>
      <c r="U114" s="111"/>
      <c r="V114" s="111"/>
      <c r="W114" s="111"/>
      <c r="X114" s="111"/>
      <c r="Y114" s="111"/>
      <c r="Z114" s="111"/>
      <c r="AA114" s="111"/>
      <c r="AB114" s="111"/>
      <c r="AC114" s="111"/>
      <c r="AD114" s="111"/>
      <c r="AE114" s="111"/>
      <c r="AF114" s="111"/>
      <c r="AG114" s="111"/>
      <c r="AH114" s="111"/>
      <c r="AI114" s="111"/>
      <c r="AJ114" s="111"/>
      <c r="AK114" s="111"/>
      <c r="AL114" s="111"/>
      <c r="AM114" s="111"/>
      <c r="AN114" s="111"/>
      <c r="AO114" s="111"/>
      <c r="AP114" s="111"/>
      <c r="AQ114" s="111"/>
      <c r="AR114" s="111"/>
      <c r="AS114" s="111"/>
      <c r="AT114" s="111"/>
      <c r="AU114" s="111"/>
      <c r="AV114" s="111"/>
      <c r="AW114" s="111"/>
      <c r="AX114" s="111"/>
      <c r="AY114" s="111"/>
      <c r="AZ114" s="111"/>
      <c r="BA114" s="111"/>
      <c r="BB114" s="111"/>
      <c r="BC114" s="111"/>
      <c r="BD114" s="111"/>
      <c r="BE114" s="111"/>
      <c r="BF114" s="111"/>
      <c r="BG114" s="111"/>
      <c r="BH114" s="111"/>
      <c r="BI114" s="111"/>
      <c r="BJ114" s="57"/>
      <c r="BK114" s="57"/>
      <c r="BL114" s="57"/>
      <c r="BM114" s="57"/>
    </row>
    <row r="115" spans="1:65">
      <c r="A115" s="70"/>
      <c r="B115" s="108"/>
      <c r="C115" s="108"/>
      <c r="D115" s="108"/>
      <c r="E115" s="108"/>
      <c r="F115" s="108"/>
      <c r="G115" s="108"/>
      <c r="H115" s="108"/>
      <c r="I115" s="108"/>
      <c r="J115" s="108"/>
      <c r="K115" s="108"/>
      <c r="L115" s="108"/>
      <c r="M115" s="108"/>
      <c r="N115" s="108"/>
      <c r="O115" s="108"/>
      <c r="P115" s="108"/>
      <c r="Q115" s="108"/>
      <c r="R115" s="108"/>
      <c r="S115" s="108"/>
      <c r="T115" s="108"/>
      <c r="U115" s="108"/>
      <c r="V115" s="108"/>
      <c r="W115" s="108"/>
      <c r="X115" s="108"/>
      <c r="Y115" s="108"/>
      <c r="Z115" s="108"/>
      <c r="AA115" s="108"/>
      <c r="AB115" s="108"/>
      <c r="AC115" s="108"/>
      <c r="AD115" s="108"/>
      <c r="AE115" s="108"/>
      <c r="AF115" s="108"/>
      <c r="AG115" s="108"/>
      <c r="AH115" s="108"/>
      <c r="AI115" s="108"/>
      <c r="AJ115" s="108"/>
      <c r="AK115" s="108"/>
      <c r="AL115" s="108"/>
      <c r="AM115" s="108"/>
      <c r="AN115" s="108"/>
      <c r="AO115" s="108"/>
      <c r="AP115" s="108"/>
      <c r="AQ115" s="108"/>
      <c r="AR115" s="108"/>
      <c r="AS115" s="108"/>
      <c r="AT115" s="108"/>
      <c r="AU115" s="108"/>
      <c r="AV115" s="108"/>
      <c r="AW115" s="108"/>
      <c r="AX115" s="108"/>
      <c r="AY115" s="108"/>
      <c r="AZ115" s="108"/>
      <c r="BA115" s="108"/>
      <c r="BB115" s="108"/>
      <c r="BC115" s="108"/>
      <c r="BD115" s="108"/>
      <c r="BE115" s="108"/>
      <c r="BF115" s="108"/>
      <c r="BG115" s="108"/>
      <c r="BH115" s="108"/>
      <c r="BI115" s="108"/>
      <c r="BJ115" s="57"/>
      <c r="BK115" s="57"/>
      <c r="BL115" s="57"/>
      <c r="BM115" s="57"/>
    </row>
    <row r="116" spans="1:65">
      <c r="A116" s="70"/>
      <c r="B116" s="108"/>
      <c r="C116" s="108"/>
      <c r="D116" s="108"/>
      <c r="E116" s="108"/>
      <c r="F116" s="109" t="s">
        <v>139</v>
      </c>
      <c r="G116" s="110">
        <f t="shared" ref="G116:P116" si="110">G110+G111+G113</f>
        <v>1754.4410001829219</v>
      </c>
      <c r="H116" s="110">
        <f t="shared" si="110"/>
        <v>1854.2225787105967</v>
      </c>
      <c r="I116" s="110">
        <f t="shared" si="110"/>
        <v>1965.762714612051</v>
      </c>
      <c r="J116" s="110">
        <f t="shared" si="110"/>
        <v>2020.4377708072757</v>
      </c>
      <c r="K116" s="110">
        <f t="shared" si="110"/>
        <v>2108.101668162738</v>
      </c>
      <c r="L116" s="110">
        <f t="shared" si="110"/>
        <v>1525.246372283822</v>
      </c>
      <c r="M116" s="110">
        <f t="shared" si="110"/>
        <v>1502.8309420616943</v>
      </c>
      <c r="N116" s="110">
        <f t="shared" si="110"/>
        <v>1487.4119931156974</v>
      </c>
      <c r="O116" s="110">
        <f t="shared" si="110"/>
        <v>1476.3208604067486</v>
      </c>
      <c r="P116" s="110">
        <f t="shared" si="110"/>
        <v>1470.7402515283791</v>
      </c>
      <c r="Q116" s="110"/>
      <c r="R116" s="110"/>
      <c r="S116" s="110"/>
      <c r="T116" s="110"/>
      <c r="U116" s="110"/>
      <c r="V116" s="110"/>
      <c r="W116" s="110"/>
      <c r="X116" s="110"/>
      <c r="Y116" s="110"/>
      <c r="Z116" s="110"/>
      <c r="AA116" s="110"/>
      <c r="AB116" s="110"/>
      <c r="AC116" s="110"/>
      <c r="AD116" s="110"/>
      <c r="AE116" s="110"/>
      <c r="AF116" s="110"/>
      <c r="AG116" s="110"/>
      <c r="AH116" s="110"/>
      <c r="AI116" s="110"/>
      <c r="AJ116" s="110"/>
      <c r="AK116" s="110"/>
      <c r="AL116" s="110"/>
      <c r="AM116" s="110"/>
      <c r="AN116" s="110"/>
      <c r="AO116" s="110"/>
      <c r="AP116" s="110"/>
      <c r="AQ116" s="110"/>
      <c r="AR116" s="110"/>
      <c r="AS116" s="110"/>
      <c r="AT116" s="110"/>
      <c r="AU116" s="110"/>
      <c r="AV116" s="110"/>
      <c r="AW116" s="110"/>
      <c r="AX116" s="110"/>
      <c r="AY116" s="110"/>
      <c r="AZ116" s="110"/>
      <c r="BA116" s="110"/>
      <c r="BB116" s="110"/>
      <c r="BC116" s="110"/>
      <c r="BD116" s="110"/>
      <c r="BE116" s="110"/>
      <c r="BF116" s="110"/>
      <c r="BG116" s="110"/>
      <c r="BH116" s="110"/>
      <c r="BI116" s="110"/>
      <c r="BJ116" s="57"/>
      <c r="BK116" s="57"/>
      <c r="BL116" s="57"/>
      <c r="BM116" s="57"/>
    </row>
    <row r="117" spans="1:65">
      <c r="A117" s="57"/>
      <c r="B117" s="57"/>
      <c r="C117" s="57"/>
      <c r="D117" s="57"/>
      <c r="E117" s="57"/>
      <c r="F117" s="57"/>
      <c r="G117" s="57"/>
      <c r="H117" s="57"/>
      <c r="I117" s="57"/>
      <c r="J117" s="57"/>
      <c r="K117" s="57"/>
      <c r="L117" s="57"/>
      <c r="M117" s="57"/>
      <c r="N117" s="57"/>
      <c r="O117" s="57"/>
      <c r="P117" s="57"/>
      <c r="Q117" s="57"/>
      <c r="R117" s="57"/>
      <c r="S117" s="57"/>
      <c r="T117" s="57"/>
      <c r="U117" s="57"/>
      <c r="V117" s="57"/>
      <c r="W117" s="57"/>
      <c r="X117" s="57"/>
      <c r="Y117" s="57"/>
      <c r="Z117" s="57"/>
      <c r="AA117" s="57"/>
      <c r="AB117" s="57"/>
      <c r="AC117" s="57"/>
      <c r="AD117" s="57"/>
      <c r="AE117" s="57"/>
      <c r="AF117" s="57"/>
      <c r="AG117" s="57"/>
      <c r="AH117" s="57"/>
      <c r="AI117" s="57"/>
      <c r="AJ117" s="57"/>
      <c r="AK117" s="57"/>
      <c r="AL117" s="57"/>
      <c r="AM117" s="57"/>
      <c r="AN117" s="57"/>
      <c r="AO117" s="57"/>
      <c r="AP117" s="57"/>
      <c r="AQ117" s="57"/>
      <c r="AR117" s="57"/>
      <c r="AS117" s="57"/>
      <c r="AT117" s="57"/>
      <c r="AU117" s="57"/>
      <c r="AV117" s="57"/>
      <c r="AW117" s="57"/>
      <c r="AX117" s="57"/>
      <c r="AY117" s="57"/>
      <c r="AZ117" s="57"/>
      <c r="BA117" s="57"/>
      <c r="BB117" s="57"/>
      <c r="BC117" s="57"/>
      <c r="BD117" s="57"/>
      <c r="BE117" s="57"/>
      <c r="BF117" s="57"/>
      <c r="BG117" s="57"/>
      <c r="BH117" s="57"/>
      <c r="BI117" s="57"/>
      <c r="BJ117" s="57"/>
      <c r="BK117" s="57"/>
      <c r="BL117" s="57"/>
      <c r="BM117" s="57"/>
    </row>
    <row r="118" spans="1:65">
      <c r="A118" s="57"/>
      <c r="B118" s="57"/>
      <c r="C118" s="57"/>
      <c r="D118" s="57"/>
      <c r="E118" s="57"/>
      <c r="F118" s="57"/>
      <c r="G118" s="57"/>
      <c r="H118" s="57"/>
      <c r="I118" s="57"/>
      <c r="J118" s="57"/>
      <c r="K118" s="57"/>
      <c r="L118" s="57"/>
      <c r="M118" s="57"/>
      <c r="N118" s="57"/>
      <c r="O118" s="57"/>
      <c r="P118" s="57"/>
      <c r="Q118" s="57"/>
      <c r="R118" s="57"/>
      <c r="S118" s="57"/>
      <c r="T118" s="57"/>
      <c r="U118" s="57"/>
      <c r="V118" s="57"/>
      <c r="W118" s="57"/>
      <c r="X118" s="57"/>
      <c r="Y118" s="57"/>
      <c r="Z118" s="57"/>
      <c r="AA118" s="57"/>
      <c r="AB118" s="57"/>
      <c r="AC118" s="57"/>
      <c r="AD118" s="57"/>
      <c r="AE118" s="57"/>
      <c r="AF118" s="57"/>
      <c r="AG118" s="57"/>
      <c r="AH118" s="57"/>
      <c r="AI118" s="57"/>
      <c r="AJ118" s="57"/>
      <c r="AK118" s="57"/>
      <c r="AL118" s="57"/>
      <c r="AM118" s="57"/>
      <c r="AN118" s="57"/>
      <c r="AO118" s="57"/>
      <c r="AP118" s="57"/>
      <c r="AQ118" s="57"/>
      <c r="AR118" s="57"/>
      <c r="AS118" s="57"/>
      <c r="AT118" s="57"/>
      <c r="AU118" s="57"/>
      <c r="AV118" s="57"/>
      <c r="AW118" s="57"/>
      <c r="AX118" s="57"/>
      <c r="AY118" s="57"/>
      <c r="AZ118" s="57"/>
      <c r="BA118" s="57"/>
      <c r="BB118" s="57"/>
      <c r="BC118" s="57"/>
      <c r="BD118" s="57"/>
      <c r="BE118" s="57"/>
      <c r="BF118" s="57"/>
      <c r="BG118" s="57"/>
      <c r="BH118" s="57"/>
      <c r="BI118" s="57"/>
      <c r="BJ118" s="57"/>
      <c r="BK118" s="57"/>
      <c r="BL118" s="57"/>
      <c r="BM118" s="57"/>
    </row>
    <row r="119" spans="1:65">
      <c r="A119" s="57"/>
      <c r="B119" s="57"/>
      <c r="C119" s="57"/>
      <c r="D119" s="57"/>
      <c r="E119" s="57"/>
      <c r="F119" s="57"/>
      <c r="G119" s="57"/>
      <c r="H119" s="57"/>
      <c r="I119" s="57"/>
      <c r="J119" s="57"/>
      <c r="K119" s="57"/>
      <c r="L119" s="57"/>
      <c r="M119" s="57"/>
      <c r="N119" s="57"/>
      <c r="O119" s="57"/>
      <c r="P119" s="57"/>
      <c r="Q119" s="57"/>
      <c r="R119" s="57"/>
      <c r="S119" s="57"/>
      <c r="T119" s="57"/>
      <c r="U119" s="57"/>
      <c r="V119" s="57"/>
      <c r="W119" s="57"/>
      <c r="X119" s="57"/>
      <c r="Y119" s="57"/>
      <c r="Z119" s="57"/>
      <c r="AA119" s="57"/>
      <c r="AB119" s="57"/>
      <c r="AC119" s="57"/>
      <c r="AD119" s="57"/>
      <c r="AE119" s="57"/>
      <c r="AF119" s="57"/>
      <c r="AG119" s="57"/>
      <c r="AH119" s="57"/>
      <c r="AI119" s="57"/>
      <c r="AJ119" s="57"/>
      <c r="AK119" s="57"/>
      <c r="AL119" s="57"/>
      <c r="AM119" s="57"/>
      <c r="AN119" s="57"/>
      <c r="AO119" s="57"/>
      <c r="AP119" s="57"/>
      <c r="AQ119" s="57"/>
      <c r="AR119" s="57"/>
      <c r="AS119" s="57"/>
      <c r="AT119" s="57"/>
      <c r="AU119" s="57"/>
      <c r="AV119" s="57"/>
      <c r="AW119" s="57"/>
      <c r="AX119" s="57"/>
      <c r="AY119" s="57"/>
      <c r="AZ119" s="57"/>
      <c r="BA119" s="57"/>
      <c r="BB119" s="57"/>
      <c r="BC119" s="57"/>
      <c r="BD119" s="57"/>
      <c r="BE119" s="57"/>
      <c r="BF119" s="57"/>
      <c r="BG119" s="57"/>
      <c r="BH119" s="57"/>
      <c r="BI119" s="57"/>
      <c r="BJ119" s="57"/>
      <c r="BK119" s="57"/>
      <c r="BL119" s="57"/>
      <c r="BM119" s="57"/>
    </row>
    <row r="120" spans="1:65">
      <c r="A120" s="57"/>
      <c r="B120" s="57"/>
      <c r="C120" s="57"/>
      <c r="D120" s="57"/>
      <c r="E120" s="57"/>
      <c r="F120" s="57"/>
      <c r="G120" s="57"/>
      <c r="H120" s="57"/>
      <c r="I120" s="57"/>
      <c r="J120" s="57"/>
      <c r="K120" s="57"/>
      <c r="L120" s="57"/>
      <c r="M120" s="57"/>
      <c r="N120" s="57"/>
      <c r="O120" s="57"/>
      <c r="P120" s="57"/>
      <c r="Q120" s="57"/>
      <c r="R120" s="57"/>
      <c r="S120" s="57"/>
      <c r="T120" s="57"/>
      <c r="U120" s="57"/>
      <c r="V120" s="57"/>
      <c r="W120" s="57"/>
      <c r="X120" s="57"/>
      <c r="Y120" s="57"/>
      <c r="Z120" s="57"/>
      <c r="AA120" s="57"/>
      <c r="AB120" s="57"/>
      <c r="AC120" s="57"/>
      <c r="AD120" s="57"/>
      <c r="AE120" s="57"/>
      <c r="AF120" s="57"/>
      <c r="AG120" s="57"/>
      <c r="AH120" s="57"/>
      <c r="AI120" s="57"/>
      <c r="AJ120" s="57"/>
      <c r="AK120" s="57"/>
      <c r="AL120" s="57"/>
      <c r="AM120" s="57"/>
      <c r="AN120" s="57"/>
      <c r="AO120" s="57"/>
      <c r="AP120" s="57"/>
      <c r="AQ120" s="57"/>
      <c r="AR120" s="57"/>
      <c r="AS120" s="57"/>
      <c r="AT120" s="57"/>
      <c r="AU120" s="57"/>
      <c r="AV120" s="57"/>
      <c r="AW120" s="57"/>
      <c r="AX120" s="57"/>
      <c r="AY120" s="57"/>
      <c r="AZ120" s="57"/>
      <c r="BA120" s="57"/>
      <c r="BB120" s="57"/>
      <c r="BC120" s="57"/>
      <c r="BD120" s="57"/>
      <c r="BE120" s="57"/>
      <c r="BF120" s="57"/>
      <c r="BG120" s="57"/>
      <c r="BH120" s="57"/>
      <c r="BI120" s="57"/>
      <c r="BJ120" s="57"/>
      <c r="BK120" s="57"/>
      <c r="BL120" s="57"/>
      <c r="BM120" s="57"/>
    </row>
    <row r="121" spans="1:65">
      <c r="A121" s="57"/>
      <c r="B121" s="57"/>
      <c r="C121" s="57"/>
      <c r="D121" s="57"/>
      <c r="E121" s="57"/>
      <c r="F121" s="57"/>
      <c r="G121" s="57"/>
      <c r="H121" s="57"/>
      <c r="I121" s="57"/>
      <c r="J121" s="57"/>
      <c r="K121" s="57"/>
      <c r="L121" s="57"/>
      <c r="M121" s="57"/>
      <c r="N121" s="57"/>
      <c r="O121" s="57"/>
      <c r="P121" s="57"/>
      <c r="Q121" s="57"/>
      <c r="R121" s="57"/>
      <c r="S121" s="57"/>
      <c r="T121" s="57"/>
      <c r="U121" s="57"/>
      <c r="V121" s="57"/>
      <c r="W121" s="57"/>
      <c r="X121" s="57"/>
      <c r="Y121" s="57"/>
      <c r="Z121" s="57"/>
      <c r="AA121" s="57"/>
      <c r="AB121" s="57"/>
      <c r="AC121" s="57"/>
      <c r="AD121" s="57"/>
      <c r="AE121" s="57"/>
      <c r="AF121" s="57"/>
      <c r="AG121" s="57"/>
      <c r="AH121" s="57"/>
      <c r="AI121" s="57"/>
      <c r="AJ121" s="57"/>
      <c r="AK121" s="57"/>
      <c r="AL121" s="57"/>
      <c r="AM121" s="57"/>
      <c r="AN121" s="57"/>
      <c r="AO121" s="57"/>
      <c r="AP121" s="57"/>
      <c r="AQ121" s="57"/>
      <c r="AR121" s="57"/>
      <c r="AS121" s="57"/>
      <c r="AT121" s="57"/>
      <c r="AU121" s="57"/>
      <c r="AV121" s="57"/>
      <c r="AW121" s="57"/>
      <c r="AX121" s="57"/>
      <c r="AY121" s="57"/>
      <c r="AZ121" s="57"/>
      <c r="BA121" s="57"/>
      <c r="BB121" s="57"/>
      <c r="BC121" s="57"/>
      <c r="BD121" s="57"/>
      <c r="BE121" s="57"/>
      <c r="BF121" s="57"/>
      <c r="BG121" s="57"/>
      <c r="BH121" s="57"/>
      <c r="BI121" s="57"/>
      <c r="BJ121" s="57"/>
      <c r="BK121" s="57"/>
      <c r="BL121" s="57"/>
      <c r="BM121" s="57"/>
    </row>
    <row r="122" spans="1:65">
      <c r="A122" s="57"/>
      <c r="B122" s="57"/>
      <c r="C122" s="57"/>
      <c r="D122" s="57"/>
      <c r="E122" s="57"/>
      <c r="F122" s="57"/>
      <c r="G122" s="57"/>
      <c r="H122" s="57"/>
      <c r="I122" s="57"/>
      <c r="J122" s="57"/>
      <c r="K122" s="57"/>
      <c r="L122" s="57"/>
      <c r="M122" s="57"/>
      <c r="N122" s="57"/>
      <c r="O122" s="57"/>
      <c r="P122" s="57"/>
      <c r="Q122" s="57"/>
      <c r="R122" s="57"/>
      <c r="S122" s="57"/>
      <c r="T122" s="57"/>
      <c r="U122" s="57"/>
      <c r="V122" s="57"/>
      <c r="W122" s="57"/>
      <c r="X122" s="57"/>
      <c r="Y122" s="57"/>
      <c r="Z122" s="57"/>
      <c r="AA122" s="57"/>
      <c r="AB122" s="57"/>
      <c r="AC122" s="57"/>
      <c r="AD122" s="57"/>
      <c r="AE122" s="57"/>
      <c r="AF122" s="57"/>
      <c r="AG122" s="57"/>
      <c r="AH122" s="57"/>
      <c r="AI122" s="57"/>
      <c r="AJ122" s="57"/>
      <c r="AK122" s="57"/>
      <c r="AL122" s="57"/>
      <c r="AM122" s="57"/>
      <c r="AN122" s="57"/>
      <c r="AO122" s="57"/>
      <c r="AP122" s="57"/>
      <c r="AQ122" s="57"/>
      <c r="AR122" s="57"/>
      <c r="AS122" s="57"/>
      <c r="AT122" s="57"/>
      <c r="AU122" s="57"/>
      <c r="AV122" s="57"/>
      <c r="AW122" s="57"/>
      <c r="AX122" s="57"/>
      <c r="AY122" s="57"/>
      <c r="AZ122" s="57"/>
      <c r="BA122" s="57"/>
      <c r="BB122" s="57"/>
      <c r="BC122" s="57"/>
      <c r="BD122" s="57"/>
      <c r="BE122" s="57"/>
      <c r="BF122" s="57"/>
      <c r="BG122" s="57"/>
      <c r="BH122" s="57"/>
      <c r="BI122" s="57"/>
      <c r="BJ122" s="57"/>
      <c r="BK122" s="57"/>
      <c r="BL122" s="57"/>
      <c r="BM122" s="57"/>
    </row>
    <row r="123" spans="1:65">
      <c r="A123" s="57"/>
      <c r="B123" s="57"/>
      <c r="C123" s="57"/>
      <c r="D123" s="57"/>
      <c r="E123" s="57"/>
      <c r="F123" s="57"/>
      <c r="G123" s="57"/>
      <c r="H123" s="57"/>
      <c r="I123" s="57"/>
      <c r="J123" s="57"/>
      <c r="K123" s="57"/>
      <c r="L123" s="57"/>
      <c r="M123" s="57"/>
      <c r="N123" s="57"/>
      <c r="O123" s="57"/>
      <c r="P123" s="57"/>
      <c r="Q123" s="57"/>
      <c r="R123" s="57"/>
      <c r="S123" s="57"/>
      <c r="T123" s="57"/>
      <c r="U123" s="57"/>
      <c r="V123" s="57"/>
      <c r="W123" s="57"/>
      <c r="X123" s="57"/>
      <c r="Y123" s="57"/>
      <c r="Z123" s="57"/>
      <c r="AA123" s="57"/>
      <c r="AB123" s="57"/>
      <c r="AC123" s="57"/>
      <c r="AD123" s="57"/>
      <c r="AE123" s="57"/>
      <c r="AF123" s="57"/>
      <c r="AG123" s="57"/>
      <c r="AH123" s="57"/>
      <c r="AI123" s="57"/>
      <c r="AJ123" s="57"/>
      <c r="AK123" s="57"/>
      <c r="AL123" s="57"/>
      <c r="AM123" s="57"/>
      <c r="AN123" s="57"/>
      <c r="AO123" s="57"/>
      <c r="AP123" s="57"/>
      <c r="AQ123" s="57"/>
      <c r="AR123" s="57"/>
      <c r="AS123" s="57"/>
      <c r="AT123" s="57"/>
      <c r="AU123" s="57"/>
      <c r="AV123" s="57"/>
      <c r="AW123" s="57"/>
      <c r="AX123" s="57"/>
      <c r="AY123" s="57"/>
      <c r="AZ123" s="57"/>
      <c r="BA123" s="57"/>
      <c r="BB123" s="57"/>
      <c r="BC123" s="57"/>
      <c r="BD123" s="57"/>
      <c r="BE123" s="57"/>
      <c r="BF123" s="57"/>
      <c r="BG123" s="57"/>
      <c r="BH123" s="57"/>
      <c r="BI123" s="57"/>
      <c r="BJ123" s="57"/>
      <c r="BK123" s="57"/>
      <c r="BL123" s="57"/>
      <c r="BM123" s="57"/>
    </row>
    <row r="124" spans="1:65">
      <c r="A124" s="57"/>
      <c r="B124" s="57"/>
      <c r="C124" s="57"/>
      <c r="D124" s="57"/>
      <c r="E124" s="57"/>
      <c r="F124" s="57"/>
      <c r="G124" s="57"/>
      <c r="H124" s="57"/>
      <c r="I124" s="57"/>
      <c r="J124" s="57"/>
      <c r="K124" s="57"/>
      <c r="L124" s="57"/>
      <c r="M124" s="57"/>
      <c r="N124" s="57"/>
      <c r="O124" s="57"/>
      <c r="P124" s="57"/>
      <c r="Q124" s="57"/>
      <c r="R124" s="57"/>
      <c r="S124" s="57"/>
      <c r="T124" s="57"/>
      <c r="U124" s="57"/>
      <c r="V124" s="57"/>
      <c r="W124" s="57"/>
      <c r="X124" s="57"/>
      <c r="Y124" s="57"/>
      <c r="Z124" s="57"/>
      <c r="AA124" s="57"/>
      <c r="AB124" s="57"/>
      <c r="AC124" s="57"/>
      <c r="AD124" s="57"/>
      <c r="AE124" s="57"/>
      <c r="AF124" s="57"/>
      <c r="AG124" s="57"/>
      <c r="AH124" s="57"/>
      <c r="AI124" s="57"/>
      <c r="AJ124" s="57"/>
      <c r="AK124" s="57"/>
      <c r="AL124" s="57"/>
      <c r="AM124" s="57"/>
      <c r="AN124" s="57"/>
      <c r="AO124" s="57"/>
      <c r="AP124" s="57"/>
      <c r="AQ124" s="57"/>
      <c r="AR124" s="57"/>
      <c r="AS124" s="57"/>
      <c r="AT124" s="57"/>
      <c r="AU124" s="57"/>
      <c r="AV124" s="57"/>
      <c r="AW124" s="57"/>
      <c r="AX124" s="57"/>
      <c r="AY124" s="57"/>
      <c r="AZ124" s="57"/>
      <c r="BA124" s="57"/>
      <c r="BB124" s="57"/>
      <c r="BC124" s="57"/>
      <c r="BD124" s="57"/>
      <c r="BE124" s="57"/>
      <c r="BF124" s="57"/>
      <c r="BG124" s="57"/>
      <c r="BH124" s="57"/>
      <c r="BI124" s="57"/>
      <c r="BJ124" s="57"/>
      <c r="BK124" s="57"/>
      <c r="BL124" s="57"/>
      <c r="BM124" s="57"/>
    </row>
    <row r="125" spans="1:65">
      <c r="A125" s="57"/>
      <c r="B125" s="57"/>
      <c r="C125" s="57"/>
      <c r="D125" s="57"/>
      <c r="E125" s="57"/>
      <c r="F125" s="57"/>
      <c r="G125" s="57"/>
      <c r="H125" s="57"/>
      <c r="I125" s="57"/>
      <c r="J125" s="57"/>
      <c r="K125" s="57"/>
      <c r="L125" s="57"/>
      <c r="M125" s="57"/>
      <c r="N125" s="57"/>
      <c r="O125" s="57"/>
      <c r="P125" s="57"/>
      <c r="Q125" s="57"/>
      <c r="R125" s="57"/>
      <c r="S125" s="57"/>
      <c r="T125" s="57"/>
      <c r="U125" s="57"/>
      <c r="V125" s="57"/>
      <c r="W125" s="57"/>
      <c r="X125" s="57"/>
      <c r="Y125" s="57"/>
      <c r="Z125" s="57"/>
      <c r="AA125" s="57"/>
      <c r="AB125" s="57"/>
      <c r="AC125" s="57"/>
      <c r="AD125" s="57"/>
      <c r="AE125" s="57"/>
      <c r="AF125" s="57"/>
      <c r="AG125" s="57"/>
      <c r="AH125" s="57"/>
      <c r="AI125" s="57"/>
      <c r="AJ125" s="57"/>
      <c r="AK125" s="57"/>
      <c r="AL125" s="57"/>
      <c r="AM125" s="57"/>
      <c r="AN125" s="57"/>
      <c r="AO125" s="57"/>
      <c r="AP125" s="57"/>
      <c r="AQ125" s="57"/>
      <c r="AR125" s="57"/>
      <c r="AS125" s="57"/>
      <c r="AT125" s="57"/>
      <c r="AU125" s="57"/>
      <c r="AV125" s="57"/>
      <c r="AW125" s="57"/>
      <c r="AX125" s="57"/>
      <c r="AY125" s="57"/>
      <c r="AZ125" s="57"/>
      <c r="BA125" s="57"/>
      <c r="BB125" s="57"/>
      <c r="BC125" s="57"/>
      <c r="BD125" s="57"/>
      <c r="BE125" s="57"/>
      <c r="BF125" s="57"/>
      <c r="BG125" s="57"/>
      <c r="BH125" s="57"/>
      <c r="BI125" s="57"/>
      <c r="BJ125" s="57"/>
      <c r="BK125" s="57"/>
      <c r="BL125" s="57"/>
      <c r="BM125" s="57"/>
    </row>
    <row r="126" spans="1:65">
      <c r="A126" s="57"/>
      <c r="B126" s="57"/>
      <c r="C126" s="57"/>
      <c r="D126" s="57"/>
      <c r="E126" s="57"/>
      <c r="F126" s="57"/>
      <c r="G126" s="57"/>
      <c r="H126" s="57"/>
      <c r="I126" s="57"/>
      <c r="J126" s="57"/>
      <c r="K126" s="57"/>
      <c r="L126" s="57"/>
      <c r="M126" s="57"/>
      <c r="N126" s="57"/>
      <c r="O126" s="57"/>
      <c r="P126" s="57"/>
      <c r="Q126" s="57"/>
      <c r="R126" s="57"/>
      <c r="S126" s="57"/>
      <c r="T126" s="57"/>
      <c r="U126" s="57"/>
      <c r="V126" s="57"/>
      <c r="W126" s="57"/>
      <c r="X126" s="57"/>
      <c r="Y126" s="57"/>
      <c r="Z126" s="57"/>
      <c r="AA126" s="57"/>
      <c r="AB126" s="57"/>
      <c r="AC126" s="57"/>
      <c r="AD126" s="57"/>
      <c r="AE126" s="57"/>
      <c r="AF126" s="57"/>
      <c r="AG126" s="57"/>
      <c r="AH126" s="57"/>
      <c r="AI126" s="57"/>
      <c r="AJ126" s="57"/>
      <c r="AK126" s="57"/>
      <c r="AL126" s="57"/>
      <c r="AM126" s="57"/>
      <c r="AN126" s="57"/>
      <c r="AO126" s="57"/>
      <c r="AP126" s="57"/>
      <c r="AQ126" s="57"/>
      <c r="AR126" s="57"/>
      <c r="AS126" s="57"/>
      <c r="AT126" s="57"/>
      <c r="AU126" s="57"/>
      <c r="AV126" s="57"/>
      <c r="AW126" s="57"/>
      <c r="AX126" s="57"/>
      <c r="AY126" s="57"/>
      <c r="AZ126" s="57"/>
      <c r="BA126" s="57"/>
      <c r="BB126" s="57"/>
      <c r="BC126" s="57"/>
      <c r="BD126" s="57"/>
      <c r="BE126" s="57"/>
      <c r="BF126" s="57"/>
      <c r="BG126" s="57"/>
      <c r="BH126" s="57"/>
      <c r="BI126" s="57"/>
      <c r="BJ126" s="57"/>
      <c r="BK126" s="57"/>
      <c r="BL126" s="57"/>
      <c r="BM126" s="57"/>
    </row>
    <row r="127" spans="1:65">
      <c r="A127" s="57"/>
      <c r="B127" s="57"/>
      <c r="C127" s="57"/>
      <c r="D127" s="57"/>
      <c r="E127" s="57"/>
      <c r="F127" s="57"/>
      <c r="G127" s="57"/>
      <c r="H127" s="57"/>
      <c r="I127" s="57"/>
      <c r="J127" s="57"/>
      <c r="K127" s="57"/>
      <c r="L127" s="57"/>
      <c r="M127" s="57"/>
      <c r="N127" s="57"/>
      <c r="O127" s="57"/>
      <c r="P127" s="57"/>
      <c r="Q127" s="57"/>
      <c r="R127" s="57"/>
      <c r="S127" s="57"/>
      <c r="T127" s="57"/>
      <c r="U127" s="57"/>
      <c r="V127" s="57"/>
      <c r="W127" s="57"/>
      <c r="X127" s="57"/>
      <c r="Y127" s="57"/>
      <c r="Z127" s="57"/>
      <c r="AA127" s="57"/>
      <c r="AB127" s="57"/>
      <c r="AC127" s="57"/>
      <c r="AD127" s="57"/>
      <c r="AE127" s="57"/>
      <c r="AF127" s="57"/>
      <c r="AG127" s="57"/>
      <c r="AH127" s="57"/>
      <c r="AI127" s="57"/>
      <c r="AJ127" s="57"/>
      <c r="AK127" s="57"/>
      <c r="AL127" s="57"/>
      <c r="AM127" s="57"/>
      <c r="AN127" s="57"/>
      <c r="AO127" s="57"/>
      <c r="AP127" s="57"/>
      <c r="AQ127" s="57"/>
      <c r="AR127" s="57"/>
      <c r="AS127" s="57"/>
      <c r="AT127" s="57"/>
      <c r="AU127" s="57"/>
      <c r="AV127" s="57"/>
      <c r="AW127" s="57"/>
      <c r="AX127" s="57"/>
      <c r="AY127" s="57"/>
      <c r="AZ127" s="57"/>
      <c r="BA127" s="57"/>
      <c r="BB127" s="57"/>
      <c r="BC127" s="57"/>
      <c r="BD127" s="57"/>
      <c r="BE127" s="57"/>
      <c r="BF127" s="57"/>
      <c r="BG127" s="57"/>
      <c r="BH127" s="57"/>
      <c r="BI127" s="57"/>
      <c r="BJ127" s="57"/>
      <c r="BK127" s="57"/>
      <c r="BL127" s="57"/>
      <c r="BM127" s="57"/>
    </row>
    <row r="128" spans="1:65">
      <c r="A128" s="57"/>
      <c r="B128" s="57"/>
      <c r="C128" s="57"/>
      <c r="D128" s="57"/>
      <c r="E128" s="57"/>
      <c r="F128" s="57"/>
      <c r="G128" s="57"/>
      <c r="H128" s="57"/>
      <c r="I128" s="57"/>
      <c r="J128" s="57"/>
      <c r="K128" s="57"/>
      <c r="L128" s="57"/>
      <c r="M128" s="57"/>
      <c r="N128" s="57"/>
      <c r="O128" s="57"/>
      <c r="P128" s="57"/>
      <c r="Q128" s="57"/>
      <c r="R128" s="57"/>
      <c r="S128" s="57"/>
      <c r="T128" s="57"/>
      <c r="U128" s="57"/>
      <c r="V128" s="57"/>
      <c r="W128" s="57"/>
      <c r="X128" s="57"/>
      <c r="Y128" s="57"/>
      <c r="Z128" s="57"/>
      <c r="AA128" s="57"/>
      <c r="AB128" s="57"/>
      <c r="AC128" s="57"/>
      <c r="AD128" s="57"/>
      <c r="AE128" s="57"/>
      <c r="AF128" s="57"/>
      <c r="AG128" s="57"/>
      <c r="AH128" s="57"/>
      <c r="AI128" s="57"/>
      <c r="AJ128" s="57"/>
      <c r="AK128" s="57"/>
      <c r="AL128" s="57"/>
      <c r="AM128" s="57"/>
      <c r="AN128" s="57"/>
      <c r="AO128" s="57"/>
      <c r="AP128" s="57"/>
      <c r="AQ128" s="57"/>
      <c r="AR128" s="57"/>
      <c r="AS128" s="57"/>
      <c r="AT128" s="57"/>
      <c r="AU128" s="57"/>
      <c r="AV128" s="57"/>
      <c r="AW128" s="57"/>
      <c r="AX128" s="57"/>
      <c r="AY128" s="57"/>
      <c r="AZ128" s="57"/>
      <c r="BA128" s="57"/>
      <c r="BB128" s="57"/>
      <c r="BC128" s="57"/>
      <c r="BD128" s="57"/>
      <c r="BE128" s="57"/>
      <c r="BF128" s="57"/>
      <c r="BG128" s="57"/>
      <c r="BH128" s="57"/>
      <c r="BI128" s="57"/>
      <c r="BJ128" s="57"/>
      <c r="BK128" s="57"/>
      <c r="BL128" s="57"/>
      <c r="BM128" s="57"/>
    </row>
    <row r="129" spans="1:65">
      <c r="A129" s="57"/>
      <c r="B129" s="57"/>
      <c r="C129" s="57"/>
      <c r="D129" s="57"/>
      <c r="E129" s="57"/>
      <c r="F129" s="57"/>
      <c r="G129" s="57"/>
      <c r="H129" s="57"/>
      <c r="I129" s="57"/>
      <c r="J129" s="57"/>
      <c r="K129" s="57"/>
      <c r="L129" s="57"/>
      <c r="M129" s="57"/>
      <c r="N129" s="57"/>
      <c r="O129" s="57"/>
      <c r="P129" s="57"/>
      <c r="Q129" s="57"/>
      <c r="R129" s="57"/>
      <c r="S129" s="57"/>
      <c r="T129" s="57"/>
      <c r="U129" s="57"/>
      <c r="V129" s="57"/>
      <c r="W129" s="57"/>
      <c r="X129" s="57"/>
      <c r="Y129" s="57"/>
      <c r="Z129" s="57"/>
      <c r="AA129" s="57"/>
      <c r="AB129" s="57"/>
      <c r="AC129" s="57"/>
      <c r="AD129" s="57"/>
      <c r="AE129" s="57"/>
      <c r="AF129" s="57"/>
      <c r="AG129" s="57"/>
      <c r="AH129" s="57"/>
      <c r="AI129" s="57"/>
      <c r="AJ129" s="57"/>
      <c r="AK129" s="57"/>
      <c r="AL129" s="57"/>
      <c r="AM129" s="57"/>
      <c r="AN129" s="57"/>
      <c r="AO129" s="57"/>
      <c r="AP129" s="57"/>
      <c r="AQ129" s="57"/>
      <c r="AR129" s="57"/>
      <c r="AS129" s="57"/>
      <c r="AT129" s="57"/>
      <c r="AU129" s="57"/>
      <c r="AV129" s="57"/>
      <c r="AW129" s="57"/>
      <c r="AX129" s="57"/>
      <c r="AY129" s="57"/>
      <c r="AZ129" s="57"/>
      <c r="BA129" s="57"/>
      <c r="BB129" s="57"/>
      <c r="BC129" s="57"/>
      <c r="BD129" s="57"/>
      <c r="BE129" s="57"/>
      <c r="BF129" s="57"/>
      <c r="BG129" s="57"/>
      <c r="BH129" s="57"/>
      <c r="BI129" s="57"/>
      <c r="BJ129" s="57"/>
      <c r="BK129" s="57"/>
      <c r="BL129" s="57"/>
      <c r="BM129" s="57"/>
    </row>
    <row r="130" spans="1:65">
      <c r="A130" s="57"/>
      <c r="B130" s="57"/>
      <c r="C130" s="57"/>
      <c r="D130" s="57"/>
      <c r="E130" s="57"/>
      <c r="F130" s="57"/>
      <c r="G130" s="57"/>
      <c r="H130" s="57"/>
      <c r="I130" s="57"/>
      <c r="J130" s="57"/>
      <c r="K130" s="57"/>
      <c r="L130" s="57"/>
      <c r="M130" s="57"/>
      <c r="N130" s="57"/>
      <c r="O130" s="57"/>
      <c r="P130" s="57"/>
      <c r="Q130" s="57"/>
      <c r="R130" s="57"/>
      <c r="S130" s="57"/>
      <c r="T130" s="57"/>
      <c r="U130" s="57"/>
      <c r="V130" s="57"/>
      <c r="W130" s="57"/>
      <c r="X130" s="57"/>
      <c r="Y130" s="57"/>
      <c r="Z130" s="57"/>
      <c r="AA130" s="57"/>
      <c r="AB130" s="57"/>
      <c r="AC130" s="57"/>
      <c r="AD130" s="57"/>
      <c r="AE130" s="57"/>
      <c r="AF130" s="57"/>
      <c r="AG130" s="57"/>
      <c r="AH130" s="57"/>
      <c r="AI130" s="57"/>
      <c r="AJ130" s="57"/>
      <c r="AK130" s="57"/>
      <c r="AL130" s="57"/>
      <c r="AM130" s="57"/>
      <c r="AN130" s="57"/>
      <c r="AO130" s="57"/>
      <c r="AP130" s="57"/>
      <c r="AQ130" s="57"/>
      <c r="AR130" s="57"/>
      <c r="AS130" s="57"/>
      <c r="AT130" s="57"/>
      <c r="AU130" s="57"/>
      <c r="AV130" s="57"/>
      <c r="AW130" s="57"/>
      <c r="AX130" s="57"/>
      <c r="AY130" s="57"/>
      <c r="AZ130" s="57"/>
      <c r="BA130" s="57"/>
      <c r="BB130" s="57"/>
      <c r="BC130" s="57"/>
      <c r="BD130" s="57"/>
      <c r="BE130" s="57"/>
      <c r="BF130" s="57"/>
      <c r="BG130" s="57"/>
      <c r="BH130" s="57"/>
      <c r="BI130" s="57"/>
      <c r="BJ130" s="57"/>
      <c r="BK130" s="57"/>
      <c r="BL130" s="57"/>
      <c r="BM130" s="57"/>
    </row>
    <row r="131" spans="1:65">
      <c r="A131" s="57"/>
      <c r="B131" s="57"/>
      <c r="C131" s="57"/>
      <c r="D131" s="57"/>
      <c r="E131" s="57"/>
      <c r="F131" s="57"/>
      <c r="G131" s="57"/>
      <c r="H131" s="57"/>
      <c r="I131" s="57"/>
      <c r="J131" s="57"/>
      <c r="K131" s="57"/>
      <c r="L131" s="57"/>
      <c r="M131" s="57"/>
      <c r="N131" s="57"/>
      <c r="O131" s="57"/>
      <c r="P131" s="57"/>
      <c r="Q131" s="57"/>
      <c r="R131" s="57"/>
      <c r="S131" s="57"/>
      <c r="T131" s="57"/>
      <c r="U131" s="57"/>
      <c r="V131" s="57"/>
      <c r="W131" s="57"/>
      <c r="X131" s="57"/>
      <c r="Y131" s="57"/>
      <c r="Z131" s="57"/>
      <c r="AA131" s="57"/>
      <c r="AB131" s="57"/>
      <c r="AC131" s="57"/>
      <c r="AD131" s="57"/>
      <c r="AE131" s="57"/>
      <c r="AF131" s="57"/>
      <c r="AG131" s="57"/>
      <c r="AH131" s="57"/>
      <c r="AI131" s="57"/>
      <c r="AJ131" s="57"/>
      <c r="AK131" s="57"/>
      <c r="AL131" s="57"/>
      <c r="AM131" s="57"/>
      <c r="AN131" s="57"/>
      <c r="AO131" s="57"/>
      <c r="AP131" s="57"/>
      <c r="AQ131" s="57"/>
      <c r="AR131" s="57"/>
      <c r="AS131" s="57"/>
      <c r="AT131" s="57"/>
      <c r="AU131" s="57"/>
      <c r="AV131" s="57"/>
      <c r="AW131" s="57"/>
      <c r="AX131" s="57"/>
      <c r="AY131" s="57"/>
      <c r="AZ131" s="57"/>
      <c r="BA131" s="57"/>
      <c r="BB131" s="57"/>
      <c r="BC131" s="57"/>
      <c r="BD131" s="57"/>
      <c r="BE131" s="57"/>
      <c r="BF131" s="57"/>
      <c r="BG131" s="57"/>
      <c r="BH131" s="57"/>
      <c r="BI131" s="57"/>
      <c r="BJ131" s="57"/>
      <c r="BK131" s="57"/>
      <c r="BL131" s="57"/>
      <c r="BM131" s="57"/>
    </row>
    <row r="132" spans="1:65">
      <c r="A132" s="57"/>
      <c r="B132" s="57"/>
      <c r="C132" s="57"/>
      <c r="D132" s="57"/>
      <c r="E132" s="57"/>
      <c r="F132" s="57"/>
      <c r="G132" s="57"/>
      <c r="H132" s="57"/>
      <c r="I132" s="57"/>
      <c r="J132" s="57"/>
      <c r="K132" s="57"/>
      <c r="L132" s="57"/>
      <c r="M132" s="57"/>
      <c r="N132" s="57"/>
      <c r="O132" s="57"/>
      <c r="P132" s="57"/>
      <c r="Q132" s="57"/>
      <c r="R132" s="57"/>
      <c r="S132" s="57"/>
      <c r="T132" s="57"/>
      <c r="U132" s="57"/>
      <c r="V132" s="57"/>
      <c r="W132" s="57"/>
      <c r="X132" s="57"/>
      <c r="Y132" s="57"/>
      <c r="Z132" s="57"/>
      <c r="AA132" s="57"/>
      <c r="AB132" s="57"/>
      <c r="AC132" s="57"/>
      <c r="AD132" s="57"/>
      <c r="AE132" s="57"/>
      <c r="AF132" s="57"/>
      <c r="AG132" s="57"/>
      <c r="AH132" s="57"/>
      <c r="AI132" s="57"/>
      <c r="AJ132" s="57"/>
      <c r="AK132" s="57"/>
      <c r="AL132" s="57"/>
      <c r="AM132" s="57"/>
      <c r="AN132" s="57"/>
      <c r="AO132" s="57"/>
      <c r="AP132" s="57"/>
      <c r="AQ132" s="57"/>
      <c r="AR132" s="57"/>
      <c r="AS132" s="57"/>
      <c r="AT132" s="57"/>
      <c r="AU132" s="57"/>
      <c r="AV132" s="57"/>
      <c r="AW132" s="57"/>
      <c r="AX132" s="57"/>
      <c r="AY132" s="57"/>
      <c r="AZ132" s="57"/>
      <c r="BA132" s="57"/>
      <c r="BB132" s="57"/>
      <c r="BC132" s="57"/>
      <c r="BD132" s="57"/>
      <c r="BE132" s="57"/>
      <c r="BF132" s="57"/>
      <c r="BG132" s="57"/>
      <c r="BH132" s="57"/>
      <c r="BI132" s="57"/>
      <c r="BJ132" s="57"/>
      <c r="BK132" s="57"/>
      <c r="BL132" s="57"/>
      <c r="BM132" s="57"/>
    </row>
    <row r="133" spans="1:65">
      <c r="A133" s="57"/>
      <c r="B133" s="57"/>
      <c r="C133" s="57"/>
      <c r="D133" s="57"/>
      <c r="E133" s="57"/>
      <c r="F133" s="57"/>
      <c r="G133" s="57"/>
      <c r="H133" s="57"/>
      <c r="I133" s="57"/>
      <c r="J133" s="57"/>
      <c r="K133" s="57"/>
      <c r="L133" s="57"/>
      <c r="M133" s="57"/>
      <c r="N133" s="57"/>
      <c r="O133" s="57"/>
      <c r="P133" s="57"/>
      <c r="Q133" s="57"/>
      <c r="R133" s="57"/>
      <c r="S133" s="57"/>
      <c r="T133" s="57"/>
      <c r="U133" s="57"/>
      <c r="V133" s="57"/>
      <c r="W133" s="57"/>
      <c r="X133" s="57"/>
      <c r="Y133" s="57"/>
      <c r="Z133" s="57"/>
      <c r="AA133" s="57"/>
      <c r="AB133" s="57"/>
      <c r="AC133" s="57"/>
      <c r="AD133" s="57"/>
      <c r="AE133" s="57"/>
      <c r="AF133" s="57"/>
      <c r="AG133" s="57"/>
      <c r="AH133" s="57"/>
      <c r="AI133" s="57"/>
      <c r="AJ133" s="57"/>
      <c r="AK133" s="57"/>
      <c r="AL133" s="57"/>
      <c r="AM133" s="57"/>
      <c r="AN133" s="57"/>
      <c r="AO133" s="57"/>
      <c r="AP133" s="57"/>
      <c r="AQ133" s="57"/>
      <c r="AR133" s="57"/>
      <c r="AS133" s="57"/>
      <c r="AT133" s="57"/>
      <c r="AU133" s="57"/>
      <c r="AV133" s="57"/>
      <c r="AW133" s="57"/>
      <c r="AX133" s="57"/>
      <c r="AY133" s="57"/>
      <c r="AZ133" s="57"/>
      <c r="BA133" s="57"/>
      <c r="BB133" s="57"/>
      <c r="BC133" s="57"/>
      <c r="BD133" s="57"/>
      <c r="BE133" s="57"/>
      <c r="BF133" s="57"/>
      <c r="BG133" s="57"/>
      <c r="BH133" s="57"/>
      <c r="BI133" s="57"/>
      <c r="BJ133" s="57"/>
      <c r="BK133" s="57"/>
      <c r="BL133" s="57"/>
      <c r="BM133" s="57"/>
    </row>
    <row r="134" spans="1:65">
      <c r="A134" s="57"/>
      <c r="B134" s="57"/>
      <c r="C134" s="57"/>
      <c r="D134" s="123"/>
      <c r="E134" s="57"/>
      <c r="F134" s="57"/>
      <c r="G134" s="57"/>
      <c r="H134" s="57"/>
      <c r="I134" s="57"/>
      <c r="J134" s="57"/>
      <c r="K134" s="57"/>
      <c r="L134" s="57"/>
      <c r="M134" s="57"/>
      <c r="N134" s="57"/>
      <c r="O134" s="57"/>
      <c r="P134" s="57"/>
      <c r="Q134" s="57"/>
      <c r="R134" s="57"/>
      <c r="S134" s="57"/>
      <c r="T134" s="57"/>
      <c r="U134" s="57"/>
      <c r="V134" s="57"/>
      <c r="W134" s="57"/>
      <c r="X134" s="57"/>
      <c r="Y134" s="57"/>
      <c r="Z134" s="57"/>
      <c r="AA134" s="57"/>
      <c r="AB134" s="57"/>
      <c r="AC134" s="57"/>
      <c r="AD134" s="57"/>
      <c r="AE134" s="57"/>
      <c r="AF134" s="57"/>
      <c r="AG134" s="57"/>
      <c r="AH134" s="57"/>
      <c r="AI134" s="57"/>
      <c r="AJ134" s="57"/>
      <c r="AK134" s="57"/>
      <c r="AL134" s="57"/>
      <c r="AM134" s="57"/>
      <c r="AN134" s="57"/>
      <c r="AO134" s="57"/>
      <c r="AP134" s="57"/>
      <c r="AQ134" s="57"/>
      <c r="AR134" s="57"/>
      <c r="AS134" s="57"/>
      <c r="AT134" s="57"/>
      <c r="AU134" s="57"/>
      <c r="AV134" s="57"/>
      <c r="AW134" s="57"/>
      <c r="AX134" s="57"/>
      <c r="AY134" s="57"/>
      <c r="AZ134" s="57"/>
      <c r="BA134" s="57"/>
      <c r="BB134" s="57"/>
      <c r="BC134" s="57"/>
      <c r="BD134" s="57"/>
      <c r="BE134" s="57"/>
      <c r="BF134" s="57"/>
      <c r="BG134" s="57"/>
      <c r="BH134" s="57"/>
      <c r="BI134" s="57"/>
      <c r="BJ134" s="57"/>
      <c r="BK134" s="57"/>
      <c r="BL134" s="57"/>
      <c r="BM134" s="57"/>
    </row>
    <row r="135" spans="1:65">
      <c r="A135" s="57"/>
      <c r="B135" s="57"/>
      <c r="C135" s="57"/>
      <c r="D135" s="123"/>
      <c r="E135" s="124"/>
      <c r="F135" s="124"/>
      <c r="G135" s="124"/>
      <c r="H135" s="124"/>
      <c r="I135" s="124"/>
      <c r="J135" s="124"/>
      <c r="K135" s="124"/>
      <c r="L135" s="124"/>
      <c r="M135" s="124"/>
      <c r="N135" s="124"/>
      <c r="O135" s="57"/>
      <c r="P135" s="57"/>
      <c r="Q135" s="57"/>
      <c r="R135" s="57"/>
      <c r="S135" s="57"/>
      <c r="T135" s="57"/>
      <c r="U135" s="57"/>
      <c r="V135" s="57"/>
      <c r="W135" s="57"/>
      <c r="X135" s="57"/>
      <c r="Y135" s="57"/>
      <c r="Z135" s="57"/>
      <c r="AA135" s="57"/>
      <c r="AB135" s="57"/>
      <c r="AC135" s="57"/>
      <c r="AD135" s="57"/>
      <c r="AE135" s="57"/>
      <c r="AF135" s="57"/>
      <c r="AG135" s="57"/>
      <c r="AH135" s="57"/>
      <c r="AI135" s="57"/>
      <c r="AJ135" s="57"/>
      <c r="AK135" s="57"/>
      <c r="AL135" s="57"/>
      <c r="AM135" s="57"/>
      <c r="AN135" s="57"/>
      <c r="AO135" s="57"/>
      <c r="AP135" s="57"/>
      <c r="AQ135" s="57"/>
      <c r="AR135" s="57"/>
      <c r="AS135" s="57"/>
      <c r="AT135" s="57"/>
      <c r="AU135" s="57"/>
      <c r="AV135" s="57"/>
      <c r="AW135" s="57"/>
      <c r="AX135" s="57"/>
      <c r="AY135" s="57"/>
      <c r="AZ135" s="57"/>
      <c r="BA135" s="57"/>
      <c r="BB135" s="57"/>
      <c r="BC135" s="57"/>
      <c r="BD135" s="57"/>
      <c r="BE135" s="57"/>
      <c r="BF135" s="57"/>
      <c r="BG135" s="57"/>
      <c r="BH135" s="57"/>
      <c r="BI135" s="57"/>
      <c r="BJ135" s="57"/>
      <c r="BK135" s="57"/>
      <c r="BL135" s="57"/>
      <c r="BM135" s="57"/>
    </row>
    <row r="136" spans="1:65">
      <c r="A136" s="57"/>
      <c r="B136" s="57"/>
      <c r="C136" s="57"/>
      <c r="D136" s="123"/>
      <c r="E136" s="103"/>
      <c r="F136" s="103"/>
      <c r="G136" s="103"/>
      <c r="H136" s="103"/>
      <c r="I136" s="103"/>
      <c r="J136" s="103"/>
      <c r="K136" s="103"/>
      <c r="L136" s="103"/>
      <c r="M136" s="103"/>
      <c r="N136" s="103"/>
      <c r="O136" s="57"/>
      <c r="P136" s="57"/>
      <c r="Q136" s="57"/>
      <c r="R136" s="57"/>
      <c r="S136" s="57"/>
      <c r="T136" s="57"/>
      <c r="U136" s="57"/>
      <c r="V136" s="57"/>
      <c r="W136" s="57"/>
      <c r="X136" s="57"/>
      <c r="Y136" s="57"/>
      <c r="Z136" s="57"/>
      <c r="AA136" s="57"/>
      <c r="AB136" s="57"/>
      <c r="AC136" s="57"/>
      <c r="AD136" s="57"/>
      <c r="AE136" s="57"/>
      <c r="AF136" s="57"/>
      <c r="AG136" s="57"/>
      <c r="AH136" s="57"/>
      <c r="AI136" s="57"/>
      <c r="AJ136" s="57"/>
      <c r="AK136" s="57"/>
      <c r="AL136" s="57"/>
      <c r="AM136" s="57"/>
      <c r="AN136" s="57"/>
      <c r="AO136" s="57"/>
      <c r="AP136" s="57"/>
      <c r="AQ136" s="57"/>
      <c r="AR136" s="57"/>
      <c r="AS136" s="57"/>
      <c r="AT136" s="57"/>
      <c r="AU136" s="57"/>
      <c r="AV136" s="57"/>
      <c r="AW136" s="57"/>
      <c r="AX136" s="57"/>
      <c r="AY136" s="57"/>
      <c r="AZ136" s="57"/>
      <c r="BA136" s="57"/>
      <c r="BB136" s="57"/>
      <c r="BC136" s="57"/>
      <c r="BD136" s="57"/>
      <c r="BE136" s="57"/>
      <c r="BF136" s="57"/>
      <c r="BG136" s="57"/>
      <c r="BH136" s="57"/>
      <c r="BI136" s="57"/>
      <c r="BJ136" s="57"/>
      <c r="BK136" s="57"/>
      <c r="BL136" s="57"/>
      <c r="BM136" s="57"/>
    </row>
    <row r="137" spans="1:65">
      <c r="A137" s="57"/>
      <c r="B137" s="57"/>
      <c r="C137" s="57"/>
      <c r="D137" s="123"/>
      <c r="E137" s="103"/>
      <c r="F137" s="103"/>
      <c r="G137" s="103"/>
      <c r="H137" s="103"/>
      <c r="I137" s="103"/>
      <c r="J137" s="103"/>
      <c r="K137" s="103"/>
      <c r="L137" s="103"/>
      <c r="M137" s="103"/>
      <c r="N137" s="103"/>
      <c r="O137" s="57"/>
      <c r="P137" s="57"/>
      <c r="Q137" s="57"/>
      <c r="R137" s="57"/>
      <c r="S137" s="57"/>
      <c r="T137" s="57"/>
      <c r="U137" s="57"/>
      <c r="V137" s="57"/>
      <c r="W137" s="57"/>
      <c r="X137" s="57"/>
      <c r="Y137" s="57"/>
      <c r="Z137" s="57"/>
      <c r="AA137" s="57"/>
      <c r="AB137" s="57"/>
      <c r="AC137" s="57"/>
      <c r="AD137" s="57"/>
      <c r="AE137" s="57"/>
      <c r="AF137" s="57"/>
      <c r="AG137" s="57"/>
      <c r="AH137" s="57"/>
      <c r="AI137" s="57"/>
      <c r="AJ137" s="57"/>
      <c r="AK137" s="57"/>
      <c r="AL137" s="57"/>
      <c r="AM137" s="57"/>
      <c r="AN137" s="57"/>
      <c r="AO137" s="57"/>
      <c r="AP137" s="57"/>
      <c r="AQ137" s="57"/>
      <c r="AR137" s="57"/>
      <c r="AS137" s="57"/>
      <c r="AT137" s="57"/>
      <c r="AU137" s="57"/>
      <c r="AV137" s="57"/>
      <c r="AW137" s="57"/>
      <c r="AX137" s="57"/>
      <c r="AY137" s="57"/>
      <c r="AZ137" s="57"/>
      <c r="BA137" s="57"/>
      <c r="BB137" s="57"/>
      <c r="BC137" s="57"/>
      <c r="BD137" s="57"/>
      <c r="BE137" s="57"/>
      <c r="BF137" s="57"/>
      <c r="BG137" s="57"/>
      <c r="BH137" s="57"/>
      <c r="BI137" s="57"/>
      <c r="BJ137" s="57"/>
      <c r="BK137" s="57"/>
      <c r="BL137" s="57"/>
      <c r="BM137" s="57"/>
    </row>
    <row r="138" spans="1:65">
      <c r="A138" s="57"/>
      <c r="B138" s="57"/>
      <c r="C138" s="57"/>
      <c r="D138" s="123"/>
      <c r="E138" s="321"/>
      <c r="F138" s="321"/>
      <c r="G138" s="321"/>
      <c r="H138" s="321"/>
      <c r="I138" s="321"/>
      <c r="J138" s="321"/>
      <c r="K138" s="321"/>
      <c r="L138" s="321"/>
      <c r="M138" s="321"/>
      <c r="N138" s="321"/>
      <c r="O138" s="57"/>
      <c r="P138" s="57"/>
      <c r="Q138" s="57"/>
      <c r="R138" s="57"/>
      <c r="S138" s="57"/>
      <c r="T138" s="57"/>
      <c r="U138" s="57"/>
      <c r="V138" s="57"/>
      <c r="W138" s="57"/>
      <c r="X138" s="57"/>
      <c r="Y138" s="57"/>
      <c r="Z138" s="57"/>
      <c r="AA138" s="57"/>
      <c r="AB138" s="57"/>
      <c r="AC138" s="57"/>
      <c r="AD138" s="57"/>
      <c r="AE138" s="57"/>
      <c r="AF138" s="57"/>
      <c r="AG138" s="57"/>
      <c r="AH138" s="57"/>
      <c r="AI138" s="57"/>
      <c r="AJ138" s="57"/>
      <c r="AK138" s="57"/>
      <c r="AL138" s="57"/>
      <c r="AM138" s="57"/>
      <c r="AN138" s="57"/>
      <c r="AO138" s="57"/>
      <c r="AP138" s="57"/>
      <c r="AQ138" s="57"/>
      <c r="AR138" s="57"/>
      <c r="AS138" s="57"/>
      <c r="AT138" s="57"/>
      <c r="AU138" s="57"/>
      <c r="AV138" s="57"/>
      <c r="AW138" s="57"/>
      <c r="AX138" s="57"/>
      <c r="AY138" s="57"/>
      <c r="AZ138" s="57"/>
      <c r="BA138" s="57"/>
      <c r="BB138" s="57"/>
      <c r="BC138" s="57"/>
      <c r="BD138" s="57"/>
      <c r="BE138" s="57"/>
      <c r="BF138" s="57"/>
      <c r="BG138" s="57"/>
      <c r="BH138" s="57"/>
      <c r="BI138" s="57"/>
      <c r="BJ138" s="57"/>
      <c r="BK138" s="57"/>
      <c r="BL138" s="57"/>
      <c r="BM138" s="57"/>
    </row>
    <row r="139" spans="1:65">
      <c r="A139" s="57"/>
      <c r="B139" s="57"/>
      <c r="C139" s="57"/>
      <c r="D139" s="57"/>
      <c r="E139" s="57"/>
      <c r="F139" s="57"/>
      <c r="G139" s="57"/>
      <c r="H139" s="57"/>
      <c r="I139" s="57"/>
      <c r="J139" s="57"/>
      <c r="K139" s="57"/>
      <c r="L139" s="57"/>
      <c r="M139" s="57"/>
      <c r="N139" s="57"/>
      <c r="O139" s="57"/>
      <c r="P139" s="57"/>
      <c r="Q139" s="57"/>
      <c r="R139" s="57"/>
      <c r="S139" s="57"/>
      <c r="T139" s="57"/>
      <c r="U139" s="57"/>
      <c r="V139" s="57"/>
      <c r="W139" s="57"/>
      <c r="X139" s="57"/>
      <c r="Y139" s="57"/>
      <c r="Z139" s="57"/>
      <c r="AA139" s="57"/>
      <c r="AB139" s="57"/>
      <c r="AC139" s="57"/>
      <c r="AD139" s="57"/>
      <c r="AE139" s="57"/>
      <c r="AF139" s="57"/>
      <c r="AG139" s="57"/>
      <c r="AH139" s="57"/>
      <c r="AI139" s="57"/>
      <c r="AJ139" s="57"/>
      <c r="AK139" s="57"/>
      <c r="AL139" s="57"/>
      <c r="AM139" s="57"/>
      <c r="AN139" s="57"/>
      <c r="AO139" s="57"/>
      <c r="AP139" s="57"/>
      <c r="AQ139" s="57"/>
      <c r="AR139" s="57"/>
      <c r="AS139" s="57"/>
      <c r="AT139" s="57"/>
      <c r="AU139" s="57"/>
      <c r="AV139" s="57"/>
      <c r="AW139" s="57"/>
      <c r="AX139" s="57"/>
      <c r="AY139" s="57"/>
      <c r="AZ139" s="57"/>
      <c r="BA139" s="57"/>
      <c r="BB139" s="57"/>
      <c r="BC139" s="57"/>
      <c r="BD139" s="57"/>
      <c r="BE139" s="57"/>
      <c r="BF139" s="57"/>
      <c r="BG139" s="57"/>
      <c r="BH139" s="57"/>
      <c r="BI139" s="57"/>
      <c r="BJ139" s="57"/>
      <c r="BK139" s="57"/>
      <c r="BL139" s="57"/>
      <c r="BM139" s="57"/>
    </row>
    <row r="140" spans="1:65">
      <c r="A140" s="57"/>
      <c r="B140" s="57"/>
      <c r="C140" s="57"/>
      <c r="D140" s="57"/>
      <c r="E140" s="57"/>
      <c r="F140" s="57"/>
      <c r="G140" s="57"/>
      <c r="H140" s="57"/>
      <c r="I140" s="57"/>
      <c r="J140" s="57"/>
      <c r="K140" s="57"/>
      <c r="L140" s="57"/>
      <c r="M140" s="57"/>
      <c r="N140" s="57"/>
      <c r="O140" s="57"/>
      <c r="P140" s="57"/>
      <c r="Q140" s="57"/>
      <c r="R140" s="57"/>
      <c r="S140" s="57"/>
      <c r="T140" s="57"/>
      <c r="U140" s="57"/>
      <c r="V140" s="57"/>
      <c r="W140" s="57"/>
      <c r="X140" s="57"/>
      <c r="Y140" s="57"/>
      <c r="Z140" s="57"/>
      <c r="AA140" s="57"/>
      <c r="AB140" s="57"/>
      <c r="AC140" s="57"/>
      <c r="AD140" s="57"/>
      <c r="AE140" s="57"/>
      <c r="AF140" s="57"/>
      <c r="AG140" s="57"/>
      <c r="AH140" s="57"/>
      <c r="AI140" s="57"/>
      <c r="AJ140" s="57"/>
      <c r="AK140" s="57"/>
      <c r="AL140" s="57"/>
      <c r="AM140" s="57"/>
      <c r="AN140" s="57"/>
      <c r="AO140" s="57"/>
      <c r="AP140" s="57"/>
      <c r="AQ140" s="57"/>
      <c r="AR140" s="57"/>
      <c r="AS140" s="57"/>
      <c r="AT140" s="57"/>
      <c r="AU140" s="57"/>
      <c r="AV140" s="57"/>
      <c r="AW140" s="57"/>
      <c r="AX140" s="57"/>
      <c r="AY140" s="57"/>
      <c r="AZ140" s="57"/>
      <c r="BA140" s="57"/>
      <c r="BB140" s="57"/>
      <c r="BC140" s="57"/>
      <c r="BD140" s="57"/>
      <c r="BE140" s="57"/>
      <c r="BF140" s="57"/>
      <c r="BG140" s="57"/>
      <c r="BH140" s="57"/>
      <c r="BI140" s="57"/>
      <c r="BJ140" s="57"/>
      <c r="BK140" s="57"/>
      <c r="BL140" s="57"/>
      <c r="BM140" s="57"/>
    </row>
    <row r="141" spans="1:65">
      <c r="A141" s="57"/>
      <c r="B141" s="57"/>
      <c r="C141" s="57"/>
      <c r="D141" s="57"/>
      <c r="E141" s="57"/>
      <c r="F141" s="57"/>
      <c r="G141" s="57"/>
      <c r="H141" s="57"/>
      <c r="I141" s="57"/>
      <c r="J141" s="57"/>
      <c r="K141" s="57"/>
      <c r="L141" s="57"/>
      <c r="M141" s="57"/>
      <c r="N141" s="57"/>
      <c r="O141" s="57"/>
      <c r="P141" s="57"/>
      <c r="Q141" s="57"/>
      <c r="R141" s="57"/>
      <c r="S141" s="57"/>
      <c r="T141" s="57"/>
      <c r="U141" s="57"/>
      <c r="V141" s="57"/>
      <c r="W141" s="57"/>
      <c r="X141" s="57"/>
      <c r="Y141" s="57"/>
      <c r="Z141" s="57"/>
      <c r="AA141" s="57"/>
      <c r="AB141" s="57"/>
      <c r="AC141" s="57"/>
      <c r="AD141" s="57"/>
      <c r="AE141" s="57"/>
      <c r="AF141" s="57"/>
      <c r="AG141" s="57"/>
      <c r="AH141" s="57"/>
      <c r="AI141" s="57"/>
      <c r="AJ141" s="57"/>
      <c r="AK141" s="57"/>
      <c r="AL141" s="57"/>
      <c r="AM141" s="57"/>
      <c r="AN141" s="57"/>
      <c r="AO141" s="57"/>
      <c r="AP141" s="57"/>
      <c r="AQ141" s="57"/>
      <c r="AR141" s="57"/>
      <c r="AS141" s="57"/>
      <c r="AT141" s="57"/>
      <c r="AU141" s="57"/>
      <c r="AV141" s="57"/>
      <c r="AW141" s="57"/>
      <c r="AX141" s="57"/>
      <c r="AY141" s="57"/>
      <c r="AZ141" s="57"/>
      <c r="BA141" s="57"/>
      <c r="BB141" s="57"/>
      <c r="BC141" s="57"/>
      <c r="BD141" s="57"/>
      <c r="BE141" s="57"/>
      <c r="BF141" s="57"/>
      <c r="BG141" s="57"/>
      <c r="BH141" s="57"/>
      <c r="BI141" s="57"/>
      <c r="BJ141" s="57"/>
      <c r="BK141" s="57"/>
      <c r="BL141" s="57"/>
      <c r="BM141" s="57"/>
    </row>
    <row r="142" spans="1:65">
      <c r="A142" s="57"/>
      <c r="B142" s="57"/>
      <c r="C142" s="57"/>
      <c r="D142" s="57"/>
      <c r="E142" s="57"/>
      <c r="F142" s="57"/>
      <c r="G142" s="57"/>
      <c r="H142" s="57"/>
      <c r="I142" s="57"/>
      <c r="J142" s="57"/>
      <c r="K142" s="57"/>
      <c r="L142" s="57"/>
      <c r="M142" s="57"/>
      <c r="N142" s="57"/>
      <c r="O142" s="57"/>
      <c r="P142" s="57"/>
      <c r="Q142" s="57"/>
      <c r="R142" s="57"/>
      <c r="S142" s="57"/>
      <c r="T142" s="57"/>
      <c r="U142" s="57"/>
      <c r="V142" s="57"/>
      <c r="W142" s="57"/>
      <c r="X142" s="57"/>
      <c r="Y142" s="57"/>
      <c r="Z142" s="57"/>
      <c r="AA142" s="57"/>
      <c r="AB142" s="57"/>
      <c r="AC142" s="57"/>
      <c r="AD142" s="57"/>
      <c r="AE142" s="57"/>
      <c r="AF142" s="57"/>
      <c r="AG142" s="57"/>
      <c r="AH142" s="57"/>
      <c r="AI142" s="57"/>
      <c r="AJ142" s="57"/>
      <c r="AK142" s="57"/>
      <c r="AL142" s="57"/>
      <c r="AM142" s="57"/>
      <c r="AN142" s="57"/>
      <c r="AO142" s="57"/>
      <c r="AP142" s="57"/>
      <c r="AQ142" s="57"/>
      <c r="AR142" s="57"/>
      <c r="AS142" s="57"/>
      <c r="AT142" s="57"/>
      <c r="AU142" s="57"/>
      <c r="AV142" s="57"/>
      <c r="AW142" s="57"/>
      <c r="AX142" s="57"/>
      <c r="AY142" s="57"/>
      <c r="AZ142" s="57"/>
      <c r="BA142" s="57"/>
      <c r="BB142" s="57"/>
      <c r="BC142" s="57"/>
      <c r="BD142" s="57"/>
      <c r="BE142" s="57"/>
      <c r="BF142" s="57"/>
      <c r="BG142" s="57"/>
      <c r="BH142" s="57"/>
      <c r="BI142" s="57"/>
      <c r="BJ142" s="57"/>
      <c r="BK142" s="57"/>
      <c r="BL142" s="57"/>
      <c r="BM142" s="57"/>
    </row>
    <row r="143" spans="1:65">
      <c r="A143" s="57"/>
      <c r="B143" s="57"/>
      <c r="C143" s="57"/>
      <c r="D143" s="57"/>
      <c r="E143" s="57"/>
      <c r="F143" s="57"/>
      <c r="G143" s="57"/>
      <c r="H143" s="57"/>
      <c r="I143" s="57"/>
      <c r="J143" s="57"/>
      <c r="K143" s="57"/>
      <c r="L143" s="57"/>
      <c r="M143" s="57"/>
      <c r="N143" s="57"/>
      <c r="O143" s="57"/>
      <c r="P143" s="57"/>
      <c r="Q143" s="57"/>
      <c r="R143" s="57"/>
      <c r="S143" s="57"/>
      <c r="T143" s="57"/>
      <c r="U143" s="57"/>
      <c r="V143" s="57"/>
      <c r="W143" s="57"/>
      <c r="X143" s="57"/>
      <c r="Y143" s="57"/>
      <c r="Z143" s="57"/>
      <c r="AA143" s="57"/>
      <c r="AB143" s="57"/>
      <c r="AC143" s="57"/>
      <c r="AD143" s="57"/>
      <c r="AE143" s="57"/>
      <c r="AF143" s="57"/>
      <c r="AG143" s="57"/>
      <c r="AH143" s="57"/>
      <c r="AI143" s="57"/>
      <c r="AJ143" s="57"/>
      <c r="AK143" s="57"/>
      <c r="AL143" s="57"/>
      <c r="AM143" s="57"/>
      <c r="AN143" s="57"/>
      <c r="AO143" s="57"/>
      <c r="AP143" s="57"/>
      <c r="AQ143" s="57"/>
      <c r="AR143" s="57"/>
      <c r="AS143" s="57"/>
      <c r="AT143" s="57"/>
      <c r="AU143" s="57"/>
      <c r="AV143" s="57"/>
      <c r="AW143" s="57"/>
      <c r="AX143" s="57"/>
      <c r="AY143" s="57"/>
      <c r="AZ143" s="57"/>
      <c r="BA143" s="57"/>
      <c r="BB143" s="57"/>
      <c r="BC143" s="57"/>
      <c r="BD143" s="57"/>
      <c r="BE143" s="57"/>
      <c r="BF143" s="57"/>
      <c r="BG143" s="57"/>
      <c r="BH143" s="57"/>
      <c r="BI143" s="57"/>
      <c r="BJ143" s="57"/>
      <c r="BK143" s="57"/>
      <c r="BL143" s="57"/>
      <c r="BM143" s="57"/>
    </row>
    <row r="144" spans="1:65">
      <c r="A144" s="57"/>
      <c r="B144" s="57"/>
      <c r="C144" s="57"/>
      <c r="D144" s="57"/>
      <c r="E144" s="57"/>
      <c r="F144" s="57"/>
      <c r="G144" s="57"/>
      <c r="H144" s="57"/>
      <c r="I144" s="57"/>
      <c r="J144" s="57"/>
      <c r="K144" s="57"/>
      <c r="L144" s="57"/>
      <c r="M144" s="57"/>
      <c r="N144" s="57"/>
      <c r="O144" s="57"/>
      <c r="P144" s="57"/>
      <c r="Q144" s="57"/>
      <c r="R144" s="57"/>
      <c r="S144" s="57"/>
      <c r="T144" s="57"/>
      <c r="U144" s="57"/>
      <c r="V144" s="57"/>
      <c r="W144" s="57"/>
      <c r="X144" s="57"/>
      <c r="Y144" s="57"/>
      <c r="Z144" s="57"/>
      <c r="AA144" s="57"/>
      <c r="AB144" s="57"/>
      <c r="AC144" s="57"/>
      <c r="AD144" s="57"/>
      <c r="AE144" s="57"/>
      <c r="AF144" s="57"/>
      <c r="AG144" s="57"/>
      <c r="AH144" s="57"/>
      <c r="AI144" s="57"/>
      <c r="AJ144" s="57"/>
      <c r="AK144" s="57"/>
      <c r="AL144" s="57"/>
      <c r="AM144" s="57"/>
      <c r="AN144" s="57"/>
      <c r="AO144" s="57"/>
      <c r="AP144" s="57"/>
      <c r="AQ144" s="57"/>
      <c r="AR144" s="57"/>
      <c r="AS144" s="57"/>
      <c r="AT144" s="57"/>
      <c r="AU144" s="57"/>
      <c r="AV144" s="57"/>
      <c r="AW144" s="57"/>
      <c r="AX144" s="57"/>
      <c r="AY144" s="57"/>
      <c r="AZ144" s="57"/>
      <c r="BA144" s="57"/>
      <c r="BB144" s="57"/>
      <c r="BC144" s="57"/>
      <c r="BD144" s="57"/>
      <c r="BE144" s="57"/>
      <c r="BF144" s="57"/>
      <c r="BG144" s="57"/>
      <c r="BH144" s="57"/>
      <c r="BI144" s="57"/>
      <c r="BJ144" s="57"/>
      <c r="BK144" s="57"/>
      <c r="BL144" s="57"/>
      <c r="BM144" s="57"/>
    </row>
    <row r="145" spans="1:65">
      <c r="A145" s="57"/>
      <c r="B145" s="57"/>
      <c r="C145" s="57"/>
      <c r="D145" s="57"/>
      <c r="E145" s="57"/>
      <c r="F145" s="57"/>
      <c r="G145" s="57"/>
      <c r="H145" s="57"/>
      <c r="I145" s="57"/>
      <c r="J145" s="57"/>
      <c r="K145" s="57"/>
      <c r="L145" s="57"/>
      <c r="M145" s="57"/>
      <c r="N145" s="57"/>
      <c r="O145" s="57"/>
      <c r="P145" s="57"/>
      <c r="Q145" s="57"/>
      <c r="R145" s="57"/>
      <c r="S145" s="57"/>
      <c r="T145" s="57"/>
      <c r="U145" s="57"/>
      <c r="V145" s="57"/>
      <c r="W145" s="57"/>
      <c r="X145" s="57"/>
      <c r="Y145" s="57"/>
      <c r="Z145" s="57"/>
      <c r="AA145" s="57"/>
      <c r="AB145" s="57"/>
      <c r="AC145" s="57"/>
      <c r="AD145" s="57"/>
      <c r="AE145" s="57"/>
      <c r="AF145" s="57"/>
      <c r="AG145" s="57"/>
      <c r="AH145" s="57"/>
      <c r="AI145" s="57"/>
      <c r="AJ145" s="57"/>
      <c r="AK145" s="57"/>
      <c r="AL145" s="57"/>
      <c r="AM145" s="57"/>
      <c r="AN145" s="57"/>
      <c r="AO145" s="57"/>
      <c r="AP145" s="57"/>
      <c r="AQ145" s="57"/>
      <c r="AR145" s="57"/>
      <c r="AS145" s="57"/>
      <c r="AT145" s="57"/>
      <c r="AU145" s="57"/>
      <c r="AV145" s="57"/>
      <c r="AW145" s="57"/>
      <c r="AX145" s="57"/>
      <c r="AY145" s="57"/>
      <c r="AZ145" s="57"/>
      <c r="BA145" s="57"/>
      <c r="BB145" s="57"/>
      <c r="BC145" s="57"/>
      <c r="BD145" s="57"/>
      <c r="BE145" s="57"/>
      <c r="BF145" s="57"/>
      <c r="BG145" s="57"/>
      <c r="BH145" s="57"/>
      <c r="BI145" s="57"/>
      <c r="BJ145" s="57"/>
      <c r="BK145" s="57"/>
      <c r="BL145" s="57"/>
      <c r="BM145" s="57"/>
    </row>
    <row r="146" spans="1:65">
      <c r="A146" s="57"/>
      <c r="B146" s="57"/>
      <c r="C146" s="57"/>
      <c r="D146" s="57"/>
      <c r="E146" s="57"/>
      <c r="F146" s="57"/>
      <c r="G146" s="57"/>
      <c r="H146" s="57"/>
      <c r="I146" s="57"/>
      <c r="J146" s="57"/>
      <c r="K146" s="57"/>
      <c r="L146" s="57"/>
      <c r="M146" s="57"/>
      <c r="N146" s="57"/>
      <c r="O146" s="57"/>
      <c r="P146" s="57"/>
      <c r="Q146" s="57"/>
      <c r="R146" s="57"/>
      <c r="S146" s="57"/>
      <c r="T146" s="57"/>
      <c r="U146" s="57"/>
      <c r="V146" s="57"/>
      <c r="W146" s="57"/>
      <c r="X146" s="57"/>
      <c r="Y146" s="57"/>
      <c r="Z146" s="57"/>
      <c r="AA146" s="57"/>
      <c r="AB146" s="57"/>
      <c r="AC146" s="57"/>
      <c r="AD146" s="57"/>
      <c r="AE146" s="57"/>
      <c r="AF146" s="57"/>
      <c r="AG146" s="57"/>
      <c r="AH146" s="57"/>
      <c r="AI146" s="57"/>
      <c r="AJ146" s="57"/>
      <c r="AK146" s="57"/>
      <c r="AL146" s="57"/>
      <c r="AM146" s="57"/>
      <c r="AN146" s="57"/>
      <c r="AO146" s="57"/>
      <c r="AP146" s="57"/>
      <c r="AQ146" s="57"/>
      <c r="AR146" s="57"/>
      <c r="AS146" s="57"/>
      <c r="AT146" s="57"/>
      <c r="AU146" s="57"/>
      <c r="AV146" s="57"/>
      <c r="AW146" s="57"/>
      <c r="AX146" s="57"/>
      <c r="AY146" s="57"/>
      <c r="AZ146" s="57"/>
      <c r="BA146" s="57"/>
      <c r="BB146" s="57"/>
      <c r="BC146" s="57"/>
      <c r="BD146" s="57"/>
      <c r="BE146" s="57"/>
      <c r="BF146" s="57"/>
      <c r="BG146" s="57"/>
      <c r="BH146" s="57"/>
      <c r="BI146" s="57"/>
      <c r="BJ146" s="57"/>
      <c r="BK146" s="57"/>
      <c r="BL146" s="57"/>
      <c r="BM146" s="57"/>
    </row>
    <row r="147" spans="1:65">
      <c r="A147" s="57"/>
      <c r="B147" s="57"/>
      <c r="C147" s="57"/>
      <c r="D147" s="57"/>
      <c r="E147" s="57"/>
      <c r="F147" s="57"/>
      <c r="G147" s="57"/>
      <c r="H147" s="57"/>
      <c r="I147" s="57"/>
      <c r="J147" s="57"/>
      <c r="K147" s="57"/>
      <c r="L147" s="57"/>
      <c r="M147" s="57"/>
      <c r="N147" s="57"/>
      <c r="O147" s="57"/>
      <c r="P147" s="57"/>
      <c r="Q147" s="57"/>
      <c r="R147" s="57"/>
      <c r="S147" s="57"/>
      <c r="T147" s="57"/>
      <c r="U147" s="57"/>
      <c r="V147" s="57"/>
      <c r="W147" s="57"/>
      <c r="X147" s="57"/>
      <c r="Y147" s="57"/>
      <c r="Z147" s="57"/>
      <c r="AA147" s="57"/>
      <c r="AB147" s="57"/>
      <c r="AC147" s="57"/>
      <c r="AD147" s="57"/>
      <c r="AE147" s="57"/>
      <c r="AF147" s="57"/>
      <c r="AG147" s="57"/>
      <c r="AH147" s="57"/>
      <c r="AI147" s="57"/>
      <c r="AJ147" s="57"/>
      <c r="AK147" s="57"/>
      <c r="AL147" s="57"/>
      <c r="AM147" s="57"/>
      <c r="AN147" s="57"/>
      <c r="AO147" s="57"/>
      <c r="AP147" s="57"/>
      <c r="AQ147" s="57"/>
      <c r="AR147" s="57"/>
      <c r="AS147" s="57"/>
      <c r="AT147" s="57"/>
      <c r="AU147" s="57"/>
      <c r="AV147" s="57"/>
      <c r="AW147" s="57"/>
      <c r="AX147" s="57"/>
      <c r="AY147" s="57"/>
      <c r="AZ147" s="57"/>
      <c r="BA147" s="57"/>
      <c r="BB147" s="57"/>
      <c r="BC147" s="57"/>
      <c r="BD147" s="57"/>
      <c r="BE147" s="57"/>
      <c r="BF147" s="57"/>
      <c r="BG147" s="57"/>
      <c r="BH147" s="57"/>
      <c r="BI147" s="57"/>
      <c r="BJ147" s="57"/>
      <c r="BK147" s="57"/>
      <c r="BL147" s="57"/>
      <c r="BM147" s="57"/>
    </row>
    <row r="148" spans="1:65">
      <c r="A148" s="57"/>
      <c r="B148" s="57"/>
      <c r="C148" s="57"/>
      <c r="D148" s="57"/>
      <c r="E148" s="57"/>
      <c r="F148" s="57"/>
      <c r="G148" s="57"/>
      <c r="H148" s="57"/>
      <c r="I148" s="57"/>
      <c r="J148" s="57"/>
      <c r="K148" s="57"/>
      <c r="L148" s="57"/>
      <c r="M148" s="57"/>
      <c r="N148" s="57"/>
      <c r="O148" s="57"/>
      <c r="P148" s="57"/>
      <c r="Q148" s="57"/>
      <c r="R148" s="57"/>
      <c r="S148" s="57"/>
      <c r="T148" s="57"/>
      <c r="U148" s="57"/>
      <c r="V148" s="57"/>
      <c r="W148" s="57"/>
      <c r="X148" s="57"/>
      <c r="Y148" s="57"/>
      <c r="Z148" s="57"/>
      <c r="AA148" s="57"/>
      <c r="AB148" s="57"/>
      <c r="AC148" s="57"/>
      <c r="AD148" s="57"/>
      <c r="AE148" s="57"/>
      <c r="AF148" s="57"/>
      <c r="AG148" s="57"/>
      <c r="AH148" s="57"/>
      <c r="AI148" s="57"/>
      <c r="AJ148" s="57"/>
      <c r="AK148" s="57"/>
      <c r="AL148" s="57"/>
      <c r="AM148" s="57"/>
      <c r="AN148" s="57"/>
      <c r="AO148" s="57"/>
      <c r="AP148" s="57"/>
      <c r="AQ148" s="57"/>
      <c r="AR148" s="57"/>
      <c r="AS148" s="57"/>
      <c r="AT148" s="57"/>
      <c r="AU148" s="57"/>
      <c r="AV148" s="57"/>
      <c r="AW148" s="57"/>
      <c r="AX148" s="57"/>
      <c r="AY148" s="57"/>
      <c r="AZ148" s="57"/>
      <c r="BA148" s="57"/>
      <c r="BB148" s="57"/>
      <c r="BC148" s="57"/>
      <c r="BD148" s="57"/>
      <c r="BE148" s="57"/>
      <c r="BF148" s="57"/>
      <c r="BG148" s="57"/>
      <c r="BH148" s="57"/>
      <c r="BI148" s="57"/>
      <c r="BJ148" s="57"/>
      <c r="BK148" s="57"/>
      <c r="BL148" s="57"/>
      <c r="BM148" s="57"/>
    </row>
    <row r="149" spans="1:65">
      <c r="A149" s="57"/>
      <c r="B149" s="57"/>
      <c r="C149" s="57"/>
      <c r="D149" s="57"/>
      <c r="E149" s="57"/>
      <c r="F149" s="57"/>
      <c r="G149" s="57"/>
      <c r="H149" s="57"/>
      <c r="I149" s="57"/>
      <c r="J149" s="57"/>
      <c r="K149" s="57"/>
      <c r="L149" s="57"/>
      <c r="M149" s="57"/>
      <c r="N149" s="57"/>
      <c r="O149" s="57"/>
      <c r="P149" s="57"/>
      <c r="Q149" s="57"/>
      <c r="R149" s="57"/>
      <c r="S149" s="57"/>
      <c r="T149" s="57"/>
      <c r="U149" s="57"/>
      <c r="V149" s="57"/>
      <c r="W149" s="57"/>
      <c r="X149" s="57"/>
      <c r="Y149" s="57"/>
      <c r="Z149" s="57"/>
      <c r="AA149" s="57"/>
      <c r="AB149" s="57"/>
      <c r="AC149" s="57"/>
      <c r="AD149" s="57"/>
      <c r="AE149" s="57"/>
      <c r="AF149" s="57"/>
      <c r="AG149" s="57"/>
      <c r="AH149" s="57"/>
      <c r="AI149" s="57"/>
      <c r="AJ149" s="57"/>
      <c r="AK149" s="57"/>
      <c r="AL149" s="57"/>
      <c r="AM149" s="57"/>
      <c r="AN149" s="57"/>
      <c r="AO149" s="57"/>
      <c r="AP149" s="57"/>
      <c r="AQ149" s="57"/>
      <c r="AR149" s="57"/>
      <c r="AS149" s="57"/>
      <c r="AT149" s="57"/>
      <c r="AU149" s="57"/>
      <c r="AV149" s="57"/>
      <c r="AW149" s="57"/>
      <c r="AX149" s="57"/>
      <c r="AY149" s="57"/>
      <c r="AZ149" s="57"/>
      <c r="BA149" s="57"/>
      <c r="BB149" s="57"/>
      <c r="BC149" s="57"/>
      <c r="BD149" s="57"/>
      <c r="BE149" s="57"/>
      <c r="BF149" s="57"/>
      <c r="BG149" s="57"/>
      <c r="BH149" s="57"/>
      <c r="BI149" s="57"/>
      <c r="BJ149" s="57"/>
      <c r="BK149" s="57"/>
      <c r="BL149" s="57"/>
      <c r="BM149" s="57"/>
    </row>
    <row r="150" spans="1:65">
      <c r="A150" s="57"/>
      <c r="B150" s="57"/>
      <c r="C150" s="57"/>
      <c r="D150" s="57"/>
      <c r="E150" s="57"/>
      <c r="F150" s="57"/>
      <c r="G150" s="57"/>
      <c r="H150" s="57"/>
      <c r="I150" s="57"/>
      <c r="J150" s="57"/>
      <c r="K150" s="57"/>
      <c r="L150" s="57"/>
      <c r="M150" s="57"/>
      <c r="N150" s="57"/>
      <c r="O150" s="57"/>
      <c r="P150" s="57"/>
      <c r="Q150" s="57"/>
      <c r="R150" s="57"/>
      <c r="S150" s="57"/>
      <c r="T150" s="57"/>
      <c r="U150" s="57"/>
      <c r="V150" s="57"/>
      <c r="W150" s="57"/>
      <c r="X150" s="57"/>
      <c r="Y150" s="57"/>
      <c r="Z150" s="57"/>
      <c r="AA150" s="57"/>
      <c r="AB150" s="57"/>
      <c r="AC150" s="57"/>
      <c r="AD150" s="57"/>
      <c r="AE150" s="57"/>
      <c r="AF150" s="57"/>
      <c r="AG150" s="57"/>
      <c r="AH150" s="57"/>
      <c r="AI150" s="57"/>
      <c r="AJ150" s="57"/>
      <c r="AK150" s="57"/>
      <c r="AL150" s="57"/>
      <c r="AM150" s="57"/>
      <c r="AN150" s="57"/>
      <c r="AO150" s="57"/>
      <c r="AP150" s="57"/>
      <c r="AQ150" s="57"/>
      <c r="AR150" s="57"/>
      <c r="AS150" s="57"/>
      <c r="AT150" s="57"/>
      <c r="AU150" s="57"/>
      <c r="AV150" s="57"/>
      <c r="AW150" s="57"/>
      <c r="AX150" s="57"/>
      <c r="AY150" s="57"/>
      <c r="AZ150" s="57"/>
      <c r="BA150" s="57"/>
      <c r="BB150" s="57"/>
      <c r="BC150" s="57"/>
      <c r="BD150" s="57"/>
      <c r="BE150" s="57"/>
      <c r="BF150" s="57"/>
      <c r="BG150" s="57"/>
      <c r="BH150" s="57"/>
      <c r="BI150" s="57"/>
      <c r="BJ150" s="57"/>
      <c r="BK150" s="57"/>
      <c r="BL150" s="57"/>
      <c r="BM150" s="57"/>
    </row>
    <row r="151" spans="1:65">
      <c r="A151" s="57"/>
      <c r="B151" s="57"/>
      <c r="C151" s="57"/>
      <c r="D151" s="57"/>
      <c r="E151" s="57"/>
      <c r="F151" s="57"/>
      <c r="G151" s="57"/>
      <c r="H151" s="57"/>
      <c r="I151" s="57"/>
      <c r="J151" s="57"/>
      <c r="K151" s="57"/>
      <c r="L151" s="57"/>
      <c r="M151" s="57"/>
      <c r="N151" s="57"/>
      <c r="O151" s="57"/>
      <c r="P151" s="57"/>
      <c r="Q151" s="57"/>
      <c r="R151" s="57"/>
      <c r="S151" s="57"/>
      <c r="T151" s="57"/>
      <c r="U151" s="57"/>
      <c r="V151" s="57"/>
      <c r="W151" s="57"/>
      <c r="X151" s="57"/>
      <c r="Y151" s="57"/>
      <c r="Z151" s="57"/>
      <c r="AA151" s="57"/>
      <c r="AB151" s="57"/>
      <c r="AC151" s="57"/>
      <c r="AD151" s="57"/>
      <c r="AE151" s="57"/>
      <c r="AF151" s="57"/>
      <c r="AG151" s="57"/>
      <c r="AH151" s="57"/>
      <c r="AI151" s="57"/>
      <c r="AJ151" s="57"/>
      <c r="AK151" s="57"/>
      <c r="AL151" s="57"/>
      <c r="AM151" s="57"/>
      <c r="AN151" s="57"/>
      <c r="AO151" s="57"/>
      <c r="AP151" s="57"/>
      <c r="AQ151" s="57"/>
      <c r="AR151" s="57"/>
      <c r="AS151" s="57"/>
      <c r="AT151" s="57"/>
      <c r="AU151" s="57"/>
      <c r="AV151" s="57"/>
      <c r="AW151" s="57"/>
      <c r="AX151" s="57"/>
      <c r="AY151" s="57"/>
      <c r="AZ151" s="57"/>
      <c r="BA151" s="57"/>
      <c r="BB151" s="57"/>
      <c r="BC151" s="57"/>
      <c r="BD151" s="57"/>
      <c r="BE151" s="57"/>
      <c r="BF151" s="57"/>
      <c r="BG151" s="57"/>
      <c r="BH151" s="57"/>
      <c r="BI151" s="57"/>
      <c r="BJ151" s="57"/>
      <c r="BK151" s="57"/>
      <c r="BL151" s="57"/>
      <c r="BM151" s="57"/>
    </row>
    <row r="152" spans="1:65">
      <c r="A152" s="57"/>
      <c r="B152" s="57"/>
      <c r="C152" s="57"/>
      <c r="D152" s="57"/>
      <c r="E152" s="57"/>
      <c r="F152" s="57"/>
      <c r="G152" s="57"/>
      <c r="H152" s="57"/>
      <c r="I152" s="57"/>
      <c r="J152" s="57"/>
      <c r="K152" s="57"/>
      <c r="L152" s="57"/>
      <c r="M152" s="57"/>
      <c r="N152" s="57"/>
      <c r="O152" s="57"/>
      <c r="P152" s="57"/>
      <c r="Q152" s="57"/>
      <c r="R152" s="57"/>
      <c r="S152" s="57"/>
      <c r="T152" s="57"/>
      <c r="U152" s="57"/>
      <c r="V152" s="57"/>
      <c r="W152" s="57"/>
      <c r="X152" s="57"/>
      <c r="Y152" s="57"/>
      <c r="Z152" s="57"/>
      <c r="AA152" s="57"/>
      <c r="AB152" s="57"/>
      <c r="AC152" s="57"/>
      <c r="AD152" s="57"/>
      <c r="AE152" s="57"/>
      <c r="AF152" s="57"/>
      <c r="AG152" s="57"/>
      <c r="AH152" s="57"/>
      <c r="AI152" s="57"/>
      <c r="AJ152" s="57"/>
      <c r="AK152" s="57"/>
      <c r="AL152" s="57"/>
      <c r="AM152" s="57"/>
      <c r="AN152" s="57"/>
      <c r="AO152" s="57"/>
      <c r="AP152" s="57"/>
      <c r="AQ152" s="57"/>
      <c r="AR152" s="57"/>
      <c r="AS152" s="57"/>
      <c r="AT152" s="57"/>
      <c r="AU152" s="57"/>
      <c r="AV152" s="57"/>
      <c r="AW152" s="57"/>
      <c r="AX152" s="57"/>
      <c r="AY152" s="57"/>
      <c r="AZ152" s="57"/>
      <c r="BA152" s="57"/>
      <c r="BB152" s="57"/>
      <c r="BC152" s="57"/>
      <c r="BD152" s="57"/>
      <c r="BE152" s="57"/>
      <c r="BF152" s="57"/>
      <c r="BG152" s="57"/>
      <c r="BH152" s="57"/>
      <c r="BI152" s="57"/>
      <c r="BJ152" s="57"/>
      <c r="BK152" s="57"/>
      <c r="BL152" s="57"/>
      <c r="BM152" s="57"/>
    </row>
  </sheetData>
  <phoneticPr fontId="0" type="noConversion"/>
  <printOptions headings="1"/>
  <pageMargins left="0.74803149606299213" right="0.74803149606299213" top="0.98425196850393704" bottom="0.98425196850393704" header="0.51181102362204722" footer="0.51181102362204722"/>
  <pageSetup paperSize="9" scale="80" orientation="landscape" horizontalDpi="4294967292" r:id="rId1"/>
  <headerFooter alignWithMargins="0"/>
  <ignoredErrors>
    <ignoredError sqref="L103:P103 G7:BI8 E62:E66 G20 D25 I27:BI27 D42:D43 H45:BI45 F50:F51 D70:E77 R22:BI22 F5:BI5 E106:E107 L10:BI10 J15:BI15 H20:BI21 G45 G110 H110:P110 G15:H15 I25:BI25 D11:D14 D16 L104:P104 F103:J103 I22:Q22 D23:D24 G49:BI51 D61:D66 G22 G25 G27 H113:P116 G114:G116 D19:D21" unlockedFormula="1"/>
    <ignoredError sqref="G84:BI84" formula="1"/>
  </ignoredErrors>
  <legacyDrawing r:id="rId2"/>
</worksheet>
</file>

<file path=xl/worksheets/sheet7.xml><?xml version="1.0" encoding="utf-8"?>
<worksheet xmlns="http://schemas.openxmlformats.org/spreadsheetml/2006/main" xmlns:r="http://schemas.openxmlformats.org/officeDocument/2006/relationships">
  <sheetPr codeName="Sheet4"/>
  <dimension ref="A1:BC302"/>
  <sheetViews>
    <sheetView topLeftCell="A250" zoomScale="85" zoomScaleNormal="85" workbookViewId="0">
      <selection activeCell="AA104" sqref="AA104:AF104"/>
    </sheetView>
  </sheetViews>
  <sheetFormatPr defaultColWidth="10.140625" defaultRowHeight="12.75" outlineLevelRow="1"/>
  <cols>
    <col min="1" max="1" width="10.140625" customWidth="1"/>
    <col min="2" max="2" width="22.85546875" bestFit="1" customWidth="1"/>
    <col min="3" max="3" width="26.5703125" customWidth="1"/>
    <col min="4" max="32" width="16.28515625" customWidth="1"/>
    <col min="33" max="33" width="26.28515625" customWidth="1"/>
    <col min="34" max="34" width="18.42578125" customWidth="1"/>
  </cols>
  <sheetData>
    <row r="1" spans="1:55" s="9" customFormat="1">
      <c r="A1" s="57"/>
      <c r="B1" s="57"/>
      <c r="C1" s="57"/>
      <c r="D1" s="57"/>
      <c r="E1" s="57"/>
      <c r="F1" s="58"/>
      <c r="G1" s="57"/>
      <c r="H1" s="57"/>
      <c r="I1" s="57"/>
      <c r="J1" s="57"/>
      <c r="K1" s="57"/>
      <c r="L1" s="57"/>
      <c r="M1" s="57"/>
      <c r="N1" s="57"/>
      <c r="O1" s="57"/>
      <c r="P1" s="57"/>
      <c r="Q1" s="57"/>
      <c r="R1" s="57"/>
      <c r="S1" s="57"/>
      <c r="T1" s="57"/>
      <c r="U1" s="57"/>
      <c r="V1" s="57"/>
      <c r="W1" s="57"/>
      <c r="X1" s="57"/>
      <c r="Y1" s="57"/>
      <c r="Z1" s="57"/>
      <c r="AA1" s="57"/>
      <c r="AB1" s="57"/>
      <c r="AC1" s="57"/>
      <c r="AD1" s="57"/>
      <c r="AE1" s="57"/>
      <c r="AF1" s="57"/>
      <c r="AG1" s="58"/>
      <c r="AH1" s="58"/>
    </row>
    <row r="2" spans="1:55" s="9" customFormat="1" ht="15.75">
      <c r="A2" s="57"/>
      <c r="B2" s="143" t="s">
        <v>213</v>
      </c>
      <c r="C2" s="529">
        <f>C7</f>
        <v>0</v>
      </c>
      <c r="D2" s="143"/>
      <c r="E2" s="57"/>
      <c r="F2" s="58"/>
      <c r="G2" s="57"/>
      <c r="H2" s="57"/>
      <c r="I2" s="57"/>
      <c r="J2" s="57"/>
      <c r="K2" s="57"/>
      <c r="L2" s="57"/>
      <c r="M2" s="57"/>
      <c r="N2" s="57"/>
      <c r="O2" s="57"/>
      <c r="P2" s="57"/>
      <c r="Q2" s="57"/>
      <c r="R2" s="57"/>
      <c r="S2" s="57"/>
      <c r="T2" s="57"/>
      <c r="U2" s="57"/>
      <c r="V2" s="57"/>
      <c r="W2" s="57"/>
      <c r="X2" s="57"/>
      <c r="Y2" s="57"/>
      <c r="Z2" s="57"/>
      <c r="AA2" s="57"/>
      <c r="AB2" s="57"/>
      <c r="AC2" s="57"/>
      <c r="AD2" s="57"/>
      <c r="AE2" s="57"/>
      <c r="AF2" s="57"/>
      <c r="AG2" s="58"/>
      <c r="AH2" s="58"/>
    </row>
    <row r="3" spans="1:55" s="9" customFormat="1">
      <c r="A3" s="57"/>
      <c r="B3" s="53"/>
      <c r="C3" s="57"/>
      <c r="D3" s="57"/>
      <c r="E3" s="57"/>
      <c r="F3" s="58"/>
      <c r="G3" s="57"/>
      <c r="H3" s="57"/>
      <c r="I3" s="57"/>
      <c r="J3" s="57"/>
      <c r="K3" s="57"/>
      <c r="L3" s="57"/>
      <c r="M3" s="57"/>
      <c r="N3" s="57"/>
      <c r="O3" s="57"/>
      <c r="P3" s="57"/>
      <c r="Q3" s="57"/>
      <c r="R3" s="57"/>
      <c r="S3" s="57"/>
      <c r="T3" s="57"/>
      <c r="U3" s="57"/>
      <c r="V3" s="57"/>
      <c r="W3" s="57"/>
      <c r="X3" s="57"/>
      <c r="Y3" s="57"/>
      <c r="Z3" s="57"/>
      <c r="AA3" s="57"/>
      <c r="AB3" s="57"/>
      <c r="AC3" s="57"/>
      <c r="AD3" s="57"/>
      <c r="AE3" s="57"/>
      <c r="AF3" s="57"/>
      <c r="AG3" s="58"/>
      <c r="AH3" s="58"/>
    </row>
    <row r="4" spans="1:55" s="9" customFormat="1" ht="15.75">
      <c r="A4" s="191"/>
      <c r="B4" s="175"/>
      <c r="C4" s="192"/>
      <c r="D4" s="193"/>
      <c r="E4" s="193"/>
      <c r="F4" s="194"/>
      <c r="G4" s="191"/>
      <c r="H4" s="195"/>
      <c r="I4" s="195"/>
      <c r="J4" s="195"/>
      <c r="K4" s="195"/>
      <c r="L4" s="193"/>
      <c r="M4" s="193"/>
      <c r="N4" s="193"/>
      <c r="O4" s="193"/>
      <c r="P4" s="193"/>
      <c r="Q4" s="193"/>
      <c r="R4" s="193"/>
      <c r="S4" s="193"/>
      <c r="T4" s="193"/>
      <c r="U4" s="193"/>
      <c r="V4" s="193"/>
      <c r="W4" s="193"/>
      <c r="X4" s="193"/>
      <c r="Y4" s="193"/>
      <c r="Z4" s="193"/>
      <c r="AA4" s="193"/>
      <c r="AB4" s="193"/>
      <c r="AC4" s="193"/>
      <c r="AD4" s="193"/>
      <c r="AE4" s="193"/>
      <c r="AF4" s="193"/>
      <c r="AG4" s="58"/>
      <c r="AH4" s="58"/>
    </row>
    <row r="5" spans="1:55" s="9" customFormat="1">
      <c r="A5" s="57"/>
      <c r="B5" s="57"/>
      <c r="C5" s="57"/>
      <c r="D5" s="57"/>
      <c r="E5" s="57"/>
      <c r="F5" s="57"/>
      <c r="G5" s="57"/>
      <c r="H5" s="57"/>
      <c r="I5" s="57"/>
      <c r="J5" s="57"/>
      <c r="K5" s="57"/>
      <c r="L5" s="57"/>
      <c r="M5" s="57"/>
      <c r="N5" s="57"/>
      <c r="O5" s="57"/>
      <c r="P5" s="57"/>
      <c r="Q5" s="57"/>
      <c r="R5" s="57"/>
      <c r="S5" s="57"/>
      <c r="T5" s="57"/>
      <c r="U5" s="57"/>
      <c r="V5" s="57"/>
      <c r="W5" s="57"/>
      <c r="X5" s="57"/>
      <c r="Y5" s="57"/>
      <c r="Z5" s="57"/>
      <c r="AA5" s="57"/>
      <c r="AB5" s="57"/>
      <c r="AC5" s="57"/>
      <c r="AD5" s="57"/>
      <c r="AE5" s="57"/>
      <c r="AF5" s="57"/>
      <c r="AG5" s="58"/>
      <c r="AH5" s="58"/>
    </row>
    <row r="6" spans="1:55">
      <c r="A6" s="57"/>
      <c r="B6" s="57"/>
      <c r="C6" s="350" t="str">
        <f>Input!F202</f>
        <v>2013-14</v>
      </c>
      <c r="D6" s="350" t="str">
        <f>Input!G202</f>
        <v>2014-15</v>
      </c>
      <c r="E6" s="350" t="str">
        <f>Input!H202</f>
        <v>2015-16</v>
      </c>
      <c r="F6" s="350" t="str">
        <f>Input!I202</f>
        <v>2016-17</v>
      </c>
      <c r="G6" s="350" t="str">
        <f>Input!J202</f>
        <v>2017-18</v>
      </c>
      <c r="H6" s="350" t="str">
        <f>Input!K202</f>
        <v>2018-19</v>
      </c>
      <c r="I6" s="57"/>
      <c r="J6" s="57"/>
      <c r="K6" s="57"/>
      <c r="L6" s="57"/>
      <c r="M6" s="57"/>
      <c r="N6" s="57"/>
      <c r="O6" s="57"/>
      <c r="P6" s="57"/>
      <c r="Q6" s="57"/>
      <c r="R6" s="57"/>
      <c r="S6" s="57"/>
      <c r="T6" s="57"/>
      <c r="U6" s="57"/>
      <c r="V6" s="57"/>
      <c r="W6" s="57"/>
      <c r="X6" s="57"/>
      <c r="Y6" s="57"/>
      <c r="Z6" s="57"/>
      <c r="AA6" s="57"/>
      <c r="AB6" s="57"/>
      <c r="AC6" s="57"/>
      <c r="AD6" s="57"/>
      <c r="AE6" s="57"/>
      <c r="AF6" s="57"/>
      <c r="AG6" s="58"/>
      <c r="AH6" s="58"/>
    </row>
    <row r="7" spans="1:55" ht="13.5" thickBot="1">
      <c r="A7" s="57"/>
      <c r="B7" s="360" t="s">
        <v>214</v>
      </c>
      <c r="C7" s="361">
        <f t="shared" ref="C7:H7" si="0">SUM(C283,I283,O283,U283,AA283)</f>
        <v>0</v>
      </c>
      <c r="D7" s="361">
        <f t="shared" si="0"/>
        <v>0</v>
      </c>
      <c r="E7" s="361">
        <f t="shared" si="0"/>
        <v>0</v>
      </c>
      <c r="F7" s="361">
        <f t="shared" si="0"/>
        <v>0</v>
      </c>
      <c r="G7" s="361">
        <f t="shared" si="0"/>
        <v>0</v>
      </c>
      <c r="H7" s="361">
        <f t="shared" si="0"/>
        <v>0</v>
      </c>
      <c r="I7" s="57"/>
      <c r="J7" s="57"/>
      <c r="K7" s="57"/>
      <c r="L7" s="57"/>
      <c r="M7" s="57"/>
      <c r="N7" s="57"/>
      <c r="O7" s="57"/>
      <c r="P7" s="57"/>
      <c r="Q7" s="57"/>
      <c r="R7" s="57"/>
      <c r="S7" s="57"/>
      <c r="T7" s="57"/>
      <c r="U7" s="57"/>
      <c r="V7" s="57"/>
      <c r="W7" s="57"/>
      <c r="X7" s="57"/>
      <c r="Y7" s="57"/>
      <c r="Z7" s="57"/>
      <c r="AA7" s="57"/>
      <c r="AB7" s="57"/>
      <c r="AC7" s="57"/>
      <c r="AD7" s="57"/>
      <c r="AE7" s="57"/>
      <c r="AF7" s="57"/>
      <c r="AG7" s="58"/>
      <c r="AH7" s="58"/>
    </row>
    <row r="8" spans="1:55" ht="13.5" thickTop="1">
      <c r="A8" s="57"/>
      <c r="B8" s="57"/>
      <c r="C8" s="57"/>
      <c r="D8" s="57"/>
      <c r="E8" s="57"/>
      <c r="F8" s="57"/>
      <c r="G8" s="57"/>
      <c r="H8" s="57"/>
      <c r="I8" s="57"/>
      <c r="J8" s="57"/>
      <c r="K8" s="57"/>
      <c r="L8" s="57"/>
      <c r="M8" s="57"/>
      <c r="N8" s="57"/>
      <c r="O8" s="57"/>
      <c r="P8" s="57"/>
      <c r="Q8" s="57"/>
      <c r="R8" s="57"/>
      <c r="S8" s="57"/>
      <c r="T8" s="57"/>
      <c r="U8" s="57"/>
      <c r="V8" s="57"/>
      <c r="W8" s="57"/>
      <c r="X8" s="57"/>
      <c r="Y8" s="57"/>
      <c r="Z8" s="57"/>
      <c r="AA8" s="57"/>
      <c r="AB8" s="57"/>
      <c r="AC8" s="57"/>
      <c r="AD8" s="57"/>
      <c r="AE8" s="57"/>
      <c r="AF8" s="57"/>
      <c r="AG8" s="58"/>
      <c r="AH8" s="58"/>
    </row>
    <row r="9" spans="1:55">
      <c r="A9" s="57"/>
      <c r="B9" s="57"/>
      <c r="C9" s="57"/>
      <c r="D9" s="57"/>
      <c r="E9" s="57"/>
      <c r="F9" s="57"/>
      <c r="G9" s="57"/>
      <c r="H9" s="57"/>
      <c r="I9" s="57"/>
      <c r="J9" s="57"/>
      <c r="K9" s="57"/>
      <c r="L9" s="57"/>
      <c r="M9" s="57"/>
      <c r="N9" s="57"/>
      <c r="O9" s="57"/>
      <c r="P9" s="57"/>
      <c r="Q9" s="57"/>
      <c r="R9" s="57"/>
      <c r="S9" s="57"/>
      <c r="T9" s="57"/>
      <c r="U9" s="57"/>
      <c r="V9" s="57"/>
      <c r="W9" s="57"/>
      <c r="X9" s="57"/>
      <c r="Y9" s="57"/>
      <c r="Z9" s="57"/>
      <c r="AA9" s="57"/>
      <c r="AB9" s="57"/>
      <c r="AC9" s="57"/>
      <c r="AD9" s="57"/>
      <c r="AE9" s="57"/>
      <c r="AF9" s="57"/>
      <c r="AG9" s="58"/>
      <c r="AH9" s="58"/>
    </row>
    <row r="10" spans="1:55">
      <c r="A10" s="178"/>
      <c r="B10" s="648" t="s">
        <v>209</v>
      </c>
      <c r="C10" s="648"/>
      <c r="D10" s="648"/>
      <c r="E10" s="179"/>
      <c r="F10" s="179"/>
      <c r="G10" s="179"/>
      <c r="H10" s="179"/>
      <c r="I10" s="179"/>
      <c r="J10" s="179"/>
      <c r="K10" s="179"/>
      <c r="L10" s="178"/>
      <c r="M10" s="178"/>
      <c r="N10" s="178"/>
      <c r="O10" s="178"/>
      <c r="P10" s="178"/>
      <c r="Q10" s="178"/>
      <c r="R10" s="178"/>
      <c r="S10" s="178"/>
      <c r="T10" s="178"/>
      <c r="U10" s="178"/>
      <c r="V10" s="178"/>
      <c r="W10" s="178"/>
      <c r="X10" s="178"/>
      <c r="Y10" s="178"/>
      <c r="Z10" s="178"/>
      <c r="AA10" s="178"/>
      <c r="AB10" s="178"/>
      <c r="AC10" s="178"/>
      <c r="AD10" s="178"/>
      <c r="AE10" s="178"/>
      <c r="AF10" s="178"/>
      <c r="AG10" s="58"/>
      <c r="AH10" s="58"/>
    </row>
    <row r="11" spans="1:55" s="133" customFormat="1">
      <c r="A11" s="292"/>
      <c r="B11" s="427" t="s">
        <v>215</v>
      </c>
      <c r="C11" s="642" t="str">
        <f>Input!F301</f>
        <v>Customer Numbers</v>
      </c>
      <c r="D11" s="643"/>
      <c r="E11" s="643"/>
      <c r="F11" s="643"/>
      <c r="G11" s="643"/>
      <c r="H11" s="644"/>
      <c r="I11" s="642" t="str">
        <f>Input!L301</f>
        <v>Peak &amp; Block1 &amp; Flat Rate Energy (MWh)</v>
      </c>
      <c r="J11" s="643"/>
      <c r="K11" s="643"/>
      <c r="L11" s="643"/>
      <c r="M11" s="643"/>
      <c r="N11" s="644"/>
      <c r="O11" s="642" t="str">
        <f>Input!R301</f>
        <v>Shoulder &amp; Block2 Energy (MWh)</v>
      </c>
      <c r="P11" s="643"/>
      <c r="Q11" s="643"/>
      <c r="R11" s="643"/>
      <c r="S11" s="643"/>
      <c r="T11" s="644"/>
      <c r="U11" s="642" t="str">
        <f>Input!X301</f>
        <v>Block 3 and Off Peak Energy</v>
      </c>
      <c r="V11" s="643"/>
      <c r="W11" s="643"/>
      <c r="X11" s="643"/>
      <c r="Y11" s="643"/>
      <c r="Z11" s="644"/>
      <c r="AA11" s="642" t="str">
        <f>Input!AD301</f>
        <v>Peak Capacity (kVA) &amp; Peak Capacity (kW) for EA302 and EA303 - NOTE THESE ARE SUM OF 12 MONTHS MONTHLY KVA</v>
      </c>
      <c r="AB11" s="643"/>
      <c r="AC11" s="643"/>
      <c r="AD11" s="643"/>
      <c r="AE11" s="643"/>
      <c r="AF11" s="644"/>
      <c r="AG11" s="58"/>
      <c r="AH11" s="58"/>
      <c r="AI11"/>
      <c r="AJ11"/>
      <c r="AK11"/>
      <c r="AL11"/>
      <c r="AM11" s="6"/>
      <c r="AN11" s="6"/>
      <c r="AO11" s="6"/>
      <c r="AP11" s="6"/>
      <c r="AQ11" s="6"/>
      <c r="AR11" s="6"/>
      <c r="AS11" s="6"/>
      <c r="AT11" s="6"/>
      <c r="AU11" s="6"/>
      <c r="AV11" s="6"/>
      <c r="AW11" s="6"/>
      <c r="AX11" s="6"/>
      <c r="AY11" s="6"/>
      <c r="AZ11" s="6"/>
      <c r="BA11" s="6"/>
      <c r="BB11" s="6"/>
      <c r="BC11" s="6"/>
    </row>
    <row r="12" spans="1:55" s="133" customFormat="1">
      <c r="A12" s="31"/>
      <c r="B12" s="428" t="s">
        <v>67</v>
      </c>
      <c r="C12" s="429" t="str">
        <f>$C$6</f>
        <v>2013-14</v>
      </c>
      <c r="D12" s="350" t="str">
        <f>$D$6</f>
        <v>2014-15</v>
      </c>
      <c r="E12" s="350" t="str">
        <f>$E$6</f>
        <v>2015-16</v>
      </c>
      <c r="F12" s="350" t="str">
        <f>$F$6</f>
        <v>2016-17</v>
      </c>
      <c r="G12" s="350" t="str">
        <f>$G$6</f>
        <v>2017-18</v>
      </c>
      <c r="H12" s="430" t="str">
        <f>$H$6</f>
        <v>2018-19</v>
      </c>
      <c r="I12" s="429" t="str">
        <f>$C$6</f>
        <v>2013-14</v>
      </c>
      <c r="J12" s="350" t="str">
        <f>$D$6</f>
        <v>2014-15</v>
      </c>
      <c r="K12" s="350" t="str">
        <f>$E$6</f>
        <v>2015-16</v>
      </c>
      <c r="L12" s="350" t="str">
        <f>$F$6</f>
        <v>2016-17</v>
      </c>
      <c r="M12" s="350" t="str">
        <f>$G$6</f>
        <v>2017-18</v>
      </c>
      <c r="N12" s="430" t="str">
        <f>$H$6</f>
        <v>2018-19</v>
      </c>
      <c r="O12" s="429" t="str">
        <f>$C$6</f>
        <v>2013-14</v>
      </c>
      <c r="P12" s="350" t="str">
        <f>$D$6</f>
        <v>2014-15</v>
      </c>
      <c r="Q12" s="350" t="str">
        <f>$E$6</f>
        <v>2015-16</v>
      </c>
      <c r="R12" s="350" t="str">
        <f>$F$6</f>
        <v>2016-17</v>
      </c>
      <c r="S12" s="350" t="str">
        <f>$G$6</f>
        <v>2017-18</v>
      </c>
      <c r="T12" s="430" t="str">
        <f>$H$6</f>
        <v>2018-19</v>
      </c>
      <c r="U12" s="429" t="str">
        <f>$C$6</f>
        <v>2013-14</v>
      </c>
      <c r="V12" s="350" t="str">
        <f>$D$6</f>
        <v>2014-15</v>
      </c>
      <c r="W12" s="350" t="str">
        <f>$E$6</f>
        <v>2015-16</v>
      </c>
      <c r="X12" s="350" t="str">
        <f>$F$6</f>
        <v>2016-17</v>
      </c>
      <c r="Y12" s="350" t="str">
        <f>$G$6</f>
        <v>2017-18</v>
      </c>
      <c r="Z12" s="430" t="str">
        <f>$H$6</f>
        <v>2018-19</v>
      </c>
      <c r="AA12" s="429" t="str">
        <f>$C$6</f>
        <v>2013-14</v>
      </c>
      <c r="AB12" s="350" t="str">
        <f>$D$6</f>
        <v>2014-15</v>
      </c>
      <c r="AC12" s="350" t="str">
        <f>$E$6</f>
        <v>2015-16</v>
      </c>
      <c r="AD12" s="350" t="str">
        <f>$F$6</f>
        <v>2016-17</v>
      </c>
      <c r="AE12" s="350" t="str">
        <f>$G$6</f>
        <v>2017-18</v>
      </c>
      <c r="AF12" s="430" t="str">
        <f>$H$6</f>
        <v>2018-19</v>
      </c>
      <c r="AG12" s="58"/>
      <c r="AH12" s="58"/>
      <c r="AI12"/>
      <c r="AJ12"/>
      <c r="AK12"/>
      <c r="AL12"/>
      <c r="AM12" s="6"/>
      <c r="AN12" s="6"/>
      <c r="AO12" s="6"/>
      <c r="AP12" s="6"/>
      <c r="AQ12" s="6"/>
      <c r="AR12" s="6"/>
      <c r="AS12" s="6"/>
      <c r="AT12" s="6"/>
      <c r="AU12" s="6"/>
      <c r="AV12" s="6"/>
      <c r="AW12" s="6"/>
      <c r="AX12" s="6"/>
      <c r="AY12" s="6"/>
      <c r="AZ12" s="6"/>
      <c r="BA12" s="6"/>
      <c r="BB12" s="6"/>
      <c r="BC12" s="6"/>
    </row>
    <row r="13" spans="1:55" s="351" customFormat="1" outlineLevel="1">
      <c r="A13" s="485">
        <v>1</v>
      </c>
      <c r="B13" s="431">
        <f>Input!E303</f>
        <v>0</v>
      </c>
      <c r="C13" s="433">
        <f>Input!F303</f>
        <v>0</v>
      </c>
      <c r="D13" s="362">
        <f>Input!G303</f>
        <v>0</v>
      </c>
      <c r="E13" s="362">
        <f>Input!H303</f>
        <v>0</v>
      </c>
      <c r="F13" s="362">
        <f>Input!I303</f>
        <v>0</v>
      </c>
      <c r="G13" s="362">
        <f>Input!J303</f>
        <v>0</v>
      </c>
      <c r="H13" s="434">
        <f>Input!K303</f>
        <v>0</v>
      </c>
      <c r="I13" s="433">
        <f>Input!L303</f>
        <v>0</v>
      </c>
      <c r="J13" s="362">
        <f>Input!M303</f>
        <v>0</v>
      </c>
      <c r="K13" s="362">
        <f>Input!N303</f>
        <v>0</v>
      </c>
      <c r="L13" s="362">
        <f>Input!O303</f>
        <v>0</v>
      </c>
      <c r="M13" s="362">
        <f>Input!P303</f>
        <v>0</v>
      </c>
      <c r="N13" s="434">
        <f>Input!Q303</f>
        <v>0</v>
      </c>
      <c r="O13" s="433">
        <f>Input!R303</f>
        <v>0</v>
      </c>
      <c r="P13" s="362">
        <f>Input!S303</f>
        <v>0</v>
      </c>
      <c r="Q13" s="362">
        <f>Input!T303</f>
        <v>0</v>
      </c>
      <c r="R13" s="362">
        <f>Input!U303</f>
        <v>0</v>
      </c>
      <c r="S13" s="362">
        <f>Input!V303</f>
        <v>0</v>
      </c>
      <c r="T13" s="434">
        <f>Input!W303</f>
        <v>0</v>
      </c>
      <c r="U13" s="433">
        <f>Input!X303</f>
        <v>0</v>
      </c>
      <c r="V13" s="362">
        <f>Input!Y303</f>
        <v>0</v>
      </c>
      <c r="W13" s="362">
        <f>Input!Z303</f>
        <v>0</v>
      </c>
      <c r="X13" s="362">
        <f>Input!AA303</f>
        <v>0</v>
      </c>
      <c r="Y13" s="362">
        <f>Input!AB303</f>
        <v>0</v>
      </c>
      <c r="Z13" s="434">
        <f>Input!AC303</f>
        <v>0</v>
      </c>
      <c r="AA13" s="433">
        <f>Input!AD303</f>
        <v>0</v>
      </c>
      <c r="AB13" s="362">
        <f>Input!AE303</f>
        <v>0</v>
      </c>
      <c r="AC13" s="362">
        <f>Input!AF303</f>
        <v>0</v>
      </c>
      <c r="AD13" s="362">
        <f>Input!AG303</f>
        <v>0</v>
      </c>
      <c r="AE13" s="362">
        <f>Input!AH303</f>
        <v>0</v>
      </c>
      <c r="AF13" s="434">
        <f>Input!AI303</f>
        <v>0</v>
      </c>
      <c r="AG13" s="58"/>
      <c r="AH13" s="58"/>
      <c r="AI13" s="357"/>
      <c r="AJ13" s="357"/>
      <c r="AK13" s="357"/>
      <c r="AL13" s="357"/>
      <c r="AM13" s="358"/>
      <c r="AN13" s="358"/>
      <c r="AO13" s="358"/>
      <c r="AP13" s="358"/>
      <c r="AQ13" s="358"/>
      <c r="AR13" s="358"/>
      <c r="AS13" s="358"/>
      <c r="AT13" s="358"/>
      <c r="AU13" s="358"/>
      <c r="AV13" s="358"/>
      <c r="AW13" s="358"/>
      <c r="AX13" s="358"/>
      <c r="AY13" s="6"/>
      <c r="AZ13" s="6"/>
      <c r="BA13" s="6"/>
      <c r="BB13" s="6"/>
      <c r="BC13" s="6"/>
    </row>
    <row r="14" spans="1:55" s="352" customFormat="1" outlineLevel="1">
      <c r="A14" s="485">
        <f>A13+1</f>
        <v>2</v>
      </c>
      <c r="B14" s="431">
        <f>Input!E304</f>
        <v>0</v>
      </c>
      <c r="C14" s="433">
        <f>Input!F304</f>
        <v>0</v>
      </c>
      <c r="D14" s="362">
        <f>Input!G304</f>
        <v>0</v>
      </c>
      <c r="E14" s="362">
        <f>Input!H304</f>
        <v>0</v>
      </c>
      <c r="F14" s="362">
        <f>Input!I304</f>
        <v>0</v>
      </c>
      <c r="G14" s="362">
        <f>Input!J304</f>
        <v>0</v>
      </c>
      <c r="H14" s="434">
        <f>Input!K304</f>
        <v>0</v>
      </c>
      <c r="I14" s="433">
        <f>Input!L304</f>
        <v>0</v>
      </c>
      <c r="J14" s="362">
        <f>Input!M304</f>
        <v>0</v>
      </c>
      <c r="K14" s="362">
        <f>Input!N304</f>
        <v>0</v>
      </c>
      <c r="L14" s="362">
        <f>Input!O304</f>
        <v>0</v>
      </c>
      <c r="M14" s="362">
        <f>Input!P304</f>
        <v>0</v>
      </c>
      <c r="N14" s="434">
        <f>Input!Q304</f>
        <v>0</v>
      </c>
      <c r="O14" s="433">
        <f>Input!R304</f>
        <v>0</v>
      </c>
      <c r="P14" s="362">
        <f>Input!S304</f>
        <v>0</v>
      </c>
      <c r="Q14" s="362">
        <f>Input!T304</f>
        <v>0</v>
      </c>
      <c r="R14" s="362">
        <f>Input!U304</f>
        <v>0</v>
      </c>
      <c r="S14" s="362">
        <f>Input!V304</f>
        <v>0</v>
      </c>
      <c r="T14" s="434">
        <f>Input!W304</f>
        <v>0</v>
      </c>
      <c r="U14" s="433">
        <f>Input!X304</f>
        <v>0</v>
      </c>
      <c r="V14" s="362">
        <f>Input!Y304</f>
        <v>0</v>
      </c>
      <c r="W14" s="362">
        <f>Input!Z304</f>
        <v>0</v>
      </c>
      <c r="X14" s="362">
        <f>Input!AA304</f>
        <v>0</v>
      </c>
      <c r="Y14" s="362">
        <f>Input!AB304</f>
        <v>0</v>
      </c>
      <c r="Z14" s="434">
        <f>Input!AC304</f>
        <v>0</v>
      </c>
      <c r="AA14" s="433">
        <f>Input!AD304</f>
        <v>0</v>
      </c>
      <c r="AB14" s="362">
        <f>Input!AE304</f>
        <v>0</v>
      </c>
      <c r="AC14" s="362">
        <f>Input!AF304</f>
        <v>0</v>
      </c>
      <c r="AD14" s="362">
        <f>Input!AG304</f>
        <v>0</v>
      </c>
      <c r="AE14" s="362">
        <f>Input!AH304</f>
        <v>0</v>
      </c>
      <c r="AF14" s="434">
        <f>Input!AI304</f>
        <v>0</v>
      </c>
      <c r="AG14" s="58"/>
      <c r="AH14" s="58"/>
      <c r="AI14" s="357"/>
      <c r="AJ14" s="357"/>
      <c r="AK14" s="357"/>
      <c r="AL14" s="357"/>
      <c r="AM14" s="358"/>
      <c r="AN14" s="358"/>
      <c r="AO14" s="358"/>
      <c r="AP14" s="358"/>
      <c r="AQ14" s="358"/>
      <c r="AR14" s="358"/>
      <c r="AS14" s="358"/>
      <c r="AT14" s="358"/>
      <c r="AU14" s="358"/>
      <c r="AV14" s="358"/>
      <c r="AW14" s="358"/>
      <c r="AX14" s="358"/>
      <c r="AY14" s="6"/>
      <c r="AZ14" s="6"/>
      <c r="BA14" s="6"/>
      <c r="BB14" s="6"/>
      <c r="BC14" s="6"/>
    </row>
    <row r="15" spans="1:55" s="353" customFormat="1" outlineLevel="1">
      <c r="A15" s="485">
        <f t="shared" ref="A15:A78" si="1">A14+1</f>
        <v>3</v>
      </c>
      <c r="B15" s="431">
        <f>Input!E305</f>
        <v>0</v>
      </c>
      <c r="C15" s="433">
        <f>Input!F305</f>
        <v>0</v>
      </c>
      <c r="D15" s="362">
        <f>Input!G305</f>
        <v>0</v>
      </c>
      <c r="E15" s="362">
        <f>Input!H305</f>
        <v>0</v>
      </c>
      <c r="F15" s="362">
        <f>Input!I305</f>
        <v>0</v>
      </c>
      <c r="G15" s="362">
        <f>Input!J305</f>
        <v>0</v>
      </c>
      <c r="H15" s="434">
        <f>Input!K305</f>
        <v>0</v>
      </c>
      <c r="I15" s="433">
        <f>Input!L305</f>
        <v>0</v>
      </c>
      <c r="J15" s="362">
        <f>Input!M305</f>
        <v>0</v>
      </c>
      <c r="K15" s="362">
        <f>Input!N305</f>
        <v>0</v>
      </c>
      <c r="L15" s="362">
        <f>Input!O305</f>
        <v>0</v>
      </c>
      <c r="M15" s="362">
        <f>Input!P305</f>
        <v>0</v>
      </c>
      <c r="N15" s="434">
        <f>Input!Q305</f>
        <v>0</v>
      </c>
      <c r="O15" s="433">
        <f>Input!R305</f>
        <v>0</v>
      </c>
      <c r="P15" s="362">
        <f>Input!S305</f>
        <v>0</v>
      </c>
      <c r="Q15" s="362">
        <f>Input!T305</f>
        <v>0</v>
      </c>
      <c r="R15" s="362">
        <f>Input!U305</f>
        <v>0</v>
      </c>
      <c r="S15" s="362">
        <f>Input!V305</f>
        <v>0</v>
      </c>
      <c r="T15" s="434">
        <f>Input!W305</f>
        <v>0</v>
      </c>
      <c r="U15" s="433">
        <f>Input!X305</f>
        <v>0</v>
      </c>
      <c r="V15" s="362">
        <f>Input!Y305</f>
        <v>0</v>
      </c>
      <c r="W15" s="362">
        <f>Input!Z305</f>
        <v>0</v>
      </c>
      <c r="X15" s="362">
        <f>Input!AA305</f>
        <v>0</v>
      </c>
      <c r="Y15" s="362">
        <f>Input!AB305</f>
        <v>0</v>
      </c>
      <c r="Z15" s="434">
        <f>Input!AC305</f>
        <v>0</v>
      </c>
      <c r="AA15" s="433">
        <f>Input!AD305</f>
        <v>0</v>
      </c>
      <c r="AB15" s="362">
        <f>Input!AE305</f>
        <v>0</v>
      </c>
      <c r="AC15" s="362">
        <f>Input!AF305</f>
        <v>0</v>
      </c>
      <c r="AD15" s="362">
        <f>Input!AG305</f>
        <v>0</v>
      </c>
      <c r="AE15" s="362">
        <f>Input!AH305</f>
        <v>0</v>
      </c>
      <c r="AF15" s="434">
        <f>Input!AI305</f>
        <v>0</v>
      </c>
      <c r="AG15" s="58"/>
      <c r="AH15" s="58"/>
      <c r="AI15" s="357"/>
      <c r="AJ15" s="357"/>
      <c r="AK15" s="357"/>
      <c r="AL15" s="357"/>
      <c r="AM15" s="358"/>
      <c r="AN15" s="358"/>
      <c r="AO15" s="358"/>
      <c r="AP15" s="358"/>
      <c r="AQ15" s="358"/>
      <c r="AR15" s="358"/>
      <c r="AS15" s="358"/>
      <c r="AT15" s="358"/>
      <c r="AU15" s="358"/>
      <c r="AV15" s="358"/>
      <c r="AW15" s="358"/>
      <c r="AX15" s="358"/>
      <c r="AY15" s="6"/>
      <c r="AZ15" s="6"/>
      <c r="BA15" s="6"/>
      <c r="BB15" s="6"/>
      <c r="BC15" s="6"/>
    </row>
    <row r="16" spans="1:55" s="353" customFormat="1" outlineLevel="1">
      <c r="A16" s="485">
        <f t="shared" si="1"/>
        <v>4</v>
      </c>
      <c r="B16" s="431">
        <f>Input!E306</f>
        <v>0</v>
      </c>
      <c r="C16" s="433">
        <f>Input!F306</f>
        <v>0</v>
      </c>
      <c r="D16" s="362">
        <f>Input!G306</f>
        <v>0</v>
      </c>
      <c r="E16" s="362">
        <f>Input!H306</f>
        <v>0</v>
      </c>
      <c r="F16" s="362">
        <f>Input!I306</f>
        <v>0</v>
      </c>
      <c r="G16" s="362">
        <f>Input!J306</f>
        <v>0</v>
      </c>
      <c r="H16" s="434">
        <f>Input!K306</f>
        <v>0</v>
      </c>
      <c r="I16" s="433">
        <f>Input!L306</f>
        <v>0</v>
      </c>
      <c r="J16" s="362">
        <f>Input!M306</f>
        <v>0</v>
      </c>
      <c r="K16" s="362">
        <f>Input!N306</f>
        <v>0</v>
      </c>
      <c r="L16" s="362">
        <f>Input!O306</f>
        <v>0</v>
      </c>
      <c r="M16" s="362">
        <f>Input!P306</f>
        <v>0</v>
      </c>
      <c r="N16" s="434">
        <f>Input!Q306</f>
        <v>0</v>
      </c>
      <c r="O16" s="433">
        <f>Input!R306</f>
        <v>0</v>
      </c>
      <c r="P16" s="362">
        <f>Input!S306</f>
        <v>0</v>
      </c>
      <c r="Q16" s="362">
        <f>Input!T306</f>
        <v>0</v>
      </c>
      <c r="R16" s="362">
        <f>Input!U306</f>
        <v>0</v>
      </c>
      <c r="S16" s="362">
        <f>Input!V306</f>
        <v>0</v>
      </c>
      <c r="T16" s="434">
        <f>Input!W306</f>
        <v>0</v>
      </c>
      <c r="U16" s="433">
        <f>Input!X306</f>
        <v>0</v>
      </c>
      <c r="V16" s="362">
        <f>Input!Y306</f>
        <v>0</v>
      </c>
      <c r="W16" s="362">
        <f>Input!Z306</f>
        <v>0</v>
      </c>
      <c r="X16" s="362">
        <f>Input!AA306</f>
        <v>0</v>
      </c>
      <c r="Y16" s="362">
        <f>Input!AB306</f>
        <v>0</v>
      </c>
      <c r="Z16" s="434">
        <f>Input!AC306</f>
        <v>0</v>
      </c>
      <c r="AA16" s="433">
        <f>Input!AD306</f>
        <v>0</v>
      </c>
      <c r="AB16" s="362">
        <f>Input!AE306</f>
        <v>0</v>
      </c>
      <c r="AC16" s="362">
        <f>Input!AF306</f>
        <v>0</v>
      </c>
      <c r="AD16" s="362">
        <f>Input!AG306</f>
        <v>0</v>
      </c>
      <c r="AE16" s="362">
        <f>Input!AH306</f>
        <v>0</v>
      </c>
      <c r="AF16" s="434">
        <f>Input!AI306</f>
        <v>0</v>
      </c>
      <c r="AG16" s="58"/>
      <c r="AH16" s="58"/>
      <c r="AI16" s="357"/>
      <c r="AJ16" s="357"/>
      <c r="AK16" s="357"/>
      <c r="AL16" s="357"/>
      <c r="AM16" s="358"/>
      <c r="AN16" s="358"/>
      <c r="AO16" s="358"/>
      <c r="AP16" s="358"/>
      <c r="AQ16" s="358"/>
      <c r="AR16" s="358"/>
      <c r="AS16" s="358"/>
      <c r="AT16" s="358"/>
      <c r="AU16" s="358"/>
      <c r="AV16" s="358"/>
      <c r="AW16" s="358"/>
      <c r="AX16" s="358"/>
      <c r="AY16" s="6"/>
      <c r="AZ16" s="6"/>
      <c r="BA16" s="6"/>
      <c r="BB16" s="6"/>
      <c r="BC16" s="6"/>
    </row>
    <row r="17" spans="1:55" s="353" customFormat="1" outlineLevel="1">
      <c r="A17" s="485">
        <f t="shared" si="1"/>
        <v>5</v>
      </c>
      <c r="B17" s="431">
        <f>Input!E307</f>
        <v>0</v>
      </c>
      <c r="C17" s="433">
        <f>Input!F307</f>
        <v>0</v>
      </c>
      <c r="D17" s="362">
        <f>Input!G307</f>
        <v>0</v>
      </c>
      <c r="E17" s="362">
        <f>Input!H307</f>
        <v>0</v>
      </c>
      <c r="F17" s="362">
        <f>Input!I307</f>
        <v>0</v>
      </c>
      <c r="G17" s="362">
        <f>Input!J307</f>
        <v>0</v>
      </c>
      <c r="H17" s="434">
        <f>Input!K307</f>
        <v>0</v>
      </c>
      <c r="I17" s="433">
        <f>Input!L307</f>
        <v>0</v>
      </c>
      <c r="J17" s="362">
        <f>Input!M307</f>
        <v>0</v>
      </c>
      <c r="K17" s="362">
        <f>Input!N307</f>
        <v>0</v>
      </c>
      <c r="L17" s="362">
        <f>Input!O307</f>
        <v>0</v>
      </c>
      <c r="M17" s="362">
        <f>Input!P307</f>
        <v>0</v>
      </c>
      <c r="N17" s="434">
        <f>Input!Q307</f>
        <v>0</v>
      </c>
      <c r="O17" s="433">
        <f>Input!R307</f>
        <v>0</v>
      </c>
      <c r="P17" s="362">
        <f>Input!S307</f>
        <v>0</v>
      </c>
      <c r="Q17" s="362">
        <f>Input!T307</f>
        <v>0</v>
      </c>
      <c r="R17" s="362">
        <f>Input!U307</f>
        <v>0</v>
      </c>
      <c r="S17" s="362">
        <f>Input!V307</f>
        <v>0</v>
      </c>
      <c r="T17" s="434">
        <f>Input!W307</f>
        <v>0</v>
      </c>
      <c r="U17" s="433">
        <f>Input!X307</f>
        <v>0</v>
      </c>
      <c r="V17" s="362">
        <f>Input!Y307</f>
        <v>0</v>
      </c>
      <c r="W17" s="362">
        <f>Input!Z307</f>
        <v>0</v>
      </c>
      <c r="X17" s="362">
        <f>Input!AA307</f>
        <v>0</v>
      </c>
      <c r="Y17" s="362">
        <f>Input!AB307</f>
        <v>0</v>
      </c>
      <c r="Z17" s="434">
        <f>Input!AC307</f>
        <v>0</v>
      </c>
      <c r="AA17" s="433">
        <f>Input!AD307</f>
        <v>0</v>
      </c>
      <c r="AB17" s="362">
        <f>Input!AE307</f>
        <v>0</v>
      </c>
      <c r="AC17" s="362">
        <f>Input!AF307</f>
        <v>0</v>
      </c>
      <c r="AD17" s="362">
        <f>Input!AG307</f>
        <v>0</v>
      </c>
      <c r="AE17" s="362">
        <f>Input!AH307</f>
        <v>0</v>
      </c>
      <c r="AF17" s="434">
        <f>Input!AI307</f>
        <v>0</v>
      </c>
      <c r="AG17" s="58"/>
      <c r="AH17" s="58"/>
      <c r="AI17" s="357"/>
      <c r="AJ17" s="357"/>
      <c r="AK17" s="357"/>
      <c r="AL17" s="357"/>
      <c r="AM17" s="358"/>
      <c r="AN17" s="358"/>
      <c r="AO17" s="358"/>
      <c r="AP17" s="358"/>
      <c r="AQ17" s="358"/>
      <c r="AR17" s="358"/>
      <c r="AS17" s="358"/>
      <c r="AT17" s="358"/>
      <c r="AU17" s="358"/>
      <c r="AV17" s="358"/>
      <c r="AW17" s="358"/>
      <c r="AX17" s="358"/>
      <c r="AY17" s="6"/>
      <c r="AZ17" s="6"/>
      <c r="BA17" s="6"/>
      <c r="BB17" s="6"/>
      <c r="BC17" s="6"/>
    </row>
    <row r="18" spans="1:55" s="353" customFormat="1" outlineLevel="1">
      <c r="A18" s="485">
        <f t="shared" si="1"/>
        <v>6</v>
      </c>
      <c r="B18" s="431">
        <f>Input!E308</f>
        <v>0</v>
      </c>
      <c r="C18" s="433">
        <f>Input!F308</f>
        <v>0</v>
      </c>
      <c r="D18" s="362">
        <f>Input!G308</f>
        <v>0</v>
      </c>
      <c r="E18" s="362">
        <f>Input!H308</f>
        <v>0</v>
      </c>
      <c r="F18" s="362">
        <f>Input!I308</f>
        <v>0</v>
      </c>
      <c r="G18" s="362">
        <f>Input!J308</f>
        <v>0</v>
      </c>
      <c r="H18" s="434">
        <f>Input!K308</f>
        <v>0</v>
      </c>
      <c r="I18" s="433">
        <f>Input!L308</f>
        <v>0</v>
      </c>
      <c r="J18" s="362">
        <f>Input!M308</f>
        <v>0</v>
      </c>
      <c r="K18" s="362">
        <f>Input!N308</f>
        <v>0</v>
      </c>
      <c r="L18" s="362">
        <f>Input!O308</f>
        <v>0</v>
      </c>
      <c r="M18" s="362">
        <f>Input!P308</f>
        <v>0</v>
      </c>
      <c r="N18" s="434">
        <f>Input!Q308</f>
        <v>0</v>
      </c>
      <c r="O18" s="433">
        <f>Input!R308</f>
        <v>0</v>
      </c>
      <c r="P18" s="362">
        <f>Input!S308</f>
        <v>0</v>
      </c>
      <c r="Q18" s="362">
        <f>Input!T308</f>
        <v>0</v>
      </c>
      <c r="R18" s="362">
        <f>Input!U308</f>
        <v>0</v>
      </c>
      <c r="S18" s="362">
        <f>Input!V308</f>
        <v>0</v>
      </c>
      <c r="T18" s="434">
        <f>Input!W308</f>
        <v>0</v>
      </c>
      <c r="U18" s="433">
        <f>Input!X308</f>
        <v>0</v>
      </c>
      <c r="V18" s="362">
        <f>Input!Y308</f>
        <v>0</v>
      </c>
      <c r="W18" s="362">
        <f>Input!Z308</f>
        <v>0</v>
      </c>
      <c r="X18" s="362">
        <f>Input!AA308</f>
        <v>0</v>
      </c>
      <c r="Y18" s="362">
        <f>Input!AB308</f>
        <v>0</v>
      </c>
      <c r="Z18" s="434">
        <f>Input!AC308</f>
        <v>0</v>
      </c>
      <c r="AA18" s="433">
        <f>Input!AD308</f>
        <v>0</v>
      </c>
      <c r="AB18" s="362">
        <f>Input!AE308</f>
        <v>0</v>
      </c>
      <c r="AC18" s="362">
        <f>Input!AF308</f>
        <v>0</v>
      </c>
      <c r="AD18" s="362">
        <f>Input!AG308</f>
        <v>0</v>
      </c>
      <c r="AE18" s="362">
        <f>Input!AH308</f>
        <v>0</v>
      </c>
      <c r="AF18" s="434">
        <f>Input!AI308</f>
        <v>0</v>
      </c>
      <c r="AG18" s="58"/>
      <c r="AH18" s="58"/>
      <c r="AI18" s="357"/>
      <c r="AJ18" s="357"/>
      <c r="AK18" s="357"/>
      <c r="AL18" s="357"/>
      <c r="AM18" s="358"/>
      <c r="AN18" s="358"/>
      <c r="AO18" s="358"/>
      <c r="AP18" s="358"/>
      <c r="AQ18" s="358"/>
      <c r="AR18" s="358"/>
      <c r="AS18" s="358"/>
      <c r="AT18" s="358"/>
      <c r="AU18" s="358"/>
      <c r="AV18" s="358"/>
      <c r="AW18" s="358"/>
      <c r="AX18" s="358"/>
      <c r="AY18" s="6"/>
      <c r="AZ18" s="6"/>
      <c r="BA18" s="6"/>
      <c r="BB18" s="6"/>
      <c r="BC18" s="6"/>
    </row>
    <row r="19" spans="1:55" s="354" customFormat="1" outlineLevel="1">
      <c r="A19" s="485">
        <f t="shared" si="1"/>
        <v>7</v>
      </c>
      <c r="B19" s="431">
        <f>Input!E309</f>
        <v>0</v>
      </c>
      <c r="C19" s="433">
        <f>Input!F309</f>
        <v>0</v>
      </c>
      <c r="D19" s="362">
        <f>Input!G309</f>
        <v>0</v>
      </c>
      <c r="E19" s="362">
        <f>Input!H309</f>
        <v>0</v>
      </c>
      <c r="F19" s="362">
        <f>Input!I309</f>
        <v>0</v>
      </c>
      <c r="G19" s="362">
        <f>Input!J309</f>
        <v>0</v>
      </c>
      <c r="H19" s="434">
        <f>Input!K309</f>
        <v>0</v>
      </c>
      <c r="I19" s="433">
        <f>Input!L309</f>
        <v>0</v>
      </c>
      <c r="J19" s="362">
        <f>Input!M309</f>
        <v>0</v>
      </c>
      <c r="K19" s="362">
        <f>Input!N309</f>
        <v>0</v>
      </c>
      <c r="L19" s="362">
        <f>Input!O309</f>
        <v>0</v>
      </c>
      <c r="M19" s="362">
        <f>Input!P309</f>
        <v>0</v>
      </c>
      <c r="N19" s="434">
        <f>Input!Q309</f>
        <v>0</v>
      </c>
      <c r="O19" s="433">
        <f>Input!R309</f>
        <v>0</v>
      </c>
      <c r="P19" s="362">
        <f>Input!S309</f>
        <v>0</v>
      </c>
      <c r="Q19" s="362">
        <f>Input!T309</f>
        <v>0</v>
      </c>
      <c r="R19" s="362">
        <f>Input!U309</f>
        <v>0</v>
      </c>
      <c r="S19" s="362">
        <f>Input!V309</f>
        <v>0</v>
      </c>
      <c r="T19" s="434">
        <f>Input!W309</f>
        <v>0</v>
      </c>
      <c r="U19" s="433">
        <f>Input!X309</f>
        <v>0</v>
      </c>
      <c r="V19" s="362">
        <f>Input!Y309</f>
        <v>0</v>
      </c>
      <c r="W19" s="362">
        <f>Input!Z309</f>
        <v>0</v>
      </c>
      <c r="X19" s="362">
        <f>Input!AA309</f>
        <v>0</v>
      </c>
      <c r="Y19" s="362">
        <f>Input!AB309</f>
        <v>0</v>
      </c>
      <c r="Z19" s="434">
        <f>Input!AC309</f>
        <v>0</v>
      </c>
      <c r="AA19" s="433">
        <f>Input!AD309</f>
        <v>0</v>
      </c>
      <c r="AB19" s="362">
        <f>Input!AE309</f>
        <v>0</v>
      </c>
      <c r="AC19" s="362">
        <f>Input!AF309</f>
        <v>0</v>
      </c>
      <c r="AD19" s="362">
        <f>Input!AG309</f>
        <v>0</v>
      </c>
      <c r="AE19" s="362">
        <f>Input!AH309</f>
        <v>0</v>
      </c>
      <c r="AF19" s="434">
        <f>Input!AI309</f>
        <v>0</v>
      </c>
      <c r="AG19" s="58"/>
      <c r="AH19" s="58"/>
      <c r="AI19" s="357"/>
      <c r="AJ19" s="357"/>
      <c r="AK19" s="357"/>
      <c r="AL19" s="357"/>
      <c r="AM19" s="358"/>
      <c r="AN19" s="358"/>
      <c r="AO19" s="358"/>
      <c r="AP19" s="358"/>
      <c r="AQ19" s="358"/>
      <c r="AR19" s="358"/>
      <c r="AS19" s="358"/>
      <c r="AT19" s="358"/>
      <c r="AU19" s="358"/>
      <c r="AV19" s="358"/>
      <c r="AW19" s="358"/>
      <c r="AX19" s="358"/>
      <c r="AY19" s="6"/>
      <c r="AZ19" s="6"/>
      <c r="BA19" s="6"/>
      <c r="BB19" s="6"/>
      <c r="BC19" s="6"/>
    </row>
    <row r="20" spans="1:55" s="354" customFormat="1" outlineLevel="1">
      <c r="A20" s="485">
        <f t="shared" si="1"/>
        <v>8</v>
      </c>
      <c r="B20" s="431">
        <f>Input!E310</f>
        <v>0</v>
      </c>
      <c r="C20" s="433">
        <f>Input!F310</f>
        <v>0</v>
      </c>
      <c r="D20" s="362">
        <f>Input!G310</f>
        <v>0</v>
      </c>
      <c r="E20" s="362">
        <f>Input!H310</f>
        <v>0</v>
      </c>
      <c r="F20" s="362">
        <f>Input!I310</f>
        <v>0</v>
      </c>
      <c r="G20" s="362">
        <f>Input!J310</f>
        <v>0</v>
      </c>
      <c r="H20" s="434">
        <f>Input!K310</f>
        <v>0</v>
      </c>
      <c r="I20" s="433">
        <f>Input!L310</f>
        <v>0</v>
      </c>
      <c r="J20" s="362">
        <f>Input!M310</f>
        <v>0</v>
      </c>
      <c r="K20" s="362">
        <f>Input!N310</f>
        <v>0</v>
      </c>
      <c r="L20" s="362">
        <f>Input!O310</f>
        <v>0</v>
      </c>
      <c r="M20" s="362">
        <f>Input!P310</f>
        <v>0</v>
      </c>
      <c r="N20" s="434">
        <f>Input!Q310</f>
        <v>0</v>
      </c>
      <c r="O20" s="433">
        <f>Input!R310</f>
        <v>0</v>
      </c>
      <c r="P20" s="362">
        <f>Input!S310</f>
        <v>0</v>
      </c>
      <c r="Q20" s="362">
        <f>Input!T310</f>
        <v>0</v>
      </c>
      <c r="R20" s="362">
        <f>Input!U310</f>
        <v>0</v>
      </c>
      <c r="S20" s="362">
        <f>Input!V310</f>
        <v>0</v>
      </c>
      <c r="T20" s="434">
        <f>Input!W310</f>
        <v>0</v>
      </c>
      <c r="U20" s="433">
        <f>Input!X310</f>
        <v>0</v>
      </c>
      <c r="V20" s="362">
        <f>Input!Y310</f>
        <v>0</v>
      </c>
      <c r="W20" s="362">
        <f>Input!Z310</f>
        <v>0</v>
      </c>
      <c r="X20" s="362">
        <f>Input!AA310</f>
        <v>0</v>
      </c>
      <c r="Y20" s="362">
        <f>Input!AB310</f>
        <v>0</v>
      </c>
      <c r="Z20" s="434">
        <f>Input!AC310</f>
        <v>0</v>
      </c>
      <c r="AA20" s="433">
        <f>Input!AD310</f>
        <v>0</v>
      </c>
      <c r="AB20" s="362">
        <f>Input!AE310</f>
        <v>0</v>
      </c>
      <c r="AC20" s="362">
        <f>Input!AF310</f>
        <v>0</v>
      </c>
      <c r="AD20" s="362">
        <f>Input!AG310</f>
        <v>0</v>
      </c>
      <c r="AE20" s="362">
        <f>Input!AH310</f>
        <v>0</v>
      </c>
      <c r="AF20" s="434">
        <f>Input!AI310</f>
        <v>0</v>
      </c>
      <c r="AG20" s="58"/>
      <c r="AH20" s="58"/>
      <c r="AI20" s="357"/>
      <c r="AJ20" s="357"/>
      <c r="AK20" s="357"/>
      <c r="AL20" s="357"/>
      <c r="AM20" s="358"/>
      <c r="AN20" s="358"/>
      <c r="AO20" s="358"/>
      <c r="AP20" s="358"/>
      <c r="AQ20" s="358"/>
      <c r="AR20" s="358"/>
      <c r="AS20" s="358"/>
      <c r="AT20" s="358"/>
      <c r="AU20" s="358"/>
      <c r="AV20" s="358"/>
      <c r="AW20" s="358"/>
      <c r="AX20" s="358"/>
      <c r="AY20" s="6"/>
      <c r="AZ20" s="6"/>
      <c r="BA20" s="6"/>
      <c r="BB20" s="6"/>
      <c r="BC20" s="6"/>
    </row>
    <row r="21" spans="1:55" s="354" customFormat="1" outlineLevel="1">
      <c r="A21" s="485">
        <f t="shared" si="1"/>
        <v>9</v>
      </c>
      <c r="B21" s="431">
        <f>Input!E311</f>
        <v>0</v>
      </c>
      <c r="C21" s="433">
        <f>Input!F311</f>
        <v>0</v>
      </c>
      <c r="D21" s="362">
        <f>Input!G311</f>
        <v>0</v>
      </c>
      <c r="E21" s="362">
        <f>Input!H311</f>
        <v>0</v>
      </c>
      <c r="F21" s="362">
        <f>Input!I311</f>
        <v>0</v>
      </c>
      <c r="G21" s="362">
        <f>Input!J311</f>
        <v>0</v>
      </c>
      <c r="H21" s="434">
        <f>Input!K311</f>
        <v>0</v>
      </c>
      <c r="I21" s="433">
        <f>Input!L311</f>
        <v>0</v>
      </c>
      <c r="J21" s="362">
        <f>Input!M311</f>
        <v>0</v>
      </c>
      <c r="K21" s="362">
        <f>Input!N311</f>
        <v>0</v>
      </c>
      <c r="L21" s="362">
        <f>Input!O311</f>
        <v>0</v>
      </c>
      <c r="M21" s="362">
        <f>Input!P311</f>
        <v>0</v>
      </c>
      <c r="N21" s="434">
        <f>Input!Q311</f>
        <v>0</v>
      </c>
      <c r="O21" s="433">
        <f>Input!R311</f>
        <v>0</v>
      </c>
      <c r="P21" s="362">
        <f>Input!S311</f>
        <v>0</v>
      </c>
      <c r="Q21" s="362">
        <f>Input!T311</f>
        <v>0</v>
      </c>
      <c r="R21" s="362">
        <f>Input!U311</f>
        <v>0</v>
      </c>
      <c r="S21" s="362">
        <f>Input!V311</f>
        <v>0</v>
      </c>
      <c r="T21" s="434">
        <f>Input!W311</f>
        <v>0</v>
      </c>
      <c r="U21" s="433">
        <f>Input!X311</f>
        <v>0</v>
      </c>
      <c r="V21" s="362">
        <f>Input!Y311</f>
        <v>0</v>
      </c>
      <c r="W21" s="362">
        <f>Input!Z311</f>
        <v>0</v>
      </c>
      <c r="X21" s="362">
        <f>Input!AA311</f>
        <v>0</v>
      </c>
      <c r="Y21" s="362">
        <f>Input!AB311</f>
        <v>0</v>
      </c>
      <c r="Z21" s="434">
        <f>Input!AC311</f>
        <v>0</v>
      </c>
      <c r="AA21" s="433">
        <f>Input!AD311</f>
        <v>0</v>
      </c>
      <c r="AB21" s="362">
        <f>Input!AE311</f>
        <v>0</v>
      </c>
      <c r="AC21" s="362">
        <f>Input!AF311</f>
        <v>0</v>
      </c>
      <c r="AD21" s="362">
        <f>Input!AG311</f>
        <v>0</v>
      </c>
      <c r="AE21" s="362">
        <f>Input!AH311</f>
        <v>0</v>
      </c>
      <c r="AF21" s="434">
        <f>Input!AI311</f>
        <v>0</v>
      </c>
      <c r="AG21" s="58"/>
      <c r="AH21" s="58"/>
      <c r="AI21" s="357"/>
      <c r="AJ21" s="357"/>
      <c r="AK21" s="357"/>
      <c r="AL21" s="357"/>
      <c r="AM21" s="358"/>
      <c r="AN21" s="358"/>
      <c r="AO21" s="358"/>
      <c r="AP21" s="358"/>
      <c r="AQ21" s="358"/>
      <c r="AR21" s="358"/>
      <c r="AS21" s="358"/>
      <c r="AT21" s="358"/>
      <c r="AU21" s="358"/>
      <c r="AV21" s="358"/>
      <c r="AW21" s="358"/>
      <c r="AX21" s="358"/>
      <c r="AY21" s="6"/>
      <c r="AZ21" s="6"/>
      <c r="BA21" s="6"/>
      <c r="BB21" s="6"/>
      <c r="BC21" s="6"/>
    </row>
    <row r="22" spans="1:55" s="354" customFormat="1" outlineLevel="1">
      <c r="A22" s="485">
        <f t="shared" si="1"/>
        <v>10</v>
      </c>
      <c r="B22" s="431">
        <f>Input!E312</f>
        <v>0</v>
      </c>
      <c r="C22" s="433">
        <f>Input!F312</f>
        <v>0</v>
      </c>
      <c r="D22" s="362">
        <f>Input!G312</f>
        <v>0</v>
      </c>
      <c r="E22" s="362">
        <f>Input!H312</f>
        <v>0</v>
      </c>
      <c r="F22" s="362">
        <f>Input!I312</f>
        <v>0</v>
      </c>
      <c r="G22" s="362">
        <f>Input!J312</f>
        <v>0</v>
      </c>
      <c r="H22" s="434">
        <f>Input!K312</f>
        <v>0</v>
      </c>
      <c r="I22" s="433">
        <f>Input!L312</f>
        <v>0</v>
      </c>
      <c r="J22" s="362">
        <f>Input!M312</f>
        <v>0</v>
      </c>
      <c r="K22" s="362">
        <f>Input!N312</f>
        <v>0</v>
      </c>
      <c r="L22" s="362">
        <f>Input!O312</f>
        <v>0</v>
      </c>
      <c r="M22" s="362">
        <f>Input!P312</f>
        <v>0</v>
      </c>
      <c r="N22" s="434">
        <f>Input!Q312</f>
        <v>0</v>
      </c>
      <c r="O22" s="433">
        <f>Input!R312</f>
        <v>0</v>
      </c>
      <c r="P22" s="362">
        <f>Input!S312</f>
        <v>0</v>
      </c>
      <c r="Q22" s="362">
        <f>Input!T312</f>
        <v>0</v>
      </c>
      <c r="R22" s="362">
        <f>Input!U312</f>
        <v>0</v>
      </c>
      <c r="S22" s="362">
        <f>Input!V312</f>
        <v>0</v>
      </c>
      <c r="T22" s="434">
        <f>Input!W312</f>
        <v>0</v>
      </c>
      <c r="U22" s="433">
        <f>Input!X312</f>
        <v>0</v>
      </c>
      <c r="V22" s="362">
        <f>Input!Y312</f>
        <v>0</v>
      </c>
      <c r="W22" s="362">
        <f>Input!Z312</f>
        <v>0</v>
      </c>
      <c r="X22" s="362">
        <f>Input!AA312</f>
        <v>0</v>
      </c>
      <c r="Y22" s="362">
        <f>Input!AB312</f>
        <v>0</v>
      </c>
      <c r="Z22" s="434">
        <f>Input!AC312</f>
        <v>0</v>
      </c>
      <c r="AA22" s="433">
        <f>Input!AD312</f>
        <v>0</v>
      </c>
      <c r="AB22" s="362">
        <f>Input!AE312</f>
        <v>0</v>
      </c>
      <c r="AC22" s="362">
        <f>Input!AF312</f>
        <v>0</v>
      </c>
      <c r="AD22" s="362">
        <f>Input!AG312</f>
        <v>0</v>
      </c>
      <c r="AE22" s="362">
        <f>Input!AH312</f>
        <v>0</v>
      </c>
      <c r="AF22" s="434">
        <f>Input!AI312</f>
        <v>0</v>
      </c>
      <c r="AG22" s="58"/>
      <c r="AH22" s="58"/>
      <c r="AI22" s="357"/>
      <c r="AJ22" s="357"/>
      <c r="AK22" s="357"/>
      <c r="AL22" s="357"/>
      <c r="AM22" s="358"/>
      <c r="AN22" s="358"/>
      <c r="AO22" s="358"/>
      <c r="AP22" s="358"/>
      <c r="AQ22" s="358"/>
      <c r="AR22" s="358"/>
      <c r="AS22" s="358"/>
      <c r="AT22" s="358"/>
      <c r="AU22" s="358"/>
      <c r="AV22" s="358"/>
      <c r="AW22" s="358"/>
      <c r="AX22" s="358"/>
      <c r="AY22" s="6"/>
      <c r="AZ22" s="6"/>
      <c r="BA22" s="6"/>
      <c r="BB22" s="6"/>
      <c r="BC22" s="6"/>
    </row>
    <row r="23" spans="1:55" s="354" customFormat="1" outlineLevel="1">
      <c r="A23" s="485">
        <f t="shared" si="1"/>
        <v>11</v>
      </c>
      <c r="B23" s="431">
        <f>Input!E313</f>
        <v>0</v>
      </c>
      <c r="C23" s="433">
        <f>Input!F313</f>
        <v>0</v>
      </c>
      <c r="D23" s="362">
        <f>Input!G313</f>
        <v>0</v>
      </c>
      <c r="E23" s="362">
        <f>Input!H313</f>
        <v>0</v>
      </c>
      <c r="F23" s="362">
        <f>Input!I313</f>
        <v>0</v>
      </c>
      <c r="G23" s="362">
        <f>Input!J313</f>
        <v>0</v>
      </c>
      <c r="H23" s="434">
        <f>Input!K313</f>
        <v>0</v>
      </c>
      <c r="I23" s="433">
        <f>Input!L313</f>
        <v>0</v>
      </c>
      <c r="J23" s="362">
        <f>Input!M313</f>
        <v>0</v>
      </c>
      <c r="K23" s="362">
        <f>Input!N313</f>
        <v>0</v>
      </c>
      <c r="L23" s="362">
        <f>Input!O313</f>
        <v>0</v>
      </c>
      <c r="M23" s="362">
        <f>Input!P313</f>
        <v>0</v>
      </c>
      <c r="N23" s="434">
        <f>Input!Q313</f>
        <v>0</v>
      </c>
      <c r="O23" s="433">
        <f>Input!R313</f>
        <v>0</v>
      </c>
      <c r="P23" s="362">
        <f>Input!S313</f>
        <v>0</v>
      </c>
      <c r="Q23" s="362">
        <f>Input!T313</f>
        <v>0</v>
      </c>
      <c r="R23" s="362">
        <f>Input!U313</f>
        <v>0</v>
      </c>
      <c r="S23" s="362">
        <f>Input!V313</f>
        <v>0</v>
      </c>
      <c r="T23" s="434">
        <f>Input!W313</f>
        <v>0</v>
      </c>
      <c r="U23" s="433">
        <f>Input!X313</f>
        <v>0</v>
      </c>
      <c r="V23" s="362">
        <f>Input!Y313</f>
        <v>0</v>
      </c>
      <c r="W23" s="362">
        <f>Input!Z313</f>
        <v>0</v>
      </c>
      <c r="X23" s="362">
        <f>Input!AA313</f>
        <v>0</v>
      </c>
      <c r="Y23" s="362">
        <f>Input!AB313</f>
        <v>0</v>
      </c>
      <c r="Z23" s="434">
        <f>Input!AC313</f>
        <v>0</v>
      </c>
      <c r="AA23" s="433">
        <f>Input!AD313</f>
        <v>0</v>
      </c>
      <c r="AB23" s="362">
        <f>Input!AE313</f>
        <v>0</v>
      </c>
      <c r="AC23" s="362">
        <f>Input!AF313</f>
        <v>0</v>
      </c>
      <c r="AD23" s="362">
        <f>Input!AG313</f>
        <v>0</v>
      </c>
      <c r="AE23" s="362">
        <f>Input!AH313</f>
        <v>0</v>
      </c>
      <c r="AF23" s="434">
        <f>Input!AI313</f>
        <v>0</v>
      </c>
      <c r="AG23" s="58"/>
      <c r="AH23" s="58"/>
      <c r="AI23" s="357"/>
      <c r="AJ23" s="357"/>
      <c r="AK23" s="357"/>
      <c r="AL23" s="357"/>
      <c r="AM23" s="358"/>
      <c r="AN23" s="358"/>
      <c r="AO23" s="358"/>
      <c r="AP23" s="358"/>
      <c r="AQ23" s="358"/>
      <c r="AR23" s="358"/>
      <c r="AS23" s="358"/>
      <c r="AT23" s="358"/>
      <c r="AU23" s="358"/>
      <c r="AV23" s="358"/>
      <c r="AW23" s="358"/>
      <c r="AX23" s="358"/>
      <c r="AY23" s="6"/>
      <c r="AZ23" s="6"/>
      <c r="BA23" s="6"/>
      <c r="BB23" s="6"/>
      <c r="BC23" s="6"/>
    </row>
    <row r="24" spans="1:55" s="6" customFormat="1" outlineLevel="1">
      <c r="A24" s="485">
        <f t="shared" si="1"/>
        <v>12</v>
      </c>
      <c r="B24" s="431">
        <f>Input!E314</f>
        <v>0</v>
      </c>
      <c r="C24" s="433">
        <f>Input!F314</f>
        <v>0</v>
      </c>
      <c r="D24" s="362">
        <f>Input!G314</f>
        <v>0</v>
      </c>
      <c r="E24" s="362">
        <f>Input!H314</f>
        <v>0</v>
      </c>
      <c r="F24" s="362">
        <f>Input!I314</f>
        <v>0</v>
      </c>
      <c r="G24" s="362">
        <f>Input!J314</f>
        <v>0</v>
      </c>
      <c r="H24" s="434">
        <f>Input!K314</f>
        <v>0</v>
      </c>
      <c r="I24" s="433">
        <f>Input!L314</f>
        <v>0</v>
      </c>
      <c r="J24" s="362">
        <f>Input!M314</f>
        <v>0</v>
      </c>
      <c r="K24" s="362">
        <f>Input!N314</f>
        <v>0</v>
      </c>
      <c r="L24" s="362">
        <f>Input!O314</f>
        <v>0</v>
      </c>
      <c r="M24" s="362">
        <f>Input!P314</f>
        <v>0</v>
      </c>
      <c r="N24" s="434">
        <f>Input!Q314</f>
        <v>0</v>
      </c>
      <c r="O24" s="433">
        <f>Input!R314</f>
        <v>0</v>
      </c>
      <c r="P24" s="362">
        <f>Input!S314</f>
        <v>0</v>
      </c>
      <c r="Q24" s="362">
        <f>Input!T314</f>
        <v>0</v>
      </c>
      <c r="R24" s="362">
        <f>Input!U314</f>
        <v>0</v>
      </c>
      <c r="S24" s="362">
        <f>Input!V314</f>
        <v>0</v>
      </c>
      <c r="T24" s="434">
        <f>Input!W314</f>
        <v>0</v>
      </c>
      <c r="U24" s="433">
        <f>Input!X314</f>
        <v>0</v>
      </c>
      <c r="V24" s="362">
        <f>Input!Y314</f>
        <v>0</v>
      </c>
      <c r="W24" s="362">
        <f>Input!Z314</f>
        <v>0</v>
      </c>
      <c r="X24" s="362">
        <f>Input!AA314</f>
        <v>0</v>
      </c>
      <c r="Y24" s="362">
        <f>Input!AB314</f>
        <v>0</v>
      </c>
      <c r="Z24" s="434">
        <f>Input!AC314</f>
        <v>0</v>
      </c>
      <c r="AA24" s="433">
        <f>Input!AD314</f>
        <v>0</v>
      </c>
      <c r="AB24" s="362">
        <f>Input!AE314</f>
        <v>0</v>
      </c>
      <c r="AC24" s="362">
        <f>Input!AF314</f>
        <v>0</v>
      </c>
      <c r="AD24" s="362">
        <f>Input!AG314</f>
        <v>0</v>
      </c>
      <c r="AE24" s="362">
        <f>Input!AH314</f>
        <v>0</v>
      </c>
      <c r="AF24" s="434">
        <f>Input!AI314</f>
        <v>0</v>
      </c>
      <c r="AG24" s="58"/>
      <c r="AH24" s="58"/>
      <c r="AI24" s="357"/>
      <c r="AJ24" s="357"/>
      <c r="AK24" s="357"/>
      <c r="AL24" s="357"/>
      <c r="AM24" s="358"/>
      <c r="AN24" s="358"/>
      <c r="AO24" s="358"/>
      <c r="AP24" s="358"/>
      <c r="AQ24" s="358"/>
      <c r="AR24" s="358"/>
      <c r="AS24" s="358"/>
      <c r="AT24" s="358"/>
      <c r="AU24" s="358"/>
      <c r="AV24" s="358"/>
      <c r="AW24" s="358"/>
      <c r="AX24" s="358"/>
    </row>
    <row r="25" spans="1:55" s="6" customFormat="1" outlineLevel="1">
      <c r="A25" s="485">
        <f t="shared" si="1"/>
        <v>13</v>
      </c>
      <c r="B25" s="431">
        <f>Input!E315</f>
        <v>0</v>
      </c>
      <c r="C25" s="433">
        <f>Input!F315</f>
        <v>0</v>
      </c>
      <c r="D25" s="362">
        <f>Input!G315</f>
        <v>0</v>
      </c>
      <c r="E25" s="362">
        <f>Input!H315</f>
        <v>0</v>
      </c>
      <c r="F25" s="362">
        <f>Input!I315</f>
        <v>0</v>
      </c>
      <c r="G25" s="362">
        <f>Input!J315</f>
        <v>0</v>
      </c>
      <c r="H25" s="434">
        <f>Input!K315</f>
        <v>0</v>
      </c>
      <c r="I25" s="433">
        <f>Input!L315</f>
        <v>0</v>
      </c>
      <c r="J25" s="362">
        <f>Input!M315</f>
        <v>0</v>
      </c>
      <c r="K25" s="362">
        <f>Input!N315</f>
        <v>0</v>
      </c>
      <c r="L25" s="362">
        <f>Input!O315</f>
        <v>0</v>
      </c>
      <c r="M25" s="362">
        <f>Input!P315</f>
        <v>0</v>
      </c>
      <c r="N25" s="434">
        <f>Input!Q315</f>
        <v>0</v>
      </c>
      <c r="O25" s="433">
        <f>Input!R315</f>
        <v>0</v>
      </c>
      <c r="P25" s="362">
        <f>Input!S315</f>
        <v>0</v>
      </c>
      <c r="Q25" s="362">
        <f>Input!T315</f>
        <v>0</v>
      </c>
      <c r="R25" s="362">
        <f>Input!U315</f>
        <v>0</v>
      </c>
      <c r="S25" s="362">
        <f>Input!V315</f>
        <v>0</v>
      </c>
      <c r="T25" s="434">
        <f>Input!W315</f>
        <v>0</v>
      </c>
      <c r="U25" s="433">
        <f>Input!X315</f>
        <v>0</v>
      </c>
      <c r="V25" s="362">
        <f>Input!Y315</f>
        <v>0</v>
      </c>
      <c r="W25" s="362">
        <f>Input!Z315</f>
        <v>0</v>
      </c>
      <c r="X25" s="362">
        <f>Input!AA315</f>
        <v>0</v>
      </c>
      <c r="Y25" s="362">
        <f>Input!AB315</f>
        <v>0</v>
      </c>
      <c r="Z25" s="434">
        <f>Input!AC315</f>
        <v>0</v>
      </c>
      <c r="AA25" s="433">
        <f>Input!AD315</f>
        <v>0</v>
      </c>
      <c r="AB25" s="362">
        <f>Input!AE315</f>
        <v>0</v>
      </c>
      <c r="AC25" s="362">
        <f>Input!AF315</f>
        <v>0</v>
      </c>
      <c r="AD25" s="362">
        <f>Input!AG315</f>
        <v>0</v>
      </c>
      <c r="AE25" s="362">
        <f>Input!AH315</f>
        <v>0</v>
      </c>
      <c r="AF25" s="434">
        <f>Input!AI315</f>
        <v>0</v>
      </c>
      <c r="AG25" s="58"/>
      <c r="AH25" s="58"/>
      <c r="AI25" s="357"/>
      <c r="AJ25" s="357"/>
      <c r="AK25" s="357"/>
      <c r="AL25" s="357"/>
      <c r="AM25" s="358"/>
      <c r="AN25" s="358"/>
      <c r="AO25" s="358"/>
      <c r="AP25" s="358"/>
      <c r="AQ25" s="358"/>
      <c r="AR25" s="358"/>
      <c r="AS25" s="358"/>
      <c r="AT25" s="358"/>
      <c r="AU25" s="358"/>
      <c r="AV25" s="358"/>
      <c r="AW25" s="358"/>
      <c r="AX25" s="358"/>
    </row>
    <row r="26" spans="1:55" s="6" customFormat="1" outlineLevel="1">
      <c r="A26" s="485">
        <f t="shared" si="1"/>
        <v>14</v>
      </c>
      <c r="B26" s="431">
        <f>Input!E316</f>
        <v>0</v>
      </c>
      <c r="C26" s="433">
        <f>Input!F316</f>
        <v>0</v>
      </c>
      <c r="D26" s="362">
        <f>Input!G316</f>
        <v>0</v>
      </c>
      <c r="E26" s="362">
        <f>Input!H316</f>
        <v>0</v>
      </c>
      <c r="F26" s="362">
        <f>Input!I316</f>
        <v>0</v>
      </c>
      <c r="G26" s="362">
        <f>Input!J316</f>
        <v>0</v>
      </c>
      <c r="H26" s="434">
        <f>Input!K316</f>
        <v>0</v>
      </c>
      <c r="I26" s="433">
        <f>Input!L316</f>
        <v>0</v>
      </c>
      <c r="J26" s="362">
        <f>Input!M316</f>
        <v>0</v>
      </c>
      <c r="K26" s="362">
        <f>Input!N316</f>
        <v>0</v>
      </c>
      <c r="L26" s="362">
        <f>Input!O316</f>
        <v>0</v>
      </c>
      <c r="M26" s="362">
        <f>Input!P316</f>
        <v>0</v>
      </c>
      <c r="N26" s="434">
        <f>Input!Q316</f>
        <v>0</v>
      </c>
      <c r="O26" s="433">
        <f>Input!R316</f>
        <v>0</v>
      </c>
      <c r="P26" s="362">
        <f>Input!S316</f>
        <v>0</v>
      </c>
      <c r="Q26" s="362">
        <f>Input!T316</f>
        <v>0</v>
      </c>
      <c r="R26" s="362">
        <f>Input!U316</f>
        <v>0</v>
      </c>
      <c r="S26" s="362">
        <f>Input!V316</f>
        <v>0</v>
      </c>
      <c r="T26" s="434">
        <f>Input!W316</f>
        <v>0</v>
      </c>
      <c r="U26" s="433">
        <f>Input!X316</f>
        <v>0</v>
      </c>
      <c r="V26" s="362">
        <f>Input!Y316</f>
        <v>0</v>
      </c>
      <c r="W26" s="362">
        <f>Input!Z316</f>
        <v>0</v>
      </c>
      <c r="X26" s="362">
        <f>Input!AA316</f>
        <v>0</v>
      </c>
      <c r="Y26" s="362">
        <f>Input!AB316</f>
        <v>0</v>
      </c>
      <c r="Z26" s="434">
        <f>Input!AC316</f>
        <v>0</v>
      </c>
      <c r="AA26" s="433">
        <f>Input!AD316</f>
        <v>0</v>
      </c>
      <c r="AB26" s="362">
        <f>Input!AE316</f>
        <v>0</v>
      </c>
      <c r="AC26" s="362">
        <f>Input!AF316</f>
        <v>0</v>
      </c>
      <c r="AD26" s="362">
        <f>Input!AG316</f>
        <v>0</v>
      </c>
      <c r="AE26" s="362">
        <f>Input!AH316</f>
        <v>0</v>
      </c>
      <c r="AF26" s="434">
        <f>Input!AI316</f>
        <v>0</v>
      </c>
      <c r="AG26" s="58"/>
      <c r="AH26" s="58"/>
      <c r="AI26" s="357"/>
      <c r="AJ26" s="357"/>
      <c r="AK26" s="357"/>
      <c r="AL26" s="357"/>
      <c r="AM26" s="358"/>
      <c r="AN26" s="358"/>
      <c r="AO26" s="358"/>
      <c r="AP26" s="358"/>
      <c r="AQ26" s="358"/>
      <c r="AR26" s="358"/>
      <c r="AS26" s="358"/>
      <c r="AT26" s="358"/>
      <c r="AU26" s="358"/>
      <c r="AV26" s="358"/>
      <c r="AW26" s="358"/>
      <c r="AX26" s="358"/>
    </row>
    <row r="27" spans="1:55" s="6" customFormat="1" outlineLevel="1">
      <c r="A27" s="485">
        <f t="shared" si="1"/>
        <v>15</v>
      </c>
      <c r="B27" s="431">
        <f>Input!E317</f>
        <v>0</v>
      </c>
      <c r="C27" s="433">
        <f>Input!F317</f>
        <v>0</v>
      </c>
      <c r="D27" s="362">
        <f>Input!G317</f>
        <v>0</v>
      </c>
      <c r="E27" s="362">
        <f>Input!H317</f>
        <v>0</v>
      </c>
      <c r="F27" s="362">
        <f>Input!I317</f>
        <v>0</v>
      </c>
      <c r="G27" s="362">
        <f>Input!J317</f>
        <v>0</v>
      </c>
      <c r="H27" s="434">
        <f>Input!K317</f>
        <v>0</v>
      </c>
      <c r="I27" s="433">
        <f>Input!L317</f>
        <v>0</v>
      </c>
      <c r="J27" s="362">
        <f>Input!M317</f>
        <v>0</v>
      </c>
      <c r="K27" s="362">
        <f>Input!N317</f>
        <v>0</v>
      </c>
      <c r="L27" s="362">
        <f>Input!O317</f>
        <v>0</v>
      </c>
      <c r="M27" s="362">
        <f>Input!P317</f>
        <v>0</v>
      </c>
      <c r="N27" s="434">
        <f>Input!Q317</f>
        <v>0</v>
      </c>
      <c r="O27" s="433">
        <f>Input!R317</f>
        <v>0</v>
      </c>
      <c r="P27" s="362">
        <f>Input!S317</f>
        <v>0</v>
      </c>
      <c r="Q27" s="362">
        <f>Input!T317</f>
        <v>0</v>
      </c>
      <c r="R27" s="362">
        <f>Input!U317</f>
        <v>0</v>
      </c>
      <c r="S27" s="362">
        <f>Input!V317</f>
        <v>0</v>
      </c>
      <c r="T27" s="434">
        <f>Input!W317</f>
        <v>0</v>
      </c>
      <c r="U27" s="433">
        <f>Input!X317</f>
        <v>0</v>
      </c>
      <c r="V27" s="362">
        <f>Input!Y317</f>
        <v>0</v>
      </c>
      <c r="W27" s="362">
        <f>Input!Z317</f>
        <v>0</v>
      </c>
      <c r="X27" s="362">
        <f>Input!AA317</f>
        <v>0</v>
      </c>
      <c r="Y27" s="362">
        <f>Input!AB317</f>
        <v>0</v>
      </c>
      <c r="Z27" s="434">
        <f>Input!AC317</f>
        <v>0</v>
      </c>
      <c r="AA27" s="433">
        <f>Input!AD317</f>
        <v>0</v>
      </c>
      <c r="AB27" s="362">
        <f>Input!AE317</f>
        <v>0</v>
      </c>
      <c r="AC27" s="362">
        <f>Input!AF317</f>
        <v>0</v>
      </c>
      <c r="AD27" s="362">
        <f>Input!AG317</f>
        <v>0</v>
      </c>
      <c r="AE27" s="362">
        <f>Input!AH317</f>
        <v>0</v>
      </c>
      <c r="AF27" s="434">
        <f>Input!AI317</f>
        <v>0</v>
      </c>
      <c r="AG27" s="58"/>
      <c r="AH27" s="58"/>
      <c r="AI27" s="357"/>
      <c r="AJ27" s="357"/>
      <c r="AK27" s="357"/>
      <c r="AL27" s="357"/>
      <c r="AM27" s="358"/>
      <c r="AN27" s="358"/>
      <c r="AO27" s="358"/>
      <c r="AP27" s="358"/>
      <c r="AQ27" s="358"/>
      <c r="AR27" s="358"/>
      <c r="AS27" s="358"/>
      <c r="AT27" s="358"/>
      <c r="AU27" s="358"/>
      <c r="AV27" s="358"/>
      <c r="AW27" s="358"/>
      <c r="AX27" s="358"/>
    </row>
    <row r="28" spans="1:55" s="6" customFormat="1" outlineLevel="1">
      <c r="A28" s="485">
        <f t="shared" si="1"/>
        <v>16</v>
      </c>
      <c r="B28" s="431">
        <f>Input!E318</f>
        <v>0</v>
      </c>
      <c r="C28" s="433">
        <f>Input!F318</f>
        <v>0</v>
      </c>
      <c r="D28" s="362">
        <f>Input!G318</f>
        <v>0</v>
      </c>
      <c r="E28" s="362">
        <f>Input!H318</f>
        <v>0</v>
      </c>
      <c r="F28" s="362">
        <f>Input!I318</f>
        <v>0</v>
      </c>
      <c r="G28" s="362">
        <f>Input!J318</f>
        <v>0</v>
      </c>
      <c r="H28" s="434">
        <f>Input!K318</f>
        <v>0</v>
      </c>
      <c r="I28" s="433">
        <f>Input!L318</f>
        <v>0</v>
      </c>
      <c r="J28" s="362">
        <f>Input!M318</f>
        <v>0</v>
      </c>
      <c r="K28" s="362">
        <f>Input!N318</f>
        <v>0</v>
      </c>
      <c r="L28" s="362">
        <f>Input!O318</f>
        <v>0</v>
      </c>
      <c r="M28" s="362">
        <f>Input!P318</f>
        <v>0</v>
      </c>
      <c r="N28" s="434">
        <f>Input!Q318</f>
        <v>0</v>
      </c>
      <c r="O28" s="433">
        <f>Input!R318</f>
        <v>0</v>
      </c>
      <c r="P28" s="362">
        <f>Input!S318</f>
        <v>0</v>
      </c>
      <c r="Q28" s="362">
        <f>Input!T318</f>
        <v>0</v>
      </c>
      <c r="R28" s="362">
        <f>Input!U318</f>
        <v>0</v>
      </c>
      <c r="S28" s="362">
        <f>Input!V318</f>
        <v>0</v>
      </c>
      <c r="T28" s="434">
        <f>Input!W318</f>
        <v>0</v>
      </c>
      <c r="U28" s="433">
        <f>Input!X318</f>
        <v>0</v>
      </c>
      <c r="V28" s="362">
        <f>Input!Y318</f>
        <v>0</v>
      </c>
      <c r="W28" s="362">
        <f>Input!Z318</f>
        <v>0</v>
      </c>
      <c r="X28" s="362">
        <f>Input!AA318</f>
        <v>0</v>
      </c>
      <c r="Y28" s="362">
        <f>Input!AB318</f>
        <v>0</v>
      </c>
      <c r="Z28" s="434">
        <f>Input!AC318</f>
        <v>0</v>
      </c>
      <c r="AA28" s="433">
        <f>Input!AD318</f>
        <v>0</v>
      </c>
      <c r="AB28" s="362">
        <f>Input!AE318</f>
        <v>0</v>
      </c>
      <c r="AC28" s="362">
        <f>Input!AF318</f>
        <v>0</v>
      </c>
      <c r="AD28" s="362">
        <f>Input!AG318</f>
        <v>0</v>
      </c>
      <c r="AE28" s="362">
        <f>Input!AH318</f>
        <v>0</v>
      </c>
      <c r="AF28" s="434">
        <f>Input!AI318</f>
        <v>0</v>
      </c>
      <c r="AG28" s="58"/>
      <c r="AH28" s="58"/>
      <c r="AI28" s="357"/>
      <c r="AJ28" s="357"/>
      <c r="AK28" s="357"/>
      <c r="AL28" s="357"/>
      <c r="AM28" s="363"/>
      <c r="AN28" s="363"/>
      <c r="AO28" s="363"/>
      <c r="AP28" s="363"/>
      <c r="AQ28" s="363"/>
      <c r="AR28" s="363"/>
      <c r="AS28" s="363"/>
      <c r="AT28" s="363"/>
      <c r="AU28" s="363"/>
      <c r="AV28" s="363"/>
      <c r="AW28" s="363"/>
      <c r="AX28" s="358"/>
    </row>
    <row r="29" spans="1:55" s="6" customFormat="1" outlineLevel="1">
      <c r="A29" s="485">
        <f t="shared" si="1"/>
        <v>17</v>
      </c>
      <c r="B29" s="431">
        <f>Input!E319</f>
        <v>0</v>
      </c>
      <c r="C29" s="433">
        <f>Input!F319</f>
        <v>0</v>
      </c>
      <c r="D29" s="362">
        <f>Input!G319</f>
        <v>0</v>
      </c>
      <c r="E29" s="362">
        <f>Input!H319</f>
        <v>0</v>
      </c>
      <c r="F29" s="362">
        <f>Input!I319</f>
        <v>0</v>
      </c>
      <c r="G29" s="362">
        <f>Input!J319</f>
        <v>0</v>
      </c>
      <c r="H29" s="434">
        <f>Input!K319</f>
        <v>0</v>
      </c>
      <c r="I29" s="433">
        <f>Input!L319</f>
        <v>0</v>
      </c>
      <c r="J29" s="362">
        <f>Input!M319</f>
        <v>0</v>
      </c>
      <c r="K29" s="362">
        <f>Input!N319</f>
        <v>0</v>
      </c>
      <c r="L29" s="362">
        <f>Input!O319</f>
        <v>0</v>
      </c>
      <c r="M29" s="362">
        <f>Input!P319</f>
        <v>0</v>
      </c>
      <c r="N29" s="434">
        <f>Input!Q319</f>
        <v>0</v>
      </c>
      <c r="O29" s="433">
        <f>Input!R319</f>
        <v>0</v>
      </c>
      <c r="P29" s="362">
        <f>Input!S319</f>
        <v>0</v>
      </c>
      <c r="Q29" s="362">
        <f>Input!T319</f>
        <v>0</v>
      </c>
      <c r="R29" s="362">
        <f>Input!U319</f>
        <v>0</v>
      </c>
      <c r="S29" s="362">
        <f>Input!V319</f>
        <v>0</v>
      </c>
      <c r="T29" s="434">
        <f>Input!W319</f>
        <v>0</v>
      </c>
      <c r="U29" s="433">
        <f>Input!X319</f>
        <v>0</v>
      </c>
      <c r="V29" s="362">
        <f>Input!Y319</f>
        <v>0</v>
      </c>
      <c r="W29" s="362">
        <f>Input!Z319</f>
        <v>0</v>
      </c>
      <c r="X29" s="362">
        <f>Input!AA319</f>
        <v>0</v>
      </c>
      <c r="Y29" s="362">
        <f>Input!AB319</f>
        <v>0</v>
      </c>
      <c r="Z29" s="434">
        <f>Input!AC319</f>
        <v>0</v>
      </c>
      <c r="AA29" s="433">
        <f>Input!AD319</f>
        <v>0</v>
      </c>
      <c r="AB29" s="362">
        <f>Input!AE319</f>
        <v>0</v>
      </c>
      <c r="AC29" s="362">
        <f>Input!AF319</f>
        <v>0</v>
      </c>
      <c r="AD29" s="362">
        <f>Input!AG319</f>
        <v>0</v>
      </c>
      <c r="AE29" s="362">
        <f>Input!AH319</f>
        <v>0</v>
      </c>
      <c r="AF29" s="434">
        <f>Input!AI319</f>
        <v>0</v>
      </c>
      <c r="AG29" s="58"/>
      <c r="AH29" s="58"/>
      <c r="AI29" s="357"/>
      <c r="AJ29" s="357"/>
      <c r="AK29" s="357"/>
      <c r="AL29" s="357"/>
      <c r="AM29" s="363"/>
      <c r="AN29" s="363"/>
      <c r="AO29" s="363"/>
      <c r="AP29" s="363"/>
      <c r="AQ29" s="363"/>
      <c r="AR29" s="363"/>
      <c r="AS29" s="363"/>
      <c r="AT29" s="363"/>
      <c r="AU29" s="363"/>
      <c r="AV29" s="363"/>
      <c r="AW29" s="363"/>
      <c r="AX29" s="358"/>
    </row>
    <row r="30" spans="1:55" s="6" customFormat="1" outlineLevel="1">
      <c r="A30" s="485">
        <f t="shared" si="1"/>
        <v>18</v>
      </c>
      <c r="B30" s="431">
        <f>Input!E320</f>
        <v>0</v>
      </c>
      <c r="C30" s="433">
        <f>Input!F320</f>
        <v>0</v>
      </c>
      <c r="D30" s="362">
        <f>Input!G320</f>
        <v>0</v>
      </c>
      <c r="E30" s="362">
        <f>Input!H320</f>
        <v>0</v>
      </c>
      <c r="F30" s="362">
        <f>Input!I320</f>
        <v>0</v>
      </c>
      <c r="G30" s="362">
        <f>Input!J320</f>
        <v>0</v>
      </c>
      <c r="H30" s="434">
        <f>Input!K320</f>
        <v>0</v>
      </c>
      <c r="I30" s="433">
        <f>Input!L320</f>
        <v>0</v>
      </c>
      <c r="J30" s="362">
        <f>Input!M320</f>
        <v>0</v>
      </c>
      <c r="K30" s="362">
        <f>Input!N320</f>
        <v>0</v>
      </c>
      <c r="L30" s="362">
        <f>Input!O320</f>
        <v>0</v>
      </c>
      <c r="M30" s="362">
        <f>Input!P320</f>
        <v>0</v>
      </c>
      <c r="N30" s="434">
        <f>Input!Q320</f>
        <v>0</v>
      </c>
      <c r="O30" s="433">
        <f>Input!R320</f>
        <v>0</v>
      </c>
      <c r="P30" s="362">
        <f>Input!S320</f>
        <v>0</v>
      </c>
      <c r="Q30" s="362">
        <f>Input!T320</f>
        <v>0</v>
      </c>
      <c r="R30" s="362">
        <f>Input!U320</f>
        <v>0</v>
      </c>
      <c r="S30" s="362">
        <f>Input!V320</f>
        <v>0</v>
      </c>
      <c r="T30" s="434">
        <f>Input!W320</f>
        <v>0</v>
      </c>
      <c r="U30" s="433">
        <f>Input!X320</f>
        <v>0</v>
      </c>
      <c r="V30" s="362">
        <f>Input!Y320</f>
        <v>0</v>
      </c>
      <c r="W30" s="362">
        <f>Input!Z320</f>
        <v>0</v>
      </c>
      <c r="X30" s="362">
        <f>Input!AA320</f>
        <v>0</v>
      </c>
      <c r="Y30" s="362">
        <f>Input!AB320</f>
        <v>0</v>
      </c>
      <c r="Z30" s="434">
        <f>Input!AC320</f>
        <v>0</v>
      </c>
      <c r="AA30" s="433">
        <f>Input!AD320</f>
        <v>0</v>
      </c>
      <c r="AB30" s="362">
        <f>Input!AE320</f>
        <v>0</v>
      </c>
      <c r="AC30" s="362">
        <f>Input!AF320</f>
        <v>0</v>
      </c>
      <c r="AD30" s="362">
        <f>Input!AG320</f>
        <v>0</v>
      </c>
      <c r="AE30" s="362">
        <f>Input!AH320</f>
        <v>0</v>
      </c>
      <c r="AF30" s="434">
        <f>Input!AI320</f>
        <v>0</v>
      </c>
      <c r="AG30" s="58"/>
      <c r="AH30" s="58"/>
      <c r="AI30" s="357"/>
      <c r="AJ30" s="357"/>
      <c r="AK30" s="357"/>
      <c r="AL30" s="357"/>
      <c r="AM30" s="363"/>
      <c r="AN30" s="363"/>
      <c r="AO30" s="363"/>
      <c r="AP30" s="363"/>
      <c r="AQ30" s="363"/>
      <c r="AR30" s="363"/>
      <c r="AS30" s="363"/>
      <c r="AT30" s="363"/>
      <c r="AU30" s="363"/>
      <c r="AV30" s="363"/>
      <c r="AW30" s="363"/>
      <c r="AX30" s="358"/>
    </row>
    <row r="31" spans="1:55" s="6" customFormat="1" outlineLevel="1">
      <c r="A31" s="485">
        <f t="shared" si="1"/>
        <v>19</v>
      </c>
      <c r="B31" s="431">
        <f>Input!E321</f>
        <v>0</v>
      </c>
      <c r="C31" s="433">
        <f>Input!F321</f>
        <v>0</v>
      </c>
      <c r="D31" s="362">
        <f>Input!G321</f>
        <v>0</v>
      </c>
      <c r="E31" s="362">
        <f>Input!H321</f>
        <v>0</v>
      </c>
      <c r="F31" s="362">
        <f>Input!I321</f>
        <v>0</v>
      </c>
      <c r="G31" s="362">
        <f>Input!J321</f>
        <v>0</v>
      </c>
      <c r="H31" s="434">
        <f>Input!K321</f>
        <v>0</v>
      </c>
      <c r="I31" s="433">
        <f>Input!L321</f>
        <v>0</v>
      </c>
      <c r="J31" s="362">
        <f>Input!M321</f>
        <v>0</v>
      </c>
      <c r="K31" s="362">
        <f>Input!N321</f>
        <v>0</v>
      </c>
      <c r="L31" s="362">
        <f>Input!O321</f>
        <v>0</v>
      </c>
      <c r="M31" s="362">
        <f>Input!P321</f>
        <v>0</v>
      </c>
      <c r="N31" s="434">
        <f>Input!Q321</f>
        <v>0</v>
      </c>
      <c r="O31" s="433">
        <f>Input!R321</f>
        <v>0</v>
      </c>
      <c r="P31" s="362">
        <f>Input!S321</f>
        <v>0</v>
      </c>
      <c r="Q31" s="362">
        <f>Input!T321</f>
        <v>0</v>
      </c>
      <c r="R31" s="362">
        <f>Input!U321</f>
        <v>0</v>
      </c>
      <c r="S31" s="362">
        <f>Input!V321</f>
        <v>0</v>
      </c>
      <c r="T31" s="434">
        <f>Input!W321</f>
        <v>0</v>
      </c>
      <c r="U31" s="433">
        <f>Input!X321</f>
        <v>0</v>
      </c>
      <c r="V31" s="362">
        <f>Input!Y321</f>
        <v>0</v>
      </c>
      <c r="W31" s="362">
        <f>Input!Z321</f>
        <v>0</v>
      </c>
      <c r="X31" s="362">
        <f>Input!AA321</f>
        <v>0</v>
      </c>
      <c r="Y31" s="362">
        <f>Input!AB321</f>
        <v>0</v>
      </c>
      <c r="Z31" s="434">
        <f>Input!AC321</f>
        <v>0</v>
      </c>
      <c r="AA31" s="433">
        <f>Input!AD321</f>
        <v>0</v>
      </c>
      <c r="AB31" s="362">
        <f>Input!AE321</f>
        <v>0</v>
      </c>
      <c r="AC31" s="362">
        <f>Input!AF321</f>
        <v>0</v>
      </c>
      <c r="AD31" s="362">
        <f>Input!AG321</f>
        <v>0</v>
      </c>
      <c r="AE31" s="362">
        <f>Input!AH321</f>
        <v>0</v>
      </c>
      <c r="AF31" s="434">
        <f>Input!AI321</f>
        <v>0</v>
      </c>
      <c r="AG31" s="58"/>
      <c r="AH31" s="58"/>
      <c r="AI31" s="357"/>
      <c r="AJ31" s="357"/>
      <c r="AK31" s="357"/>
      <c r="AL31" s="357"/>
      <c r="AM31" s="363"/>
      <c r="AN31" s="363"/>
      <c r="AO31" s="363"/>
      <c r="AP31" s="363"/>
      <c r="AQ31" s="363"/>
      <c r="AR31" s="363"/>
      <c r="AS31" s="363"/>
      <c r="AT31" s="363"/>
      <c r="AU31" s="363"/>
      <c r="AV31" s="363"/>
      <c r="AW31" s="363"/>
      <c r="AX31" s="358"/>
    </row>
    <row r="32" spans="1:55" s="6" customFormat="1" outlineLevel="1">
      <c r="A32" s="485">
        <f t="shared" si="1"/>
        <v>20</v>
      </c>
      <c r="B32" s="431">
        <f>Input!E322</f>
        <v>0</v>
      </c>
      <c r="C32" s="433">
        <f>Input!F322</f>
        <v>0</v>
      </c>
      <c r="D32" s="362">
        <f>Input!G322</f>
        <v>0</v>
      </c>
      <c r="E32" s="362">
        <f>Input!H322</f>
        <v>0</v>
      </c>
      <c r="F32" s="362">
        <f>Input!I322</f>
        <v>0</v>
      </c>
      <c r="G32" s="362">
        <f>Input!J322</f>
        <v>0</v>
      </c>
      <c r="H32" s="434">
        <f>Input!K322</f>
        <v>0</v>
      </c>
      <c r="I32" s="433">
        <f>Input!L322</f>
        <v>0</v>
      </c>
      <c r="J32" s="362">
        <f>Input!M322</f>
        <v>0</v>
      </c>
      <c r="K32" s="362">
        <f>Input!N322</f>
        <v>0</v>
      </c>
      <c r="L32" s="362">
        <f>Input!O322</f>
        <v>0</v>
      </c>
      <c r="M32" s="362">
        <f>Input!P322</f>
        <v>0</v>
      </c>
      <c r="N32" s="434">
        <f>Input!Q322</f>
        <v>0</v>
      </c>
      <c r="O32" s="433">
        <f>Input!R322</f>
        <v>0</v>
      </c>
      <c r="P32" s="362">
        <f>Input!S322</f>
        <v>0</v>
      </c>
      <c r="Q32" s="362">
        <f>Input!T322</f>
        <v>0</v>
      </c>
      <c r="R32" s="362">
        <f>Input!U322</f>
        <v>0</v>
      </c>
      <c r="S32" s="362">
        <f>Input!V322</f>
        <v>0</v>
      </c>
      <c r="T32" s="434">
        <f>Input!W322</f>
        <v>0</v>
      </c>
      <c r="U32" s="433">
        <f>Input!X322</f>
        <v>0</v>
      </c>
      <c r="V32" s="362">
        <f>Input!Y322</f>
        <v>0</v>
      </c>
      <c r="W32" s="362">
        <f>Input!Z322</f>
        <v>0</v>
      </c>
      <c r="X32" s="362">
        <f>Input!AA322</f>
        <v>0</v>
      </c>
      <c r="Y32" s="362">
        <f>Input!AB322</f>
        <v>0</v>
      </c>
      <c r="Z32" s="434">
        <f>Input!AC322</f>
        <v>0</v>
      </c>
      <c r="AA32" s="433">
        <f>Input!AD322</f>
        <v>0</v>
      </c>
      <c r="AB32" s="362">
        <f>Input!AE322</f>
        <v>0</v>
      </c>
      <c r="AC32" s="362">
        <f>Input!AF322</f>
        <v>0</v>
      </c>
      <c r="AD32" s="362">
        <f>Input!AG322</f>
        <v>0</v>
      </c>
      <c r="AE32" s="362">
        <f>Input!AH322</f>
        <v>0</v>
      </c>
      <c r="AF32" s="434">
        <f>Input!AI322</f>
        <v>0</v>
      </c>
      <c r="AG32" s="58"/>
      <c r="AH32" s="58"/>
      <c r="AI32" s="357"/>
      <c r="AJ32" s="357"/>
      <c r="AK32" s="357"/>
      <c r="AL32" s="357"/>
      <c r="AM32" s="363"/>
      <c r="AN32" s="363"/>
      <c r="AO32" s="363"/>
      <c r="AP32" s="363"/>
      <c r="AQ32" s="363"/>
      <c r="AR32" s="363"/>
      <c r="AS32" s="363"/>
      <c r="AT32" s="363"/>
      <c r="AU32" s="363"/>
      <c r="AV32" s="363"/>
      <c r="AW32" s="363"/>
      <c r="AX32" s="358"/>
    </row>
    <row r="33" spans="1:50" s="6" customFormat="1" outlineLevel="1">
      <c r="A33" s="485">
        <f t="shared" si="1"/>
        <v>21</v>
      </c>
      <c r="B33" s="431">
        <f>Input!E323</f>
        <v>0</v>
      </c>
      <c r="C33" s="433">
        <f>Input!F323</f>
        <v>0</v>
      </c>
      <c r="D33" s="362">
        <f>Input!G323</f>
        <v>0</v>
      </c>
      <c r="E33" s="362">
        <f>Input!H323</f>
        <v>0</v>
      </c>
      <c r="F33" s="362">
        <f>Input!I323</f>
        <v>0</v>
      </c>
      <c r="G33" s="362">
        <f>Input!J323</f>
        <v>0</v>
      </c>
      <c r="H33" s="434">
        <f>Input!K323</f>
        <v>0</v>
      </c>
      <c r="I33" s="433">
        <f>Input!L323</f>
        <v>0</v>
      </c>
      <c r="J33" s="362">
        <f>Input!M323</f>
        <v>0</v>
      </c>
      <c r="K33" s="362">
        <f>Input!N323</f>
        <v>0</v>
      </c>
      <c r="L33" s="362">
        <f>Input!O323</f>
        <v>0</v>
      </c>
      <c r="M33" s="362">
        <f>Input!P323</f>
        <v>0</v>
      </c>
      <c r="N33" s="434">
        <f>Input!Q323</f>
        <v>0</v>
      </c>
      <c r="O33" s="433">
        <f>Input!R323</f>
        <v>0</v>
      </c>
      <c r="P33" s="362">
        <f>Input!S323</f>
        <v>0</v>
      </c>
      <c r="Q33" s="362">
        <f>Input!T323</f>
        <v>0</v>
      </c>
      <c r="R33" s="362">
        <f>Input!U323</f>
        <v>0</v>
      </c>
      <c r="S33" s="362">
        <f>Input!V323</f>
        <v>0</v>
      </c>
      <c r="T33" s="434">
        <f>Input!W323</f>
        <v>0</v>
      </c>
      <c r="U33" s="433">
        <f>Input!X323</f>
        <v>0</v>
      </c>
      <c r="V33" s="362">
        <f>Input!Y323</f>
        <v>0</v>
      </c>
      <c r="W33" s="362">
        <f>Input!Z323</f>
        <v>0</v>
      </c>
      <c r="X33" s="362">
        <f>Input!AA323</f>
        <v>0</v>
      </c>
      <c r="Y33" s="362">
        <f>Input!AB323</f>
        <v>0</v>
      </c>
      <c r="Z33" s="434">
        <f>Input!AC323</f>
        <v>0</v>
      </c>
      <c r="AA33" s="433">
        <f>Input!AD323</f>
        <v>0</v>
      </c>
      <c r="AB33" s="362">
        <f>Input!AE323</f>
        <v>0</v>
      </c>
      <c r="AC33" s="362">
        <f>Input!AF323</f>
        <v>0</v>
      </c>
      <c r="AD33" s="362">
        <f>Input!AG323</f>
        <v>0</v>
      </c>
      <c r="AE33" s="362">
        <f>Input!AH323</f>
        <v>0</v>
      </c>
      <c r="AF33" s="434">
        <f>Input!AI323</f>
        <v>0</v>
      </c>
      <c r="AG33" s="58"/>
      <c r="AH33" s="58"/>
      <c r="AI33" s="357"/>
      <c r="AJ33" s="357"/>
      <c r="AK33" s="357"/>
      <c r="AL33" s="357"/>
      <c r="AM33" s="363"/>
      <c r="AN33" s="363"/>
      <c r="AO33" s="363"/>
      <c r="AP33" s="363"/>
      <c r="AQ33" s="363"/>
      <c r="AR33" s="363"/>
      <c r="AS33" s="363"/>
      <c r="AT33" s="363"/>
      <c r="AU33" s="363"/>
      <c r="AV33" s="363"/>
      <c r="AW33" s="363"/>
      <c r="AX33" s="358"/>
    </row>
    <row r="34" spans="1:50" s="6" customFormat="1" outlineLevel="1">
      <c r="A34" s="485">
        <f t="shared" si="1"/>
        <v>22</v>
      </c>
      <c r="B34" s="431">
        <f>Input!E324</f>
        <v>0</v>
      </c>
      <c r="C34" s="433">
        <f>Input!F324</f>
        <v>0</v>
      </c>
      <c r="D34" s="362">
        <f>Input!G324</f>
        <v>0</v>
      </c>
      <c r="E34" s="362">
        <f>Input!H324</f>
        <v>0</v>
      </c>
      <c r="F34" s="362">
        <f>Input!I324</f>
        <v>0</v>
      </c>
      <c r="G34" s="362">
        <f>Input!J324</f>
        <v>0</v>
      </c>
      <c r="H34" s="434">
        <f>Input!K324</f>
        <v>0</v>
      </c>
      <c r="I34" s="433">
        <f>Input!L324</f>
        <v>0</v>
      </c>
      <c r="J34" s="362">
        <f>Input!M324</f>
        <v>0</v>
      </c>
      <c r="K34" s="362">
        <f>Input!N324</f>
        <v>0</v>
      </c>
      <c r="L34" s="362">
        <f>Input!O324</f>
        <v>0</v>
      </c>
      <c r="M34" s="362">
        <f>Input!P324</f>
        <v>0</v>
      </c>
      <c r="N34" s="434">
        <f>Input!Q324</f>
        <v>0</v>
      </c>
      <c r="O34" s="433">
        <f>Input!R324</f>
        <v>0</v>
      </c>
      <c r="P34" s="362">
        <f>Input!S324</f>
        <v>0</v>
      </c>
      <c r="Q34" s="362">
        <f>Input!T324</f>
        <v>0</v>
      </c>
      <c r="R34" s="362">
        <f>Input!U324</f>
        <v>0</v>
      </c>
      <c r="S34" s="362">
        <f>Input!V324</f>
        <v>0</v>
      </c>
      <c r="T34" s="434">
        <f>Input!W324</f>
        <v>0</v>
      </c>
      <c r="U34" s="433">
        <f>Input!X324</f>
        <v>0</v>
      </c>
      <c r="V34" s="362">
        <f>Input!Y324</f>
        <v>0</v>
      </c>
      <c r="W34" s="362">
        <f>Input!Z324</f>
        <v>0</v>
      </c>
      <c r="X34" s="362">
        <f>Input!AA324</f>
        <v>0</v>
      </c>
      <c r="Y34" s="362">
        <f>Input!AB324</f>
        <v>0</v>
      </c>
      <c r="Z34" s="434">
        <f>Input!AC324</f>
        <v>0</v>
      </c>
      <c r="AA34" s="433">
        <f>Input!AD324</f>
        <v>0</v>
      </c>
      <c r="AB34" s="362">
        <f>Input!AE324</f>
        <v>0</v>
      </c>
      <c r="AC34" s="362">
        <f>Input!AF324</f>
        <v>0</v>
      </c>
      <c r="AD34" s="362">
        <f>Input!AG324</f>
        <v>0</v>
      </c>
      <c r="AE34" s="362">
        <f>Input!AH324</f>
        <v>0</v>
      </c>
      <c r="AF34" s="434">
        <f>Input!AI324</f>
        <v>0</v>
      </c>
      <c r="AG34" s="58"/>
      <c r="AH34" s="58"/>
      <c r="AI34" s="357"/>
      <c r="AJ34" s="357"/>
      <c r="AK34" s="357"/>
      <c r="AL34" s="357"/>
      <c r="AM34" s="363"/>
      <c r="AN34" s="363"/>
      <c r="AO34" s="363"/>
      <c r="AP34" s="363"/>
      <c r="AQ34" s="363"/>
      <c r="AR34" s="363"/>
      <c r="AS34" s="363"/>
      <c r="AT34" s="363"/>
      <c r="AU34" s="363"/>
      <c r="AV34" s="363"/>
      <c r="AW34" s="363"/>
      <c r="AX34" s="358"/>
    </row>
    <row r="35" spans="1:50" s="6" customFormat="1" outlineLevel="1">
      <c r="A35" s="485">
        <f t="shared" si="1"/>
        <v>23</v>
      </c>
      <c r="B35" s="431">
        <f>Input!E325</f>
        <v>0</v>
      </c>
      <c r="C35" s="433">
        <f>Input!F325</f>
        <v>0</v>
      </c>
      <c r="D35" s="362">
        <f>Input!G325</f>
        <v>0</v>
      </c>
      <c r="E35" s="362">
        <f>Input!H325</f>
        <v>0</v>
      </c>
      <c r="F35" s="362">
        <f>Input!I325</f>
        <v>0</v>
      </c>
      <c r="G35" s="362">
        <f>Input!J325</f>
        <v>0</v>
      </c>
      <c r="H35" s="434">
        <f>Input!K325</f>
        <v>0</v>
      </c>
      <c r="I35" s="433">
        <f>Input!L325</f>
        <v>0</v>
      </c>
      <c r="J35" s="362">
        <f>Input!M325</f>
        <v>0</v>
      </c>
      <c r="K35" s="362">
        <f>Input!N325</f>
        <v>0</v>
      </c>
      <c r="L35" s="362">
        <f>Input!O325</f>
        <v>0</v>
      </c>
      <c r="M35" s="362">
        <f>Input!P325</f>
        <v>0</v>
      </c>
      <c r="N35" s="434">
        <f>Input!Q325</f>
        <v>0</v>
      </c>
      <c r="O35" s="433">
        <f>Input!R325</f>
        <v>0</v>
      </c>
      <c r="P35" s="362">
        <f>Input!S325</f>
        <v>0</v>
      </c>
      <c r="Q35" s="362">
        <f>Input!T325</f>
        <v>0</v>
      </c>
      <c r="R35" s="362">
        <f>Input!U325</f>
        <v>0</v>
      </c>
      <c r="S35" s="362">
        <f>Input!V325</f>
        <v>0</v>
      </c>
      <c r="T35" s="434">
        <f>Input!W325</f>
        <v>0</v>
      </c>
      <c r="U35" s="433">
        <f>Input!X325</f>
        <v>0</v>
      </c>
      <c r="V35" s="362">
        <f>Input!Y325</f>
        <v>0</v>
      </c>
      <c r="W35" s="362">
        <f>Input!Z325</f>
        <v>0</v>
      </c>
      <c r="X35" s="362">
        <f>Input!AA325</f>
        <v>0</v>
      </c>
      <c r="Y35" s="362">
        <f>Input!AB325</f>
        <v>0</v>
      </c>
      <c r="Z35" s="434">
        <f>Input!AC325</f>
        <v>0</v>
      </c>
      <c r="AA35" s="433">
        <f>Input!AD325</f>
        <v>0</v>
      </c>
      <c r="AB35" s="362">
        <f>Input!AE325</f>
        <v>0</v>
      </c>
      <c r="AC35" s="362">
        <f>Input!AF325</f>
        <v>0</v>
      </c>
      <c r="AD35" s="362">
        <f>Input!AG325</f>
        <v>0</v>
      </c>
      <c r="AE35" s="362">
        <f>Input!AH325</f>
        <v>0</v>
      </c>
      <c r="AF35" s="434">
        <f>Input!AI325</f>
        <v>0</v>
      </c>
      <c r="AG35" s="58"/>
      <c r="AH35" s="58"/>
      <c r="AI35" s="357"/>
      <c r="AJ35" s="357"/>
      <c r="AK35" s="357"/>
      <c r="AL35" s="357"/>
      <c r="AM35" s="363"/>
      <c r="AN35" s="363"/>
      <c r="AO35" s="363"/>
      <c r="AP35" s="363"/>
      <c r="AQ35" s="363"/>
      <c r="AR35" s="363"/>
      <c r="AS35" s="363"/>
      <c r="AT35" s="363"/>
      <c r="AU35" s="363"/>
      <c r="AV35" s="363"/>
      <c r="AW35" s="363"/>
      <c r="AX35" s="358"/>
    </row>
    <row r="36" spans="1:50" s="6" customFormat="1" outlineLevel="1">
      <c r="A36" s="485">
        <f t="shared" si="1"/>
        <v>24</v>
      </c>
      <c r="B36" s="431">
        <f>Input!E326</f>
        <v>0</v>
      </c>
      <c r="C36" s="433">
        <f>Input!F326</f>
        <v>0</v>
      </c>
      <c r="D36" s="362">
        <f>Input!G326</f>
        <v>0</v>
      </c>
      <c r="E36" s="362">
        <f>Input!H326</f>
        <v>0</v>
      </c>
      <c r="F36" s="362">
        <f>Input!I326</f>
        <v>0</v>
      </c>
      <c r="G36" s="362">
        <f>Input!J326</f>
        <v>0</v>
      </c>
      <c r="H36" s="434">
        <f>Input!K326</f>
        <v>0</v>
      </c>
      <c r="I36" s="433">
        <f>Input!L326</f>
        <v>0</v>
      </c>
      <c r="J36" s="362">
        <f>Input!M326</f>
        <v>0</v>
      </c>
      <c r="K36" s="362">
        <f>Input!N326</f>
        <v>0</v>
      </c>
      <c r="L36" s="362">
        <f>Input!O326</f>
        <v>0</v>
      </c>
      <c r="M36" s="362">
        <f>Input!P326</f>
        <v>0</v>
      </c>
      <c r="N36" s="434">
        <f>Input!Q326</f>
        <v>0</v>
      </c>
      <c r="O36" s="433">
        <f>Input!R326</f>
        <v>0</v>
      </c>
      <c r="P36" s="362">
        <f>Input!S326</f>
        <v>0</v>
      </c>
      <c r="Q36" s="362">
        <f>Input!T326</f>
        <v>0</v>
      </c>
      <c r="R36" s="362">
        <f>Input!U326</f>
        <v>0</v>
      </c>
      <c r="S36" s="362">
        <f>Input!V326</f>
        <v>0</v>
      </c>
      <c r="T36" s="434">
        <f>Input!W326</f>
        <v>0</v>
      </c>
      <c r="U36" s="433">
        <f>Input!X326</f>
        <v>0</v>
      </c>
      <c r="V36" s="362">
        <f>Input!Y326</f>
        <v>0</v>
      </c>
      <c r="W36" s="362">
        <f>Input!Z326</f>
        <v>0</v>
      </c>
      <c r="X36" s="362">
        <f>Input!AA326</f>
        <v>0</v>
      </c>
      <c r="Y36" s="362">
        <f>Input!AB326</f>
        <v>0</v>
      </c>
      <c r="Z36" s="434">
        <f>Input!AC326</f>
        <v>0</v>
      </c>
      <c r="AA36" s="433">
        <f>Input!AD326</f>
        <v>0</v>
      </c>
      <c r="AB36" s="362">
        <f>Input!AE326</f>
        <v>0</v>
      </c>
      <c r="AC36" s="362">
        <f>Input!AF326</f>
        <v>0</v>
      </c>
      <c r="AD36" s="362">
        <f>Input!AG326</f>
        <v>0</v>
      </c>
      <c r="AE36" s="362">
        <f>Input!AH326</f>
        <v>0</v>
      </c>
      <c r="AF36" s="434">
        <f>Input!AI326</f>
        <v>0</v>
      </c>
      <c r="AG36" s="58"/>
      <c r="AH36" s="58"/>
      <c r="AI36" s="357"/>
      <c r="AJ36" s="357"/>
      <c r="AK36" s="357"/>
      <c r="AL36" s="357"/>
      <c r="AM36" s="363"/>
      <c r="AN36" s="363"/>
      <c r="AO36" s="363"/>
      <c r="AP36" s="363"/>
      <c r="AQ36" s="363"/>
      <c r="AR36" s="363"/>
      <c r="AS36" s="363"/>
      <c r="AT36" s="363"/>
      <c r="AU36" s="363"/>
      <c r="AV36" s="363"/>
      <c r="AW36" s="363"/>
      <c r="AX36" s="358"/>
    </row>
    <row r="37" spans="1:50" s="6" customFormat="1" outlineLevel="1">
      <c r="A37" s="485">
        <f t="shared" si="1"/>
        <v>25</v>
      </c>
      <c r="B37" s="431">
        <f>Input!E327</f>
        <v>0</v>
      </c>
      <c r="C37" s="433">
        <f>Input!F327</f>
        <v>0</v>
      </c>
      <c r="D37" s="362">
        <f>Input!G327</f>
        <v>0</v>
      </c>
      <c r="E37" s="362">
        <f>Input!H327</f>
        <v>0</v>
      </c>
      <c r="F37" s="362">
        <f>Input!I327</f>
        <v>0</v>
      </c>
      <c r="G37" s="362">
        <f>Input!J327</f>
        <v>0</v>
      </c>
      <c r="H37" s="434">
        <f>Input!K327</f>
        <v>0</v>
      </c>
      <c r="I37" s="433">
        <f>Input!L327</f>
        <v>0</v>
      </c>
      <c r="J37" s="362">
        <f>Input!M327</f>
        <v>0</v>
      </c>
      <c r="K37" s="362">
        <f>Input!N327</f>
        <v>0</v>
      </c>
      <c r="L37" s="362">
        <f>Input!O327</f>
        <v>0</v>
      </c>
      <c r="M37" s="362">
        <f>Input!P327</f>
        <v>0</v>
      </c>
      <c r="N37" s="434">
        <f>Input!Q327</f>
        <v>0</v>
      </c>
      <c r="O37" s="433">
        <f>Input!R327</f>
        <v>0</v>
      </c>
      <c r="P37" s="362">
        <f>Input!S327</f>
        <v>0</v>
      </c>
      <c r="Q37" s="362">
        <f>Input!T327</f>
        <v>0</v>
      </c>
      <c r="R37" s="362">
        <f>Input!U327</f>
        <v>0</v>
      </c>
      <c r="S37" s="362">
        <f>Input!V327</f>
        <v>0</v>
      </c>
      <c r="T37" s="434">
        <f>Input!W327</f>
        <v>0</v>
      </c>
      <c r="U37" s="433">
        <f>Input!X327</f>
        <v>0</v>
      </c>
      <c r="V37" s="362">
        <f>Input!Y327</f>
        <v>0</v>
      </c>
      <c r="W37" s="362">
        <f>Input!Z327</f>
        <v>0</v>
      </c>
      <c r="X37" s="362">
        <f>Input!AA327</f>
        <v>0</v>
      </c>
      <c r="Y37" s="362">
        <f>Input!AB327</f>
        <v>0</v>
      </c>
      <c r="Z37" s="434">
        <f>Input!AC327</f>
        <v>0</v>
      </c>
      <c r="AA37" s="433">
        <f>Input!AD327</f>
        <v>0</v>
      </c>
      <c r="AB37" s="362">
        <f>Input!AE327</f>
        <v>0</v>
      </c>
      <c r="AC37" s="362">
        <f>Input!AF327</f>
        <v>0</v>
      </c>
      <c r="AD37" s="362">
        <f>Input!AG327</f>
        <v>0</v>
      </c>
      <c r="AE37" s="362">
        <f>Input!AH327</f>
        <v>0</v>
      </c>
      <c r="AF37" s="434">
        <f>Input!AI327</f>
        <v>0</v>
      </c>
      <c r="AG37" s="58"/>
      <c r="AH37" s="58"/>
      <c r="AI37" s="357"/>
      <c r="AJ37" s="357"/>
      <c r="AK37" s="357"/>
      <c r="AL37" s="357"/>
      <c r="AM37" s="363"/>
      <c r="AN37" s="363"/>
      <c r="AO37" s="363"/>
      <c r="AP37" s="363"/>
      <c r="AQ37" s="363"/>
      <c r="AR37" s="363"/>
      <c r="AS37" s="363"/>
      <c r="AT37" s="363"/>
      <c r="AU37" s="363"/>
      <c r="AV37" s="363"/>
      <c r="AW37" s="363"/>
      <c r="AX37" s="358"/>
    </row>
    <row r="38" spans="1:50" s="6" customFormat="1" outlineLevel="1">
      <c r="A38" s="485">
        <f t="shared" si="1"/>
        <v>26</v>
      </c>
      <c r="B38" s="431">
        <f>Input!E328</f>
        <v>0</v>
      </c>
      <c r="C38" s="433">
        <f>Input!F328</f>
        <v>0</v>
      </c>
      <c r="D38" s="362">
        <f>Input!G328</f>
        <v>0</v>
      </c>
      <c r="E38" s="362">
        <f>Input!H328</f>
        <v>0</v>
      </c>
      <c r="F38" s="362">
        <f>Input!I328</f>
        <v>0</v>
      </c>
      <c r="G38" s="362">
        <f>Input!J328</f>
        <v>0</v>
      </c>
      <c r="H38" s="434">
        <f>Input!K328</f>
        <v>0</v>
      </c>
      <c r="I38" s="433">
        <f>Input!L328</f>
        <v>0</v>
      </c>
      <c r="J38" s="362">
        <f>Input!M328</f>
        <v>0</v>
      </c>
      <c r="K38" s="362">
        <f>Input!N328</f>
        <v>0</v>
      </c>
      <c r="L38" s="362">
        <f>Input!O328</f>
        <v>0</v>
      </c>
      <c r="M38" s="362">
        <f>Input!P328</f>
        <v>0</v>
      </c>
      <c r="N38" s="434">
        <f>Input!Q328</f>
        <v>0</v>
      </c>
      <c r="O38" s="433">
        <f>Input!R328</f>
        <v>0</v>
      </c>
      <c r="P38" s="362">
        <f>Input!S328</f>
        <v>0</v>
      </c>
      <c r="Q38" s="362">
        <f>Input!T328</f>
        <v>0</v>
      </c>
      <c r="R38" s="362">
        <f>Input!U328</f>
        <v>0</v>
      </c>
      <c r="S38" s="362">
        <f>Input!V328</f>
        <v>0</v>
      </c>
      <c r="T38" s="434">
        <f>Input!W328</f>
        <v>0</v>
      </c>
      <c r="U38" s="433">
        <f>Input!X328</f>
        <v>0</v>
      </c>
      <c r="V38" s="362">
        <f>Input!Y328</f>
        <v>0</v>
      </c>
      <c r="W38" s="362">
        <f>Input!Z328</f>
        <v>0</v>
      </c>
      <c r="X38" s="362">
        <f>Input!AA328</f>
        <v>0</v>
      </c>
      <c r="Y38" s="362">
        <f>Input!AB328</f>
        <v>0</v>
      </c>
      <c r="Z38" s="434">
        <f>Input!AC328</f>
        <v>0</v>
      </c>
      <c r="AA38" s="433">
        <f>Input!AD328</f>
        <v>0</v>
      </c>
      <c r="AB38" s="362">
        <f>Input!AE328</f>
        <v>0</v>
      </c>
      <c r="AC38" s="362">
        <f>Input!AF328</f>
        <v>0</v>
      </c>
      <c r="AD38" s="362">
        <f>Input!AG328</f>
        <v>0</v>
      </c>
      <c r="AE38" s="362">
        <f>Input!AH328</f>
        <v>0</v>
      </c>
      <c r="AF38" s="434">
        <f>Input!AI328</f>
        <v>0</v>
      </c>
      <c r="AG38" s="58"/>
      <c r="AH38" s="58"/>
      <c r="AI38" s="357"/>
      <c r="AJ38" s="357"/>
      <c r="AK38" s="357"/>
      <c r="AL38" s="357"/>
      <c r="AM38" s="363"/>
      <c r="AN38" s="363"/>
      <c r="AO38" s="363"/>
      <c r="AP38" s="363"/>
      <c r="AQ38" s="363"/>
      <c r="AR38" s="363"/>
      <c r="AS38" s="363"/>
      <c r="AT38" s="363"/>
      <c r="AU38" s="363"/>
      <c r="AV38" s="363"/>
      <c r="AW38" s="363"/>
      <c r="AX38" s="358"/>
    </row>
    <row r="39" spans="1:50" s="6" customFormat="1" outlineLevel="1">
      <c r="A39" s="485">
        <f t="shared" si="1"/>
        <v>27</v>
      </c>
      <c r="B39" s="431">
        <f>Input!E329</f>
        <v>0</v>
      </c>
      <c r="C39" s="433">
        <f>Input!F329</f>
        <v>0</v>
      </c>
      <c r="D39" s="362">
        <f>Input!G329</f>
        <v>0</v>
      </c>
      <c r="E39" s="362">
        <f>Input!H329</f>
        <v>0</v>
      </c>
      <c r="F39" s="362">
        <f>Input!I329</f>
        <v>0</v>
      </c>
      <c r="G39" s="362">
        <f>Input!J329</f>
        <v>0</v>
      </c>
      <c r="H39" s="434">
        <f>Input!K329</f>
        <v>0</v>
      </c>
      <c r="I39" s="433">
        <f>Input!L329</f>
        <v>0</v>
      </c>
      <c r="J39" s="362">
        <f>Input!M329</f>
        <v>0</v>
      </c>
      <c r="K39" s="362">
        <f>Input!N329</f>
        <v>0</v>
      </c>
      <c r="L39" s="362">
        <f>Input!O329</f>
        <v>0</v>
      </c>
      <c r="M39" s="362">
        <f>Input!P329</f>
        <v>0</v>
      </c>
      <c r="N39" s="434">
        <f>Input!Q329</f>
        <v>0</v>
      </c>
      <c r="O39" s="433">
        <f>Input!R329</f>
        <v>0</v>
      </c>
      <c r="P39" s="362">
        <f>Input!S329</f>
        <v>0</v>
      </c>
      <c r="Q39" s="362">
        <f>Input!T329</f>
        <v>0</v>
      </c>
      <c r="R39" s="362">
        <f>Input!U329</f>
        <v>0</v>
      </c>
      <c r="S39" s="362">
        <f>Input!V329</f>
        <v>0</v>
      </c>
      <c r="T39" s="434">
        <f>Input!W329</f>
        <v>0</v>
      </c>
      <c r="U39" s="433">
        <f>Input!X329</f>
        <v>0</v>
      </c>
      <c r="V39" s="362">
        <f>Input!Y329</f>
        <v>0</v>
      </c>
      <c r="W39" s="362">
        <f>Input!Z329</f>
        <v>0</v>
      </c>
      <c r="X39" s="362">
        <f>Input!AA329</f>
        <v>0</v>
      </c>
      <c r="Y39" s="362">
        <f>Input!AB329</f>
        <v>0</v>
      </c>
      <c r="Z39" s="434">
        <f>Input!AC329</f>
        <v>0</v>
      </c>
      <c r="AA39" s="433">
        <f>Input!AD329</f>
        <v>0</v>
      </c>
      <c r="AB39" s="362">
        <f>Input!AE329</f>
        <v>0</v>
      </c>
      <c r="AC39" s="362">
        <f>Input!AF329</f>
        <v>0</v>
      </c>
      <c r="AD39" s="362">
        <f>Input!AG329</f>
        <v>0</v>
      </c>
      <c r="AE39" s="362">
        <f>Input!AH329</f>
        <v>0</v>
      </c>
      <c r="AF39" s="434">
        <f>Input!AI329</f>
        <v>0</v>
      </c>
      <c r="AG39" s="58"/>
      <c r="AH39" s="58"/>
      <c r="AI39" s="357"/>
      <c r="AJ39" s="357"/>
      <c r="AK39" s="357"/>
      <c r="AL39" s="357"/>
      <c r="AM39" s="363"/>
      <c r="AN39" s="363"/>
      <c r="AO39" s="363"/>
      <c r="AP39" s="363"/>
      <c r="AQ39" s="363"/>
      <c r="AR39" s="363"/>
      <c r="AS39" s="363"/>
      <c r="AT39" s="363"/>
      <c r="AU39" s="363"/>
      <c r="AV39" s="363"/>
      <c r="AW39" s="363"/>
      <c r="AX39" s="358"/>
    </row>
    <row r="40" spans="1:50" s="6" customFormat="1" outlineLevel="1">
      <c r="A40" s="485">
        <f t="shared" si="1"/>
        <v>28</v>
      </c>
      <c r="B40" s="431">
        <f>Input!E330</f>
        <v>0</v>
      </c>
      <c r="C40" s="433">
        <f>Input!F330</f>
        <v>0</v>
      </c>
      <c r="D40" s="362">
        <f>Input!G330</f>
        <v>0</v>
      </c>
      <c r="E40" s="362">
        <f>Input!H330</f>
        <v>0</v>
      </c>
      <c r="F40" s="362">
        <f>Input!I330</f>
        <v>0</v>
      </c>
      <c r="G40" s="362">
        <f>Input!J330</f>
        <v>0</v>
      </c>
      <c r="H40" s="434">
        <f>Input!K330</f>
        <v>0</v>
      </c>
      <c r="I40" s="433">
        <f>Input!L330</f>
        <v>0</v>
      </c>
      <c r="J40" s="362">
        <f>Input!M330</f>
        <v>0</v>
      </c>
      <c r="K40" s="362">
        <f>Input!N330</f>
        <v>0</v>
      </c>
      <c r="L40" s="362">
        <f>Input!O330</f>
        <v>0</v>
      </c>
      <c r="M40" s="362">
        <f>Input!P330</f>
        <v>0</v>
      </c>
      <c r="N40" s="434">
        <f>Input!Q330</f>
        <v>0</v>
      </c>
      <c r="O40" s="433">
        <f>Input!R330</f>
        <v>0</v>
      </c>
      <c r="P40" s="362">
        <f>Input!S330</f>
        <v>0</v>
      </c>
      <c r="Q40" s="362">
        <f>Input!T330</f>
        <v>0</v>
      </c>
      <c r="R40" s="362">
        <f>Input!U330</f>
        <v>0</v>
      </c>
      <c r="S40" s="362">
        <f>Input!V330</f>
        <v>0</v>
      </c>
      <c r="T40" s="434">
        <f>Input!W330</f>
        <v>0</v>
      </c>
      <c r="U40" s="433">
        <f>Input!X330</f>
        <v>0</v>
      </c>
      <c r="V40" s="362">
        <f>Input!Y330</f>
        <v>0</v>
      </c>
      <c r="W40" s="362">
        <f>Input!Z330</f>
        <v>0</v>
      </c>
      <c r="X40" s="362">
        <f>Input!AA330</f>
        <v>0</v>
      </c>
      <c r="Y40" s="362">
        <f>Input!AB330</f>
        <v>0</v>
      </c>
      <c r="Z40" s="434">
        <f>Input!AC330</f>
        <v>0</v>
      </c>
      <c r="AA40" s="433">
        <f>Input!AD330</f>
        <v>0</v>
      </c>
      <c r="AB40" s="362">
        <f>Input!AE330</f>
        <v>0</v>
      </c>
      <c r="AC40" s="362">
        <f>Input!AF330</f>
        <v>0</v>
      </c>
      <c r="AD40" s="362">
        <f>Input!AG330</f>
        <v>0</v>
      </c>
      <c r="AE40" s="362">
        <f>Input!AH330</f>
        <v>0</v>
      </c>
      <c r="AF40" s="434">
        <f>Input!AI330</f>
        <v>0</v>
      </c>
      <c r="AG40" s="58"/>
      <c r="AH40" s="58"/>
      <c r="AI40" s="357"/>
      <c r="AJ40" s="357"/>
      <c r="AK40" s="357"/>
      <c r="AL40" s="357"/>
      <c r="AM40" s="363"/>
      <c r="AN40" s="363"/>
      <c r="AO40" s="363"/>
      <c r="AP40" s="363"/>
      <c r="AQ40" s="363"/>
      <c r="AR40" s="363"/>
      <c r="AS40" s="363"/>
      <c r="AT40" s="363"/>
      <c r="AU40" s="363"/>
      <c r="AV40" s="363"/>
      <c r="AW40" s="363"/>
      <c r="AX40" s="358"/>
    </row>
    <row r="41" spans="1:50" s="6" customFormat="1" outlineLevel="1">
      <c r="A41" s="485">
        <f t="shared" si="1"/>
        <v>29</v>
      </c>
      <c r="B41" s="431">
        <f>Input!E331</f>
        <v>0</v>
      </c>
      <c r="C41" s="433">
        <f>Input!F331</f>
        <v>0</v>
      </c>
      <c r="D41" s="362">
        <f>Input!G331</f>
        <v>0</v>
      </c>
      <c r="E41" s="362">
        <f>Input!H331</f>
        <v>0</v>
      </c>
      <c r="F41" s="362">
        <f>Input!I331</f>
        <v>0</v>
      </c>
      <c r="G41" s="362">
        <f>Input!J331</f>
        <v>0</v>
      </c>
      <c r="H41" s="434">
        <f>Input!K331</f>
        <v>0</v>
      </c>
      <c r="I41" s="433">
        <f>Input!L331</f>
        <v>0</v>
      </c>
      <c r="J41" s="362">
        <f>Input!M331</f>
        <v>0</v>
      </c>
      <c r="K41" s="362">
        <f>Input!N331</f>
        <v>0</v>
      </c>
      <c r="L41" s="362">
        <f>Input!O331</f>
        <v>0</v>
      </c>
      <c r="M41" s="362">
        <f>Input!P331</f>
        <v>0</v>
      </c>
      <c r="N41" s="434">
        <f>Input!Q331</f>
        <v>0</v>
      </c>
      <c r="O41" s="433">
        <f>Input!R331</f>
        <v>0</v>
      </c>
      <c r="P41" s="362">
        <f>Input!S331</f>
        <v>0</v>
      </c>
      <c r="Q41" s="362">
        <f>Input!T331</f>
        <v>0</v>
      </c>
      <c r="R41" s="362">
        <f>Input!U331</f>
        <v>0</v>
      </c>
      <c r="S41" s="362">
        <f>Input!V331</f>
        <v>0</v>
      </c>
      <c r="T41" s="434">
        <f>Input!W331</f>
        <v>0</v>
      </c>
      <c r="U41" s="433">
        <f>Input!X331</f>
        <v>0</v>
      </c>
      <c r="V41" s="362">
        <f>Input!Y331</f>
        <v>0</v>
      </c>
      <c r="W41" s="362">
        <f>Input!Z331</f>
        <v>0</v>
      </c>
      <c r="X41" s="362">
        <f>Input!AA331</f>
        <v>0</v>
      </c>
      <c r="Y41" s="362">
        <f>Input!AB331</f>
        <v>0</v>
      </c>
      <c r="Z41" s="434">
        <f>Input!AC331</f>
        <v>0</v>
      </c>
      <c r="AA41" s="433">
        <f>Input!AD331</f>
        <v>0</v>
      </c>
      <c r="AB41" s="362">
        <f>Input!AE331</f>
        <v>0</v>
      </c>
      <c r="AC41" s="362">
        <f>Input!AF331</f>
        <v>0</v>
      </c>
      <c r="AD41" s="362">
        <f>Input!AG331</f>
        <v>0</v>
      </c>
      <c r="AE41" s="362">
        <f>Input!AH331</f>
        <v>0</v>
      </c>
      <c r="AF41" s="434">
        <f>Input!AI331</f>
        <v>0</v>
      </c>
      <c r="AG41" s="58"/>
      <c r="AH41" s="58"/>
      <c r="AI41" s="357"/>
      <c r="AJ41" s="357"/>
      <c r="AK41" s="357"/>
      <c r="AL41" s="357"/>
      <c r="AM41" s="363"/>
      <c r="AN41" s="363"/>
      <c r="AO41" s="363"/>
      <c r="AP41" s="363"/>
      <c r="AQ41" s="363"/>
      <c r="AR41" s="363"/>
      <c r="AS41" s="363"/>
      <c r="AT41" s="363"/>
      <c r="AU41" s="363"/>
      <c r="AV41" s="363"/>
      <c r="AW41" s="363"/>
      <c r="AX41" s="358"/>
    </row>
    <row r="42" spans="1:50" s="6" customFormat="1" outlineLevel="1">
      <c r="A42" s="485">
        <f t="shared" si="1"/>
        <v>30</v>
      </c>
      <c r="B42" s="431">
        <f>Input!E332</f>
        <v>0</v>
      </c>
      <c r="C42" s="433">
        <f>Input!F332</f>
        <v>0</v>
      </c>
      <c r="D42" s="362">
        <f>Input!G332</f>
        <v>0</v>
      </c>
      <c r="E42" s="362">
        <f>Input!H332</f>
        <v>0</v>
      </c>
      <c r="F42" s="362">
        <f>Input!I332</f>
        <v>0</v>
      </c>
      <c r="G42" s="362">
        <f>Input!J332</f>
        <v>0</v>
      </c>
      <c r="H42" s="434">
        <f>Input!K332</f>
        <v>0</v>
      </c>
      <c r="I42" s="433">
        <f>Input!L332</f>
        <v>0</v>
      </c>
      <c r="J42" s="362">
        <f>Input!M332</f>
        <v>0</v>
      </c>
      <c r="K42" s="362">
        <f>Input!N332</f>
        <v>0</v>
      </c>
      <c r="L42" s="362">
        <f>Input!O332</f>
        <v>0</v>
      </c>
      <c r="M42" s="362">
        <f>Input!P332</f>
        <v>0</v>
      </c>
      <c r="N42" s="434">
        <f>Input!Q332</f>
        <v>0</v>
      </c>
      <c r="O42" s="433">
        <f>Input!R332</f>
        <v>0</v>
      </c>
      <c r="P42" s="362">
        <f>Input!S332</f>
        <v>0</v>
      </c>
      <c r="Q42" s="362">
        <f>Input!T332</f>
        <v>0</v>
      </c>
      <c r="R42" s="362">
        <f>Input!U332</f>
        <v>0</v>
      </c>
      <c r="S42" s="362">
        <f>Input!V332</f>
        <v>0</v>
      </c>
      <c r="T42" s="434">
        <f>Input!W332</f>
        <v>0</v>
      </c>
      <c r="U42" s="433">
        <f>Input!X332</f>
        <v>0</v>
      </c>
      <c r="V42" s="362">
        <f>Input!Y332</f>
        <v>0</v>
      </c>
      <c r="W42" s="362">
        <f>Input!Z332</f>
        <v>0</v>
      </c>
      <c r="X42" s="362">
        <f>Input!AA332</f>
        <v>0</v>
      </c>
      <c r="Y42" s="362">
        <f>Input!AB332</f>
        <v>0</v>
      </c>
      <c r="Z42" s="434">
        <f>Input!AC332</f>
        <v>0</v>
      </c>
      <c r="AA42" s="433">
        <f>Input!AD332</f>
        <v>0</v>
      </c>
      <c r="AB42" s="362">
        <f>Input!AE332</f>
        <v>0</v>
      </c>
      <c r="AC42" s="362">
        <f>Input!AF332</f>
        <v>0</v>
      </c>
      <c r="AD42" s="362">
        <f>Input!AG332</f>
        <v>0</v>
      </c>
      <c r="AE42" s="362">
        <f>Input!AH332</f>
        <v>0</v>
      </c>
      <c r="AF42" s="434">
        <f>Input!AI332</f>
        <v>0</v>
      </c>
      <c r="AG42" s="58"/>
      <c r="AH42" s="58"/>
      <c r="AI42" s="357"/>
      <c r="AJ42" s="357"/>
      <c r="AK42" s="357"/>
      <c r="AL42" s="357"/>
      <c r="AM42" s="363"/>
      <c r="AN42" s="363"/>
      <c r="AO42" s="363"/>
      <c r="AP42" s="363"/>
      <c r="AQ42" s="363"/>
      <c r="AR42" s="363"/>
      <c r="AS42" s="363"/>
      <c r="AT42" s="363"/>
      <c r="AU42" s="363"/>
      <c r="AV42" s="363"/>
      <c r="AW42" s="363"/>
      <c r="AX42" s="358"/>
    </row>
    <row r="43" spans="1:50" s="6" customFormat="1" outlineLevel="1">
      <c r="A43" s="485">
        <f t="shared" si="1"/>
        <v>31</v>
      </c>
      <c r="B43" s="431">
        <f>Input!E333</f>
        <v>0</v>
      </c>
      <c r="C43" s="433">
        <f>Input!F333</f>
        <v>0</v>
      </c>
      <c r="D43" s="362">
        <f>Input!G333</f>
        <v>0</v>
      </c>
      <c r="E43" s="362">
        <f>Input!H333</f>
        <v>0</v>
      </c>
      <c r="F43" s="362">
        <f>Input!I333</f>
        <v>0</v>
      </c>
      <c r="G43" s="362">
        <f>Input!J333</f>
        <v>0</v>
      </c>
      <c r="H43" s="434">
        <f>Input!K333</f>
        <v>0</v>
      </c>
      <c r="I43" s="433">
        <f>Input!L333</f>
        <v>0</v>
      </c>
      <c r="J43" s="362">
        <f>Input!M333</f>
        <v>0</v>
      </c>
      <c r="K43" s="362">
        <f>Input!N333</f>
        <v>0</v>
      </c>
      <c r="L43" s="362">
        <f>Input!O333</f>
        <v>0</v>
      </c>
      <c r="M43" s="362">
        <f>Input!P333</f>
        <v>0</v>
      </c>
      <c r="N43" s="434">
        <f>Input!Q333</f>
        <v>0</v>
      </c>
      <c r="O43" s="433">
        <f>Input!R333</f>
        <v>0</v>
      </c>
      <c r="P43" s="362">
        <f>Input!S333</f>
        <v>0</v>
      </c>
      <c r="Q43" s="362">
        <f>Input!T333</f>
        <v>0</v>
      </c>
      <c r="R43" s="362">
        <f>Input!U333</f>
        <v>0</v>
      </c>
      <c r="S43" s="362">
        <f>Input!V333</f>
        <v>0</v>
      </c>
      <c r="T43" s="434">
        <f>Input!W333</f>
        <v>0</v>
      </c>
      <c r="U43" s="433">
        <f>Input!X333</f>
        <v>0</v>
      </c>
      <c r="V43" s="362">
        <f>Input!Y333</f>
        <v>0</v>
      </c>
      <c r="W43" s="362">
        <f>Input!Z333</f>
        <v>0</v>
      </c>
      <c r="X43" s="362">
        <f>Input!AA333</f>
        <v>0</v>
      </c>
      <c r="Y43" s="362">
        <f>Input!AB333</f>
        <v>0</v>
      </c>
      <c r="Z43" s="434">
        <f>Input!AC333</f>
        <v>0</v>
      </c>
      <c r="AA43" s="433">
        <f>Input!AD333</f>
        <v>0</v>
      </c>
      <c r="AB43" s="362">
        <f>Input!AE333</f>
        <v>0</v>
      </c>
      <c r="AC43" s="362">
        <f>Input!AF333</f>
        <v>0</v>
      </c>
      <c r="AD43" s="362">
        <f>Input!AG333</f>
        <v>0</v>
      </c>
      <c r="AE43" s="362">
        <f>Input!AH333</f>
        <v>0</v>
      </c>
      <c r="AF43" s="434">
        <f>Input!AI333</f>
        <v>0</v>
      </c>
      <c r="AG43" s="58"/>
      <c r="AH43" s="58"/>
      <c r="AI43" s="357"/>
      <c r="AJ43" s="357"/>
      <c r="AK43" s="357"/>
      <c r="AL43" s="357"/>
      <c r="AM43" s="363"/>
      <c r="AN43" s="363"/>
      <c r="AO43" s="363"/>
      <c r="AP43" s="363"/>
      <c r="AQ43" s="363"/>
      <c r="AR43" s="363"/>
      <c r="AS43" s="363"/>
      <c r="AT43" s="363"/>
      <c r="AU43" s="363"/>
      <c r="AV43" s="363"/>
      <c r="AW43" s="363"/>
      <c r="AX43" s="358"/>
    </row>
    <row r="44" spans="1:50" s="6" customFormat="1" outlineLevel="1">
      <c r="A44" s="485">
        <f t="shared" si="1"/>
        <v>32</v>
      </c>
      <c r="B44" s="431">
        <f>Input!E334</f>
        <v>0</v>
      </c>
      <c r="C44" s="433">
        <f>Input!F334</f>
        <v>0</v>
      </c>
      <c r="D44" s="362">
        <f>Input!G334</f>
        <v>0</v>
      </c>
      <c r="E44" s="362">
        <f>Input!H334</f>
        <v>0</v>
      </c>
      <c r="F44" s="362">
        <f>Input!I334</f>
        <v>0</v>
      </c>
      <c r="G44" s="362">
        <f>Input!J334</f>
        <v>0</v>
      </c>
      <c r="H44" s="434">
        <f>Input!K334</f>
        <v>0</v>
      </c>
      <c r="I44" s="433">
        <f>Input!L334</f>
        <v>0</v>
      </c>
      <c r="J44" s="362">
        <f>Input!M334</f>
        <v>0</v>
      </c>
      <c r="K44" s="362">
        <f>Input!N334</f>
        <v>0</v>
      </c>
      <c r="L44" s="362">
        <f>Input!O334</f>
        <v>0</v>
      </c>
      <c r="M44" s="362">
        <f>Input!P334</f>
        <v>0</v>
      </c>
      <c r="N44" s="434">
        <f>Input!Q334</f>
        <v>0</v>
      </c>
      <c r="O44" s="433">
        <f>Input!R334</f>
        <v>0</v>
      </c>
      <c r="P44" s="362">
        <f>Input!S334</f>
        <v>0</v>
      </c>
      <c r="Q44" s="362">
        <f>Input!T334</f>
        <v>0</v>
      </c>
      <c r="R44" s="362">
        <f>Input!U334</f>
        <v>0</v>
      </c>
      <c r="S44" s="362">
        <f>Input!V334</f>
        <v>0</v>
      </c>
      <c r="T44" s="434">
        <f>Input!W334</f>
        <v>0</v>
      </c>
      <c r="U44" s="433">
        <f>Input!X334</f>
        <v>0</v>
      </c>
      <c r="V44" s="362">
        <f>Input!Y334</f>
        <v>0</v>
      </c>
      <c r="W44" s="362">
        <f>Input!Z334</f>
        <v>0</v>
      </c>
      <c r="X44" s="362">
        <f>Input!AA334</f>
        <v>0</v>
      </c>
      <c r="Y44" s="362">
        <f>Input!AB334</f>
        <v>0</v>
      </c>
      <c r="Z44" s="434">
        <f>Input!AC334</f>
        <v>0</v>
      </c>
      <c r="AA44" s="433">
        <f>Input!AD334</f>
        <v>0</v>
      </c>
      <c r="AB44" s="362">
        <f>Input!AE334</f>
        <v>0</v>
      </c>
      <c r="AC44" s="362">
        <f>Input!AF334</f>
        <v>0</v>
      </c>
      <c r="AD44" s="362">
        <f>Input!AG334</f>
        <v>0</v>
      </c>
      <c r="AE44" s="362">
        <f>Input!AH334</f>
        <v>0</v>
      </c>
      <c r="AF44" s="434">
        <f>Input!AI334</f>
        <v>0</v>
      </c>
      <c r="AG44" s="58"/>
      <c r="AH44" s="58"/>
      <c r="AI44" s="357"/>
      <c r="AJ44" s="357"/>
      <c r="AK44" s="357"/>
      <c r="AL44" s="357"/>
      <c r="AM44" s="363"/>
      <c r="AN44" s="363"/>
      <c r="AO44" s="363"/>
      <c r="AP44" s="363"/>
      <c r="AQ44" s="363"/>
      <c r="AR44" s="363"/>
      <c r="AS44" s="363"/>
      <c r="AT44" s="363"/>
      <c r="AU44" s="363"/>
      <c r="AV44" s="363"/>
      <c r="AW44" s="363"/>
      <c r="AX44" s="358"/>
    </row>
    <row r="45" spans="1:50" s="6" customFormat="1" outlineLevel="1">
      <c r="A45" s="485">
        <f t="shared" si="1"/>
        <v>33</v>
      </c>
      <c r="B45" s="431">
        <f>Input!E335</f>
        <v>0</v>
      </c>
      <c r="C45" s="433">
        <f>Input!F335</f>
        <v>0</v>
      </c>
      <c r="D45" s="362">
        <f>Input!G335</f>
        <v>0</v>
      </c>
      <c r="E45" s="362">
        <f>Input!H335</f>
        <v>0</v>
      </c>
      <c r="F45" s="362">
        <f>Input!I335</f>
        <v>0</v>
      </c>
      <c r="G45" s="362">
        <f>Input!J335</f>
        <v>0</v>
      </c>
      <c r="H45" s="434">
        <f>Input!K335</f>
        <v>0</v>
      </c>
      <c r="I45" s="433">
        <f>Input!L335</f>
        <v>0</v>
      </c>
      <c r="J45" s="362">
        <f>Input!M335</f>
        <v>0</v>
      </c>
      <c r="K45" s="362">
        <f>Input!N335</f>
        <v>0</v>
      </c>
      <c r="L45" s="362">
        <f>Input!O335</f>
        <v>0</v>
      </c>
      <c r="M45" s="362">
        <f>Input!P335</f>
        <v>0</v>
      </c>
      <c r="N45" s="434">
        <f>Input!Q335</f>
        <v>0</v>
      </c>
      <c r="O45" s="433">
        <f>Input!R335</f>
        <v>0</v>
      </c>
      <c r="P45" s="362">
        <f>Input!S335</f>
        <v>0</v>
      </c>
      <c r="Q45" s="362">
        <f>Input!T335</f>
        <v>0</v>
      </c>
      <c r="R45" s="362">
        <f>Input!U335</f>
        <v>0</v>
      </c>
      <c r="S45" s="362">
        <f>Input!V335</f>
        <v>0</v>
      </c>
      <c r="T45" s="434">
        <f>Input!W335</f>
        <v>0</v>
      </c>
      <c r="U45" s="433">
        <f>Input!X335</f>
        <v>0</v>
      </c>
      <c r="V45" s="362">
        <f>Input!Y335</f>
        <v>0</v>
      </c>
      <c r="W45" s="362">
        <f>Input!Z335</f>
        <v>0</v>
      </c>
      <c r="X45" s="362">
        <f>Input!AA335</f>
        <v>0</v>
      </c>
      <c r="Y45" s="362">
        <f>Input!AB335</f>
        <v>0</v>
      </c>
      <c r="Z45" s="434">
        <f>Input!AC335</f>
        <v>0</v>
      </c>
      <c r="AA45" s="433">
        <f>Input!AD335</f>
        <v>0</v>
      </c>
      <c r="AB45" s="362">
        <f>Input!AE335</f>
        <v>0</v>
      </c>
      <c r="AC45" s="362">
        <f>Input!AF335</f>
        <v>0</v>
      </c>
      <c r="AD45" s="362">
        <f>Input!AG335</f>
        <v>0</v>
      </c>
      <c r="AE45" s="362">
        <f>Input!AH335</f>
        <v>0</v>
      </c>
      <c r="AF45" s="434">
        <f>Input!AI335</f>
        <v>0</v>
      </c>
      <c r="AG45" s="58"/>
      <c r="AH45" s="58"/>
      <c r="AI45" s="357"/>
      <c r="AJ45" s="357"/>
      <c r="AK45" s="357"/>
      <c r="AL45" s="357"/>
      <c r="AM45" s="363"/>
      <c r="AN45" s="363"/>
      <c r="AO45" s="363"/>
      <c r="AP45" s="363"/>
      <c r="AQ45" s="363"/>
      <c r="AR45" s="363"/>
      <c r="AS45" s="363"/>
      <c r="AT45" s="363"/>
      <c r="AU45" s="363"/>
      <c r="AV45" s="363"/>
      <c r="AW45" s="363"/>
      <c r="AX45" s="358"/>
    </row>
    <row r="46" spans="1:50" s="6" customFormat="1" outlineLevel="1">
      <c r="A46" s="485">
        <f t="shared" si="1"/>
        <v>34</v>
      </c>
      <c r="B46" s="431">
        <f>Input!E336</f>
        <v>0</v>
      </c>
      <c r="C46" s="433">
        <f>Input!F336</f>
        <v>0</v>
      </c>
      <c r="D46" s="362">
        <f>Input!G336</f>
        <v>0</v>
      </c>
      <c r="E46" s="362">
        <f>Input!H336</f>
        <v>0</v>
      </c>
      <c r="F46" s="362">
        <f>Input!I336</f>
        <v>0</v>
      </c>
      <c r="G46" s="362">
        <f>Input!J336</f>
        <v>0</v>
      </c>
      <c r="H46" s="434">
        <f>Input!K336</f>
        <v>0</v>
      </c>
      <c r="I46" s="433">
        <f>Input!L336</f>
        <v>0</v>
      </c>
      <c r="J46" s="362">
        <f>Input!M336</f>
        <v>0</v>
      </c>
      <c r="K46" s="362">
        <f>Input!N336</f>
        <v>0</v>
      </c>
      <c r="L46" s="362">
        <f>Input!O336</f>
        <v>0</v>
      </c>
      <c r="M46" s="362">
        <f>Input!P336</f>
        <v>0</v>
      </c>
      <c r="N46" s="434">
        <f>Input!Q336</f>
        <v>0</v>
      </c>
      <c r="O46" s="433">
        <f>Input!R336</f>
        <v>0</v>
      </c>
      <c r="P46" s="362">
        <f>Input!S336</f>
        <v>0</v>
      </c>
      <c r="Q46" s="362">
        <f>Input!T336</f>
        <v>0</v>
      </c>
      <c r="R46" s="362">
        <f>Input!U336</f>
        <v>0</v>
      </c>
      <c r="S46" s="362">
        <f>Input!V336</f>
        <v>0</v>
      </c>
      <c r="T46" s="434">
        <f>Input!W336</f>
        <v>0</v>
      </c>
      <c r="U46" s="433">
        <f>Input!X336</f>
        <v>0</v>
      </c>
      <c r="V46" s="362">
        <f>Input!Y336</f>
        <v>0</v>
      </c>
      <c r="W46" s="362">
        <f>Input!Z336</f>
        <v>0</v>
      </c>
      <c r="X46" s="362">
        <f>Input!AA336</f>
        <v>0</v>
      </c>
      <c r="Y46" s="362">
        <f>Input!AB336</f>
        <v>0</v>
      </c>
      <c r="Z46" s="434">
        <f>Input!AC336</f>
        <v>0</v>
      </c>
      <c r="AA46" s="433">
        <f>Input!AD336</f>
        <v>0</v>
      </c>
      <c r="AB46" s="362">
        <f>Input!AE336</f>
        <v>0</v>
      </c>
      <c r="AC46" s="362">
        <f>Input!AF336</f>
        <v>0</v>
      </c>
      <c r="AD46" s="362">
        <f>Input!AG336</f>
        <v>0</v>
      </c>
      <c r="AE46" s="362">
        <f>Input!AH336</f>
        <v>0</v>
      </c>
      <c r="AF46" s="434">
        <f>Input!AI336</f>
        <v>0</v>
      </c>
      <c r="AG46" s="58"/>
      <c r="AH46" s="58"/>
      <c r="AI46" s="357"/>
      <c r="AJ46" s="357"/>
      <c r="AK46" s="357"/>
      <c r="AL46" s="357"/>
      <c r="AM46" s="363"/>
      <c r="AN46" s="363"/>
      <c r="AO46" s="363"/>
      <c r="AP46" s="363"/>
      <c r="AQ46" s="363"/>
      <c r="AR46" s="363"/>
      <c r="AS46" s="363"/>
      <c r="AT46" s="363"/>
      <c r="AU46" s="363"/>
      <c r="AV46" s="363"/>
      <c r="AW46" s="363"/>
      <c r="AX46" s="358"/>
    </row>
    <row r="47" spans="1:50" s="6" customFormat="1" outlineLevel="1">
      <c r="A47" s="485">
        <f t="shared" si="1"/>
        <v>35</v>
      </c>
      <c r="B47" s="431">
        <f>Input!E337</f>
        <v>0</v>
      </c>
      <c r="C47" s="433">
        <f>Input!F337</f>
        <v>0</v>
      </c>
      <c r="D47" s="362">
        <f>Input!G337</f>
        <v>0</v>
      </c>
      <c r="E47" s="362">
        <f>Input!H337</f>
        <v>0</v>
      </c>
      <c r="F47" s="362">
        <f>Input!I337</f>
        <v>0</v>
      </c>
      <c r="G47" s="362">
        <f>Input!J337</f>
        <v>0</v>
      </c>
      <c r="H47" s="434">
        <f>Input!K337</f>
        <v>0</v>
      </c>
      <c r="I47" s="433">
        <f>Input!L337</f>
        <v>0</v>
      </c>
      <c r="J47" s="362">
        <f>Input!M337</f>
        <v>0</v>
      </c>
      <c r="K47" s="362">
        <f>Input!N337</f>
        <v>0</v>
      </c>
      <c r="L47" s="362">
        <f>Input!O337</f>
        <v>0</v>
      </c>
      <c r="M47" s="362">
        <f>Input!P337</f>
        <v>0</v>
      </c>
      <c r="N47" s="434">
        <f>Input!Q337</f>
        <v>0</v>
      </c>
      <c r="O47" s="433">
        <f>Input!R337</f>
        <v>0</v>
      </c>
      <c r="P47" s="362">
        <f>Input!S337</f>
        <v>0</v>
      </c>
      <c r="Q47" s="362">
        <f>Input!T337</f>
        <v>0</v>
      </c>
      <c r="R47" s="362">
        <f>Input!U337</f>
        <v>0</v>
      </c>
      <c r="S47" s="362">
        <f>Input!V337</f>
        <v>0</v>
      </c>
      <c r="T47" s="434">
        <f>Input!W337</f>
        <v>0</v>
      </c>
      <c r="U47" s="433">
        <f>Input!X337</f>
        <v>0</v>
      </c>
      <c r="V47" s="362">
        <f>Input!Y337</f>
        <v>0</v>
      </c>
      <c r="W47" s="362">
        <f>Input!Z337</f>
        <v>0</v>
      </c>
      <c r="X47" s="362">
        <f>Input!AA337</f>
        <v>0</v>
      </c>
      <c r="Y47" s="362">
        <f>Input!AB337</f>
        <v>0</v>
      </c>
      <c r="Z47" s="434">
        <f>Input!AC337</f>
        <v>0</v>
      </c>
      <c r="AA47" s="433">
        <f>Input!AD337</f>
        <v>0</v>
      </c>
      <c r="AB47" s="362">
        <f>Input!AE337</f>
        <v>0</v>
      </c>
      <c r="AC47" s="362">
        <f>Input!AF337</f>
        <v>0</v>
      </c>
      <c r="AD47" s="362">
        <f>Input!AG337</f>
        <v>0</v>
      </c>
      <c r="AE47" s="362">
        <f>Input!AH337</f>
        <v>0</v>
      </c>
      <c r="AF47" s="434">
        <f>Input!AI337</f>
        <v>0</v>
      </c>
      <c r="AG47" s="58"/>
      <c r="AH47" s="58"/>
      <c r="AI47" s="357"/>
      <c r="AJ47" s="357"/>
      <c r="AK47" s="357"/>
      <c r="AL47" s="357"/>
      <c r="AM47" s="363"/>
      <c r="AN47" s="363"/>
      <c r="AO47" s="363"/>
      <c r="AP47" s="363"/>
      <c r="AQ47" s="363"/>
      <c r="AR47" s="363"/>
      <c r="AS47" s="363"/>
      <c r="AT47" s="363"/>
      <c r="AU47" s="363"/>
      <c r="AV47" s="363"/>
      <c r="AW47" s="363"/>
      <c r="AX47" s="358"/>
    </row>
    <row r="48" spans="1:50" s="6" customFormat="1" outlineLevel="1">
      <c r="A48" s="485">
        <f t="shared" si="1"/>
        <v>36</v>
      </c>
      <c r="B48" s="431">
        <f>Input!E338</f>
        <v>0</v>
      </c>
      <c r="C48" s="433">
        <f>Input!F338</f>
        <v>0</v>
      </c>
      <c r="D48" s="362">
        <f>Input!G338</f>
        <v>0</v>
      </c>
      <c r="E48" s="362">
        <f>Input!H338</f>
        <v>0</v>
      </c>
      <c r="F48" s="362">
        <f>Input!I338</f>
        <v>0</v>
      </c>
      <c r="G48" s="362">
        <f>Input!J338</f>
        <v>0</v>
      </c>
      <c r="H48" s="434">
        <f>Input!K338</f>
        <v>0</v>
      </c>
      <c r="I48" s="433">
        <f>Input!L338</f>
        <v>0</v>
      </c>
      <c r="J48" s="362">
        <f>Input!M338</f>
        <v>0</v>
      </c>
      <c r="K48" s="362">
        <f>Input!N338</f>
        <v>0</v>
      </c>
      <c r="L48" s="362">
        <f>Input!O338</f>
        <v>0</v>
      </c>
      <c r="M48" s="362">
        <f>Input!P338</f>
        <v>0</v>
      </c>
      <c r="N48" s="434">
        <f>Input!Q338</f>
        <v>0</v>
      </c>
      <c r="O48" s="433">
        <f>Input!R338</f>
        <v>0</v>
      </c>
      <c r="P48" s="362">
        <f>Input!S338</f>
        <v>0</v>
      </c>
      <c r="Q48" s="362">
        <f>Input!T338</f>
        <v>0</v>
      </c>
      <c r="R48" s="362">
        <f>Input!U338</f>
        <v>0</v>
      </c>
      <c r="S48" s="362">
        <f>Input!V338</f>
        <v>0</v>
      </c>
      <c r="T48" s="434">
        <f>Input!W338</f>
        <v>0</v>
      </c>
      <c r="U48" s="433">
        <f>Input!X338</f>
        <v>0</v>
      </c>
      <c r="V48" s="362">
        <f>Input!Y338</f>
        <v>0</v>
      </c>
      <c r="W48" s="362">
        <f>Input!Z338</f>
        <v>0</v>
      </c>
      <c r="X48" s="362">
        <f>Input!AA338</f>
        <v>0</v>
      </c>
      <c r="Y48" s="362">
        <f>Input!AB338</f>
        <v>0</v>
      </c>
      <c r="Z48" s="434">
        <f>Input!AC338</f>
        <v>0</v>
      </c>
      <c r="AA48" s="433">
        <f>Input!AD338</f>
        <v>0</v>
      </c>
      <c r="AB48" s="362">
        <f>Input!AE338</f>
        <v>0</v>
      </c>
      <c r="AC48" s="362">
        <f>Input!AF338</f>
        <v>0</v>
      </c>
      <c r="AD48" s="362">
        <f>Input!AG338</f>
        <v>0</v>
      </c>
      <c r="AE48" s="362">
        <f>Input!AH338</f>
        <v>0</v>
      </c>
      <c r="AF48" s="434">
        <f>Input!AI338</f>
        <v>0</v>
      </c>
      <c r="AG48" s="58"/>
      <c r="AH48" s="58"/>
      <c r="AI48" s="357"/>
      <c r="AJ48" s="357"/>
      <c r="AK48" s="357"/>
      <c r="AL48" s="357"/>
      <c r="AM48" s="363"/>
      <c r="AN48" s="363"/>
      <c r="AO48" s="363"/>
      <c r="AP48" s="363"/>
      <c r="AQ48" s="363"/>
      <c r="AR48" s="363"/>
      <c r="AS48" s="363"/>
      <c r="AT48" s="363"/>
      <c r="AU48" s="363"/>
      <c r="AV48" s="363"/>
      <c r="AW48" s="363"/>
      <c r="AX48" s="358"/>
    </row>
    <row r="49" spans="1:50" s="6" customFormat="1" outlineLevel="1">
      <c r="A49" s="485">
        <f t="shared" si="1"/>
        <v>37</v>
      </c>
      <c r="B49" s="431">
        <f>Input!E339</f>
        <v>0</v>
      </c>
      <c r="C49" s="433">
        <f>Input!F339</f>
        <v>0</v>
      </c>
      <c r="D49" s="362">
        <f>Input!G339</f>
        <v>0</v>
      </c>
      <c r="E49" s="362">
        <f>Input!H339</f>
        <v>0</v>
      </c>
      <c r="F49" s="362">
        <f>Input!I339</f>
        <v>0</v>
      </c>
      <c r="G49" s="362">
        <f>Input!J339</f>
        <v>0</v>
      </c>
      <c r="H49" s="434">
        <f>Input!K339</f>
        <v>0</v>
      </c>
      <c r="I49" s="433">
        <f>Input!L339</f>
        <v>0</v>
      </c>
      <c r="J49" s="362">
        <f>Input!M339</f>
        <v>0</v>
      </c>
      <c r="K49" s="362">
        <f>Input!N339</f>
        <v>0</v>
      </c>
      <c r="L49" s="362">
        <f>Input!O339</f>
        <v>0</v>
      </c>
      <c r="M49" s="362">
        <f>Input!P339</f>
        <v>0</v>
      </c>
      <c r="N49" s="434">
        <f>Input!Q339</f>
        <v>0</v>
      </c>
      <c r="O49" s="433">
        <f>Input!R339</f>
        <v>0</v>
      </c>
      <c r="P49" s="362">
        <f>Input!S339</f>
        <v>0</v>
      </c>
      <c r="Q49" s="362">
        <f>Input!T339</f>
        <v>0</v>
      </c>
      <c r="R49" s="362">
        <f>Input!U339</f>
        <v>0</v>
      </c>
      <c r="S49" s="362">
        <f>Input!V339</f>
        <v>0</v>
      </c>
      <c r="T49" s="434">
        <f>Input!W339</f>
        <v>0</v>
      </c>
      <c r="U49" s="433">
        <f>Input!X339</f>
        <v>0</v>
      </c>
      <c r="V49" s="362">
        <f>Input!Y339</f>
        <v>0</v>
      </c>
      <c r="W49" s="362">
        <f>Input!Z339</f>
        <v>0</v>
      </c>
      <c r="X49" s="362">
        <f>Input!AA339</f>
        <v>0</v>
      </c>
      <c r="Y49" s="362">
        <f>Input!AB339</f>
        <v>0</v>
      </c>
      <c r="Z49" s="434">
        <f>Input!AC339</f>
        <v>0</v>
      </c>
      <c r="AA49" s="433">
        <f>Input!AD339</f>
        <v>0</v>
      </c>
      <c r="AB49" s="362">
        <f>Input!AE339</f>
        <v>0</v>
      </c>
      <c r="AC49" s="362">
        <f>Input!AF339</f>
        <v>0</v>
      </c>
      <c r="AD49" s="362">
        <f>Input!AG339</f>
        <v>0</v>
      </c>
      <c r="AE49" s="362">
        <f>Input!AH339</f>
        <v>0</v>
      </c>
      <c r="AF49" s="434">
        <f>Input!AI339</f>
        <v>0</v>
      </c>
      <c r="AG49" s="58"/>
      <c r="AH49" s="58"/>
      <c r="AI49" s="357"/>
      <c r="AJ49" s="357"/>
      <c r="AK49" s="357"/>
      <c r="AL49" s="357"/>
      <c r="AM49" s="363"/>
      <c r="AN49" s="363"/>
      <c r="AO49" s="363"/>
      <c r="AP49" s="363"/>
      <c r="AQ49" s="363"/>
      <c r="AR49" s="363"/>
      <c r="AS49" s="363"/>
      <c r="AT49" s="363"/>
      <c r="AU49" s="363"/>
      <c r="AV49" s="363"/>
      <c r="AW49" s="363"/>
      <c r="AX49" s="358"/>
    </row>
    <row r="50" spans="1:50" s="6" customFormat="1" outlineLevel="1">
      <c r="A50" s="485">
        <f t="shared" si="1"/>
        <v>38</v>
      </c>
      <c r="B50" s="431">
        <f>Input!E340</f>
        <v>0</v>
      </c>
      <c r="C50" s="433">
        <f>Input!F340</f>
        <v>0</v>
      </c>
      <c r="D50" s="362">
        <f>Input!G340</f>
        <v>0</v>
      </c>
      <c r="E50" s="362">
        <f>Input!H340</f>
        <v>0</v>
      </c>
      <c r="F50" s="362">
        <f>Input!I340</f>
        <v>0</v>
      </c>
      <c r="G50" s="362">
        <f>Input!J340</f>
        <v>0</v>
      </c>
      <c r="H50" s="434">
        <f>Input!K340</f>
        <v>0</v>
      </c>
      <c r="I50" s="433">
        <f>Input!L340</f>
        <v>0</v>
      </c>
      <c r="J50" s="362">
        <f>Input!M340</f>
        <v>0</v>
      </c>
      <c r="K50" s="362">
        <f>Input!N340</f>
        <v>0</v>
      </c>
      <c r="L50" s="362">
        <f>Input!O340</f>
        <v>0</v>
      </c>
      <c r="M50" s="362">
        <f>Input!P340</f>
        <v>0</v>
      </c>
      <c r="N50" s="434">
        <f>Input!Q340</f>
        <v>0</v>
      </c>
      <c r="O50" s="433">
        <f>Input!R340</f>
        <v>0</v>
      </c>
      <c r="P50" s="362">
        <f>Input!S340</f>
        <v>0</v>
      </c>
      <c r="Q50" s="362">
        <f>Input!T340</f>
        <v>0</v>
      </c>
      <c r="R50" s="362">
        <f>Input!U340</f>
        <v>0</v>
      </c>
      <c r="S50" s="362">
        <f>Input!V340</f>
        <v>0</v>
      </c>
      <c r="T50" s="434">
        <f>Input!W340</f>
        <v>0</v>
      </c>
      <c r="U50" s="433">
        <f>Input!X340</f>
        <v>0</v>
      </c>
      <c r="V50" s="362">
        <f>Input!Y340</f>
        <v>0</v>
      </c>
      <c r="W50" s="362">
        <f>Input!Z340</f>
        <v>0</v>
      </c>
      <c r="X50" s="362">
        <f>Input!AA340</f>
        <v>0</v>
      </c>
      <c r="Y50" s="362">
        <f>Input!AB340</f>
        <v>0</v>
      </c>
      <c r="Z50" s="434">
        <f>Input!AC340</f>
        <v>0</v>
      </c>
      <c r="AA50" s="433">
        <f>Input!AD340</f>
        <v>0</v>
      </c>
      <c r="AB50" s="362">
        <f>Input!AE340</f>
        <v>0</v>
      </c>
      <c r="AC50" s="362">
        <f>Input!AF340</f>
        <v>0</v>
      </c>
      <c r="AD50" s="362">
        <f>Input!AG340</f>
        <v>0</v>
      </c>
      <c r="AE50" s="362">
        <f>Input!AH340</f>
        <v>0</v>
      </c>
      <c r="AF50" s="434">
        <f>Input!AI340</f>
        <v>0</v>
      </c>
      <c r="AG50" s="58"/>
      <c r="AH50" s="58"/>
      <c r="AI50" s="357"/>
      <c r="AJ50" s="357"/>
      <c r="AK50" s="357"/>
      <c r="AL50" s="357"/>
      <c r="AM50" s="363"/>
      <c r="AN50" s="363"/>
      <c r="AO50" s="363"/>
      <c r="AP50" s="363"/>
      <c r="AQ50" s="363"/>
      <c r="AR50" s="363"/>
      <c r="AS50" s="363"/>
      <c r="AT50" s="363"/>
      <c r="AU50" s="363"/>
      <c r="AV50" s="363"/>
      <c r="AW50" s="363"/>
      <c r="AX50" s="358"/>
    </row>
    <row r="51" spans="1:50" s="6" customFormat="1" outlineLevel="1">
      <c r="A51" s="485">
        <f t="shared" si="1"/>
        <v>39</v>
      </c>
      <c r="B51" s="431">
        <f>Input!E341</f>
        <v>0</v>
      </c>
      <c r="C51" s="433">
        <f>Input!F341</f>
        <v>0</v>
      </c>
      <c r="D51" s="362">
        <f>Input!G341</f>
        <v>0</v>
      </c>
      <c r="E51" s="362">
        <f>Input!H341</f>
        <v>0</v>
      </c>
      <c r="F51" s="362">
        <f>Input!I341</f>
        <v>0</v>
      </c>
      <c r="G51" s="362">
        <f>Input!J341</f>
        <v>0</v>
      </c>
      <c r="H51" s="434">
        <f>Input!K341</f>
        <v>0</v>
      </c>
      <c r="I51" s="433">
        <f>Input!L341</f>
        <v>0</v>
      </c>
      <c r="J51" s="362">
        <f>Input!M341</f>
        <v>0</v>
      </c>
      <c r="K51" s="362">
        <f>Input!N341</f>
        <v>0</v>
      </c>
      <c r="L51" s="362">
        <f>Input!O341</f>
        <v>0</v>
      </c>
      <c r="M51" s="362">
        <f>Input!P341</f>
        <v>0</v>
      </c>
      <c r="N51" s="434">
        <f>Input!Q341</f>
        <v>0</v>
      </c>
      <c r="O51" s="433">
        <f>Input!R341</f>
        <v>0</v>
      </c>
      <c r="P51" s="362">
        <f>Input!S341</f>
        <v>0</v>
      </c>
      <c r="Q51" s="362">
        <f>Input!T341</f>
        <v>0</v>
      </c>
      <c r="R51" s="362">
        <f>Input!U341</f>
        <v>0</v>
      </c>
      <c r="S51" s="362">
        <f>Input!V341</f>
        <v>0</v>
      </c>
      <c r="T51" s="434">
        <f>Input!W341</f>
        <v>0</v>
      </c>
      <c r="U51" s="433">
        <f>Input!X341</f>
        <v>0</v>
      </c>
      <c r="V51" s="362">
        <f>Input!Y341</f>
        <v>0</v>
      </c>
      <c r="W51" s="362">
        <f>Input!Z341</f>
        <v>0</v>
      </c>
      <c r="X51" s="362">
        <f>Input!AA341</f>
        <v>0</v>
      </c>
      <c r="Y51" s="362">
        <f>Input!AB341</f>
        <v>0</v>
      </c>
      <c r="Z51" s="434">
        <f>Input!AC341</f>
        <v>0</v>
      </c>
      <c r="AA51" s="433">
        <f>Input!AD341</f>
        <v>0</v>
      </c>
      <c r="AB51" s="362">
        <f>Input!AE341</f>
        <v>0</v>
      </c>
      <c r="AC51" s="362">
        <f>Input!AF341</f>
        <v>0</v>
      </c>
      <c r="AD51" s="362">
        <f>Input!AG341</f>
        <v>0</v>
      </c>
      <c r="AE51" s="362">
        <f>Input!AH341</f>
        <v>0</v>
      </c>
      <c r="AF51" s="434">
        <f>Input!AI341</f>
        <v>0</v>
      </c>
      <c r="AG51" s="58"/>
      <c r="AH51" s="58"/>
      <c r="AI51" s="357"/>
      <c r="AJ51" s="357"/>
      <c r="AK51" s="357"/>
      <c r="AL51" s="357"/>
      <c r="AM51" s="363"/>
      <c r="AN51" s="363"/>
      <c r="AO51" s="363"/>
      <c r="AP51" s="363"/>
      <c r="AQ51" s="363"/>
      <c r="AR51" s="363"/>
      <c r="AS51" s="363"/>
      <c r="AT51" s="363"/>
      <c r="AU51" s="363"/>
      <c r="AV51" s="363"/>
      <c r="AW51" s="363"/>
      <c r="AX51" s="358"/>
    </row>
    <row r="52" spans="1:50" s="6" customFormat="1" outlineLevel="1">
      <c r="A52" s="485">
        <f t="shared" si="1"/>
        <v>40</v>
      </c>
      <c r="B52" s="431">
        <f>Input!E342</f>
        <v>0</v>
      </c>
      <c r="C52" s="433">
        <f>Input!F342</f>
        <v>0</v>
      </c>
      <c r="D52" s="362">
        <f>Input!G342</f>
        <v>0</v>
      </c>
      <c r="E52" s="362">
        <f>Input!H342</f>
        <v>0</v>
      </c>
      <c r="F52" s="362">
        <f>Input!I342</f>
        <v>0</v>
      </c>
      <c r="G52" s="362">
        <f>Input!J342</f>
        <v>0</v>
      </c>
      <c r="H52" s="434">
        <f>Input!K342</f>
        <v>0</v>
      </c>
      <c r="I52" s="433">
        <f>Input!L342</f>
        <v>0</v>
      </c>
      <c r="J52" s="362">
        <f>Input!M342</f>
        <v>0</v>
      </c>
      <c r="K52" s="362">
        <f>Input!N342</f>
        <v>0</v>
      </c>
      <c r="L52" s="362">
        <f>Input!O342</f>
        <v>0</v>
      </c>
      <c r="M52" s="362">
        <f>Input!P342</f>
        <v>0</v>
      </c>
      <c r="N52" s="434">
        <f>Input!Q342</f>
        <v>0</v>
      </c>
      <c r="O52" s="433">
        <f>Input!R342</f>
        <v>0</v>
      </c>
      <c r="P52" s="362">
        <f>Input!S342</f>
        <v>0</v>
      </c>
      <c r="Q52" s="362">
        <f>Input!T342</f>
        <v>0</v>
      </c>
      <c r="R52" s="362">
        <f>Input!U342</f>
        <v>0</v>
      </c>
      <c r="S52" s="362">
        <f>Input!V342</f>
        <v>0</v>
      </c>
      <c r="T52" s="434">
        <f>Input!W342</f>
        <v>0</v>
      </c>
      <c r="U52" s="433">
        <f>Input!X342</f>
        <v>0</v>
      </c>
      <c r="V52" s="362">
        <f>Input!Y342</f>
        <v>0</v>
      </c>
      <c r="W52" s="362">
        <f>Input!Z342</f>
        <v>0</v>
      </c>
      <c r="X52" s="362">
        <f>Input!AA342</f>
        <v>0</v>
      </c>
      <c r="Y52" s="362">
        <f>Input!AB342</f>
        <v>0</v>
      </c>
      <c r="Z52" s="434">
        <f>Input!AC342</f>
        <v>0</v>
      </c>
      <c r="AA52" s="433">
        <f>Input!AD342</f>
        <v>0</v>
      </c>
      <c r="AB52" s="362">
        <f>Input!AE342</f>
        <v>0</v>
      </c>
      <c r="AC52" s="362">
        <f>Input!AF342</f>
        <v>0</v>
      </c>
      <c r="AD52" s="362">
        <f>Input!AG342</f>
        <v>0</v>
      </c>
      <c r="AE52" s="362">
        <f>Input!AH342</f>
        <v>0</v>
      </c>
      <c r="AF52" s="434">
        <f>Input!AI342</f>
        <v>0</v>
      </c>
      <c r="AG52" s="58"/>
      <c r="AH52" s="58"/>
      <c r="AI52" s="357"/>
      <c r="AJ52" s="357"/>
      <c r="AK52" s="357"/>
      <c r="AL52" s="357"/>
      <c r="AM52" s="363"/>
      <c r="AN52" s="363"/>
      <c r="AO52" s="363"/>
      <c r="AP52" s="363"/>
      <c r="AQ52" s="363"/>
      <c r="AR52" s="363"/>
      <c r="AS52" s="363"/>
      <c r="AT52" s="363"/>
      <c r="AU52" s="363"/>
      <c r="AV52" s="363"/>
      <c r="AW52" s="363"/>
      <c r="AX52" s="358"/>
    </row>
    <row r="53" spans="1:50" s="6" customFormat="1" outlineLevel="1">
      <c r="A53" s="485">
        <f t="shared" si="1"/>
        <v>41</v>
      </c>
      <c r="B53" s="431">
        <f>Input!E343</f>
        <v>0</v>
      </c>
      <c r="C53" s="433">
        <f>Input!F343</f>
        <v>0</v>
      </c>
      <c r="D53" s="362">
        <f>Input!G343</f>
        <v>0</v>
      </c>
      <c r="E53" s="362">
        <f>Input!H343</f>
        <v>0</v>
      </c>
      <c r="F53" s="362">
        <f>Input!I343</f>
        <v>0</v>
      </c>
      <c r="G53" s="362">
        <f>Input!J343</f>
        <v>0</v>
      </c>
      <c r="H53" s="434">
        <f>Input!K343</f>
        <v>0</v>
      </c>
      <c r="I53" s="433">
        <f>Input!L343</f>
        <v>0</v>
      </c>
      <c r="J53" s="362">
        <f>Input!M343</f>
        <v>0</v>
      </c>
      <c r="K53" s="362">
        <f>Input!N343</f>
        <v>0</v>
      </c>
      <c r="L53" s="362">
        <f>Input!O343</f>
        <v>0</v>
      </c>
      <c r="M53" s="362">
        <f>Input!P343</f>
        <v>0</v>
      </c>
      <c r="N53" s="434">
        <f>Input!Q343</f>
        <v>0</v>
      </c>
      <c r="O53" s="433">
        <f>Input!R343</f>
        <v>0</v>
      </c>
      <c r="P53" s="362">
        <f>Input!S343</f>
        <v>0</v>
      </c>
      <c r="Q53" s="362">
        <f>Input!T343</f>
        <v>0</v>
      </c>
      <c r="R53" s="362">
        <f>Input!U343</f>
        <v>0</v>
      </c>
      <c r="S53" s="362">
        <f>Input!V343</f>
        <v>0</v>
      </c>
      <c r="T53" s="434">
        <f>Input!W343</f>
        <v>0</v>
      </c>
      <c r="U53" s="433">
        <f>Input!X343</f>
        <v>0</v>
      </c>
      <c r="V53" s="362">
        <f>Input!Y343</f>
        <v>0</v>
      </c>
      <c r="W53" s="362">
        <f>Input!Z343</f>
        <v>0</v>
      </c>
      <c r="X53" s="362">
        <f>Input!AA343</f>
        <v>0</v>
      </c>
      <c r="Y53" s="362">
        <f>Input!AB343</f>
        <v>0</v>
      </c>
      <c r="Z53" s="434">
        <f>Input!AC343</f>
        <v>0</v>
      </c>
      <c r="AA53" s="433">
        <f>Input!AD343</f>
        <v>0</v>
      </c>
      <c r="AB53" s="362">
        <f>Input!AE343</f>
        <v>0</v>
      </c>
      <c r="AC53" s="362">
        <f>Input!AF343</f>
        <v>0</v>
      </c>
      <c r="AD53" s="362">
        <f>Input!AG343</f>
        <v>0</v>
      </c>
      <c r="AE53" s="362">
        <f>Input!AH343</f>
        <v>0</v>
      </c>
      <c r="AF53" s="434">
        <f>Input!AI343</f>
        <v>0</v>
      </c>
      <c r="AG53" s="58"/>
      <c r="AH53" s="58"/>
      <c r="AI53" s="357"/>
      <c r="AJ53" s="357"/>
      <c r="AK53" s="357"/>
      <c r="AL53" s="357"/>
      <c r="AM53" s="363"/>
      <c r="AN53" s="363"/>
      <c r="AO53" s="363"/>
      <c r="AP53" s="363"/>
      <c r="AQ53" s="363"/>
      <c r="AR53" s="363"/>
      <c r="AS53" s="363"/>
      <c r="AT53" s="363"/>
      <c r="AU53" s="363"/>
      <c r="AV53" s="363"/>
      <c r="AW53" s="363"/>
      <c r="AX53" s="358"/>
    </row>
    <row r="54" spans="1:50" s="6" customFormat="1" outlineLevel="1">
      <c r="A54" s="485">
        <f t="shared" si="1"/>
        <v>42</v>
      </c>
      <c r="B54" s="431">
        <f>Input!E344</f>
        <v>0</v>
      </c>
      <c r="C54" s="433">
        <f>Input!F344</f>
        <v>0</v>
      </c>
      <c r="D54" s="362">
        <f>Input!G344</f>
        <v>0</v>
      </c>
      <c r="E54" s="362">
        <f>Input!H344</f>
        <v>0</v>
      </c>
      <c r="F54" s="362">
        <f>Input!I344</f>
        <v>0</v>
      </c>
      <c r="G54" s="362">
        <f>Input!J344</f>
        <v>0</v>
      </c>
      <c r="H54" s="434">
        <f>Input!K344</f>
        <v>0</v>
      </c>
      <c r="I54" s="433">
        <f>Input!L344</f>
        <v>0</v>
      </c>
      <c r="J54" s="362">
        <f>Input!M344</f>
        <v>0</v>
      </c>
      <c r="K54" s="362">
        <f>Input!N344</f>
        <v>0</v>
      </c>
      <c r="L54" s="362">
        <f>Input!O344</f>
        <v>0</v>
      </c>
      <c r="M54" s="362">
        <f>Input!P344</f>
        <v>0</v>
      </c>
      <c r="N54" s="434">
        <f>Input!Q344</f>
        <v>0</v>
      </c>
      <c r="O54" s="433">
        <f>Input!R344</f>
        <v>0</v>
      </c>
      <c r="P54" s="362">
        <f>Input!S344</f>
        <v>0</v>
      </c>
      <c r="Q54" s="362">
        <f>Input!T344</f>
        <v>0</v>
      </c>
      <c r="R54" s="362">
        <f>Input!U344</f>
        <v>0</v>
      </c>
      <c r="S54" s="362">
        <f>Input!V344</f>
        <v>0</v>
      </c>
      <c r="T54" s="434">
        <f>Input!W344</f>
        <v>0</v>
      </c>
      <c r="U54" s="433">
        <f>Input!X344</f>
        <v>0</v>
      </c>
      <c r="V54" s="362">
        <f>Input!Y344</f>
        <v>0</v>
      </c>
      <c r="W54" s="362">
        <f>Input!Z344</f>
        <v>0</v>
      </c>
      <c r="X54" s="362">
        <f>Input!AA344</f>
        <v>0</v>
      </c>
      <c r="Y54" s="362">
        <f>Input!AB344</f>
        <v>0</v>
      </c>
      <c r="Z54" s="434">
        <f>Input!AC344</f>
        <v>0</v>
      </c>
      <c r="AA54" s="433">
        <f>Input!AD344</f>
        <v>0</v>
      </c>
      <c r="AB54" s="362">
        <f>Input!AE344</f>
        <v>0</v>
      </c>
      <c r="AC54" s="362">
        <f>Input!AF344</f>
        <v>0</v>
      </c>
      <c r="AD54" s="362">
        <f>Input!AG344</f>
        <v>0</v>
      </c>
      <c r="AE54" s="362">
        <f>Input!AH344</f>
        <v>0</v>
      </c>
      <c r="AF54" s="434">
        <f>Input!AI344</f>
        <v>0</v>
      </c>
      <c r="AG54" s="58"/>
      <c r="AH54" s="58"/>
      <c r="AI54" s="357"/>
      <c r="AJ54" s="357"/>
      <c r="AK54" s="357"/>
      <c r="AL54" s="357"/>
      <c r="AM54" s="363"/>
      <c r="AN54" s="363"/>
      <c r="AO54" s="363"/>
      <c r="AP54" s="363"/>
      <c r="AQ54" s="363"/>
      <c r="AR54" s="363"/>
      <c r="AS54" s="363"/>
      <c r="AT54" s="363"/>
      <c r="AU54" s="363"/>
      <c r="AV54" s="363"/>
      <c r="AW54" s="363"/>
      <c r="AX54" s="358"/>
    </row>
    <row r="55" spans="1:50" s="6" customFormat="1" outlineLevel="1">
      <c r="A55" s="485">
        <f t="shared" si="1"/>
        <v>43</v>
      </c>
      <c r="B55" s="431">
        <f>Input!E345</f>
        <v>0</v>
      </c>
      <c r="C55" s="433">
        <f>Input!F345</f>
        <v>0</v>
      </c>
      <c r="D55" s="362">
        <f>Input!G345</f>
        <v>0</v>
      </c>
      <c r="E55" s="362">
        <f>Input!H345</f>
        <v>0</v>
      </c>
      <c r="F55" s="362">
        <f>Input!I345</f>
        <v>0</v>
      </c>
      <c r="G55" s="362">
        <f>Input!J345</f>
        <v>0</v>
      </c>
      <c r="H55" s="434">
        <f>Input!K345</f>
        <v>0</v>
      </c>
      <c r="I55" s="433">
        <f>Input!L345</f>
        <v>0</v>
      </c>
      <c r="J55" s="362">
        <f>Input!M345</f>
        <v>0</v>
      </c>
      <c r="K55" s="362">
        <f>Input!N345</f>
        <v>0</v>
      </c>
      <c r="L55" s="362">
        <f>Input!O345</f>
        <v>0</v>
      </c>
      <c r="M55" s="362">
        <f>Input!P345</f>
        <v>0</v>
      </c>
      <c r="N55" s="434">
        <f>Input!Q345</f>
        <v>0</v>
      </c>
      <c r="O55" s="433">
        <f>Input!R345</f>
        <v>0</v>
      </c>
      <c r="P55" s="362">
        <f>Input!S345</f>
        <v>0</v>
      </c>
      <c r="Q55" s="362">
        <f>Input!T345</f>
        <v>0</v>
      </c>
      <c r="R55" s="362">
        <f>Input!U345</f>
        <v>0</v>
      </c>
      <c r="S55" s="362">
        <f>Input!V345</f>
        <v>0</v>
      </c>
      <c r="T55" s="434">
        <f>Input!W345</f>
        <v>0</v>
      </c>
      <c r="U55" s="433">
        <f>Input!X345</f>
        <v>0</v>
      </c>
      <c r="V55" s="362">
        <f>Input!Y345</f>
        <v>0</v>
      </c>
      <c r="W55" s="362">
        <f>Input!Z345</f>
        <v>0</v>
      </c>
      <c r="X55" s="362">
        <f>Input!AA345</f>
        <v>0</v>
      </c>
      <c r="Y55" s="362">
        <f>Input!AB345</f>
        <v>0</v>
      </c>
      <c r="Z55" s="434">
        <f>Input!AC345</f>
        <v>0</v>
      </c>
      <c r="AA55" s="433">
        <f>Input!AD345</f>
        <v>0</v>
      </c>
      <c r="AB55" s="362">
        <f>Input!AE345</f>
        <v>0</v>
      </c>
      <c r="AC55" s="362">
        <f>Input!AF345</f>
        <v>0</v>
      </c>
      <c r="AD55" s="362">
        <f>Input!AG345</f>
        <v>0</v>
      </c>
      <c r="AE55" s="362">
        <f>Input!AH345</f>
        <v>0</v>
      </c>
      <c r="AF55" s="434">
        <f>Input!AI345</f>
        <v>0</v>
      </c>
      <c r="AG55" s="58"/>
      <c r="AH55" s="58"/>
      <c r="AI55" s="357"/>
      <c r="AJ55" s="357"/>
      <c r="AK55" s="357"/>
      <c r="AL55" s="357"/>
      <c r="AM55" s="363"/>
      <c r="AN55" s="363"/>
      <c r="AO55" s="363"/>
      <c r="AP55" s="363"/>
      <c r="AQ55" s="363"/>
      <c r="AR55" s="363"/>
      <c r="AS55" s="363"/>
      <c r="AT55" s="363"/>
      <c r="AU55" s="363"/>
      <c r="AV55" s="363"/>
      <c r="AW55" s="363"/>
      <c r="AX55" s="358"/>
    </row>
    <row r="56" spans="1:50" s="6" customFormat="1" outlineLevel="1">
      <c r="A56" s="485">
        <f t="shared" si="1"/>
        <v>44</v>
      </c>
      <c r="B56" s="431">
        <f>Input!E346</f>
        <v>0</v>
      </c>
      <c r="C56" s="433">
        <f>Input!F346</f>
        <v>0</v>
      </c>
      <c r="D56" s="362">
        <f>Input!G346</f>
        <v>0</v>
      </c>
      <c r="E56" s="362">
        <f>Input!H346</f>
        <v>0</v>
      </c>
      <c r="F56" s="362">
        <f>Input!I346</f>
        <v>0</v>
      </c>
      <c r="G56" s="362">
        <f>Input!J346</f>
        <v>0</v>
      </c>
      <c r="H56" s="434">
        <f>Input!K346</f>
        <v>0</v>
      </c>
      <c r="I56" s="433">
        <f>Input!L346</f>
        <v>0</v>
      </c>
      <c r="J56" s="362">
        <f>Input!M346</f>
        <v>0</v>
      </c>
      <c r="K56" s="362">
        <f>Input!N346</f>
        <v>0</v>
      </c>
      <c r="L56" s="362">
        <f>Input!O346</f>
        <v>0</v>
      </c>
      <c r="M56" s="362">
        <f>Input!P346</f>
        <v>0</v>
      </c>
      <c r="N56" s="434">
        <f>Input!Q346</f>
        <v>0</v>
      </c>
      <c r="O56" s="433">
        <f>Input!R346</f>
        <v>0</v>
      </c>
      <c r="P56" s="362">
        <f>Input!S346</f>
        <v>0</v>
      </c>
      <c r="Q56" s="362">
        <f>Input!T346</f>
        <v>0</v>
      </c>
      <c r="R56" s="362">
        <f>Input!U346</f>
        <v>0</v>
      </c>
      <c r="S56" s="362">
        <f>Input!V346</f>
        <v>0</v>
      </c>
      <c r="T56" s="434">
        <f>Input!W346</f>
        <v>0</v>
      </c>
      <c r="U56" s="433">
        <f>Input!X346</f>
        <v>0</v>
      </c>
      <c r="V56" s="362">
        <f>Input!Y346</f>
        <v>0</v>
      </c>
      <c r="W56" s="362">
        <f>Input!Z346</f>
        <v>0</v>
      </c>
      <c r="X56" s="362">
        <f>Input!AA346</f>
        <v>0</v>
      </c>
      <c r="Y56" s="362">
        <f>Input!AB346</f>
        <v>0</v>
      </c>
      <c r="Z56" s="434">
        <f>Input!AC346</f>
        <v>0</v>
      </c>
      <c r="AA56" s="433">
        <f>Input!AD346</f>
        <v>0</v>
      </c>
      <c r="AB56" s="362">
        <f>Input!AE346</f>
        <v>0</v>
      </c>
      <c r="AC56" s="362">
        <f>Input!AF346</f>
        <v>0</v>
      </c>
      <c r="AD56" s="362">
        <f>Input!AG346</f>
        <v>0</v>
      </c>
      <c r="AE56" s="362">
        <f>Input!AH346</f>
        <v>0</v>
      </c>
      <c r="AF56" s="434">
        <f>Input!AI346</f>
        <v>0</v>
      </c>
      <c r="AG56" s="58"/>
      <c r="AH56" s="58"/>
      <c r="AI56" s="357"/>
      <c r="AJ56" s="357"/>
      <c r="AK56" s="357"/>
      <c r="AL56" s="357"/>
      <c r="AM56" s="363"/>
      <c r="AN56" s="363"/>
      <c r="AO56" s="363"/>
      <c r="AP56" s="363"/>
      <c r="AQ56" s="363"/>
      <c r="AR56" s="363"/>
      <c r="AS56" s="363"/>
      <c r="AT56" s="363"/>
      <c r="AU56" s="363"/>
      <c r="AV56" s="363"/>
      <c r="AW56" s="363"/>
      <c r="AX56" s="358"/>
    </row>
    <row r="57" spans="1:50" s="6" customFormat="1" outlineLevel="1">
      <c r="A57" s="485">
        <f t="shared" si="1"/>
        <v>45</v>
      </c>
      <c r="B57" s="431">
        <f>Input!E347</f>
        <v>0</v>
      </c>
      <c r="C57" s="433">
        <f>Input!F347</f>
        <v>0</v>
      </c>
      <c r="D57" s="362">
        <f>Input!G347</f>
        <v>0</v>
      </c>
      <c r="E57" s="362">
        <f>Input!H347</f>
        <v>0</v>
      </c>
      <c r="F57" s="362">
        <f>Input!I347</f>
        <v>0</v>
      </c>
      <c r="G57" s="362">
        <f>Input!J347</f>
        <v>0</v>
      </c>
      <c r="H57" s="434">
        <f>Input!K347</f>
        <v>0</v>
      </c>
      <c r="I57" s="433">
        <f>Input!L347</f>
        <v>0</v>
      </c>
      <c r="J57" s="362">
        <f>Input!M347</f>
        <v>0</v>
      </c>
      <c r="K57" s="362">
        <f>Input!N347</f>
        <v>0</v>
      </c>
      <c r="L57" s="362">
        <f>Input!O347</f>
        <v>0</v>
      </c>
      <c r="M57" s="362">
        <f>Input!P347</f>
        <v>0</v>
      </c>
      <c r="N57" s="434">
        <f>Input!Q347</f>
        <v>0</v>
      </c>
      <c r="O57" s="433">
        <f>Input!R347</f>
        <v>0</v>
      </c>
      <c r="P57" s="362">
        <f>Input!S347</f>
        <v>0</v>
      </c>
      <c r="Q57" s="362">
        <f>Input!T347</f>
        <v>0</v>
      </c>
      <c r="R57" s="362">
        <f>Input!U347</f>
        <v>0</v>
      </c>
      <c r="S57" s="362">
        <f>Input!V347</f>
        <v>0</v>
      </c>
      <c r="T57" s="434">
        <f>Input!W347</f>
        <v>0</v>
      </c>
      <c r="U57" s="433">
        <f>Input!X347</f>
        <v>0</v>
      </c>
      <c r="V57" s="362">
        <f>Input!Y347</f>
        <v>0</v>
      </c>
      <c r="W57" s="362">
        <f>Input!Z347</f>
        <v>0</v>
      </c>
      <c r="X57" s="362">
        <f>Input!AA347</f>
        <v>0</v>
      </c>
      <c r="Y57" s="362">
        <f>Input!AB347</f>
        <v>0</v>
      </c>
      <c r="Z57" s="434">
        <f>Input!AC347</f>
        <v>0</v>
      </c>
      <c r="AA57" s="433">
        <f>Input!AD347</f>
        <v>0</v>
      </c>
      <c r="AB57" s="362">
        <f>Input!AE347</f>
        <v>0</v>
      </c>
      <c r="AC57" s="362">
        <f>Input!AF347</f>
        <v>0</v>
      </c>
      <c r="AD57" s="362">
        <f>Input!AG347</f>
        <v>0</v>
      </c>
      <c r="AE57" s="362">
        <f>Input!AH347</f>
        <v>0</v>
      </c>
      <c r="AF57" s="434">
        <f>Input!AI347</f>
        <v>0</v>
      </c>
      <c r="AG57" s="58"/>
      <c r="AH57" s="58"/>
      <c r="AI57" s="357"/>
      <c r="AJ57" s="357"/>
      <c r="AK57" s="357"/>
      <c r="AL57" s="357"/>
      <c r="AM57" s="363"/>
      <c r="AN57" s="363"/>
      <c r="AO57" s="363"/>
      <c r="AP57" s="363"/>
      <c r="AQ57" s="363"/>
      <c r="AR57" s="363"/>
      <c r="AS57" s="363"/>
      <c r="AT57" s="363"/>
      <c r="AU57" s="363"/>
      <c r="AV57" s="363"/>
      <c r="AW57" s="363"/>
      <c r="AX57" s="358"/>
    </row>
    <row r="58" spans="1:50" s="6" customFormat="1" outlineLevel="1">
      <c r="A58" s="485">
        <f t="shared" si="1"/>
        <v>46</v>
      </c>
      <c r="B58" s="431">
        <f>Input!E348</f>
        <v>0</v>
      </c>
      <c r="C58" s="433">
        <f>Input!F348</f>
        <v>0</v>
      </c>
      <c r="D58" s="362">
        <f>Input!G348</f>
        <v>0</v>
      </c>
      <c r="E58" s="362">
        <f>Input!H348</f>
        <v>0</v>
      </c>
      <c r="F58" s="362">
        <f>Input!I348</f>
        <v>0</v>
      </c>
      <c r="G58" s="362">
        <f>Input!J348</f>
        <v>0</v>
      </c>
      <c r="H58" s="434">
        <f>Input!K348</f>
        <v>0</v>
      </c>
      <c r="I58" s="433">
        <f>Input!L348</f>
        <v>0</v>
      </c>
      <c r="J58" s="362">
        <f>Input!M348</f>
        <v>0</v>
      </c>
      <c r="K58" s="362">
        <f>Input!N348</f>
        <v>0</v>
      </c>
      <c r="L58" s="362">
        <f>Input!O348</f>
        <v>0</v>
      </c>
      <c r="M58" s="362">
        <f>Input!P348</f>
        <v>0</v>
      </c>
      <c r="N58" s="434">
        <f>Input!Q348</f>
        <v>0</v>
      </c>
      <c r="O58" s="433">
        <f>Input!R348</f>
        <v>0</v>
      </c>
      <c r="P58" s="362">
        <f>Input!S348</f>
        <v>0</v>
      </c>
      <c r="Q58" s="362">
        <f>Input!T348</f>
        <v>0</v>
      </c>
      <c r="R58" s="362">
        <f>Input!U348</f>
        <v>0</v>
      </c>
      <c r="S58" s="362">
        <f>Input!V348</f>
        <v>0</v>
      </c>
      <c r="T58" s="434">
        <f>Input!W348</f>
        <v>0</v>
      </c>
      <c r="U58" s="433">
        <f>Input!X348</f>
        <v>0</v>
      </c>
      <c r="V58" s="362">
        <f>Input!Y348</f>
        <v>0</v>
      </c>
      <c r="W58" s="362">
        <f>Input!Z348</f>
        <v>0</v>
      </c>
      <c r="X58" s="362">
        <f>Input!AA348</f>
        <v>0</v>
      </c>
      <c r="Y58" s="362">
        <f>Input!AB348</f>
        <v>0</v>
      </c>
      <c r="Z58" s="434">
        <f>Input!AC348</f>
        <v>0</v>
      </c>
      <c r="AA58" s="433">
        <f>Input!AD348</f>
        <v>0</v>
      </c>
      <c r="AB58" s="362">
        <f>Input!AE348</f>
        <v>0</v>
      </c>
      <c r="AC58" s="362">
        <f>Input!AF348</f>
        <v>0</v>
      </c>
      <c r="AD58" s="362">
        <f>Input!AG348</f>
        <v>0</v>
      </c>
      <c r="AE58" s="362">
        <f>Input!AH348</f>
        <v>0</v>
      </c>
      <c r="AF58" s="434">
        <f>Input!AI348</f>
        <v>0</v>
      </c>
      <c r="AG58" s="58"/>
      <c r="AH58" s="58"/>
      <c r="AI58" s="357"/>
      <c r="AJ58" s="357"/>
      <c r="AK58" s="357"/>
      <c r="AL58" s="357"/>
      <c r="AM58" s="363"/>
      <c r="AN58" s="363"/>
      <c r="AO58" s="363"/>
      <c r="AP58" s="363"/>
      <c r="AQ58" s="363"/>
      <c r="AR58" s="363"/>
      <c r="AS58" s="363"/>
      <c r="AT58" s="363"/>
      <c r="AU58" s="363"/>
      <c r="AV58" s="363"/>
      <c r="AW58" s="363"/>
      <c r="AX58" s="358"/>
    </row>
    <row r="59" spans="1:50" s="6" customFormat="1" outlineLevel="1">
      <c r="A59" s="485">
        <f t="shared" si="1"/>
        <v>47</v>
      </c>
      <c r="B59" s="431">
        <f>Input!E349</f>
        <v>0</v>
      </c>
      <c r="C59" s="433">
        <f>Input!F349</f>
        <v>0</v>
      </c>
      <c r="D59" s="362">
        <f>Input!G349</f>
        <v>0</v>
      </c>
      <c r="E59" s="362">
        <f>Input!H349</f>
        <v>0</v>
      </c>
      <c r="F59" s="362">
        <f>Input!I349</f>
        <v>0</v>
      </c>
      <c r="G59" s="362">
        <f>Input!J349</f>
        <v>0</v>
      </c>
      <c r="H59" s="434">
        <f>Input!K349</f>
        <v>0</v>
      </c>
      <c r="I59" s="433">
        <f>Input!L349</f>
        <v>0</v>
      </c>
      <c r="J59" s="362">
        <f>Input!M349</f>
        <v>0</v>
      </c>
      <c r="K59" s="362">
        <f>Input!N349</f>
        <v>0</v>
      </c>
      <c r="L59" s="362">
        <f>Input!O349</f>
        <v>0</v>
      </c>
      <c r="M59" s="362">
        <f>Input!P349</f>
        <v>0</v>
      </c>
      <c r="N59" s="434">
        <f>Input!Q349</f>
        <v>0</v>
      </c>
      <c r="O59" s="433">
        <f>Input!R349</f>
        <v>0</v>
      </c>
      <c r="P59" s="362">
        <f>Input!S349</f>
        <v>0</v>
      </c>
      <c r="Q59" s="362">
        <f>Input!T349</f>
        <v>0</v>
      </c>
      <c r="R59" s="362">
        <f>Input!U349</f>
        <v>0</v>
      </c>
      <c r="S59" s="362">
        <f>Input!V349</f>
        <v>0</v>
      </c>
      <c r="T59" s="434">
        <f>Input!W349</f>
        <v>0</v>
      </c>
      <c r="U59" s="433">
        <f>Input!X349</f>
        <v>0</v>
      </c>
      <c r="V59" s="362">
        <f>Input!Y349</f>
        <v>0</v>
      </c>
      <c r="W59" s="362">
        <f>Input!Z349</f>
        <v>0</v>
      </c>
      <c r="X59" s="362">
        <f>Input!AA349</f>
        <v>0</v>
      </c>
      <c r="Y59" s="362">
        <f>Input!AB349</f>
        <v>0</v>
      </c>
      <c r="Z59" s="434">
        <f>Input!AC349</f>
        <v>0</v>
      </c>
      <c r="AA59" s="433">
        <f>Input!AD349</f>
        <v>0</v>
      </c>
      <c r="AB59" s="362">
        <f>Input!AE349</f>
        <v>0</v>
      </c>
      <c r="AC59" s="362">
        <f>Input!AF349</f>
        <v>0</v>
      </c>
      <c r="AD59" s="362">
        <f>Input!AG349</f>
        <v>0</v>
      </c>
      <c r="AE59" s="362">
        <f>Input!AH349</f>
        <v>0</v>
      </c>
      <c r="AF59" s="434">
        <f>Input!AI349</f>
        <v>0</v>
      </c>
      <c r="AG59" s="58"/>
      <c r="AH59" s="58"/>
      <c r="AI59" s="357"/>
      <c r="AJ59" s="357"/>
      <c r="AK59" s="357"/>
      <c r="AL59" s="357"/>
      <c r="AM59" s="363"/>
      <c r="AN59" s="363"/>
      <c r="AO59" s="363"/>
      <c r="AP59" s="363"/>
      <c r="AQ59" s="363"/>
      <c r="AR59" s="363"/>
      <c r="AS59" s="363"/>
      <c r="AT59" s="363"/>
      <c r="AU59" s="363"/>
      <c r="AV59" s="363"/>
      <c r="AW59" s="363"/>
      <c r="AX59" s="358"/>
    </row>
    <row r="60" spans="1:50" s="6" customFormat="1" outlineLevel="1">
      <c r="A60" s="485">
        <f t="shared" si="1"/>
        <v>48</v>
      </c>
      <c r="B60" s="431">
        <f>Input!E350</f>
        <v>0</v>
      </c>
      <c r="C60" s="433">
        <f>Input!F350</f>
        <v>0</v>
      </c>
      <c r="D60" s="362">
        <f>Input!G350</f>
        <v>0</v>
      </c>
      <c r="E60" s="362">
        <f>Input!H350</f>
        <v>0</v>
      </c>
      <c r="F60" s="362">
        <f>Input!I350</f>
        <v>0</v>
      </c>
      <c r="G60" s="362">
        <f>Input!J350</f>
        <v>0</v>
      </c>
      <c r="H60" s="434">
        <f>Input!K350</f>
        <v>0</v>
      </c>
      <c r="I60" s="433">
        <f>Input!L350</f>
        <v>0</v>
      </c>
      <c r="J60" s="362">
        <f>Input!M350</f>
        <v>0</v>
      </c>
      <c r="K60" s="362">
        <f>Input!N350</f>
        <v>0</v>
      </c>
      <c r="L60" s="362">
        <f>Input!O350</f>
        <v>0</v>
      </c>
      <c r="M60" s="362">
        <f>Input!P350</f>
        <v>0</v>
      </c>
      <c r="N60" s="434">
        <f>Input!Q350</f>
        <v>0</v>
      </c>
      <c r="O60" s="433">
        <f>Input!R350</f>
        <v>0</v>
      </c>
      <c r="P60" s="362">
        <f>Input!S350</f>
        <v>0</v>
      </c>
      <c r="Q60" s="362">
        <f>Input!T350</f>
        <v>0</v>
      </c>
      <c r="R60" s="362">
        <f>Input!U350</f>
        <v>0</v>
      </c>
      <c r="S60" s="362">
        <f>Input!V350</f>
        <v>0</v>
      </c>
      <c r="T60" s="434">
        <f>Input!W350</f>
        <v>0</v>
      </c>
      <c r="U60" s="433">
        <f>Input!X350</f>
        <v>0</v>
      </c>
      <c r="V60" s="362">
        <f>Input!Y350</f>
        <v>0</v>
      </c>
      <c r="W60" s="362">
        <f>Input!Z350</f>
        <v>0</v>
      </c>
      <c r="X60" s="362">
        <f>Input!AA350</f>
        <v>0</v>
      </c>
      <c r="Y60" s="362">
        <f>Input!AB350</f>
        <v>0</v>
      </c>
      <c r="Z60" s="434">
        <f>Input!AC350</f>
        <v>0</v>
      </c>
      <c r="AA60" s="433">
        <f>Input!AD350</f>
        <v>0</v>
      </c>
      <c r="AB60" s="362">
        <f>Input!AE350</f>
        <v>0</v>
      </c>
      <c r="AC60" s="362">
        <f>Input!AF350</f>
        <v>0</v>
      </c>
      <c r="AD60" s="362">
        <f>Input!AG350</f>
        <v>0</v>
      </c>
      <c r="AE60" s="362">
        <f>Input!AH350</f>
        <v>0</v>
      </c>
      <c r="AF60" s="434">
        <f>Input!AI350</f>
        <v>0</v>
      </c>
      <c r="AG60" s="58"/>
      <c r="AH60" s="58"/>
      <c r="AI60" s="357"/>
      <c r="AJ60" s="357"/>
      <c r="AK60" s="357"/>
      <c r="AL60" s="357"/>
      <c r="AM60" s="363"/>
      <c r="AN60" s="363"/>
      <c r="AO60" s="363"/>
      <c r="AP60" s="363"/>
      <c r="AQ60" s="363"/>
      <c r="AR60" s="363"/>
      <c r="AS60" s="363"/>
      <c r="AT60" s="363"/>
      <c r="AU60" s="363"/>
      <c r="AV60" s="363"/>
      <c r="AW60" s="363"/>
      <c r="AX60" s="358"/>
    </row>
    <row r="61" spans="1:50" s="6" customFormat="1" outlineLevel="1">
      <c r="A61" s="485">
        <f t="shared" si="1"/>
        <v>49</v>
      </c>
      <c r="B61" s="431">
        <f>Input!E351</f>
        <v>0</v>
      </c>
      <c r="C61" s="433">
        <f>Input!F351</f>
        <v>0</v>
      </c>
      <c r="D61" s="362">
        <f>Input!G351</f>
        <v>0</v>
      </c>
      <c r="E61" s="362">
        <f>Input!H351</f>
        <v>0</v>
      </c>
      <c r="F61" s="362">
        <f>Input!I351</f>
        <v>0</v>
      </c>
      <c r="G61" s="362">
        <f>Input!J351</f>
        <v>0</v>
      </c>
      <c r="H61" s="434">
        <f>Input!K351</f>
        <v>0</v>
      </c>
      <c r="I61" s="433">
        <f>Input!L351</f>
        <v>0</v>
      </c>
      <c r="J61" s="362">
        <f>Input!M351</f>
        <v>0</v>
      </c>
      <c r="K61" s="362">
        <f>Input!N351</f>
        <v>0</v>
      </c>
      <c r="L61" s="362">
        <f>Input!O351</f>
        <v>0</v>
      </c>
      <c r="M61" s="362">
        <f>Input!P351</f>
        <v>0</v>
      </c>
      <c r="N61" s="434">
        <f>Input!Q351</f>
        <v>0</v>
      </c>
      <c r="O61" s="433">
        <f>Input!R351</f>
        <v>0</v>
      </c>
      <c r="P61" s="362">
        <f>Input!S351</f>
        <v>0</v>
      </c>
      <c r="Q61" s="362">
        <f>Input!T351</f>
        <v>0</v>
      </c>
      <c r="R61" s="362">
        <f>Input!U351</f>
        <v>0</v>
      </c>
      <c r="S61" s="362">
        <f>Input!V351</f>
        <v>0</v>
      </c>
      <c r="T61" s="434">
        <f>Input!W351</f>
        <v>0</v>
      </c>
      <c r="U61" s="433">
        <f>Input!X351</f>
        <v>0</v>
      </c>
      <c r="V61" s="362">
        <f>Input!Y351</f>
        <v>0</v>
      </c>
      <c r="W61" s="362">
        <f>Input!Z351</f>
        <v>0</v>
      </c>
      <c r="X61" s="362">
        <f>Input!AA351</f>
        <v>0</v>
      </c>
      <c r="Y61" s="362">
        <f>Input!AB351</f>
        <v>0</v>
      </c>
      <c r="Z61" s="434">
        <f>Input!AC351</f>
        <v>0</v>
      </c>
      <c r="AA61" s="433">
        <f>Input!AD351</f>
        <v>0</v>
      </c>
      <c r="AB61" s="362">
        <f>Input!AE351</f>
        <v>0</v>
      </c>
      <c r="AC61" s="362">
        <f>Input!AF351</f>
        <v>0</v>
      </c>
      <c r="AD61" s="362">
        <f>Input!AG351</f>
        <v>0</v>
      </c>
      <c r="AE61" s="362">
        <f>Input!AH351</f>
        <v>0</v>
      </c>
      <c r="AF61" s="434">
        <f>Input!AI351</f>
        <v>0</v>
      </c>
      <c r="AG61" s="58"/>
      <c r="AH61" s="58"/>
      <c r="AI61" s="357"/>
      <c r="AJ61" s="357"/>
      <c r="AK61" s="357"/>
      <c r="AL61" s="357"/>
      <c r="AM61" s="363"/>
      <c r="AN61" s="363"/>
      <c r="AO61" s="363"/>
      <c r="AP61" s="363"/>
      <c r="AQ61" s="363"/>
      <c r="AR61" s="363"/>
      <c r="AS61" s="363"/>
      <c r="AT61" s="363"/>
      <c r="AU61" s="363"/>
      <c r="AV61" s="363"/>
      <c r="AW61" s="363"/>
      <c r="AX61" s="358"/>
    </row>
    <row r="62" spans="1:50" s="6" customFormat="1" outlineLevel="1">
      <c r="A62" s="485">
        <f t="shared" si="1"/>
        <v>50</v>
      </c>
      <c r="B62" s="431">
        <f>Input!E352</f>
        <v>0</v>
      </c>
      <c r="C62" s="433">
        <f>Input!F352</f>
        <v>0</v>
      </c>
      <c r="D62" s="362">
        <f>Input!G352</f>
        <v>0</v>
      </c>
      <c r="E62" s="362">
        <f>Input!H352</f>
        <v>0</v>
      </c>
      <c r="F62" s="362">
        <f>Input!I352</f>
        <v>0</v>
      </c>
      <c r="G62" s="362">
        <f>Input!J352</f>
        <v>0</v>
      </c>
      <c r="H62" s="434">
        <f>Input!K352</f>
        <v>0</v>
      </c>
      <c r="I62" s="433">
        <f>Input!L352</f>
        <v>0</v>
      </c>
      <c r="J62" s="362">
        <f>Input!M352</f>
        <v>0</v>
      </c>
      <c r="K62" s="362">
        <f>Input!N352</f>
        <v>0</v>
      </c>
      <c r="L62" s="362">
        <f>Input!O352</f>
        <v>0</v>
      </c>
      <c r="M62" s="362">
        <f>Input!P352</f>
        <v>0</v>
      </c>
      <c r="N62" s="434">
        <f>Input!Q352</f>
        <v>0</v>
      </c>
      <c r="O62" s="433">
        <f>Input!R352</f>
        <v>0</v>
      </c>
      <c r="P62" s="362">
        <f>Input!S352</f>
        <v>0</v>
      </c>
      <c r="Q62" s="362">
        <f>Input!T352</f>
        <v>0</v>
      </c>
      <c r="R62" s="362">
        <f>Input!U352</f>
        <v>0</v>
      </c>
      <c r="S62" s="362">
        <f>Input!V352</f>
        <v>0</v>
      </c>
      <c r="T62" s="434">
        <f>Input!W352</f>
        <v>0</v>
      </c>
      <c r="U62" s="433">
        <f>Input!X352</f>
        <v>0</v>
      </c>
      <c r="V62" s="362">
        <f>Input!Y352</f>
        <v>0</v>
      </c>
      <c r="W62" s="362">
        <f>Input!Z352</f>
        <v>0</v>
      </c>
      <c r="X62" s="362">
        <f>Input!AA352</f>
        <v>0</v>
      </c>
      <c r="Y62" s="362">
        <f>Input!AB352</f>
        <v>0</v>
      </c>
      <c r="Z62" s="434">
        <f>Input!AC352</f>
        <v>0</v>
      </c>
      <c r="AA62" s="433">
        <f>Input!AD352</f>
        <v>0</v>
      </c>
      <c r="AB62" s="362">
        <f>Input!AE352</f>
        <v>0</v>
      </c>
      <c r="AC62" s="362">
        <f>Input!AF352</f>
        <v>0</v>
      </c>
      <c r="AD62" s="362">
        <f>Input!AG352</f>
        <v>0</v>
      </c>
      <c r="AE62" s="362">
        <f>Input!AH352</f>
        <v>0</v>
      </c>
      <c r="AF62" s="434">
        <f>Input!AI352</f>
        <v>0</v>
      </c>
      <c r="AG62" s="58"/>
      <c r="AH62" s="58"/>
      <c r="AI62" s="357"/>
      <c r="AJ62" s="357"/>
      <c r="AK62" s="357"/>
      <c r="AL62" s="357"/>
      <c r="AM62" s="363"/>
      <c r="AN62" s="363"/>
      <c r="AO62" s="363"/>
      <c r="AP62" s="363"/>
      <c r="AQ62" s="363"/>
      <c r="AR62" s="363"/>
      <c r="AS62" s="363"/>
      <c r="AT62" s="363"/>
      <c r="AU62" s="363"/>
      <c r="AV62" s="363"/>
      <c r="AW62" s="363"/>
      <c r="AX62" s="358"/>
    </row>
    <row r="63" spans="1:50" s="6" customFormat="1" outlineLevel="1">
      <c r="A63" s="485">
        <f t="shared" si="1"/>
        <v>51</v>
      </c>
      <c r="B63" s="431">
        <f>Input!E353</f>
        <v>0</v>
      </c>
      <c r="C63" s="433">
        <f>Input!F353</f>
        <v>0</v>
      </c>
      <c r="D63" s="362">
        <f>Input!G353</f>
        <v>0</v>
      </c>
      <c r="E63" s="362">
        <f>Input!H353</f>
        <v>0</v>
      </c>
      <c r="F63" s="362">
        <f>Input!I353</f>
        <v>0</v>
      </c>
      <c r="G63" s="362">
        <f>Input!J353</f>
        <v>0</v>
      </c>
      <c r="H63" s="434">
        <f>Input!K353</f>
        <v>0</v>
      </c>
      <c r="I63" s="433">
        <f>Input!L353</f>
        <v>0</v>
      </c>
      <c r="J63" s="362">
        <f>Input!M353</f>
        <v>0</v>
      </c>
      <c r="K63" s="362">
        <f>Input!N353</f>
        <v>0</v>
      </c>
      <c r="L63" s="362">
        <f>Input!O353</f>
        <v>0</v>
      </c>
      <c r="M63" s="362">
        <f>Input!P353</f>
        <v>0</v>
      </c>
      <c r="N63" s="434">
        <f>Input!Q353</f>
        <v>0</v>
      </c>
      <c r="O63" s="433">
        <f>Input!R353</f>
        <v>0</v>
      </c>
      <c r="P63" s="362">
        <f>Input!S353</f>
        <v>0</v>
      </c>
      <c r="Q63" s="362">
        <f>Input!T353</f>
        <v>0</v>
      </c>
      <c r="R63" s="362">
        <f>Input!U353</f>
        <v>0</v>
      </c>
      <c r="S63" s="362">
        <f>Input!V353</f>
        <v>0</v>
      </c>
      <c r="T63" s="434">
        <f>Input!W353</f>
        <v>0</v>
      </c>
      <c r="U63" s="433">
        <f>Input!X353</f>
        <v>0</v>
      </c>
      <c r="V63" s="362">
        <f>Input!Y353</f>
        <v>0</v>
      </c>
      <c r="W63" s="362">
        <f>Input!Z353</f>
        <v>0</v>
      </c>
      <c r="X63" s="362">
        <f>Input!AA353</f>
        <v>0</v>
      </c>
      <c r="Y63" s="362">
        <f>Input!AB353</f>
        <v>0</v>
      </c>
      <c r="Z63" s="434">
        <f>Input!AC353</f>
        <v>0</v>
      </c>
      <c r="AA63" s="433">
        <f>Input!AD353</f>
        <v>0</v>
      </c>
      <c r="AB63" s="362">
        <f>Input!AE353</f>
        <v>0</v>
      </c>
      <c r="AC63" s="362">
        <f>Input!AF353</f>
        <v>0</v>
      </c>
      <c r="AD63" s="362">
        <f>Input!AG353</f>
        <v>0</v>
      </c>
      <c r="AE63" s="362">
        <f>Input!AH353</f>
        <v>0</v>
      </c>
      <c r="AF63" s="434">
        <f>Input!AI353</f>
        <v>0</v>
      </c>
      <c r="AG63" s="58"/>
      <c r="AH63" s="58"/>
      <c r="AI63" s="357"/>
      <c r="AJ63" s="357"/>
      <c r="AK63" s="357"/>
      <c r="AL63" s="357"/>
      <c r="AM63" s="363"/>
      <c r="AN63" s="363"/>
      <c r="AO63" s="363"/>
      <c r="AP63" s="363"/>
      <c r="AQ63" s="363"/>
      <c r="AR63" s="363"/>
      <c r="AS63" s="363"/>
      <c r="AT63" s="363"/>
      <c r="AU63" s="363"/>
      <c r="AV63" s="363"/>
      <c r="AW63" s="363"/>
      <c r="AX63" s="358"/>
    </row>
    <row r="64" spans="1:50" s="6" customFormat="1" outlineLevel="1">
      <c r="A64" s="485">
        <f t="shared" si="1"/>
        <v>52</v>
      </c>
      <c r="B64" s="431">
        <f>Input!E354</f>
        <v>0</v>
      </c>
      <c r="C64" s="433">
        <f>Input!F354</f>
        <v>0</v>
      </c>
      <c r="D64" s="362">
        <f>Input!G354</f>
        <v>0</v>
      </c>
      <c r="E64" s="362">
        <f>Input!H354</f>
        <v>0</v>
      </c>
      <c r="F64" s="362">
        <f>Input!I354</f>
        <v>0</v>
      </c>
      <c r="G64" s="362">
        <f>Input!J354</f>
        <v>0</v>
      </c>
      <c r="H64" s="434">
        <f>Input!K354</f>
        <v>0</v>
      </c>
      <c r="I64" s="433">
        <f>Input!L354</f>
        <v>0</v>
      </c>
      <c r="J64" s="362">
        <f>Input!M354</f>
        <v>0</v>
      </c>
      <c r="K64" s="362">
        <f>Input!N354</f>
        <v>0</v>
      </c>
      <c r="L64" s="362">
        <f>Input!O354</f>
        <v>0</v>
      </c>
      <c r="M64" s="362">
        <f>Input!P354</f>
        <v>0</v>
      </c>
      <c r="N64" s="434">
        <f>Input!Q354</f>
        <v>0</v>
      </c>
      <c r="O64" s="433">
        <f>Input!R354</f>
        <v>0</v>
      </c>
      <c r="P64" s="362">
        <f>Input!S354</f>
        <v>0</v>
      </c>
      <c r="Q64" s="362">
        <f>Input!T354</f>
        <v>0</v>
      </c>
      <c r="R64" s="362">
        <f>Input!U354</f>
        <v>0</v>
      </c>
      <c r="S64" s="362">
        <f>Input!V354</f>
        <v>0</v>
      </c>
      <c r="T64" s="434">
        <f>Input!W354</f>
        <v>0</v>
      </c>
      <c r="U64" s="433">
        <f>Input!X354</f>
        <v>0</v>
      </c>
      <c r="V64" s="362">
        <f>Input!Y354</f>
        <v>0</v>
      </c>
      <c r="W64" s="362">
        <f>Input!Z354</f>
        <v>0</v>
      </c>
      <c r="X64" s="362">
        <f>Input!AA354</f>
        <v>0</v>
      </c>
      <c r="Y64" s="362">
        <f>Input!AB354</f>
        <v>0</v>
      </c>
      <c r="Z64" s="434">
        <f>Input!AC354</f>
        <v>0</v>
      </c>
      <c r="AA64" s="433">
        <f>Input!AD354</f>
        <v>0</v>
      </c>
      <c r="AB64" s="362">
        <f>Input!AE354</f>
        <v>0</v>
      </c>
      <c r="AC64" s="362">
        <f>Input!AF354</f>
        <v>0</v>
      </c>
      <c r="AD64" s="362">
        <f>Input!AG354</f>
        <v>0</v>
      </c>
      <c r="AE64" s="362">
        <f>Input!AH354</f>
        <v>0</v>
      </c>
      <c r="AF64" s="434">
        <f>Input!AI354</f>
        <v>0</v>
      </c>
      <c r="AG64" s="58"/>
      <c r="AH64" s="58"/>
      <c r="AI64" s="357"/>
      <c r="AJ64" s="357"/>
      <c r="AK64" s="357"/>
      <c r="AL64" s="357"/>
      <c r="AM64" s="363"/>
      <c r="AN64" s="363"/>
      <c r="AO64" s="363"/>
      <c r="AP64" s="363"/>
      <c r="AQ64" s="363"/>
      <c r="AR64" s="363"/>
      <c r="AS64" s="363"/>
      <c r="AT64" s="363"/>
      <c r="AU64" s="363"/>
      <c r="AV64" s="363"/>
      <c r="AW64" s="363"/>
      <c r="AX64" s="358"/>
    </row>
    <row r="65" spans="1:50" s="6" customFormat="1" outlineLevel="1">
      <c r="A65" s="485">
        <f t="shared" si="1"/>
        <v>53</v>
      </c>
      <c r="B65" s="431">
        <f>Input!E355</f>
        <v>0</v>
      </c>
      <c r="C65" s="433">
        <f>Input!F355</f>
        <v>0</v>
      </c>
      <c r="D65" s="362">
        <f>Input!G355</f>
        <v>0</v>
      </c>
      <c r="E65" s="362">
        <f>Input!H355</f>
        <v>0</v>
      </c>
      <c r="F65" s="362">
        <f>Input!I355</f>
        <v>0</v>
      </c>
      <c r="G65" s="362">
        <f>Input!J355</f>
        <v>0</v>
      </c>
      <c r="H65" s="434">
        <f>Input!K355</f>
        <v>0</v>
      </c>
      <c r="I65" s="433">
        <f>Input!L355</f>
        <v>0</v>
      </c>
      <c r="J65" s="362">
        <f>Input!M355</f>
        <v>0</v>
      </c>
      <c r="K65" s="362">
        <f>Input!N355</f>
        <v>0</v>
      </c>
      <c r="L65" s="362">
        <f>Input!O355</f>
        <v>0</v>
      </c>
      <c r="M65" s="362">
        <f>Input!P355</f>
        <v>0</v>
      </c>
      <c r="N65" s="434">
        <f>Input!Q355</f>
        <v>0</v>
      </c>
      <c r="O65" s="433">
        <f>Input!R355</f>
        <v>0</v>
      </c>
      <c r="P65" s="362">
        <f>Input!S355</f>
        <v>0</v>
      </c>
      <c r="Q65" s="362">
        <f>Input!T355</f>
        <v>0</v>
      </c>
      <c r="R65" s="362">
        <f>Input!U355</f>
        <v>0</v>
      </c>
      <c r="S65" s="362">
        <f>Input!V355</f>
        <v>0</v>
      </c>
      <c r="T65" s="434">
        <f>Input!W355</f>
        <v>0</v>
      </c>
      <c r="U65" s="433">
        <f>Input!X355</f>
        <v>0</v>
      </c>
      <c r="V65" s="362">
        <f>Input!Y355</f>
        <v>0</v>
      </c>
      <c r="W65" s="362">
        <f>Input!Z355</f>
        <v>0</v>
      </c>
      <c r="X65" s="362">
        <f>Input!AA355</f>
        <v>0</v>
      </c>
      <c r="Y65" s="362">
        <f>Input!AB355</f>
        <v>0</v>
      </c>
      <c r="Z65" s="434">
        <f>Input!AC355</f>
        <v>0</v>
      </c>
      <c r="AA65" s="433">
        <f>Input!AD355</f>
        <v>0</v>
      </c>
      <c r="AB65" s="362">
        <f>Input!AE355</f>
        <v>0</v>
      </c>
      <c r="AC65" s="362">
        <f>Input!AF355</f>
        <v>0</v>
      </c>
      <c r="AD65" s="362">
        <f>Input!AG355</f>
        <v>0</v>
      </c>
      <c r="AE65" s="362">
        <f>Input!AH355</f>
        <v>0</v>
      </c>
      <c r="AF65" s="434">
        <f>Input!AI355</f>
        <v>0</v>
      </c>
      <c r="AG65" s="58"/>
      <c r="AH65" s="58"/>
      <c r="AI65" s="357"/>
      <c r="AJ65" s="357"/>
      <c r="AK65" s="357"/>
      <c r="AL65" s="357"/>
      <c r="AM65" s="363"/>
      <c r="AN65" s="363"/>
      <c r="AO65" s="363"/>
      <c r="AP65" s="363"/>
      <c r="AQ65" s="363"/>
      <c r="AR65" s="363"/>
      <c r="AS65" s="363"/>
      <c r="AT65" s="363"/>
      <c r="AU65" s="363"/>
      <c r="AV65" s="363"/>
      <c r="AW65" s="363"/>
      <c r="AX65" s="358"/>
    </row>
    <row r="66" spans="1:50" s="6" customFormat="1" outlineLevel="1">
      <c r="A66" s="485">
        <f t="shared" si="1"/>
        <v>54</v>
      </c>
      <c r="B66" s="431">
        <f>Input!E356</f>
        <v>0</v>
      </c>
      <c r="C66" s="433">
        <f>Input!F356</f>
        <v>0</v>
      </c>
      <c r="D66" s="362">
        <f>Input!G356</f>
        <v>0</v>
      </c>
      <c r="E66" s="362">
        <f>Input!H356</f>
        <v>0</v>
      </c>
      <c r="F66" s="362">
        <f>Input!I356</f>
        <v>0</v>
      </c>
      <c r="G66" s="362">
        <f>Input!J356</f>
        <v>0</v>
      </c>
      <c r="H66" s="434">
        <f>Input!K356</f>
        <v>0</v>
      </c>
      <c r="I66" s="433">
        <f>Input!L356</f>
        <v>0</v>
      </c>
      <c r="J66" s="362">
        <f>Input!M356</f>
        <v>0</v>
      </c>
      <c r="K66" s="362">
        <f>Input!N356</f>
        <v>0</v>
      </c>
      <c r="L66" s="362">
        <f>Input!O356</f>
        <v>0</v>
      </c>
      <c r="M66" s="362">
        <f>Input!P356</f>
        <v>0</v>
      </c>
      <c r="N66" s="434">
        <f>Input!Q356</f>
        <v>0</v>
      </c>
      <c r="O66" s="433">
        <f>Input!R356</f>
        <v>0</v>
      </c>
      <c r="P66" s="362">
        <f>Input!S356</f>
        <v>0</v>
      </c>
      <c r="Q66" s="362">
        <f>Input!T356</f>
        <v>0</v>
      </c>
      <c r="R66" s="362">
        <f>Input!U356</f>
        <v>0</v>
      </c>
      <c r="S66" s="362">
        <f>Input!V356</f>
        <v>0</v>
      </c>
      <c r="T66" s="434">
        <f>Input!W356</f>
        <v>0</v>
      </c>
      <c r="U66" s="433">
        <f>Input!X356</f>
        <v>0</v>
      </c>
      <c r="V66" s="362">
        <f>Input!Y356</f>
        <v>0</v>
      </c>
      <c r="W66" s="362">
        <f>Input!Z356</f>
        <v>0</v>
      </c>
      <c r="X66" s="362">
        <f>Input!AA356</f>
        <v>0</v>
      </c>
      <c r="Y66" s="362">
        <f>Input!AB356</f>
        <v>0</v>
      </c>
      <c r="Z66" s="434">
        <f>Input!AC356</f>
        <v>0</v>
      </c>
      <c r="AA66" s="433">
        <f>Input!AD356</f>
        <v>0</v>
      </c>
      <c r="AB66" s="362">
        <f>Input!AE356</f>
        <v>0</v>
      </c>
      <c r="AC66" s="362">
        <f>Input!AF356</f>
        <v>0</v>
      </c>
      <c r="AD66" s="362">
        <f>Input!AG356</f>
        <v>0</v>
      </c>
      <c r="AE66" s="362">
        <f>Input!AH356</f>
        <v>0</v>
      </c>
      <c r="AF66" s="434">
        <f>Input!AI356</f>
        <v>0</v>
      </c>
      <c r="AG66" s="58"/>
      <c r="AH66" s="58"/>
      <c r="AI66" s="357"/>
      <c r="AJ66" s="357"/>
      <c r="AK66" s="357"/>
      <c r="AL66" s="357"/>
      <c r="AM66" s="363"/>
      <c r="AN66" s="363"/>
      <c r="AO66" s="363"/>
      <c r="AP66" s="363"/>
      <c r="AQ66" s="363"/>
      <c r="AR66" s="363"/>
      <c r="AS66" s="363"/>
      <c r="AT66" s="363"/>
      <c r="AU66" s="363"/>
      <c r="AV66" s="363"/>
      <c r="AW66" s="363"/>
      <c r="AX66" s="358"/>
    </row>
    <row r="67" spans="1:50" s="6" customFormat="1" outlineLevel="1">
      <c r="A67" s="485">
        <f t="shared" si="1"/>
        <v>55</v>
      </c>
      <c r="B67" s="431">
        <f>Input!E357</f>
        <v>0</v>
      </c>
      <c r="C67" s="433">
        <f>Input!F357</f>
        <v>0</v>
      </c>
      <c r="D67" s="362">
        <f>Input!G357</f>
        <v>0</v>
      </c>
      <c r="E67" s="362">
        <f>Input!H357</f>
        <v>0</v>
      </c>
      <c r="F67" s="362">
        <f>Input!I357</f>
        <v>0</v>
      </c>
      <c r="G67" s="362">
        <f>Input!J357</f>
        <v>0</v>
      </c>
      <c r="H67" s="434">
        <f>Input!K357</f>
        <v>0</v>
      </c>
      <c r="I67" s="433">
        <f>Input!L357</f>
        <v>0</v>
      </c>
      <c r="J67" s="362">
        <f>Input!M357</f>
        <v>0</v>
      </c>
      <c r="K67" s="362">
        <f>Input!N357</f>
        <v>0</v>
      </c>
      <c r="L67" s="362">
        <f>Input!O357</f>
        <v>0</v>
      </c>
      <c r="M67" s="362">
        <f>Input!P357</f>
        <v>0</v>
      </c>
      <c r="N67" s="434">
        <f>Input!Q357</f>
        <v>0</v>
      </c>
      <c r="O67" s="433">
        <f>Input!R357</f>
        <v>0</v>
      </c>
      <c r="P67" s="362">
        <f>Input!S357</f>
        <v>0</v>
      </c>
      <c r="Q67" s="362">
        <f>Input!T357</f>
        <v>0</v>
      </c>
      <c r="R67" s="362">
        <f>Input!U357</f>
        <v>0</v>
      </c>
      <c r="S67" s="362">
        <f>Input!V357</f>
        <v>0</v>
      </c>
      <c r="T67" s="434">
        <f>Input!W357</f>
        <v>0</v>
      </c>
      <c r="U67" s="433">
        <f>Input!X357</f>
        <v>0</v>
      </c>
      <c r="V67" s="362">
        <f>Input!Y357</f>
        <v>0</v>
      </c>
      <c r="W67" s="362">
        <f>Input!Z357</f>
        <v>0</v>
      </c>
      <c r="X67" s="362">
        <f>Input!AA357</f>
        <v>0</v>
      </c>
      <c r="Y67" s="362">
        <f>Input!AB357</f>
        <v>0</v>
      </c>
      <c r="Z67" s="434">
        <f>Input!AC357</f>
        <v>0</v>
      </c>
      <c r="AA67" s="433">
        <f>Input!AD357</f>
        <v>0</v>
      </c>
      <c r="AB67" s="362">
        <f>Input!AE357</f>
        <v>0</v>
      </c>
      <c r="AC67" s="362">
        <f>Input!AF357</f>
        <v>0</v>
      </c>
      <c r="AD67" s="362">
        <f>Input!AG357</f>
        <v>0</v>
      </c>
      <c r="AE67" s="362">
        <f>Input!AH357</f>
        <v>0</v>
      </c>
      <c r="AF67" s="434">
        <f>Input!AI357</f>
        <v>0</v>
      </c>
      <c r="AG67" s="58"/>
      <c r="AH67" s="58"/>
      <c r="AI67" s="357"/>
      <c r="AJ67" s="357"/>
      <c r="AK67" s="357"/>
      <c r="AL67" s="357"/>
      <c r="AM67" s="363"/>
      <c r="AN67" s="363"/>
      <c r="AO67" s="363"/>
      <c r="AP67" s="363"/>
      <c r="AQ67" s="363"/>
      <c r="AR67" s="363"/>
      <c r="AS67" s="363"/>
      <c r="AT67" s="363"/>
      <c r="AU67" s="363"/>
      <c r="AV67" s="363"/>
      <c r="AW67" s="363"/>
      <c r="AX67" s="358"/>
    </row>
    <row r="68" spans="1:50" s="6" customFormat="1" outlineLevel="1">
      <c r="A68" s="485">
        <f t="shared" si="1"/>
        <v>56</v>
      </c>
      <c r="B68" s="431">
        <f>Input!E358</f>
        <v>0</v>
      </c>
      <c r="C68" s="433">
        <f>Input!F358</f>
        <v>0</v>
      </c>
      <c r="D68" s="362">
        <f>Input!G358</f>
        <v>0</v>
      </c>
      <c r="E68" s="362">
        <f>Input!H358</f>
        <v>0</v>
      </c>
      <c r="F68" s="362">
        <f>Input!I358</f>
        <v>0</v>
      </c>
      <c r="G68" s="362">
        <f>Input!J358</f>
        <v>0</v>
      </c>
      <c r="H68" s="434">
        <f>Input!K358</f>
        <v>0</v>
      </c>
      <c r="I68" s="433">
        <f>Input!L358</f>
        <v>0</v>
      </c>
      <c r="J68" s="362">
        <f>Input!M358</f>
        <v>0</v>
      </c>
      <c r="K68" s="362">
        <f>Input!N358</f>
        <v>0</v>
      </c>
      <c r="L68" s="362">
        <f>Input!O358</f>
        <v>0</v>
      </c>
      <c r="M68" s="362">
        <f>Input!P358</f>
        <v>0</v>
      </c>
      <c r="N68" s="434">
        <f>Input!Q358</f>
        <v>0</v>
      </c>
      <c r="O68" s="433">
        <f>Input!R358</f>
        <v>0</v>
      </c>
      <c r="P68" s="362">
        <f>Input!S358</f>
        <v>0</v>
      </c>
      <c r="Q68" s="362">
        <f>Input!T358</f>
        <v>0</v>
      </c>
      <c r="R68" s="362">
        <f>Input!U358</f>
        <v>0</v>
      </c>
      <c r="S68" s="362">
        <f>Input!V358</f>
        <v>0</v>
      </c>
      <c r="T68" s="434">
        <f>Input!W358</f>
        <v>0</v>
      </c>
      <c r="U68" s="433">
        <f>Input!X358</f>
        <v>0</v>
      </c>
      <c r="V68" s="362">
        <f>Input!Y358</f>
        <v>0</v>
      </c>
      <c r="W68" s="362">
        <f>Input!Z358</f>
        <v>0</v>
      </c>
      <c r="X68" s="362">
        <f>Input!AA358</f>
        <v>0</v>
      </c>
      <c r="Y68" s="362">
        <f>Input!AB358</f>
        <v>0</v>
      </c>
      <c r="Z68" s="434">
        <f>Input!AC358</f>
        <v>0</v>
      </c>
      <c r="AA68" s="433">
        <f>Input!AD358</f>
        <v>0</v>
      </c>
      <c r="AB68" s="362">
        <f>Input!AE358</f>
        <v>0</v>
      </c>
      <c r="AC68" s="362">
        <f>Input!AF358</f>
        <v>0</v>
      </c>
      <c r="AD68" s="362">
        <f>Input!AG358</f>
        <v>0</v>
      </c>
      <c r="AE68" s="362">
        <f>Input!AH358</f>
        <v>0</v>
      </c>
      <c r="AF68" s="434">
        <f>Input!AI358</f>
        <v>0</v>
      </c>
      <c r="AG68" s="58"/>
      <c r="AH68" s="58"/>
      <c r="AI68" s="357"/>
      <c r="AJ68" s="357"/>
      <c r="AK68" s="357"/>
      <c r="AL68" s="357"/>
      <c r="AM68" s="363"/>
      <c r="AN68" s="363"/>
      <c r="AO68" s="363"/>
      <c r="AP68" s="363"/>
      <c r="AQ68" s="363"/>
      <c r="AR68" s="363"/>
      <c r="AS68" s="363"/>
      <c r="AT68" s="363"/>
      <c r="AU68" s="363"/>
      <c r="AV68" s="363"/>
      <c r="AW68" s="363"/>
      <c r="AX68" s="358"/>
    </row>
    <row r="69" spans="1:50" s="6" customFormat="1" outlineLevel="1">
      <c r="A69" s="485">
        <f t="shared" si="1"/>
        <v>57</v>
      </c>
      <c r="B69" s="431">
        <f>Input!E359</f>
        <v>0</v>
      </c>
      <c r="C69" s="433">
        <f>Input!F359</f>
        <v>0</v>
      </c>
      <c r="D69" s="362">
        <f>Input!G359</f>
        <v>0</v>
      </c>
      <c r="E69" s="362">
        <f>Input!H359</f>
        <v>0</v>
      </c>
      <c r="F69" s="362">
        <f>Input!I359</f>
        <v>0</v>
      </c>
      <c r="G69" s="362">
        <f>Input!J359</f>
        <v>0</v>
      </c>
      <c r="H69" s="434">
        <f>Input!K359</f>
        <v>0</v>
      </c>
      <c r="I69" s="433">
        <f>Input!L359</f>
        <v>0</v>
      </c>
      <c r="J69" s="362">
        <f>Input!M359</f>
        <v>0</v>
      </c>
      <c r="K69" s="362">
        <f>Input!N359</f>
        <v>0</v>
      </c>
      <c r="L69" s="362">
        <f>Input!O359</f>
        <v>0</v>
      </c>
      <c r="M69" s="362">
        <f>Input!P359</f>
        <v>0</v>
      </c>
      <c r="N69" s="434">
        <f>Input!Q359</f>
        <v>0</v>
      </c>
      <c r="O69" s="433">
        <f>Input!R359</f>
        <v>0</v>
      </c>
      <c r="P69" s="362">
        <f>Input!S359</f>
        <v>0</v>
      </c>
      <c r="Q69" s="362">
        <f>Input!T359</f>
        <v>0</v>
      </c>
      <c r="R69" s="362">
        <f>Input!U359</f>
        <v>0</v>
      </c>
      <c r="S69" s="362">
        <f>Input!V359</f>
        <v>0</v>
      </c>
      <c r="T69" s="434">
        <f>Input!W359</f>
        <v>0</v>
      </c>
      <c r="U69" s="433">
        <f>Input!X359</f>
        <v>0</v>
      </c>
      <c r="V69" s="362">
        <f>Input!Y359</f>
        <v>0</v>
      </c>
      <c r="W69" s="362">
        <f>Input!Z359</f>
        <v>0</v>
      </c>
      <c r="X69" s="362">
        <f>Input!AA359</f>
        <v>0</v>
      </c>
      <c r="Y69" s="362">
        <f>Input!AB359</f>
        <v>0</v>
      </c>
      <c r="Z69" s="434">
        <f>Input!AC359</f>
        <v>0</v>
      </c>
      <c r="AA69" s="433">
        <f>Input!AD359</f>
        <v>0</v>
      </c>
      <c r="AB69" s="362">
        <f>Input!AE359</f>
        <v>0</v>
      </c>
      <c r="AC69" s="362">
        <f>Input!AF359</f>
        <v>0</v>
      </c>
      <c r="AD69" s="362">
        <f>Input!AG359</f>
        <v>0</v>
      </c>
      <c r="AE69" s="362">
        <f>Input!AH359</f>
        <v>0</v>
      </c>
      <c r="AF69" s="434">
        <f>Input!AI359</f>
        <v>0</v>
      </c>
      <c r="AG69" s="58"/>
      <c r="AH69" s="58"/>
      <c r="AI69" s="357"/>
      <c r="AJ69" s="357"/>
      <c r="AK69" s="357"/>
      <c r="AL69" s="357"/>
      <c r="AM69" s="363"/>
      <c r="AN69" s="363"/>
      <c r="AO69" s="363"/>
      <c r="AP69" s="363"/>
      <c r="AQ69" s="363"/>
      <c r="AR69" s="363"/>
      <c r="AS69" s="363"/>
      <c r="AT69" s="363"/>
      <c r="AU69" s="363"/>
      <c r="AV69" s="363"/>
      <c r="AW69" s="363"/>
      <c r="AX69" s="358"/>
    </row>
    <row r="70" spans="1:50" s="6" customFormat="1" outlineLevel="1">
      <c r="A70" s="485">
        <f t="shared" si="1"/>
        <v>58</v>
      </c>
      <c r="B70" s="431">
        <f>Input!E360</f>
        <v>0</v>
      </c>
      <c r="C70" s="433">
        <f>Input!F360</f>
        <v>0</v>
      </c>
      <c r="D70" s="362">
        <f>Input!G360</f>
        <v>0</v>
      </c>
      <c r="E70" s="362">
        <f>Input!H360</f>
        <v>0</v>
      </c>
      <c r="F70" s="362">
        <f>Input!I360</f>
        <v>0</v>
      </c>
      <c r="G70" s="362">
        <f>Input!J360</f>
        <v>0</v>
      </c>
      <c r="H70" s="434">
        <f>Input!K360</f>
        <v>0</v>
      </c>
      <c r="I70" s="433">
        <f>Input!L360</f>
        <v>0</v>
      </c>
      <c r="J70" s="362">
        <f>Input!M360</f>
        <v>0</v>
      </c>
      <c r="K70" s="362">
        <f>Input!N360</f>
        <v>0</v>
      </c>
      <c r="L70" s="362">
        <f>Input!O360</f>
        <v>0</v>
      </c>
      <c r="M70" s="362">
        <f>Input!P360</f>
        <v>0</v>
      </c>
      <c r="N70" s="434">
        <f>Input!Q360</f>
        <v>0</v>
      </c>
      <c r="O70" s="433">
        <f>Input!R360</f>
        <v>0</v>
      </c>
      <c r="P70" s="362">
        <f>Input!S360</f>
        <v>0</v>
      </c>
      <c r="Q70" s="362">
        <f>Input!T360</f>
        <v>0</v>
      </c>
      <c r="R70" s="362">
        <f>Input!U360</f>
        <v>0</v>
      </c>
      <c r="S70" s="362">
        <f>Input!V360</f>
        <v>0</v>
      </c>
      <c r="T70" s="434">
        <f>Input!W360</f>
        <v>0</v>
      </c>
      <c r="U70" s="433">
        <f>Input!X360</f>
        <v>0</v>
      </c>
      <c r="V70" s="362">
        <f>Input!Y360</f>
        <v>0</v>
      </c>
      <c r="W70" s="362">
        <f>Input!Z360</f>
        <v>0</v>
      </c>
      <c r="X70" s="362">
        <f>Input!AA360</f>
        <v>0</v>
      </c>
      <c r="Y70" s="362">
        <f>Input!AB360</f>
        <v>0</v>
      </c>
      <c r="Z70" s="434">
        <f>Input!AC360</f>
        <v>0</v>
      </c>
      <c r="AA70" s="433">
        <f>Input!AD360</f>
        <v>0</v>
      </c>
      <c r="AB70" s="362">
        <f>Input!AE360</f>
        <v>0</v>
      </c>
      <c r="AC70" s="362">
        <f>Input!AF360</f>
        <v>0</v>
      </c>
      <c r="AD70" s="362">
        <f>Input!AG360</f>
        <v>0</v>
      </c>
      <c r="AE70" s="362">
        <f>Input!AH360</f>
        <v>0</v>
      </c>
      <c r="AF70" s="434">
        <f>Input!AI360</f>
        <v>0</v>
      </c>
      <c r="AG70" s="58"/>
      <c r="AH70" s="58"/>
      <c r="AI70" s="357"/>
      <c r="AJ70" s="357"/>
      <c r="AK70" s="357"/>
      <c r="AL70" s="357"/>
      <c r="AM70" s="363"/>
      <c r="AN70" s="363"/>
      <c r="AO70" s="363"/>
      <c r="AP70" s="363"/>
      <c r="AQ70" s="363"/>
      <c r="AR70" s="363"/>
      <c r="AS70" s="363"/>
      <c r="AT70" s="363"/>
      <c r="AU70" s="363"/>
      <c r="AV70" s="363"/>
      <c r="AW70" s="363"/>
      <c r="AX70" s="358"/>
    </row>
    <row r="71" spans="1:50" s="6" customFormat="1" outlineLevel="1">
      <c r="A71" s="485">
        <f t="shared" si="1"/>
        <v>59</v>
      </c>
      <c r="B71" s="431">
        <f>Input!E361</f>
        <v>0</v>
      </c>
      <c r="C71" s="433">
        <f>Input!F361</f>
        <v>0</v>
      </c>
      <c r="D71" s="362">
        <f>Input!G361</f>
        <v>0</v>
      </c>
      <c r="E71" s="362">
        <f>Input!H361</f>
        <v>0</v>
      </c>
      <c r="F71" s="362">
        <f>Input!I361</f>
        <v>0</v>
      </c>
      <c r="G71" s="362">
        <f>Input!J361</f>
        <v>0</v>
      </c>
      <c r="H71" s="434">
        <f>Input!K361</f>
        <v>0</v>
      </c>
      <c r="I71" s="433">
        <f>Input!L361</f>
        <v>0</v>
      </c>
      <c r="J71" s="362">
        <f>Input!M361</f>
        <v>0</v>
      </c>
      <c r="K71" s="362">
        <f>Input!N361</f>
        <v>0</v>
      </c>
      <c r="L71" s="362">
        <f>Input!O361</f>
        <v>0</v>
      </c>
      <c r="M71" s="362">
        <f>Input!P361</f>
        <v>0</v>
      </c>
      <c r="N71" s="434">
        <f>Input!Q361</f>
        <v>0</v>
      </c>
      <c r="O71" s="433">
        <f>Input!R361</f>
        <v>0</v>
      </c>
      <c r="P71" s="362">
        <f>Input!S361</f>
        <v>0</v>
      </c>
      <c r="Q71" s="362">
        <f>Input!T361</f>
        <v>0</v>
      </c>
      <c r="R71" s="362">
        <f>Input!U361</f>
        <v>0</v>
      </c>
      <c r="S71" s="362">
        <f>Input!V361</f>
        <v>0</v>
      </c>
      <c r="T71" s="434">
        <f>Input!W361</f>
        <v>0</v>
      </c>
      <c r="U71" s="433">
        <f>Input!X361</f>
        <v>0</v>
      </c>
      <c r="V71" s="362">
        <f>Input!Y361</f>
        <v>0</v>
      </c>
      <c r="W71" s="362">
        <f>Input!Z361</f>
        <v>0</v>
      </c>
      <c r="X71" s="362">
        <f>Input!AA361</f>
        <v>0</v>
      </c>
      <c r="Y71" s="362">
        <f>Input!AB361</f>
        <v>0</v>
      </c>
      <c r="Z71" s="434">
        <f>Input!AC361</f>
        <v>0</v>
      </c>
      <c r="AA71" s="433">
        <f>Input!AD361</f>
        <v>0</v>
      </c>
      <c r="AB71" s="362">
        <f>Input!AE361</f>
        <v>0</v>
      </c>
      <c r="AC71" s="362">
        <f>Input!AF361</f>
        <v>0</v>
      </c>
      <c r="AD71" s="362">
        <f>Input!AG361</f>
        <v>0</v>
      </c>
      <c r="AE71" s="362">
        <f>Input!AH361</f>
        <v>0</v>
      </c>
      <c r="AF71" s="434">
        <f>Input!AI361</f>
        <v>0</v>
      </c>
      <c r="AG71" s="58"/>
      <c r="AH71" s="58"/>
      <c r="AI71" s="357"/>
      <c r="AJ71" s="357"/>
      <c r="AK71" s="357"/>
      <c r="AL71" s="357"/>
      <c r="AM71" s="363"/>
      <c r="AN71" s="363"/>
      <c r="AO71" s="363"/>
      <c r="AP71" s="363"/>
      <c r="AQ71" s="363"/>
      <c r="AR71" s="363"/>
      <c r="AS71" s="363"/>
      <c r="AT71" s="363"/>
      <c r="AU71" s="363"/>
      <c r="AV71" s="363"/>
      <c r="AW71" s="363"/>
      <c r="AX71" s="358"/>
    </row>
    <row r="72" spans="1:50" s="6" customFormat="1" outlineLevel="1">
      <c r="A72" s="485">
        <f t="shared" si="1"/>
        <v>60</v>
      </c>
      <c r="B72" s="431">
        <f>Input!E362</f>
        <v>0</v>
      </c>
      <c r="C72" s="433">
        <f>Input!F362</f>
        <v>0</v>
      </c>
      <c r="D72" s="362">
        <f>Input!G362</f>
        <v>0</v>
      </c>
      <c r="E72" s="362">
        <f>Input!H362</f>
        <v>0</v>
      </c>
      <c r="F72" s="362">
        <f>Input!I362</f>
        <v>0</v>
      </c>
      <c r="G72" s="362">
        <f>Input!J362</f>
        <v>0</v>
      </c>
      <c r="H72" s="434">
        <f>Input!K362</f>
        <v>0</v>
      </c>
      <c r="I72" s="433">
        <f>Input!L362</f>
        <v>0</v>
      </c>
      <c r="J72" s="362">
        <f>Input!M362</f>
        <v>0</v>
      </c>
      <c r="K72" s="362">
        <f>Input!N362</f>
        <v>0</v>
      </c>
      <c r="L72" s="362">
        <f>Input!O362</f>
        <v>0</v>
      </c>
      <c r="M72" s="362">
        <f>Input!P362</f>
        <v>0</v>
      </c>
      <c r="N72" s="434">
        <f>Input!Q362</f>
        <v>0</v>
      </c>
      <c r="O72" s="433">
        <f>Input!R362</f>
        <v>0</v>
      </c>
      <c r="P72" s="362">
        <f>Input!S362</f>
        <v>0</v>
      </c>
      <c r="Q72" s="362">
        <f>Input!T362</f>
        <v>0</v>
      </c>
      <c r="R72" s="362">
        <f>Input!U362</f>
        <v>0</v>
      </c>
      <c r="S72" s="362">
        <f>Input!V362</f>
        <v>0</v>
      </c>
      <c r="T72" s="434">
        <f>Input!W362</f>
        <v>0</v>
      </c>
      <c r="U72" s="433">
        <f>Input!X362</f>
        <v>0</v>
      </c>
      <c r="V72" s="362">
        <f>Input!Y362</f>
        <v>0</v>
      </c>
      <c r="W72" s="362">
        <f>Input!Z362</f>
        <v>0</v>
      </c>
      <c r="X72" s="362">
        <f>Input!AA362</f>
        <v>0</v>
      </c>
      <c r="Y72" s="362">
        <f>Input!AB362</f>
        <v>0</v>
      </c>
      <c r="Z72" s="434">
        <f>Input!AC362</f>
        <v>0</v>
      </c>
      <c r="AA72" s="433">
        <f>Input!AD362</f>
        <v>0</v>
      </c>
      <c r="AB72" s="362">
        <f>Input!AE362</f>
        <v>0</v>
      </c>
      <c r="AC72" s="362">
        <f>Input!AF362</f>
        <v>0</v>
      </c>
      <c r="AD72" s="362">
        <f>Input!AG362</f>
        <v>0</v>
      </c>
      <c r="AE72" s="362">
        <f>Input!AH362</f>
        <v>0</v>
      </c>
      <c r="AF72" s="434">
        <f>Input!AI362</f>
        <v>0</v>
      </c>
      <c r="AG72" s="58"/>
      <c r="AH72" s="58"/>
      <c r="AI72" s="357"/>
      <c r="AJ72" s="357"/>
      <c r="AK72" s="357"/>
      <c r="AL72" s="357"/>
      <c r="AM72" s="363"/>
      <c r="AN72" s="363"/>
      <c r="AO72" s="363"/>
      <c r="AP72" s="363"/>
      <c r="AQ72" s="363"/>
      <c r="AR72" s="363"/>
      <c r="AS72" s="363"/>
      <c r="AT72" s="363"/>
      <c r="AU72" s="363"/>
      <c r="AV72" s="363"/>
      <c r="AW72" s="363"/>
      <c r="AX72" s="358"/>
    </row>
    <row r="73" spans="1:50" s="6" customFormat="1" outlineLevel="1">
      <c r="A73" s="485">
        <f t="shared" si="1"/>
        <v>61</v>
      </c>
      <c r="B73" s="431">
        <f>Input!E363</f>
        <v>0</v>
      </c>
      <c r="C73" s="433">
        <f>Input!F363</f>
        <v>0</v>
      </c>
      <c r="D73" s="362">
        <f>Input!G363</f>
        <v>0</v>
      </c>
      <c r="E73" s="362">
        <f>Input!H363</f>
        <v>0</v>
      </c>
      <c r="F73" s="362">
        <f>Input!I363</f>
        <v>0</v>
      </c>
      <c r="G73" s="362">
        <f>Input!J363</f>
        <v>0</v>
      </c>
      <c r="H73" s="434">
        <f>Input!K363</f>
        <v>0</v>
      </c>
      <c r="I73" s="433">
        <f>Input!L363</f>
        <v>0</v>
      </c>
      <c r="J73" s="362">
        <f>Input!M363</f>
        <v>0</v>
      </c>
      <c r="K73" s="362">
        <f>Input!N363</f>
        <v>0</v>
      </c>
      <c r="L73" s="362">
        <f>Input!O363</f>
        <v>0</v>
      </c>
      <c r="M73" s="362">
        <f>Input!P363</f>
        <v>0</v>
      </c>
      <c r="N73" s="434">
        <f>Input!Q363</f>
        <v>0</v>
      </c>
      <c r="O73" s="433">
        <f>Input!R363</f>
        <v>0</v>
      </c>
      <c r="P73" s="362">
        <f>Input!S363</f>
        <v>0</v>
      </c>
      <c r="Q73" s="362">
        <f>Input!T363</f>
        <v>0</v>
      </c>
      <c r="R73" s="362">
        <f>Input!U363</f>
        <v>0</v>
      </c>
      <c r="S73" s="362">
        <f>Input!V363</f>
        <v>0</v>
      </c>
      <c r="T73" s="434">
        <f>Input!W363</f>
        <v>0</v>
      </c>
      <c r="U73" s="433">
        <f>Input!X363</f>
        <v>0</v>
      </c>
      <c r="V73" s="362">
        <f>Input!Y363</f>
        <v>0</v>
      </c>
      <c r="W73" s="362">
        <f>Input!Z363</f>
        <v>0</v>
      </c>
      <c r="X73" s="362">
        <f>Input!AA363</f>
        <v>0</v>
      </c>
      <c r="Y73" s="362">
        <f>Input!AB363</f>
        <v>0</v>
      </c>
      <c r="Z73" s="434">
        <f>Input!AC363</f>
        <v>0</v>
      </c>
      <c r="AA73" s="433">
        <f>Input!AD363</f>
        <v>0</v>
      </c>
      <c r="AB73" s="362">
        <f>Input!AE363</f>
        <v>0</v>
      </c>
      <c r="AC73" s="362">
        <f>Input!AF363</f>
        <v>0</v>
      </c>
      <c r="AD73" s="362">
        <f>Input!AG363</f>
        <v>0</v>
      </c>
      <c r="AE73" s="362">
        <f>Input!AH363</f>
        <v>0</v>
      </c>
      <c r="AF73" s="434">
        <f>Input!AI363</f>
        <v>0</v>
      </c>
      <c r="AG73" s="58"/>
      <c r="AH73" s="58"/>
      <c r="AI73" s="357"/>
      <c r="AJ73" s="357"/>
      <c r="AK73" s="357"/>
      <c r="AL73" s="357"/>
      <c r="AM73" s="363"/>
      <c r="AN73" s="363"/>
      <c r="AO73" s="363"/>
      <c r="AP73" s="363"/>
      <c r="AQ73" s="363"/>
      <c r="AR73" s="363"/>
      <c r="AS73" s="363"/>
      <c r="AT73" s="363"/>
      <c r="AU73" s="363"/>
      <c r="AV73" s="363"/>
      <c r="AW73" s="363"/>
      <c r="AX73" s="358"/>
    </row>
    <row r="74" spans="1:50" s="6" customFormat="1" outlineLevel="1">
      <c r="A74" s="485">
        <f t="shared" si="1"/>
        <v>62</v>
      </c>
      <c r="B74" s="431">
        <f>Input!E364</f>
        <v>0</v>
      </c>
      <c r="C74" s="433">
        <f>Input!F364</f>
        <v>0</v>
      </c>
      <c r="D74" s="362">
        <f>Input!G364</f>
        <v>0</v>
      </c>
      <c r="E74" s="362">
        <f>Input!H364</f>
        <v>0</v>
      </c>
      <c r="F74" s="362">
        <f>Input!I364</f>
        <v>0</v>
      </c>
      <c r="G74" s="362">
        <f>Input!J364</f>
        <v>0</v>
      </c>
      <c r="H74" s="434">
        <f>Input!K364</f>
        <v>0</v>
      </c>
      <c r="I74" s="433">
        <f>Input!L364</f>
        <v>0</v>
      </c>
      <c r="J74" s="362">
        <f>Input!M364</f>
        <v>0</v>
      </c>
      <c r="K74" s="362">
        <f>Input!N364</f>
        <v>0</v>
      </c>
      <c r="L74" s="362">
        <f>Input!O364</f>
        <v>0</v>
      </c>
      <c r="M74" s="362">
        <f>Input!P364</f>
        <v>0</v>
      </c>
      <c r="N74" s="434">
        <f>Input!Q364</f>
        <v>0</v>
      </c>
      <c r="O74" s="433">
        <f>Input!R364</f>
        <v>0</v>
      </c>
      <c r="P74" s="362">
        <f>Input!S364</f>
        <v>0</v>
      </c>
      <c r="Q74" s="362">
        <f>Input!T364</f>
        <v>0</v>
      </c>
      <c r="R74" s="362">
        <f>Input!U364</f>
        <v>0</v>
      </c>
      <c r="S74" s="362">
        <f>Input!V364</f>
        <v>0</v>
      </c>
      <c r="T74" s="434">
        <f>Input!W364</f>
        <v>0</v>
      </c>
      <c r="U74" s="433">
        <f>Input!X364</f>
        <v>0</v>
      </c>
      <c r="V74" s="362">
        <f>Input!Y364</f>
        <v>0</v>
      </c>
      <c r="W74" s="362">
        <f>Input!Z364</f>
        <v>0</v>
      </c>
      <c r="X74" s="362">
        <f>Input!AA364</f>
        <v>0</v>
      </c>
      <c r="Y74" s="362">
        <f>Input!AB364</f>
        <v>0</v>
      </c>
      <c r="Z74" s="434">
        <f>Input!AC364</f>
        <v>0</v>
      </c>
      <c r="AA74" s="433">
        <f>Input!AD364</f>
        <v>0</v>
      </c>
      <c r="AB74" s="362">
        <f>Input!AE364</f>
        <v>0</v>
      </c>
      <c r="AC74" s="362">
        <f>Input!AF364</f>
        <v>0</v>
      </c>
      <c r="AD74" s="362">
        <f>Input!AG364</f>
        <v>0</v>
      </c>
      <c r="AE74" s="362">
        <f>Input!AH364</f>
        <v>0</v>
      </c>
      <c r="AF74" s="434">
        <f>Input!AI364</f>
        <v>0</v>
      </c>
      <c r="AG74" s="58"/>
      <c r="AH74" s="58"/>
      <c r="AI74" s="357"/>
      <c r="AJ74" s="357"/>
      <c r="AK74" s="357"/>
      <c r="AL74" s="357"/>
      <c r="AM74" s="363"/>
      <c r="AN74" s="363"/>
      <c r="AO74" s="363"/>
      <c r="AP74" s="363"/>
      <c r="AQ74" s="363"/>
      <c r="AR74" s="363"/>
      <c r="AS74" s="363"/>
      <c r="AT74" s="363"/>
      <c r="AU74" s="363"/>
      <c r="AV74" s="363"/>
      <c r="AW74" s="363"/>
      <c r="AX74" s="358"/>
    </row>
    <row r="75" spans="1:50" s="6" customFormat="1" outlineLevel="1">
      <c r="A75" s="485">
        <f t="shared" si="1"/>
        <v>63</v>
      </c>
      <c r="B75" s="431">
        <f>Input!E365</f>
        <v>0</v>
      </c>
      <c r="C75" s="433">
        <f>Input!F365</f>
        <v>0</v>
      </c>
      <c r="D75" s="362">
        <f>Input!G365</f>
        <v>0</v>
      </c>
      <c r="E75" s="362">
        <f>Input!H365</f>
        <v>0</v>
      </c>
      <c r="F75" s="362">
        <f>Input!I365</f>
        <v>0</v>
      </c>
      <c r="G75" s="362">
        <f>Input!J365</f>
        <v>0</v>
      </c>
      <c r="H75" s="434">
        <f>Input!K365</f>
        <v>0</v>
      </c>
      <c r="I75" s="433">
        <f>Input!L365</f>
        <v>0</v>
      </c>
      <c r="J75" s="362">
        <f>Input!M365</f>
        <v>0</v>
      </c>
      <c r="K75" s="362">
        <f>Input!N365</f>
        <v>0</v>
      </c>
      <c r="L75" s="362">
        <f>Input!O365</f>
        <v>0</v>
      </c>
      <c r="M75" s="362">
        <f>Input!P365</f>
        <v>0</v>
      </c>
      <c r="N75" s="434">
        <f>Input!Q365</f>
        <v>0</v>
      </c>
      <c r="O75" s="433">
        <f>Input!R365</f>
        <v>0</v>
      </c>
      <c r="P75" s="362">
        <f>Input!S365</f>
        <v>0</v>
      </c>
      <c r="Q75" s="362">
        <f>Input!T365</f>
        <v>0</v>
      </c>
      <c r="R75" s="362">
        <f>Input!U365</f>
        <v>0</v>
      </c>
      <c r="S75" s="362">
        <f>Input!V365</f>
        <v>0</v>
      </c>
      <c r="T75" s="434">
        <f>Input!W365</f>
        <v>0</v>
      </c>
      <c r="U75" s="433">
        <f>Input!X365</f>
        <v>0</v>
      </c>
      <c r="V75" s="362">
        <f>Input!Y365</f>
        <v>0</v>
      </c>
      <c r="W75" s="362">
        <f>Input!Z365</f>
        <v>0</v>
      </c>
      <c r="X75" s="362">
        <f>Input!AA365</f>
        <v>0</v>
      </c>
      <c r="Y75" s="362">
        <f>Input!AB365</f>
        <v>0</v>
      </c>
      <c r="Z75" s="434">
        <f>Input!AC365</f>
        <v>0</v>
      </c>
      <c r="AA75" s="433">
        <f>Input!AD365</f>
        <v>0</v>
      </c>
      <c r="AB75" s="362">
        <f>Input!AE365</f>
        <v>0</v>
      </c>
      <c r="AC75" s="362">
        <f>Input!AF365</f>
        <v>0</v>
      </c>
      <c r="AD75" s="362">
        <f>Input!AG365</f>
        <v>0</v>
      </c>
      <c r="AE75" s="362">
        <f>Input!AH365</f>
        <v>0</v>
      </c>
      <c r="AF75" s="434">
        <f>Input!AI365</f>
        <v>0</v>
      </c>
      <c r="AG75" s="58"/>
      <c r="AH75" s="58"/>
      <c r="AI75" s="357"/>
      <c r="AJ75" s="357"/>
      <c r="AK75" s="357"/>
      <c r="AL75" s="357"/>
      <c r="AM75" s="363"/>
      <c r="AN75" s="363"/>
      <c r="AO75" s="363"/>
      <c r="AP75" s="363"/>
      <c r="AQ75" s="363"/>
      <c r="AR75" s="363"/>
      <c r="AS75" s="363"/>
      <c r="AT75" s="363"/>
      <c r="AU75" s="363"/>
      <c r="AV75" s="363"/>
      <c r="AW75" s="363"/>
      <c r="AX75" s="358"/>
    </row>
    <row r="76" spans="1:50" s="6" customFormat="1" outlineLevel="1">
      <c r="A76" s="485">
        <f t="shared" si="1"/>
        <v>64</v>
      </c>
      <c r="B76" s="431">
        <f>Input!E366</f>
        <v>0</v>
      </c>
      <c r="C76" s="433">
        <f>Input!F366</f>
        <v>0</v>
      </c>
      <c r="D76" s="362">
        <f>Input!G366</f>
        <v>0</v>
      </c>
      <c r="E76" s="362">
        <f>Input!H366</f>
        <v>0</v>
      </c>
      <c r="F76" s="362">
        <f>Input!I366</f>
        <v>0</v>
      </c>
      <c r="G76" s="362">
        <f>Input!J366</f>
        <v>0</v>
      </c>
      <c r="H76" s="434">
        <f>Input!K366</f>
        <v>0</v>
      </c>
      <c r="I76" s="433">
        <f>Input!L366</f>
        <v>0</v>
      </c>
      <c r="J76" s="362">
        <f>Input!M366</f>
        <v>0</v>
      </c>
      <c r="K76" s="362">
        <f>Input!N366</f>
        <v>0</v>
      </c>
      <c r="L76" s="362">
        <f>Input!O366</f>
        <v>0</v>
      </c>
      <c r="M76" s="362">
        <f>Input!P366</f>
        <v>0</v>
      </c>
      <c r="N76" s="434">
        <f>Input!Q366</f>
        <v>0</v>
      </c>
      <c r="O76" s="433">
        <f>Input!R366</f>
        <v>0</v>
      </c>
      <c r="P76" s="362">
        <f>Input!S366</f>
        <v>0</v>
      </c>
      <c r="Q76" s="362">
        <f>Input!T366</f>
        <v>0</v>
      </c>
      <c r="R76" s="362">
        <f>Input!U366</f>
        <v>0</v>
      </c>
      <c r="S76" s="362">
        <f>Input!V366</f>
        <v>0</v>
      </c>
      <c r="T76" s="434">
        <f>Input!W366</f>
        <v>0</v>
      </c>
      <c r="U76" s="433">
        <f>Input!X366</f>
        <v>0</v>
      </c>
      <c r="V76" s="362">
        <f>Input!Y366</f>
        <v>0</v>
      </c>
      <c r="W76" s="362">
        <f>Input!Z366</f>
        <v>0</v>
      </c>
      <c r="X76" s="362">
        <f>Input!AA366</f>
        <v>0</v>
      </c>
      <c r="Y76" s="362">
        <f>Input!AB366</f>
        <v>0</v>
      </c>
      <c r="Z76" s="434">
        <f>Input!AC366</f>
        <v>0</v>
      </c>
      <c r="AA76" s="433">
        <f>Input!AD366</f>
        <v>0</v>
      </c>
      <c r="AB76" s="362">
        <f>Input!AE366</f>
        <v>0</v>
      </c>
      <c r="AC76" s="362">
        <f>Input!AF366</f>
        <v>0</v>
      </c>
      <c r="AD76" s="362">
        <f>Input!AG366</f>
        <v>0</v>
      </c>
      <c r="AE76" s="362">
        <f>Input!AH366</f>
        <v>0</v>
      </c>
      <c r="AF76" s="434">
        <f>Input!AI366</f>
        <v>0</v>
      </c>
      <c r="AG76" s="58"/>
      <c r="AH76" s="58"/>
      <c r="AI76" s="357"/>
      <c r="AJ76" s="357"/>
      <c r="AK76" s="357"/>
      <c r="AL76" s="357"/>
      <c r="AM76" s="363"/>
      <c r="AN76" s="363"/>
      <c r="AO76" s="363"/>
      <c r="AP76" s="363"/>
      <c r="AQ76" s="363"/>
      <c r="AR76" s="363"/>
      <c r="AS76" s="363"/>
      <c r="AT76" s="363"/>
      <c r="AU76" s="363"/>
      <c r="AV76" s="363"/>
      <c r="AW76" s="363"/>
      <c r="AX76" s="358"/>
    </row>
    <row r="77" spans="1:50" s="6" customFormat="1" outlineLevel="1">
      <c r="A77" s="485">
        <f t="shared" si="1"/>
        <v>65</v>
      </c>
      <c r="B77" s="431">
        <f>Input!E367</f>
        <v>0</v>
      </c>
      <c r="C77" s="433">
        <f>Input!F367</f>
        <v>0</v>
      </c>
      <c r="D77" s="362">
        <f>Input!G367</f>
        <v>0</v>
      </c>
      <c r="E77" s="362">
        <f>Input!H367</f>
        <v>0</v>
      </c>
      <c r="F77" s="362">
        <f>Input!I367</f>
        <v>0</v>
      </c>
      <c r="G77" s="362">
        <f>Input!J367</f>
        <v>0</v>
      </c>
      <c r="H77" s="434">
        <f>Input!K367</f>
        <v>0</v>
      </c>
      <c r="I77" s="433">
        <f>Input!L367</f>
        <v>0</v>
      </c>
      <c r="J77" s="362">
        <f>Input!M367</f>
        <v>0</v>
      </c>
      <c r="K77" s="362">
        <f>Input!N367</f>
        <v>0</v>
      </c>
      <c r="L77" s="362">
        <f>Input!O367</f>
        <v>0</v>
      </c>
      <c r="M77" s="362">
        <f>Input!P367</f>
        <v>0</v>
      </c>
      <c r="N77" s="434">
        <f>Input!Q367</f>
        <v>0</v>
      </c>
      <c r="O77" s="433">
        <f>Input!R367</f>
        <v>0</v>
      </c>
      <c r="P77" s="362">
        <f>Input!S367</f>
        <v>0</v>
      </c>
      <c r="Q77" s="362">
        <f>Input!T367</f>
        <v>0</v>
      </c>
      <c r="R77" s="362">
        <f>Input!U367</f>
        <v>0</v>
      </c>
      <c r="S77" s="362">
        <f>Input!V367</f>
        <v>0</v>
      </c>
      <c r="T77" s="434">
        <f>Input!W367</f>
        <v>0</v>
      </c>
      <c r="U77" s="433">
        <f>Input!X367</f>
        <v>0</v>
      </c>
      <c r="V77" s="362">
        <f>Input!Y367</f>
        <v>0</v>
      </c>
      <c r="W77" s="362">
        <f>Input!Z367</f>
        <v>0</v>
      </c>
      <c r="X77" s="362">
        <f>Input!AA367</f>
        <v>0</v>
      </c>
      <c r="Y77" s="362">
        <f>Input!AB367</f>
        <v>0</v>
      </c>
      <c r="Z77" s="434">
        <f>Input!AC367</f>
        <v>0</v>
      </c>
      <c r="AA77" s="433">
        <f>Input!AD367</f>
        <v>0</v>
      </c>
      <c r="AB77" s="362">
        <f>Input!AE367</f>
        <v>0</v>
      </c>
      <c r="AC77" s="362">
        <f>Input!AF367</f>
        <v>0</v>
      </c>
      <c r="AD77" s="362">
        <f>Input!AG367</f>
        <v>0</v>
      </c>
      <c r="AE77" s="362">
        <f>Input!AH367</f>
        <v>0</v>
      </c>
      <c r="AF77" s="434">
        <f>Input!AI367</f>
        <v>0</v>
      </c>
      <c r="AG77" s="58"/>
      <c r="AH77" s="58"/>
      <c r="AI77" s="357"/>
      <c r="AJ77" s="357"/>
      <c r="AK77" s="357"/>
      <c r="AL77" s="357"/>
      <c r="AM77" s="363"/>
      <c r="AN77" s="363"/>
      <c r="AO77" s="363"/>
      <c r="AP77" s="363"/>
      <c r="AQ77" s="363"/>
      <c r="AR77" s="363"/>
      <c r="AS77" s="363"/>
      <c r="AT77" s="363"/>
      <c r="AU77" s="363"/>
      <c r="AV77" s="363"/>
      <c r="AW77" s="363"/>
      <c r="AX77" s="358"/>
    </row>
    <row r="78" spans="1:50" s="6" customFormat="1" outlineLevel="1">
      <c r="A78" s="485">
        <f t="shared" si="1"/>
        <v>66</v>
      </c>
      <c r="B78" s="431">
        <f>Input!E368</f>
        <v>0</v>
      </c>
      <c r="C78" s="433">
        <f>Input!F368</f>
        <v>0</v>
      </c>
      <c r="D78" s="362">
        <f>Input!G368</f>
        <v>0</v>
      </c>
      <c r="E78" s="362">
        <f>Input!H368</f>
        <v>0</v>
      </c>
      <c r="F78" s="362">
        <f>Input!I368</f>
        <v>0</v>
      </c>
      <c r="G78" s="362">
        <f>Input!J368</f>
        <v>0</v>
      </c>
      <c r="H78" s="434">
        <f>Input!K368</f>
        <v>0</v>
      </c>
      <c r="I78" s="433">
        <f>Input!L368</f>
        <v>0</v>
      </c>
      <c r="J78" s="362">
        <f>Input!M368</f>
        <v>0</v>
      </c>
      <c r="K78" s="362">
        <f>Input!N368</f>
        <v>0</v>
      </c>
      <c r="L78" s="362">
        <f>Input!O368</f>
        <v>0</v>
      </c>
      <c r="M78" s="362">
        <f>Input!P368</f>
        <v>0</v>
      </c>
      <c r="N78" s="434">
        <f>Input!Q368</f>
        <v>0</v>
      </c>
      <c r="O78" s="433">
        <f>Input!R368</f>
        <v>0</v>
      </c>
      <c r="P78" s="362">
        <f>Input!S368</f>
        <v>0</v>
      </c>
      <c r="Q78" s="362">
        <f>Input!T368</f>
        <v>0</v>
      </c>
      <c r="R78" s="362">
        <f>Input!U368</f>
        <v>0</v>
      </c>
      <c r="S78" s="362">
        <f>Input!V368</f>
        <v>0</v>
      </c>
      <c r="T78" s="434">
        <f>Input!W368</f>
        <v>0</v>
      </c>
      <c r="U78" s="433">
        <f>Input!X368</f>
        <v>0</v>
      </c>
      <c r="V78" s="362">
        <f>Input!Y368</f>
        <v>0</v>
      </c>
      <c r="W78" s="362">
        <f>Input!Z368</f>
        <v>0</v>
      </c>
      <c r="X78" s="362">
        <f>Input!AA368</f>
        <v>0</v>
      </c>
      <c r="Y78" s="362">
        <f>Input!AB368</f>
        <v>0</v>
      </c>
      <c r="Z78" s="434">
        <f>Input!AC368</f>
        <v>0</v>
      </c>
      <c r="AA78" s="433">
        <f>Input!AD368</f>
        <v>0</v>
      </c>
      <c r="AB78" s="362">
        <f>Input!AE368</f>
        <v>0</v>
      </c>
      <c r="AC78" s="362">
        <f>Input!AF368</f>
        <v>0</v>
      </c>
      <c r="AD78" s="362">
        <f>Input!AG368</f>
        <v>0</v>
      </c>
      <c r="AE78" s="362">
        <f>Input!AH368</f>
        <v>0</v>
      </c>
      <c r="AF78" s="434">
        <f>Input!AI368</f>
        <v>0</v>
      </c>
      <c r="AG78" s="58"/>
      <c r="AH78" s="58"/>
      <c r="AI78" s="357"/>
      <c r="AJ78" s="357"/>
      <c r="AK78" s="357"/>
      <c r="AL78" s="357"/>
      <c r="AM78" s="363"/>
      <c r="AN78" s="363"/>
      <c r="AO78" s="363"/>
      <c r="AP78" s="363"/>
      <c r="AQ78" s="363"/>
      <c r="AR78" s="363"/>
      <c r="AS78" s="363"/>
      <c r="AT78" s="363"/>
      <c r="AU78" s="363"/>
      <c r="AV78" s="363"/>
      <c r="AW78" s="363"/>
      <c r="AX78" s="358"/>
    </row>
    <row r="79" spans="1:50" s="6" customFormat="1" outlineLevel="1">
      <c r="A79" s="485">
        <f t="shared" ref="A79:A98" si="2">A78+1</f>
        <v>67</v>
      </c>
      <c r="B79" s="431">
        <f>Input!E369</f>
        <v>0</v>
      </c>
      <c r="C79" s="433">
        <f>Input!F369</f>
        <v>0</v>
      </c>
      <c r="D79" s="362">
        <f>Input!G369</f>
        <v>0</v>
      </c>
      <c r="E79" s="362">
        <f>Input!H369</f>
        <v>0</v>
      </c>
      <c r="F79" s="362">
        <f>Input!I369</f>
        <v>0</v>
      </c>
      <c r="G79" s="362">
        <f>Input!J369</f>
        <v>0</v>
      </c>
      <c r="H79" s="434">
        <f>Input!K369</f>
        <v>0</v>
      </c>
      <c r="I79" s="433">
        <f>Input!L369</f>
        <v>0</v>
      </c>
      <c r="J79" s="362">
        <f>Input!M369</f>
        <v>0</v>
      </c>
      <c r="K79" s="362">
        <f>Input!N369</f>
        <v>0</v>
      </c>
      <c r="L79" s="362">
        <f>Input!O369</f>
        <v>0</v>
      </c>
      <c r="M79" s="362">
        <f>Input!P369</f>
        <v>0</v>
      </c>
      <c r="N79" s="434">
        <f>Input!Q369</f>
        <v>0</v>
      </c>
      <c r="O79" s="433">
        <f>Input!R369</f>
        <v>0</v>
      </c>
      <c r="P79" s="362">
        <f>Input!S369</f>
        <v>0</v>
      </c>
      <c r="Q79" s="362">
        <f>Input!T369</f>
        <v>0</v>
      </c>
      <c r="R79" s="362">
        <f>Input!U369</f>
        <v>0</v>
      </c>
      <c r="S79" s="362">
        <f>Input!V369</f>
        <v>0</v>
      </c>
      <c r="T79" s="434">
        <f>Input!W369</f>
        <v>0</v>
      </c>
      <c r="U79" s="433">
        <f>Input!X369</f>
        <v>0</v>
      </c>
      <c r="V79" s="362">
        <f>Input!Y369</f>
        <v>0</v>
      </c>
      <c r="W79" s="362">
        <f>Input!Z369</f>
        <v>0</v>
      </c>
      <c r="X79" s="362">
        <f>Input!AA369</f>
        <v>0</v>
      </c>
      <c r="Y79" s="362">
        <f>Input!AB369</f>
        <v>0</v>
      </c>
      <c r="Z79" s="434">
        <f>Input!AC369</f>
        <v>0</v>
      </c>
      <c r="AA79" s="433">
        <f>Input!AD369</f>
        <v>0</v>
      </c>
      <c r="AB79" s="362">
        <f>Input!AE369</f>
        <v>0</v>
      </c>
      <c r="AC79" s="362">
        <f>Input!AF369</f>
        <v>0</v>
      </c>
      <c r="AD79" s="362">
        <f>Input!AG369</f>
        <v>0</v>
      </c>
      <c r="AE79" s="362">
        <f>Input!AH369</f>
        <v>0</v>
      </c>
      <c r="AF79" s="434">
        <f>Input!AI369</f>
        <v>0</v>
      </c>
      <c r="AG79" s="58"/>
      <c r="AH79" s="58"/>
      <c r="AI79" s="357"/>
      <c r="AJ79" s="357"/>
      <c r="AK79" s="357"/>
      <c r="AL79" s="357"/>
      <c r="AM79" s="363"/>
      <c r="AN79" s="363"/>
      <c r="AO79" s="363"/>
      <c r="AP79" s="363"/>
      <c r="AQ79" s="363"/>
      <c r="AR79" s="363"/>
      <c r="AS79" s="363"/>
      <c r="AT79" s="363"/>
      <c r="AU79" s="363"/>
      <c r="AV79" s="363"/>
      <c r="AW79" s="363"/>
      <c r="AX79" s="358"/>
    </row>
    <row r="80" spans="1:50" s="6" customFormat="1" outlineLevel="1">
      <c r="A80" s="485">
        <f t="shared" si="2"/>
        <v>68</v>
      </c>
      <c r="B80" s="431">
        <f>Input!E370</f>
        <v>0</v>
      </c>
      <c r="C80" s="433">
        <f>Input!F370</f>
        <v>0</v>
      </c>
      <c r="D80" s="362">
        <f>Input!G370</f>
        <v>0</v>
      </c>
      <c r="E80" s="362">
        <f>Input!H370</f>
        <v>0</v>
      </c>
      <c r="F80" s="362">
        <f>Input!I370</f>
        <v>0</v>
      </c>
      <c r="G80" s="362">
        <f>Input!J370</f>
        <v>0</v>
      </c>
      <c r="H80" s="434">
        <f>Input!K370</f>
        <v>0</v>
      </c>
      <c r="I80" s="433">
        <f>Input!L370</f>
        <v>0</v>
      </c>
      <c r="J80" s="362">
        <f>Input!M370</f>
        <v>0</v>
      </c>
      <c r="K80" s="362">
        <f>Input!N370</f>
        <v>0</v>
      </c>
      <c r="L80" s="362">
        <f>Input!O370</f>
        <v>0</v>
      </c>
      <c r="M80" s="362">
        <f>Input!P370</f>
        <v>0</v>
      </c>
      <c r="N80" s="434">
        <f>Input!Q370</f>
        <v>0</v>
      </c>
      <c r="O80" s="433">
        <f>Input!R370</f>
        <v>0</v>
      </c>
      <c r="P80" s="362">
        <f>Input!S370</f>
        <v>0</v>
      </c>
      <c r="Q80" s="362">
        <f>Input!T370</f>
        <v>0</v>
      </c>
      <c r="R80" s="362">
        <f>Input!U370</f>
        <v>0</v>
      </c>
      <c r="S80" s="362">
        <f>Input!V370</f>
        <v>0</v>
      </c>
      <c r="T80" s="434">
        <f>Input!W370</f>
        <v>0</v>
      </c>
      <c r="U80" s="433">
        <f>Input!X370</f>
        <v>0</v>
      </c>
      <c r="V80" s="362">
        <f>Input!Y370</f>
        <v>0</v>
      </c>
      <c r="W80" s="362">
        <f>Input!Z370</f>
        <v>0</v>
      </c>
      <c r="X80" s="362">
        <f>Input!AA370</f>
        <v>0</v>
      </c>
      <c r="Y80" s="362">
        <f>Input!AB370</f>
        <v>0</v>
      </c>
      <c r="Z80" s="434">
        <f>Input!AC370</f>
        <v>0</v>
      </c>
      <c r="AA80" s="433">
        <f>Input!AD370</f>
        <v>0</v>
      </c>
      <c r="AB80" s="362">
        <f>Input!AE370</f>
        <v>0</v>
      </c>
      <c r="AC80" s="362">
        <f>Input!AF370</f>
        <v>0</v>
      </c>
      <c r="AD80" s="362">
        <f>Input!AG370</f>
        <v>0</v>
      </c>
      <c r="AE80" s="362">
        <f>Input!AH370</f>
        <v>0</v>
      </c>
      <c r="AF80" s="434">
        <f>Input!AI370</f>
        <v>0</v>
      </c>
      <c r="AG80" s="58"/>
      <c r="AH80" s="58"/>
      <c r="AI80" s="357"/>
      <c r="AJ80" s="357"/>
      <c r="AK80" s="357"/>
      <c r="AL80" s="357"/>
      <c r="AM80" s="363"/>
      <c r="AN80" s="363"/>
      <c r="AO80" s="363"/>
      <c r="AP80" s="363"/>
      <c r="AQ80" s="363"/>
      <c r="AR80" s="363"/>
      <c r="AS80" s="363"/>
      <c r="AT80" s="363"/>
      <c r="AU80" s="363"/>
      <c r="AV80" s="363"/>
      <c r="AW80" s="363"/>
      <c r="AX80" s="358"/>
    </row>
    <row r="81" spans="1:50" s="6" customFormat="1" outlineLevel="1">
      <c r="A81" s="485">
        <f t="shared" si="2"/>
        <v>69</v>
      </c>
      <c r="B81" s="431">
        <f>Input!E371</f>
        <v>0</v>
      </c>
      <c r="C81" s="433">
        <f>Input!F371</f>
        <v>0</v>
      </c>
      <c r="D81" s="362">
        <f>Input!G371</f>
        <v>0</v>
      </c>
      <c r="E81" s="362">
        <f>Input!H371</f>
        <v>0</v>
      </c>
      <c r="F81" s="362">
        <f>Input!I371</f>
        <v>0</v>
      </c>
      <c r="G81" s="362">
        <f>Input!J371</f>
        <v>0</v>
      </c>
      <c r="H81" s="434">
        <f>Input!K371</f>
        <v>0</v>
      </c>
      <c r="I81" s="433">
        <f>Input!L371</f>
        <v>0</v>
      </c>
      <c r="J81" s="362">
        <f>Input!M371</f>
        <v>0</v>
      </c>
      <c r="K81" s="362">
        <f>Input!N371</f>
        <v>0</v>
      </c>
      <c r="L81" s="362">
        <f>Input!O371</f>
        <v>0</v>
      </c>
      <c r="M81" s="362">
        <f>Input!P371</f>
        <v>0</v>
      </c>
      <c r="N81" s="434">
        <f>Input!Q371</f>
        <v>0</v>
      </c>
      <c r="O81" s="433">
        <f>Input!R371</f>
        <v>0</v>
      </c>
      <c r="P81" s="362">
        <f>Input!S371</f>
        <v>0</v>
      </c>
      <c r="Q81" s="362">
        <f>Input!T371</f>
        <v>0</v>
      </c>
      <c r="R81" s="362">
        <f>Input!U371</f>
        <v>0</v>
      </c>
      <c r="S81" s="362">
        <f>Input!V371</f>
        <v>0</v>
      </c>
      <c r="T81" s="434">
        <f>Input!W371</f>
        <v>0</v>
      </c>
      <c r="U81" s="433">
        <f>Input!X371</f>
        <v>0</v>
      </c>
      <c r="V81" s="362">
        <f>Input!Y371</f>
        <v>0</v>
      </c>
      <c r="W81" s="362">
        <f>Input!Z371</f>
        <v>0</v>
      </c>
      <c r="X81" s="362">
        <f>Input!AA371</f>
        <v>0</v>
      </c>
      <c r="Y81" s="362">
        <f>Input!AB371</f>
        <v>0</v>
      </c>
      <c r="Z81" s="434">
        <f>Input!AC371</f>
        <v>0</v>
      </c>
      <c r="AA81" s="433">
        <f>Input!AD371</f>
        <v>0</v>
      </c>
      <c r="AB81" s="362">
        <f>Input!AE371</f>
        <v>0</v>
      </c>
      <c r="AC81" s="362">
        <f>Input!AF371</f>
        <v>0</v>
      </c>
      <c r="AD81" s="362">
        <f>Input!AG371</f>
        <v>0</v>
      </c>
      <c r="AE81" s="362">
        <f>Input!AH371</f>
        <v>0</v>
      </c>
      <c r="AF81" s="434">
        <f>Input!AI371</f>
        <v>0</v>
      </c>
      <c r="AG81" s="58"/>
      <c r="AH81" s="58"/>
      <c r="AI81" s="357"/>
      <c r="AJ81" s="357"/>
      <c r="AK81" s="357"/>
      <c r="AL81" s="357"/>
      <c r="AM81" s="363"/>
      <c r="AN81" s="363"/>
      <c r="AO81" s="363"/>
      <c r="AP81" s="363"/>
      <c r="AQ81" s="363"/>
      <c r="AR81" s="363"/>
      <c r="AS81" s="363"/>
      <c r="AT81" s="363"/>
      <c r="AU81" s="363"/>
      <c r="AV81" s="363"/>
      <c r="AW81" s="363"/>
      <c r="AX81" s="358"/>
    </row>
    <row r="82" spans="1:50" s="6" customFormat="1" outlineLevel="1">
      <c r="A82" s="485">
        <f t="shared" si="2"/>
        <v>70</v>
      </c>
      <c r="B82" s="431">
        <f>Input!E372</f>
        <v>0</v>
      </c>
      <c r="C82" s="433">
        <f>Input!F372</f>
        <v>0</v>
      </c>
      <c r="D82" s="362">
        <f>Input!G372</f>
        <v>0</v>
      </c>
      <c r="E82" s="362">
        <f>Input!H372</f>
        <v>0</v>
      </c>
      <c r="F82" s="362">
        <f>Input!I372</f>
        <v>0</v>
      </c>
      <c r="G82" s="362">
        <f>Input!J372</f>
        <v>0</v>
      </c>
      <c r="H82" s="434">
        <f>Input!K372</f>
        <v>0</v>
      </c>
      <c r="I82" s="433">
        <f>Input!L372</f>
        <v>0</v>
      </c>
      <c r="J82" s="362">
        <f>Input!M372</f>
        <v>0</v>
      </c>
      <c r="K82" s="362">
        <f>Input!N372</f>
        <v>0</v>
      </c>
      <c r="L82" s="362">
        <f>Input!O372</f>
        <v>0</v>
      </c>
      <c r="M82" s="362">
        <f>Input!P372</f>
        <v>0</v>
      </c>
      <c r="N82" s="434">
        <f>Input!Q372</f>
        <v>0</v>
      </c>
      <c r="O82" s="433">
        <f>Input!R372</f>
        <v>0</v>
      </c>
      <c r="P82" s="362">
        <f>Input!S372</f>
        <v>0</v>
      </c>
      <c r="Q82" s="362">
        <f>Input!T372</f>
        <v>0</v>
      </c>
      <c r="R82" s="362">
        <f>Input!U372</f>
        <v>0</v>
      </c>
      <c r="S82" s="362">
        <f>Input!V372</f>
        <v>0</v>
      </c>
      <c r="T82" s="434">
        <f>Input!W372</f>
        <v>0</v>
      </c>
      <c r="U82" s="433">
        <f>Input!X372</f>
        <v>0</v>
      </c>
      <c r="V82" s="362">
        <f>Input!Y372</f>
        <v>0</v>
      </c>
      <c r="W82" s="362">
        <f>Input!Z372</f>
        <v>0</v>
      </c>
      <c r="X82" s="362">
        <f>Input!AA372</f>
        <v>0</v>
      </c>
      <c r="Y82" s="362">
        <f>Input!AB372</f>
        <v>0</v>
      </c>
      <c r="Z82" s="434">
        <f>Input!AC372</f>
        <v>0</v>
      </c>
      <c r="AA82" s="433">
        <f>Input!AD372</f>
        <v>0</v>
      </c>
      <c r="AB82" s="362">
        <f>Input!AE372</f>
        <v>0</v>
      </c>
      <c r="AC82" s="362">
        <f>Input!AF372</f>
        <v>0</v>
      </c>
      <c r="AD82" s="362">
        <f>Input!AG372</f>
        <v>0</v>
      </c>
      <c r="AE82" s="362">
        <f>Input!AH372</f>
        <v>0</v>
      </c>
      <c r="AF82" s="434">
        <f>Input!AI372</f>
        <v>0</v>
      </c>
      <c r="AG82" s="58"/>
      <c r="AH82" s="58"/>
      <c r="AI82" s="357"/>
      <c r="AJ82" s="357"/>
      <c r="AK82" s="357"/>
      <c r="AL82" s="357"/>
      <c r="AM82" s="363"/>
      <c r="AN82" s="363"/>
      <c r="AO82" s="363"/>
      <c r="AP82" s="363"/>
      <c r="AQ82" s="363"/>
      <c r="AR82" s="363"/>
      <c r="AS82" s="363"/>
      <c r="AT82" s="363"/>
      <c r="AU82" s="363"/>
      <c r="AV82" s="363"/>
      <c r="AW82" s="363"/>
      <c r="AX82" s="358"/>
    </row>
    <row r="83" spans="1:50" s="6" customFormat="1" outlineLevel="1">
      <c r="A83" s="485">
        <f t="shared" si="2"/>
        <v>71</v>
      </c>
      <c r="B83" s="431">
        <f>Input!E373</f>
        <v>0</v>
      </c>
      <c r="C83" s="433">
        <f>Input!F373</f>
        <v>0</v>
      </c>
      <c r="D83" s="362">
        <f>Input!G373</f>
        <v>0</v>
      </c>
      <c r="E83" s="362">
        <f>Input!H373</f>
        <v>0</v>
      </c>
      <c r="F83" s="362">
        <f>Input!I373</f>
        <v>0</v>
      </c>
      <c r="G83" s="362">
        <f>Input!J373</f>
        <v>0</v>
      </c>
      <c r="H83" s="434">
        <f>Input!K373</f>
        <v>0</v>
      </c>
      <c r="I83" s="433">
        <f>Input!L373</f>
        <v>0</v>
      </c>
      <c r="J83" s="362">
        <f>Input!M373</f>
        <v>0</v>
      </c>
      <c r="K83" s="362">
        <f>Input!N373</f>
        <v>0</v>
      </c>
      <c r="L83" s="362">
        <f>Input!O373</f>
        <v>0</v>
      </c>
      <c r="M83" s="362">
        <f>Input!P373</f>
        <v>0</v>
      </c>
      <c r="N83" s="434">
        <f>Input!Q373</f>
        <v>0</v>
      </c>
      <c r="O83" s="433">
        <f>Input!R373</f>
        <v>0</v>
      </c>
      <c r="P83" s="362">
        <f>Input!S373</f>
        <v>0</v>
      </c>
      <c r="Q83" s="362">
        <f>Input!T373</f>
        <v>0</v>
      </c>
      <c r="R83" s="362">
        <f>Input!U373</f>
        <v>0</v>
      </c>
      <c r="S83" s="362">
        <f>Input!V373</f>
        <v>0</v>
      </c>
      <c r="T83" s="434">
        <f>Input!W373</f>
        <v>0</v>
      </c>
      <c r="U83" s="433">
        <f>Input!X373</f>
        <v>0</v>
      </c>
      <c r="V83" s="362">
        <f>Input!Y373</f>
        <v>0</v>
      </c>
      <c r="W83" s="362">
        <f>Input!Z373</f>
        <v>0</v>
      </c>
      <c r="X83" s="362">
        <f>Input!AA373</f>
        <v>0</v>
      </c>
      <c r="Y83" s="362">
        <f>Input!AB373</f>
        <v>0</v>
      </c>
      <c r="Z83" s="434">
        <f>Input!AC373</f>
        <v>0</v>
      </c>
      <c r="AA83" s="433">
        <f>Input!AD373</f>
        <v>0</v>
      </c>
      <c r="AB83" s="362">
        <f>Input!AE373</f>
        <v>0</v>
      </c>
      <c r="AC83" s="362">
        <f>Input!AF373</f>
        <v>0</v>
      </c>
      <c r="AD83" s="362">
        <f>Input!AG373</f>
        <v>0</v>
      </c>
      <c r="AE83" s="362">
        <f>Input!AH373</f>
        <v>0</v>
      </c>
      <c r="AF83" s="434">
        <f>Input!AI373</f>
        <v>0</v>
      </c>
      <c r="AG83" s="58"/>
      <c r="AH83" s="58"/>
      <c r="AI83" s="357"/>
      <c r="AJ83" s="357"/>
      <c r="AK83" s="357"/>
      <c r="AL83" s="357"/>
      <c r="AM83" s="363"/>
      <c r="AN83" s="363"/>
      <c r="AO83" s="363"/>
      <c r="AP83" s="363"/>
      <c r="AQ83" s="363"/>
      <c r="AR83" s="363"/>
      <c r="AS83" s="363"/>
      <c r="AT83" s="363"/>
      <c r="AU83" s="363"/>
      <c r="AV83" s="363"/>
      <c r="AW83" s="363"/>
      <c r="AX83" s="358"/>
    </row>
    <row r="84" spans="1:50" s="6" customFormat="1" outlineLevel="1">
      <c r="A84" s="485">
        <f t="shared" si="2"/>
        <v>72</v>
      </c>
      <c r="B84" s="431">
        <f>Input!E374</f>
        <v>0</v>
      </c>
      <c r="C84" s="433">
        <f>Input!F374</f>
        <v>0</v>
      </c>
      <c r="D84" s="362">
        <f>Input!G374</f>
        <v>0</v>
      </c>
      <c r="E84" s="362">
        <f>Input!H374</f>
        <v>0</v>
      </c>
      <c r="F84" s="362">
        <f>Input!I374</f>
        <v>0</v>
      </c>
      <c r="G84" s="362">
        <f>Input!J374</f>
        <v>0</v>
      </c>
      <c r="H84" s="434">
        <f>Input!K374</f>
        <v>0</v>
      </c>
      <c r="I84" s="433">
        <f>Input!L374</f>
        <v>0</v>
      </c>
      <c r="J84" s="362">
        <f>Input!M374</f>
        <v>0</v>
      </c>
      <c r="K84" s="362">
        <f>Input!N374</f>
        <v>0</v>
      </c>
      <c r="L84" s="362">
        <f>Input!O374</f>
        <v>0</v>
      </c>
      <c r="M84" s="362">
        <f>Input!P374</f>
        <v>0</v>
      </c>
      <c r="N84" s="434">
        <f>Input!Q374</f>
        <v>0</v>
      </c>
      <c r="O84" s="433">
        <f>Input!R374</f>
        <v>0</v>
      </c>
      <c r="P84" s="362">
        <f>Input!S374</f>
        <v>0</v>
      </c>
      <c r="Q84" s="362">
        <f>Input!T374</f>
        <v>0</v>
      </c>
      <c r="R84" s="362">
        <f>Input!U374</f>
        <v>0</v>
      </c>
      <c r="S84" s="362">
        <f>Input!V374</f>
        <v>0</v>
      </c>
      <c r="T84" s="434">
        <f>Input!W374</f>
        <v>0</v>
      </c>
      <c r="U84" s="433">
        <f>Input!X374</f>
        <v>0</v>
      </c>
      <c r="V84" s="362">
        <f>Input!Y374</f>
        <v>0</v>
      </c>
      <c r="W84" s="362">
        <f>Input!Z374</f>
        <v>0</v>
      </c>
      <c r="X84" s="362">
        <f>Input!AA374</f>
        <v>0</v>
      </c>
      <c r="Y84" s="362">
        <f>Input!AB374</f>
        <v>0</v>
      </c>
      <c r="Z84" s="434">
        <f>Input!AC374</f>
        <v>0</v>
      </c>
      <c r="AA84" s="433">
        <f>Input!AD374</f>
        <v>0</v>
      </c>
      <c r="AB84" s="362">
        <f>Input!AE374</f>
        <v>0</v>
      </c>
      <c r="AC84" s="362">
        <f>Input!AF374</f>
        <v>0</v>
      </c>
      <c r="AD84" s="362">
        <f>Input!AG374</f>
        <v>0</v>
      </c>
      <c r="AE84" s="362">
        <f>Input!AH374</f>
        <v>0</v>
      </c>
      <c r="AF84" s="434">
        <f>Input!AI374</f>
        <v>0</v>
      </c>
      <c r="AG84" s="58"/>
      <c r="AH84" s="58"/>
      <c r="AI84" s="357"/>
      <c r="AJ84" s="357"/>
      <c r="AK84" s="357"/>
      <c r="AL84" s="357"/>
      <c r="AM84" s="363"/>
      <c r="AN84" s="363"/>
      <c r="AO84" s="363"/>
      <c r="AP84" s="363"/>
      <c r="AQ84" s="363"/>
      <c r="AR84" s="363"/>
      <c r="AS84" s="363"/>
      <c r="AT84" s="363"/>
      <c r="AU84" s="363"/>
      <c r="AV84" s="363"/>
      <c r="AW84" s="363"/>
      <c r="AX84" s="358"/>
    </row>
    <row r="85" spans="1:50" s="6" customFormat="1" outlineLevel="1">
      <c r="A85" s="485">
        <f t="shared" si="2"/>
        <v>73</v>
      </c>
      <c r="B85" s="431">
        <f>Input!E375</f>
        <v>0</v>
      </c>
      <c r="C85" s="433">
        <f>Input!F375</f>
        <v>0</v>
      </c>
      <c r="D85" s="362">
        <f>Input!G375</f>
        <v>0</v>
      </c>
      <c r="E85" s="362">
        <f>Input!H375</f>
        <v>0</v>
      </c>
      <c r="F85" s="362">
        <f>Input!I375</f>
        <v>0</v>
      </c>
      <c r="G85" s="362">
        <f>Input!J375</f>
        <v>0</v>
      </c>
      <c r="H85" s="434">
        <f>Input!K375</f>
        <v>0</v>
      </c>
      <c r="I85" s="433">
        <f>Input!L375</f>
        <v>0</v>
      </c>
      <c r="J85" s="362">
        <f>Input!M375</f>
        <v>0</v>
      </c>
      <c r="K85" s="362">
        <f>Input!N375</f>
        <v>0</v>
      </c>
      <c r="L85" s="362">
        <f>Input!O375</f>
        <v>0</v>
      </c>
      <c r="M85" s="362">
        <f>Input!P375</f>
        <v>0</v>
      </c>
      <c r="N85" s="434">
        <f>Input!Q375</f>
        <v>0</v>
      </c>
      <c r="O85" s="433">
        <f>Input!R375</f>
        <v>0</v>
      </c>
      <c r="P85" s="362">
        <f>Input!S375</f>
        <v>0</v>
      </c>
      <c r="Q85" s="362">
        <f>Input!T375</f>
        <v>0</v>
      </c>
      <c r="R85" s="362">
        <f>Input!U375</f>
        <v>0</v>
      </c>
      <c r="S85" s="362">
        <f>Input!V375</f>
        <v>0</v>
      </c>
      <c r="T85" s="434">
        <f>Input!W375</f>
        <v>0</v>
      </c>
      <c r="U85" s="433">
        <f>Input!X375</f>
        <v>0</v>
      </c>
      <c r="V85" s="362">
        <f>Input!Y375</f>
        <v>0</v>
      </c>
      <c r="W85" s="362">
        <f>Input!Z375</f>
        <v>0</v>
      </c>
      <c r="X85" s="362">
        <f>Input!AA375</f>
        <v>0</v>
      </c>
      <c r="Y85" s="362">
        <f>Input!AB375</f>
        <v>0</v>
      </c>
      <c r="Z85" s="434">
        <f>Input!AC375</f>
        <v>0</v>
      </c>
      <c r="AA85" s="433">
        <f>Input!AD375</f>
        <v>0</v>
      </c>
      <c r="AB85" s="362">
        <f>Input!AE375</f>
        <v>0</v>
      </c>
      <c r="AC85" s="362">
        <f>Input!AF375</f>
        <v>0</v>
      </c>
      <c r="AD85" s="362">
        <f>Input!AG375</f>
        <v>0</v>
      </c>
      <c r="AE85" s="362">
        <f>Input!AH375</f>
        <v>0</v>
      </c>
      <c r="AF85" s="434">
        <f>Input!AI375</f>
        <v>0</v>
      </c>
      <c r="AG85" s="58"/>
      <c r="AH85" s="58"/>
      <c r="AI85" s="357"/>
      <c r="AJ85" s="357"/>
      <c r="AK85" s="357"/>
      <c r="AL85" s="357"/>
      <c r="AM85" s="363"/>
      <c r="AN85" s="363"/>
      <c r="AO85" s="363"/>
      <c r="AP85" s="363"/>
      <c r="AQ85" s="363"/>
      <c r="AR85" s="363"/>
      <c r="AS85" s="363"/>
      <c r="AT85" s="363"/>
      <c r="AU85" s="363"/>
      <c r="AV85" s="363"/>
      <c r="AW85" s="363"/>
      <c r="AX85" s="358"/>
    </row>
    <row r="86" spans="1:50" s="6" customFormat="1" outlineLevel="1">
      <c r="A86" s="485">
        <f t="shared" si="2"/>
        <v>74</v>
      </c>
      <c r="B86" s="431">
        <f>Input!E376</f>
        <v>0</v>
      </c>
      <c r="C86" s="433">
        <f>Input!F376</f>
        <v>0</v>
      </c>
      <c r="D86" s="362">
        <f>Input!G376</f>
        <v>0</v>
      </c>
      <c r="E86" s="362">
        <f>Input!H376</f>
        <v>0</v>
      </c>
      <c r="F86" s="362">
        <f>Input!I376</f>
        <v>0</v>
      </c>
      <c r="G86" s="362">
        <f>Input!J376</f>
        <v>0</v>
      </c>
      <c r="H86" s="434">
        <f>Input!K376</f>
        <v>0</v>
      </c>
      <c r="I86" s="433">
        <f>Input!L376</f>
        <v>0</v>
      </c>
      <c r="J86" s="362">
        <f>Input!M376</f>
        <v>0</v>
      </c>
      <c r="K86" s="362">
        <f>Input!N376</f>
        <v>0</v>
      </c>
      <c r="L86" s="362">
        <f>Input!O376</f>
        <v>0</v>
      </c>
      <c r="M86" s="362">
        <f>Input!P376</f>
        <v>0</v>
      </c>
      <c r="N86" s="434">
        <f>Input!Q376</f>
        <v>0</v>
      </c>
      <c r="O86" s="433">
        <f>Input!R376</f>
        <v>0</v>
      </c>
      <c r="P86" s="362">
        <f>Input!S376</f>
        <v>0</v>
      </c>
      <c r="Q86" s="362">
        <f>Input!T376</f>
        <v>0</v>
      </c>
      <c r="R86" s="362">
        <f>Input!U376</f>
        <v>0</v>
      </c>
      <c r="S86" s="362">
        <f>Input!V376</f>
        <v>0</v>
      </c>
      <c r="T86" s="434">
        <f>Input!W376</f>
        <v>0</v>
      </c>
      <c r="U86" s="433">
        <f>Input!X376</f>
        <v>0</v>
      </c>
      <c r="V86" s="362">
        <f>Input!Y376</f>
        <v>0</v>
      </c>
      <c r="W86" s="362">
        <f>Input!Z376</f>
        <v>0</v>
      </c>
      <c r="X86" s="362">
        <f>Input!AA376</f>
        <v>0</v>
      </c>
      <c r="Y86" s="362">
        <f>Input!AB376</f>
        <v>0</v>
      </c>
      <c r="Z86" s="434">
        <f>Input!AC376</f>
        <v>0</v>
      </c>
      <c r="AA86" s="433">
        <f>Input!AD376</f>
        <v>0</v>
      </c>
      <c r="AB86" s="362">
        <f>Input!AE376</f>
        <v>0</v>
      </c>
      <c r="AC86" s="362">
        <f>Input!AF376</f>
        <v>0</v>
      </c>
      <c r="AD86" s="362">
        <f>Input!AG376</f>
        <v>0</v>
      </c>
      <c r="AE86" s="362">
        <f>Input!AH376</f>
        <v>0</v>
      </c>
      <c r="AF86" s="434">
        <f>Input!AI376</f>
        <v>0</v>
      </c>
      <c r="AG86" s="58"/>
      <c r="AH86" s="58"/>
      <c r="AI86" s="357"/>
      <c r="AJ86" s="357"/>
      <c r="AK86" s="357"/>
      <c r="AL86" s="357"/>
      <c r="AM86" s="363"/>
      <c r="AN86" s="363"/>
      <c r="AO86" s="363"/>
      <c r="AP86" s="363"/>
      <c r="AQ86" s="363"/>
      <c r="AR86" s="363"/>
      <c r="AS86" s="363"/>
      <c r="AT86" s="363"/>
      <c r="AU86" s="363"/>
      <c r="AV86" s="363"/>
      <c r="AW86" s="363"/>
      <c r="AX86" s="358"/>
    </row>
    <row r="87" spans="1:50" s="6" customFormat="1" outlineLevel="1">
      <c r="A87" s="485">
        <f t="shared" si="2"/>
        <v>75</v>
      </c>
      <c r="B87" s="431">
        <f>Input!E377</f>
        <v>0</v>
      </c>
      <c r="C87" s="433">
        <f>Input!F377</f>
        <v>0</v>
      </c>
      <c r="D87" s="362">
        <f>Input!G377</f>
        <v>0</v>
      </c>
      <c r="E87" s="362">
        <f>Input!H377</f>
        <v>0</v>
      </c>
      <c r="F87" s="362">
        <f>Input!I377</f>
        <v>0</v>
      </c>
      <c r="G87" s="362">
        <f>Input!J377</f>
        <v>0</v>
      </c>
      <c r="H87" s="434">
        <f>Input!K377</f>
        <v>0</v>
      </c>
      <c r="I87" s="433">
        <f>Input!L377</f>
        <v>0</v>
      </c>
      <c r="J87" s="362">
        <f>Input!M377</f>
        <v>0</v>
      </c>
      <c r="K87" s="362">
        <f>Input!N377</f>
        <v>0</v>
      </c>
      <c r="L87" s="362">
        <f>Input!O377</f>
        <v>0</v>
      </c>
      <c r="M87" s="362">
        <f>Input!P377</f>
        <v>0</v>
      </c>
      <c r="N87" s="434">
        <f>Input!Q377</f>
        <v>0</v>
      </c>
      <c r="O87" s="433">
        <f>Input!R377</f>
        <v>0</v>
      </c>
      <c r="P87" s="362">
        <f>Input!S377</f>
        <v>0</v>
      </c>
      <c r="Q87" s="362">
        <f>Input!T377</f>
        <v>0</v>
      </c>
      <c r="R87" s="362">
        <f>Input!U377</f>
        <v>0</v>
      </c>
      <c r="S87" s="362">
        <f>Input!V377</f>
        <v>0</v>
      </c>
      <c r="T87" s="434">
        <f>Input!W377</f>
        <v>0</v>
      </c>
      <c r="U87" s="433">
        <f>Input!X377</f>
        <v>0</v>
      </c>
      <c r="V87" s="362">
        <f>Input!Y377</f>
        <v>0</v>
      </c>
      <c r="W87" s="362">
        <f>Input!Z377</f>
        <v>0</v>
      </c>
      <c r="X87" s="362">
        <f>Input!AA377</f>
        <v>0</v>
      </c>
      <c r="Y87" s="362">
        <f>Input!AB377</f>
        <v>0</v>
      </c>
      <c r="Z87" s="434">
        <f>Input!AC377</f>
        <v>0</v>
      </c>
      <c r="AA87" s="433">
        <f>Input!AD377</f>
        <v>0</v>
      </c>
      <c r="AB87" s="362">
        <f>Input!AE377</f>
        <v>0</v>
      </c>
      <c r="AC87" s="362">
        <f>Input!AF377</f>
        <v>0</v>
      </c>
      <c r="AD87" s="362">
        <f>Input!AG377</f>
        <v>0</v>
      </c>
      <c r="AE87" s="362">
        <f>Input!AH377</f>
        <v>0</v>
      </c>
      <c r="AF87" s="434">
        <f>Input!AI377</f>
        <v>0</v>
      </c>
      <c r="AG87" s="58"/>
      <c r="AH87" s="58"/>
      <c r="AI87" s="357"/>
      <c r="AJ87" s="357"/>
      <c r="AK87" s="357"/>
      <c r="AL87" s="357"/>
      <c r="AM87" s="363"/>
      <c r="AN87" s="363"/>
      <c r="AO87" s="363"/>
      <c r="AP87" s="363"/>
      <c r="AQ87" s="363"/>
      <c r="AR87" s="363"/>
      <c r="AS87" s="363"/>
      <c r="AT87" s="363"/>
      <c r="AU87" s="363"/>
      <c r="AV87" s="363"/>
      <c r="AW87" s="363"/>
      <c r="AX87" s="358"/>
    </row>
    <row r="88" spans="1:50" s="6" customFormat="1" outlineLevel="1">
      <c r="A88" s="485">
        <f t="shared" si="2"/>
        <v>76</v>
      </c>
      <c r="B88" s="431">
        <f>Input!E378</f>
        <v>0</v>
      </c>
      <c r="C88" s="433">
        <f>Input!F378</f>
        <v>0</v>
      </c>
      <c r="D88" s="362">
        <f>Input!G378</f>
        <v>0</v>
      </c>
      <c r="E88" s="362">
        <f>Input!H378</f>
        <v>0</v>
      </c>
      <c r="F88" s="362">
        <f>Input!I378</f>
        <v>0</v>
      </c>
      <c r="G88" s="362">
        <f>Input!J378</f>
        <v>0</v>
      </c>
      <c r="H88" s="434">
        <f>Input!K378</f>
        <v>0</v>
      </c>
      <c r="I88" s="433">
        <f>Input!L378</f>
        <v>0</v>
      </c>
      <c r="J88" s="362">
        <f>Input!M378</f>
        <v>0</v>
      </c>
      <c r="K88" s="362">
        <f>Input!N378</f>
        <v>0</v>
      </c>
      <c r="L88" s="362">
        <f>Input!O378</f>
        <v>0</v>
      </c>
      <c r="M88" s="362">
        <f>Input!P378</f>
        <v>0</v>
      </c>
      <c r="N88" s="434">
        <f>Input!Q378</f>
        <v>0</v>
      </c>
      <c r="O88" s="433">
        <f>Input!R378</f>
        <v>0</v>
      </c>
      <c r="P88" s="362">
        <f>Input!S378</f>
        <v>0</v>
      </c>
      <c r="Q88" s="362">
        <f>Input!T378</f>
        <v>0</v>
      </c>
      <c r="R88" s="362">
        <f>Input!U378</f>
        <v>0</v>
      </c>
      <c r="S88" s="362">
        <f>Input!V378</f>
        <v>0</v>
      </c>
      <c r="T88" s="434">
        <f>Input!W378</f>
        <v>0</v>
      </c>
      <c r="U88" s="433">
        <f>Input!X378</f>
        <v>0</v>
      </c>
      <c r="V88" s="362">
        <f>Input!Y378</f>
        <v>0</v>
      </c>
      <c r="W88" s="362">
        <f>Input!Z378</f>
        <v>0</v>
      </c>
      <c r="X88" s="362">
        <f>Input!AA378</f>
        <v>0</v>
      </c>
      <c r="Y88" s="362">
        <f>Input!AB378</f>
        <v>0</v>
      </c>
      <c r="Z88" s="434">
        <f>Input!AC378</f>
        <v>0</v>
      </c>
      <c r="AA88" s="433">
        <f>Input!AD378</f>
        <v>0</v>
      </c>
      <c r="AB88" s="362">
        <f>Input!AE378</f>
        <v>0</v>
      </c>
      <c r="AC88" s="362">
        <f>Input!AF378</f>
        <v>0</v>
      </c>
      <c r="AD88" s="362">
        <f>Input!AG378</f>
        <v>0</v>
      </c>
      <c r="AE88" s="362">
        <f>Input!AH378</f>
        <v>0</v>
      </c>
      <c r="AF88" s="434">
        <f>Input!AI378</f>
        <v>0</v>
      </c>
      <c r="AG88" s="58"/>
      <c r="AH88" s="58"/>
      <c r="AI88" s="357"/>
      <c r="AJ88" s="357"/>
      <c r="AK88" s="357"/>
      <c r="AL88" s="357"/>
      <c r="AM88" s="363"/>
      <c r="AN88" s="363"/>
      <c r="AO88" s="363"/>
      <c r="AP88" s="363"/>
      <c r="AQ88" s="363"/>
      <c r="AR88" s="363"/>
      <c r="AS88" s="363"/>
      <c r="AT88" s="363"/>
      <c r="AU88" s="363"/>
      <c r="AV88" s="363"/>
      <c r="AW88" s="363"/>
      <c r="AX88" s="358"/>
    </row>
    <row r="89" spans="1:50" s="6" customFormat="1" outlineLevel="1">
      <c r="A89" s="485">
        <f t="shared" si="2"/>
        <v>77</v>
      </c>
      <c r="B89" s="431">
        <f>Input!E379</f>
        <v>0</v>
      </c>
      <c r="C89" s="433">
        <f>Input!F379</f>
        <v>0</v>
      </c>
      <c r="D89" s="362">
        <f>Input!G379</f>
        <v>0</v>
      </c>
      <c r="E89" s="362">
        <f>Input!H379</f>
        <v>0</v>
      </c>
      <c r="F89" s="362">
        <f>Input!I379</f>
        <v>0</v>
      </c>
      <c r="G89" s="362">
        <f>Input!J379</f>
        <v>0</v>
      </c>
      <c r="H89" s="434">
        <f>Input!K379</f>
        <v>0</v>
      </c>
      <c r="I89" s="433">
        <f>Input!L379</f>
        <v>0</v>
      </c>
      <c r="J89" s="362">
        <f>Input!M379</f>
        <v>0</v>
      </c>
      <c r="K89" s="362">
        <f>Input!N379</f>
        <v>0</v>
      </c>
      <c r="L89" s="362">
        <f>Input!O379</f>
        <v>0</v>
      </c>
      <c r="M89" s="362">
        <f>Input!P379</f>
        <v>0</v>
      </c>
      <c r="N89" s="434">
        <f>Input!Q379</f>
        <v>0</v>
      </c>
      <c r="O89" s="433">
        <f>Input!R379</f>
        <v>0</v>
      </c>
      <c r="P89" s="362">
        <f>Input!S379</f>
        <v>0</v>
      </c>
      <c r="Q89" s="362">
        <f>Input!T379</f>
        <v>0</v>
      </c>
      <c r="R89" s="362">
        <f>Input!U379</f>
        <v>0</v>
      </c>
      <c r="S89" s="362">
        <f>Input!V379</f>
        <v>0</v>
      </c>
      <c r="T89" s="434">
        <f>Input!W379</f>
        <v>0</v>
      </c>
      <c r="U89" s="433">
        <f>Input!X379</f>
        <v>0</v>
      </c>
      <c r="V89" s="362">
        <f>Input!Y379</f>
        <v>0</v>
      </c>
      <c r="W89" s="362">
        <f>Input!Z379</f>
        <v>0</v>
      </c>
      <c r="X89" s="362">
        <f>Input!AA379</f>
        <v>0</v>
      </c>
      <c r="Y89" s="362">
        <f>Input!AB379</f>
        <v>0</v>
      </c>
      <c r="Z89" s="434">
        <f>Input!AC379</f>
        <v>0</v>
      </c>
      <c r="AA89" s="433">
        <f>Input!AD379</f>
        <v>0</v>
      </c>
      <c r="AB89" s="362">
        <f>Input!AE379</f>
        <v>0</v>
      </c>
      <c r="AC89" s="362">
        <f>Input!AF379</f>
        <v>0</v>
      </c>
      <c r="AD89" s="362">
        <f>Input!AG379</f>
        <v>0</v>
      </c>
      <c r="AE89" s="362">
        <f>Input!AH379</f>
        <v>0</v>
      </c>
      <c r="AF89" s="434">
        <f>Input!AI379</f>
        <v>0</v>
      </c>
      <c r="AG89" s="58"/>
      <c r="AH89" s="58"/>
      <c r="AI89" s="357"/>
      <c r="AJ89" s="357"/>
      <c r="AK89" s="357"/>
      <c r="AL89" s="357"/>
      <c r="AM89" s="363"/>
      <c r="AN89" s="363"/>
      <c r="AO89" s="363"/>
      <c r="AP89" s="363"/>
      <c r="AQ89" s="363"/>
      <c r="AR89" s="363"/>
      <c r="AS89" s="363"/>
      <c r="AT89" s="363"/>
      <c r="AU89" s="363"/>
      <c r="AV89" s="363"/>
      <c r="AW89" s="363"/>
      <c r="AX89" s="358"/>
    </row>
    <row r="90" spans="1:50" s="6" customFormat="1" outlineLevel="1">
      <c r="A90" s="485">
        <f t="shared" si="2"/>
        <v>78</v>
      </c>
      <c r="B90" s="431">
        <f>Input!E380</f>
        <v>0</v>
      </c>
      <c r="C90" s="433">
        <f>Input!F380</f>
        <v>0</v>
      </c>
      <c r="D90" s="362">
        <f>Input!G380</f>
        <v>0</v>
      </c>
      <c r="E90" s="362">
        <f>Input!H380</f>
        <v>0</v>
      </c>
      <c r="F90" s="362">
        <f>Input!I380</f>
        <v>0</v>
      </c>
      <c r="G90" s="362">
        <f>Input!J380</f>
        <v>0</v>
      </c>
      <c r="H90" s="434">
        <f>Input!K380</f>
        <v>0</v>
      </c>
      <c r="I90" s="433">
        <f>Input!L380</f>
        <v>0</v>
      </c>
      <c r="J90" s="362">
        <f>Input!M380</f>
        <v>0</v>
      </c>
      <c r="K90" s="362">
        <f>Input!N380</f>
        <v>0</v>
      </c>
      <c r="L90" s="362">
        <f>Input!O380</f>
        <v>0</v>
      </c>
      <c r="M90" s="362">
        <f>Input!P380</f>
        <v>0</v>
      </c>
      <c r="N90" s="434">
        <f>Input!Q380</f>
        <v>0</v>
      </c>
      <c r="O90" s="433">
        <f>Input!R380</f>
        <v>0</v>
      </c>
      <c r="P90" s="362">
        <f>Input!S380</f>
        <v>0</v>
      </c>
      <c r="Q90" s="362">
        <f>Input!T380</f>
        <v>0</v>
      </c>
      <c r="R90" s="362">
        <f>Input!U380</f>
        <v>0</v>
      </c>
      <c r="S90" s="362">
        <f>Input!V380</f>
        <v>0</v>
      </c>
      <c r="T90" s="434">
        <f>Input!W380</f>
        <v>0</v>
      </c>
      <c r="U90" s="433">
        <f>Input!X380</f>
        <v>0</v>
      </c>
      <c r="V90" s="362">
        <f>Input!Y380</f>
        <v>0</v>
      </c>
      <c r="W90" s="362">
        <f>Input!Z380</f>
        <v>0</v>
      </c>
      <c r="X90" s="362">
        <f>Input!AA380</f>
        <v>0</v>
      </c>
      <c r="Y90" s="362">
        <f>Input!AB380</f>
        <v>0</v>
      </c>
      <c r="Z90" s="434">
        <f>Input!AC380</f>
        <v>0</v>
      </c>
      <c r="AA90" s="433">
        <f>Input!AD380</f>
        <v>0</v>
      </c>
      <c r="AB90" s="362">
        <f>Input!AE380</f>
        <v>0</v>
      </c>
      <c r="AC90" s="362">
        <f>Input!AF380</f>
        <v>0</v>
      </c>
      <c r="AD90" s="362">
        <f>Input!AG380</f>
        <v>0</v>
      </c>
      <c r="AE90" s="362">
        <f>Input!AH380</f>
        <v>0</v>
      </c>
      <c r="AF90" s="434">
        <f>Input!AI380</f>
        <v>0</v>
      </c>
      <c r="AG90" s="58"/>
      <c r="AH90" s="58"/>
      <c r="AI90" s="357"/>
      <c r="AJ90" s="357"/>
      <c r="AK90" s="357"/>
      <c r="AL90" s="357"/>
      <c r="AM90" s="363"/>
      <c r="AN90" s="363"/>
      <c r="AO90" s="363"/>
      <c r="AP90" s="363"/>
      <c r="AQ90" s="363"/>
      <c r="AR90" s="363"/>
      <c r="AS90" s="363"/>
      <c r="AT90" s="363"/>
      <c r="AU90" s="363"/>
      <c r="AV90" s="363"/>
      <c r="AW90" s="363"/>
      <c r="AX90" s="358"/>
    </row>
    <row r="91" spans="1:50" s="6" customFormat="1" outlineLevel="1">
      <c r="A91" s="485">
        <f t="shared" si="2"/>
        <v>79</v>
      </c>
      <c r="B91" s="431">
        <f>Input!E381</f>
        <v>0</v>
      </c>
      <c r="C91" s="433">
        <f>Input!F381</f>
        <v>0</v>
      </c>
      <c r="D91" s="362">
        <f>Input!G381</f>
        <v>0</v>
      </c>
      <c r="E91" s="362">
        <f>Input!H381</f>
        <v>0</v>
      </c>
      <c r="F91" s="362">
        <f>Input!I381</f>
        <v>0</v>
      </c>
      <c r="G91" s="362">
        <f>Input!J381</f>
        <v>0</v>
      </c>
      <c r="H91" s="434">
        <f>Input!K381</f>
        <v>0</v>
      </c>
      <c r="I91" s="433">
        <f>Input!L381</f>
        <v>0</v>
      </c>
      <c r="J91" s="362">
        <f>Input!M381</f>
        <v>0</v>
      </c>
      <c r="K91" s="362">
        <f>Input!N381</f>
        <v>0</v>
      </c>
      <c r="L91" s="362">
        <f>Input!O381</f>
        <v>0</v>
      </c>
      <c r="M91" s="362">
        <f>Input!P381</f>
        <v>0</v>
      </c>
      <c r="N91" s="434">
        <f>Input!Q381</f>
        <v>0</v>
      </c>
      <c r="O91" s="433">
        <f>Input!R381</f>
        <v>0</v>
      </c>
      <c r="P91" s="362">
        <f>Input!S381</f>
        <v>0</v>
      </c>
      <c r="Q91" s="362">
        <f>Input!T381</f>
        <v>0</v>
      </c>
      <c r="R91" s="362">
        <f>Input!U381</f>
        <v>0</v>
      </c>
      <c r="S91" s="362">
        <f>Input!V381</f>
        <v>0</v>
      </c>
      <c r="T91" s="434">
        <f>Input!W381</f>
        <v>0</v>
      </c>
      <c r="U91" s="433">
        <f>Input!X381</f>
        <v>0</v>
      </c>
      <c r="V91" s="362">
        <f>Input!Y381</f>
        <v>0</v>
      </c>
      <c r="W91" s="362">
        <f>Input!Z381</f>
        <v>0</v>
      </c>
      <c r="X91" s="362">
        <f>Input!AA381</f>
        <v>0</v>
      </c>
      <c r="Y91" s="362">
        <f>Input!AB381</f>
        <v>0</v>
      </c>
      <c r="Z91" s="434">
        <f>Input!AC381</f>
        <v>0</v>
      </c>
      <c r="AA91" s="433">
        <f>Input!AD381</f>
        <v>0</v>
      </c>
      <c r="AB91" s="362">
        <f>Input!AE381</f>
        <v>0</v>
      </c>
      <c r="AC91" s="362">
        <f>Input!AF381</f>
        <v>0</v>
      </c>
      <c r="AD91" s="362">
        <f>Input!AG381</f>
        <v>0</v>
      </c>
      <c r="AE91" s="362">
        <f>Input!AH381</f>
        <v>0</v>
      </c>
      <c r="AF91" s="434">
        <f>Input!AI381</f>
        <v>0</v>
      </c>
      <c r="AG91" s="58"/>
      <c r="AH91" s="58"/>
      <c r="AI91" s="357"/>
      <c r="AJ91" s="357"/>
      <c r="AK91" s="357"/>
      <c r="AL91" s="357"/>
      <c r="AM91" s="363"/>
      <c r="AN91" s="363"/>
      <c r="AO91" s="363"/>
      <c r="AP91" s="363"/>
      <c r="AQ91" s="363"/>
      <c r="AR91" s="363"/>
      <c r="AS91" s="363"/>
      <c r="AT91" s="363"/>
      <c r="AU91" s="363"/>
      <c r="AV91" s="363"/>
      <c r="AW91" s="363"/>
      <c r="AX91" s="358"/>
    </row>
    <row r="92" spans="1:50" s="6" customFormat="1" outlineLevel="1">
      <c r="A92" s="485">
        <f t="shared" si="2"/>
        <v>80</v>
      </c>
      <c r="B92" s="431">
        <f>Input!E382</f>
        <v>0</v>
      </c>
      <c r="C92" s="433">
        <f>Input!F382</f>
        <v>0</v>
      </c>
      <c r="D92" s="362">
        <f>Input!G382</f>
        <v>0</v>
      </c>
      <c r="E92" s="362">
        <f>Input!H382</f>
        <v>0</v>
      </c>
      <c r="F92" s="362">
        <f>Input!I382</f>
        <v>0</v>
      </c>
      <c r="G92" s="362">
        <f>Input!J382</f>
        <v>0</v>
      </c>
      <c r="H92" s="434">
        <f>Input!K382</f>
        <v>0</v>
      </c>
      <c r="I92" s="433">
        <f>Input!L382</f>
        <v>0</v>
      </c>
      <c r="J92" s="362">
        <f>Input!M382</f>
        <v>0</v>
      </c>
      <c r="K92" s="362">
        <f>Input!N382</f>
        <v>0</v>
      </c>
      <c r="L92" s="362">
        <f>Input!O382</f>
        <v>0</v>
      </c>
      <c r="M92" s="362">
        <f>Input!P382</f>
        <v>0</v>
      </c>
      <c r="N92" s="434">
        <f>Input!Q382</f>
        <v>0</v>
      </c>
      <c r="O92" s="433">
        <f>Input!R382</f>
        <v>0</v>
      </c>
      <c r="P92" s="362">
        <f>Input!S382</f>
        <v>0</v>
      </c>
      <c r="Q92" s="362">
        <f>Input!T382</f>
        <v>0</v>
      </c>
      <c r="R92" s="362">
        <f>Input!U382</f>
        <v>0</v>
      </c>
      <c r="S92" s="362">
        <f>Input!V382</f>
        <v>0</v>
      </c>
      <c r="T92" s="434">
        <f>Input!W382</f>
        <v>0</v>
      </c>
      <c r="U92" s="433">
        <f>Input!X382</f>
        <v>0</v>
      </c>
      <c r="V92" s="362">
        <f>Input!Y382</f>
        <v>0</v>
      </c>
      <c r="W92" s="362">
        <f>Input!Z382</f>
        <v>0</v>
      </c>
      <c r="X92" s="362">
        <f>Input!AA382</f>
        <v>0</v>
      </c>
      <c r="Y92" s="362">
        <f>Input!AB382</f>
        <v>0</v>
      </c>
      <c r="Z92" s="434">
        <f>Input!AC382</f>
        <v>0</v>
      </c>
      <c r="AA92" s="433">
        <f>Input!AD382</f>
        <v>0</v>
      </c>
      <c r="AB92" s="362">
        <f>Input!AE382</f>
        <v>0</v>
      </c>
      <c r="AC92" s="362">
        <f>Input!AF382</f>
        <v>0</v>
      </c>
      <c r="AD92" s="362">
        <f>Input!AG382</f>
        <v>0</v>
      </c>
      <c r="AE92" s="362">
        <f>Input!AH382</f>
        <v>0</v>
      </c>
      <c r="AF92" s="434">
        <f>Input!AI382</f>
        <v>0</v>
      </c>
      <c r="AG92" s="58"/>
      <c r="AH92" s="58"/>
      <c r="AI92" s="357"/>
      <c r="AJ92" s="357"/>
      <c r="AK92" s="357"/>
      <c r="AL92" s="357"/>
      <c r="AM92" s="363"/>
      <c r="AN92" s="363"/>
      <c r="AO92" s="363"/>
      <c r="AP92" s="363"/>
      <c r="AQ92" s="363"/>
      <c r="AR92" s="363"/>
      <c r="AS92" s="363"/>
      <c r="AT92" s="363"/>
      <c r="AU92" s="363"/>
      <c r="AV92" s="363"/>
      <c r="AW92" s="363"/>
      <c r="AX92" s="358"/>
    </row>
    <row r="93" spans="1:50" s="6" customFormat="1" outlineLevel="1">
      <c r="A93" s="485">
        <f t="shared" si="2"/>
        <v>81</v>
      </c>
      <c r="B93" s="431">
        <f>Input!E383</f>
        <v>0</v>
      </c>
      <c r="C93" s="433">
        <f>Input!F383</f>
        <v>0</v>
      </c>
      <c r="D93" s="362">
        <f>Input!G383</f>
        <v>0</v>
      </c>
      <c r="E93" s="362">
        <f>Input!H383</f>
        <v>0</v>
      </c>
      <c r="F93" s="362">
        <f>Input!I383</f>
        <v>0</v>
      </c>
      <c r="G93" s="362">
        <f>Input!J383</f>
        <v>0</v>
      </c>
      <c r="H93" s="434">
        <f>Input!K383</f>
        <v>0</v>
      </c>
      <c r="I93" s="433">
        <f>Input!L383</f>
        <v>0</v>
      </c>
      <c r="J93" s="362">
        <f>Input!M383</f>
        <v>0</v>
      </c>
      <c r="K93" s="362">
        <f>Input!N383</f>
        <v>0</v>
      </c>
      <c r="L93" s="362">
        <f>Input!O383</f>
        <v>0</v>
      </c>
      <c r="M93" s="362">
        <f>Input!P383</f>
        <v>0</v>
      </c>
      <c r="N93" s="434">
        <f>Input!Q383</f>
        <v>0</v>
      </c>
      <c r="O93" s="433">
        <f>Input!R383</f>
        <v>0</v>
      </c>
      <c r="P93" s="362">
        <f>Input!S383</f>
        <v>0</v>
      </c>
      <c r="Q93" s="362">
        <f>Input!T383</f>
        <v>0</v>
      </c>
      <c r="R93" s="362">
        <f>Input!U383</f>
        <v>0</v>
      </c>
      <c r="S93" s="362">
        <f>Input!V383</f>
        <v>0</v>
      </c>
      <c r="T93" s="434">
        <f>Input!W383</f>
        <v>0</v>
      </c>
      <c r="U93" s="433">
        <f>Input!X383</f>
        <v>0</v>
      </c>
      <c r="V93" s="362">
        <f>Input!Y383</f>
        <v>0</v>
      </c>
      <c r="W93" s="362">
        <f>Input!Z383</f>
        <v>0</v>
      </c>
      <c r="X93" s="362">
        <f>Input!AA383</f>
        <v>0</v>
      </c>
      <c r="Y93" s="362">
        <f>Input!AB383</f>
        <v>0</v>
      </c>
      <c r="Z93" s="434">
        <f>Input!AC383</f>
        <v>0</v>
      </c>
      <c r="AA93" s="433">
        <f>Input!AD383</f>
        <v>0</v>
      </c>
      <c r="AB93" s="362">
        <f>Input!AE383</f>
        <v>0</v>
      </c>
      <c r="AC93" s="362">
        <f>Input!AF383</f>
        <v>0</v>
      </c>
      <c r="AD93" s="362">
        <f>Input!AG383</f>
        <v>0</v>
      </c>
      <c r="AE93" s="362">
        <f>Input!AH383</f>
        <v>0</v>
      </c>
      <c r="AF93" s="434">
        <f>Input!AI383</f>
        <v>0</v>
      </c>
      <c r="AG93" s="58"/>
      <c r="AH93" s="58"/>
      <c r="AI93" s="357"/>
      <c r="AJ93" s="357"/>
      <c r="AK93" s="357"/>
      <c r="AL93" s="357"/>
      <c r="AM93" s="363"/>
      <c r="AN93" s="363"/>
      <c r="AO93" s="363"/>
      <c r="AP93" s="363"/>
      <c r="AQ93" s="363"/>
      <c r="AR93" s="363"/>
      <c r="AS93" s="363"/>
      <c r="AT93" s="363"/>
      <c r="AU93" s="363"/>
      <c r="AV93" s="363"/>
      <c r="AW93" s="363"/>
      <c r="AX93" s="358"/>
    </row>
    <row r="94" spans="1:50" s="6" customFormat="1" outlineLevel="1">
      <c r="A94" s="485">
        <f t="shared" si="2"/>
        <v>82</v>
      </c>
      <c r="B94" s="431">
        <f>Input!E384</f>
        <v>0</v>
      </c>
      <c r="C94" s="433">
        <f>Input!F384</f>
        <v>0</v>
      </c>
      <c r="D94" s="362">
        <f>Input!G384</f>
        <v>0</v>
      </c>
      <c r="E94" s="362">
        <f>Input!H384</f>
        <v>0</v>
      </c>
      <c r="F94" s="362">
        <f>Input!I384</f>
        <v>0</v>
      </c>
      <c r="G94" s="362">
        <f>Input!J384</f>
        <v>0</v>
      </c>
      <c r="H94" s="434">
        <f>Input!K384</f>
        <v>0</v>
      </c>
      <c r="I94" s="433">
        <f>Input!L384</f>
        <v>0</v>
      </c>
      <c r="J94" s="362">
        <f>Input!M384</f>
        <v>0</v>
      </c>
      <c r="K94" s="362">
        <f>Input!N384</f>
        <v>0</v>
      </c>
      <c r="L94" s="362">
        <f>Input!O384</f>
        <v>0</v>
      </c>
      <c r="M94" s="362">
        <f>Input!P384</f>
        <v>0</v>
      </c>
      <c r="N94" s="434">
        <f>Input!Q384</f>
        <v>0</v>
      </c>
      <c r="O94" s="433">
        <f>Input!R384</f>
        <v>0</v>
      </c>
      <c r="P94" s="362">
        <f>Input!S384</f>
        <v>0</v>
      </c>
      <c r="Q94" s="362">
        <f>Input!T384</f>
        <v>0</v>
      </c>
      <c r="R94" s="362">
        <f>Input!U384</f>
        <v>0</v>
      </c>
      <c r="S94" s="362">
        <f>Input!V384</f>
        <v>0</v>
      </c>
      <c r="T94" s="434">
        <f>Input!W384</f>
        <v>0</v>
      </c>
      <c r="U94" s="433">
        <f>Input!X384</f>
        <v>0</v>
      </c>
      <c r="V94" s="362">
        <f>Input!Y384</f>
        <v>0</v>
      </c>
      <c r="W94" s="362">
        <f>Input!Z384</f>
        <v>0</v>
      </c>
      <c r="X94" s="362">
        <f>Input!AA384</f>
        <v>0</v>
      </c>
      <c r="Y94" s="362">
        <f>Input!AB384</f>
        <v>0</v>
      </c>
      <c r="Z94" s="434">
        <f>Input!AC384</f>
        <v>0</v>
      </c>
      <c r="AA94" s="433">
        <f>Input!AD384</f>
        <v>0</v>
      </c>
      <c r="AB94" s="362">
        <f>Input!AE384</f>
        <v>0</v>
      </c>
      <c r="AC94" s="362">
        <f>Input!AF384</f>
        <v>0</v>
      </c>
      <c r="AD94" s="362">
        <f>Input!AG384</f>
        <v>0</v>
      </c>
      <c r="AE94" s="362">
        <f>Input!AH384</f>
        <v>0</v>
      </c>
      <c r="AF94" s="434">
        <f>Input!AI384</f>
        <v>0</v>
      </c>
      <c r="AG94" s="58"/>
      <c r="AH94" s="58"/>
      <c r="AI94" s="357"/>
      <c r="AJ94" s="357"/>
      <c r="AK94" s="357"/>
      <c r="AL94" s="357"/>
      <c r="AM94" s="363"/>
      <c r="AN94" s="363"/>
      <c r="AO94" s="363"/>
      <c r="AP94" s="363"/>
      <c r="AQ94" s="363"/>
      <c r="AR94" s="363"/>
      <c r="AS94" s="363"/>
      <c r="AT94" s="363"/>
      <c r="AU94" s="363"/>
      <c r="AV94" s="363"/>
      <c r="AW94" s="363"/>
      <c r="AX94" s="358"/>
    </row>
    <row r="95" spans="1:50" s="6" customFormat="1" outlineLevel="1">
      <c r="A95" s="485">
        <f t="shared" si="2"/>
        <v>83</v>
      </c>
      <c r="B95" s="431">
        <f>Input!E385</f>
        <v>0</v>
      </c>
      <c r="C95" s="433">
        <f>Input!F385</f>
        <v>0</v>
      </c>
      <c r="D95" s="362">
        <f>Input!G385</f>
        <v>0</v>
      </c>
      <c r="E95" s="362">
        <f>Input!H385</f>
        <v>0</v>
      </c>
      <c r="F95" s="362">
        <f>Input!I385</f>
        <v>0</v>
      </c>
      <c r="G95" s="362">
        <f>Input!J385</f>
        <v>0</v>
      </c>
      <c r="H95" s="434">
        <f>Input!K385</f>
        <v>0</v>
      </c>
      <c r="I95" s="433">
        <f>Input!L385</f>
        <v>0</v>
      </c>
      <c r="J95" s="362">
        <f>Input!M385</f>
        <v>0</v>
      </c>
      <c r="K95" s="362">
        <f>Input!N385</f>
        <v>0</v>
      </c>
      <c r="L95" s="362">
        <f>Input!O385</f>
        <v>0</v>
      </c>
      <c r="M95" s="362">
        <f>Input!P385</f>
        <v>0</v>
      </c>
      <c r="N95" s="434">
        <f>Input!Q385</f>
        <v>0</v>
      </c>
      <c r="O95" s="433">
        <f>Input!R385</f>
        <v>0</v>
      </c>
      <c r="P95" s="362">
        <f>Input!S385</f>
        <v>0</v>
      </c>
      <c r="Q95" s="362">
        <f>Input!T385</f>
        <v>0</v>
      </c>
      <c r="R95" s="362">
        <f>Input!U385</f>
        <v>0</v>
      </c>
      <c r="S95" s="362">
        <f>Input!V385</f>
        <v>0</v>
      </c>
      <c r="T95" s="434">
        <f>Input!W385</f>
        <v>0</v>
      </c>
      <c r="U95" s="433">
        <f>Input!X385</f>
        <v>0</v>
      </c>
      <c r="V95" s="362">
        <f>Input!Y385</f>
        <v>0</v>
      </c>
      <c r="W95" s="362">
        <f>Input!Z385</f>
        <v>0</v>
      </c>
      <c r="X95" s="362">
        <f>Input!AA385</f>
        <v>0</v>
      </c>
      <c r="Y95" s="362">
        <f>Input!AB385</f>
        <v>0</v>
      </c>
      <c r="Z95" s="434">
        <f>Input!AC385</f>
        <v>0</v>
      </c>
      <c r="AA95" s="433">
        <f>Input!AD385</f>
        <v>0</v>
      </c>
      <c r="AB95" s="362">
        <f>Input!AE385</f>
        <v>0</v>
      </c>
      <c r="AC95" s="362">
        <f>Input!AF385</f>
        <v>0</v>
      </c>
      <c r="AD95" s="362">
        <f>Input!AG385</f>
        <v>0</v>
      </c>
      <c r="AE95" s="362">
        <f>Input!AH385</f>
        <v>0</v>
      </c>
      <c r="AF95" s="434">
        <f>Input!AI385</f>
        <v>0</v>
      </c>
      <c r="AG95" s="58"/>
      <c r="AH95" s="58"/>
      <c r="AI95" s="357"/>
      <c r="AJ95" s="357"/>
      <c r="AK95" s="357"/>
      <c r="AL95" s="357"/>
      <c r="AM95" s="363"/>
      <c r="AN95" s="363"/>
      <c r="AO95" s="363"/>
      <c r="AP95" s="363"/>
      <c r="AQ95" s="363"/>
      <c r="AR95" s="363"/>
      <c r="AS95" s="363"/>
      <c r="AT95" s="363"/>
      <c r="AU95" s="363"/>
      <c r="AV95" s="363"/>
      <c r="AW95" s="363"/>
      <c r="AX95" s="358"/>
    </row>
    <row r="96" spans="1:50" s="6" customFormat="1" outlineLevel="1">
      <c r="A96" s="485">
        <f t="shared" si="2"/>
        <v>84</v>
      </c>
      <c r="B96" s="431">
        <f>Input!E386</f>
        <v>0</v>
      </c>
      <c r="C96" s="433">
        <f>Input!F386</f>
        <v>0</v>
      </c>
      <c r="D96" s="362">
        <f>Input!G386</f>
        <v>0</v>
      </c>
      <c r="E96" s="362">
        <f>Input!H386</f>
        <v>0</v>
      </c>
      <c r="F96" s="362">
        <f>Input!I386</f>
        <v>0</v>
      </c>
      <c r="G96" s="362">
        <f>Input!J386</f>
        <v>0</v>
      </c>
      <c r="H96" s="434">
        <f>Input!K386</f>
        <v>0</v>
      </c>
      <c r="I96" s="433">
        <f>Input!L386</f>
        <v>0</v>
      </c>
      <c r="J96" s="362">
        <f>Input!M386</f>
        <v>0</v>
      </c>
      <c r="K96" s="362">
        <f>Input!N386</f>
        <v>0</v>
      </c>
      <c r="L96" s="362">
        <f>Input!O386</f>
        <v>0</v>
      </c>
      <c r="M96" s="362">
        <f>Input!P386</f>
        <v>0</v>
      </c>
      <c r="N96" s="434">
        <f>Input!Q386</f>
        <v>0</v>
      </c>
      <c r="O96" s="433">
        <f>Input!R386</f>
        <v>0</v>
      </c>
      <c r="P96" s="362">
        <f>Input!S386</f>
        <v>0</v>
      </c>
      <c r="Q96" s="362">
        <f>Input!T386</f>
        <v>0</v>
      </c>
      <c r="R96" s="362">
        <f>Input!U386</f>
        <v>0</v>
      </c>
      <c r="S96" s="362">
        <f>Input!V386</f>
        <v>0</v>
      </c>
      <c r="T96" s="434">
        <f>Input!W386</f>
        <v>0</v>
      </c>
      <c r="U96" s="433">
        <f>Input!X386</f>
        <v>0</v>
      </c>
      <c r="V96" s="362">
        <f>Input!Y386</f>
        <v>0</v>
      </c>
      <c r="W96" s="362">
        <f>Input!Z386</f>
        <v>0</v>
      </c>
      <c r="X96" s="362">
        <f>Input!AA386</f>
        <v>0</v>
      </c>
      <c r="Y96" s="362">
        <f>Input!AB386</f>
        <v>0</v>
      </c>
      <c r="Z96" s="434">
        <f>Input!AC386</f>
        <v>0</v>
      </c>
      <c r="AA96" s="433">
        <f>Input!AD386</f>
        <v>0</v>
      </c>
      <c r="AB96" s="362">
        <f>Input!AE386</f>
        <v>0</v>
      </c>
      <c r="AC96" s="362">
        <f>Input!AF386</f>
        <v>0</v>
      </c>
      <c r="AD96" s="362">
        <f>Input!AG386</f>
        <v>0</v>
      </c>
      <c r="AE96" s="362">
        <f>Input!AH386</f>
        <v>0</v>
      </c>
      <c r="AF96" s="434">
        <f>Input!AI386</f>
        <v>0</v>
      </c>
      <c r="AG96" s="58"/>
      <c r="AH96" s="58"/>
      <c r="AI96" s="357"/>
      <c r="AJ96" s="357"/>
      <c r="AK96" s="357"/>
      <c r="AL96" s="357"/>
      <c r="AM96" s="363"/>
      <c r="AN96" s="363"/>
      <c r="AO96" s="363"/>
      <c r="AP96" s="363"/>
      <c r="AQ96" s="363"/>
      <c r="AR96" s="363"/>
      <c r="AS96" s="363"/>
      <c r="AT96" s="363"/>
      <c r="AU96" s="363"/>
      <c r="AV96" s="363"/>
      <c r="AW96" s="363"/>
      <c r="AX96" s="358"/>
    </row>
    <row r="97" spans="1:55" s="6" customFormat="1" outlineLevel="1">
      <c r="A97" s="485">
        <f t="shared" si="2"/>
        <v>85</v>
      </c>
      <c r="B97" s="431">
        <f>Input!E387</f>
        <v>0</v>
      </c>
      <c r="C97" s="433">
        <f>Input!F387</f>
        <v>0</v>
      </c>
      <c r="D97" s="362">
        <f>Input!G387</f>
        <v>0</v>
      </c>
      <c r="E97" s="362">
        <f>Input!H387</f>
        <v>0</v>
      </c>
      <c r="F97" s="362">
        <f>Input!I387</f>
        <v>0</v>
      </c>
      <c r="G97" s="362">
        <f>Input!J387</f>
        <v>0</v>
      </c>
      <c r="H97" s="434">
        <f>Input!K387</f>
        <v>0</v>
      </c>
      <c r="I97" s="433">
        <f>Input!L387</f>
        <v>0</v>
      </c>
      <c r="J97" s="362">
        <f>Input!M387</f>
        <v>0</v>
      </c>
      <c r="K97" s="362">
        <f>Input!N387</f>
        <v>0</v>
      </c>
      <c r="L97" s="362">
        <f>Input!O387</f>
        <v>0</v>
      </c>
      <c r="M97" s="362">
        <f>Input!P387</f>
        <v>0</v>
      </c>
      <c r="N97" s="434">
        <f>Input!Q387</f>
        <v>0</v>
      </c>
      <c r="O97" s="433">
        <f>Input!R387</f>
        <v>0</v>
      </c>
      <c r="P97" s="362">
        <f>Input!S387</f>
        <v>0</v>
      </c>
      <c r="Q97" s="362">
        <f>Input!T387</f>
        <v>0</v>
      </c>
      <c r="R97" s="362">
        <f>Input!U387</f>
        <v>0</v>
      </c>
      <c r="S97" s="362">
        <f>Input!V387</f>
        <v>0</v>
      </c>
      <c r="T97" s="434">
        <f>Input!W387</f>
        <v>0</v>
      </c>
      <c r="U97" s="433">
        <f>Input!X387</f>
        <v>0</v>
      </c>
      <c r="V97" s="362">
        <f>Input!Y387</f>
        <v>0</v>
      </c>
      <c r="W97" s="362">
        <f>Input!Z387</f>
        <v>0</v>
      </c>
      <c r="X97" s="362">
        <f>Input!AA387</f>
        <v>0</v>
      </c>
      <c r="Y97" s="362">
        <f>Input!AB387</f>
        <v>0</v>
      </c>
      <c r="Z97" s="434">
        <f>Input!AC387</f>
        <v>0</v>
      </c>
      <c r="AA97" s="433">
        <f>Input!AD387</f>
        <v>0</v>
      </c>
      <c r="AB97" s="362">
        <f>Input!AE387</f>
        <v>0</v>
      </c>
      <c r="AC97" s="362">
        <f>Input!AF387</f>
        <v>0</v>
      </c>
      <c r="AD97" s="362">
        <f>Input!AG387</f>
        <v>0</v>
      </c>
      <c r="AE97" s="362">
        <f>Input!AH387</f>
        <v>0</v>
      </c>
      <c r="AF97" s="434">
        <f>Input!AI387</f>
        <v>0</v>
      </c>
      <c r="AG97" s="58"/>
      <c r="AH97" s="58"/>
      <c r="AI97" s="357"/>
      <c r="AJ97" s="357"/>
      <c r="AK97" s="357"/>
      <c r="AL97" s="357"/>
      <c r="AM97" s="363"/>
      <c r="AN97" s="363"/>
      <c r="AO97" s="363"/>
      <c r="AP97" s="363"/>
      <c r="AQ97" s="363"/>
      <c r="AR97" s="363"/>
      <c r="AS97" s="363"/>
      <c r="AT97" s="363"/>
      <c r="AU97" s="363"/>
      <c r="AV97" s="363"/>
      <c r="AW97" s="363"/>
      <c r="AX97" s="358"/>
    </row>
    <row r="98" spans="1:55" s="6" customFormat="1" outlineLevel="1">
      <c r="A98" s="485">
        <f t="shared" si="2"/>
        <v>86</v>
      </c>
      <c r="B98" s="431">
        <f>Input!E388</f>
        <v>0</v>
      </c>
      <c r="C98" s="433">
        <f>Input!F388</f>
        <v>0</v>
      </c>
      <c r="D98" s="362">
        <f>Input!G388</f>
        <v>0</v>
      </c>
      <c r="E98" s="362">
        <f>Input!H388</f>
        <v>0</v>
      </c>
      <c r="F98" s="362">
        <f>Input!I388</f>
        <v>0</v>
      </c>
      <c r="G98" s="362">
        <f>Input!J388</f>
        <v>0</v>
      </c>
      <c r="H98" s="434">
        <f>Input!K388</f>
        <v>0</v>
      </c>
      <c r="I98" s="433">
        <f>Input!L388</f>
        <v>0</v>
      </c>
      <c r="J98" s="362">
        <f>Input!M388</f>
        <v>0</v>
      </c>
      <c r="K98" s="362">
        <f>Input!N388</f>
        <v>0</v>
      </c>
      <c r="L98" s="362">
        <f>Input!O388</f>
        <v>0</v>
      </c>
      <c r="M98" s="362">
        <f>Input!P388</f>
        <v>0</v>
      </c>
      <c r="N98" s="434">
        <f>Input!Q388</f>
        <v>0</v>
      </c>
      <c r="O98" s="433">
        <f>Input!R388</f>
        <v>0</v>
      </c>
      <c r="P98" s="362">
        <f>Input!S388</f>
        <v>0</v>
      </c>
      <c r="Q98" s="362">
        <f>Input!T388</f>
        <v>0</v>
      </c>
      <c r="R98" s="362">
        <f>Input!U388</f>
        <v>0</v>
      </c>
      <c r="S98" s="362">
        <f>Input!V388</f>
        <v>0</v>
      </c>
      <c r="T98" s="434">
        <f>Input!W388</f>
        <v>0</v>
      </c>
      <c r="U98" s="433">
        <f>Input!X388</f>
        <v>0</v>
      </c>
      <c r="V98" s="362">
        <f>Input!Y388</f>
        <v>0</v>
      </c>
      <c r="W98" s="362">
        <f>Input!Z388</f>
        <v>0</v>
      </c>
      <c r="X98" s="362">
        <f>Input!AA388</f>
        <v>0</v>
      </c>
      <c r="Y98" s="362">
        <f>Input!AB388</f>
        <v>0</v>
      </c>
      <c r="Z98" s="434">
        <f>Input!AC388</f>
        <v>0</v>
      </c>
      <c r="AA98" s="433">
        <f>Input!AD388</f>
        <v>0</v>
      </c>
      <c r="AB98" s="362">
        <f>Input!AE388</f>
        <v>0</v>
      </c>
      <c r="AC98" s="362">
        <f>Input!AF388</f>
        <v>0</v>
      </c>
      <c r="AD98" s="362">
        <f>Input!AG388</f>
        <v>0</v>
      </c>
      <c r="AE98" s="362">
        <f>Input!AH388</f>
        <v>0</v>
      </c>
      <c r="AF98" s="434">
        <f>Input!AI388</f>
        <v>0</v>
      </c>
      <c r="AG98" s="58"/>
      <c r="AH98" s="58"/>
      <c r="AI98" s="357"/>
      <c r="AJ98" s="357"/>
      <c r="AK98" s="357"/>
      <c r="AL98" s="357"/>
      <c r="AM98" s="363"/>
      <c r="AN98" s="363"/>
      <c r="AO98" s="363"/>
      <c r="AP98" s="363"/>
      <c r="AQ98" s="363"/>
      <c r="AR98" s="363"/>
      <c r="AS98" s="363"/>
      <c r="AT98" s="363"/>
      <c r="AU98" s="363"/>
      <c r="AV98" s="363"/>
      <c r="AW98" s="363"/>
      <c r="AX98" s="358"/>
    </row>
    <row r="99" spans="1:55" s="6" customFormat="1">
      <c r="A99" s="24"/>
      <c r="B99" s="432" t="s">
        <v>212</v>
      </c>
      <c r="C99" s="433">
        <f>SUM(C13:C98)</f>
        <v>0</v>
      </c>
      <c r="D99" s="433">
        <f t="shared" ref="D99:I99" si="3">SUM(D13:D98)</f>
        <v>0</v>
      </c>
      <c r="E99" s="433">
        <f t="shared" si="3"/>
        <v>0</v>
      </c>
      <c r="F99" s="433">
        <f t="shared" si="3"/>
        <v>0</v>
      </c>
      <c r="G99" s="433">
        <f t="shared" si="3"/>
        <v>0</v>
      </c>
      <c r="H99" s="433">
        <f t="shared" si="3"/>
        <v>0</v>
      </c>
      <c r="I99" s="433">
        <f t="shared" si="3"/>
        <v>0</v>
      </c>
      <c r="J99" s="433">
        <f t="shared" ref="J99:AF99" si="4">SUM(J13:J98)</f>
        <v>0</v>
      </c>
      <c r="K99" s="433">
        <f t="shared" si="4"/>
        <v>0</v>
      </c>
      <c r="L99" s="433">
        <f t="shared" si="4"/>
        <v>0</v>
      </c>
      <c r="M99" s="433">
        <f t="shared" si="4"/>
        <v>0</v>
      </c>
      <c r="N99" s="433">
        <f t="shared" si="4"/>
        <v>0</v>
      </c>
      <c r="O99" s="433">
        <f t="shared" si="4"/>
        <v>0</v>
      </c>
      <c r="P99" s="433">
        <f t="shared" si="4"/>
        <v>0</v>
      </c>
      <c r="Q99" s="433">
        <f t="shared" si="4"/>
        <v>0</v>
      </c>
      <c r="R99" s="433">
        <f t="shared" si="4"/>
        <v>0</v>
      </c>
      <c r="S99" s="433">
        <f t="shared" si="4"/>
        <v>0</v>
      </c>
      <c r="T99" s="433">
        <f t="shared" si="4"/>
        <v>0</v>
      </c>
      <c r="U99" s="433">
        <f t="shared" si="4"/>
        <v>0</v>
      </c>
      <c r="V99" s="433">
        <f t="shared" si="4"/>
        <v>0</v>
      </c>
      <c r="W99" s="433">
        <f t="shared" si="4"/>
        <v>0</v>
      </c>
      <c r="X99" s="433">
        <f t="shared" si="4"/>
        <v>0</v>
      </c>
      <c r="Y99" s="433">
        <f t="shared" si="4"/>
        <v>0</v>
      </c>
      <c r="Z99" s="433">
        <f t="shared" si="4"/>
        <v>0</v>
      </c>
      <c r="AA99" s="433">
        <f t="shared" si="4"/>
        <v>0</v>
      </c>
      <c r="AB99" s="433">
        <f t="shared" si="4"/>
        <v>0</v>
      </c>
      <c r="AC99" s="433">
        <f t="shared" si="4"/>
        <v>0</v>
      </c>
      <c r="AD99" s="433">
        <f t="shared" si="4"/>
        <v>0</v>
      </c>
      <c r="AE99" s="433">
        <f t="shared" si="4"/>
        <v>0</v>
      </c>
      <c r="AF99" s="433">
        <f t="shared" si="4"/>
        <v>0</v>
      </c>
      <c r="AG99" s="58"/>
      <c r="AH99" s="58"/>
      <c r="AI99" s="357"/>
      <c r="AJ99" s="357"/>
      <c r="AK99" s="357"/>
      <c r="AL99" s="357"/>
      <c r="AM99" s="363"/>
      <c r="AN99" s="363"/>
      <c r="AO99" s="363"/>
      <c r="AP99" s="363"/>
      <c r="AQ99" s="363"/>
      <c r="AR99" s="363"/>
      <c r="AS99" s="363"/>
      <c r="AT99" s="363"/>
      <c r="AU99" s="363"/>
      <c r="AV99" s="363"/>
      <c r="AW99" s="363"/>
      <c r="AX99" s="358"/>
    </row>
    <row r="100" spans="1:55" s="437" customFormat="1">
      <c r="A100" s="123"/>
      <c r="B100" s="486" t="s">
        <v>300</v>
      </c>
      <c r="C100" s="487">
        <f>C99-Input!F390</f>
        <v>0</v>
      </c>
      <c r="D100" s="487">
        <f>D99-Input!G390</f>
        <v>0</v>
      </c>
      <c r="E100" s="487">
        <f>E99-Input!H390</f>
        <v>0</v>
      </c>
      <c r="F100" s="487">
        <f>F99-Input!I390</f>
        <v>0</v>
      </c>
      <c r="G100" s="487">
        <f>G99-Input!J390</f>
        <v>0</v>
      </c>
      <c r="H100" s="487">
        <f>H99-Input!K390</f>
        <v>0</v>
      </c>
      <c r="I100" s="487">
        <f>I99-Input!L390</f>
        <v>0</v>
      </c>
      <c r="J100" s="487">
        <f>J99-Input!M390</f>
        <v>0</v>
      </c>
      <c r="K100" s="487">
        <f>K99-Input!N390</f>
        <v>0</v>
      </c>
      <c r="L100" s="487">
        <f>L99-Input!O390</f>
        <v>0</v>
      </c>
      <c r="M100" s="487">
        <f>M99-Input!P390</f>
        <v>0</v>
      </c>
      <c r="N100" s="487">
        <f>N99-Input!Q390</f>
        <v>0</v>
      </c>
      <c r="O100" s="487">
        <f>O99-Input!R390</f>
        <v>0</v>
      </c>
      <c r="P100" s="487">
        <f>P99-Input!S390</f>
        <v>0</v>
      </c>
      <c r="Q100" s="487">
        <f>Q99-Input!T390</f>
        <v>0</v>
      </c>
      <c r="R100" s="487">
        <f>R99-Input!U390</f>
        <v>0</v>
      </c>
      <c r="S100" s="487">
        <f>S99-Input!V390</f>
        <v>0</v>
      </c>
      <c r="T100" s="487">
        <f>T99-Input!W390</f>
        <v>0</v>
      </c>
      <c r="U100" s="487">
        <f>U99-Input!X390</f>
        <v>0</v>
      </c>
      <c r="V100" s="487">
        <f>V99-Input!Y390</f>
        <v>0</v>
      </c>
      <c r="W100" s="487">
        <f>W99-Input!Z390</f>
        <v>0</v>
      </c>
      <c r="X100" s="487">
        <f>X99-Input!AA390</f>
        <v>0</v>
      </c>
      <c r="Y100" s="487">
        <f>Y99-Input!AB390</f>
        <v>0</v>
      </c>
      <c r="Z100" s="487">
        <f>Z99-Input!AC390</f>
        <v>0</v>
      </c>
      <c r="AA100" s="487">
        <f>AA99-Input!AD390</f>
        <v>0</v>
      </c>
      <c r="AB100" s="487">
        <f>AB99-Input!AE390</f>
        <v>0</v>
      </c>
      <c r="AC100" s="487">
        <f>AC99-Input!AF390</f>
        <v>0</v>
      </c>
      <c r="AD100" s="487">
        <f>AD99-Input!AG390</f>
        <v>0</v>
      </c>
      <c r="AE100" s="487">
        <f>AE99-Input!AH390</f>
        <v>0</v>
      </c>
      <c r="AF100" s="487">
        <f>AF99-Input!AI390</f>
        <v>0</v>
      </c>
      <c r="AG100" s="123"/>
      <c r="AH100" s="123"/>
    </row>
    <row r="101" spans="1:55">
      <c r="A101" s="58"/>
      <c r="B101" s="58"/>
      <c r="C101" s="58"/>
      <c r="D101" s="58"/>
      <c r="E101" s="58"/>
      <c r="F101" s="58"/>
      <c r="G101" s="58"/>
      <c r="H101" s="58"/>
      <c r="I101" s="58"/>
      <c r="J101" s="58"/>
      <c r="K101" s="58"/>
      <c r="L101" s="58"/>
      <c r="M101" s="58"/>
      <c r="N101" s="58"/>
      <c r="O101" s="58"/>
      <c r="P101" s="58"/>
      <c r="Q101" s="58"/>
      <c r="R101" s="58"/>
      <c r="S101" s="58"/>
      <c r="T101" s="58"/>
      <c r="U101" s="58"/>
      <c r="V101" s="58"/>
      <c r="W101" s="58"/>
      <c r="X101" s="58"/>
      <c r="Y101" s="58"/>
      <c r="Z101" s="58"/>
      <c r="AA101" s="58"/>
      <c r="AB101" s="58"/>
      <c r="AC101" s="58"/>
      <c r="AD101" s="58"/>
      <c r="AE101" s="58"/>
      <c r="AF101" s="58"/>
      <c r="AG101" s="58"/>
      <c r="AH101" s="58"/>
    </row>
    <row r="102" spans="1:55">
      <c r="A102" s="58"/>
      <c r="B102" s="58"/>
      <c r="C102" s="58"/>
      <c r="D102" s="58"/>
      <c r="E102" s="58"/>
      <c r="F102" s="58"/>
      <c r="G102" s="58"/>
      <c r="H102" s="58"/>
      <c r="I102" s="58"/>
      <c r="J102" s="58"/>
      <c r="K102" s="58"/>
      <c r="L102" s="58"/>
      <c r="M102" s="58"/>
      <c r="N102" s="58"/>
      <c r="O102" s="58"/>
      <c r="P102" s="58"/>
      <c r="Q102" s="58"/>
      <c r="R102" s="58"/>
      <c r="S102" s="58"/>
      <c r="T102" s="58"/>
      <c r="U102" s="58"/>
      <c r="V102" s="58"/>
      <c r="W102" s="58"/>
      <c r="X102" s="58"/>
      <c r="Y102" s="58"/>
      <c r="Z102" s="58"/>
      <c r="AA102" s="58"/>
      <c r="AB102" s="58"/>
      <c r="AC102" s="58"/>
      <c r="AD102" s="58"/>
      <c r="AE102" s="58"/>
      <c r="AF102" s="58"/>
      <c r="AG102" s="58"/>
      <c r="AH102" s="58"/>
    </row>
    <row r="103" spans="1:55">
      <c r="A103" s="178"/>
      <c r="B103" s="648" t="s">
        <v>216</v>
      </c>
      <c r="C103" s="648"/>
      <c r="D103" s="648"/>
      <c r="E103" s="179"/>
      <c r="F103" s="179"/>
      <c r="G103" s="179"/>
      <c r="H103" s="179"/>
      <c r="I103" s="179"/>
      <c r="J103" s="179"/>
      <c r="K103" s="179"/>
      <c r="L103" s="178"/>
      <c r="M103" s="178"/>
      <c r="N103" s="178"/>
      <c r="O103" s="178"/>
      <c r="P103" s="178"/>
      <c r="Q103" s="178"/>
      <c r="R103" s="178"/>
      <c r="S103" s="178"/>
      <c r="T103" s="178"/>
      <c r="U103" s="178"/>
      <c r="V103" s="178"/>
      <c r="W103" s="178"/>
      <c r="X103" s="178"/>
      <c r="Y103" s="178"/>
      <c r="Z103" s="178"/>
      <c r="AA103" s="178"/>
      <c r="AB103" s="178"/>
      <c r="AC103" s="178"/>
      <c r="AD103" s="178"/>
      <c r="AE103" s="178"/>
      <c r="AF103" s="178"/>
      <c r="AG103" s="58"/>
      <c r="AH103" s="58"/>
    </row>
    <row r="104" spans="1:55" s="133" customFormat="1" ht="12.75" customHeight="1">
      <c r="A104" s="292"/>
      <c r="B104" s="347" t="s">
        <v>217</v>
      </c>
      <c r="C104" s="652" t="str">
        <f>Input!F209</f>
        <v>Standing charge ($ per cust p.a)</v>
      </c>
      <c r="D104" s="653"/>
      <c r="E104" s="653"/>
      <c r="F104" s="653"/>
      <c r="G104" s="653"/>
      <c r="H104" s="654"/>
      <c r="I104" s="652" t="s">
        <v>309</v>
      </c>
      <c r="J104" s="653"/>
      <c r="K104" s="653"/>
      <c r="L104" s="653"/>
      <c r="M104" s="653"/>
      <c r="N104" s="654"/>
      <c r="O104" s="652" t="s">
        <v>310</v>
      </c>
      <c r="P104" s="653"/>
      <c r="Q104" s="653"/>
      <c r="R104" s="653"/>
      <c r="S104" s="653"/>
      <c r="T104" s="654"/>
      <c r="U104" s="649" t="str">
        <f>Input!J209</f>
        <v>Off-peak charge (c/KWh)</v>
      </c>
      <c r="V104" s="650"/>
      <c r="W104" s="650"/>
      <c r="X104" s="650"/>
      <c r="Y104" s="650"/>
      <c r="Z104" s="651"/>
      <c r="AA104" s="649" t="s">
        <v>317</v>
      </c>
      <c r="AB104" s="650"/>
      <c r="AC104" s="650"/>
      <c r="AD104" s="650"/>
      <c r="AE104" s="650"/>
      <c r="AF104" s="651"/>
      <c r="AG104" s="58"/>
      <c r="AH104" s="58"/>
      <c r="AI104"/>
      <c r="AJ104"/>
      <c r="AK104"/>
      <c r="AL104"/>
      <c r="AM104"/>
      <c r="AN104"/>
      <c r="AO104"/>
      <c r="AP104"/>
      <c r="AQ104"/>
      <c r="AR104"/>
      <c r="AS104"/>
      <c r="AT104"/>
      <c r="AU104"/>
      <c r="AV104"/>
      <c r="AW104"/>
      <c r="AX104"/>
      <c r="AY104"/>
      <c r="AZ104"/>
      <c r="BA104" s="6"/>
      <c r="BB104" s="6"/>
      <c r="BC104" s="6"/>
    </row>
    <row r="105" spans="1:55" s="133" customFormat="1">
      <c r="A105" s="31"/>
      <c r="B105" s="349" t="s">
        <v>67</v>
      </c>
      <c r="C105" s="429" t="str">
        <f>$C$6</f>
        <v>2013-14</v>
      </c>
      <c r="D105" s="350" t="str">
        <f>$D$6</f>
        <v>2014-15</v>
      </c>
      <c r="E105" s="350" t="str">
        <f>$E$6</f>
        <v>2015-16</v>
      </c>
      <c r="F105" s="350" t="str">
        <f>$F$6</f>
        <v>2016-17</v>
      </c>
      <c r="G105" s="350" t="str">
        <f>$G$6</f>
        <v>2017-18</v>
      </c>
      <c r="H105" s="430" t="str">
        <f>$H$6</f>
        <v>2018-19</v>
      </c>
      <c r="I105" s="429" t="str">
        <f>$C$6</f>
        <v>2013-14</v>
      </c>
      <c r="J105" s="350" t="str">
        <f>$D$6</f>
        <v>2014-15</v>
      </c>
      <c r="K105" s="350" t="str">
        <f>$E$6</f>
        <v>2015-16</v>
      </c>
      <c r="L105" s="350" t="str">
        <f>$F$6</f>
        <v>2016-17</v>
      </c>
      <c r="M105" s="350" t="str">
        <f>$G$6</f>
        <v>2017-18</v>
      </c>
      <c r="N105" s="430" t="str">
        <f>$H$6</f>
        <v>2018-19</v>
      </c>
      <c r="O105" s="429" t="str">
        <f>$C$6</f>
        <v>2013-14</v>
      </c>
      <c r="P105" s="350" t="str">
        <f>$D$6</f>
        <v>2014-15</v>
      </c>
      <c r="Q105" s="350" t="str">
        <f>$E$6</f>
        <v>2015-16</v>
      </c>
      <c r="R105" s="350" t="str">
        <f>$F$6</f>
        <v>2016-17</v>
      </c>
      <c r="S105" s="350" t="str">
        <f>$G$6</f>
        <v>2017-18</v>
      </c>
      <c r="T105" s="430" t="str">
        <f>$H$6</f>
        <v>2018-19</v>
      </c>
      <c r="U105" s="350" t="str">
        <f>$C$6</f>
        <v>2013-14</v>
      </c>
      <c r="V105" s="350" t="str">
        <f>$D$6</f>
        <v>2014-15</v>
      </c>
      <c r="W105" s="350" t="str">
        <f>$E$6</f>
        <v>2015-16</v>
      </c>
      <c r="X105" s="350" t="str">
        <f>$F$6</f>
        <v>2016-17</v>
      </c>
      <c r="Y105" s="350" t="str">
        <f>$G$6</f>
        <v>2017-18</v>
      </c>
      <c r="Z105" s="350" t="str">
        <f>$H$6</f>
        <v>2018-19</v>
      </c>
      <c r="AA105" s="350" t="str">
        <f>$C$6</f>
        <v>2013-14</v>
      </c>
      <c r="AB105" s="350" t="str">
        <f>$D$6</f>
        <v>2014-15</v>
      </c>
      <c r="AC105" s="350" t="str">
        <f>$E$6</f>
        <v>2015-16</v>
      </c>
      <c r="AD105" s="350" t="str">
        <f>$F$6</f>
        <v>2016-17</v>
      </c>
      <c r="AE105" s="350" t="str">
        <f>$G$6</f>
        <v>2017-18</v>
      </c>
      <c r="AF105" s="350" t="str">
        <f>$H$6</f>
        <v>2018-19</v>
      </c>
      <c r="AG105" s="58"/>
      <c r="AH105" s="58"/>
      <c r="AI105"/>
      <c r="AJ105"/>
      <c r="AK105"/>
      <c r="AL105"/>
      <c r="AM105" s="6"/>
      <c r="AN105" s="6"/>
      <c r="AO105" s="6"/>
      <c r="AP105" s="6"/>
      <c r="AQ105" s="6"/>
      <c r="AR105" s="6"/>
      <c r="AS105" s="6"/>
      <c r="AT105" s="6"/>
      <c r="AU105" s="6"/>
      <c r="AV105" s="6"/>
      <c r="AW105" s="6"/>
      <c r="AX105" s="6"/>
      <c r="AY105" s="6"/>
      <c r="AZ105" s="6"/>
      <c r="BA105" s="6"/>
      <c r="BB105" s="6"/>
      <c r="BC105" s="6"/>
    </row>
    <row r="106" spans="1:55" s="351" customFormat="1" outlineLevel="1">
      <c r="A106" s="485">
        <v>1</v>
      </c>
      <c r="B106" s="356">
        <f t="shared" ref="B106:B169" si="5">B13</f>
        <v>0</v>
      </c>
      <c r="C106" s="433">
        <f>Input!F211</f>
        <v>0</v>
      </c>
      <c r="D106" s="362">
        <f t="shared" ref="D106:D131" si="6">C106*(1-P_0)*(1+f)</f>
        <v>0</v>
      </c>
      <c r="E106" s="362">
        <f t="shared" ref="E106:E131" si="7">D106*(1-x_1)*(1+f)</f>
        <v>0</v>
      </c>
      <c r="F106" s="362">
        <f t="shared" ref="F106:F131" si="8">E106*(1-X_2)*(1+f)</f>
        <v>0</v>
      </c>
      <c r="G106" s="362">
        <f t="shared" ref="G106:G131" si="9">F106*(1-X_3)*(1+f)</f>
        <v>0</v>
      </c>
      <c r="H106" s="434">
        <f t="shared" ref="H106:H131" si="10">G106*(1-X_4)*(1+f)</f>
        <v>0</v>
      </c>
      <c r="I106" s="495">
        <f>IF(Input!G211=0,IF(Input!H211=0,Input!K211,Input!H211),Input!G211)</f>
        <v>0</v>
      </c>
      <c r="J106" s="362">
        <f t="shared" ref="J106:J131" si="11">I106*(1-P_0)*(1+f)</f>
        <v>0</v>
      </c>
      <c r="K106" s="362">
        <f t="shared" ref="K106:K131" si="12">J106*(1-x_1)*(1+f)</f>
        <v>0</v>
      </c>
      <c r="L106" s="362">
        <f t="shared" ref="L106:L131" si="13">K106*(1-X_2)*(1+f)</f>
        <v>0</v>
      </c>
      <c r="M106" s="362">
        <f t="shared" ref="M106:M131" si="14">L106*(1-X_3)*(1+f)</f>
        <v>0</v>
      </c>
      <c r="N106" s="434">
        <f t="shared" ref="N106:N131" si="15">M106*(1-X_4)*(1+f)</f>
        <v>0</v>
      </c>
      <c r="O106" s="488">
        <f>IF(Input!I211=0,Input!L211,Input!I211)</f>
        <v>0</v>
      </c>
      <c r="P106" s="362">
        <f t="shared" ref="P106:P131" si="16">O106*(1-P_0)*(1+f)</f>
        <v>0</v>
      </c>
      <c r="Q106" s="362">
        <f t="shared" ref="Q106:Q131" si="17">P106*(1-x_1)*(1+f)</f>
        <v>0</v>
      </c>
      <c r="R106" s="362">
        <f t="shared" ref="R106:R131" si="18">Q106*(1-X_2)*(1+f)</f>
        <v>0</v>
      </c>
      <c r="S106" s="362">
        <f t="shared" ref="S106:S131" si="19">R106*(1-X_3)*(1+f)</f>
        <v>0</v>
      </c>
      <c r="T106" s="434">
        <f t="shared" ref="T106:T131" si="20">S106*(1-X_4)*(1+f)</f>
        <v>0</v>
      </c>
      <c r="U106" s="489">
        <f>Input!J211</f>
        <v>0</v>
      </c>
      <c r="V106" s="362">
        <f t="shared" ref="V106:V131" si="21">U106*(1-P_0)*(1+f)</f>
        <v>0</v>
      </c>
      <c r="W106" s="362">
        <f t="shared" ref="W106:W131" si="22">V106*(1-x_1)*(1+f)</f>
        <v>0</v>
      </c>
      <c r="X106" s="362">
        <f t="shared" ref="X106:X131" si="23">W106*(1-X_2)*(1+f)</f>
        <v>0</v>
      </c>
      <c r="Y106" s="362">
        <f t="shared" ref="Y106:Y131" si="24">X106*(1-X_3)*(1+f)</f>
        <v>0</v>
      </c>
      <c r="Z106" s="362">
        <f t="shared" ref="Z106:Z131" si="25">Y106*(1-X_4)*(1+f)</f>
        <v>0</v>
      </c>
      <c r="AA106" s="489">
        <f>IF(Input!N211=0,Input!O211,Input!N211)</f>
        <v>0</v>
      </c>
      <c r="AB106" s="362">
        <f t="shared" ref="AB106:AB131" si="26">AA106*(1-P_0)*(1+f)</f>
        <v>0</v>
      </c>
      <c r="AC106" s="362">
        <f t="shared" ref="AC106:AC131" si="27">AB106*(1-x_1)*(1+f)</f>
        <v>0</v>
      </c>
      <c r="AD106" s="362">
        <f t="shared" ref="AD106:AD131" si="28">AC106*(1-X_2)*(1+f)</f>
        <v>0</v>
      </c>
      <c r="AE106" s="362">
        <f t="shared" ref="AE106:AE131" si="29">AD106*(1-X_3)*(1+f)</f>
        <v>0</v>
      </c>
      <c r="AF106" s="362">
        <f t="shared" ref="AF106:AF131" si="30">AE106*(1-X_4)*(1+f)</f>
        <v>0</v>
      </c>
      <c r="AG106" s="58"/>
      <c r="AH106" s="58"/>
      <c r="AI106" s="357"/>
      <c r="AJ106" s="357"/>
      <c r="AK106" s="357"/>
      <c r="AL106" s="357"/>
      <c r="AM106" s="357"/>
      <c r="AN106" s="357"/>
      <c r="AO106" s="357"/>
      <c r="AP106" s="357"/>
      <c r="AQ106" s="357"/>
      <c r="AR106" s="357"/>
      <c r="AS106"/>
      <c r="AT106"/>
      <c r="AU106"/>
      <c r="AV106"/>
      <c r="AW106"/>
      <c r="AX106"/>
      <c r="AY106"/>
      <c r="AZ106"/>
      <c r="BA106" s="6"/>
      <c r="BB106" s="6"/>
      <c r="BC106" s="6"/>
    </row>
    <row r="107" spans="1:55" s="352" customFormat="1" outlineLevel="1">
      <c r="A107" s="485">
        <f>A106+1</f>
        <v>2</v>
      </c>
      <c r="B107" s="356">
        <f t="shared" si="5"/>
        <v>0</v>
      </c>
      <c r="C107" s="433">
        <f>Input!F212</f>
        <v>0</v>
      </c>
      <c r="D107" s="362">
        <f t="shared" si="6"/>
        <v>0</v>
      </c>
      <c r="E107" s="362">
        <f t="shared" si="7"/>
        <v>0</v>
      </c>
      <c r="F107" s="362">
        <f t="shared" si="8"/>
        <v>0</v>
      </c>
      <c r="G107" s="362">
        <f t="shared" si="9"/>
        <v>0</v>
      </c>
      <c r="H107" s="434">
        <f t="shared" si="10"/>
        <v>0</v>
      </c>
      <c r="I107" s="488">
        <f>IF(Input!G212=0,IF(Input!H212=0,Input!K212,Input!H212),Input!G212)</f>
        <v>0</v>
      </c>
      <c r="J107" s="362">
        <f t="shared" si="11"/>
        <v>0</v>
      </c>
      <c r="K107" s="362">
        <f t="shared" si="12"/>
        <v>0</v>
      </c>
      <c r="L107" s="362">
        <f t="shared" si="13"/>
        <v>0</v>
      </c>
      <c r="M107" s="362">
        <f t="shared" si="14"/>
        <v>0</v>
      </c>
      <c r="N107" s="434">
        <f t="shared" si="15"/>
        <v>0</v>
      </c>
      <c r="O107" s="488">
        <f>IF(Input!I212=0,Input!L212,Input!I212)</f>
        <v>0</v>
      </c>
      <c r="P107" s="362">
        <f t="shared" si="16"/>
        <v>0</v>
      </c>
      <c r="Q107" s="362">
        <f t="shared" si="17"/>
        <v>0</v>
      </c>
      <c r="R107" s="362">
        <f t="shared" si="18"/>
        <v>0</v>
      </c>
      <c r="S107" s="362">
        <f t="shared" si="19"/>
        <v>0</v>
      </c>
      <c r="T107" s="434">
        <f t="shared" si="20"/>
        <v>0</v>
      </c>
      <c r="U107" s="489">
        <f>Input!J212</f>
        <v>0</v>
      </c>
      <c r="V107" s="362">
        <f t="shared" si="21"/>
        <v>0</v>
      </c>
      <c r="W107" s="362">
        <f t="shared" si="22"/>
        <v>0</v>
      </c>
      <c r="X107" s="362">
        <f t="shared" si="23"/>
        <v>0</v>
      </c>
      <c r="Y107" s="362">
        <f t="shared" si="24"/>
        <v>0</v>
      </c>
      <c r="Z107" s="362">
        <f t="shared" si="25"/>
        <v>0</v>
      </c>
      <c r="AA107" s="489">
        <f>IF(Input!N212=0,Input!O212,Input!N212)</f>
        <v>0</v>
      </c>
      <c r="AB107" s="362">
        <f t="shared" si="26"/>
        <v>0</v>
      </c>
      <c r="AC107" s="362">
        <f t="shared" si="27"/>
        <v>0</v>
      </c>
      <c r="AD107" s="362">
        <f t="shared" si="28"/>
        <v>0</v>
      </c>
      <c r="AE107" s="362">
        <f t="shared" si="29"/>
        <v>0</v>
      </c>
      <c r="AF107" s="362">
        <f t="shared" si="30"/>
        <v>0</v>
      </c>
      <c r="AG107" s="58"/>
      <c r="AH107" s="58"/>
      <c r="AI107" s="357"/>
      <c r="AJ107" s="357"/>
      <c r="AK107" s="357"/>
      <c r="AL107" s="357"/>
      <c r="AM107" s="357"/>
      <c r="AN107" s="357"/>
      <c r="AO107" s="357"/>
      <c r="AP107" s="357"/>
      <c r="AQ107" s="357"/>
      <c r="AR107" s="357"/>
      <c r="AS107"/>
      <c r="AT107"/>
      <c r="AU107"/>
      <c r="AV107"/>
      <c r="AW107"/>
      <c r="AX107"/>
      <c r="AY107"/>
      <c r="AZ107"/>
      <c r="BA107" s="6"/>
      <c r="BB107" s="6"/>
      <c r="BC107" s="6"/>
    </row>
    <row r="108" spans="1:55" s="353" customFormat="1" outlineLevel="1">
      <c r="A108" s="485">
        <f t="shared" ref="A108:A171" si="31">A107+1</f>
        <v>3</v>
      </c>
      <c r="B108" s="356">
        <f t="shared" si="5"/>
        <v>0</v>
      </c>
      <c r="C108" s="433">
        <f>Input!F213</f>
        <v>0</v>
      </c>
      <c r="D108" s="362">
        <f t="shared" si="6"/>
        <v>0</v>
      </c>
      <c r="E108" s="362">
        <f t="shared" si="7"/>
        <v>0</v>
      </c>
      <c r="F108" s="362">
        <f t="shared" si="8"/>
        <v>0</v>
      </c>
      <c r="G108" s="362">
        <f t="shared" si="9"/>
        <v>0</v>
      </c>
      <c r="H108" s="434">
        <f t="shared" si="10"/>
        <v>0</v>
      </c>
      <c r="I108" s="488">
        <f>IF(Input!G213=0,IF(Input!H213=0,Input!K213,Input!H213),Input!G213)</f>
        <v>0</v>
      </c>
      <c r="J108" s="362">
        <f t="shared" si="11"/>
        <v>0</v>
      </c>
      <c r="K108" s="362">
        <f t="shared" si="12"/>
        <v>0</v>
      </c>
      <c r="L108" s="362">
        <f t="shared" si="13"/>
        <v>0</v>
      </c>
      <c r="M108" s="362">
        <f t="shared" si="14"/>
        <v>0</v>
      </c>
      <c r="N108" s="434">
        <f t="shared" si="15"/>
        <v>0</v>
      </c>
      <c r="O108" s="488">
        <f>IF(Input!I213=0,Input!L213,Input!I213)</f>
        <v>0</v>
      </c>
      <c r="P108" s="362">
        <f t="shared" si="16"/>
        <v>0</v>
      </c>
      <c r="Q108" s="362">
        <f t="shared" si="17"/>
        <v>0</v>
      </c>
      <c r="R108" s="362">
        <f t="shared" si="18"/>
        <v>0</v>
      </c>
      <c r="S108" s="362">
        <f t="shared" si="19"/>
        <v>0</v>
      </c>
      <c r="T108" s="434">
        <f t="shared" si="20"/>
        <v>0</v>
      </c>
      <c r="U108" s="489">
        <f>Input!J213</f>
        <v>0</v>
      </c>
      <c r="V108" s="362">
        <f>U108*(1-P_0)*(1+f)</f>
        <v>0</v>
      </c>
      <c r="W108" s="362">
        <f t="shared" si="22"/>
        <v>0</v>
      </c>
      <c r="X108" s="362">
        <f t="shared" si="23"/>
        <v>0</v>
      </c>
      <c r="Y108" s="362">
        <f t="shared" si="24"/>
        <v>0</v>
      </c>
      <c r="Z108" s="362">
        <f t="shared" si="25"/>
        <v>0</v>
      </c>
      <c r="AA108" s="489">
        <f>IF(Input!N213=0,Input!O213,Input!N213)</f>
        <v>0</v>
      </c>
      <c r="AB108" s="362">
        <f t="shared" si="26"/>
        <v>0</v>
      </c>
      <c r="AC108" s="362">
        <f t="shared" si="27"/>
        <v>0</v>
      </c>
      <c r="AD108" s="362">
        <f t="shared" si="28"/>
        <v>0</v>
      </c>
      <c r="AE108" s="362">
        <f t="shared" si="29"/>
        <v>0</v>
      </c>
      <c r="AF108" s="362">
        <f t="shared" si="30"/>
        <v>0</v>
      </c>
      <c r="AG108" s="58"/>
      <c r="AH108" s="58"/>
      <c r="AI108" s="357"/>
      <c r="AJ108" s="357"/>
      <c r="AK108" s="357"/>
      <c r="AL108" s="357"/>
      <c r="AM108" s="357"/>
      <c r="AN108" s="357"/>
      <c r="AO108" s="357"/>
      <c r="AP108" s="357"/>
      <c r="AQ108" s="357"/>
      <c r="AR108" s="357"/>
      <c r="AS108"/>
      <c r="AT108"/>
      <c r="AU108"/>
      <c r="AV108"/>
      <c r="AW108"/>
      <c r="AX108"/>
      <c r="AY108"/>
      <c r="AZ108"/>
      <c r="BA108" s="6"/>
      <c r="BB108" s="6"/>
      <c r="BC108" s="6"/>
    </row>
    <row r="109" spans="1:55" s="353" customFormat="1" outlineLevel="1">
      <c r="A109" s="485">
        <f t="shared" si="31"/>
        <v>4</v>
      </c>
      <c r="B109" s="356">
        <f t="shared" si="5"/>
        <v>0</v>
      </c>
      <c r="C109" s="433">
        <f>Input!F214</f>
        <v>0</v>
      </c>
      <c r="D109" s="362">
        <f>C109*(1-P_0)*(1+f)</f>
        <v>0</v>
      </c>
      <c r="E109" s="362">
        <f t="shared" si="7"/>
        <v>0</v>
      </c>
      <c r="F109" s="362">
        <f t="shared" si="8"/>
        <v>0</v>
      </c>
      <c r="G109" s="362">
        <f t="shared" si="9"/>
        <v>0</v>
      </c>
      <c r="H109" s="434">
        <f t="shared" si="10"/>
        <v>0</v>
      </c>
      <c r="I109" s="488">
        <f>IF(Input!G214=0,IF(Input!H214=0,Input!K214,Input!H214),Input!G214)</f>
        <v>0</v>
      </c>
      <c r="J109" s="362">
        <f t="shared" si="11"/>
        <v>0</v>
      </c>
      <c r="K109" s="362">
        <f t="shared" si="12"/>
        <v>0</v>
      </c>
      <c r="L109" s="362">
        <f t="shared" si="13"/>
        <v>0</v>
      </c>
      <c r="M109" s="362">
        <f t="shared" si="14"/>
        <v>0</v>
      </c>
      <c r="N109" s="434">
        <f t="shared" si="15"/>
        <v>0</v>
      </c>
      <c r="O109" s="488">
        <f>IF(Input!I214=0,Input!L214,Input!I214)</f>
        <v>0</v>
      </c>
      <c r="P109" s="362">
        <f t="shared" si="16"/>
        <v>0</v>
      </c>
      <c r="Q109" s="362">
        <f t="shared" si="17"/>
        <v>0</v>
      </c>
      <c r="R109" s="362">
        <f t="shared" si="18"/>
        <v>0</v>
      </c>
      <c r="S109" s="362">
        <f t="shared" si="19"/>
        <v>0</v>
      </c>
      <c r="T109" s="434">
        <f t="shared" si="20"/>
        <v>0</v>
      </c>
      <c r="U109" s="489">
        <f>Input!J214</f>
        <v>0</v>
      </c>
      <c r="V109" s="362">
        <f t="shared" si="21"/>
        <v>0</v>
      </c>
      <c r="W109" s="362">
        <f t="shared" si="22"/>
        <v>0</v>
      </c>
      <c r="X109" s="362">
        <f t="shared" si="23"/>
        <v>0</v>
      </c>
      <c r="Y109" s="362">
        <f t="shared" si="24"/>
        <v>0</v>
      </c>
      <c r="Z109" s="362">
        <f t="shared" si="25"/>
        <v>0</v>
      </c>
      <c r="AA109" s="489">
        <f>IF(Input!N214=0,Input!O214,Input!N214)</f>
        <v>0</v>
      </c>
      <c r="AB109" s="362">
        <f t="shared" si="26"/>
        <v>0</v>
      </c>
      <c r="AC109" s="362">
        <f t="shared" si="27"/>
        <v>0</v>
      </c>
      <c r="AD109" s="362">
        <f t="shared" si="28"/>
        <v>0</v>
      </c>
      <c r="AE109" s="362">
        <f t="shared" si="29"/>
        <v>0</v>
      </c>
      <c r="AF109" s="362">
        <f t="shared" si="30"/>
        <v>0</v>
      </c>
      <c r="AG109" s="58"/>
      <c r="AH109" s="58"/>
      <c r="AI109" s="357"/>
      <c r="AJ109" s="357"/>
      <c r="AK109" s="357"/>
      <c r="AL109" s="357"/>
      <c r="AM109" s="357"/>
      <c r="AN109" s="357"/>
      <c r="AO109" s="357"/>
      <c r="AP109" s="357"/>
      <c r="AQ109" s="357"/>
      <c r="AR109" s="357"/>
      <c r="AS109"/>
      <c r="AT109"/>
      <c r="AU109"/>
      <c r="AV109"/>
      <c r="AW109"/>
      <c r="AX109"/>
      <c r="AY109"/>
      <c r="AZ109"/>
      <c r="BA109" s="6"/>
      <c r="BB109" s="6"/>
      <c r="BC109" s="6"/>
    </row>
    <row r="110" spans="1:55" s="353" customFormat="1" outlineLevel="1">
      <c r="A110" s="485">
        <f t="shared" si="31"/>
        <v>5</v>
      </c>
      <c r="B110" s="356">
        <f t="shared" si="5"/>
        <v>0</v>
      </c>
      <c r="C110" s="433">
        <f>Input!F215</f>
        <v>0</v>
      </c>
      <c r="D110" s="362">
        <f t="shared" si="6"/>
        <v>0</v>
      </c>
      <c r="E110" s="362">
        <f t="shared" si="7"/>
        <v>0</v>
      </c>
      <c r="F110" s="362">
        <f t="shared" si="8"/>
        <v>0</v>
      </c>
      <c r="G110" s="362">
        <f t="shared" si="9"/>
        <v>0</v>
      </c>
      <c r="H110" s="434">
        <f t="shared" si="10"/>
        <v>0</v>
      </c>
      <c r="I110" s="488">
        <f>IF(Input!G215=0,IF(Input!H215=0,Input!K215,Input!H215),Input!G215)</f>
        <v>0</v>
      </c>
      <c r="J110" s="362">
        <f t="shared" si="11"/>
        <v>0</v>
      </c>
      <c r="K110" s="362">
        <f t="shared" si="12"/>
        <v>0</v>
      </c>
      <c r="L110" s="362">
        <f t="shared" si="13"/>
        <v>0</v>
      </c>
      <c r="M110" s="362">
        <f t="shared" si="14"/>
        <v>0</v>
      </c>
      <c r="N110" s="434">
        <f t="shared" si="15"/>
        <v>0</v>
      </c>
      <c r="O110" s="488">
        <f>IF(Input!I215=0,Input!L215,Input!I215)</f>
        <v>0</v>
      </c>
      <c r="P110" s="362">
        <f t="shared" si="16"/>
        <v>0</v>
      </c>
      <c r="Q110" s="362">
        <f t="shared" si="17"/>
        <v>0</v>
      </c>
      <c r="R110" s="362">
        <f t="shared" si="18"/>
        <v>0</v>
      </c>
      <c r="S110" s="362">
        <f t="shared" si="19"/>
        <v>0</v>
      </c>
      <c r="T110" s="434">
        <f t="shared" si="20"/>
        <v>0</v>
      </c>
      <c r="U110" s="489">
        <f>Input!J215</f>
        <v>0</v>
      </c>
      <c r="V110" s="362">
        <f t="shared" si="21"/>
        <v>0</v>
      </c>
      <c r="W110" s="362">
        <f t="shared" si="22"/>
        <v>0</v>
      </c>
      <c r="X110" s="362">
        <f t="shared" si="23"/>
        <v>0</v>
      </c>
      <c r="Y110" s="362">
        <f t="shared" si="24"/>
        <v>0</v>
      </c>
      <c r="Z110" s="362">
        <f t="shared" si="25"/>
        <v>0</v>
      </c>
      <c r="AA110" s="489">
        <f>IF(Input!N215=0,Input!O215,Input!N215)</f>
        <v>0</v>
      </c>
      <c r="AB110" s="362">
        <f t="shared" si="26"/>
        <v>0</v>
      </c>
      <c r="AC110" s="362">
        <f t="shared" si="27"/>
        <v>0</v>
      </c>
      <c r="AD110" s="362">
        <f t="shared" si="28"/>
        <v>0</v>
      </c>
      <c r="AE110" s="362">
        <f t="shared" si="29"/>
        <v>0</v>
      </c>
      <c r="AF110" s="362">
        <f t="shared" si="30"/>
        <v>0</v>
      </c>
      <c r="AG110" s="58"/>
      <c r="AH110" s="58"/>
      <c r="AI110" s="357"/>
      <c r="AJ110" s="357"/>
      <c r="AK110" s="357"/>
      <c r="AL110" s="357"/>
      <c r="AM110" s="357"/>
      <c r="AN110" s="357"/>
      <c r="AO110" s="357"/>
      <c r="AP110" s="357"/>
      <c r="AQ110" s="357"/>
      <c r="AR110" s="357"/>
      <c r="AS110"/>
      <c r="AT110"/>
      <c r="AU110"/>
      <c r="AV110"/>
      <c r="AW110"/>
      <c r="AX110"/>
      <c r="AY110"/>
      <c r="AZ110"/>
      <c r="BA110" s="6"/>
      <c r="BB110" s="6"/>
      <c r="BC110" s="6"/>
    </row>
    <row r="111" spans="1:55" s="353" customFormat="1" outlineLevel="1">
      <c r="A111" s="485">
        <f t="shared" si="31"/>
        <v>6</v>
      </c>
      <c r="B111" s="356">
        <f t="shared" si="5"/>
        <v>0</v>
      </c>
      <c r="C111" s="433">
        <f>Input!F216</f>
        <v>0</v>
      </c>
      <c r="D111" s="362">
        <f t="shared" si="6"/>
        <v>0</v>
      </c>
      <c r="E111" s="362">
        <f>D111*(1-x_1)*(1+f)</f>
        <v>0</v>
      </c>
      <c r="F111" s="362">
        <f t="shared" si="8"/>
        <v>0</v>
      </c>
      <c r="G111" s="362">
        <f t="shared" si="9"/>
        <v>0</v>
      </c>
      <c r="H111" s="434">
        <f t="shared" si="10"/>
        <v>0</v>
      </c>
      <c r="I111" s="488">
        <f>IF(Input!G216=0,IF(Input!H216=0,Input!K216,Input!H216),Input!G216)</f>
        <v>0</v>
      </c>
      <c r="J111" s="362">
        <f>I111*(1-P_0)*(1+f)</f>
        <v>0</v>
      </c>
      <c r="K111" s="362">
        <f t="shared" si="12"/>
        <v>0</v>
      </c>
      <c r="L111" s="362">
        <f t="shared" si="13"/>
        <v>0</v>
      </c>
      <c r="M111" s="362">
        <f t="shared" si="14"/>
        <v>0</v>
      </c>
      <c r="N111" s="434">
        <f t="shared" si="15"/>
        <v>0</v>
      </c>
      <c r="O111" s="488">
        <f>IF(Input!I216=0,Input!L216,Input!I216)</f>
        <v>0</v>
      </c>
      <c r="P111" s="362">
        <f t="shared" si="16"/>
        <v>0</v>
      </c>
      <c r="Q111" s="362">
        <f t="shared" si="17"/>
        <v>0</v>
      </c>
      <c r="R111" s="362">
        <f t="shared" si="18"/>
        <v>0</v>
      </c>
      <c r="S111" s="362">
        <f t="shared" si="19"/>
        <v>0</v>
      </c>
      <c r="T111" s="434">
        <f t="shared" si="20"/>
        <v>0</v>
      </c>
      <c r="U111" s="489">
        <f>Input!J216</f>
        <v>0</v>
      </c>
      <c r="V111" s="362">
        <f t="shared" si="21"/>
        <v>0</v>
      </c>
      <c r="W111" s="362">
        <f t="shared" si="22"/>
        <v>0</v>
      </c>
      <c r="X111" s="362">
        <f t="shared" si="23"/>
        <v>0</v>
      </c>
      <c r="Y111" s="362">
        <f t="shared" si="24"/>
        <v>0</v>
      </c>
      <c r="Z111" s="362">
        <f t="shared" si="25"/>
        <v>0</v>
      </c>
      <c r="AA111" s="489">
        <f>IF(Input!N216=0,Input!O216,Input!N216)</f>
        <v>0</v>
      </c>
      <c r="AB111" s="362">
        <f t="shared" si="26"/>
        <v>0</v>
      </c>
      <c r="AC111" s="362">
        <f t="shared" si="27"/>
        <v>0</v>
      </c>
      <c r="AD111" s="362">
        <f t="shared" si="28"/>
        <v>0</v>
      </c>
      <c r="AE111" s="362">
        <f t="shared" si="29"/>
        <v>0</v>
      </c>
      <c r="AF111" s="362">
        <f t="shared" si="30"/>
        <v>0</v>
      </c>
      <c r="AG111" s="58"/>
      <c r="AH111" s="58"/>
      <c r="AI111" s="357"/>
      <c r="AJ111" s="357"/>
      <c r="AK111" s="357"/>
      <c r="AL111" s="357"/>
      <c r="AM111" s="357"/>
      <c r="AN111" s="357"/>
      <c r="AO111" s="357"/>
      <c r="AP111" s="357"/>
      <c r="AQ111" s="357"/>
      <c r="AR111" s="357"/>
      <c r="AS111"/>
      <c r="AT111"/>
      <c r="AU111"/>
      <c r="AV111"/>
      <c r="AW111"/>
      <c r="AX111"/>
      <c r="AY111"/>
      <c r="AZ111"/>
      <c r="BA111" s="6"/>
      <c r="BB111" s="6"/>
      <c r="BC111" s="6"/>
    </row>
    <row r="112" spans="1:55" s="354" customFormat="1" outlineLevel="1">
      <c r="A112" s="485">
        <f t="shared" si="31"/>
        <v>7</v>
      </c>
      <c r="B112" s="356">
        <f t="shared" si="5"/>
        <v>0</v>
      </c>
      <c r="C112" s="433">
        <f>Input!F217</f>
        <v>0</v>
      </c>
      <c r="D112" s="362">
        <f t="shared" si="6"/>
        <v>0</v>
      </c>
      <c r="E112" s="362">
        <f t="shared" si="7"/>
        <v>0</v>
      </c>
      <c r="F112" s="362">
        <f t="shared" si="8"/>
        <v>0</v>
      </c>
      <c r="G112" s="362">
        <f t="shared" si="9"/>
        <v>0</v>
      </c>
      <c r="H112" s="434">
        <f t="shared" si="10"/>
        <v>0</v>
      </c>
      <c r="I112" s="488">
        <f>IF(Input!G217=0,IF(Input!H217=0,Input!K217,Input!H217),Input!G217)</f>
        <v>0</v>
      </c>
      <c r="J112" s="362">
        <f t="shared" si="11"/>
        <v>0</v>
      </c>
      <c r="K112" s="362">
        <f t="shared" si="12"/>
        <v>0</v>
      </c>
      <c r="L112" s="362">
        <f t="shared" si="13"/>
        <v>0</v>
      </c>
      <c r="M112" s="362">
        <f t="shared" si="14"/>
        <v>0</v>
      </c>
      <c r="N112" s="434">
        <f t="shared" si="15"/>
        <v>0</v>
      </c>
      <c r="O112" s="488">
        <f>IF(Input!I217=0,Input!L217,Input!I217)</f>
        <v>0</v>
      </c>
      <c r="P112" s="362">
        <f t="shared" si="16"/>
        <v>0</v>
      </c>
      <c r="Q112" s="362">
        <f t="shared" si="17"/>
        <v>0</v>
      </c>
      <c r="R112" s="362">
        <f t="shared" si="18"/>
        <v>0</v>
      </c>
      <c r="S112" s="362">
        <f t="shared" si="19"/>
        <v>0</v>
      </c>
      <c r="T112" s="434">
        <f t="shared" si="20"/>
        <v>0</v>
      </c>
      <c r="U112" s="489">
        <f>Input!J217</f>
        <v>0</v>
      </c>
      <c r="V112" s="362">
        <f t="shared" si="21"/>
        <v>0</v>
      </c>
      <c r="W112" s="362">
        <f t="shared" si="22"/>
        <v>0</v>
      </c>
      <c r="X112" s="362">
        <f t="shared" si="23"/>
        <v>0</v>
      </c>
      <c r="Y112" s="362">
        <f t="shared" si="24"/>
        <v>0</v>
      </c>
      <c r="Z112" s="362">
        <f t="shared" si="25"/>
        <v>0</v>
      </c>
      <c r="AA112" s="489">
        <f>IF(Input!N217=0,Input!O217,Input!N217)</f>
        <v>0</v>
      </c>
      <c r="AB112" s="362">
        <f t="shared" si="26"/>
        <v>0</v>
      </c>
      <c r="AC112" s="362">
        <f t="shared" si="27"/>
        <v>0</v>
      </c>
      <c r="AD112" s="362">
        <f t="shared" si="28"/>
        <v>0</v>
      </c>
      <c r="AE112" s="362">
        <f t="shared" si="29"/>
        <v>0</v>
      </c>
      <c r="AF112" s="362">
        <f t="shared" si="30"/>
        <v>0</v>
      </c>
      <c r="AG112" s="58"/>
      <c r="AH112" s="58"/>
      <c r="AI112" s="357"/>
      <c r="AJ112" s="357"/>
      <c r="AK112" s="357"/>
      <c r="AL112" s="357"/>
      <c r="AM112" s="357"/>
      <c r="AN112" s="357"/>
      <c r="AO112" s="357"/>
      <c r="AP112" s="357"/>
      <c r="AQ112" s="357"/>
      <c r="AR112" s="357"/>
      <c r="AS112"/>
      <c r="AT112"/>
      <c r="AU112"/>
      <c r="AV112"/>
      <c r="AW112"/>
      <c r="AX112"/>
      <c r="AY112"/>
      <c r="AZ112"/>
      <c r="BA112" s="6"/>
      <c r="BB112" s="6"/>
      <c r="BC112" s="6"/>
    </row>
    <row r="113" spans="1:55" s="354" customFormat="1" outlineLevel="1">
      <c r="A113" s="485">
        <f t="shared" si="31"/>
        <v>8</v>
      </c>
      <c r="B113" s="356">
        <f t="shared" si="5"/>
        <v>0</v>
      </c>
      <c r="C113" s="433">
        <f>Input!F218</f>
        <v>0</v>
      </c>
      <c r="D113" s="362">
        <f t="shared" si="6"/>
        <v>0</v>
      </c>
      <c r="E113" s="362">
        <f t="shared" si="7"/>
        <v>0</v>
      </c>
      <c r="F113" s="362">
        <f t="shared" si="8"/>
        <v>0</v>
      </c>
      <c r="G113" s="362">
        <f t="shared" si="9"/>
        <v>0</v>
      </c>
      <c r="H113" s="434">
        <f t="shared" si="10"/>
        <v>0</v>
      </c>
      <c r="I113" s="488">
        <f>IF(Input!G218=0,IF(Input!H218=0,Input!K218,Input!H218),Input!G218)</f>
        <v>0</v>
      </c>
      <c r="J113" s="362">
        <f t="shared" si="11"/>
        <v>0</v>
      </c>
      <c r="K113" s="362">
        <f t="shared" si="12"/>
        <v>0</v>
      </c>
      <c r="L113" s="362">
        <f t="shared" si="13"/>
        <v>0</v>
      </c>
      <c r="M113" s="362">
        <f t="shared" si="14"/>
        <v>0</v>
      </c>
      <c r="N113" s="434">
        <f t="shared" si="15"/>
        <v>0</v>
      </c>
      <c r="O113" s="488">
        <f>IF(Input!I218=0,Input!L218,Input!I218)</f>
        <v>0</v>
      </c>
      <c r="P113" s="362">
        <f t="shared" si="16"/>
        <v>0</v>
      </c>
      <c r="Q113" s="362">
        <f t="shared" si="17"/>
        <v>0</v>
      </c>
      <c r="R113" s="362">
        <f t="shared" si="18"/>
        <v>0</v>
      </c>
      <c r="S113" s="362">
        <f t="shared" si="19"/>
        <v>0</v>
      </c>
      <c r="T113" s="434">
        <f t="shared" si="20"/>
        <v>0</v>
      </c>
      <c r="U113" s="489">
        <f>Input!J218</f>
        <v>0</v>
      </c>
      <c r="V113" s="362">
        <f t="shared" si="21"/>
        <v>0</v>
      </c>
      <c r="W113" s="362">
        <f t="shared" si="22"/>
        <v>0</v>
      </c>
      <c r="X113" s="362">
        <f t="shared" si="23"/>
        <v>0</v>
      </c>
      <c r="Y113" s="362">
        <f t="shared" si="24"/>
        <v>0</v>
      </c>
      <c r="Z113" s="362">
        <f t="shared" si="25"/>
        <v>0</v>
      </c>
      <c r="AA113" s="489">
        <f>IF(Input!N218=0,Input!O218,Input!N218)</f>
        <v>0</v>
      </c>
      <c r="AB113" s="362">
        <f t="shared" si="26"/>
        <v>0</v>
      </c>
      <c r="AC113" s="362">
        <f t="shared" si="27"/>
        <v>0</v>
      </c>
      <c r="AD113" s="362">
        <f t="shared" si="28"/>
        <v>0</v>
      </c>
      <c r="AE113" s="362">
        <f t="shared" si="29"/>
        <v>0</v>
      </c>
      <c r="AF113" s="362">
        <f t="shared" si="30"/>
        <v>0</v>
      </c>
      <c r="AG113" s="58"/>
      <c r="AH113" s="58"/>
      <c r="AI113" s="357"/>
      <c r="AJ113" s="357"/>
      <c r="AK113" s="357"/>
      <c r="AL113" s="357"/>
      <c r="AM113" s="357"/>
      <c r="AN113" s="357"/>
      <c r="AO113" s="357"/>
      <c r="AP113" s="357"/>
      <c r="AQ113" s="357"/>
      <c r="AR113" s="357"/>
      <c r="AS113"/>
      <c r="AT113"/>
      <c r="AU113"/>
      <c r="AV113"/>
      <c r="AW113"/>
      <c r="AX113"/>
      <c r="AY113"/>
      <c r="AZ113"/>
      <c r="BA113" s="6"/>
      <c r="BB113" s="6"/>
      <c r="BC113" s="6"/>
    </row>
    <row r="114" spans="1:55" s="354" customFormat="1" outlineLevel="1">
      <c r="A114" s="485">
        <f t="shared" si="31"/>
        <v>9</v>
      </c>
      <c r="B114" s="356">
        <f t="shared" si="5"/>
        <v>0</v>
      </c>
      <c r="C114" s="433">
        <f>Input!F219</f>
        <v>0</v>
      </c>
      <c r="D114" s="362">
        <f t="shared" si="6"/>
        <v>0</v>
      </c>
      <c r="E114" s="362">
        <f t="shared" si="7"/>
        <v>0</v>
      </c>
      <c r="F114" s="362">
        <f t="shared" si="8"/>
        <v>0</v>
      </c>
      <c r="G114" s="362">
        <f t="shared" si="9"/>
        <v>0</v>
      </c>
      <c r="H114" s="434">
        <f t="shared" si="10"/>
        <v>0</v>
      </c>
      <c r="I114" s="488">
        <f>IF(Input!G219=0,IF(Input!H219=0,Input!K219,Input!H219),Input!G219)</f>
        <v>0</v>
      </c>
      <c r="J114" s="362">
        <f t="shared" si="11"/>
        <v>0</v>
      </c>
      <c r="K114" s="362">
        <f t="shared" si="12"/>
        <v>0</v>
      </c>
      <c r="L114" s="362">
        <f t="shared" si="13"/>
        <v>0</v>
      </c>
      <c r="M114" s="362">
        <f t="shared" si="14"/>
        <v>0</v>
      </c>
      <c r="N114" s="434">
        <f t="shared" si="15"/>
        <v>0</v>
      </c>
      <c r="O114" s="488">
        <f>IF(Input!I219=0,Input!L219,Input!I219)</f>
        <v>0</v>
      </c>
      <c r="P114" s="362">
        <f t="shared" si="16"/>
        <v>0</v>
      </c>
      <c r="Q114" s="362">
        <f t="shared" si="17"/>
        <v>0</v>
      </c>
      <c r="R114" s="362">
        <f t="shared" si="18"/>
        <v>0</v>
      </c>
      <c r="S114" s="362">
        <f t="shared" si="19"/>
        <v>0</v>
      </c>
      <c r="T114" s="434">
        <f t="shared" si="20"/>
        <v>0</v>
      </c>
      <c r="U114" s="489">
        <f>Input!J219</f>
        <v>0</v>
      </c>
      <c r="V114" s="362">
        <f t="shared" si="21"/>
        <v>0</v>
      </c>
      <c r="W114" s="362">
        <f t="shared" si="22"/>
        <v>0</v>
      </c>
      <c r="X114" s="362">
        <f t="shared" si="23"/>
        <v>0</v>
      </c>
      <c r="Y114" s="362">
        <f t="shared" si="24"/>
        <v>0</v>
      </c>
      <c r="Z114" s="362">
        <f t="shared" si="25"/>
        <v>0</v>
      </c>
      <c r="AA114" s="489">
        <f>IF(Input!N219=0,Input!O219,Input!N219)</f>
        <v>0</v>
      </c>
      <c r="AB114" s="362">
        <f t="shared" si="26"/>
        <v>0</v>
      </c>
      <c r="AC114" s="362">
        <f t="shared" si="27"/>
        <v>0</v>
      </c>
      <c r="AD114" s="362">
        <f t="shared" si="28"/>
        <v>0</v>
      </c>
      <c r="AE114" s="362">
        <f t="shared" si="29"/>
        <v>0</v>
      </c>
      <c r="AF114" s="362">
        <f t="shared" si="30"/>
        <v>0</v>
      </c>
      <c r="AG114" s="58"/>
      <c r="AH114" s="58"/>
      <c r="AI114" s="357"/>
      <c r="AJ114" s="357"/>
      <c r="AK114" s="357"/>
      <c r="AL114" s="357"/>
      <c r="AM114" s="357"/>
      <c r="AN114" s="357"/>
      <c r="AO114" s="357"/>
      <c r="AP114" s="357"/>
      <c r="AQ114" s="357"/>
      <c r="AR114" s="357"/>
      <c r="AS114"/>
      <c r="AT114"/>
      <c r="AU114"/>
      <c r="AV114"/>
      <c r="AW114"/>
      <c r="AX114"/>
      <c r="AY114"/>
      <c r="AZ114"/>
      <c r="BA114" s="6"/>
      <c r="BB114" s="6"/>
      <c r="BC114" s="6"/>
    </row>
    <row r="115" spans="1:55" s="354" customFormat="1" outlineLevel="1">
      <c r="A115" s="485">
        <f t="shared" si="31"/>
        <v>10</v>
      </c>
      <c r="B115" s="356">
        <f t="shared" si="5"/>
        <v>0</v>
      </c>
      <c r="C115" s="433">
        <f>Input!F220</f>
        <v>0</v>
      </c>
      <c r="D115" s="362">
        <f t="shared" si="6"/>
        <v>0</v>
      </c>
      <c r="E115" s="362">
        <f t="shared" si="7"/>
        <v>0</v>
      </c>
      <c r="F115" s="362">
        <f t="shared" si="8"/>
        <v>0</v>
      </c>
      <c r="G115" s="362">
        <f t="shared" si="9"/>
        <v>0</v>
      </c>
      <c r="H115" s="434">
        <f t="shared" si="10"/>
        <v>0</v>
      </c>
      <c r="I115" s="488">
        <f>IF(Input!G220=0,IF(Input!H220=0,Input!K220,Input!H220),Input!G220)</f>
        <v>0</v>
      </c>
      <c r="J115" s="362">
        <f t="shared" si="11"/>
        <v>0</v>
      </c>
      <c r="K115" s="362">
        <f t="shared" si="12"/>
        <v>0</v>
      </c>
      <c r="L115" s="362">
        <f t="shared" si="13"/>
        <v>0</v>
      </c>
      <c r="M115" s="362">
        <f t="shared" si="14"/>
        <v>0</v>
      </c>
      <c r="N115" s="434">
        <f t="shared" si="15"/>
        <v>0</v>
      </c>
      <c r="O115" s="488">
        <f>IF(Input!I220=0,Input!L220,Input!I220)</f>
        <v>0</v>
      </c>
      <c r="P115" s="362">
        <f t="shared" si="16"/>
        <v>0</v>
      </c>
      <c r="Q115" s="362">
        <f t="shared" si="17"/>
        <v>0</v>
      </c>
      <c r="R115" s="362">
        <f t="shared" si="18"/>
        <v>0</v>
      </c>
      <c r="S115" s="362">
        <f t="shared" si="19"/>
        <v>0</v>
      </c>
      <c r="T115" s="434">
        <f t="shared" si="20"/>
        <v>0</v>
      </c>
      <c r="U115" s="489">
        <f>Input!J220</f>
        <v>0</v>
      </c>
      <c r="V115" s="362">
        <f t="shared" si="21"/>
        <v>0</v>
      </c>
      <c r="W115" s="362">
        <f t="shared" si="22"/>
        <v>0</v>
      </c>
      <c r="X115" s="362">
        <f t="shared" si="23"/>
        <v>0</v>
      </c>
      <c r="Y115" s="362">
        <f t="shared" si="24"/>
        <v>0</v>
      </c>
      <c r="Z115" s="362">
        <f t="shared" si="25"/>
        <v>0</v>
      </c>
      <c r="AA115" s="489">
        <f>IF(Input!N220=0,Input!O220,Input!N220)</f>
        <v>0</v>
      </c>
      <c r="AB115" s="362">
        <f t="shared" si="26"/>
        <v>0</v>
      </c>
      <c r="AC115" s="362">
        <f t="shared" si="27"/>
        <v>0</v>
      </c>
      <c r="AD115" s="362">
        <f t="shared" si="28"/>
        <v>0</v>
      </c>
      <c r="AE115" s="362">
        <f t="shared" si="29"/>
        <v>0</v>
      </c>
      <c r="AF115" s="362">
        <f t="shared" si="30"/>
        <v>0</v>
      </c>
      <c r="AG115" s="58"/>
      <c r="AH115" s="58"/>
      <c r="AI115" s="357"/>
      <c r="AJ115" s="357"/>
      <c r="AK115" s="357"/>
      <c r="AL115" s="357"/>
      <c r="AM115" s="357"/>
      <c r="AN115" s="357"/>
      <c r="AO115" s="357"/>
      <c r="AP115" s="357"/>
      <c r="AQ115" s="357"/>
      <c r="AR115" s="357"/>
      <c r="AS115"/>
      <c r="AT115"/>
      <c r="AU115"/>
      <c r="AV115"/>
      <c r="AW115"/>
      <c r="AX115"/>
      <c r="AY115"/>
      <c r="AZ115"/>
      <c r="BA115" s="6"/>
      <c r="BB115" s="6"/>
      <c r="BC115" s="6"/>
    </row>
    <row r="116" spans="1:55" s="354" customFormat="1" outlineLevel="1">
      <c r="A116" s="485">
        <f t="shared" si="31"/>
        <v>11</v>
      </c>
      <c r="B116" s="356">
        <f t="shared" si="5"/>
        <v>0</v>
      </c>
      <c r="C116" s="433">
        <f>Input!F221</f>
        <v>0</v>
      </c>
      <c r="D116" s="362">
        <f t="shared" si="6"/>
        <v>0</v>
      </c>
      <c r="E116" s="362">
        <f t="shared" si="7"/>
        <v>0</v>
      </c>
      <c r="F116" s="362">
        <f t="shared" si="8"/>
        <v>0</v>
      </c>
      <c r="G116" s="362">
        <f t="shared" si="9"/>
        <v>0</v>
      </c>
      <c r="H116" s="434">
        <f t="shared" si="10"/>
        <v>0</v>
      </c>
      <c r="I116" s="488">
        <f>IF(Input!G221=0,IF(Input!H221=0,Input!K221,Input!H221),Input!G221)</f>
        <v>0</v>
      </c>
      <c r="J116" s="362">
        <f t="shared" si="11"/>
        <v>0</v>
      </c>
      <c r="K116" s="362">
        <f t="shared" si="12"/>
        <v>0</v>
      </c>
      <c r="L116" s="362">
        <f t="shared" si="13"/>
        <v>0</v>
      </c>
      <c r="M116" s="362">
        <f t="shared" si="14"/>
        <v>0</v>
      </c>
      <c r="N116" s="434">
        <f t="shared" si="15"/>
        <v>0</v>
      </c>
      <c r="O116" s="488">
        <f>IF(Input!I221=0,Input!L221,Input!I221)</f>
        <v>0</v>
      </c>
      <c r="P116" s="362">
        <f t="shared" si="16"/>
        <v>0</v>
      </c>
      <c r="Q116" s="362">
        <f t="shared" si="17"/>
        <v>0</v>
      </c>
      <c r="R116" s="362">
        <f t="shared" si="18"/>
        <v>0</v>
      </c>
      <c r="S116" s="362">
        <f t="shared" si="19"/>
        <v>0</v>
      </c>
      <c r="T116" s="434">
        <f t="shared" si="20"/>
        <v>0</v>
      </c>
      <c r="U116" s="489">
        <f>Input!J221</f>
        <v>0</v>
      </c>
      <c r="V116" s="362">
        <f t="shared" si="21"/>
        <v>0</v>
      </c>
      <c r="W116" s="362">
        <f t="shared" si="22"/>
        <v>0</v>
      </c>
      <c r="X116" s="362">
        <f t="shared" si="23"/>
        <v>0</v>
      </c>
      <c r="Y116" s="362">
        <f t="shared" si="24"/>
        <v>0</v>
      </c>
      <c r="Z116" s="362">
        <f t="shared" si="25"/>
        <v>0</v>
      </c>
      <c r="AA116" s="489">
        <f>IF(Input!N221=0,Input!O221,Input!N221)</f>
        <v>0</v>
      </c>
      <c r="AB116" s="362">
        <f t="shared" si="26"/>
        <v>0</v>
      </c>
      <c r="AC116" s="362">
        <f t="shared" si="27"/>
        <v>0</v>
      </c>
      <c r="AD116" s="362">
        <f t="shared" si="28"/>
        <v>0</v>
      </c>
      <c r="AE116" s="362">
        <f t="shared" si="29"/>
        <v>0</v>
      </c>
      <c r="AF116" s="362">
        <f t="shared" si="30"/>
        <v>0</v>
      </c>
      <c r="AG116" s="58"/>
      <c r="AH116" s="58"/>
      <c r="AI116" s="357"/>
      <c r="AJ116" s="357"/>
      <c r="AK116" s="357"/>
      <c r="AL116" s="357"/>
      <c r="AM116" s="357"/>
      <c r="AN116" s="357"/>
      <c r="AO116" s="357"/>
      <c r="AP116" s="357"/>
      <c r="AQ116" s="357"/>
      <c r="AR116" s="357"/>
      <c r="AS116"/>
      <c r="AT116"/>
      <c r="AU116"/>
      <c r="AV116"/>
      <c r="AW116"/>
      <c r="AX116"/>
      <c r="AY116"/>
      <c r="AZ116"/>
      <c r="BA116" s="6"/>
      <c r="BB116" s="6"/>
      <c r="BC116" s="6"/>
    </row>
    <row r="117" spans="1:55" s="6" customFormat="1" outlineLevel="1">
      <c r="A117" s="485">
        <f t="shared" si="31"/>
        <v>12</v>
      </c>
      <c r="B117" s="356">
        <f t="shared" si="5"/>
        <v>0</v>
      </c>
      <c r="C117" s="433">
        <f>Input!F222</f>
        <v>0</v>
      </c>
      <c r="D117" s="362">
        <f t="shared" si="6"/>
        <v>0</v>
      </c>
      <c r="E117" s="362">
        <f t="shared" si="7"/>
        <v>0</v>
      </c>
      <c r="F117" s="362">
        <f t="shared" si="8"/>
        <v>0</v>
      </c>
      <c r="G117" s="362">
        <f t="shared" si="9"/>
        <v>0</v>
      </c>
      <c r="H117" s="434">
        <f t="shared" si="10"/>
        <v>0</v>
      </c>
      <c r="I117" s="488">
        <f>IF(Input!G222=0,IF(Input!H222=0,Input!K222,Input!H222),Input!G222)</f>
        <v>0</v>
      </c>
      <c r="J117" s="362">
        <f t="shared" si="11"/>
        <v>0</v>
      </c>
      <c r="K117" s="362">
        <f t="shared" si="12"/>
        <v>0</v>
      </c>
      <c r="L117" s="362">
        <f t="shared" si="13"/>
        <v>0</v>
      </c>
      <c r="M117" s="362">
        <f t="shared" si="14"/>
        <v>0</v>
      </c>
      <c r="N117" s="434">
        <f t="shared" si="15"/>
        <v>0</v>
      </c>
      <c r="O117" s="488">
        <f>IF(Input!I222=0,Input!L222,Input!I222)</f>
        <v>0</v>
      </c>
      <c r="P117" s="362">
        <f t="shared" si="16"/>
        <v>0</v>
      </c>
      <c r="Q117" s="362">
        <f t="shared" si="17"/>
        <v>0</v>
      </c>
      <c r="R117" s="362">
        <f t="shared" si="18"/>
        <v>0</v>
      </c>
      <c r="S117" s="362">
        <f t="shared" si="19"/>
        <v>0</v>
      </c>
      <c r="T117" s="434">
        <f t="shared" si="20"/>
        <v>0</v>
      </c>
      <c r="U117" s="489">
        <f>Input!J222</f>
        <v>0</v>
      </c>
      <c r="V117" s="362">
        <f t="shared" si="21"/>
        <v>0</v>
      </c>
      <c r="W117" s="362">
        <f t="shared" si="22"/>
        <v>0</v>
      </c>
      <c r="X117" s="362">
        <f t="shared" si="23"/>
        <v>0</v>
      </c>
      <c r="Y117" s="362">
        <f t="shared" si="24"/>
        <v>0</v>
      </c>
      <c r="Z117" s="362">
        <f t="shared" si="25"/>
        <v>0</v>
      </c>
      <c r="AA117" s="489">
        <f>IF(Input!N222=0,Input!O222,Input!N222)</f>
        <v>0</v>
      </c>
      <c r="AB117" s="362">
        <f t="shared" si="26"/>
        <v>0</v>
      </c>
      <c r="AC117" s="362">
        <f t="shared" si="27"/>
        <v>0</v>
      </c>
      <c r="AD117" s="362">
        <f t="shared" si="28"/>
        <v>0</v>
      </c>
      <c r="AE117" s="362">
        <f t="shared" si="29"/>
        <v>0</v>
      </c>
      <c r="AF117" s="362">
        <f t="shared" si="30"/>
        <v>0</v>
      </c>
      <c r="AG117" s="58"/>
      <c r="AH117" s="58"/>
      <c r="AI117" s="357"/>
      <c r="AJ117" s="357"/>
      <c r="AK117" s="357"/>
      <c r="AL117" s="357"/>
      <c r="AM117" s="357"/>
      <c r="AN117" s="357"/>
      <c r="AO117" s="357"/>
      <c r="AP117" s="357"/>
      <c r="AQ117" s="357"/>
      <c r="AR117" s="357"/>
      <c r="AS117"/>
      <c r="AT117"/>
      <c r="AU117"/>
      <c r="AV117"/>
      <c r="AW117"/>
      <c r="AX117"/>
      <c r="AY117"/>
      <c r="AZ117"/>
    </row>
    <row r="118" spans="1:55" s="6" customFormat="1" outlineLevel="1">
      <c r="A118" s="485">
        <f t="shared" si="31"/>
        <v>13</v>
      </c>
      <c r="B118" s="356">
        <f t="shared" si="5"/>
        <v>0</v>
      </c>
      <c r="C118" s="433">
        <f>Input!F223</f>
        <v>0</v>
      </c>
      <c r="D118" s="362">
        <f t="shared" si="6"/>
        <v>0</v>
      </c>
      <c r="E118" s="362">
        <f t="shared" si="7"/>
        <v>0</v>
      </c>
      <c r="F118" s="362">
        <f t="shared" si="8"/>
        <v>0</v>
      </c>
      <c r="G118" s="362">
        <f t="shared" si="9"/>
        <v>0</v>
      </c>
      <c r="H118" s="434">
        <f t="shared" si="10"/>
        <v>0</v>
      </c>
      <c r="I118" s="488">
        <f>IF(Input!G223=0,IF(Input!H223=0,Input!K223,Input!H223),Input!G223)</f>
        <v>0</v>
      </c>
      <c r="J118" s="362">
        <f t="shared" si="11"/>
        <v>0</v>
      </c>
      <c r="K118" s="362">
        <f t="shared" si="12"/>
        <v>0</v>
      </c>
      <c r="L118" s="362">
        <f t="shared" si="13"/>
        <v>0</v>
      </c>
      <c r="M118" s="362">
        <f t="shared" si="14"/>
        <v>0</v>
      </c>
      <c r="N118" s="434">
        <f t="shared" si="15"/>
        <v>0</v>
      </c>
      <c r="O118" s="488">
        <f>IF(Input!I223=0,Input!L223,Input!I223)</f>
        <v>0</v>
      </c>
      <c r="P118" s="362">
        <f t="shared" si="16"/>
        <v>0</v>
      </c>
      <c r="Q118" s="362">
        <f t="shared" si="17"/>
        <v>0</v>
      </c>
      <c r="R118" s="362">
        <f t="shared" si="18"/>
        <v>0</v>
      </c>
      <c r="S118" s="362">
        <f t="shared" si="19"/>
        <v>0</v>
      </c>
      <c r="T118" s="434">
        <f t="shared" si="20"/>
        <v>0</v>
      </c>
      <c r="U118" s="489">
        <f>Input!J223</f>
        <v>0</v>
      </c>
      <c r="V118" s="362">
        <f t="shared" si="21"/>
        <v>0</v>
      </c>
      <c r="W118" s="362">
        <f t="shared" si="22"/>
        <v>0</v>
      </c>
      <c r="X118" s="362">
        <f t="shared" si="23"/>
        <v>0</v>
      </c>
      <c r="Y118" s="362">
        <f t="shared" si="24"/>
        <v>0</v>
      </c>
      <c r="Z118" s="362">
        <f t="shared" si="25"/>
        <v>0</v>
      </c>
      <c r="AA118" s="489">
        <f>IF(Input!N223=0,Input!O223,Input!N223)</f>
        <v>0</v>
      </c>
      <c r="AB118" s="362">
        <f t="shared" si="26"/>
        <v>0</v>
      </c>
      <c r="AC118" s="362">
        <f t="shared" si="27"/>
        <v>0</v>
      </c>
      <c r="AD118" s="362">
        <f t="shared" si="28"/>
        <v>0</v>
      </c>
      <c r="AE118" s="362">
        <f t="shared" si="29"/>
        <v>0</v>
      </c>
      <c r="AF118" s="362">
        <f t="shared" si="30"/>
        <v>0</v>
      </c>
      <c r="AG118" s="58"/>
      <c r="AH118" s="58"/>
      <c r="AI118" s="357"/>
      <c r="AJ118" s="357"/>
      <c r="AK118" s="357"/>
      <c r="AL118" s="357"/>
      <c r="AM118" s="357"/>
      <c r="AN118" s="357"/>
      <c r="AO118" s="357"/>
      <c r="AP118" s="357"/>
      <c r="AQ118" s="357"/>
      <c r="AR118" s="357"/>
      <c r="AS118"/>
      <c r="AT118"/>
      <c r="AU118"/>
      <c r="AV118"/>
      <c r="AW118"/>
      <c r="AX118"/>
      <c r="AY118"/>
      <c r="AZ118"/>
    </row>
    <row r="119" spans="1:55" s="6" customFormat="1" outlineLevel="1">
      <c r="A119" s="485">
        <f t="shared" si="31"/>
        <v>14</v>
      </c>
      <c r="B119" s="356">
        <f t="shared" si="5"/>
        <v>0</v>
      </c>
      <c r="C119" s="433">
        <f>Input!F224</f>
        <v>0</v>
      </c>
      <c r="D119" s="362">
        <f t="shared" si="6"/>
        <v>0</v>
      </c>
      <c r="E119" s="362">
        <f t="shared" si="7"/>
        <v>0</v>
      </c>
      <c r="F119" s="362">
        <f t="shared" si="8"/>
        <v>0</v>
      </c>
      <c r="G119" s="362">
        <f t="shared" si="9"/>
        <v>0</v>
      </c>
      <c r="H119" s="434">
        <f t="shared" si="10"/>
        <v>0</v>
      </c>
      <c r="I119" s="488">
        <f>IF(Input!G224=0,IF(Input!H224=0,Input!K224,Input!H224),Input!G224)</f>
        <v>0</v>
      </c>
      <c r="J119" s="362">
        <f t="shared" si="11"/>
        <v>0</v>
      </c>
      <c r="K119" s="362">
        <f t="shared" si="12"/>
        <v>0</v>
      </c>
      <c r="L119" s="362">
        <f t="shared" si="13"/>
        <v>0</v>
      </c>
      <c r="M119" s="362">
        <f t="shared" si="14"/>
        <v>0</v>
      </c>
      <c r="N119" s="434">
        <f t="shared" si="15"/>
        <v>0</v>
      </c>
      <c r="O119" s="488">
        <f>IF(Input!I224=0,Input!L224,Input!I224)</f>
        <v>0</v>
      </c>
      <c r="P119" s="362">
        <f t="shared" si="16"/>
        <v>0</v>
      </c>
      <c r="Q119" s="362">
        <f t="shared" si="17"/>
        <v>0</v>
      </c>
      <c r="R119" s="362">
        <f t="shared" si="18"/>
        <v>0</v>
      </c>
      <c r="S119" s="362">
        <f t="shared" si="19"/>
        <v>0</v>
      </c>
      <c r="T119" s="434">
        <f t="shared" si="20"/>
        <v>0</v>
      </c>
      <c r="U119" s="489">
        <f>Input!J224</f>
        <v>0</v>
      </c>
      <c r="V119" s="362">
        <f t="shared" si="21"/>
        <v>0</v>
      </c>
      <c r="W119" s="362">
        <f t="shared" si="22"/>
        <v>0</v>
      </c>
      <c r="X119" s="362">
        <f t="shared" si="23"/>
        <v>0</v>
      </c>
      <c r="Y119" s="362">
        <f t="shared" si="24"/>
        <v>0</v>
      </c>
      <c r="Z119" s="362">
        <f t="shared" si="25"/>
        <v>0</v>
      </c>
      <c r="AA119" s="489">
        <f>IF(Input!N224=0,Input!O224,Input!N224)</f>
        <v>0</v>
      </c>
      <c r="AB119" s="362">
        <f t="shared" si="26"/>
        <v>0</v>
      </c>
      <c r="AC119" s="362">
        <f t="shared" si="27"/>
        <v>0</v>
      </c>
      <c r="AD119" s="362">
        <f t="shared" si="28"/>
        <v>0</v>
      </c>
      <c r="AE119" s="362">
        <f t="shared" si="29"/>
        <v>0</v>
      </c>
      <c r="AF119" s="362">
        <f t="shared" si="30"/>
        <v>0</v>
      </c>
      <c r="AG119" s="58"/>
      <c r="AH119" s="58"/>
      <c r="AI119" s="357"/>
      <c r="AJ119" s="357"/>
      <c r="AK119" s="357"/>
      <c r="AL119" s="357"/>
      <c r="AM119" s="357"/>
      <c r="AN119" s="357"/>
      <c r="AO119" s="357"/>
      <c r="AP119" s="357"/>
      <c r="AQ119" s="357"/>
      <c r="AR119" s="357"/>
      <c r="AS119"/>
      <c r="AT119"/>
      <c r="AU119"/>
      <c r="AV119"/>
      <c r="AW119"/>
      <c r="AX119"/>
      <c r="AY119"/>
      <c r="AZ119"/>
    </row>
    <row r="120" spans="1:55" s="6" customFormat="1" outlineLevel="1">
      <c r="A120" s="485">
        <f t="shared" si="31"/>
        <v>15</v>
      </c>
      <c r="B120" s="356">
        <f t="shared" si="5"/>
        <v>0</v>
      </c>
      <c r="C120" s="433">
        <f>Input!F225</f>
        <v>0</v>
      </c>
      <c r="D120" s="362">
        <f t="shared" si="6"/>
        <v>0</v>
      </c>
      <c r="E120" s="362">
        <f t="shared" si="7"/>
        <v>0</v>
      </c>
      <c r="F120" s="362">
        <f t="shared" si="8"/>
        <v>0</v>
      </c>
      <c r="G120" s="362">
        <f t="shared" si="9"/>
        <v>0</v>
      </c>
      <c r="H120" s="434">
        <f t="shared" si="10"/>
        <v>0</v>
      </c>
      <c r="I120" s="488">
        <f>IF(Input!G225=0,IF(Input!H225=0,Input!K225,Input!H225),Input!G225)</f>
        <v>0</v>
      </c>
      <c r="J120" s="362">
        <f t="shared" si="11"/>
        <v>0</v>
      </c>
      <c r="K120" s="362">
        <f t="shared" si="12"/>
        <v>0</v>
      </c>
      <c r="L120" s="362">
        <f t="shared" si="13"/>
        <v>0</v>
      </c>
      <c r="M120" s="362">
        <f t="shared" si="14"/>
        <v>0</v>
      </c>
      <c r="N120" s="434">
        <f t="shared" si="15"/>
        <v>0</v>
      </c>
      <c r="O120" s="488">
        <f>IF(Input!I225=0,Input!L225,Input!I225)</f>
        <v>0</v>
      </c>
      <c r="P120" s="362">
        <f t="shared" si="16"/>
        <v>0</v>
      </c>
      <c r="Q120" s="362">
        <f t="shared" si="17"/>
        <v>0</v>
      </c>
      <c r="R120" s="362">
        <f t="shared" si="18"/>
        <v>0</v>
      </c>
      <c r="S120" s="362">
        <f t="shared" si="19"/>
        <v>0</v>
      </c>
      <c r="T120" s="434">
        <f t="shared" si="20"/>
        <v>0</v>
      </c>
      <c r="U120" s="489">
        <f>Input!J225</f>
        <v>0</v>
      </c>
      <c r="V120" s="362">
        <f t="shared" si="21"/>
        <v>0</v>
      </c>
      <c r="W120" s="362">
        <f t="shared" si="22"/>
        <v>0</v>
      </c>
      <c r="X120" s="362">
        <f t="shared" si="23"/>
        <v>0</v>
      </c>
      <c r="Y120" s="362">
        <f t="shared" si="24"/>
        <v>0</v>
      </c>
      <c r="Z120" s="362">
        <f t="shared" si="25"/>
        <v>0</v>
      </c>
      <c r="AA120" s="489">
        <f>IF(Input!N225=0,Input!O225,Input!N225)</f>
        <v>0</v>
      </c>
      <c r="AB120" s="362">
        <f t="shared" si="26"/>
        <v>0</v>
      </c>
      <c r="AC120" s="362">
        <f t="shared" si="27"/>
        <v>0</v>
      </c>
      <c r="AD120" s="362">
        <f t="shared" si="28"/>
        <v>0</v>
      </c>
      <c r="AE120" s="362">
        <f t="shared" si="29"/>
        <v>0</v>
      </c>
      <c r="AF120" s="362">
        <f t="shared" si="30"/>
        <v>0</v>
      </c>
      <c r="AG120" s="58"/>
      <c r="AH120" s="58"/>
      <c r="AI120" s="357"/>
      <c r="AJ120" s="357"/>
      <c r="AK120" s="357"/>
      <c r="AL120" s="357"/>
      <c r="AM120" s="357"/>
      <c r="AN120" s="357"/>
      <c r="AO120" s="357"/>
      <c r="AP120" s="357"/>
      <c r="AQ120" s="357"/>
      <c r="AR120" s="357"/>
      <c r="AS120"/>
      <c r="AT120"/>
      <c r="AU120"/>
      <c r="AV120"/>
      <c r="AW120"/>
      <c r="AX120"/>
      <c r="AY120"/>
      <c r="AZ120"/>
    </row>
    <row r="121" spans="1:55" s="6" customFormat="1" outlineLevel="1">
      <c r="A121" s="485">
        <f t="shared" si="31"/>
        <v>16</v>
      </c>
      <c r="B121" s="356">
        <f t="shared" si="5"/>
        <v>0</v>
      </c>
      <c r="C121" s="433">
        <f>Input!F226</f>
        <v>0</v>
      </c>
      <c r="D121" s="362">
        <f t="shared" si="6"/>
        <v>0</v>
      </c>
      <c r="E121" s="362">
        <f t="shared" si="7"/>
        <v>0</v>
      </c>
      <c r="F121" s="362">
        <f t="shared" si="8"/>
        <v>0</v>
      </c>
      <c r="G121" s="362">
        <f t="shared" si="9"/>
        <v>0</v>
      </c>
      <c r="H121" s="434">
        <f t="shared" si="10"/>
        <v>0</v>
      </c>
      <c r="I121" s="488">
        <f>IF(Input!G226=0,IF(Input!H226=0,Input!K226,Input!H226),Input!G226)</f>
        <v>0</v>
      </c>
      <c r="J121" s="362">
        <f t="shared" si="11"/>
        <v>0</v>
      </c>
      <c r="K121" s="362">
        <f t="shared" si="12"/>
        <v>0</v>
      </c>
      <c r="L121" s="362">
        <f t="shared" si="13"/>
        <v>0</v>
      </c>
      <c r="M121" s="362">
        <f t="shared" si="14"/>
        <v>0</v>
      </c>
      <c r="N121" s="434">
        <f t="shared" si="15"/>
        <v>0</v>
      </c>
      <c r="O121" s="488">
        <f>IF(Input!I226=0,Input!L226,Input!I226)</f>
        <v>0</v>
      </c>
      <c r="P121" s="362">
        <f t="shared" si="16"/>
        <v>0</v>
      </c>
      <c r="Q121" s="362">
        <f t="shared" si="17"/>
        <v>0</v>
      </c>
      <c r="R121" s="362">
        <f t="shared" si="18"/>
        <v>0</v>
      </c>
      <c r="S121" s="362">
        <f t="shared" si="19"/>
        <v>0</v>
      </c>
      <c r="T121" s="434">
        <f t="shared" si="20"/>
        <v>0</v>
      </c>
      <c r="U121" s="489">
        <f>Input!J226</f>
        <v>0</v>
      </c>
      <c r="V121" s="362">
        <f t="shared" si="21"/>
        <v>0</v>
      </c>
      <c r="W121" s="362">
        <f t="shared" si="22"/>
        <v>0</v>
      </c>
      <c r="X121" s="362">
        <f t="shared" si="23"/>
        <v>0</v>
      </c>
      <c r="Y121" s="362">
        <f t="shared" si="24"/>
        <v>0</v>
      </c>
      <c r="Z121" s="362">
        <f t="shared" si="25"/>
        <v>0</v>
      </c>
      <c r="AA121" s="489">
        <f>IF(Input!N226=0,Input!O226,Input!N226)</f>
        <v>0</v>
      </c>
      <c r="AB121" s="362">
        <f t="shared" si="26"/>
        <v>0</v>
      </c>
      <c r="AC121" s="362">
        <f t="shared" si="27"/>
        <v>0</v>
      </c>
      <c r="AD121" s="362">
        <f t="shared" si="28"/>
        <v>0</v>
      </c>
      <c r="AE121" s="362">
        <f t="shared" si="29"/>
        <v>0</v>
      </c>
      <c r="AF121" s="362">
        <f t="shared" si="30"/>
        <v>0</v>
      </c>
      <c r="AG121" s="58"/>
      <c r="AH121" s="58"/>
      <c r="AI121" s="357"/>
      <c r="AJ121" s="357"/>
      <c r="AK121" s="357"/>
      <c r="AL121" s="357"/>
      <c r="AM121" s="357"/>
      <c r="AN121" s="357"/>
      <c r="AO121" s="357"/>
      <c r="AP121" s="357"/>
      <c r="AQ121" s="357"/>
      <c r="AR121" s="357"/>
      <c r="AS121"/>
      <c r="AT121"/>
      <c r="AU121"/>
      <c r="AV121"/>
      <c r="AW121"/>
      <c r="AX121"/>
      <c r="AY121"/>
      <c r="AZ121"/>
      <c r="BA121" s="133"/>
      <c r="BB121" s="133"/>
      <c r="BC121" s="133"/>
    </row>
    <row r="122" spans="1:55" s="6" customFormat="1" outlineLevel="1">
      <c r="A122" s="485">
        <f t="shared" si="31"/>
        <v>17</v>
      </c>
      <c r="B122" s="356">
        <f t="shared" si="5"/>
        <v>0</v>
      </c>
      <c r="C122" s="433">
        <f>Input!F227</f>
        <v>0</v>
      </c>
      <c r="D122" s="362">
        <f t="shared" si="6"/>
        <v>0</v>
      </c>
      <c r="E122" s="362">
        <f t="shared" si="7"/>
        <v>0</v>
      </c>
      <c r="F122" s="362">
        <f t="shared" si="8"/>
        <v>0</v>
      </c>
      <c r="G122" s="362">
        <f t="shared" si="9"/>
        <v>0</v>
      </c>
      <c r="H122" s="434">
        <f t="shared" si="10"/>
        <v>0</v>
      </c>
      <c r="I122" s="488">
        <f>IF(Input!G227=0,IF(Input!H227=0,Input!K227,Input!H227),Input!G227)</f>
        <v>0</v>
      </c>
      <c r="J122" s="362">
        <f t="shared" si="11"/>
        <v>0</v>
      </c>
      <c r="K122" s="362">
        <f t="shared" si="12"/>
        <v>0</v>
      </c>
      <c r="L122" s="362">
        <f t="shared" si="13"/>
        <v>0</v>
      </c>
      <c r="M122" s="362">
        <f t="shared" si="14"/>
        <v>0</v>
      </c>
      <c r="N122" s="434">
        <f t="shared" si="15"/>
        <v>0</v>
      </c>
      <c r="O122" s="488">
        <f>IF(Input!I227=0,Input!L227,Input!I227)</f>
        <v>0</v>
      </c>
      <c r="P122" s="362">
        <f t="shared" si="16"/>
        <v>0</v>
      </c>
      <c r="Q122" s="362">
        <f t="shared" si="17"/>
        <v>0</v>
      </c>
      <c r="R122" s="362">
        <f t="shared" si="18"/>
        <v>0</v>
      </c>
      <c r="S122" s="362">
        <f t="shared" si="19"/>
        <v>0</v>
      </c>
      <c r="T122" s="434">
        <f t="shared" si="20"/>
        <v>0</v>
      </c>
      <c r="U122" s="489">
        <f>Input!J227</f>
        <v>0</v>
      </c>
      <c r="V122" s="362">
        <f t="shared" si="21"/>
        <v>0</v>
      </c>
      <c r="W122" s="362">
        <f t="shared" si="22"/>
        <v>0</v>
      </c>
      <c r="X122" s="362">
        <f t="shared" si="23"/>
        <v>0</v>
      </c>
      <c r="Y122" s="362">
        <f t="shared" si="24"/>
        <v>0</v>
      </c>
      <c r="Z122" s="362">
        <f t="shared" si="25"/>
        <v>0</v>
      </c>
      <c r="AA122" s="489">
        <f>IF(Input!N227=0,Input!O227,Input!N227)</f>
        <v>0</v>
      </c>
      <c r="AB122" s="362">
        <f t="shared" si="26"/>
        <v>0</v>
      </c>
      <c r="AC122" s="362">
        <f t="shared" si="27"/>
        <v>0</v>
      </c>
      <c r="AD122" s="362">
        <f t="shared" si="28"/>
        <v>0</v>
      </c>
      <c r="AE122" s="362">
        <f t="shared" si="29"/>
        <v>0</v>
      </c>
      <c r="AF122" s="362">
        <f t="shared" si="30"/>
        <v>0</v>
      </c>
      <c r="AG122" s="58"/>
      <c r="AH122" s="58"/>
      <c r="AI122" s="357"/>
      <c r="AJ122" s="357"/>
      <c r="AK122" s="357"/>
      <c r="AL122" s="357"/>
      <c r="AM122" s="357"/>
      <c r="AN122" s="357"/>
      <c r="AO122" s="357"/>
      <c r="AP122" s="357"/>
      <c r="AQ122" s="357"/>
      <c r="AR122" s="357"/>
      <c r="AS122"/>
      <c r="AT122"/>
      <c r="AU122"/>
      <c r="AV122"/>
      <c r="AW122"/>
      <c r="AX122"/>
      <c r="AY122"/>
      <c r="AZ122"/>
      <c r="BA122" s="133"/>
      <c r="BB122" s="133"/>
      <c r="BC122" s="133"/>
    </row>
    <row r="123" spans="1:55" s="6" customFormat="1" outlineLevel="1">
      <c r="A123" s="485">
        <f t="shared" si="31"/>
        <v>18</v>
      </c>
      <c r="B123" s="356">
        <f t="shared" si="5"/>
        <v>0</v>
      </c>
      <c r="C123" s="433">
        <f>Input!F228</f>
        <v>0</v>
      </c>
      <c r="D123" s="362">
        <f t="shared" si="6"/>
        <v>0</v>
      </c>
      <c r="E123" s="362">
        <f t="shared" si="7"/>
        <v>0</v>
      </c>
      <c r="F123" s="362">
        <f t="shared" si="8"/>
        <v>0</v>
      </c>
      <c r="G123" s="362">
        <f t="shared" si="9"/>
        <v>0</v>
      </c>
      <c r="H123" s="434">
        <f t="shared" si="10"/>
        <v>0</v>
      </c>
      <c r="I123" s="488">
        <f>IF(Input!G228=0,IF(Input!H228=0,Input!K228,Input!H228),Input!G228)</f>
        <v>0</v>
      </c>
      <c r="J123" s="362">
        <f t="shared" si="11"/>
        <v>0</v>
      </c>
      <c r="K123" s="362">
        <f t="shared" si="12"/>
        <v>0</v>
      </c>
      <c r="L123" s="362">
        <f t="shared" si="13"/>
        <v>0</v>
      </c>
      <c r="M123" s="362">
        <f t="shared" si="14"/>
        <v>0</v>
      </c>
      <c r="N123" s="434">
        <f t="shared" si="15"/>
        <v>0</v>
      </c>
      <c r="O123" s="488">
        <f>IF(Input!I228=0,Input!L228,Input!I228)</f>
        <v>0</v>
      </c>
      <c r="P123" s="362">
        <f t="shared" si="16"/>
        <v>0</v>
      </c>
      <c r="Q123" s="362">
        <f t="shared" si="17"/>
        <v>0</v>
      </c>
      <c r="R123" s="362">
        <f t="shared" si="18"/>
        <v>0</v>
      </c>
      <c r="S123" s="362">
        <f t="shared" si="19"/>
        <v>0</v>
      </c>
      <c r="T123" s="434">
        <f t="shared" si="20"/>
        <v>0</v>
      </c>
      <c r="U123" s="489">
        <f>Input!J228</f>
        <v>0</v>
      </c>
      <c r="V123" s="362">
        <f t="shared" si="21"/>
        <v>0</v>
      </c>
      <c r="W123" s="362">
        <f t="shared" si="22"/>
        <v>0</v>
      </c>
      <c r="X123" s="362">
        <f t="shared" si="23"/>
        <v>0</v>
      </c>
      <c r="Y123" s="362">
        <f t="shared" si="24"/>
        <v>0</v>
      </c>
      <c r="Z123" s="362">
        <f t="shared" si="25"/>
        <v>0</v>
      </c>
      <c r="AA123" s="489">
        <f>IF(Input!N228=0,Input!O228,Input!N228)</f>
        <v>0</v>
      </c>
      <c r="AB123" s="362">
        <f t="shared" si="26"/>
        <v>0</v>
      </c>
      <c r="AC123" s="362">
        <f t="shared" si="27"/>
        <v>0</v>
      </c>
      <c r="AD123" s="362">
        <f t="shared" si="28"/>
        <v>0</v>
      </c>
      <c r="AE123" s="362">
        <f t="shared" si="29"/>
        <v>0</v>
      </c>
      <c r="AF123" s="362">
        <f t="shared" si="30"/>
        <v>0</v>
      </c>
      <c r="AG123" s="58"/>
      <c r="AH123" s="58"/>
      <c r="AI123" s="357"/>
      <c r="AJ123" s="357"/>
      <c r="AK123" s="357"/>
      <c r="AL123" s="357"/>
      <c r="AM123" s="357"/>
      <c r="AN123" s="357"/>
      <c r="AO123" s="357"/>
      <c r="AP123" s="357"/>
      <c r="AQ123" s="357"/>
      <c r="AR123" s="357"/>
      <c r="AS123"/>
      <c r="AT123"/>
      <c r="AU123"/>
      <c r="AV123"/>
      <c r="AW123"/>
      <c r="AX123"/>
      <c r="AY123"/>
      <c r="AZ123"/>
      <c r="BA123" s="133"/>
      <c r="BB123" s="133"/>
      <c r="BC123" s="133"/>
    </row>
    <row r="124" spans="1:55" s="6" customFormat="1" outlineLevel="1">
      <c r="A124" s="485">
        <f t="shared" si="31"/>
        <v>19</v>
      </c>
      <c r="B124" s="356">
        <f t="shared" si="5"/>
        <v>0</v>
      </c>
      <c r="C124" s="433">
        <f>Input!F229</f>
        <v>0</v>
      </c>
      <c r="D124" s="362">
        <f t="shared" si="6"/>
        <v>0</v>
      </c>
      <c r="E124" s="362">
        <f t="shared" si="7"/>
        <v>0</v>
      </c>
      <c r="F124" s="362">
        <f t="shared" si="8"/>
        <v>0</v>
      </c>
      <c r="G124" s="362">
        <f t="shared" si="9"/>
        <v>0</v>
      </c>
      <c r="H124" s="434">
        <f t="shared" si="10"/>
        <v>0</v>
      </c>
      <c r="I124" s="488">
        <f>IF(Input!G229=0,IF(Input!H229=0,Input!K229,Input!H229),Input!G229)</f>
        <v>0</v>
      </c>
      <c r="J124" s="362">
        <f t="shared" si="11"/>
        <v>0</v>
      </c>
      <c r="K124" s="362">
        <f t="shared" si="12"/>
        <v>0</v>
      </c>
      <c r="L124" s="362">
        <f t="shared" si="13"/>
        <v>0</v>
      </c>
      <c r="M124" s="362">
        <f t="shared" si="14"/>
        <v>0</v>
      </c>
      <c r="N124" s="434">
        <f t="shared" si="15"/>
        <v>0</v>
      </c>
      <c r="O124" s="488">
        <f>IF(Input!I229=0,Input!L229,Input!I229)</f>
        <v>0</v>
      </c>
      <c r="P124" s="362">
        <f t="shared" si="16"/>
        <v>0</v>
      </c>
      <c r="Q124" s="362">
        <f t="shared" si="17"/>
        <v>0</v>
      </c>
      <c r="R124" s="362">
        <f t="shared" si="18"/>
        <v>0</v>
      </c>
      <c r="S124" s="362">
        <f t="shared" si="19"/>
        <v>0</v>
      </c>
      <c r="T124" s="434">
        <f t="shared" si="20"/>
        <v>0</v>
      </c>
      <c r="U124" s="489">
        <f>Input!J229</f>
        <v>0</v>
      </c>
      <c r="V124" s="362">
        <f t="shared" si="21"/>
        <v>0</v>
      </c>
      <c r="W124" s="362">
        <f t="shared" si="22"/>
        <v>0</v>
      </c>
      <c r="X124" s="362">
        <f t="shared" si="23"/>
        <v>0</v>
      </c>
      <c r="Y124" s="362">
        <f t="shared" si="24"/>
        <v>0</v>
      </c>
      <c r="Z124" s="362">
        <f t="shared" si="25"/>
        <v>0</v>
      </c>
      <c r="AA124" s="489">
        <f>IF(Input!N229=0,Input!O229,Input!N229)</f>
        <v>0</v>
      </c>
      <c r="AB124" s="362">
        <f t="shared" si="26"/>
        <v>0</v>
      </c>
      <c r="AC124" s="362">
        <f t="shared" si="27"/>
        <v>0</v>
      </c>
      <c r="AD124" s="362">
        <f t="shared" si="28"/>
        <v>0</v>
      </c>
      <c r="AE124" s="362">
        <f t="shared" si="29"/>
        <v>0</v>
      </c>
      <c r="AF124" s="362">
        <f t="shared" si="30"/>
        <v>0</v>
      </c>
      <c r="AG124" s="58"/>
      <c r="AH124" s="58"/>
      <c r="AI124" s="357"/>
      <c r="AJ124" s="357"/>
      <c r="AK124" s="357"/>
      <c r="AL124" s="357"/>
      <c r="AM124" s="357"/>
      <c r="AN124" s="357"/>
      <c r="AO124" s="357"/>
      <c r="AP124" s="357"/>
      <c r="AQ124" s="357"/>
      <c r="AR124" s="357"/>
      <c r="AS124"/>
      <c r="AT124"/>
      <c r="AU124"/>
      <c r="AV124"/>
      <c r="AW124"/>
      <c r="AX124"/>
      <c r="AY124"/>
      <c r="AZ124"/>
      <c r="BA124" s="133"/>
      <c r="BB124" s="133"/>
      <c r="BC124" s="133"/>
    </row>
    <row r="125" spans="1:55" s="6" customFormat="1" outlineLevel="1">
      <c r="A125" s="485">
        <f t="shared" si="31"/>
        <v>20</v>
      </c>
      <c r="B125" s="356">
        <f t="shared" si="5"/>
        <v>0</v>
      </c>
      <c r="C125" s="433">
        <f>Input!F230</f>
        <v>0</v>
      </c>
      <c r="D125" s="362">
        <f t="shared" si="6"/>
        <v>0</v>
      </c>
      <c r="E125" s="362">
        <f t="shared" si="7"/>
        <v>0</v>
      </c>
      <c r="F125" s="362">
        <f t="shared" si="8"/>
        <v>0</v>
      </c>
      <c r="G125" s="362">
        <f t="shared" si="9"/>
        <v>0</v>
      </c>
      <c r="H125" s="434">
        <f t="shared" si="10"/>
        <v>0</v>
      </c>
      <c r="I125" s="488">
        <f>IF(Input!G230=0,IF(Input!H230=0,Input!K230,Input!H230),Input!G230)</f>
        <v>0</v>
      </c>
      <c r="J125" s="362">
        <f t="shared" si="11"/>
        <v>0</v>
      </c>
      <c r="K125" s="362">
        <f t="shared" si="12"/>
        <v>0</v>
      </c>
      <c r="L125" s="362">
        <f t="shared" si="13"/>
        <v>0</v>
      </c>
      <c r="M125" s="362">
        <f t="shared" si="14"/>
        <v>0</v>
      </c>
      <c r="N125" s="434">
        <f t="shared" si="15"/>
        <v>0</v>
      </c>
      <c r="O125" s="488">
        <f>IF(Input!I230=0,Input!L230,Input!I230)</f>
        <v>0</v>
      </c>
      <c r="P125" s="362">
        <f t="shared" si="16"/>
        <v>0</v>
      </c>
      <c r="Q125" s="362">
        <f t="shared" si="17"/>
        <v>0</v>
      </c>
      <c r="R125" s="362">
        <f t="shared" si="18"/>
        <v>0</v>
      </c>
      <c r="S125" s="362">
        <f t="shared" si="19"/>
        <v>0</v>
      </c>
      <c r="T125" s="434">
        <f t="shared" si="20"/>
        <v>0</v>
      </c>
      <c r="U125" s="489">
        <f>Input!J230</f>
        <v>0</v>
      </c>
      <c r="V125" s="362">
        <f t="shared" si="21"/>
        <v>0</v>
      </c>
      <c r="W125" s="362">
        <f t="shared" si="22"/>
        <v>0</v>
      </c>
      <c r="X125" s="362">
        <f t="shared" si="23"/>
        <v>0</v>
      </c>
      <c r="Y125" s="362">
        <f t="shared" si="24"/>
        <v>0</v>
      </c>
      <c r="Z125" s="362">
        <f t="shared" si="25"/>
        <v>0</v>
      </c>
      <c r="AA125" s="489">
        <f>IF(Input!N230=0,Input!O230,Input!N230)</f>
        <v>0</v>
      </c>
      <c r="AB125" s="362">
        <f t="shared" si="26"/>
        <v>0</v>
      </c>
      <c r="AC125" s="362">
        <f t="shared" si="27"/>
        <v>0</v>
      </c>
      <c r="AD125" s="362">
        <f t="shared" si="28"/>
        <v>0</v>
      </c>
      <c r="AE125" s="362">
        <f t="shared" si="29"/>
        <v>0</v>
      </c>
      <c r="AF125" s="362">
        <f t="shared" si="30"/>
        <v>0</v>
      </c>
      <c r="AG125" s="58"/>
      <c r="AH125" s="58"/>
      <c r="AI125" s="357"/>
      <c r="AJ125" s="357"/>
      <c r="AK125" s="357"/>
      <c r="AL125" s="357"/>
      <c r="AM125" s="357"/>
      <c r="AN125" s="357"/>
      <c r="AO125" s="357"/>
      <c r="AP125" s="357"/>
      <c r="AQ125" s="357"/>
      <c r="AR125" s="357"/>
      <c r="AS125"/>
      <c r="AT125"/>
      <c r="AU125"/>
      <c r="AV125"/>
      <c r="AW125"/>
      <c r="AX125"/>
      <c r="AY125"/>
      <c r="AZ125"/>
      <c r="BA125" s="133"/>
      <c r="BB125" s="133"/>
      <c r="BC125" s="133"/>
    </row>
    <row r="126" spans="1:55" s="6" customFormat="1" outlineLevel="1">
      <c r="A126" s="485">
        <f t="shared" si="31"/>
        <v>21</v>
      </c>
      <c r="B126" s="356">
        <f t="shared" si="5"/>
        <v>0</v>
      </c>
      <c r="C126" s="433">
        <f>Input!F231</f>
        <v>0</v>
      </c>
      <c r="D126" s="362">
        <f t="shared" si="6"/>
        <v>0</v>
      </c>
      <c r="E126" s="362">
        <f t="shared" si="7"/>
        <v>0</v>
      </c>
      <c r="F126" s="362">
        <f t="shared" si="8"/>
        <v>0</v>
      </c>
      <c r="G126" s="362">
        <f t="shared" si="9"/>
        <v>0</v>
      </c>
      <c r="H126" s="434">
        <f t="shared" si="10"/>
        <v>0</v>
      </c>
      <c r="I126" s="488">
        <f>IF(Input!G231=0,IF(Input!H231=0,Input!K231,Input!H231),Input!G231)</f>
        <v>0</v>
      </c>
      <c r="J126" s="362">
        <f t="shared" si="11"/>
        <v>0</v>
      </c>
      <c r="K126" s="362">
        <f t="shared" si="12"/>
        <v>0</v>
      </c>
      <c r="L126" s="362">
        <f t="shared" si="13"/>
        <v>0</v>
      </c>
      <c r="M126" s="362">
        <f t="shared" si="14"/>
        <v>0</v>
      </c>
      <c r="N126" s="434">
        <f t="shared" si="15"/>
        <v>0</v>
      </c>
      <c r="O126" s="488">
        <f>IF(Input!I231=0,Input!L231,Input!I231)</f>
        <v>0</v>
      </c>
      <c r="P126" s="362">
        <f t="shared" si="16"/>
        <v>0</v>
      </c>
      <c r="Q126" s="362">
        <f t="shared" si="17"/>
        <v>0</v>
      </c>
      <c r="R126" s="362">
        <f t="shared" si="18"/>
        <v>0</v>
      </c>
      <c r="S126" s="362">
        <f t="shared" si="19"/>
        <v>0</v>
      </c>
      <c r="T126" s="434">
        <f t="shared" si="20"/>
        <v>0</v>
      </c>
      <c r="U126" s="489">
        <f>Input!J231</f>
        <v>0</v>
      </c>
      <c r="V126" s="362">
        <f t="shared" si="21"/>
        <v>0</v>
      </c>
      <c r="W126" s="362">
        <f t="shared" si="22"/>
        <v>0</v>
      </c>
      <c r="X126" s="362">
        <f t="shared" si="23"/>
        <v>0</v>
      </c>
      <c r="Y126" s="362">
        <f t="shared" si="24"/>
        <v>0</v>
      </c>
      <c r="Z126" s="362">
        <f t="shared" si="25"/>
        <v>0</v>
      </c>
      <c r="AA126" s="489">
        <f>IF(Input!N231=0,Input!O231,Input!N231)</f>
        <v>0</v>
      </c>
      <c r="AB126" s="362">
        <f t="shared" si="26"/>
        <v>0</v>
      </c>
      <c r="AC126" s="362">
        <f t="shared" si="27"/>
        <v>0</v>
      </c>
      <c r="AD126" s="362">
        <f t="shared" si="28"/>
        <v>0</v>
      </c>
      <c r="AE126" s="362">
        <f t="shared" si="29"/>
        <v>0</v>
      </c>
      <c r="AF126" s="362">
        <f t="shared" si="30"/>
        <v>0</v>
      </c>
      <c r="AG126" s="58"/>
      <c r="AH126" s="58"/>
      <c r="AI126" s="357"/>
      <c r="AJ126" s="357"/>
      <c r="AK126" s="357"/>
      <c r="AL126" s="357"/>
      <c r="AM126" s="357"/>
      <c r="AN126" s="357"/>
      <c r="AO126" s="357"/>
      <c r="AP126" s="357"/>
      <c r="AQ126" s="357"/>
      <c r="AR126" s="357"/>
      <c r="AS126"/>
      <c r="AT126"/>
      <c r="AU126"/>
      <c r="AV126"/>
      <c r="AW126"/>
      <c r="AX126"/>
      <c r="AY126"/>
      <c r="AZ126"/>
      <c r="BA126" s="133"/>
      <c r="BB126" s="133"/>
      <c r="BC126" s="133"/>
    </row>
    <row r="127" spans="1:55" s="6" customFormat="1" outlineLevel="1">
      <c r="A127" s="485">
        <f t="shared" si="31"/>
        <v>22</v>
      </c>
      <c r="B127" s="356">
        <f t="shared" si="5"/>
        <v>0</v>
      </c>
      <c r="C127" s="433">
        <f>Input!F232</f>
        <v>0</v>
      </c>
      <c r="D127" s="362">
        <f t="shared" si="6"/>
        <v>0</v>
      </c>
      <c r="E127" s="362">
        <f t="shared" si="7"/>
        <v>0</v>
      </c>
      <c r="F127" s="362">
        <f t="shared" si="8"/>
        <v>0</v>
      </c>
      <c r="G127" s="362">
        <f t="shared" si="9"/>
        <v>0</v>
      </c>
      <c r="H127" s="434">
        <f t="shared" si="10"/>
        <v>0</v>
      </c>
      <c r="I127" s="488">
        <f>IF(Input!G232=0,IF(Input!H232=0,Input!K232,Input!H232),Input!G232)</f>
        <v>0</v>
      </c>
      <c r="J127" s="362">
        <f t="shared" si="11"/>
        <v>0</v>
      </c>
      <c r="K127" s="362">
        <f t="shared" si="12"/>
        <v>0</v>
      </c>
      <c r="L127" s="362">
        <f t="shared" si="13"/>
        <v>0</v>
      </c>
      <c r="M127" s="362">
        <f t="shared" si="14"/>
        <v>0</v>
      </c>
      <c r="N127" s="434">
        <f t="shared" si="15"/>
        <v>0</v>
      </c>
      <c r="O127" s="488">
        <f>IF(Input!I232=0,Input!L232,Input!I232)</f>
        <v>0</v>
      </c>
      <c r="P127" s="362">
        <f t="shared" si="16"/>
        <v>0</v>
      </c>
      <c r="Q127" s="362">
        <f t="shared" si="17"/>
        <v>0</v>
      </c>
      <c r="R127" s="362">
        <f t="shared" si="18"/>
        <v>0</v>
      </c>
      <c r="S127" s="362">
        <f t="shared" si="19"/>
        <v>0</v>
      </c>
      <c r="T127" s="434">
        <f t="shared" si="20"/>
        <v>0</v>
      </c>
      <c r="U127" s="489">
        <f>Input!J232</f>
        <v>0</v>
      </c>
      <c r="V127" s="362">
        <f t="shared" si="21"/>
        <v>0</v>
      </c>
      <c r="W127" s="362">
        <f t="shared" si="22"/>
        <v>0</v>
      </c>
      <c r="X127" s="362">
        <f t="shared" si="23"/>
        <v>0</v>
      </c>
      <c r="Y127" s="362">
        <f t="shared" si="24"/>
        <v>0</v>
      </c>
      <c r="Z127" s="362">
        <f t="shared" si="25"/>
        <v>0</v>
      </c>
      <c r="AA127" s="489">
        <f>IF(Input!N232=0,Input!O232,Input!N232)</f>
        <v>0</v>
      </c>
      <c r="AB127" s="362">
        <f t="shared" si="26"/>
        <v>0</v>
      </c>
      <c r="AC127" s="362">
        <f t="shared" si="27"/>
        <v>0</v>
      </c>
      <c r="AD127" s="362">
        <f t="shared" si="28"/>
        <v>0</v>
      </c>
      <c r="AE127" s="362">
        <f t="shared" si="29"/>
        <v>0</v>
      </c>
      <c r="AF127" s="362">
        <f t="shared" si="30"/>
        <v>0</v>
      </c>
      <c r="AG127" s="58"/>
      <c r="AH127" s="58"/>
      <c r="AI127" s="357"/>
      <c r="AJ127" s="357"/>
      <c r="AK127" s="357"/>
      <c r="AL127" s="357"/>
      <c r="AM127" s="357"/>
      <c r="AN127" s="357"/>
      <c r="AO127" s="357"/>
      <c r="AP127" s="357"/>
      <c r="AQ127" s="357"/>
      <c r="AR127" s="357"/>
      <c r="AS127"/>
      <c r="AT127"/>
      <c r="AU127"/>
      <c r="AV127"/>
      <c r="AW127"/>
      <c r="AX127"/>
      <c r="AY127"/>
      <c r="AZ127"/>
      <c r="BA127" s="133"/>
      <c r="BB127" s="133"/>
      <c r="BC127" s="133"/>
    </row>
    <row r="128" spans="1:55" s="6" customFormat="1" outlineLevel="1">
      <c r="A128" s="485">
        <f t="shared" si="31"/>
        <v>23</v>
      </c>
      <c r="B128" s="356">
        <f t="shared" si="5"/>
        <v>0</v>
      </c>
      <c r="C128" s="433">
        <f>Input!F233</f>
        <v>0</v>
      </c>
      <c r="D128" s="362">
        <f t="shared" si="6"/>
        <v>0</v>
      </c>
      <c r="E128" s="362">
        <f t="shared" si="7"/>
        <v>0</v>
      </c>
      <c r="F128" s="362">
        <f t="shared" si="8"/>
        <v>0</v>
      </c>
      <c r="G128" s="362">
        <f t="shared" si="9"/>
        <v>0</v>
      </c>
      <c r="H128" s="434">
        <f t="shared" si="10"/>
        <v>0</v>
      </c>
      <c r="I128" s="488">
        <f>IF(Input!G233=0,IF(Input!H233=0,Input!K233,Input!H233),Input!G233)</f>
        <v>0</v>
      </c>
      <c r="J128" s="362">
        <f t="shared" si="11"/>
        <v>0</v>
      </c>
      <c r="K128" s="362">
        <f t="shared" si="12"/>
        <v>0</v>
      </c>
      <c r="L128" s="362">
        <f t="shared" si="13"/>
        <v>0</v>
      </c>
      <c r="M128" s="362">
        <f t="shared" si="14"/>
        <v>0</v>
      </c>
      <c r="N128" s="434">
        <f t="shared" si="15"/>
        <v>0</v>
      </c>
      <c r="O128" s="488">
        <f>IF(Input!I233=0,Input!L233,Input!I233)</f>
        <v>0</v>
      </c>
      <c r="P128" s="362">
        <f t="shared" si="16"/>
        <v>0</v>
      </c>
      <c r="Q128" s="362">
        <f t="shared" si="17"/>
        <v>0</v>
      </c>
      <c r="R128" s="362">
        <f t="shared" si="18"/>
        <v>0</v>
      </c>
      <c r="S128" s="362">
        <f t="shared" si="19"/>
        <v>0</v>
      </c>
      <c r="T128" s="434">
        <f t="shared" si="20"/>
        <v>0</v>
      </c>
      <c r="U128" s="489">
        <f>Input!J233</f>
        <v>0</v>
      </c>
      <c r="V128" s="362">
        <f t="shared" si="21"/>
        <v>0</v>
      </c>
      <c r="W128" s="362">
        <f t="shared" si="22"/>
        <v>0</v>
      </c>
      <c r="X128" s="362">
        <f t="shared" si="23"/>
        <v>0</v>
      </c>
      <c r="Y128" s="362">
        <f t="shared" si="24"/>
        <v>0</v>
      </c>
      <c r="Z128" s="362">
        <f t="shared" si="25"/>
        <v>0</v>
      </c>
      <c r="AA128" s="489">
        <f>IF(Input!N233=0,Input!O233,Input!N233)</f>
        <v>0</v>
      </c>
      <c r="AB128" s="362">
        <f t="shared" si="26"/>
        <v>0</v>
      </c>
      <c r="AC128" s="362">
        <f t="shared" si="27"/>
        <v>0</v>
      </c>
      <c r="AD128" s="362">
        <f t="shared" si="28"/>
        <v>0</v>
      </c>
      <c r="AE128" s="362">
        <f t="shared" si="29"/>
        <v>0</v>
      </c>
      <c r="AF128" s="362">
        <f t="shared" si="30"/>
        <v>0</v>
      </c>
      <c r="AG128" s="58"/>
      <c r="AH128" s="58"/>
      <c r="AI128" s="357"/>
      <c r="AJ128" s="357"/>
      <c r="AK128" s="357"/>
      <c r="AL128" s="357"/>
      <c r="AM128" s="357"/>
      <c r="AN128" s="357"/>
      <c r="AO128" s="357"/>
      <c r="AP128" s="357"/>
      <c r="AQ128" s="357"/>
      <c r="AR128" s="357"/>
      <c r="AS128"/>
      <c r="AT128"/>
      <c r="AU128"/>
      <c r="AV128"/>
      <c r="AW128"/>
      <c r="AX128"/>
      <c r="AY128"/>
      <c r="AZ128"/>
      <c r="BA128" s="133"/>
      <c r="BB128" s="133"/>
      <c r="BC128" s="133"/>
    </row>
    <row r="129" spans="1:55" s="6" customFormat="1" outlineLevel="1">
      <c r="A129" s="485">
        <f t="shared" si="31"/>
        <v>24</v>
      </c>
      <c r="B129" s="356">
        <f t="shared" si="5"/>
        <v>0</v>
      </c>
      <c r="C129" s="433">
        <f>Input!F234</f>
        <v>0</v>
      </c>
      <c r="D129" s="362">
        <f t="shared" si="6"/>
        <v>0</v>
      </c>
      <c r="E129" s="362">
        <f t="shared" si="7"/>
        <v>0</v>
      </c>
      <c r="F129" s="362">
        <f t="shared" si="8"/>
        <v>0</v>
      </c>
      <c r="G129" s="362">
        <f t="shared" si="9"/>
        <v>0</v>
      </c>
      <c r="H129" s="434">
        <f t="shared" si="10"/>
        <v>0</v>
      </c>
      <c r="I129" s="488">
        <f>IF(Input!G234=0,IF(Input!H234=0,Input!K234,Input!H234),Input!G234)</f>
        <v>0</v>
      </c>
      <c r="J129" s="362">
        <f t="shared" si="11"/>
        <v>0</v>
      </c>
      <c r="K129" s="362">
        <f t="shared" si="12"/>
        <v>0</v>
      </c>
      <c r="L129" s="362">
        <f t="shared" si="13"/>
        <v>0</v>
      </c>
      <c r="M129" s="362">
        <f t="shared" si="14"/>
        <v>0</v>
      </c>
      <c r="N129" s="434">
        <f t="shared" si="15"/>
        <v>0</v>
      </c>
      <c r="O129" s="488">
        <f>IF(Input!I234=0,Input!L234,Input!I234)</f>
        <v>0</v>
      </c>
      <c r="P129" s="362">
        <f t="shared" si="16"/>
        <v>0</v>
      </c>
      <c r="Q129" s="362">
        <f t="shared" si="17"/>
        <v>0</v>
      </c>
      <c r="R129" s="362">
        <f t="shared" si="18"/>
        <v>0</v>
      </c>
      <c r="S129" s="362">
        <f t="shared" si="19"/>
        <v>0</v>
      </c>
      <c r="T129" s="434">
        <f t="shared" si="20"/>
        <v>0</v>
      </c>
      <c r="U129" s="489">
        <f>Input!J234</f>
        <v>0</v>
      </c>
      <c r="V129" s="362">
        <f t="shared" si="21"/>
        <v>0</v>
      </c>
      <c r="W129" s="362">
        <f t="shared" si="22"/>
        <v>0</v>
      </c>
      <c r="X129" s="362">
        <f t="shared" si="23"/>
        <v>0</v>
      </c>
      <c r="Y129" s="362">
        <f t="shared" si="24"/>
        <v>0</v>
      </c>
      <c r="Z129" s="362">
        <f t="shared" si="25"/>
        <v>0</v>
      </c>
      <c r="AA129" s="489">
        <f>IF(Input!N234=0,Input!O234,Input!N234)</f>
        <v>0</v>
      </c>
      <c r="AB129" s="362">
        <f t="shared" si="26"/>
        <v>0</v>
      </c>
      <c r="AC129" s="362">
        <f t="shared" si="27"/>
        <v>0</v>
      </c>
      <c r="AD129" s="362">
        <f t="shared" si="28"/>
        <v>0</v>
      </c>
      <c r="AE129" s="362">
        <f t="shared" si="29"/>
        <v>0</v>
      </c>
      <c r="AF129" s="362">
        <f t="shared" si="30"/>
        <v>0</v>
      </c>
      <c r="AG129" s="58"/>
      <c r="AH129" s="58"/>
      <c r="AI129" s="357"/>
      <c r="AJ129" s="357"/>
      <c r="AK129" s="357"/>
      <c r="AL129" s="357"/>
      <c r="AM129" s="357"/>
      <c r="AN129" s="357"/>
      <c r="AO129" s="357"/>
      <c r="AP129" s="357"/>
      <c r="AQ129" s="357"/>
      <c r="AR129" s="357"/>
      <c r="AS129"/>
      <c r="AT129"/>
      <c r="AU129"/>
      <c r="AV129"/>
      <c r="AW129"/>
      <c r="AX129"/>
      <c r="AY129"/>
      <c r="AZ129"/>
      <c r="BA129" s="133"/>
      <c r="BB129" s="133"/>
      <c r="BC129" s="133"/>
    </row>
    <row r="130" spans="1:55" s="6" customFormat="1" outlineLevel="1">
      <c r="A130" s="485">
        <f t="shared" si="31"/>
        <v>25</v>
      </c>
      <c r="B130" s="356">
        <f t="shared" si="5"/>
        <v>0</v>
      </c>
      <c r="C130" s="433">
        <f>Input!F235</f>
        <v>0</v>
      </c>
      <c r="D130" s="362">
        <f t="shared" si="6"/>
        <v>0</v>
      </c>
      <c r="E130" s="362">
        <f t="shared" si="7"/>
        <v>0</v>
      </c>
      <c r="F130" s="362">
        <f t="shared" si="8"/>
        <v>0</v>
      </c>
      <c r="G130" s="362">
        <f t="shared" si="9"/>
        <v>0</v>
      </c>
      <c r="H130" s="434">
        <f t="shared" si="10"/>
        <v>0</v>
      </c>
      <c r="I130" s="488">
        <f>IF(Input!G235=0,IF(Input!H235=0,Input!K235,Input!H235),Input!G235)</f>
        <v>0</v>
      </c>
      <c r="J130" s="362">
        <f t="shared" si="11"/>
        <v>0</v>
      </c>
      <c r="K130" s="362">
        <f t="shared" si="12"/>
        <v>0</v>
      </c>
      <c r="L130" s="362">
        <f t="shared" si="13"/>
        <v>0</v>
      </c>
      <c r="M130" s="362">
        <f t="shared" si="14"/>
        <v>0</v>
      </c>
      <c r="N130" s="434">
        <f t="shared" si="15"/>
        <v>0</v>
      </c>
      <c r="O130" s="488">
        <f>IF(Input!I235=0,Input!L235,Input!I235)</f>
        <v>0</v>
      </c>
      <c r="P130" s="362">
        <f t="shared" si="16"/>
        <v>0</v>
      </c>
      <c r="Q130" s="362">
        <f t="shared" si="17"/>
        <v>0</v>
      </c>
      <c r="R130" s="362">
        <f t="shared" si="18"/>
        <v>0</v>
      </c>
      <c r="S130" s="362">
        <f t="shared" si="19"/>
        <v>0</v>
      </c>
      <c r="T130" s="434">
        <f t="shared" si="20"/>
        <v>0</v>
      </c>
      <c r="U130" s="489">
        <f>Input!J235</f>
        <v>0</v>
      </c>
      <c r="V130" s="362">
        <f t="shared" si="21"/>
        <v>0</v>
      </c>
      <c r="W130" s="362">
        <f t="shared" si="22"/>
        <v>0</v>
      </c>
      <c r="X130" s="362">
        <f t="shared" si="23"/>
        <v>0</v>
      </c>
      <c r="Y130" s="362">
        <f t="shared" si="24"/>
        <v>0</v>
      </c>
      <c r="Z130" s="362">
        <f t="shared" si="25"/>
        <v>0</v>
      </c>
      <c r="AA130" s="489">
        <f>IF(Input!N235=0,Input!O235,Input!N235)</f>
        <v>0</v>
      </c>
      <c r="AB130" s="362">
        <f t="shared" si="26"/>
        <v>0</v>
      </c>
      <c r="AC130" s="362">
        <f t="shared" si="27"/>
        <v>0</v>
      </c>
      <c r="AD130" s="362">
        <f t="shared" si="28"/>
        <v>0</v>
      </c>
      <c r="AE130" s="362">
        <f t="shared" si="29"/>
        <v>0</v>
      </c>
      <c r="AF130" s="362">
        <f t="shared" si="30"/>
        <v>0</v>
      </c>
      <c r="AG130" s="58"/>
      <c r="AH130" s="58"/>
      <c r="AI130" s="357"/>
      <c r="AJ130" s="357"/>
      <c r="AK130" s="357"/>
      <c r="AL130" s="357"/>
      <c r="AM130" s="357"/>
      <c r="AN130" s="357"/>
      <c r="AO130" s="357"/>
      <c r="AP130" s="357"/>
      <c r="AQ130" s="357"/>
      <c r="AR130" s="357"/>
      <c r="AS130"/>
      <c r="AT130"/>
      <c r="AU130"/>
      <c r="AV130"/>
      <c r="AW130"/>
      <c r="AX130"/>
      <c r="AY130"/>
      <c r="AZ130"/>
      <c r="BA130" s="133"/>
      <c r="BB130" s="133"/>
      <c r="BC130" s="133"/>
    </row>
    <row r="131" spans="1:55" s="6" customFormat="1" outlineLevel="1">
      <c r="A131" s="485">
        <f t="shared" si="31"/>
        <v>26</v>
      </c>
      <c r="B131" s="356">
        <f t="shared" si="5"/>
        <v>0</v>
      </c>
      <c r="C131" s="433">
        <f>Input!F236</f>
        <v>0</v>
      </c>
      <c r="D131" s="362">
        <f t="shared" si="6"/>
        <v>0</v>
      </c>
      <c r="E131" s="362">
        <f t="shared" si="7"/>
        <v>0</v>
      </c>
      <c r="F131" s="362">
        <f t="shared" si="8"/>
        <v>0</v>
      </c>
      <c r="G131" s="362">
        <f t="shared" si="9"/>
        <v>0</v>
      </c>
      <c r="H131" s="434">
        <f t="shared" si="10"/>
        <v>0</v>
      </c>
      <c r="I131" s="488">
        <f>IF(Input!G236=0,IF(Input!H236=0,Input!K236,Input!H236),Input!G236)</f>
        <v>0</v>
      </c>
      <c r="J131" s="362">
        <f t="shared" si="11"/>
        <v>0</v>
      </c>
      <c r="K131" s="362">
        <f t="shared" si="12"/>
        <v>0</v>
      </c>
      <c r="L131" s="362">
        <f t="shared" si="13"/>
        <v>0</v>
      </c>
      <c r="M131" s="362">
        <f t="shared" si="14"/>
        <v>0</v>
      </c>
      <c r="N131" s="434">
        <f t="shared" si="15"/>
        <v>0</v>
      </c>
      <c r="O131" s="488">
        <f>IF(Input!I236=0,Input!L236,Input!I236)</f>
        <v>0</v>
      </c>
      <c r="P131" s="362">
        <f t="shared" si="16"/>
        <v>0</v>
      </c>
      <c r="Q131" s="362">
        <f t="shared" si="17"/>
        <v>0</v>
      </c>
      <c r="R131" s="362">
        <f t="shared" si="18"/>
        <v>0</v>
      </c>
      <c r="S131" s="362">
        <f t="shared" si="19"/>
        <v>0</v>
      </c>
      <c r="T131" s="434">
        <f t="shared" si="20"/>
        <v>0</v>
      </c>
      <c r="U131" s="489">
        <f>Input!J236</f>
        <v>0</v>
      </c>
      <c r="V131" s="362">
        <f t="shared" si="21"/>
        <v>0</v>
      </c>
      <c r="W131" s="362">
        <f t="shared" si="22"/>
        <v>0</v>
      </c>
      <c r="X131" s="362">
        <f t="shared" si="23"/>
        <v>0</v>
      </c>
      <c r="Y131" s="362">
        <f t="shared" si="24"/>
        <v>0</v>
      </c>
      <c r="Z131" s="362">
        <f t="shared" si="25"/>
        <v>0</v>
      </c>
      <c r="AA131" s="489">
        <f>IF(Input!N236=0,Input!O236,Input!N236)</f>
        <v>0</v>
      </c>
      <c r="AB131" s="362">
        <f t="shared" si="26"/>
        <v>0</v>
      </c>
      <c r="AC131" s="362">
        <f t="shared" si="27"/>
        <v>0</v>
      </c>
      <c r="AD131" s="362">
        <f t="shared" si="28"/>
        <v>0</v>
      </c>
      <c r="AE131" s="362">
        <f t="shared" si="29"/>
        <v>0</v>
      </c>
      <c r="AF131" s="362">
        <f t="shared" si="30"/>
        <v>0</v>
      </c>
      <c r="AG131" s="58"/>
      <c r="AH131" s="58"/>
      <c r="AI131" s="357"/>
      <c r="AJ131" s="357"/>
      <c r="AK131" s="357"/>
      <c r="AL131" s="357"/>
      <c r="AM131" s="357"/>
      <c r="AN131" s="357"/>
      <c r="AO131" s="357"/>
      <c r="AP131" s="357"/>
      <c r="AQ131" s="357"/>
      <c r="AR131" s="357"/>
      <c r="AS131"/>
      <c r="AT131"/>
      <c r="AU131"/>
      <c r="AV131"/>
      <c r="AW131"/>
      <c r="AX131"/>
      <c r="AY131"/>
      <c r="AZ131"/>
      <c r="BA131" s="133"/>
      <c r="BB131" s="133"/>
      <c r="BC131" s="133"/>
    </row>
    <row r="132" spans="1:55" s="6" customFormat="1" outlineLevel="1">
      <c r="A132" s="485">
        <f t="shared" si="31"/>
        <v>27</v>
      </c>
      <c r="B132" s="356">
        <f t="shared" si="5"/>
        <v>0</v>
      </c>
      <c r="C132" s="433">
        <f>Input!F237</f>
        <v>0</v>
      </c>
      <c r="D132" s="362">
        <f t="shared" ref="D132:D190" si="32">C132*(1-P_0)*(1+f)</f>
        <v>0</v>
      </c>
      <c r="E132" s="362">
        <f t="shared" ref="E132:E190" si="33">D132*(1-x_1)*(1+f)</f>
        <v>0</v>
      </c>
      <c r="F132" s="362">
        <f t="shared" ref="F132:F190" si="34">E132*(1-X_2)*(1+f)</f>
        <v>0</v>
      </c>
      <c r="G132" s="362">
        <f t="shared" ref="G132:G190" si="35">F132*(1-X_3)*(1+f)</f>
        <v>0</v>
      </c>
      <c r="H132" s="434">
        <f t="shared" ref="H132:H190" si="36">G132*(1-X_4)*(1+f)</f>
        <v>0</v>
      </c>
      <c r="I132" s="488">
        <f>IF(Input!G237=0,IF(Input!H237=0,Input!K237,Input!H237),Input!G237)</f>
        <v>0</v>
      </c>
      <c r="J132" s="362">
        <f t="shared" ref="J132:J190" si="37">I132*(1-P_0)*(1+f)</f>
        <v>0</v>
      </c>
      <c r="K132" s="362">
        <f t="shared" ref="K132:K190" si="38">J132*(1-x_1)*(1+f)</f>
        <v>0</v>
      </c>
      <c r="L132" s="362">
        <f t="shared" ref="L132:L190" si="39">K132*(1-X_2)*(1+f)</f>
        <v>0</v>
      </c>
      <c r="M132" s="362">
        <f t="shared" ref="M132:M190" si="40">L132*(1-X_3)*(1+f)</f>
        <v>0</v>
      </c>
      <c r="N132" s="434">
        <f t="shared" ref="N132:N190" si="41">M132*(1-X_4)*(1+f)</f>
        <v>0</v>
      </c>
      <c r="O132" s="488">
        <f>IF(Input!I237=0,Input!L237,Input!I237)</f>
        <v>0</v>
      </c>
      <c r="P132" s="362">
        <f t="shared" ref="P132:P190" si="42">O132*(1-P_0)*(1+f)</f>
        <v>0</v>
      </c>
      <c r="Q132" s="362">
        <f t="shared" ref="Q132:Q190" si="43">P132*(1-x_1)*(1+f)</f>
        <v>0</v>
      </c>
      <c r="R132" s="362">
        <f t="shared" ref="R132:R190" si="44">Q132*(1-X_2)*(1+f)</f>
        <v>0</v>
      </c>
      <c r="S132" s="362">
        <f t="shared" ref="S132:S190" si="45">R132*(1-X_3)*(1+f)</f>
        <v>0</v>
      </c>
      <c r="T132" s="434">
        <f t="shared" ref="T132:T190" si="46">S132*(1-X_4)*(1+f)</f>
        <v>0</v>
      </c>
      <c r="U132" s="489">
        <f>Input!J237</f>
        <v>0</v>
      </c>
      <c r="V132" s="362">
        <f t="shared" ref="V132:V190" si="47">U132*(1-P_0)*(1+f)</f>
        <v>0</v>
      </c>
      <c r="W132" s="362">
        <f t="shared" ref="W132:W190" si="48">V132*(1-x_1)*(1+f)</f>
        <v>0</v>
      </c>
      <c r="X132" s="362">
        <f t="shared" ref="X132:X190" si="49">W132*(1-X_2)*(1+f)</f>
        <v>0</v>
      </c>
      <c r="Y132" s="362">
        <f t="shared" ref="Y132:Y190" si="50">X132*(1-X_3)*(1+f)</f>
        <v>0</v>
      </c>
      <c r="Z132" s="362">
        <f t="shared" ref="Z132:Z190" si="51">Y132*(1-X_4)*(1+f)</f>
        <v>0</v>
      </c>
      <c r="AA132" s="489">
        <f>IF(Input!N237=0,Input!O237,Input!N237)</f>
        <v>0</v>
      </c>
      <c r="AB132" s="362">
        <f t="shared" ref="AB132:AB190" si="52">AA132*(1-P_0)*(1+f)</f>
        <v>0</v>
      </c>
      <c r="AC132" s="362">
        <f t="shared" ref="AC132:AC190" si="53">AB132*(1-x_1)*(1+f)</f>
        <v>0</v>
      </c>
      <c r="AD132" s="362">
        <f t="shared" ref="AD132:AD190" si="54">AC132*(1-X_2)*(1+f)</f>
        <v>0</v>
      </c>
      <c r="AE132" s="362">
        <f t="shared" ref="AE132:AE190" si="55">AD132*(1-X_3)*(1+f)</f>
        <v>0</v>
      </c>
      <c r="AF132" s="362">
        <f t="shared" ref="AF132:AF190" si="56">AE132*(1-X_4)*(1+f)</f>
        <v>0</v>
      </c>
      <c r="AG132" s="58"/>
      <c r="AH132" s="58"/>
      <c r="AI132" s="357"/>
      <c r="AJ132" s="357"/>
      <c r="AK132" s="357"/>
      <c r="AL132" s="357"/>
      <c r="AM132" s="357"/>
      <c r="AN132" s="357"/>
      <c r="AO132" s="357"/>
      <c r="AP132" s="357"/>
      <c r="AQ132" s="357"/>
      <c r="AR132" s="357"/>
      <c r="AS132"/>
      <c r="AT132"/>
      <c r="AU132"/>
      <c r="AV132"/>
      <c r="AW132"/>
      <c r="AX132"/>
      <c r="AY132"/>
      <c r="AZ132"/>
      <c r="BA132" s="133"/>
      <c r="BB132" s="133"/>
      <c r="BC132" s="133"/>
    </row>
    <row r="133" spans="1:55" s="6" customFormat="1" outlineLevel="1">
      <c r="A133" s="485">
        <f t="shared" si="31"/>
        <v>28</v>
      </c>
      <c r="B133" s="356">
        <f t="shared" si="5"/>
        <v>0</v>
      </c>
      <c r="C133" s="433">
        <f>Input!F238</f>
        <v>0</v>
      </c>
      <c r="D133" s="362">
        <f t="shared" si="32"/>
        <v>0</v>
      </c>
      <c r="E133" s="362">
        <f t="shared" si="33"/>
        <v>0</v>
      </c>
      <c r="F133" s="362">
        <f t="shared" si="34"/>
        <v>0</v>
      </c>
      <c r="G133" s="362">
        <f t="shared" si="35"/>
        <v>0</v>
      </c>
      <c r="H133" s="434">
        <f t="shared" si="36"/>
        <v>0</v>
      </c>
      <c r="I133" s="488">
        <f>IF(Input!G238=0,IF(Input!H238=0,Input!K238,Input!H238),Input!G238)</f>
        <v>0</v>
      </c>
      <c r="J133" s="362">
        <f t="shared" si="37"/>
        <v>0</v>
      </c>
      <c r="K133" s="362">
        <f t="shared" si="38"/>
        <v>0</v>
      </c>
      <c r="L133" s="362">
        <f t="shared" si="39"/>
        <v>0</v>
      </c>
      <c r="M133" s="362">
        <f t="shared" si="40"/>
        <v>0</v>
      </c>
      <c r="N133" s="434">
        <f t="shared" si="41"/>
        <v>0</v>
      </c>
      <c r="O133" s="488">
        <f>IF(Input!I238=0,Input!L238,Input!I238)</f>
        <v>0</v>
      </c>
      <c r="P133" s="362">
        <f t="shared" si="42"/>
        <v>0</v>
      </c>
      <c r="Q133" s="362">
        <f t="shared" si="43"/>
        <v>0</v>
      </c>
      <c r="R133" s="362">
        <f t="shared" si="44"/>
        <v>0</v>
      </c>
      <c r="S133" s="362">
        <f t="shared" si="45"/>
        <v>0</v>
      </c>
      <c r="T133" s="434">
        <f t="shared" si="46"/>
        <v>0</v>
      </c>
      <c r="U133" s="489">
        <f>Input!J238</f>
        <v>0</v>
      </c>
      <c r="V133" s="362">
        <f t="shared" si="47"/>
        <v>0</v>
      </c>
      <c r="W133" s="362">
        <f t="shared" si="48"/>
        <v>0</v>
      </c>
      <c r="X133" s="362">
        <f t="shared" si="49"/>
        <v>0</v>
      </c>
      <c r="Y133" s="362">
        <f t="shared" si="50"/>
        <v>0</v>
      </c>
      <c r="Z133" s="362">
        <f t="shared" si="51"/>
        <v>0</v>
      </c>
      <c r="AA133" s="489">
        <f>IF(Input!N238=0,Input!O238,Input!N238)</f>
        <v>0</v>
      </c>
      <c r="AB133" s="362">
        <f t="shared" si="52"/>
        <v>0</v>
      </c>
      <c r="AC133" s="362">
        <f t="shared" si="53"/>
        <v>0</v>
      </c>
      <c r="AD133" s="362">
        <f t="shared" si="54"/>
        <v>0</v>
      </c>
      <c r="AE133" s="362">
        <f t="shared" si="55"/>
        <v>0</v>
      </c>
      <c r="AF133" s="362">
        <f t="shared" si="56"/>
        <v>0</v>
      </c>
      <c r="AG133" s="58"/>
      <c r="AH133" s="58"/>
      <c r="AI133" s="357"/>
      <c r="AJ133" s="357"/>
      <c r="AK133" s="357"/>
      <c r="AL133" s="357"/>
      <c r="AM133" s="357"/>
      <c r="AN133" s="357"/>
      <c r="AO133" s="357"/>
      <c r="AP133" s="357"/>
      <c r="AQ133" s="357"/>
      <c r="AR133" s="357"/>
      <c r="AS133"/>
      <c r="AT133"/>
      <c r="AU133"/>
      <c r="AV133"/>
      <c r="AW133"/>
      <c r="AX133"/>
      <c r="AY133"/>
      <c r="AZ133"/>
      <c r="BA133" s="133"/>
      <c r="BB133" s="133"/>
      <c r="BC133" s="133"/>
    </row>
    <row r="134" spans="1:55" s="6" customFormat="1" outlineLevel="1">
      <c r="A134" s="485">
        <f t="shared" si="31"/>
        <v>29</v>
      </c>
      <c r="B134" s="356">
        <f t="shared" si="5"/>
        <v>0</v>
      </c>
      <c r="C134" s="433">
        <f>Input!F239</f>
        <v>0</v>
      </c>
      <c r="D134" s="362">
        <f t="shared" si="32"/>
        <v>0</v>
      </c>
      <c r="E134" s="362">
        <f t="shared" si="33"/>
        <v>0</v>
      </c>
      <c r="F134" s="362">
        <f t="shared" si="34"/>
        <v>0</v>
      </c>
      <c r="G134" s="362">
        <f t="shared" si="35"/>
        <v>0</v>
      </c>
      <c r="H134" s="434">
        <f t="shared" si="36"/>
        <v>0</v>
      </c>
      <c r="I134" s="488">
        <f>IF(Input!G239=0,IF(Input!H239=0,Input!K239,Input!H239),Input!G239)</f>
        <v>0</v>
      </c>
      <c r="J134" s="362">
        <f t="shared" si="37"/>
        <v>0</v>
      </c>
      <c r="K134" s="362">
        <f t="shared" si="38"/>
        <v>0</v>
      </c>
      <c r="L134" s="362">
        <f t="shared" si="39"/>
        <v>0</v>
      </c>
      <c r="M134" s="362">
        <f t="shared" si="40"/>
        <v>0</v>
      </c>
      <c r="N134" s="434">
        <f t="shared" si="41"/>
        <v>0</v>
      </c>
      <c r="O134" s="488">
        <f>IF(Input!I239=0,Input!L239,Input!I239)</f>
        <v>0</v>
      </c>
      <c r="P134" s="362">
        <f t="shared" si="42"/>
        <v>0</v>
      </c>
      <c r="Q134" s="362">
        <f t="shared" si="43"/>
        <v>0</v>
      </c>
      <c r="R134" s="362">
        <f t="shared" si="44"/>
        <v>0</v>
      </c>
      <c r="S134" s="362">
        <f t="shared" si="45"/>
        <v>0</v>
      </c>
      <c r="T134" s="434">
        <f t="shared" si="46"/>
        <v>0</v>
      </c>
      <c r="U134" s="489">
        <f>Input!J239</f>
        <v>0</v>
      </c>
      <c r="V134" s="362">
        <f t="shared" si="47"/>
        <v>0</v>
      </c>
      <c r="W134" s="362">
        <f t="shared" si="48"/>
        <v>0</v>
      </c>
      <c r="X134" s="362">
        <f t="shared" si="49"/>
        <v>0</v>
      </c>
      <c r="Y134" s="362">
        <f t="shared" si="50"/>
        <v>0</v>
      </c>
      <c r="Z134" s="362">
        <f t="shared" si="51"/>
        <v>0</v>
      </c>
      <c r="AA134" s="489">
        <f>IF(Input!N239=0,Input!O239,Input!N239)</f>
        <v>0</v>
      </c>
      <c r="AB134" s="362">
        <f t="shared" si="52"/>
        <v>0</v>
      </c>
      <c r="AC134" s="362">
        <f t="shared" si="53"/>
        <v>0</v>
      </c>
      <c r="AD134" s="362">
        <f t="shared" si="54"/>
        <v>0</v>
      </c>
      <c r="AE134" s="362">
        <f t="shared" si="55"/>
        <v>0</v>
      </c>
      <c r="AF134" s="362">
        <f t="shared" si="56"/>
        <v>0</v>
      </c>
      <c r="AG134" s="58"/>
      <c r="AH134" s="58"/>
      <c r="AI134" s="357"/>
      <c r="AJ134" s="357"/>
      <c r="AK134" s="357"/>
      <c r="AL134" s="357"/>
      <c r="AM134" s="357"/>
      <c r="AN134" s="357"/>
      <c r="AO134" s="357"/>
      <c r="AP134" s="357"/>
      <c r="AQ134" s="357"/>
      <c r="AR134" s="357"/>
      <c r="AS134"/>
      <c r="AT134"/>
      <c r="AU134"/>
      <c r="AV134"/>
      <c r="AW134"/>
      <c r="AX134"/>
      <c r="AY134"/>
      <c r="AZ134"/>
      <c r="BA134" s="133"/>
      <c r="BB134" s="133"/>
      <c r="BC134" s="133"/>
    </row>
    <row r="135" spans="1:55" s="6" customFormat="1" outlineLevel="1">
      <c r="A135" s="485">
        <f t="shared" si="31"/>
        <v>30</v>
      </c>
      <c r="B135" s="356">
        <f t="shared" si="5"/>
        <v>0</v>
      </c>
      <c r="C135" s="433">
        <f>Input!F240</f>
        <v>0</v>
      </c>
      <c r="D135" s="362">
        <f t="shared" si="32"/>
        <v>0</v>
      </c>
      <c r="E135" s="362">
        <f t="shared" si="33"/>
        <v>0</v>
      </c>
      <c r="F135" s="362">
        <f t="shared" si="34"/>
        <v>0</v>
      </c>
      <c r="G135" s="362">
        <f t="shared" si="35"/>
        <v>0</v>
      </c>
      <c r="H135" s="434">
        <f t="shared" si="36"/>
        <v>0</v>
      </c>
      <c r="I135" s="488">
        <f>IF(Input!G240=0,IF(Input!H240=0,Input!K240,Input!H240),Input!G240)</f>
        <v>0</v>
      </c>
      <c r="J135" s="362">
        <f t="shared" si="37"/>
        <v>0</v>
      </c>
      <c r="K135" s="362">
        <f t="shared" si="38"/>
        <v>0</v>
      </c>
      <c r="L135" s="362">
        <f t="shared" si="39"/>
        <v>0</v>
      </c>
      <c r="M135" s="362">
        <f t="shared" si="40"/>
        <v>0</v>
      </c>
      <c r="N135" s="434">
        <f t="shared" si="41"/>
        <v>0</v>
      </c>
      <c r="O135" s="488">
        <f>IF(Input!I240=0,Input!L240,Input!I240)</f>
        <v>0</v>
      </c>
      <c r="P135" s="362">
        <f t="shared" si="42"/>
        <v>0</v>
      </c>
      <c r="Q135" s="362">
        <f t="shared" si="43"/>
        <v>0</v>
      </c>
      <c r="R135" s="362">
        <f t="shared" si="44"/>
        <v>0</v>
      </c>
      <c r="S135" s="362">
        <f t="shared" si="45"/>
        <v>0</v>
      </c>
      <c r="T135" s="434">
        <f t="shared" si="46"/>
        <v>0</v>
      </c>
      <c r="U135" s="489">
        <f>Input!J240</f>
        <v>0</v>
      </c>
      <c r="V135" s="362">
        <f t="shared" si="47"/>
        <v>0</v>
      </c>
      <c r="W135" s="362">
        <f t="shared" si="48"/>
        <v>0</v>
      </c>
      <c r="X135" s="362">
        <f t="shared" si="49"/>
        <v>0</v>
      </c>
      <c r="Y135" s="362">
        <f t="shared" si="50"/>
        <v>0</v>
      </c>
      <c r="Z135" s="362">
        <f t="shared" si="51"/>
        <v>0</v>
      </c>
      <c r="AA135" s="489">
        <f>IF(Input!N240=0,Input!O240,Input!N240)</f>
        <v>0</v>
      </c>
      <c r="AB135" s="362">
        <f t="shared" si="52"/>
        <v>0</v>
      </c>
      <c r="AC135" s="362">
        <f t="shared" si="53"/>
        <v>0</v>
      </c>
      <c r="AD135" s="362">
        <f t="shared" si="54"/>
        <v>0</v>
      </c>
      <c r="AE135" s="362">
        <f t="shared" si="55"/>
        <v>0</v>
      </c>
      <c r="AF135" s="362">
        <f t="shared" si="56"/>
        <v>0</v>
      </c>
      <c r="AG135" s="58"/>
      <c r="AH135" s="58"/>
      <c r="AI135" s="357"/>
      <c r="AJ135" s="357"/>
      <c r="AK135" s="357"/>
      <c r="AL135" s="357"/>
      <c r="AM135" s="357"/>
      <c r="AN135" s="357"/>
      <c r="AO135" s="357"/>
      <c r="AP135" s="357"/>
      <c r="AQ135" s="357"/>
      <c r="AR135" s="357"/>
      <c r="AS135"/>
      <c r="AT135"/>
      <c r="AU135"/>
      <c r="AV135"/>
      <c r="AW135"/>
      <c r="AX135"/>
      <c r="AY135"/>
      <c r="AZ135"/>
      <c r="BA135" s="133"/>
      <c r="BB135" s="133"/>
      <c r="BC135" s="133"/>
    </row>
    <row r="136" spans="1:55" s="6" customFormat="1" outlineLevel="1">
      <c r="A136" s="485">
        <f t="shared" si="31"/>
        <v>31</v>
      </c>
      <c r="B136" s="356">
        <f t="shared" si="5"/>
        <v>0</v>
      </c>
      <c r="C136" s="433">
        <f>Input!F241</f>
        <v>0</v>
      </c>
      <c r="D136" s="362">
        <f t="shared" si="32"/>
        <v>0</v>
      </c>
      <c r="E136" s="362">
        <f t="shared" si="33"/>
        <v>0</v>
      </c>
      <c r="F136" s="362">
        <f t="shared" si="34"/>
        <v>0</v>
      </c>
      <c r="G136" s="362">
        <f t="shared" si="35"/>
        <v>0</v>
      </c>
      <c r="H136" s="434">
        <f t="shared" si="36"/>
        <v>0</v>
      </c>
      <c r="I136" s="488">
        <f>IF(Input!G241=0,IF(Input!H241=0,Input!K241,Input!H241),Input!G241)</f>
        <v>0</v>
      </c>
      <c r="J136" s="362">
        <f t="shared" si="37"/>
        <v>0</v>
      </c>
      <c r="K136" s="362">
        <f t="shared" si="38"/>
        <v>0</v>
      </c>
      <c r="L136" s="362">
        <f t="shared" si="39"/>
        <v>0</v>
      </c>
      <c r="M136" s="362">
        <f t="shared" si="40"/>
        <v>0</v>
      </c>
      <c r="N136" s="434">
        <f t="shared" si="41"/>
        <v>0</v>
      </c>
      <c r="O136" s="488">
        <f>IF(Input!I241=0,Input!L241,Input!I241)</f>
        <v>0</v>
      </c>
      <c r="P136" s="362">
        <f t="shared" si="42"/>
        <v>0</v>
      </c>
      <c r="Q136" s="362">
        <f t="shared" si="43"/>
        <v>0</v>
      </c>
      <c r="R136" s="362">
        <f t="shared" si="44"/>
        <v>0</v>
      </c>
      <c r="S136" s="362">
        <f t="shared" si="45"/>
        <v>0</v>
      </c>
      <c r="T136" s="434">
        <f t="shared" si="46"/>
        <v>0</v>
      </c>
      <c r="U136" s="489">
        <f>Input!J241</f>
        <v>0</v>
      </c>
      <c r="V136" s="362">
        <f t="shared" si="47"/>
        <v>0</v>
      </c>
      <c r="W136" s="362">
        <f t="shared" si="48"/>
        <v>0</v>
      </c>
      <c r="X136" s="362">
        <f t="shared" si="49"/>
        <v>0</v>
      </c>
      <c r="Y136" s="362">
        <f t="shared" si="50"/>
        <v>0</v>
      </c>
      <c r="Z136" s="362">
        <f t="shared" si="51"/>
        <v>0</v>
      </c>
      <c r="AA136" s="489">
        <f>IF(Input!N241=0,Input!O241,Input!N241)</f>
        <v>0</v>
      </c>
      <c r="AB136" s="362">
        <f t="shared" si="52"/>
        <v>0</v>
      </c>
      <c r="AC136" s="362">
        <f t="shared" si="53"/>
        <v>0</v>
      </c>
      <c r="AD136" s="362">
        <f t="shared" si="54"/>
        <v>0</v>
      </c>
      <c r="AE136" s="362">
        <f t="shared" si="55"/>
        <v>0</v>
      </c>
      <c r="AF136" s="362">
        <f t="shared" si="56"/>
        <v>0</v>
      </c>
      <c r="AG136" s="58"/>
      <c r="AH136" s="58"/>
      <c r="AI136" s="357"/>
      <c r="AJ136" s="357"/>
      <c r="AK136" s="357"/>
      <c r="AL136" s="357"/>
      <c r="AM136" s="357"/>
      <c r="AN136" s="357"/>
      <c r="AO136" s="357"/>
      <c r="AP136" s="357"/>
      <c r="AQ136" s="357"/>
      <c r="AR136" s="357"/>
      <c r="AS136"/>
      <c r="AT136"/>
      <c r="AU136"/>
      <c r="AV136"/>
      <c r="AW136"/>
      <c r="AX136"/>
      <c r="AY136"/>
      <c r="AZ136"/>
      <c r="BA136" s="133"/>
      <c r="BB136" s="133"/>
      <c r="BC136" s="133"/>
    </row>
    <row r="137" spans="1:55" s="6" customFormat="1" outlineLevel="1">
      <c r="A137" s="485">
        <f t="shared" si="31"/>
        <v>32</v>
      </c>
      <c r="B137" s="356">
        <f t="shared" si="5"/>
        <v>0</v>
      </c>
      <c r="C137" s="433">
        <f>Input!F242</f>
        <v>0</v>
      </c>
      <c r="D137" s="362">
        <f t="shared" si="32"/>
        <v>0</v>
      </c>
      <c r="E137" s="362">
        <f t="shared" si="33"/>
        <v>0</v>
      </c>
      <c r="F137" s="362">
        <f t="shared" si="34"/>
        <v>0</v>
      </c>
      <c r="G137" s="362">
        <f t="shared" si="35"/>
        <v>0</v>
      </c>
      <c r="H137" s="434">
        <f t="shared" si="36"/>
        <v>0</v>
      </c>
      <c r="I137" s="488">
        <f>IF(Input!G242=0,IF(Input!H242=0,Input!K242,Input!H242),Input!G242)</f>
        <v>0</v>
      </c>
      <c r="J137" s="362">
        <f t="shared" si="37"/>
        <v>0</v>
      </c>
      <c r="K137" s="362">
        <f t="shared" si="38"/>
        <v>0</v>
      </c>
      <c r="L137" s="362">
        <f t="shared" si="39"/>
        <v>0</v>
      </c>
      <c r="M137" s="362">
        <f t="shared" si="40"/>
        <v>0</v>
      </c>
      <c r="N137" s="434">
        <f t="shared" si="41"/>
        <v>0</v>
      </c>
      <c r="O137" s="488">
        <f>IF(Input!I242=0,Input!L242,Input!I242)</f>
        <v>0</v>
      </c>
      <c r="P137" s="362">
        <f t="shared" si="42"/>
        <v>0</v>
      </c>
      <c r="Q137" s="362">
        <f t="shared" si="43"/>
        <v>0</v>
      </c>
      <c r="R137" s="362">
        <f t="shared" si="44"/>
        <v>0</v>
      </c>
      <c r="S137" s="362">
        <f t="shared" si="45"/>
        <v>0</v>
      </c>
      <c r="T137" s="434">
        <f t="shared" si="46"/>
        <v>0</v>
      </c>
      <c r="U137" s="489">
        <f>Input!J242</f>
        <v>0</v>
      </c>
      <c r="V137" s="362">
        <f t="shared" si="47"/>
        <v>0</v>
      </c>
      <c r="W137" s="362">
        <f t="shared" si="48"/>
        <v>0</v>
      </c>
      <c r="X137" s="362">
        <f t="shared" si="49"/>
        <v>0</v>
      </c>
      <c r="Y137" s="362">
        <f t="shared" si="50"/>
        <v>0</v>
      </c>
      <c r="Z137" s="362">
        <f t="shared" si="51"/>
        <v>0</v>
      </c>
      <c r="AA137" s="489">
        <f>IF(Input!N242=0,Input!O242,Input!N242)</f>
        <v>0</v>
      </c>
      <c r="AB137" s="362">
        <f t="shared" si="52"/>
        <v>0</v>
      </c>
      <c r="AC137" s="362">
        <f t="shared" si="53"/>
        <v>0</v>
      </c>
      <c r="AD137" s="362">
        <f t="shared" si="54"/>
        <v>0</v>
      </c>
      <c r="AE137" s="362">
        <f t="shared" si="55"/>
        <v>0</v>
      </c>
      <c r="AF137" s="362">
        <f t="shared" si="56"/>
        <v>0</v>
      </c>
      <c r="AG137" s="58"/>
      <c r="AH137" s="58"/>
      <c r="AI137" s="357"/>
      <c r="AJ137" s="357"/>
      <c r="AK137" s="357"/>
      <c r="AL137" s="357"/>
      <c r="AM137" s="357"/>
      <c r="AN137" s="357"/>
      <c r="AO137" s="357"/>
      <c r="AP137" s="357"/>
      <c r="AQ137" s="357"/>
      <c r="AR137" s="357"/>
      <c r="AS137"/>
      <c r="AT137"/>
      <c r="AU137"/>
      <c r="AV137"/>
      <c r="AW137"/>
      <c r="AX137"/>
      <c r="AY137"/>
      <c r="AZ137"/>
      <c r="BA137" s="133"/>
      <c r="BB137" s="133"/>
      <c r="BC137" s="133"/>
    </row>
    <row r="138" spans="1:55" s="6" customFormat="1" outlineLevel="1">
      <c r="A138" s="485">
        <f t="shared" si="31"/>
        <v>33</v>
      </c>
      <c r="B138" s="356">
        <f t="shared" si="5"/>
        <v>0</v>
      </c>
      <c r="C138" s="433">
        <f>Input!F243</f>
        <v>0</v>
      </c>
      <c r="D138" s="362">
        <f t="shared" si="32"/>
        <v>0</v>
      </c>
      <c r="E138" s="362">
        <f t="shared" si="33"/>
        <v>0</v>
      </c>
      <c r="F138" s="362">
        <f t="shared" si="34"/>
        <v>0</v>
      </c>
      <c r="G138" s="362">
        <f t="shared" si="35"/>
        <v>0</v>
      </c>
      <c r="H138" s="434">
        <f t="shared" si="36"/>
        <v>0</v>
      </c>
      <c r="I138" s="488">
        <f>IF(Input!G243=0,IF(Input!H243=0,Input!K243,Input!H243),Input!G243)</f>
        <v>0</v>
      </c>
      <c r="J138" s="362">
        <f t="shared" si="37"/>
        <v>0</v>
      </c>
      <c r="K138" s="362">
        <f t="shared" si="38"/>
        <v>0</v>
      </c>
      <c r="L138" s="362">
        <f t="shared" si="39"/>
        <v>0</v>
      </c>
      <c r="M138" s="362">
        <f t="shared" si="40"/>
        <v>0</v>
      </c>
      <c r="N138" s="434">
        <f t="shared" si="41"/>
        <v>0</v>
      </c>
      <c r="O138" s="488">
        <f>IF(Input!I243=0,Input!L243,Input!I243)</f>
        <v>0</v>
      </c>
      <c r="P138" s="362">
        <f t="shared" si="42"/>
        <v>0</v>
      </c>
      <c r="Q138" s="362">
        <f t="shared" si="43"/>
        <v>0</v>
      </c>
      <c r="R138" s="362">
        <f t="shared" si="44"/>
        <v>0</v>
      </c>
      <c r="S138" s="362">
        <f t="shared" si="45"/>
        <v>0</v>
      </c>
      <c r="T138" s="434">
        <f t="shared" si="46"/>
        <v>0</v>
      </c>
      <c r="U138" s="489">
        <f>Input!J243</f>
        <v>0</v>
      </c>
      <c r="V138" s="362">
        <f t="shared" si="47"/>
        <v>0</v>
      </c>
      <c r="W138" s="362">
        <f t="shared" si="48"/>
        <v>0</v>
      </c>
      <c r="X138" s="362">
        <f t="shared" si="49"/>
        <v>0</v>
      </c>
      <c r="Y138" s="362">
        <f t="shared" si="50"/>
        <v>0</v>
      </c>
      <c r="Z138" s="362">
        <f t="shared" si="51"/>
        <v>0</v>
      </c>
      <c r="AA138" s="489">
        <f>IF(Input!N243=0,Input!O243,Input!N243)</f>
        <v>0</v>
      </c>
      <c r="AB138" s="362">
        <f t="shared" si="52"/>
        <v>0</v>
      </c>
      <c r="AC138" s="362">
        <f t="shared" si="53"/>
        <v>0</v>
      </c>
      <c r="AD138" s="362">
        <f t="shared" si="54"/>
        <v>0</v>
      </c>
      <c r="AE138" s="362">
        <f t="shared" si="55"/>
        <v>0</v>
      </c>
      <c r="AF138" s="362">
        <f t="shared" si="56"/>
        <v>0</v>
      </c>
      <c r="AG138" s="58"/>
      <c r="AH138" s="58"/>
      <c r="AI138" s="357"/>
      <c r="AJ138" s="357"/>
      <c r="AK138" s="357"/>
      <c r="AL138" s="357"/>
      <c r="AM138" s="357"/>
      <c r="AN138" s="357"/>
      <c r="AO138" s="357"/>
      <c r="AP138" s="357"/>
      <c r="AQ138" s="357"/>
      <c r="AR138" s="357"/>
      <c r="AS138"/>
      <c r="AT138"/>
      <c r="AU138"/>
      <c r="AV138"/>
      <c r="AW138"/>
      <c r="AX138"/>
      <c r="AY138"/>
      <c r="AZ138"/>
      <c r="BA138" s="133"/>
      <c r="BB138" s="133"/>
      <c r="BC138" s="133"/>
    </row>
    <row r="139" spans="1:55" s="6" customFormat="1" outlineLevel="1">
      <c r="A139" s="485">
        <f t="shared" si="31"/>
        <v>34</v>
      </c>
      <c r="B139" s="356">
        <f t="shared" si="5"/>
        <v>0</v>
      </c>
      <c r="C139" s="433">
        <f>Input!F244</f>
        <v>0</v>
      </c>
      <c r="D139" s="362">
        <f t="shared" si="32"/>
        <v>0</v>
      </c>
      <c r="E139" s="362">
        <f t="shared" si="33"/>
        <v>0</v>
      </c>
      <c r="F139" s="362">
        <f t="shared" si="34"/>
        <v>0</v>
      </c>
      <c r="G139" s="362">
        <f t="shared" si="35"/>
        <v>0</v>
      </c>
      <c r="H139" s="434">
        <f t="shared" si="36"/>
        <v>0</v>
      </c>
      <c r="I139" s="488">
        <f>IF(Input!G244=0,IF(Input!H244=0,Input!K244,Input!H244),Input!G244)</f>
        <v>0</v>
      </c>
      <c r="J139" s="362">
        <f t="shared" si="37"/>
        <v>0</v>
      </c>
      <c r="K139" s="362">
        <f t="shared" si="38"/>
        <v>0</v>
      </c>
      <c r="L139" s="362">
        <f t="shared" si="39"/>
        <v>0</v>
      </c>
      <c r="M139" s="362">
        <f t="shared" si="40"/>
        <v>0</v>
      </c>
      <c r="N139" s="434">
        <f t="shared" si="41"/>
        <v>0</v>
      </c>
      <c r="O139" s="488">
        <f>IF(Input!I244=0,Input!L244,Input!I244)</f>
        <v>0</v>
      </c>
      <c r="P139" s="362">
        <f t="shared" si="42"/>
        <v>0</v>
      </c>
      <c r="Q139" s="362">
        <f t="shared" si="43"/>
        <v>0</v>
      </c>
      <c r="R139" s="362">
        <f t="shared" si="44"/>
        <v>0</v>
      </c>
      <c r="S139" s="362">
        <f t="shared" si="45"/>
        <v>0</v>
      </c>
      <c r="T139" s="434">
        <f t="shared" si="46"/>
        <v>0</v>
      </c>
      <c r="U139" s="489">
        <f>Input!J244</f>
        <v>0</v>
      </c>
      <c r="V139" s="362">
        <f t="shared" si="47"/>
        <v>0</v>
      </c>
      <c r="W139" s="362">
        <f t="shared" si="48"/>
        <v>0</v>
      </c>
      <c r="X139" s="362">
        <f t="shared" si="49"/>
        <v>0</v>
      </c>
      <c r="Y139" s="362">
        <f t="shared" si="50"/>
        <v>0</v>
      </c>
      <c r="Z139" s="362">
        <f t="shared" si="51"/>
        <v>0</v>
      </c>
      <c r="AA139" s="489">
        <f>IF(Input!N244=0,Input!O244,Input!N244)</f>
        <v>0</v>
      </c>
      <c r="AB139" s="362">
        <f t="shared" si="52"/>
        <v>0</v>
      </c>
      <c r="AC139" s="362">
        <f t="shared" si="53"/>
        <v>0</v>
      </c>
      <c r="AD139" s="362">
        <f t="shared" si="54"/>
        <v>0</v>
      </c>
      <c r="AE139" s="362">
        <f t="shared" si="55"/>
        <v>0</v>
      </c>
      <c r="AF139" s="362">
        <f t="shared" si="56"/>
        <v>0</v>
      </c>
      <c r="AG139" s="58"/>
      <c r="AH139" s="58"/>
      <c r="AI139" s="357"/>
      <c r="AJ139" s="357"/>
      <c r="AK139" s="357"/>
      <c r="AL139" s="357"/>
      <c r="AM139" s="357"/>
      <c r="AN139" s="357"/>
      <c r="AO139" s="357"/>
      <c r="AP139" s="357"/>
      <c r="AQ139" s="357"/>
      <c r="AR139" s="357"/>
      <c r="AS139"/>
      <c r="AT139"/>
      <c r="AU139"/>
      <c r="AV139"/>
      <c r="AW139"/>
      <c r="AX139"/>
      <c r="AY139"/>
      <c r="AZ139"/>
      <c r="BA139" s="133"/>
      <c r="BB139" s="133"/>
      <c r="BC139" s="133"/>
    </row>
    <row r="140" spans="1:55" s="6" customFormat="1" outlineLevel="1">
      <c r="A140" s="485">
        <f t="shared" si="31"/>
        <v>35</v>
      </c>
      <c r="B140" s="356">
        <f t="shared" si="5"/>
        <v>0</v>
      </c>
      <c r="C140" s="433">
        <f>Input!F245</f>
        <v>0</v>
      </c>
      <c r="D140" s="362">
        <f t="shared" si="32"/>
        <v>0</v>
      </c>
      <c r="E140" s="362">
        <f t="shared" si="33"/>
        <v>0</v>
      </c>
      <c r="F140" s="362">
        <f t="shared" si="34"/>
        <v>0</v>
      </c>
      <c r="G140" s="362">
        <f t="shared" si="35"/>
        <v>0</v>
      </c>
      <c r="H140" s="434">
        <f t="shared" si="36"/>
        <v>0</v>
      </c>
      <c r="I140" s="488">
        <f>IF(Input!G245=0,IF(Input!H245=0,Input!K245,Input!H245),Input!G245)</f>
        <v>0</v>
      </c>
      <c r="J140" s="362">
        <f t="shared" si="37"/>
        <v>0</v>
      </c>
      <c r="K140" s="362">
        <f t="shared" si="38"/>
        <v>0</v>
      </c>
      <c r="L140" s="362">
        <f t="shared" si="39"/>
        <v>0</v>
      </c>
      <c r="M140" s="362">
        <f t="shared" si="40"/>
        <v>0</v>
      </c>
      <c r="N140" s="434">
        <f t="shared" si="41"/>
        <v>0</v>
      </c>
      <c r="O140" s="488">
        <f>IF(Input!I245=0,Input!L245,Input!I245)</f>
        <v>0</v>
      </c>
      <c r="P140" s="362">
        <f t="shared" si="42"/>
        <v>0</v>
      </c>
      <c r="Q140" s="362">
        <f t="shared" si="43"/>
        <v>0</v>
      </c>
      <c r="R140" s="362">
        <f t="shared" si="44"/>
        <v>0</v>
      </c>
      <c r="S140" s="362">
        <f t="shared" si="45"/>
        <v>0</v>
      </c>
      <c r="T140" s="434">
        <f t="shared" si="46"/>
        <v>0</v>
      </c>
      <c r="U140" s="489">
        <f>Input!J245</f>
        <v>0</v>
      </c>
      <c r="V140" s="362">
        <f t="shared" si="47"/>
        <v>0</v>
      </c>
      <c r="W140" s="362">
        <f t="shared" si="48"/>
        <v>0</v>
      </c>
      <c r="X140" s="362">
        <f t="shared" si="49"/>
        <v>0</v>
      </c>
      <c r="Y140" s="362">
        <f t="shared" si="50"/>
        <v>0</v>
      </c>
      <c r="Z140" s="362">
        <f t="shared" si="51"/>
        <v>0</v>
      </c>
      <c r="AA140" s="489">
        <f>IF(Input!N245=0,Input!O245,Input!N245)</f>
        <v>0</v>
      </c>
      <c r="AB140" s="362">
        <f t="shared" si="52"/>
        <v>0</v>
      </c>
      <c r="AC140" s="362">
        <f t="shared" si="53"/>
        <v>0</v>
      </c>
      <c r="AD140" s="362">
        <f t="shared" si="54"/>
        <v>0</v>
      </c>
      <c r="AE140" s="362">
        <f t="shared" si="55"/>
        <v>0</v>
      </c>
      <c r="AF140" s="362">
        <f t="shared" si="56"/>
        <v>0</v>
      </c>
      <c r="AG140" s="58"/>
      <c r="AH140" s="58"/>
      <c r="AI140" s="357"/>
      <c r="AJ140" s="357"/>
      <c r="AK140" s="357"/>
      <c r="AL140" s="357"/>
      <c r="AM140" s="357"/>
      <c r="AN140" s="357"/>
      <c r="AO140" s="357"/>
      <c r="AP140" s="357"/>
      <c r="AQ140" s="357"/>
      <c r="AR140" s="357"/>
      <c r="AS140"/>
      <c r="AT140"/>
      <c r="AU140"/>
      <c r="AV140"/>
      <c r="AW140"/>
      <c r="AX140"/>
      <c r="AY140"/>
      <c r="AZ140"/>
      <c r="BA140" s="133"/>
      <c r="BB140" s="133"/>
      <c r="BC140" s="133"/>
    </row>
    <row r="141" spans="1:55" s="6" customFormat="1" outlineLevel="1">
      <c r="A141" s="485">
        <f t="shared" si="31"/>
        <v>36</v>
      </c>
      <c r="B141" s="356">
        <f t="shared" si="5"/>
        <v>0</v>
      </c>
      <c r="C141" s="433">
        <f>Input!F246</f>
        <v>0</v>
      </c>
      <c r="D141" s="362">
        <f t="shared" si="32"/>
        <v>0</v>
      </c>
      <c r="E141" s="362">
        <f t="shared" si="33"/>
        <v>0</v>
      </c>
      <c r="F141" s="362">
        <f t="shared" si="34"/>
        <v>0</v>
      </c>
      <c r="G141" s="362">
        <f t="shared" si="35"/>
        <v>0</v>
      </c>
      <c r="H141" s="434">
        <f t="shared" si="36"/>
        <v>0</v>
      </c>
      <c r="I141" s="488">
        <f>IF(Input!G246=0,IF(Input!H246=0,Input!K246,Input!H246),Input!G246)</f>
        <v>0</v>
      </c>
      <c r="J141" s="362">
        <f t="shared" si="37"/>
        <v>0</v>
      </c>
      <c r="K141" s="362">
        <f t="shared" si="38"/>
        <v>0</v>
      </c>
      <c r="L141" s="362">
        <f t="shared" si="39"/>
        <v>0</v>
      </c>
      <c r="M141" s="362">
        <f t="shared" si="40"/>
        <v>0</v>
      </c>
      <c r="N141" s="434">
        <f t="shared" si="41"/>
        <v>0</v>
      </c>
      <c r="O141" s="488">
        <f>IF(Input!I246=0,Input!L246,Input!I246)</f>
        <v>0</v>
      </c>
      <c r="P141" s="362">
        <f t="shared" si="42"/>
        <v>0</v>
      </c>
      <c r="Q141" s="362">
        <f t="shared" si="43"/>
        <v>0</v>
      </c>
      <c r="R141" s="362">
        <f t="shared" si="44"/>
        <v>0</v>
      </c>
      <c r="S141" s="362">
        <f t="shared" si="45"/>
        <v>0</v>
      </c>
      <c r="T141" s="434">
        <f t="shared" si="46"/>
        <v>0</v>
      </c>
      <c r="U141" s="489">
        <f>Input!J246</f>
        <v>0</v>
      </c>
      <c r="V141" s="362">
        <f t="shared" si="47"/>
        <v>0</v>
      </c>
      <c r="W141" s="362">
        <f t="shared" si="48"/>
        <v>0</v>
      </c>
      <c r="X141" s="362">
        <f t="shared" si="49"/>
        <v>0</v>
      </c>
      <c r="Y141" s="362">
        <f t="shared" si="50"/>
        <v>0</v>
      </c>
      <c r="Z141" s="362">
        <f t="shared" si="51"/>
        <v>0</v>
      </c>
      <c r="AA141" s="489">
        <f>IF(Input!N246=0,Input!O246,Input!N246)</f>
        <v>0</v>
      </c>
      <c r="AB141" s="362">
        <f t="shared" si="52"/>
        <v>0</v>
      </c>
      <c r="AC141" s="362">
        <f t="shared" si="53"/>
        <v>0</v>
      </c>
      <c r="AD141" s="362">
        <f t="shared" si="54"/>
        <v>0</v>
      </c>
      <c r="AE141" s="362">
        <f t="shared" si="55"/>
        <v>0</v>
      </c>
      <c r="AF141" s="362">
        <f t="shared" si="56"/>
        <v>0</v>
      </c>
      <c r="AG141" s="58"/>
      <c r="AH141" s="58"/>
      <c r="AI141" s="357"/>
      <c r="AJ141" s="357"/>
      <c r="AK141" s="357"/>
      <c r="AL141" s="357"/>
      <c r="AM141" s="357"/>
      <c r="AN141" s="357"/>
      <c r="AO141" s="357"/>
      <c r="AP141" s="357"/>
      <c r="AQ141" s="357"/>
      <c r="AR141" s="357"/>
      <c r="AS141"/>
      <c r="AT141"/>
      <c r="AU141"/>
      <c r="AV141"/>
      <c r="AW141"/>
      <c r="AX141"/>
      <c r="AY141"/>
      <c r="AZ141"/>
      <c r="BA141" s="133"/>
      <c r="BB141" s="133"/>
      <c r="BC141" s="133"/>
    </row>
    <row r="142" spans="1:55" s="6" customFormat="1" outlineLevel="1">
      <c r="A142" s="485">
        <f t="shared" si="31"/>
        <v>37</v>
      </c>
      <c r="B142" s="356">
        <f t="shared" si="5"/>
        <v>0</v>
      </c>
      <c r="C142" s="433">
        <f>Input!F247</f>
        <v>0</v>
      </c>
      <c r="D142" s="362">
        <f t="shared" si="32"/>
        <v>0</v>
      </c>
      <c r="E142" s="362">
        <f t="shared" si="33"/>
        <v>0</v>
      </c>
      <c r="F142" s="362">
        <f t="shared" si="34"/>
        <v>0</v>
      </c>
      <c r="G142" s="362">
        <f t="shared" si="35"/>
        <v>0</v>
      </c>
      <c r="H142" s="434">
        <f t="shared" si="36"/>
        <v>0</v>
      </c>
      <c r="I142" s="488">
        <f>IF(Input!G247=0,IF(Input!H247=0,Input!K247,Input!H247),Input!G247)</f>
        <v>0</v>
      </c>
      <c r="J142" s="362">
        <f t="shared" si="37"/>
        <v>0</v>
      </c>
      <c r="K142" s="362">
        <f t="shared" si="38"/>
        <v>0</v>
      </c>
      <c r="L142" s="362">
        <f t="shared" si="39"/>
        <v>0</v>
      </c>
      <c r="M142" s="362">
        <f t="shared" si="40"/>
        <v>0</v>
      </c>
      <c r="N142" s="434">
        <f t="shared" si="41"/>
        <v>0</v>
      </c>
      <c r="O142" s="488">
        <f>IF(Input!I247=0,Input!L247,Input!I247)</f>
        <v>0</v>
      </c>
      <c r="P142" s="362">
        <f t="shared" si="42"/>
        <v>0</v>
      </c>
      <c r="Q142" s="362">
        <f t="shared" si="43"/>
        <v>0</v>
      </c>
      <c r="R142" s="362">
        <f t="shared" si="44"/>
        <v>0</v>
      </c>
      <c r="S142" s="362">
        <f t="shared" si="45"/>
        <v>0</v>
      </c>
      <c r="T142" s="434">
        <f t="shared" si="46"/>
        <v>0</v>
      </c>
      <c r="U142" s="489">
        <f>Input!J247</f>
        <v>0</v>
      </c>
      <c r="V142" s="362">
        <f t="shared" si="47"/>
        <v>0</v>
      </c>
      <c r="W142" s="362">
        <f t="shared" si="48"/>
        <v>0</v>
      </c>
      <c r="X142" s="362">
        <f t="shared" si="49"/>
        <v>0</v>
      </c>
      <c r="Y142" s="362">
        <f t="shared" si="50"/>
        <v>0</v>
      </c>
      <c r="Z142" s="362">
        <f t="shared" si="51"/>
        <v>0</v>
      </c>
      <c r="AA142" s="489">
        <f>IF(Input!N247=0,Input!O247,Input!N247)</f>
        <v>0</v>
      </c>
      <c r="AB142" s="362">
        <f t="shared" si="52"/>
        <v>0</v>
      </c>
      <c r="AC142" s="362">
        <f t="shared" si="53"/>
        <v>0</v>
      </c>
      <c r="AD142" s="362">
        <f t="shared" si="54"/>
        <v>0</v>
      </c>
      <c r="AE142" s="362">
        <f t="shared" si="55"/>
        <v>0</v>
      </c>
      <c r="AF142" s="362">
        <f t="shared" si="56"/>
        <v>0</v>
      </c>
      <c r="AG142" s="58"/>
      <c r="AH142" s="58"/>
      <c r="AI142" s="357"/>
      <c r="AJ142" s="357"/>
      <c r="AK142" s="357"/>
      <c r="AL142" s="357"/>
      <c r="AM142" s="357"/>
      <c r="AN142" s="357"/>
      <c r="AO142" s="357"/>
      <c r="AP142" s="357"/>
      <c r="AQ142" s="357"/>
      <c r="AR142" s="357"/>
      <c r="AS142"/>
      <c r="AT142"/>
      <c r="AU142"/>
      <c r="AV142"/>
      <c r="AW142"/>
      <c r="AX142"/>
      <c r="AY142"/>
      <c r="AZ142"/>
      <c r="BA142" s="133"/>
      <c r="BB142" s="133"/>
      <c r="BC142" s="133"/>
    </row>
    <row r="143" spans="1:55" s="6" customFormat="1" outlineLevel="1">
      <c r="A143" s="485">
        <f t="shared" si="31"/>
        <v>38</v>
      </c>
      <c r="B143" s="356">
        <f t="shared" si="5"/>
        <v>0</v>
      </c>
      <c r="C143" s="433">
        <f>Input!F248</f>
        <v>0</v>
      </c>
      <c r="D143" s="362">
        <f t="shared" si="32"/>
        <v>0</v>
      </c>
      <c r="E143" s="362">
        <f t="shared" si="33"/>
        <v>0</v>
      </c>
      <c r="F143" s="362">
        <f t="shared" si="34"/>
        <v>0</v>
      </c>
      <c r="G143" s="362">
        <f t="shared" si="35"/>
        <v>0</v>
      </c>
      <c r="H143" s="434">
        <f t="shared" si="36"/>
        <v>0</v>
      </c>
      <c r="I143" s="488">
        <f>IF(Input!G248=0,IF(Input!H248=0,Input!K248,Input!H248),Input!G248)</f>
        <v>0</v>
      </c>
      <c r="J143" s="362">
        <f t="shared" si="37"/>
        <v>0</v>
      </c>
      <c r="K143" s="362">
        <f t="shared" si="38"/>
        <v>0</v>
      </c>
      <c r="L143" s="362">
        <f t="shared" si="39"/>
        <v>0</v>
      </c>
      <c r="M143" s="362">
        <f t="shared" si="40"/>
        <v>0</v>
      </c>
      <c r="N143" s="434">
        <f t="shared" si="41"/>
        <v>0</v>
      </c>
      <c r="O143" s="488">
        <f>IF(Input!I248=0,Input!L248,Input!I248)</f>
        <v>0</v>
      </c>
      <c r="P143" s="362">
        <f t="shared" si="42"/>
        <v>0</v>
      </c>
      <c r="Q143" s="362">
        <f t="shared" si="43"/>
        <v>0</v>
      </c>
      <c r="R143" s="362">
        <f t="shared" si="44"/>
        <v>0</v>
      </c>
      <c r="S143" s="362">
        <f t="shared" si="45"/>
        <v>0</v>
      </c>
      <c r="T143" s="434">
        <f t="shared" si="46"/>
        <v>0</v>
      </c>
      <c r="U143" s="489">
        <f>Input!J248</f>
        <v>0</v>
      </c>
      <c r="V143" s="362">
        <f t="shared" si="47"/>
        <v>0</v>
      </c>
      <c r="W143" s="362">
        <f t="shared" si="48"/>
        <v>0</v>
      </c>
      <c r="X143" s="362">
        <f t="shared" si="49"/>
        <v>0</v>
      </c>
      <c r="Y143" s="362">
        <f t="shared" si="50"/>
        <v>0</v>
      </c>
      <c r="Z143" s="362">
        <f t="shared" si="51"/>
        <v>0</v>
      </c>
      <c r="AA143" s="489">
        <f>IF(Input!N248=0,Input!O248,Input!N248)</f>
        <v>0</v>
      </c>
      <c r="AB143" s="362">
        <f t="shared" si="52"/>
        <v>0</v>
      </c>
      <c r="AC143" s="362">
        <f t="shared" si="53"/>
        <v>0</v>
      </c>
      <c r="AD143" s="362">
        <f t="shared" si="54"/>
        <v>0</v>
      </c>
      <c r="AE143" s="362">
        <f t="shared" si="55"/>
        <v>0</v>
      </c>
      <c r="AF143" s="362">
        <f t="shared" si="56"/>
        <v>0</v>
      </c>
      <c r="AG143" s="58"/>
      <c r="AH143" s="58"/>
      <c r="AI143" s="357"/>
      <c r="AJ143" s="357"/>
      <c r="AK143" s="357"/>
      <c r="AL143" s="357"/>
      <c r="AM143" s="357"/>
      <c r="AN143" s="357"/>
      <c r="AO143" s="357"/>
      <c r="AP143" s="357"/>
      <c r="AQ143" s="357"/>
      <c r="AR143" s="357"/>
      <c r="AS143"/>
      <c r="AT143"/>
      <c r="AU143"/>
      <c r="AV143"/>
      <c r="AW143"/>
      <c r="AX143"/>
      <c r="AY143"/>
      <c r="AZ143"/>
      <c r="BA143" s="133"/>
      <c r="BB143" s="133"/>
      <c r="BC143" s="133"/>
    </row>
    <row r="144" spans="1:55" s="6" customFormat="1" outlineLevel="1">
      <c r="A144" s="485">
        <f t="shared" si="31"/>
        <v>39</v>
      </c>
      <c r="B144" s="356">
        <f t="shared" si="5"/>
        <v>0</v>
      </c>
      <c r="C144" s="433">
        <f>Input!F249</f>
        <v>0</v>
      </c>
      <c r="D144" s="362">
        <f t="shared" si="32"/>
        <v>0</v>
      </c>
      <c r="E144" s="362">
        <f t="shared" si="33"/>
        <v>0</v>
      </c>
      <c r="F144" s="362">
        <f t="shared" si="34"/>
        <v>0</v>
      </c>
      <c r="G144" s="362">
        <f t="shared" si="35"/>
        <v>0</v>
      </c>
      <c r="H144" s="434">
        <f t="shared" si="36"/>
        <v>0</v>
      </c>
      <c r="I144" s="488">
        <f>IF(Input!G249=0,IF(Input!H249=0,Input!K249,Input!H249),Input!G249)</f>
        <v>0</v>
      </c>
      <c r="J144" s="362">
        <f t="shared" si="37"/>
        <v>0</v>
      </c>
      <c r="K144" s="362">
        <f t="shared" si="38"/>
        <v>0</v>
      </c>
      <c r="L144" s="362">
        <f t="shared" si="39"/>
        <v>0</v>
      </c>
      <c r="M144" s="362">
        <f t="shared" si="40"/>
        <v>0</v>
      </c>
      <c r="N144" s="434">
        <f t="shared" si="41"/>
        <v>0</v>
      </c>
      <c r="O144" s="488">
        <f>IF(Input!I249=0,Input!L249,Input!I249)</f>
        <v>0</v>
      </c>
      <c r="P144" s="362">
        <f t="shared" si="42"/>
        <v>0</v>
      </c>
      <c r="Q144" s="362">
        <f t="shared" si="43"/>
        <v>0</v>
      </c>
      <c r="R144" s="362">
        <f t="shared" si="44"/>
        <v>0</v>
      </c>
      <c r="S144" s="362">
        <f t="shared" si="45"/>
        <v>0</v>
      </c>
      <c r="T144" s="434">
        <f t="shared" si="46"/>
        <v>0</v>
      </c>
      <c r="U144" s="489">
        <f>Input!J249</f>
        <v>0</v>
      </c>
      <c r="V144" s="362">
        <f t="shared" si="47"/>
        <v>0</v>
      </c>
      <c r="W144" s="362">
        <f t="shared" si="48"/>
        <v>0</v>
      </c>
      <c r="X144" s="362">
        <f t="shared" si="49"/>
        <v>0</v>
      </c>
      <c r="Y144" s="362">
        <f t="shared" si="50"/>
        <v>0</v>
      </c>
      <c r="Z144" s="362">
        <f t="shared" si="51"/>
        <v>0</v>
      </c>
      <c r="AA144" s="489">
        <f>IF(Input!N249=0,Input!O249,Input!N249)</f>
        <v>0</v>
      </c>
      <c r="AB144" s="362">
        <f t="shared" si="52"/>
        <v>0</v>
      </c>
      <c r="AC144" s="362">
        <f t="shared" si="53"/>
        <v>0</v>
      </c>
      <c r="AD144" s="362">
        <f t="shared" si="54"/>
        <v>0</v>
      </c>
      <c r="AE144" s="362">
        <f t="shared" si="55"/>
        <v>0</v>
      </c>
      <c r="AF144" s="362">
        <f t="shared" si="56"/>
        <v>0</v>
      </c>
      <c r="AG144" s="58"/>
      <c r="AH144" s="58"/>
      <c r="AI144" s="357"/>
      <c r="AJ144" s="357"/>
      <c r="AK144" s="357"/>
      <c r="AL144" s="357"/>
      <c r="AM144" s="357"/>
      <c r="AN144" s="357"/>
      <c r="AO144" s="357"/>
      <c r="AP144" s="357"/>
      <c r="AQ144" s="357"/>
      <c r="AR144" s="357"/>
      <c r="AS144"/>
      <c r="AT144"/>
      <c r="AU144"/>
      <c r="AV144"/>
      <c r="AW144"/>
      <c r="AX144"/>
      <c r="AY144"/>
      <c r="AZ144"/>
      <c r="BA144" s="133"/>
      <c r="BB144" s="133"/>
      <c r="BC144" s="133"/>
    </row>
    <row r="145" spans="1:55" s="6" customFormat="1" outlineLevel="1">
      <c r="A145" s="485">
        <f t="shared" si="31"/>
        <v>40</v>
      </c>
      <c r="B145" s="356">
        <f t="shared" si="5"/>
        <v>0</v>
      </c>
      <c r="C145" s="433">
        <f>Input!F250</f>
        <v>0</v>
      </c>
      <c r="D145" s="362">
        <f t="shared" si="32"/>
        <v>0</v>
      </c>
      <c r="E145" s="362">
        <f t="shared" si="33"/>
        <v>0</v>
      </c>
      <c r="F145" s="362">
        <f t="shared" si="34"/>
        <v>0</v>
      </c>
      <c r="G145" s="362">
        <f t="shared" si="35"/>
        <v>0</v>
      </c>
      <c r="H145" s="434">
        <f t="shared" si="36"/>
        <v>0</v>
      </c>
      <c r="I145" s="488">
        <f>IF(Input!G250=0,IF(Input!H250=0,Input!K250,Input!H250),Input!G250)</f>
        <v>0</v>
      </c>
      <c r="J145" s="362">
        <f t="shared" si="37"/>
        <v>0</v>
      </c>
      <c r="K145" s="362">
        <f t="shared" si="38"/>
        <v>0</v>
      </c>
      <c r="L145" s="362">
        <f t="shared" si="39"/>
        <v>0</v>
      </c>
      <c r="M145" s="362">
        <f t="shared" si="40"/>
        <v>0</v>
      </c>
      <c r="N145" s="434">
        <f t="shared" si="41"/>
        <v>0</v>
      </c>
      <c r="O145" s="488">
        <f>IF(Input!I250=0,Input!L250,Input!I250)</f>
        <v>0</v>
      </c>
      <c r="P145" s="362">
        <f t="shared" si="42"/>
        <v>0</v>
      </c>
      <c r="Q145" s="362">
        <f t="shared" si="43"/>
        <v>0</v>
      </c>
      <c r="R145" s="362">
        <f t="shared" si="44"/>
        <v>0</v>
      </c>
      <c r="S145" s="362">
        <f t="shared" si="45"/>
        <v>0</v>
      </c>
      <c r="T145" s="434">
        <f t="shared" si="46"/>
        <v>0</v>
      </c>
      <c r="U145" s="489">
        <f>Input!J250</f>
        <v>0</v>
      </c>
      <c r="V145" s="362">
        <f t="shared" si="47"/>
        <v>0</v>
      </c>
      <c r="W145" s="362">
        <f t="shared" si="48"/>
        <v>0</v>
      </c>
      <c r="X145" s="362">
        <f t="shared" si="49"/>
        <v>0</v>
      </c>
      <c r="Y145" s="362">
        <f t="shared" si="50"/>
        <v>0</v>
      </c>
      <c r="Z145" s="362">
        <f t="shared" si="51"/>
        <v>0</v>
      </c>
      <c r="AA145" s="489">
        <f>IF(Input!N250=0,Input!O250,Input!N250)</f>
        <v>0</v>
      </c>
      <c r="AB145" s="362">
        <f t="shared" si="52"/>
        <v>0</v>
      </c>
      <c r="AC145" s="362">
        <f t="shared" si="53"/>
        <v>0</v>
      </c>
      <c r="AD145" s="362">
        <f t="shared" si="54"/>
        <v>0</v>
      </c>
      <c r="AE145" s="362">
        <f t="shared" si="55"/>
        <v>0</v>
      </c>
      <c r="AF145" s="362">
        <f t="shared" si="56"/>
        <v>0</v>
      </c>
      <c r="AG145" s="58"/>
      <c r="AH145" s="58"/>
      <c r="AI145" s="357"/>
      <c r="AJ145" s="357"/>
      <c r="AK145" s="357"/>
      <c r="AL145" s="357"/>
      <c r="AM145" s="357"/>
      <c r="AN145" s="357"/>
      <c r="AO145" s="357"/>
      <c r="AP145" s="357"/>
      <c r="AQ145" s="357"/>
      <c r="AR145" s="357"/>
      <c r="AS145"/>
      <c r="AT145"/>
      <c r="AU145"/>
      <c r="AV145"/>
      <c r="AW145"/>
      <c r="AX145"/>
      <c r="AY145"/>
      <c r="AZ145"/>
      <c r="BA145" s="133"/>
      <c r="BB145" s="133"/>
      <c r="BC145" s="133"/>
    </row>
    <row r="146" spans="1:55" s="6" customFormat="1" outlineLevel="1">
      <c r="A146" s="485">
        <f t="shared" si="31"/>
        <v>41</v>
      </c>
      <c r="B146" s="356">
        <f t="shared" si="5"/>
        <v>0</v>
      </c>
      <c r="C146" s="433">
        <f>Input!F251</f>
        <v>0</v>
      </c>
      <c r="D146" s="362">
        <f t="shared" si="32"/>
        <v>0</v>
      </c>
      <c r="E146" s="362">
        <f t="shared" si="33"/>
        <v>0</v>
      </c>
      <c r="F146" s="362">
        <f t="shared" si="34"/>
        <v>0</v>
      </c>
      <c r="G146" s="362">
        <f t="shared" si="35"/>
        <v>0</v>
      </c>
      <c r="H146" s="434">
        <f t="shared" si="36"/>
        <v>0</v>
      </c>
      <c r="I146" s="488">
        <f>IF(Input!G251=0,IF(Input!H251=0,Input!K251,Input!H251),Input!G251)</f>
        <v>0</v>
      </c>
      <c r="J146" s="362">
        <f t="shared" si="37"/>
        <v>0</v>
      </c>
      <c r="K146" s="362">
        <f t="shared" si="38"/>
        <v>0</v>
      </c>
      <c r="L146" s="362">
        <f t="shared" si="39"/>
        <v>0</v>
      </c>
      <c r="M146" s="362">
        <f t="shared" si="40"/>
        <v>0</v>
      </c>
      <c r="N146" s="434">
        <f t="shared" si="41"/>
        <v>0</v>
      </c>
      <c r="O146" s="488">
        <f>IF(Input!I251=0,Input!L251,Input!I251)</f>
        <v>0</v>
      </c>
      <c r="P146" s="362">
        <f t="shared" si="42"/>
        <v>0</v>
      </c>
      <c r="Q146" s="362">
        <f t="shared" si="43"/>
        <v>0</v>
      </c>
      <c r="R146" s="362">
        <f t="shared" si="44"/>
        <v>0</v>
      </c>
      <c r="S146" s="362">
        <f t="shared" si="45"/>
        <v>0</v>
      </c>
      <c r="T146" s="434">
        <f t="shared" si="46"/>
        <v>0</v>
      </c>
      <c r="U146" s="489">
        <f>Input!J251</f>
        <v>0</v>
      </c>
      <c r="V146" s="362">
        <f t="shared" si="47"/>
        <v>0</v>
      </c>
      <c r="W146" s="362">
        <f t="shared" si="48"/>
        <v>0</v>
      </c>
      <c r="X146" s="362">
        <f t="shared" si="49"/>
        <v>0</v>
      </c>
      <c r="Y146" s="362">
        <f t="shared" si="50"/>
        <v>0</v>
      </c>
      <c r="Z146" s="362">
        <f t="shared" si="51"/>
        <v>0</v>
      </c>
      <c r="AA146" s="489">
        <f>IF(Input!N251=0,Input!O251,Input!N251)</f>
        <v>0</v>
      </c>
      <c r="AB146" s="362">
        <f t="shared" si="52"/>
        <v>0</v>
      </c>
      <c r="AC146" s="362">
        <f t="shared" si="53"/>
        <v>0</v>
      </c>
      <c r="AD146" s="362">
        <f t="shared" si="54"/>
        <v>0</v>
      </c>
      <c r="AE146" s="362">
        <f t="shared" si="55"/>
        <v>0</v>
      </c>
      <c r="AF146" s="362">
        <f t="shared" si="56"/>
        <v>0</v>
      </c>
      <c r="AG146" s="58"/>
      <c r="AH146" s="58"/>
      <c r="AI146" s="357"/>
      <c r="AJ146" s="357"/>
      <c r="AK146" s="357"/>
      <c r="AL146" s="357"/>
      <c r="AM146" s="357"/>
      <c r="AN146" s="357"/>
      <c r="AO146" s="357"/>
      <c r="AP146" s="357"/>
      <c r="AQ146" s="357"/>
      <c r="AR146" s="357"/>
      <c r="AS146"/>
      <c r="AT146"/>
      <c r="AU146"/>
      <c r="AV146"/>
      <c r="AW146"/>
      <c r="AX146"/>
      <c r="AY146"/>
      <c r="AZ146"/>
      <c r="BA146" s="133"/>
      <c r="BB146" s="133"/>
      <c r="BC146" s="133"/>
    </row>
    <row r="147" spans="1:55" s="6" customFormat="1" outlineLevel="1">
      <c r="A147" s="485">
        <f t="shared" si="31"/>
        <v>42</v>
      </c>
      <c r="B147" s="356">
        <f t="shared" si="5"/>
        <v>0</v>
      </c>
      <c r="C147" s="433">
        <f>Input!F252</f>
        <v>0</v>
      </c>
      <c r="D147" s="362">
        <f t="shared" si="32"/>
        <v>0</v>
      </c>
      <c r="E147" s="362">
        <f t="shared" si="33"/>
        <v>0</v>
      </c>
      <c r="F147" s="362">
        <f t="shared" si="34"/>
        <v>0</v>
      </c>
      <c r="G147" s="362">
        <f t="shared" si="35"/>
        <v>0</v>
      </c>
      <c r="H147" s="434">
        <f t="shared" si="36"/>
        <v>0</v>
      </c>
      <c r="I147" s="488">
        <f>IF(Input!G252=0,IF(Input!H252=0,Input!K252,Input!H252),Input!G252)</f>
        <v>0</v>
      </c>
      <c r="J147" s="362">
        <f t="shared" si="37"/>
        <v>0</v>
      </c>
      <c r="K147" s="362">
        <f t="shared" si="38"/>
        <v>0</v>
      </c>
      <c r="L147" s="362">
        <f t="shared" si="39"/>
        <v>0</v>
      </c>
      <c r="M147" s="362">
        <f t="shared" si="40"/>
        <v>0</v>
      </c>
      <c r="N147" s="434">
        <f t="shared" si="41"/>
        <v>0</v>
      </c>
      <c r="O147" s="488">
        <f>IF(Input!I252=0,Input!L252,Input!I252)</f>
        <v>0</v>
      </c>
      <c r="P147" s="362">
        <f t="shared" si="42"/>
        <v>0</v>
      </c>
      <c r="Q147" s="362">
        <f t="shared" si="43"/>
        <v>0</v>
      </c>
      <c r="R147" s="362">
        <f t="shared" si="44"/>
        <v>0</v>
      </c>
      <c r="S147" s="362">
        <f t="shared" si="45"/>
        <v>0</v>
      </c>
      <c r="T147" s="434">
        <f t="shared" si="46"/>
        <v>0</v>
      </c>
      <c r="U147" s="489">
        <f>Input!J252</f>
        <v>0</v>
      </c>
      <c r="V147" s="362">
        <f t="shared" si="47"/>
        <v>0</v>
      </c>
      <c r="W147" s="362">
        <f t="shared" si="48"/>
        <v>0</v>
      </c>
      <c r="X147" s="362">
        <f t="shared" si="49"/>
        <v>0</v>
      </c>
      <c r="Y147" s="362">
        <f t="shared" si="50"/>
        <v>0</v>
      </c>
      <c r="Z147" s="362">
        <f t="shared" si="51"/>
        <v>0</v>
      </c>
      <c r="AA147" s="489">
        <f>IF(Input!N252=0,Input!O252,Input!N252)</f>
        <v>0</v>
      </c>
      <c r="AB147" s="362">
        <f t="shared" si="52"/>
        <v>0</v>
      </c>
      <c r="AC147" s="362">
        <f t="shared" si="53"/>
        <v>0</v>
      </c>
      <c r="AD147" s="362">
        <f t="shared" si="54"/>
        <v>0</v>
      </c>
      <c r="AE147" s="362">
        <f t="shared" si="55"/>
        <v>0</v>
      </c>
      <c r="AF147" s="362">
        <f t="shared" si="56"/>
        <v>0</v>
      </c>
      <c r="AG147" s="58"/>
      <c r="AH147" s="58"/>
      <c r="AI147" s="357"/>
      <c r="AJ147" s="357"/>
      <c r="AK147" s="357"/>
      <c r="AL147" s="357"/>
      <c r="AM147" s="357"/>
      <c r="AN147" s="357"/>
      <c r="AO147" s="357"/>
      <c r="AP147" s="357"/>
      <c r="AQ147" s="357"/>
      <c r="AR147" s="357"/>
      <c r="AS147"/>
      <c r="AT147"/>
      <c r="AU147"/>
      <c r="AV147"/>
      <c r="AW147"/>
      <c r="AX147"/>
      <c r="AY147"/>
      <c r="AZ147"/>
      <c r="BA147" s="133"/>
      <c r="BB147" s="133"/>
      <c r="BC147" s="133"/>
    </row>
    <row r="148" spans="1:55" s="6" customFormat="1" outlineLevel="1">
      <c r="A148" s="485">
        <f t="shared" si="31"/>
        <v>43</v>
      </c>
      <c r="B148" s="356">
        <f t="shared" si="5"/>
        <v>0</v>
      </c>
      <c r="C148" s="433">
        <f>Input!F253</f>
        <v>0</v>
      </c>
      <c r="D148" s="362">
        <f t="shared" si="32"/>
        <v>0</v>
      </c>
      <c r="E148" s="362">
        <f t="shared" si="33"/>
        <v>0</v>
      </c>
      <c r="F148" s="362">
        <f t="shared" si="34"/>
        <v>0</v>
      </c>
      <c r="G148" s="362">
        <f t="shared" si="35"/>
        <v>0</v>
      </c>
      <c r="H148" s="434">
        <f t="shared" si="36"/>
        <v>0</v>
      </c>
      <c r="I148" s="488">
        <f>IF(Input!G253=0,IF(Input!H253=0,Input!K253,Input!H253),Input!G253)</f>
        <v>0</v>
      </c>
      <c r="J148" s="362">
        <f t="shared" si="37"/>
        <v>0</v>
      </c>
      <c r="K148" s="362">
        <f t="shared" si="38"/>
        <v>0</v>
      </c>
      <c r="L148" s="362">
        <f t="shared" si="39"/>
        <v>0</v>
      </c>
      <c r="M148" s="362">
        <f t="shared" si="40"/>
        <v>0</v>
      </c>
      <c r="N148" s="434">
        <f t="shared" si="41"/>
        <v>0</v>
      </c>
      <c r="O148" s="488">
        <f>IF(Input!I253=0,Input!L253,Input!I253)</f>
        <v>0</v>
      </c>
      <c r="P148" s="362">
        <f t="shared" si="42"/>
        <v>0</v>
      </c>
      <c r="Q148" s="362">
        <f t="shared" si="43"/>
        <v>0</v>
      </c>
      <c r="R148" s="362">
        <f t="shared" si="44"/>
        <v>0</v>
      </c>
      <c r="S148" s="362">
        <f t="shared" si="45"/>
        <v>0</v>
      </c>
      <c r="T148" s="434">
        <f t="shared" si="46"/>
        <v>0</v>
      </c>
      <c r="U148" s="489">
        <f>Input!J253</f>
        <v>0</v>
      </c>
      <c r="V148" s="362">
        <f t="shared" si="47"/>
        <v>0</v>
      </c>
      <c r="W148" s="362">
        <f t="shared" si="48"/>
        <v>0</v>
      </c>
      <c r="X148" s="362">
        <f t="shared" si="49"/>
        <v>0</v>
      </c>
      <c r="Y148" s="362">
        <f t="shared" si="50"/>
        <v>0</v>
      </c>
      <c r="Z148" s="362">
        <f t="shared" si="51"/>
        <v>0</v>
      </c>
      <c r="AA148" s="489">
        <f>IF(Input!N253=0,Input!O253,Input!N253)</f>
        <v>0</v>
      </c>
      <c r="AB148" s="362">
        <f t="shared" si="52"/>
        <v>0</v>
      </c>
      <c r="AC148" s="362">
        <f t="shared" si="53"/>
        <v>0</v>
      </c>
      <c r="AD148" s="362">
        <f t="shared" si="54"/>
        <v>0</v>
      </c>
      <c r="AE148" s="362">
        <f t="shared" si="55"/>
        <v>0</v>
      </c>
      <c r="AF148" s="362">
        <f t="shared" si="56"/>
        <v>0</v>
      </c>
      <c r="AG148" s="58"/>
      <c r="AH148" s="58"/>
      <c r="AI148" s="357"/>
      <c r="AJ148" s="357"/>
      <c r="AK148" s="357"/>
      <c r="AL148" s="357"/>
      <c r="AM148" s="357"/>
      <c r="AN148" s="357"/>
      <c r="AO148" s="357"/>
      <c r="AP148" s="357"/>
      <c r="AQ148" s="357"/>
      <c r="AR148" s="357"/>
      <c r="AS148"/>
      <c r="AT148"/>
      <c r="AU148"/>
      <c r="AV148"/>
      <c r="AW148"/>
      <c r="AX148"/>
      <c r="AY148"/>
      <c r="AZ148"/>
      <c r="BA148" s="133"/>
      <c r="BB148" s="133"/>
      <c r="BC148" s="133"/>
    </row>
    <row r="149" spans="1:55" s="6" customFormat="1" outlineLevel="1">
      <c r="A149" s="485">
        <f t="shared" si="31"/>
        <v>44</v>
      </c>
      <c r="B149" s="356">
        <f t="shared" si="5"/>
        <v>0</v>
      </c>
      <c r="C149" s="433">
        <f>Input!F254</f>
        <v>0</v>
      </c>
      <c r="D149" s="362">
        <f t="shared" si="32"/>
        <v>0</v>
      </c>
      <c r="E149" s="362">
        <f t="shared" si="33"/>
        <v>0</v>
      </c>
      <c r="F149" s="362">
        <f t="shared" si="34"/>
        <v>0</v>
      </c>
      <c r="G149" s="362">
        <f t="shared" si="35"/>
        <v>0</v>
      </c>
      <c r="H149" s="434">
        <f t="shared" si="36"/>
        <v>0</v>
      </c>
      <c r="I149" s="488">
        <f>IF(Input!G254=0,IF(Input!H254=0,Input!K254,Input!H254),Input!G254)</f>
        <v>0</v>
      </c>
      <c r="J149" s="362">
        <f t="shared" si="37"/>
        <v>0</v>
      </c>
      <c r="K149" s="362">
        <f t="shared" si="38"/>
        <v>0</v>
      </c>
      <c r="L149" s="362">
        <f t="shared" si="39"/>
        <v>0</v>
      </c>
      <c r="M149" s="362">
        <f t="shared" si="40"/>
        <v>0</v>
      </c>
      <c r="N149" s="434">
        <f t="shared" si="41"/>
        <v>0</v>
      </c>
      <c r="O149" s="488">
        <f>IF(Input!I254=0,Input!L254,Input!I254)</f>
        <v>0</v>
      </c>
      <c r="P149" s="362">
        <f t="shared" si="42"/>
        <v>0</v>
      </c>
      <c r="Q149" s="362">
        <f t="shared" si="43"/>
        <v>0</v>
      </c>
      <c r="R149" s="362">
        <f t="shared" si="44"/>
        <v>0</v>
      </c>
      <c r="S149" s="362">
        <f t="shared" si="45"/>
        <v>0</v>
      </c>
      <c r="T149" s="434">
        <f t="shared" si="46"/>
        <v>0</v>
      </c>
      <c r="U149" s="489">
        <f>Input!J254</f>
        <v>0</v>
      </c>
      <c r="V149" s="362">
        <f t="shared" si="47"/>
        <v>0</v>
      </c>
      <c r="W149" s="362">
        <f t="shared" si="48"/>
        <v>0</v>
      </c>
      <c r="X149" s="362">
        <f t="shared" si="49"/>
        <v>0</v>
      </c>
      <c r="Y149" s="362">
        <f t="shared" si="50"/>
        <v>0</v>
      </c>
      <c r="Z149" s="362">
        <f t="shared" si="51"/>
        <v>0</v>
      </c>
      <c r="AA149" s="489">
        <f>IF(Input!N254=0,Input!O254,Input!N254)</f>
        <v>0</v>
      </c>
      <c r="AB149" s="362">
        <f t="shared" si="52"/>
        <v>0</v>
      </c>
      <c r="AC149" s="362">
        <f t="shared" si="53"/>
        <v>0</v>
      </c>
      <c r="AD149" s="362">
        <f t="shared" si="54"/>
        <v>0</v>
      </c>
      <c r="AE149" s="362">
        <f t="shared" si="55"/>
        <v>0</v>
      </c>
      <c r="AF149" s="362">
        <f t="shared" si="56"/>
        <v>0</v>
      </c>
      <c r="AG149" s="58"/>
      <c r="AH149" s="58"/>
      <c r="AI149" s="357"/>
      <c r="AJ149" s="357"/>
      <c r="AK149" s="357"/>
      <c r="AL149" s="357"/>
      <c r="AM149" s="357"/>
      <c r="AN149" s="357"/>
      <c r="AO149" s="357"/>
      <c r="AP149" s="357"/>
      <c r="AQ149" s="357"/>
      <c r="AR149" s="357"/>
      <c r="AS149"/>
      <c r="AT149"/>
      <c r="AU149"/>
      <c r="AV149"/>
      <c r="AW149"/>
      <c r="AX149"/>
      <c r="AY149"/>
      <c r="AZ149"/>
      <c r="BA149" s="133"/>
      <c r="BB149" s="133"/>
      <c r="BC149" s="133"/>
    </row>
    <row r="150" spans="1:55" s="6" customFormat="1" outlineLevel="1">
      <c r="A150" s="485">
        <f t="shared" si="31"/>
        <v>45</v>
      </c>
      <c r="B150" s="356">
        <f t="shared" si="5"/>
        <v>0</v>
      </c>
      <c r="C150" s="433">
        <f>Input!F255</f>
        <v>0</v>
      </c>
      <c r="D150" s="362">
        <f t="shared" si="32"/>
        <v>0</v>
      </c>
      <c r="E150" s="362">
        <f t="shared" si="33"/>
        <v>0</v>
      </c>
      <c r="F150" s="362">
        <f t="shared" si="34"/>
        <v>0</v>
      </c>
      <c r="G150" s="362">
        <f t="shared" si="35"/>
        <v>0</v>
      </c>
      <c r="H150" s="434">
        <f t="shared" si="36"/>
        <v>0</v>
      </c>
      <c r="I150" s="488">
        <f>IF(Input!G255=0,IF(Input!H255=0,Input!K255,Input!H255),Input!G255)</f>
        <v>0</v>
      </c>
      <c r="J150" s="362">
        <f t="shared" si="37"/>
        <v>0</v>
      </c>
      <c r="K150" s="362">
        <f t="shared" si="38"/>
        <v>0</v>
      </c>
      <c r="L150" s="362">
        <f t="shared" si="39"/>
        <v>0</v>
      </c>
      <c r="M150" s="362">
        <f t="shared" si="40"/>
        <v>0</v>
      </c>
      <c r="N150" s="434">
        <f t="shared" si="41"/>
        <v>0</v>
      </c>
      <c r="O150" s="488">
        <f>IF(Input!I255=0,Input!L255,Input!I255)</f>
        <v>0</v>
      </c>
      <c r="P150" s="362">
        <f t="shared" si="42"/>
        <v>0</v>
      </c>
      <c r="Q150" s="362">
        <f t="shared" si="43"/>
        <v>0</v>
      </c>
      <c r="R150" s="362">
        <f t="shared" si="44"/>
        <v>0</v>
      </c>
      <c r="S150" s="362">
        <f t="shared" si="45"/>
        <v>0</v>
      </c>
      <c r="T150" s="434">
        <f t="shared" si="46"/>
        <v>0</v>
      </c>
      <c r="U150" s="489">
        <f>Input!J255</f>
        <v>0</v>
      </c>
      <c r="V150" s="362">
        <f t="shared" si="47"/>
        <v>0</v>
      </c>
      <c r="W150" s="362">
        <f t="shared" si="48"/>
        <v>0</v>
      </c>
      <c r="X150" s="362">
        <f t="shared" si="49"/>
        <v>0</v>
      </c>
      <c r="Y150" s="362">
        <f t="shared" si="50"/>
        <v>0</v>
      </c>
      <c r="Z150" s="362">
        <f t="shared" si="51"/>
        <v>0</v>
      </c>
      <c r="AA150" s="489">
        <f>IF(Input!N255=0,Input!O255,Input!N255)</f>
        <v>0</v>
      </c>
      <c r="AB150" s="362">
        <f t="shared" si="52"/>
        <v>0</v>
      </c>
      <c r="AC150" s="362">
        <f t="shared" si="53"/>
        <v>0</v>
      </c>
      <c r="AD150" s="362">
        <f t="shared" si="54"/>
        <v>0</v>
      </c>
      <c r="AE150" s="362">
        <f t="shared" si="55"/>
        <v>0</v>
      </c>
      <c r="AF150" s="362">
        <f t="shared" si="56"/>
        <v>0</v>
      </c>
      <c r="AG150" s="58"/>
      <c r="AH150" s="58"/>
      <c r="AI150" s="357"/>
      <c r="AJ150" s="357"/>
      <c r="AK150" s="357"/>
      <c r="AL150" s="357"/>
      <c r="AM150" s="357"/>
      <c r="AN150" s="357"/>
      <c r="AO150" s="357"/>
      <c r="AP150" s="357"/>
      <c r="AQ150" s="357"/>
      <c r="AR150" s="357"/>
      <c r="AS150"/>
      <c r="AT150"/>
      <c r="AU150"/>
      <c r="AV150"/>
      <c r="AW150"/>
      <c r="AX150"/>
      <c r="AY150"/>
      <c r="AZ150"/>
      <c r="BA150" s="133"/>
      <c r="BB150" s="133"/>
      <c r="BC150" s="133"/>
    </row>
    <row r="151" spans="1:55" s="6" customFormat="1" outlineLevel="1">
      <c r="A151" s="485">
        <f t="shared" si="31"/>
        <v>46</v>
      </c>
      <c r="B151" s="356">
        <f t="shared" si="5"/>
        <v>0</v>
      </c>
      <c r="C151" s="433">
        <f>Input!F256</f>
        <v>0</v>
      </c>
      <c r="D151" s="362">
        <f t="shared" si="32"/>
        <v>0</v>
      </c>
      <c r="E151" s="362">
        <f t="shared" si="33"/>
        <v>0</v>
      </c>
      <c r="F151" s="362">
        <f t="shared" si="34"/>
        <v>0</v>
      </c>
      <c r="G151" s="362">
        <f t="shared" si="35"/>
        <v>0</v>
      </c>
      <c r="H151" s="434">
        <f t="shared" si="36"/>
        <v>0</v>
      </c>
      <c r="I151" s="488">
        <f>IF(Input!G256=0,IF(Input!H256=0,Input!K256,Input!H256),Input!G256)</f>
        <v>0</v>
      </c>
      <c r="J151" s="362">
        <f t="shared" si="37"/>
        <v>0</v>
      </c>
      <c r="K151" s="362">
        <f t="shared" si="38"/>
        <v>0</v>
      </c>
      <c r="L151" s="362">
        <f t="shared" si="39"/>
        <v>0</v>
      </c>
      <c r="M151" s="362">
        <f t="shared" si="40"/>
        <v>0</v>
      </c>
      <c r="N151" s="434">
        <f t="shared" si="41"/>
        <v>0</v>
      </c>
      <c r="O151" s="488">
        <f>IF(Input!I256=0,Input!L256,Input!I256)</f>
        <v>0</v>
      </c>
      <c r="P151" s="362">
        <f t="shared" si="42"/>
        <v>0</v>
      </c>
      <c r="Q151" s="362">
        <f t="shared" si="43"/>
        <v>0</v>
      </c>
      <c r="R151" s="362">
        <f t="shared" si="44"/>
        <v>0</v>
      </c>
      <c r="S151" s="362">
        <f t="shared" si="45"/>
        <v>0</v>
      </c>
      <c r="T151" s="434">
        <f t="shared" si="46"/>
        <v>0</v>
      </c>
      <c r="U151" s="489">
        <f>Input!J256</f>
        <v>0</v>
      </c>
      <c r="V151" s="362">
        <f t="shared" si="47"/>
        <v>0</v>
      </c>
      <c r="W151" s="362">
        <f t="shared" si="48"/>
        <v>0</v>
      </c>
      <c r="X151" s="362">
        <f t="shared" si="49"/>
        <v>0</v>
      </c>
      <c r="Y151" s="362">
        <f t="shared" si="50"/>
        <v>0</v>
      </c>
      <c r="Z151" s="362">
        <f t="shared" si="51"/>
        <v>0</v>
      </c>
      <c r="AA151" s="489">
        <f>IF(Input!N256=0,Input!O256,Input!N256)</f>
        <v>0</v>
      </c>
      <c r="AB151" s="362">
        <f t="shared" si="52"/>
        <v>0</v>
      </c>
      <c r="AC151" s="362">
        <f t="shared" si="53"/>
        <v>0</v>
      </c>
      <c r="AD151" s="362">
        <f t="shared" si="54"/>
        <v>0</v>
      </c>
      <c r="AE151" s="362">
        <f t="shared" si="55"/>
        <v>0</v>
      </c>
      <c r="AF151" s="362">
        <f t="shared" si="56"/>
        <v>0</v>
      </c>
      <c r="AG151" s="58"/>
      <c r="AH151" s="58"/>
      <c r="AI151" s="357"/>
      <c r="AJ151" s="357"/>
      <c r="AK151" s="357"/>
      <c r="AL151" s="357"/>
      <c r="AM151" s="357"/>
      <c r="AN151" s="357"/>
      <c r="AO151" s="357"/>
      <c r="AP151" s="357"/>
      <c r="AQ151" s="357"/>
      <c r="AR151" s="357"/>
      <c r="AS151"/>
      <c r="AT151"/>
      <c r="AU151"/>
      <c r="AV151"/>
      <c r="AW151"/>
      <c r="AX151"/>
      <c r="AY151"/>
      <c r="AZ151"/>
      <c r="BA151" s="133"/>
      <c r="BB151" s="133"/>
      <c r="BC151" s="133"/>
    </row>
    <row r="152" spans="1:55" s="6" customFormat="1" outlineLevel="1">
      <c r="A152" s="485">
        <f t="shared" si="31"/>
        <v>47</v>
      </c>
      <c r="B152" s="356">
        <f t="shared" si="5"/>
        <v>0</v>
      </c>
      <c r="C152" s="433">
        <f>Input!F257</f>
        <v>0</v>
      </c>
      <c r="D152" s="362">
        <f t="shared" si="32"/>
        <v>0</v>
      </c>
      <c r="E152" s="362">
        <f t="shared" si="33"/>
        <v>0</v>
      </c>
      <c r="F152" s="362">
        <f t="shared" si="34"/>
        <v>0</v>
      </c>
      <c r="G152" s="362">
        <f t="shared" si="35"/>
        <v>0</v>
      </c>
      <c r="H152" s="434">
        <f t="shared" si="36"/>
        <v>0</v>
      </c>
      <c r="I152" s="488">
        <f>IF(Input!G257=0,IF(Input!H257=0,Input!K257,Input!H257),Input!G257)</f>
        <v>0</v>
      </c>
      <c r="J152" s="362">
        <f t="shared" si="37"/>
        <v>0</v>
      </c>
      <c r="K152" s="362">
        <f t="shared" si="38"/>
        <v>0</v>
      </c>
      <c r="L152" s="362">
        <f t="shared" si="39"/>
        <v>0</v>
      </c>
      <c r="M152" s="362">
        <f t="shared" si="40"/>
        <v>0</v>
      </c>
      <c r="N152" s="434">
        <f t="shared" si="41"/>
        <v>0</v>
      </c>
      <c r="O152" s="488">
        <f>IF(Input!I257=0,Input!L257,Input!I257)</f>
        <v>0</v>
      </c>
      <c r="P152" s="362">
        <f t="shared" si="42"/>
        <v>0</v>
      </c>
      <c r="Q152" s="362">
        <f t="shared" si="43"/>
        <v>0</v>
      </c>
      <c r="R152" s="362">
        <f t="shared" si="44"/>
        <v>0</v>
      </c>
      <c r="S152" s="362">
        <f t="shared" si="45"/>
        <v>0</v>
      </c>
      <c r="T152" s="434">
        <f t="shared" si="46"/>
        <v>0</v>
      </c>
      <c r="U152" s="489">
        <f>Input!J257</f>
        <v>0</v>
      </c>
      <c r="V152" s="362">
        <f t="shared" si="47"/>
        <v>0</v>
      </c>
      <c r="W152" s="362">
        <f t="shared" si="48"/>
        <v>0</v>
      </c>
      <c r="X152" s="362">
        <f t="shared" si="49"/>
        <v>0</v>
      </c>
      <c r="Y152" s="362">
        <f t="shared" si="50"/>
        <v>0</v>
      </c>
      <c r="Z152" s="362">
        <f t="shared" si="51"/>
        <v>0</v>
      </c>
      <c r="AA152" s="489">
        <f>IF(Input!N257=0,Input!O257,Input!N257)</f>
        <v>0</v>
      </c>
      <c r="AB152" s="362">
        <f t="shared" si="52"/>
        <v>0</v>
      </c>
      <c r="AC152" s="362">
        <f t="shared" si="53"/>
        <v>0</v>
      </c>
      <c r="AD152" s="362">
        <f t="shared" si="54"/>
        <v>0</v>
      </c>
      <c r="AE152" s="362">
        <f t="shared" si="55"/>
        <v>0</v>
      </c>
      <c r="AF152" s="362">
        <f t="shared" si="56"/>
        <v>0</v>
      </c>
      <c r="AG152" s="58"/>
      <c r="AH152" s="58"/>
      <c r="AI152" s="357"/>
      <c r="AJ152" s="357"/>
      <c r="AK152" s="357"/>
      <c r="AL152" s="357"/>
      <c r="AM152" s="357"/>
      <c r="AN152" s="357"/>
      <c r="AO152" s="357"/>
      <c r="AP152" s="357"/>
      <c r="AQ152" s="357"/>
      <c r="AR152" s="357"/>
      <c r="AS152"/>
      <c r="AT152"/>
      <c r="AU152"/>
      <c r="AV152"/>
      <c r="AW152"/>
      <c r="AX152"/>
      <c r="AY152"/>
      <c r="AZ152"/>
      <c r="BA152" s="133"/>
      <c r="BB152" s="133"/>
      <c r="BC152" s="133"/>
    </row>
    <row r="153" spans="1:55" s="6" customFormat="1" outlineLevel="1">
      <c r="A153" s="485">
        <f t="shared" si="31"/>
        <v>48</v>
      </c>
      <c r="B153" s="356">
        <f t="shared" si="5"/>
        <v>0</v>
      </c>
      <c r="C153" s="433">
        <f>Input!F258</f>
        <v>0</v>
      </c>
      <c r="D153" s="362">
        <f t="shared" si="32"/>
        <v>0</v>
      </c>
      <c r="E153" s="362">
        <f t="shared" si="33"/>
        <v>0</v>
      </c>
      <c r="F153" s="362">
        <f t="shared" si="34"/>
        <v>0</v>
      </c>
      <c r="G153" s="362">
        <f t="shared" si="35"/>
        <v>0</v>
      </c>
      <c r="H153" s="434">
        <f t="shared" si="36"/>
        <v>0</v>
      </c>
      <c r="I153" s="488">
        <f>IF(Input!G258=0,IF(Input!H258=0,Input!K258,Input!H258),Input!G258)</f>
        <v>0</v>
      </c>
      <c r="J153" s="362">
        <f t="shared" si="37"/>
        <v>0</v>
      </c>
      <c r="K153" s="362">
        <f t="shared" si="38"/>
        <v>0</v>
      </c>
      <c r="L153" s="362">
        <f t="shared" si="39"/>
        <v>0</v>
      </c>
      <c r="M153" s="362">
        <f t="shared" si="40"/>
        <v>0</v>
      </c>
      <c r="N153" s="434">
        <f t="shared" si="41"/>
        <v>0</v>
      </c>
      <c r="O153" s="488">
        <f>IF(Input!I258=0,Input!L258,Input!I258)</f>
        <v>0</v>
      </c>
      <c r="P153" s="362">
        <f t="shared" si="42"/>
        <v>0</v>
      </c>
      <c r="Q153" s="362">
        <f t="shared" si="43"/>
        <v>0</v>
      </c>
      <c r="R153" s="362">
        <f t="shared" si="44"/>
        <v>0</v>
      </c>
      <c r="S153" s="362">
        <f t="shared" si="45"/>
        <v>0</v>
      </c>
      <c r="T153" s="434">
        <f t="shared" si="46"/>
        <v>0</v>
      </c>
      <c r="U153" s="489">
        <f>Input!J258</f>
        <v>0</v>
      </c>
      <c r="V153" s="362">
        <f t="shared" si="47"/>
        <v>0</v>
      </c>
      <c r="W153" s="362">
        <f t="shared" si="48"/>
        <v>0</v>
      </c>
      <c r="X153" s="362">
        <f t="shared" si="49"/>
        <v>0</v>
      </c>
      <c r="Y153" s="362">
        <f t="shared" si="50"/>
        <v>0</v>
      </c>
      <c r="Z153" s="362">
        <f t="shared" si="51"/>
        <v>0</v>
      </c>
      <c r="AA153" s="489">
        <f>IF(Input!N258=0,Input!O258,Input!N258)</f>
        <v>0</v>
      </c>
      <c r="AB153" s="362">
        <f t="shared" si="52"/>
        <v>0</v>
      </c>
      <c r="AC153" s="362">
        <f t="shared" si="53"/>
        <v>0</v>
      </c>
      <c r="AD153" s="362">
        <f t="shared" si="54"/>
        <v>0</v>
      </c>
      <c r="AE153" s="362">
        <f t="shared" si="55"/>
        <v>0</v>
      </c>
      <c r="AF153" s="362">
        <f t="shared" si="56"/>
        <v>0</v>
      </c>
      <c r="AG153" s="58"/>
      <c r="AH153" s="58"/>
      <c r="AI153" s="357"/>
      <c r="AJ153" s="357"/>
      <c r="AK153" s="357"/>
      <c r="AL153" s="357"/>
      <c r="AM153" s="357"/>
      <c r="AN153" s="357"/>
      <c r="AO153" s="357"/>
      <c r="AP153" s="357"/>
      <c r="AQ153" s="357"/>
      <c r="AR153" s="357"/>
      <c r="AS153"/>
      <c r="AT153"/>
      <c r="AU153"/>
      <c r="AV153"/>
      <c r="AW153"/>
      <c r="AX153"/>
      <c r="AY153"/>
      <c r="AZ153"/>
      <c r="BA153" s="133"/>
      <c r="BB153" s="133"/>
      <c r="BC153" s="133"/>
    </row>
    <row r="154" spans="1:55" s="6" customFormat="1" outlineLevel="1">
      <c r="A154" s="485">
        <f t="shared" si="31"/>
        <v>49</v>
      </c>
      <c r="B154" s="356">
        <f t="shared" si="5"/>
        <v>0</v>
      </c>
      <c r="C154" s="433">
        <f>Input!F259</f>
        <v>0</v>
      </c>
      <c r="D154" s="362">
        <f t="shared" si="32"/>
        <v>0</v>
      </c>
      <c r="E154" s="362">
        <f t="shared" si="33"/>
        <v>0</v>
      </c>
      <c r="F154" s="362">
        <f t="shared" si="34"/>
        <v>0</v>
      </c>
      <c r="G154" s="362">
        <f t="shared" si="35"/>
        <v>0</v>
      </c>
      <c r="H154" s="434">
        <f t="shared" si="36"/>
        <v>0</v>
      </c>
      <c r="I154" s="488">
        <f>IF(Input!G259=0,IF(Input!H259=0,Input!K259,Input!H259),Input!G259)</f>
        <v>0</v>
      </c>
      <c r="J154" s="362">
        <f t="shared" si="37"/>
        <v>0</v>
      </c>
      <c r="K154" s="362">
        <f t="shared" si="38"/>
        <v>0</v>
      </c>
      <c r="L154" s="362">
        <f t="shared" si="39"/>
        <v>0</v>
      </c>
      <c r="M154" s="362">
        <f t="shared" si="40"/>
        <v>0</v>
      </c>
      <c r="N154" s="434">
        <f t="shared" si="41"/>
        <v>0</v>
      </c>
      <c r="O154" s="488">
        <f>IF(Input!I259=0,Input!L259,Input!I259)</f>
        <v>0</v>
      </c>
      <c r="P154" s="362">
        <f t="shared" si="42"/>
        <v>0</v>
      </c>
      <c r="Q154" s="362">
        <f t="shared" si="43"/>
        <v>0</v>
      </c>
      <c r="R154" s="362">
        <f t="shared" si="44"/>
        <v>0</v>
      </c>
      <c r="S154" s="362">
        <f t="shared" si="45"/>
        <v>0</v>
      </c>
      <c r="T154" s="434">
        <f t="shared" si="46"/>
        <v>0</v>
      </c>
      <c r="U154" s="489">
        <f>Input!J259</f>
        <v>0</v>
      </c>
      <c r="V154" s="362">
        <f t="shared" si="47"/>
        <v>0</v>
      </c>
      <c r="W154" s="362">
        <f t="shared" si="48"/>
        <v>0</v>
      </c>
      <c r="X154" s="362">
        <f t="shared" si="49"/>
        <v>0</v>
      </c>
      <c r="Y154" s="362">
        <f t="shared" si="50"/>
        <v>0</v>
      </c>
      <c r="Z154" s="362">
        <f t="shared" si="51"/>
        <v>0</v>
      </c>
      <c r="AA154" s="489">
        <f>IF(Input!N259=0,Input!O259,Input!N259)</f>
        <v>0</v>
      </c>
      <c r="AB154" s="362">
        <f t="shared" si="52"/>
        <v>0</v>
      </c>
      <c r="AC154" s="362">
        <f t="shared" si="53"/>
        <v>0</v>
      </c>
      <c r="AD154" s="362">
        <f t="shared" si="54"/>
        <v>0</v>
      </c>
      <c r="AE154" s="362">
        <f t="shared" si="55"/>
        <v>0</v>
      </c>
      <c r="AF154" s="362">
        <f t="shared" si="56"/>
        <v>0</v>
      </c>
      <c r="AG154" s="58"/>
      <c r="AH154" s="58"/>
      <c r="AI154" s="357"/>
      <c r="AJ154" s="357"/>
      <c r="AK154" s="357"/>
      <c r="AL154" s="357"/>
      <c r="AM154" s="357"/>
      <c r="AN154" s="357"/>
      <c r="AO154" s="357"/>
      <c r="AP154" s="357"/>
      <c r="AQ154" s="357"/>
      <c r="AR154" s="357"/>
      <c r="AS154"/>
      <c r="AT154"/>
      <c r="AU154"/>
      <c r="AV154"/>
      <c r="AW154"/>
      <c r="AX154"/>
      <c r="AY154"/>
      <c r="AZ154"/>
      <c r="BA154" s="133"/>
      <c r="BB154" s="133"/>
      <c r="BC154" s="133"/>
    </row>
    <row r="155" spans="1:55" s="6" customFormat="1" outlineLevel="1">
      <c r="A155" s="485">
        <f t="shared" si="31"/>
        <v>50</v>
      </c>
      <c r="B155" s="356">
        <f t="shared" si="5"/>
        <v>0</v>
      </c>
      <c r="C155" s="433">
        <f>Input!F260</f>
        <v>0</v>
      </c>
      <c r="D155" s="362">
        <f t="shared" si="32"/>
        <v>0</v>
      </c>
      <c r="E155" s="362">
        <f t="shared" si="33"/>
        <v>0</v>
      </c>
      <c r="F155" s="362">
        <f t="shared" si="34"/>
        <v>0</v>
      </c>
      <c r="G155" s="362">
        <f t="shared" si="35"/>
        <v>0</v>
      </c>
      <c r="H155" s="434">
        <f t="shared" si="36"/>
        <v>0</v>
      </c>
      <c r="I155" s="488">
        <f>IF(Input!G260=0,IF(Input!H260=0,Input!K260,Input!H260),Input!G260)</f>
        <v>0</v>
      </c>
      <c r="J155" s="362">
        <f t="shared" si="37"/>
        <v>0</v>
      </c>
      <c r="K155" s="362">
        <f t="shared" si="38"/>
        <v>0</v>
      </c>
      <c r="L155" s="362">
        <f t="shared" si="39"/>
        <v>0</v>
      </c>
      <c r="M155" s="362">
        <f t="shared" si="40"/>
        <v>0</v>
      </c>
      <c r="N155" s="434">
        <f t="shared" si="41"/>
        <v>0</v>
      </c>
      <c r="O155" s="488">
        <f>IF(Input!I260=0,Input!L260,Input!I260)</f>
        <v>0</v>
      </c>
      <c r="P155" s="362">
        <f t="shared" si="42"/>
        <v>0</v>
      </c>
      <c r="Q155" s="362">
        <f t="shared" si="43"/>
        <v>0</v>
      </c>
      <c r="R155" s="362">
        <f t="shared" si="44"/>
        <v>0</v>
      </c>
      <c r="S155" s="362">
        <f t="shared" si="45"/>
        <v>0</v>
      </c>
      <c r="T155" s="434">
        <f t="shared" si="46"/>
        <v>0</v>
      </c>
      <c r="U155" s="489">
        <f>Input!J260</f>
        <v>0</v>
      </c>
      <c r="V155" s="362">
        <f t="shared" si="47"/>
        <v>0</v>
      </c>
      <c r="W155" s="362">
        <f t="shared" si="48"/>
        <v>0</v>
      </c>
      <c r="X155" s="362">
        <f t="shared" si="49"/>
        <v>0</v>
      </c>
      <c r="Y155" s="362">
        <f t="shared" si="50"/>
        <v>0</v>
      </c>
      <c r="Z155" s="362">
        <f t="shared" si="51"/>
        <v>0</v>
      </c>
      <c r="AA155" s="489">
        <f>IF(Input!N260=0,Input!O260,Input!N260)</f>
        <v>0</v>
      </c>
      <c r="AB155" s="362">
        <f t="shared" si="52"/>
        <v>0</v>
      </c>
      <c r="AC155" s="362">
        <f t="shared" si="53"/>
        <v>0</v>
      </c>
      <c r="AD155" s="362">
        <f t="shared" si="54"/>
        <v>0</v>
      </c>
      <c r="AE155" s="362">
        <f t="shared" si="55"/>
        <v>0</v>
      </c>
      <c r="AF155" s="362">
        <f t="shared" si="56"/>
        <v>0</v>
      </c>
      <c r="AG155" s="58"/>
      <c r="AH155" s="58"/>
      <c r="AI155" s="357"/>
      <c r="AJ155" s="357"/>
      <c r="AK155" s="357"/>
      <c r="AL155" s="357"/>
      <c r="AM155" s="357"/>
      <c r="AN155" s="357"/>
      <c r="AO155" s="357"/>
      <c r="AP155" s="357"/>
      <c r="AQ155" s="357"/>
      <c r="AR155" s="357"/>
      <c r="AS155"/>
      <c r="AT155"/>
      <c r="AU155"/>
      <c r="AV155"/>
      <c r="AW155"/>
      <c r="AX155"/>
      <c r="AY155"/>
      <c r="AZ155"/>
      <c r="BA155" s="133"/>
      <c r="BB155" s="133"/>
      <c r="BC155" s="133"/>
    </row>
    <row r="156" spans="1:55" s="6" customFormat="1" outlineLevel="1">
      <c r="A156" s="485">
        <f t="shared" si="31"/>
        <v>51</v>
      </c>
      <c r="B156" s="356">
        <f t="shared" si="5"/>
        <v>0</v>
      </c>
      <c r="C156" s="433">
        <f>Input!F261</f>
        <v>0</v>
      </c>
      <c r="D156" s="362">
        <f t="shared" si="32"/>
        <v>0</v>
      </c>
      <c r="E156" s="362">
        <f t="shared" si="33"/>
        <v>0</v>
      </c>
      <c r="F156" s="362">
        <f t="shared" si="34"/>
        <v>0</v>
      </c>
      <c r="G156" s="362">
        <f t="shared" si="35"/>
        <v>0</v>
      </c>
      <c r="H156" s="434">
        <f t="shared" si="36"/>
        <v>0</v>
      </c>
      <c r="I156" s="488">
        <f>IF(Input!G261=0,IF(Input!H261=0,Input!K261,Input!H261),Input!G261)</f>
        <v>0</v>
      </c>
      <c r="J156" s="362">
        <f t="shared" si="37"/>
        <v>0</v>
      </c>
      <c r="K156" s="362">
        <f t="shared" si="38"/>
        <v>0</v>
      </c>
      <c r="L156" s="362">
        <f t="shared" si="39"/>
        <v>0</v>
      </c>
      <c r="M156" s="362">
        <f t="shared" si="40"/>
        <v>0</v>
      </c>
      <c r="N156" s="434">
        <f t="shared" si="41"/>
        <v>0</v>
      </c>
      <c r="O156" s="488">
        <f>IF(Input!I261=0,Input!L261,Input!I261)</f>
        <v>0</v>
      </c>
      <c r="P156" s="362">
        <f t="shared" si="42"/>
        <v>0</v>
      </c>
      <c r="Q156" s="362">
        <f t="shared" si="43"/>
        <v>0</v>
      </c>
      <c r="R156" s="362">
        <f t="shared" si="44"/>
        <v>0</v>
      </c>
      <c r="S156" s="362">
        <f t="shared" si="45"/>
        <v>0</v>
      </c>
      <c r="T156" s="434">
        <f t="shared" si="46"/>
        <v>0</v>
      </c>
      <c r="U156" s="489">
        <f>Input!J261</f>
        <v>0</v>
      </c>
      <c r="V156" s="362">
        <f t="shared" si="47"/>
        <v>0</v>
      </c>
      <c r="W156" s="362">
        <f t="shared" si="48"/>
        <v>0</v>
      </c>
      <c r="X156" s="362">
        <f t="shared" si="49"/>
        <v>0</v>
      </c>
      <c r="Y156" s="362">
        <f t="shared" si="50"/>
        <v>0</v>
      </c>
      <c r="Z156" s="362">
        <f t="shared" si="51"/>
        <v>0</v>
      </c>
      <c r="AA156" s="489">
        <f>IF(Input!N261=0,Input!O261,Input!N261)</f>
        <v>0</v>
      </c>
      <c r="AB156" s="362">
        <f t="shared" si="52"/>
        <v>0</v>
      </c>
      <c r="AC156" s="362">
        <f t="shared" si="53"/>
        <v>0</v>
      </c>
      <c r="AD156" s="362">
        <f t="shared" si="54"/>
        <v>0</v>
      </c>
      <c r="AE156" s="362">
        <f t="shared" si="55"/>
        <v>0</v>
      </c>
      <c r="AF156" s="362">
        <f t="shared" si="56"/>
        <v>0</v>
      </c>
      <c r="AG156" s="58"/>
      <c r="AH156" s="58"/>
      <c r="AI156" s="357"/>
      <c r="AJ156" s="357"/>
      <c r="AK156" s="357"/>
      <c r="AL156" s="357"/>
      <c r="AM156" s="357"/>
      <c r="AN156" s="357"/>
      <c r="AO156" s="357"/>
      <c r="AP156" s="357"/>
      <c r="AQ156" s="357"/>
      <c r="AR156" s="357"/>
      <c r="AS156"/>
      <c r="AT156"/>
      <c r="AU156"/>
      <c r="AV156"/>
      <c r="AW156"/>
      <c r="AX156"/>
      <c r="AY156"/>
      <c r="AZ156"/>
      <c r="BA156" s="133"/>
      <c r="BB156" s="133"/>
      <c r="BC156" s="133"/>
    </row>
    <row r="157" spans="1:55" s="6" customFormat="1" outlineLevel="1">
      <c r="A157" s="485">
        <f t="shared" si="31"/>
        <v>52</v>
      </c>
      <c r="B157" s="356">
        <f t="shared" si="5"/>
        <v>0</v>
      </c>
      <c r="C157" s="433">
        <f>Input!F262</f>
        <v>0</v>
      </c>
      <c r="D157" s="362">
        <f t="shared" si="32"/>
        <v>0</v>
      </c>
      <c r="E157" s="362">
        <f t="shared" si="33"/>
        <v>0</v>
      </c>
      <c r="F157" s="362">
        <f t="shared" si="34"/>
        <v>0</v>
      </c>
      <c r="G157" s="362">
        <f t="shared" si="35"/>
        <v>0</v>
      </c>
      <c r="H157" s="434">
        <f t="shared" si="36"/>
        <v>0</v>
      </c>
      <c r="I157" s="488">
        <f>IF(Input!G262=0,IF(Input!H262=0,Input!K262,Input!H262),Input!G262)</f>
        <v>0</v>
      </c>
      <c r="J157" s="362">
        <f t="shared" si="37"/>
        <v>0</v>
      </c>
      <c r="K157" s="362">
        <f t="shared" si="38"/>
        <v>0</v>
      </c>
      <c r="L157" s="362">
        <f t="shared" si="39"/>
        <v>0</v>
      </c>
      <c r="M157" s="362">
        <f t="shared" si="40"/>
        <v>0</v>
      </c>
      <c r="N157" s="434">
        <f t="shared" si="41"/>
        <v>0</v>
      </c>
      <c r="O157" s="488">
        <f>IF(Input!I262=0,Input!L262,Input!I262)</f>
        <v>0</v>
      </c>
      <c r="P157" s="362">
        <f t="shared" si="42"/>
        <v>0</v>
      </c>
      <c r="Q157" s="362">
        <f t="shared" si="43"/>
        <v>0</v>
      </c>
      <c r="R157" s="362">
        <f t="shared" si="44"/>
        <v>0</v>
      </c>
      <c r="S157" s="362">
        <f t="shared" si="45"/>
        <v>0</v>
      </c>
      <c r="T157" s="434">
        <f t="shared" si="46"/>
        <v>0</v>
      </c>
      <c r="U157" s="489">
        <f>Input!J262</f>
        <v>0</v>
      </c>
      <c r="V157" s="362">
        <f t="shared" si="47"/>
        <v>0</v>
      </c>
      <c r="W157" s="362">
        <f t="shared" si="48"/>
        <v>0</v>
      </c>
      <c r="X157" s="362">
        <f t="shared" si="49"/>
        <v>0</v>
      </c>
      <c r="Y157" s="362">
        <f t="shared" si="50"/>
        <v>0</v>
      </c>
      <c r="Z157" s="362">
        <f t="shared" si="51"/>
        <v>0</v>
      </c>
      <c r="AA157" s="489">
        <f>IF(Input!N262=0,Input!O262,Input!N262)</f>
        <v>0</v>
      </c>
      <c r="AB157" s="362">
        <f t="shared" si="52"/>
        <v>0</v>
      </c>
      <c r="AC157" s="362">
        <f t="shared" si="53"/>
        <v>0</v>
      </c>
      <c r="AD157" s="362">
        <f t="shared" si="54"/>
        <v>0</v>
      </c>
      <c r="AE157" s="362">
        <f t="shared" si="55"/>
        <v>0</v>
      </c>
      <c r="AF157" s="362">
        <f t="shared" si="56"/>
        <v>0</v>
      </c>
      <c r="AG157" s="58"/>
      <c r="AH157" s="58"/>
      <c r="AI157" s="357"/>
      <c r="AJ157" s="357"/>
      <c r="AK157" s="357"/>
      <c r="AL157" s="357"/>
      <c r="AM157" s="357"/>
      <c r="AN157" s="357"/>
      <c r="AO157" s="357"/>
      <c r="AP157" s="357"/>
      <c r="AQ157" s="357"/>
      <c r="AR157" s="357"/>
      <c r="AS157"/>
      <c r="AT157"/>
      <c r="AU157"/>
      <c r="AV157"/>
      <c r="AW157"/>
      <c r="AX157"/>
      <c r="AY157"/>
      <c r="AZ157"/>
      <c r="BA157" s="133"/>
      <c r="BB157" s="133"/>
      <c r="BC157" s="133"/>
    </row>
    <row r="158" spans="1:55" s="6" customFormat="1" outlineLevel="1">
      <c r="A158" s="485">
        <f t="shared" si="31"/>
        <v>53</v>
      </c>
      <c r="B158" s="356">
        <f t="shared" si="5"/>
        <v>0</v>
      </c>
      <c r="C158" s="433">
        <f>Input!F263</f>
        <v>0</v>
      </c>
      <c r="D158" s="362">
        <f t="shared" si="32"/>
        <v>0</v>
      </c>
      <c r="E158" s="362">
        <f t="shared" si="33"/>
        <v>0</v>
      </c>
      <c r="F158" s="362">
        <f t="shared" si="34"/>
        <v>0</v>
      </c>
      <c r="G158" s="362">
        <f t="shared" si="35"/>
        <v>0</v>
      </c>
      <c r="H158" s="434">
        <f t="shared" si="36"/>
        <v>0</v>
      </c>
      <c r="I158" s="488">
        <f>IF(Input!G263=0,IF(Input!H263=0,Input!K263,Input!H263),Input!G263)</f>
        <v>0</v>
      </c>
      <c r="J158" s="362">
        <f t="shared" si="37"/>
        <v>0</v>
      </c>
      <c r="K158" s="362">
        <f t="shared" si="38"/>
        <v>0</v>
      </c>
      <c r="L158" s="362">
        <f t="shared" si="39"/>
        <v>0</v>
      </c>
      <c r="M158" s="362">
        <f t="shared" si="40"/>
        <v>0</v>
      </c>
      <c r="N158" s="434">
        <f t="shared" si="41"/>
        <v>0</v>
      </c>
      <c r="O158" s="488">
        <f>IF(Input!I263=0,Input!L263,Input!I263)</f>
        <v>0</v>
      </c>
      <c r="P158" s="362">
        <f t="shared" si="42"/>
        <v>0</v>
      </c>
      <c r="Q158" s="362">
        <f t="shared" si="43"/>
        <v>0</v>
      </c>
      <c r="R158" s="362">
        <f t="shared" si="44"/>
        <v>0</v>
      </c>
      <c r="S158" s="362">
        <f t="shared" si="45"/>
        <v>0</v>
      </c>
      <c r="T158" s="434">
        <f t="shared" si="46"/>
        <v>0</v>
      </c>
      <c r="U158" s="489">
        <f>Input!J263</f>
        <v>0</v>
      </c>
      <c r="V158" s="362">
        <f t="shared" si="47"/>
        <v>0</v>
      </c>
      <c r="W158" s="362">
        <f t="shared" si="48"/>
        <v>0</v>
      </c>
      <c r="X158" s="362">
        <f t="shared" si="49"/>
        <v>0</v>
      </c>
      <c r="Y158" s="362">
        <f t="shared" si="50"/>
        <v>0</v>
      </c>
      <c r="Z158" s="362">
        <f t="shared" si="51"/>
        <v>0</v>
      </c>
      <c r="AA158" s="489">
        <f>IF(Input!N263=0,Input!O263,Input!N263)</f>
        <v>0</v>
      </c>
      <c r="AB158" s="362">
        <f t="shared" si="52"/>
        <v>0</v>
      </c>
      <c r="AC158" s="362">
        <f t="shared" si="53"/>
        <v>0</v>
      </c>
      <c r="AD158" s="362">
        <f t="shared" si="54"/>
        <v>0</v>
      </c>
      <c r="AE158" s="362">
        <f t="shared" si="55"/>
        <v>0</v>
      </c>
      <c r="AF158" s="362">
        <f t="shared" si="56"/>
        <v>0</v>
      </c>
      <c r="AG158" s="58"/>
      <c r="AH158" s="58"/>
      <c r="AI158" s="357"/>
      <c r="AJ158" s="357"/>
      <c r="AK158" s="357"/>
      <c r="AL158" s="357"/>
      <c r="AM158" s="357"/>
      <c r="AN158" s="357"/>
      <c r="AO158" s="357"/>
      <c r="AP158" s="357"/>
      <c r="AQ158" s="357"/>
      <c r="AR158" s="357"/>
      <c r="AS158"/>
      <c r="AT158"/>
      <c r="AU158"/>
      <c r="AV158"/>
      <c r="AW158"/>
      <c r="AX158"/>
      <c r="AY158"/>
      <c r="AZ158"/>
      <c r="BA158" s="133"/>
      <c r="BB158" s="133"/>
      <c r="BC158" s="133"/>
    </row>
    <row r="159" spans="1:55" s="6" customFormat="1" outlineLevel="1">
      <c r="A159" s="485">
        <f t="shared" si="31"/>
        <v>54</v>
      </c>
      <c r="B159" s="356">
        <f t="shared" si="5"/>
        <v>0</v>
      </c>
      <c r="C159" s="433">
        <f>Input!F264</f>
        <v>0</v>
      </c>
      <c r="D159" s="362">
        <f t="shared" si="32"/>
        <v>0</v>
      </c>
      <c r="E159" s="362">
        <f t="shared" si="33"/>
        <v>0</v>
      </c>
      <c r="F159" s="362">
        <f t="shared" si="34"/>
        <v>0</v>
      </c>
      <c r="G159" s="362">
        <f t="shared" si="35"/>
        <v>0</v>
      </c>
      <c r="H159" s="434">
        <f t="shared" si="36"/>
        <v>0</v>
      </c>
      <c r="I159" s="488">
        <f>IF(Input!G264=0,IF(Input!H264=0,Input!K264,Input!H264),Input!G264)</f>
        <v>0</v>
      </c>
      <c r="J159" s="362">
        <f t="shared" si="37"/>
        <v>0</v>
      </c>
      <c r="K159" s="362">
        <f t="shared" si="38"/>
        <v>0</v>
      </c>
      <c r="L159" s="362">
        <f t="shared" si="39"/>
        <v>0</v>
      </c>
      <c r="M159" s="362">
        <f t="shared" si="40"/>
        <v>0</v>
      </c>
      <c r="N159" s="434">
        <f t="shared" si="41"/>
        <v>0</v>
      </c>
      <c r="O159" s="488">
        <f>IF(Input!I264=0,Input!L264,Input!I264)</f>
        <v>0</v>
      </c>
      <c r="P159" s="362">
        <f t="shared" si="42"/>
        <v>0</v>
      </c>
      <c r="Q159" s="362">
        <f t="shared" si="43"/>
        <v>0</v>
      </c>
      <c r="R159" s="362">
        <f t="shared" si="44"/>
        <v>0</v>
      </c>
      <c r="S159" s="362">
        <f t="shared" si="45"/>
        <v>0</v>
      </c>
      <c r="T159" s="434">
        <f t="shared" si="46"/>
        <v>0</v>
      </c>
      <c r="U159" s="489">
        <f>Input!J264</f>
        <v>0</v>
      </c>
      <c r="V159" s="362">
        <f t="shared" si="47"/>
        <v>0</v>
      </c>
      <c r="W159" s="362">
        <f t="shared" si="48"/>
        <v>0</v>
      </c>
      <c r="X159" s="362">
        <f t="shared" si="49"/>
        <v>0</v>
      </c>
      <c r="Y159" s="362">
        <f t="shared" si="50"/>
        <v>0</v>
      </c>
      <c r="Z159" s="362">
        <f t="shared" si="51"/>
        <v>0</v>
      </c>
      <c r="AA159" s="489">
        <f>IF(Input!N264=0,Input!O264,Input!N264)</f>
        <v>0</v>
      </c>
      <c r="AB159" s="362">
        <f t="shared" si="52"/>
        <v>0</v>
      </c>
      <c r="AC159" s="362">
        <f t="shared" si="53"/>
        <v>0</v>
      </c>
      <c r="AD159" s="362">
        <f t="shared" si="54"/>
        <v>0</v>
      </c>
      <c r="AE159" s="362">
        <f t="shared" si="55"/>
        <v>0</v>
      </c>
      <c r="AF159" s="362">
        <f t="shared" si="56"/>
        <v>0</v>
      </c>
      <c r="AG159" s="58"/>
      <c r="AH159" s="58"/>
      <c r="AI159" s="357"/>
      <c r="AJ159" s="357"/>
      <c r="AK159" s="357"/>
      <c r="AL159" s="357"/>
      <c r="AM159" s="357"/>
      <c r="AN159" s="357"/>
      <c r="AO159" s="357"/>
      <c r="AP159" s="357"/>
      <c r="AQ159" s="357"/>
      <c r="AR159" s="357"/>
      <c r="AS159"/>
      <c r="AT159"/>
      <c r="AU159"/>
      <c r="AV159"/>
      <c r="AW159"/>
      <c r="AX159"/>
      <c r="AY159"/>
      <c r="AZ159"/>
      <c r="BA159" s="133"/>
      <c r="BB159" s="133"/>
      <c r="BC159" s="133"/>
    </row>
    <row r="160" spans="1:55" s="6" customFormat="1" outlineLevel="1">
      <c r="A160" s="485">
        <f t="shared" si="31"/>
        <v>55</v>
      </c>
      <c r="B160" s="356">
        <f t="shared" si="5"/>
        <v>0</v>
      </c>
      <c r="C160" s="433">
        <f>Input!F265</f>
        <v>0</v>
      </c>
      <c r="D160" s="362">
        <f t="shared" si="32"/>
        <v>0</v>
      </c>
      <c r="E160" s="362">
        <f t="shared" si="33"/>
        <v>0</v>
      </c>
      <c r="F160" s="362">
        <f t="shared" si="34"/>
        <v>0</v>
      </c>
      <c r="G160" s="362">
        <f t="shared" si="35"/>
        <v>0</v>
      </c>
      <c r="H160" s="434">
        <f t="shared" si="36"/>
        <v>0</v>
      </c>
      <c r="I160" s="488">
        <f>IF(Input!G265=0,IF(Input!H265=0,Input!K265,Input!H265),Input!G265)</f>
        <v>0</v>
      </c>
      <c r="J160" s="362">
        <f t="shared" si="37"/>
        <v>0</v>
      </c>
      <c r="K160" s="362">
        <f t="shared" si="38"/>
        <v>0</v>
      </c>
      <c r="L160" s="362">
        <f t="shared" si="39"/>
        <v>0</v>
      </c>
      <c r="M160" s="362">
        <f t="shared" si="40"/>
        <v>0</v>
      </c>
      <c r="N160" s="434">
        <f t="shared" si="41"/>
        <v>0</v>
      </c>
      <c r="O160" s="488">
        <f>IF(Input!I265=0,Input!L265,Input!I265)</f>
        <v>0</v>
      </c>
      <c r="P160" s="362">
        <f t="shared" si="42"/>
        <v>0</v>
      </c>
      <c r="Q160" s="362">
        <f t="shared" si="43"/>
        <v>0</v>
      </c>
      <c r="R160" s="362">
        <f t="shared" si="44"/>
        <v>0</v>
      </c>
      <c r="S160" s="362">
        <f t="shared" si="45"/>
        <v>0</v>
      </c>
      <c r="T160" s="434">
        <f t="shared" si="46"/>
        <v>0</v>
      </c>
      <c r="U160" s="489">
        <f>Input!J265</f>
        <v>0</v>
      </c>
      <c r="V160" s="362">
        <f t="shared" si="47"/>
        <v>0</v>
      </c>
      <c r="W160" s="362">
        <f t="shared" si="48"/>
        <v>0</v>
      </c>
      <c r="X160" s="362">
        <f t="shared" si="49"/>
        <v>0</v>
      </c>
      <c r="Y160" s="362">
        <f t="shared" si="50"/>
        <v>0</v>
      </c>
      <c r="Z160" s="362">
        <f t="shared" si="51"/>
        <v>0</v>
      </c>
      <c r="AA160" s="489">
        <f>IF(Input!N265=0,Input!O265,Input!N265)</f>
        <v>0</v>
      </c>
      <c r="AB160" s="362">
        <f t="shared" si="52"/>
        <v>0</v>
      </c>
      <c r="AC160" s="362">
        <f t="shared" si="53"/>
        <v>0</v>
      </c>
      <c r="AD160" s="362">
        <f t="shared" si="54"/>
        <v>0</v>
      </c>
      <c r="AE160" s="362">
        <f t="shared" si="55"/>
        <v>0</v>
      </c>
      <c r="AF160" s="362">
        <f t="shared" si="56"/>
        <v>0</v>
      </c>
      <c r="AG160" s="58"/>
      <c r="AH160" s="58"/>
      <c r="AI160" s="357"/>
      <c r="AJ160" s="357"/>
      <c r="AK160" s="357"/>
      <c r="AL160" s="357"/>
      <c r="AM160" s="357"/>
      <c r="AN160" s="357"/>
      <c r="AO160" s="357"/>
      <c r="AP160" s="357"/>
      <c r="AQ160" s="357"/>
      <c r="AR160" s="357"/>
      <c r="AS160"/>
      <c r="AT160"/>
      <c r="AU160"/>
      <c r="AV160"/>
      <c r="AW160"/>
      <c r="AX160"/>
      <c r="AY160"/>
      <c r="AZ160"/>
      <c r="BA160" s="133"/>
      <c r="BB160" s="133"/>
      <c r="BC160" s="133"/>
    </row>
    <row r="161" spans="1:55" s="6" customFormat="1" outlineLevel="1">
      <c r="A161" s="485">
        <f t="shared" si="31"/>
        <v>56</v>
      </c>
      <c r="B161" s="356">
        <f t="shared" si="5"/>
        <v>0</v>
      </c>
      <c r="C161" s="433">
        <f>Input!F266</f>
        <v>0</v>
      </c>
      <c r="D161" s="362">
        <f t="shared" si="32"/>
        <v>0</v>
      </c>
      <c r="E161" s="362">
        <f t="shared" si="33"/>
        <v>0</v>
      </c>
      <c r="F161" s="362">
        <f t="shared" si="34"/>
        <v>0</v>
      </c>
      <c r="G161" s="362">
        <f t="shared" si="35"/>
        <v>0</v>
      </c>
      <c r="H161" s="434">
        <f t="shared" si="36"/>
        <v>0</v>
      </c>
      <c r="I161" s="488">
        <f>IF(Input!G266=0,IF(Input!H266=0,Input!K266,Input!H266),Input!G266)</f>
        <v>0</v>
      </c>
      <c r="J161" s="362">
        <f t="shared" si="37"/>
        <v>0</v>
      </c>
      <c r="K161" s="362">
        <f t="shared" si="38"/>
        <v>0</v>
      </c>
      <c r="L161" s="362">
        <f t="shared" si="39"/>
        <v>0</v>
      </c>
      <c r="M161" s="362">
        <f t="shared" si="40"/>
        <v>0</v>
      </c>
      <c r="N161" s="434">
        <f t="shared" si="41"/>
        <v>0</v>
      </c>
      <c r="O161" s="488">
        <f>IF(Input!I266=0,Input!L266,Input!I266)</f>
        <v>0</v>
      </c>
      <c r="P161" s="362">
        <f t="shared" si="42"/>
        <v>0</v>
      </c>
      <c r="Q161" s="362">
        <f t="shared" si="43"/>
        <v>0</v>
      </c>
      <c r="R161" s="362">
        <f t="shared" si="44"/>
        <v>0</v>
      </c>
      <c r="S161" s="362">
        <f t="shared" si="45"/>
        <v>0</v>
      </c>
      <c r="T161" s="434">
        <f t="shared" si="46"/>
        <v>0</v>
      </c>
      <c r="U161" s="489">
        <f>Input!J266</f>
        <v>0</v>
      </c>
      <c r="V161" s="362">
        <f t="shared" si="47"/>
        <v>0</v>
      </c>
      <c r="W161" s="362">
        <f t="shared" si="48"/>
        <v>0</v>
      </c>
      <c r="X161" s="362">
        <f t="shared" si="49"/>
        <v>0</v>
      </c>
      <c r="Y161" s="362">
        <f t="shared" si="50"/>
        <v>0</v>
      </c>
      <c r="Z161" s="362">
        <f t="shared" si="51"/>
        <v>0</v>
      </c>
      <c r="AA161" s="489">
        <f>IF(Input!N266=0,Input!O266,Input!N266)</f>
        <v>0</v>
      </c>
      <c r="AB161" s="362">
        <f t="shared" si="52"/>
        <v>0</v>
      </c>
      <c r="AC161" s="362">
        <f t="shared" si="53"/>
        <v>0</v>
      </c>
      <c r="AD161" s="362">
        <f t="shared" si="54"/>
        <v>0</v>
      </c>
      <c r="AE161" s="362">
        <f t="shared" si="55"/>
        <v>0</v>
      </c>
      <c r="AF161" s="362">
        <f t="shared" si="56"/>
        <v>0</v>
      </c>
      <c r="AG161" s="58"/>
      <c r="AH161" s="58"/>
      <c r="AI161" s="357"/>
      <c r="AJ161" s="357"/>
      <c r="AK161" s="357"/>
      <c r="AL161" s="357"/>
      <c r="AM161" s="357"/>
      <c r="AN161" s="357"/>
      <c r="AO161" s="357"/>
      <c r="AP161" s="357"/>
      <c r="AQ161" s="357"/>
      <c r="AR161" s="357"/>
      <c r="AS161"/>
      <c r="AT161"/>
      <c r="AU161"/>
      <c r="AV161"/>
      <c r="AW161"/>
      <c r="AX161"/>
      <c r="AY161"/>
      <c r="AZ161"/>
      <c r="BA161" s="133"/>
      <c r="BB161" s="133"/>
      <c r="BC161" s="133"/>
    </row>
    <row r="162" spans="1:55" s="6" customFormat="1" outlineLevel="1">
      <c r="A162" s="485">
        <f t="shared" si="31"/>
        <v>57</v>
      </c>
      <c r="B162" s="356">
        <f t="shared" si="5"/>
        <v>0</v>
      </c>
      <c r="C162" s="433">
        <f>Input!F267</f>
        <v>0</v>
      </c>
      <c r="D162" s="362">
        <f t="shared" si="32"/>
        <v>0</v>
      </c>
      <c r="E162" s="362">
        <f t="shared" si="33"/>
        <v>0</v>
      </c>
      <c r="F162" s="362">
        <f t="shared" si="34"/>
        <v>0</v>
      </c>
      <c r="G162" s="362">
        <f t="shared" si="35"/>
        <v>0</v>
      </c>
      <c r="H162" s="434">
        <f t="shared" si="36"/>
        <v>0</v>
      </c>
      <c r="I162" s="488">
        <f>IF(Input!G267=0,IF(Input!H267=0,Input!K267,Input!H267),Input!G267)</f>
        <v>0</v>
      </c>
      <c r="J162" s="362">
        <f t="shared" si="37"/>
        <v>0</v>
      </c>
      <c r="K162" s="362">
        <f t="shared" si="38"/>
        <v>0</v>
      </c>
      <c r="L162" s="362">
        <f t="shared" si="39"/>
        <v>0</v>
      </c>
      <c r="M162" s="362">
        <f t="shared" si="40"/>
        <v>0</v>
      </c>
      <c r="N162" s="434">
        <f t="shared" si="41"/>
        <v>0</v>
      </c>
      <c r="O162" s="488">
        <f>IF(Input!I267=0,Input!L267,Input!I267)</f>
        <v>0</v>
      </c>
      <c r="P162" s="362">
        <f t="shared" si="42"/>
        <v>0</v>
      </c>
      <c r="Q162" s="362">
        <f t="shared" si="43"/>
        <v>0</v>
      </c>
      <c r="R162" s="362">
        <f t="shared" si="44"/>
        <v>0</v>
      </c>
      <c r="S162" s="362">
        <f t="shared" si="45"/>
        <v>0</v>
      </c>
      <c r="T162" s="434">
        <f t="shared" si="46"/>
        <v>0</v>
      </c>
      <c r="U162" s="489">
        <f>Input!J267</f>
        <v>0</v>
      </c>
      <c r="V162" s="362">
        <f t="shared" si="47"/>
        <v>0</v>
      </c>
      <c r="W162" s="362">
        <f t="shared" si="48"/>
        <v>0</v>
      </c>
      <c r="X162" s="362">
        <f t="shared" si="49"/>
        <v>0</v>
      </c>
      <c r="Y162" s="362">
        <f t="shared" si="50"/>
        <v>0</v>
      </c>
      <c r="Z162" s="362">
        <f t="shared" si="51"/>
        <v>0</v>
      </c>
      <c r="AA162" s="489">
        <f>IF(Input!N267=0,Input!O267,Input!N267)</f>
        <v>0</v>
      </c>
      <c r="AB162" s="362">
        <f t="shared" si="52"/>
        <v>0</v>
      </c>
      <c r="AC162" s="362">
        <f t="shared" si="53"/>
        <v>0</v>
      </c>
      <c r="AD162" s="362">
        <f t="shared" si="54"/>
        <v>0</v>
      </c>
      <c r="AE162" s="362">
        <f t="shared" si="55"/>
        <v>0</v>
      </c>
      <c r="AF162" s="362">
        <f t="shared" si="56"/>
        <v>0</v>
      </c>
      <c r="AG162" s="58"/>
      <c r="AH162" s="58"/>
      <c r="AI162" s="357"/>
      <c r="AJ162" s="357"/>
      <c r="AK162" s="357"/>
      <c r="AL162" s="357"/>
      <c r="AM162" s="357"/>
      <c r="AN162" s="357"/>
      <c r="AO162" s="357"/>
      <c r="AP162" s="357"/>
      <c r="AQ162" s="357"/>
      <c r="AR162" s="357"/>
      <c r="AS162"/>
      <c r="AT162"/>
      <c r="AU162"/>
      <c r="AV162"/>
      <c r="AW162"/>
      <c r="AX162"/>
      <c r="AY162"/>
      <c r="AZ162"/>
      <c r="BA162" s="133"/>
      <c r="BB162" s="133"/>
      <c r="BC162" s="133"/>
    </row>
    <row r="163" spans="1:55" s="6" customFormat="1" outlineLevel="1">
      <c r="A163" s="485">
        <f t="shared" si="31"/>
        <v>58</v>
      </c>
      <c r="B163" s="356">
        <f t="shared" si="5"/>
        <v>0</v>
      </c>
      <c r="C163" s="433">
        <f>Input!F268</f>
        <v>0</v>
      </c>
      <c r="D163" s="362">
        <f t="shared" si="32"/>
        <v>0</v>
      </c>
      <c r="E163" s="362">
        <f t="shared" si="33"/>
        <v>0</v>
      </c>
      <c r="F163" s="362">
        <f t="shared" si="34"/>
        <v>0</v>
      </c>
      <c r="G163" s="362">
        <f t="shared" si="35"/>
        <v>0</v>
      </c>
      <c r="H163" s="434">
        <f t="shared" si="36"/>
        <v>0</v>
      </c>
      <c r="I163" s="488">
        <f>IF(Input!G268=0,IF(Input!H268=0,Input!K268,Input!H268),Input!G268)</f>
        <v>0</v>
      </c>
      <c r="J163" s="362">
        <f t="shared" si="37"/>
        <v>0</v>
      </c>
      <c r="K163" s="362">
        <f t="shared" si="38"/>
        <v>0</v>
      </c>
      <c r="L163" s="362">
        <f t="shared" si="39"/>
        <v>0</v>
      </c>
      <c r="M163" s="362">
        <f t="shared" si="40"/>
        <v>0</v>
      </c>
      <c r="N163" s="434">
        <f t="shared" si="41"/>
        <v>0</v>
      </c>
      <c r="O163" s="488">
        <f>IF(Input!I268=0,Input!L268,Input!I268)</f>
        <v>0</v>
      </c>
      <c r="P163" s="362">
        <f t="shared" si="42"/>
        <v>0</v>
      </c>
      <c r="Q163" s="362">
        <f t="shared" si="43"/>
        <v>0</v>
      </c>
      <c r="R163" s="362">
        <f t="shared" si="44"/>
        <v>0</v>
      </c>
      <c r="S163" s="362">
        <f t="shared" si="45"/>
        <v>0</v>
      </c>
      <c r="T163" s="434">
        <f t="shared" si="46"/>
        <v>0</v>
      </c>
      <c r="U163" s="489">
        <f>Input!J268</f>
        <v>0</v>
      </c>
      <c r="V163" s="362">
        <f t="shared" si="47"/>
        <v>0</v>
      </c>
      <c r="W163" s="362">
        <f t="shared" si="48"/>
        <v>0</v>
      </c>
      <c r="X163" s="362">
        <f t="shared" si="49"/>
        <v>0</v>
      </c>
      <c r="Y163" s="362">
        <f t="shared" si="50"/>
        <v>0</v>
      </c>
      <c r="Z163" s="362">
        <f t="shared" si="51"/>
        <v>0</v>
      </c>
      <c r="AA163" s="489">
        <f>IF(Input!N268=0,Input!O268,Input!N268)</f>
        <v>0</v>
      </c>
      <c r="AB163" s="362">
        <f t="shared" si="52"/>
        <v>0</v>
      </c>
      <c r="AC163" s="362">
        <f t="shared" si="53"/>
        <v>0</v>
      </c>
      <c r="AD163" s="362">
        <f t="shared" si="54"/>
        <v>0</v>
      </c>
      <c r="AE163" s="362">
        <f t="shared" si="55"/>
        <v>0</v>
      </c>
      <c r="AF163" s="362">
        <f t="shared" si="56"/>
        <v>0</v>
      </c>
      <c r="AG163" s="58"/>
      <c r="AH163" s="58"/>
      <c r="AI163" s="357"/>
      <c r="AJ163" s="357"/>
      <c r="AK163" s="357"/>
      <c r="AL163" s="357"/>
      <c r="AM163" s="357"/>
      <c r="AN163" s="357"/>
      <c r="AO163" s="357"/>
      <c r="AP163" s="357"/>
      <c r="AQ163" s="357"/>
      <c r="AR163" s="357"/>
      <c r="AS163"/>
      <c r="AT163"/>
      <c r="AU163"/>
      <c r="AV163"/>
      <c r="AW163"/>
      <c r="AX163"/>
      <c r="AY163"/>
      <c r="AZ163"/>
      <c r="BA163" s="133"/>
      <c r="BB163" s="133"/>
      <c r="BC163" s="133"/>
    </row>
    <row r="164" spans="1:55" s="6" customFormat="1" outlineLevel="1">
      <c r="A164" s="485">
        <f t="shared" si="31"/>
        <v>59</v>
      </c>
      <c r="B164" s="356">
        <f t="shared" si="5"/>
        <v>0</v>
      </c>
      <c r="C164" s="433">
        <f>Input!F269</f>
        <v>0</v>
      </c>
      <c r="D164" s="362">
        <f t="shared" si="32"/>
        <v>0</v>
      </c>
      <c r="E164" s="362">
        <f t="shared" si="33"/>
        <v>0</v>
      </c>
      <c r="F164" s="362">
        <f t="shared" si="34"/>
        <v>0</v>
      </c>
      <c r="G164" s="362">
        <f t="shared" si="35"/>
        <v>0</v>
      </c>
      <c r="H164" s="434">
        <f t="shared" si="36"/>
        <v>0</v>
      </c>
      <c r="I164" s="488">
        <f>IF(Input!G269=0,IF(Input!H269=0,Input!K269,Input!H269),Input!G269)</f>
        <v>0</v>
      </c>
      <c r="J164" s="362">
        <f t="shared" si="37"/>
        <v>0</v>
      </c>
      <c r="K164" s="362">
        <f t="shared" si="38"/>
        <v>0</v>
      </c>
      <c r="L164" s="362">
        <f t="shared" si="39"/>
        <v>0</v>
      </c>
      <c r="M164" s="362">
        <f t="shared" si="40"/>
        <v>0</v>
      </c>
      <c r="N164" s="434">
        <f t="shared" si="41"/>
        <v>0</v>
      </c>
      <c r="O164" s="488">
        <f>IF(Input!I269=0,Input!L269,Input!I269)</f>
        <v>0</v>
      </c>
      <c r="P164" s="362">
        <f t="shared" si="42"/>
        <v>0</v>
      </c>
      <c r="Q164" s="362">
        <f t="shared" si="43"/>
        <v>0</v>
      </c>
      <c r="R164" s="362">
        <f t="shared" si="44"/>
        <v>0</v>
      </c>
      <c r="S164" s="362">
        <f t="shared" si="45"/>
        <v>0</v>
      </c>
      <c r="T164" s="434">
        <f t="shared" si="46"/>
        <v>0</v>
      </c>
      <c r="U164" s="489">
        <f>Input!J269</f>
        <v>0</v>
      </c>
      <c r="V164" s="362">
        <f t="shared" si="47"/>
        <v>0</v>
      </c>
      <c r="W164" s="362">
        <f t="shared" si="48"/>
        <v>0</v>
      </c>
      <c r="X164" s="362">
        <f t="shared" si="49"/>
        <v>0</v>
      </c>
      <c r="Y164" s="362">
        <f t="shared" si="50"/>
        <v>0</v>
      </c>
      <c r="Z164" s="362">
        <f t="shared" si="51"/>
        <v>0</v>
      </c>
      <c r="AA164" s="489">
        <f>IF(Input!N269=0,Input!O269,Input!N269)</f>
        <v>0</v>
      </c>
      <c r="AB164" s="362">
        <f t="shared" si="52"/>
        <v>0</v>
      </c>
      <c r="AC164" s="362">
        <f t="shared" si="53"/>
        <v>0</v>
      </c>
      <c r="AD164" s="362">
        <f t="shared" si="54"/>
        <v>0</v>
      </c>
      <c r="AE164" s="362">
        <f t="shared" si="55"/>
        <v>0</v>
      </c>
      <c r="AF164" s="362">
        <f t="shared" si="56"/>
        <v>0</v>
      </c>
      <c r="AG164" s="58"/>
      <c r="AH164" s="58"/>
      <c r="AI164" s="357"/>
      <c r="AJ164" s="357"/>
      <c r="AK164" s="357"/>
      <c r="AL164" s="357"/>
      <c r="AM164" s="357"/>
      <c r="AN164" s="357"/>
      <c r="AO164" s="357"/>
      <c r="AP164" s="357"/>
      <c r="AQ164" s="357"/>
      <c r="AR164" s="357"/>
      <c r="AS164"/>
      <c r="AT164"/>
      <c r="AU164"/>
      <c r="AV164"/>
      <c r="AW164"/>
      <c r="AX164"/>
      <c r="AY164"/>
      <c r="AZ164"/>
      <c r="BA164" s="133"/>
      <c r="BB164" s="133"/>
      <c r="BC164" s="133"/>
    </row>
    <row r="165" spans="1:55" s="6" customFormat="1" outlineLevel="1">
      <c r="A165" s="485">
        <f t="shared" si="31"/>
        <v>60</v>
      </c>
      <c r="B165" s="356">
        <f t="shared" si="5"/>
        <v>0</v>
      </c>
      <c r="C165" s="433">
        <f>Input!F270</f>
        <v>0</v>
      </c>
      <c r="D165" s="362">
        <f t="shared" si="32"/>
        <v>0</v>
      </c>
      <c r="E165" s="362">
        <f t="shared" si="33"/>
        <v>0</v>
      </c>
      <c r="F165" s="362">
        <f t="shared" si="34"/>
        <v>0</v>
      </c>
      <c r="G165" s="362">
        <f t="shared" si="35"/>
        <v>0</v>
      </c>
      <c r="H165" s="434">
        <f t="shared" si="36"/>
        <v>0</v>
      </c>
      <c r="I165" s="488">
        <f>IF(Input!G270=0,IF(Input!H270=0,Input!K270,Input!H270),Input!G270)</f>
        <v>0</v>
      </c>
      <c r="J165" s="362">
        <f t="shared" si="37"/>
        <v>0</v>
      </c>
      <c r="K165" s="362">
        <f t="shared" si="38"/>
        <v>0</v>
      </c>
      <c r="L165" s="362">
        <f t="shared" si="39"/>
        <v>0</v>
      </c>
      <c r="M165" s="362">
        <f t="shared" si="40"/>
        <v>0</v>
      </c>
      <c r="N165" s="434">
        <f t="shared" si="41"/>
        <v>0</v>
      </c>
      <c r="O165" s="488">
        <f>IF(Input!I270=0,Input!L270,Input!I270)</f>
        <v>0</v>
      </c>
      <c r="P165" s="362">
        <f t="shared" si="42"/>
        <v>0</v>
      </c>
      <c r="Q165" s="362">
        <f t="shared" si="43"/>
        <v>0</v>
      </c>
      <c r="R165" s="362">
        <f t="shared" si="44"/>
        <v>0</v>
      </c>
      <c r="S165" s="362">
        <f t="shared" si="45"/>
        <v>0</v>
      </c>
      <c r="T165" s="434">
        <f t="shared" si="46"/>
        <v>0</v>
      </c>
      <c r="U165" s="489">
        <f>Input!J270</f>
        <v>0</v>
      </c>
      <c r="V165" s="362">
        <f t="shared" si="47"/>
        <v>0</v>
      </c>
      <c r="W165" s="362">
        <f t="shared" si="48"/>
        <v>0</v>
      </c>
      <c r="X165" s="362">
        <f t="shared" si="49"/>
        <v>0</v>
      </c>
      <c r="Y165" s="362">
        <f t="shared" si="50"/>
        <v>0</v>
      </c>
      <c r="Z165" s="362">
        <f t="shared" si="51"/>
        <v>0</v>
      </c>
      <c r="AA165" s="489">
        <f>IF(Input!N270=0,Input!O270,Input!N270)</f>
        <v>0</v>
      </c>
      <c r="AB165" s="362">
        <f t="shared" si="52"/>
        <v>0</v>
      </c>
      <c r="AC165" s="362">
        <f t="shared" si="53"/>
        <v>0</v>
      </c>
      <c r="AD165" s="362">
        <f t="shared" si="54"/>
        <v>0</v>
      </c>
      <c r="AE165" s="362">
        <f t="shared" si="55"/>
        <v>0</v>
      </c>
      <c r="AF165" s="362">
        <f t="shared" si="56"/>
        <v>0</v>
      </c>
      <c r="AG165" s="58"/>
      <c r="AH165" s="58"/>
      <c r="AI165" s="357"/>
      <c r="AJ165" s="357"/>
      <c r="AK165" s="357"/>
      <c r="AL165" s="357"/>
      <c r="AM165" s="357"/>
      <c r="AN165" s="357"/>
      <c r="AO165" s="357"/>
      <c r="AP165" s="357"/>
      <c r="AQ165" s="357"/>
      <c r="AR165" s="357"/>
      <c r="AS165"/>
      <c r="AT165"/>
      <c r="AU165"/>
      <c r="AV165"/>
      <c r="AW165"/>
      <c r="AX165"/>
      <c r="AY165"/>
      <c r="AZ165"/>
      <c r="BA165" s="133"/>
      <c r="BB165" s="133"/>
      <c r="BC165" s="133"/>
    </row>
    <row r="166" spans="1:55" s="6" customFormat="1" outlineLevel="1">
      <c r="A166" s="485">
        <f t="shared" si="31"/>
        <v>61</v>
      </c>
      <c r="B166" s="356">
        <f t="shared" si="5"/>
        <v>0</v>
      </c>
      <c r="C166" s="433">
        <f>Input!F271</f>
        <v>0</v>
      </c>
      <c r="D166" s="362">
        <f t="shared" si="32"/>
        <v>0</v>
      </c>
      <c r="E166" s="362">
        <f t="shared" si="33"/>
        <v>0</v>
      </c>
      <c r="F166" s="362">
        <f t="shared" si="34"/>
        <v>0</v>
      </c>
      <c r="G166" s="362">
        <f t="shared" si="35"/>
        <v>0</v>
      </c>
      <c r="H166" s="434">
        <f t="shared" si="36"/>
        <v>0</v>
      </c>
      <c r="I166" s="488">
        <f>IF(Input!G271=0,IF(Input!H271=0,Input!K271,Input!H271),Input!G271)</f>
        <v>0</v>
      </c>
      <c r="J166" s="362">
        <f t="shared" si="37"/>
        <v>0</v>
      </c>
      <c r="K166" s="362">
        <f t="shared" si="38"/>
        <v>0</v>
      </c>
      <c r="L166" s="362">
        <f t="shared" si="39"/>
        <v>0</v>
      </c>
      <c r="M166" s="362">
        <f t="shared" si="40"/>
        <v>0</v>
      </c>
      <c r="N166" s="434">
        <f t="shared" si="41"/>
        <v>0</v>
      </c>
      <c r="O166" s="488">
        <f>IF(Input!I271=0,Input!L271,Input!I271)</f>
        <v>0</v>
      </c>
      <c r="P166" s="362">
        <f t="shared" si="42"/>
        <v>0</v>
      </c>
      <c r="Q166" s="362">
        <f t="shared" si="43"/>
        <v>0</v>
      </c>
      <c r="R166" s="362">
        <f t="shared" si="44"/>
        <v>0</v>
      </c>
      <c r="S166" s="362">
        <f t="shared" si="45"/>
        <v>0</v>
      </c>
      <c r="T166" s="434">
        <f t="shared" si="46"/>
        <v>0</v>
      </c>
      <c r="U166" s="489">
        <f>Input!J271</f>
        <v>0</v>
      </c>
      <c r="V166" s="362">
        <f t="shared" si="47"/>
        <v>0</v>
      </c>
      <c r="W166" s="362">
        <f t="shared" si="48"/>
        <v>0</v>
      </c>
      <c r="X166" s="362">
        <f t="shared" si="49"/>
        <v>0</v>
      </c>
      <c r="Y166" s="362">
        <f t="shared" si="50"/>
        <v>0</v>
      </c>
      <c r="Z166" s="362">
        <f t="shared" si="51"/>
        <v>0</v>
      </c>
      <c r="AA166" s="489">
        <f>IF(Input!N271=0,Input!O271,Input!N271)</f>
        <v>0</v>
      </c>
      <c r="AB166" s="362">
        <f t="shared" si="52"/>
        <v>0</v>
      </c>
      <c r="AC166" s="362">
        <f t="shared" si="53"/>
        <v>0</v>
      </c>
      <c r="AD166" s="362">
        <f t="shared" si="54"/>
        <v>0</v>
      </c>
      <c r="AE166" s="362">
        <f t="shared" si="55"/>
        <v>0</v>
      </c>
      <c r="AF166" s="362">
        <f t="shared" si="56"/>
        <v>0</v>
      </c>
      <c r="AG166" s="58"/>
      <c r="AH166" s="58"/>
      <c r="AI166" s="357"/>
      <c r="AJ166" s="357"/>
      <c r="AK166" s="357"/>
      <c r="AL166" s="357"/>
      <c r="AM166" s="357"/>
      <c r="AN166" s="357"/>
      <c r="AO166" s="357"/>
      <c r="AP166" s="357"/>
      <c r="AQ166" s="357"/>
      <c r="AR166" s="357"/>
      <c r="AS166"/>
      <c r="AT166"/>
      <c r="AU166"/>
      <c r="AV166"/>
      <c r="AW166"/>
      <c r="AX166"/>
      <c r="AY166"/>
      <c r="AZ166"/>
      <c r="BA166" s="133"/>
      <c r="BB166" s="133"/>
      <c r="BC166" s="133"/>
    </row>
    <row r="167" spans="1:55" s="6" customFormat="1" outlineLevel="1">
      <c r="A167" s="485">
        <f t="shared" si="31"/>
        <v>62</v>
      </c>
      <c r="B167" s="356">
        <f t="shared" si="5"/>
        <v>0</v>
      </c>
      <c r="C167" s="433">
        <f>Input!F272</f>
        <v>0</v>
      </c>
      <c r="D167" s="362">
        <f t="shared" si="32"/>
        <v>0</v>
      </c>
      <c r="E167" s="362">
        <f t="shared" si="33"/>
        <v>0</v>
      </c>
      <c r="F167" s="362">
        <f t="shared" si="34"/>
        <v>0</v>
      </c>
      <c r="G167" s="362">
        <f t="shared" si="35"/>
        <v>0</v>
      </c>
      <c r="H167" s="434">
        <f t="shared" si="36"/>
        <v>0</v>
      </c>
      <c r="I167" s="488">
        <f>IF(Input!G272=0,IF(Input!H272=0,Input!K272,Input!H272),Input!G272)</f>
        <v>0</v>
      </c>
      <c r="J167" s="362">
        <f t="shared" si="37"/>
        <v>0</v>
      </c>
      <c r="K167" s="362">
        <f t="shared" si="38"/>
        <v>0</v>
      </c>
      <c r="L167" s="362">
        <f t="shared" si="39"/>
        <v>0</v>
      </c>
      <c r="M167" s="362">
        <f t="shared" si="40"/>
        <v>0</v>
      </c>
      <c r="N167" s="434">
        <f t="shared" si="41"/>
        <v>0</v>
      </c>
      <c r="O167" s="488">
        <f>IF(Input!I272=0,Input!L272,Input!I272)</f>
        <v>0</v>
      </c>
      <c r="P167" s="362">
        <f t="shared" si="42"/>
        <v>0</v>
      </c>
      <c r="Q167" s="362">
        <f t="shared" si="43"/>
        <v>0</v>
      </c>
      <c r="R167" s="362">
        <f t="shared" si="44"/>
        <v>0</v>
      </c>
      <c r="S167" s="362">
        <f t="shared" si="45"/>
        <v>0</v>
      </c>
      <c r="T167" s="434">
        <f t="shared" si="46"/>
        <v>0</v>
      </c>
      <c r="U167" s="489">
        <f>Input!J272</f>
        <v>0</v>
      </c>
      <c r="V167" s="362">
        <f t="shared" si="47"/>
        <v>0</v>
      </c>
      <c r="W167" s="362">
        <f t="shared" si="48"/>
        <v>0</v>
      </c>
      <c r="X167" s="362">
        <f t="shared" si="49"/>
        <v>0</v>
      </c>
      <c r="Y167" s="362">
        <f t="shared" si="50"/>
        <v>0</v>
      </c>
      <c r="Z167" s="362">
        <f t="shared" si="51"/>
        <v>0</v>
      </c>
      <c r="AA167" s="489">
        <f>IF(Input!N272=0,Input!O272,Input!N272)</f>
        <v>0</v>
      </c>
      <c r="AB167" s="362">
        <f t="shared" si="52"/>
        <v>0</v>
      </c>
      <c r="AC167" s="362">
        <f t="shared" si="53"/>
        <v>0</v>
      </c>
      <c r="AD167" s="362">
        <f t="shared" si="54"/>
        <v>0</v>
      </c>
      <c r="AE167" s="362">
        <f t="shared" si="55"/>
        <v>0</v>
      </c>
      <c r="AF167" s="362">
        <f t="shared" si="56"/>
        <v>0</v>
      </c>
      <c r="AG167" s="58"/>
      <c r="AH167" s="58"/>
      <c r="AI167" s="357"/>
      <c r="AJ167" s="357"/>
      <c r="AK167" s="357"/>
      <c r="AL167" s="357"/>
      <c r="AM167" s="357"/>
      <c r="AN167" s="357"/>
      <c r="AO167" s="357"/>
      <c r="AP167" s="357"/>
      <c r="AQ167" s="357"/>
      <c r="AR167" s="357"/>
      <c r="AS167"/>
      <c r="AT167"/>
      <c r="AU167"/>
      <c r="AV167"/>
      <c r="AW167"/>
      <c r="AX167"/>
      <c r="AY167"/>
      <c r="AZ167"/>
      <c r="BA167" s="133"/>
      <c r="BB167" s="133"/>
      <c r="BC167" s="133"/>
    </row>
    <row r="168" spans="1:55" s="6" customFormat="1" outlineLevel="1">
      <c r="A168" s="485">
        <f t="shared" si="31"/>
        <v>63</v>
      </c>
      <c r="B168" s="356">
        <f t="shared" si="5"/>
        <v>0</v>
      </c>
      <c r="C168" s="433">
        <f>Input!F273</f>
        <v>0</v>
      </c>
      <c r="D168" s="362">
        <f t="shared" si="32"/>
        <v>0</v>
      </c>
      <c r="E168" s="362">
        <f t="shared" si="33"/>
        <v>0</v>
      </c>
      <c r="F168" s="362">
        <f t="shared" si="34"/>
        <v>0</v>
      </c>
      <c r="G168" s="362">
        <f t="shared" si="35"/>
        <v>0</v>
      </c>
      <c r="H168" s="434">
        <f t="shared" si="36"/>
        <v>0</v>
      </c>
      <c r="I168" s="488">
        <f>IF(Input!G273=0,IF(Input!H273=0,Input!K273,Input!H273),Input!G273)</f>
        <v>0</v>
      </c>
      <c r="J168" s="362">
        <f t="shared" si="37"/>
        <v>0</v>
      </c>
      <c r="K168" s="362">
        <f t="shared" si="38"/>
        <v>0</v>
      </c>
      <c r="L168" s="362">
        <f t="shared" si="39"/>
        <v>0</v>
      </c>
      <c r="M168" s="362">
        <f t="shared" si="40"/>
        <v>0</v>
      </c>
      <c r="N168" s="434">
        <f t="shared" si="41"/>
        <v>0</v>
      </c>
      <c r="O168" s="488">
        <f>IF(Input!I273=0,Input!L273,Input!I273)</f>
        <v>0</v>
      </c>
      <c r="P168" s="362">
        <f t="shared" si="42"/>
        <v>0</v>
      </c>
      <c r="Q168" s="362">
        <f t="shared" si="43"/>
        <v>0</v>
      </c>
      <c r="R168" s="362">
        <f t="shared" si="44"/>
        <v>0</v>
      </c>
      <c r="S168" s="362">
        <f t="shared" si="45"/>
        <v>0</v>
      </c>
      <c r="T168" s="434">
        <f t="shared" si="46"/>
        <v>0</v>
      </c>
      <c r="U168" s="489">
        <f>Input!J273</f>
        <v>0</v>
      </c>
      <c r="V168" s="362">
        <f t="shared" si="47"/>
        <v>0</v>
      </c>
      <c r="W168" s="362">
        <f t="shared" si="48"/>
        <v>0</v>
      </c>
      <c r="X168" s="362">
        <f t="shared" si="49"/>
        <v>0</v>
      </c>
      <c r="Y168" s="362">
        <f t="shared" si="50"/>
        <v>0</v>
      </c>
      <c r="Z168" s="362">
        <f t="shared" si="51"/>
        <v>0</v>
      </c>
      <c r="AA168" s="489">
        <f>IF(Input!N273=0,Input!O273,Input!N273)</f>
        <v>0</v>
      </c>
      <c r="AB168" s="362">
        <f t="shared" si="52"/>
        <v>0</v>
      </c>
      <c r="AC168" s="362">
        <f t="shared" si="53"/>
        <v>0</v>
      </c>
      <c r="AD168" s="362">
        <f t="shared" si="54"/>
        <v>0</v>
      </c>
      <c r="AE168" s="362">
        <f t="shared" si="55"/>
        <v>0</v>
      </c>
      <c r="AF168" s="362">
        <f t="shared" si="56"/>
        <v>0</v>
      </c>
      <c r="AG168" s="58"/>
      <c r="AH168" s="58"/>
      <c r="AI168" s="357"/>
      <c r="AJ168" s="357"/>
      <c r="AK168" s="357"/>
      <c r="AL168" s="357"/>
      <c r="AM168" s="357"/>
      <c r="AN168" s="357"/>
      <c r="AO168" s="357"/>
      <c r="AP168" s="357"/>
      <c r="AQ168" s="357"/>
      <c r="AR168" s="357"/>
      <c r="AS168"/>
      <c r="AT168"/>
      <c r="AU168"/>
      <c r="AV168"/>
      <c r="AW168"/>
      <c r="AX168"/>
      <c r="AY168"/>
      <c r="AZ168"/>
      <c r="BA168" s="133"/>
      <c r="BB168" s="133"/>
      <c r="BC168" s="133"/>
    </row>
    <row r="169" spans="1:55" s="6" customFormat="1" outlineLevel="1">
      <c r="A169" s="485">
        <f t="shared" si="31"/>
        <v>64</v>
      </c>
      <c r="B169" s="356">
        <f t="shared" si="5"/>
        <v>0</v>
      </c>
      <c r="C169" s="433">
        <f>Input!F274</f>
        <v>0</v>
      </c>
      <c r="D169" s="362">
        <f t="shared" si="32"/>
        <v>0</v>
      </c>
      <c r="E169" s="362">
        <f t="shared" si="33"/>
        <v>0</v>
      </c>
      <c r="F169" s="362">
        <f t="shared" si="34"/>
        <v>0</v>
      </c>
      <c r="G169" s="362">
        <f t="shared" si="35"/>
        <v>0</v>
      </c>
      <c r="H169" s="434">
        <f t="shared" si="36"/>
        <v>0</v>
      </c>
      <c r="I169" s="488">
        <f>IF(Input!G274=0,IF(Input!H274=0,Input!K274,Input!H274),Input!G274)</f>
        <v>0</v>
      </c>
      <c r="J169" s="362">
        <f t="shared" si="37"/>
        <v>0</v>
      </c>
      <c r="K169" s="362">
        <f t="shared" si="38"/>
        <v>0</v>
      </c>
      <c r="L169" s="362">
        <f t="shared" si="39"/>
        <v>0</v>
      </c>
      <c r="M169" s="362">
        <f t="shared" si="40"/>
        <v>0</v>
      </c>
      <c r="N169" s="434">
        <f t="shared" si="41"/>
        <v>0</v>
      </c>
      <c r="O169" s="488">
        <f>IF(Input!I274=0,Input!L274,Input!I274)</f>
        <v>0</v>
      </c>
      <c r="P169" s="362">
        <f t="shared" si="42"/>
        <v>0</v>
      </c>
      <c r="Q169" s="362">
        <f t="shared" si="43"/>
        <v>0</v>
      </c>
      <c r="R169" s="362">
        <f t="shared" si="44"/>
        <v>0</v>
      </c>
      <c r="S169" s="362">
        <f t="shared" si="45"/>
        <v>0</v>
      </c>
      <c r="T169" s="434">
        <f t="shared" si="46"/>
        <v>0</v>
      </c>
      <c r="U169" s="489">
        <f>Input!J274</f>
        <v>0</v>
      </c>
      <c r="V169" s="362">
        <f t="shared" si="47"/>
        <v>0</v>
      </c>
      <c r="W169" s="362">
        <f t="shared" si="48"/>
        <v>0</v>
      </c>
      <c r="X169" s="362">
        <f t="shared" si="49"/>
        <v>0</v>
      </c>
      <c r="Y169" s="362">
        <f t="shared" si="50"/>
        <v>0</v>
      </c>
      <c r="Z169" s="362">
        <f t="shared" si="51"/>
        <v>0</v>
      </c>
      <c r="AA169" s="489">
        <f>IF(Input!N274=0,Input!O274,Input!N274)</f>
        <v>0</v>
      </c>
      <c r="AB169" s="362">
        <f t="shared" si="52"/>
        <v>0</v>
      </c>
      <c r="AC169" s="362">
        <f t="shared" si="53"/>
        <v>0</v>
      </c>
      <c r="AD169" s="362">
        <f t="shared" si="54"/>
        <v>0</v>
      </c>
      <c r="AE169" s="362">
        <f t="shared" si="55"/>
        <v>0</v>
      </c>
      <c r="AF169" s="362">
        <f t="shared" si="56"/>
        <v>0</v>
      </c>
      <c r="AG169" s="58"/>
      <c r="AH169" s="58"/>
      <c r="AI169" s="357"/>
      <c r="AJ169" s="357"/>
      <c r="AK169" s="357"/>
      <c r="AL169" s="357"/>
      <c r="AM169" s="357"/>
      <c r="AN169" s="357"/>
      <c r="AO169" s="357"/>
      <c r="AP169" s="357"/>
      <c r="AQ169" s="357"/>
      <c r="AR169" s="357"/>
      <c r="AS169"/>
      <c r="AT169"/>
      <c r="AU169"/>
      <c r="AV169"/>
      <c r="AW169"/>
      <c r="AX169"/>
      <c r="AY169"/>
      <c r="AZ169"/>
      <c r="BA169" s="133"/>
      <c r="BB169" s="133"/>
      <c r="BC169" s="133"/>
    </row>
    <row r="170" spans="1:55" s="6" customFormat="1" outlineLevel="1">
      <c r="A170" s="485">
        <f t="shared" si="31"/>
        <v>65</v>
      </c>
      <c r="B170" s="356">
        <f t="shared" ref="B170:B191" si="57">B77</f>
        <v>0</v>
      </c>
      <c r="C170" s="433">
        <f>Input!F275</f>
        <v>0</v>
      </c>
      <c r="D170" s="362">
        <f t="shared" si="32"/>
        <v>0</v>
      </c>
      <c r="E170" s="362">
        <f t="shared" si="33"/>
        <v>0</v>
      </c>
      <c r="F170" s="362">
        <f t="shared" si="34"/>
        <v>0</v>
      </c>
      <c r="G170" s="362">
        <f t="shared" si="35"/>
        <v>0</v>
      </c>
      <c r="H170" s="434">
        <f t="shared" si="36"/>
        <v>0</v>
      </c>
      <c r="I170" s="488">
        <f>IF(Input!G275=0,IF(Input!H275=0,Input!K275,Input!H275),Input!G275)</f>
        <v>0</v>
      </c>
      <c r="J170" s="362">
        <f t="shared" si="37"/>
        <v>0</v>
      </c>
      <c r="K170" s="362">
        <f t="shared" si="38"/>
        <v>0</v>
      </c>
      <c r="L170" s="362">
        <f t="shared" si="39"/>
        <v>0</v>
      </c>
      <c r="M170" s="362">
        <f t="shared" si="40"/>
        <v>0</v>
      </c>
      <c r="N170" s="434">
        <f t="shared" si="41"/>
        <v>0</v>
      </c>
      <c r="O170" s="488">
        <f>IF(Input!I275=0,Input!L275,Input!I275)</f>
        <v>0</v>
      </c>
      <c r="P170" s="362">
        <f t="shared" si="42"/>
        <v>0</v>
      </c>
      <c r="Q170" s="362">
        <f t="shared" si="43"/>
        <v>0</v>
      </c>
      <c r="R170" s="362">
        <f t="shared" si="44"/>
        <v>0</v>
      </c>
      <c r="S170" s="362">
        <f t="shared" si="45"/>
        <v>0</v>
      </c>
      <c r="T170" s="434">
        <f t="shared" si="46"/>
        <v>0</v>
      </c>
      <c r="U170" s="489">
        <f>Input!J275</f>
        <v>0</v>
      </c>
      <c r="V170" s="362">
        <f t="shared" si="47"/>
        <v>0</v>
      </c>
      <c r="W170" s="362">
        <f t="shared" si="48"/>
        <v>0</v>
      </c>
      <c r="X170" s="362">
        <f t="shared" si="49"/>
        <v>0</v>
      </c>
      <c r="Y170" s="362">
        <f t="shared" si="50"/>
        <v>0</v>
      </c>
      <c r="Z170" s="362">
        <f t="shared" si="51"/>
        <v>0</v>
      </c>
      <c r="AA170" s="489">
        <f>IF(Input!N275=0,Input!O275,Input!N275)</f>
        <v>0</v>
      </c>
      <c r="AB170" s="362">
        <f t="shared" si="52"/>
        <v>0</v>
      </c>
      <c r="AC170" s="362">
        <f t="shared" si="53"/>
        <v>0</v>
      </c>
      <c r="AD170" s="362">
        <f t="shared" si="54"/>
        <v>0</v>
      </c>
      <c r="AE170" s="362">
        <f t="shared" si="55"/>
        <v>0</v>
      </c>
      <c r="AF170" s="362">
        <f t="shared" si="56"/>
        <v>0</v>
      </c>
      <c r="AG170" s="58"/>
      <c r="AH170" s="58"/>
      <c r="AI170" s="357"/>
      <c r="AJ170" s="357"/>
      <c r="AK170" s="357"/>
      <c r="AL170" s="357"/>
      <c r="AM170" s="357"/>
      <c r="AN170" s="357"/>
      <c r="AO170" s="357"/>
      <c r="AP170" s="357"/>
      <c r="AQ170" s="357"/>
      <c r="AR170" s="357"/>
      <c r="AS170"/>
      <c r="AT170"/>
      <c r="AU170"/>
      <c r="AV170"/>
      <c r="AW170"/>
      <c r="AX170"/>
      <c r="AY170"/>
      <c r="AZ170"/>
      <c r="BA170" s="133"/>
      <c r="BB170" s="133"/>
      <c r="BC170" s="133"/>
    </row>
    <row r="171" spans="1:55" s="6" customFormat="1" outlineLevel="1">
      <c r="A171" s="485">
        <f t="shared" si="31"/>
        <v>66</v>
      </c>
      <c r="B171" s="356">
        <f t="shared" si="57"/>
        <v>0</v>
      </c>
      <c r="C171" s="433">
        <f>Input!F276</f>
        <v>0</v>
      </c>
      <c r="D171" s="362">
        <f t="shared" si="32"/>
        <v>0</v>
      </c>
      <c r="E171" s="362">
        <f t="shared" si="33"/>
        <v>0</v>
      </c>
      <c r="F171" s="362">
        <f t="shared" si="34"/>
        <v>0</v>
      </c>
      <c r="G171" s="362">
        <f t="shared" si="35"/>
        <v>0</v>
      </c>
      <c r="H171" s="434">
        <f t="shared" si="36"/>
        <v>0</v>
      </c>
      <c r="I171" s="488">
        <f>IF(Input!G276=0,IF(Input!H276=0,Input!K276,Input!H276),Input!G276)</f>
        <v>0</v>
      </c>
      <c r="J171" s="362">
        <f t="shared" si="37"/>
        <v>0</v>
      </c>
      <c r="K171" s="362">
        <f t="shared" si="38"/>
        <v>0</v>
      </c>
      <c r="L171" s="362">
        <f t="shared" si="39"/>
        <v>0</v>
      </c>
      <c r="M171" s="362">
        <f t="shared" si="40"/>
        <v>0</v>
      </c>
      <c r="N171" s="434">
        <f t="shared" si="41"/>
        <v>0</v>
      </c>
      <c r="O171" s="488">
        <f>IF(Input!I276=0,Input!L276,Input!I276)</f>
        <v>0</v>
      </c>
      <c r="P171" s="362">
        <f t="shared" si="42"/>
        <v>0</v>
      </c>
      <c r="Q171" s="362">
        <f t="shared" si="43"/>
        <v>0</v>
      </c>
      <c r="R171" s="362">
        <f t="shared" si="44"/>
        <v>0</v>
      </c>
      <c r="S171" s="362">
        <f t="shared" si="45"/>
        <v>0</v>
      </c>
      <c r="T171" s="434">
        <f t="shared" si="46"/>
        <v>0</v>
      </c>
      <c r="U171" s="489">
        <f>Input!J276</f>
        <v>0</v>
      </c>
      <c r="V171" s="362">
        <f t="shared" si="47"/>
        <v>0</v>
      </c>
      <c r="W171" s="362">
        <f t="shared" si="48"/>
        <v>0</v>
      </c>
      <c r="X171" s="362">
        <f t="shared" si="49"/>
        <v>0</v>
      </c>
      <c r="Y171" s="362">
        <f t="shared" si="50"/>
        <v>0</v>
      </c>
      <c r="Z171" s="362">
        <f t="shared" si="51"/>
        <v>0</v>
      </c>
      <c r="AA171" s="489">
        <f>IF(Input!N276=0,Input!O276,Input!N276)</f>
        <v>0</v>
      </c>
      <c r="AB171" s="362">
        <f t="shared" si="52"/>
        <v>0</v>
      </c>
      <c r="AC171" s="362">
        <f t="shared" si="53"/>
        <v>0</v>
      </c>
      <c r="AD171" s="362">
        <f t="shared" si="54"/>
        <v>0</v>
      </c>
      <c r="AE171" s="362">
        <f t="shared" si="55"/>
        <v>0</v>
      </c>
      <c r="AF171" s="362">
        <f t="shared" si="56"/>
        <v>0</v>
      </c>
      <c r="AG171" s="58"/>
      <c r="AH171" s="58"/>
      <c r="AI171" s="357"/>
      <c r="AJ171" s="357"/>
      <c r="AK171" s="357"/>
      <c r="AL171" s="357"/>
      <c r="AM171" s="357"/>
      <c r="AN171" s="357"/>
      <c r="AO171" s="357"/>
      <c r="AP171" s="357"/>
      <c r="AQ171" s="357"/>
      <c r="AR171" s="357"/>
      <c r="AS171"/>
      <c r="AT171"/>
      <c r="AU171"/>
      <c r="AV171"/>
      <c r="AW171"/>
      <c r="AX171"/>
      <c r="AY171"/>
      <c r="AZ171"/>
      <c r="BA171" s="133"/>
      <c r="BB171" s="133"/>
      <c r="BC171" s="133"/>
    </row>
    <row r="172" spans="1:55" s="6" customFormat="1" outlineLevel="1">
      <c r="A172" s="485">
        <f t="shared" ref="A172:A190" si="58">A171+1</f>
        <v>67</v>
      </c>
      <c r="B172" s="356">
        <f t="shared" si="57"/>
        <v>0</v>
      </c>
      <c r="C172" s="433">
        <f>Input!F277</f>
        <v>0</v>
      </c>
      <c r="D172" s="362">
        <f t="shared" si="32"/>
        <v>0</v>
      </c>
      <c r="E172" s="362">
        <f t="shared" si="33"/>
        <v>0</v>
      </c>
      <c r="F172" s="362">
        <f t="shared" si="34"/>
        <v>0</v>
      </c>
      <c r="G172" s="362">
        <f t="shared" si="35"/>
        <v>0</v>
      </c>
      <c r="H172" s="434">
        <f t="shared" si="36"/>
        <v>0</v>
      </c>
      <c r="I172" s="488">
        <f>IF(Input!G277=0,IF(Input!H277=0,Input!K277,Input!H277),Input!G277)</f>
        <v>0</v>
      </c>
      <c r="J172" s="362">
        <f t="shared" si="37"/>
        <v>0</v>
      </c>
      <c r="K172" s="362">
        <f t="shared" si="38"/>
        <v>0</v>
      </c>
      <c r="L172" s="362">
        <f t="shared" si="39"/>
        <v>0</v>
      </c>
      <c r="M172" s="362">
        <f t="shared" si="40"/>
        <v>0</v>
      </c>
      <c r="N172" s="434">
        <f t="shared" si="41"/>
        <v>0</v>
      </c>
      <c r="O172" s="488">
        <f>IF(Input!I277=0,Input!L277,Input!I277)</f>
        <v>0</v>
      </c>
      <c r="P172" s="362">
        <f t="shared" si="42"/>
        <v>0</v>
      </c>
      <c r="Q172" s="362">
        <f t="shared" si="43"/>
        <v>0</v>
      </c>
      <c r="R172" s="362">
        <f t="shared" si="44"/>
        <v>0</v>
      </c>
      <c r="S172" s="362">
        <f t="shared" si="45"/>
        <v>0</v>
      </c>
      <c r="T172" s="434">
        <f t="shared" si="46"/>
        <v>0</v>
      </c>
      <c r="U172" s="489">
        <f>Input!J277</f>
        <v>0</v>
      </c>
      <c r="V172" s="362">
        <f t="shared" si="47"/>
        <v>0</v>
      </c>
      <c r="W172" s="362">
        <f t="shared" si="48"/>
        <v>0</v>
      </c>
      <c r="X172" s="362">
        <f t="shared" si="49"/>
        <v>0</v>
      </c>
      <c r="Y172" s="362">
        <f t="shared" si="50"/>
        <v>0</v>
      </c>
      <c r="Z172" s="362">
        <f t="shared" si="51"/>
        <v>0</v>
      </c>
      <c r="AA172" s="489">
        <f>IF(Input!N277=0,Input!O277,Input!N277)</f>
        <v>0</v>
      </c>
      <c r="AB172" s="362">
        <f t="shared" si="52"/>
        <v>0</v>
      </c>
      <c r="AC172" s="362">
        <f t="shared" si="53"/>
        <v>0</v>
      </c>
      <c r="AD172" s="362">
        <f t="shared" si="54"/>
        <v>0</v>
      </c>
      <c r="AE172" s="362">
        <f t="shared" si="55"/>
        <v>0</v>
      </c>
      <c r="AF172" s="362">
        <f t="shared" si="56"/>
        <v>0</v>
      </c>
      <c r="AG172" s="58"/>
      <c r="AH172" s="58"/>
      <c r="AI172" s="357"/>
      <c r="AJ172" s="357"/>
      <c r="AK172" s="357"/>
      <c r="AL172" s="357"/>
      <c r="AM172" s="357"/>
      <c r="AN172" s="357"/>
      <c r="AO172" s="357"/>
      <c r="AP172" s="357"/>
      <c r="AQ172" s="357"/>
      <c r="AR172" s="357"/>
      <c r="AS172"/>
      <c r="AT172"/>
      <c r="AU172"/>
      <c r="AV172"/>
      <c r="AW172"/>
      <c r="AX172"/>
      <c r="AY172"/>
      <c r="AZ172"/>
      <c r="BA172" s="133"/>
      <c r="BB172" s="133"/>
      <c r="BC172" s="133"/>
    </row>
    <row r="173" spans="1:55" s="6" customFormat="1" outlineLevel="1">
      <c r="A173" s="485">
        <f t="shared" si="58"/>
        <v>68</v>
      </c>
      <c r="B173" s="356">
        <f t="shared" si="57"/>
        <v>0</v>
      </c>
      <c r="C173" s="433">
        <f>Input!F278</f>
        <v>0</v>
      </c>
      <c r="D173" s="362">
        <f t="shared" si="32"/>
        <v>0</v>
      </c>
      <c r="E173" s="362">
        <f t="shared" si="33"/>
        <v>0</v>
      </c>
      <c r="F173" s="362">
        <f t="shared" si="34"/>
        <v>0</v>
      </c>
      <c r="G173" s="362">
        <f t="shared" si="35"/>
        <v>0</v>
      </c>
      <c r="H173" s="434">
        <f t="shared" si="36"/>
        <v>0</v>
      </c>
      <c r="I173" s="488">
        <f>IF(Input!G278=0,IF(Input!H278=0,Input!K278,Input!H278),Input!G278)</f>
        <v>0</v>
      </c>
      <c r="J173" s="362">
        <f t="shared" si="37"/>
        <v>0</v>
      </c>
      <c r="K173" s="362">
        <f t="shared" si="38"/>
        <v>0</v>
      </c>
      <c r="L173" s="362">
        <f t="shared" si="39"/>
        <v>0</v>
      </c>
      <c r="M173" s="362">
        <f t="shared" si="40"/>
        <v>0</v>
      </c>
      <c r="N173" s="434">
        <f t="shared" si="41"/>
        <v>0</v>
      </c>
      <c r="O173" s="488">
        <f>IF(Input!I278=0,Input!L278,Input!I278)</f>
        <v>0</v>
      </c>
      <c r="P173" s="362">
        <f t="shared" si="42"/>
        <v>0</v>
      </c>
      <c r="Q173" s="362">
        <f t="shared" si="43"/>
        <v>0</v>
      </c>
      <c r="R173" s="362">
        <f t="shared" si="44"/>
        <v>0</v>
      </c>
      <c r="S173" s="362">
        <f t="shared" si="45"/>
        <v>0</v>
      </c>
      <c r="T173" s="434">
        <f t="shared" si="46"/>
        <v>0</v>
      </c>
      <c r="U173" s="489">
        <f>Input!J278</f>
        <v>0</v>
      </c>
      <c r="V173" s="362">
        <f t="shared" si="47"/>
        <v>0</v>
      </c>
      <c r="W173" s="362">
        <f t="shared" si="48"/>
        <v>0</v>
      </c>
      <c r="X173" s="362">
        <f t="shared" si="49"/>
        <v>0</v>
      </c>
      <c r="Y173" s="362">
        <f t="shared" si="50"/>
        <v>0</v>
      </c>
      <c r="Z173" s="362">
        <f t="shared" si="51"/>
        <v>0</v>
      </c>
      <c r="AA173" s="489">
        <f>IF(Input!N278=0,Input!O278,Input!N278)</f>
        <v>0</v>
      </c>
      <c r="AB173" s="362">
        <f t="shared" si="52"/>
        <v>0</v>
      </c>
      <c r="AC173" s="362">
        <f t="shared" si="53"/>
        <v>0</v>
      </c>
      <c r="AD173" s="362">
        <f t="shared" si="54"/>
        <v>0</v>
      </c>
      <c r="AE173" s="362">
        <f t="shared" si="55"/>
        <v>0</v>
      </c>
      <c r="AF173" s="362">
        <f t="shared" si="56"/>
        <v>0</v>
      </c>
      <c r="AG173" s="58"/>
      <c r="AH173" s="58"/>
      <c r="AI173" s="357"/>
      <c r="AJ173" s="357"/>
      <c r="AK173" s="357"/>
      <c r="AL173" s="357"/>
      <c r="AM173" s="357"/>
      <c r="AN173" s="357"/>
      <c r="AO173" s="357"/>
      <c r="AP173" s="357"/>
      <c r="AQ173" s="357"/>
      <c r="AR173" s="357"/>
      <c r="AS173"/>
      <c r="AT173"/>
      <c r="AU173"/>
      <c r="AV173"/>
      <c r="AW173"/>
      <c r="AX173"/>
      <c r="AY173"/>
      <c r="AZ173"/>
      <c r="BA173" s="133"/>
      <c r="BB173" s="133"/>
      <c r="BC173" s="133"/>
    </row>
    <row r="174" spans="1:55" s="6" customFormat="1" outlineLevel="1">
      <c r="A174" s="485">
        <f t="shared" si="58"/>
        <v>69</v>
      </c>
      <c r="B174" s="356">
        <f t="shared" si="57"/>
        <v>0</v>
      </c>
      <c r="C174" s="433">
        <f>Input!F279</f>
        <v>0</v>
      </c>
      <c r="D174" s="362">
        <f t="shared" si="32"/>
        <v>0</v>
      </c>
      <c r="E174" s="362">
        <f t="shared" si="33"/>
        <v>0</v>
      </c>
      <c r="F174" s="362">
        <f t="shared" si="34"/>
        <v>0</v>
      </c>
      <c r="G174" s="362">
        <f t="shared" si="35"/>
        <v>0</v>
      </c>
      <c r="H174" s="434">
        <f t="shared" si="36"/>
        <v>0</v>
      </c>
      <c r="I174" s="488">
        <f>IF(Input!G279=0,IF(Input!H279=0,Input!K279,Input!H279),Input!G279)</f>
        <v>0</v>
      </c>
      <c r="J174" s="362">
        <f t="shared" si="37"/>
        <v>0</v>
      </c>
      <c r="K174" s="362">
        <f t="shared" si="38"/>
        <v>0</v>
      </c>
      <c r="L174" s="362">
        <f t="shared" si="39"/>
        <v>0</v>
      </c>
      <c r="M174" s="362">
        <f t="shared" si="40"/>
        <v>0</v>
      </c>
      <c r="N174" s="434">
        <f t="shared" si="41"/>
        <v>0</v>
      </c>
      <c r="O174" s="488">
        <f>IF(Input!I279=0,Input!L279,Input!I279)</f>
        <v>0</v>
      </c>
      <c r="P174" s="362">
        <f t="shared" si="42"/>
        <v>0</v>
      </c>
      <c r="Q174" s="362">
        <f t="shared" si="43"/>
        <v>0</v>
      </c>
      <c r="R174" s="362">
        <f t="shared" si="44"/>
        <v>0</v>
      </c>
      <c r="S174" s="362">
        <f t="shared" si="45"/>
        <v>0</v>
      </c>
      <c r="T174" s="434">
        <f t="shared" si="46"/>
        <v>0</v>
      </c>
      <c r="U174" s="489">
        <f>Input!J279</f>
        <v>0</v>
      </c>
      <c r="V174" s="362">
        <f t="shared" si="47"/>
        <v>0</v>
      </c>
      <c r="W174" s="362">
        <f t="shared" si="48"/>
        <v>0</v>
      </c>
      <c r="X174" s="362">
        <f t="shared" si="49"/>
        <v>0</v>
      </c>
      <c r="Y174" s="362">
        <f t="shared" si="50"/>
        <v>0</v>
      </c>
      <c r="Z174" s="362">
        <f t="shared" si="51"/>
        <v>0</v>
      </c>
      <c r="AA174" s="489">
        <f>IF(Input!N279=0,Input!O279,Input!N279)</f>
        <v>0</v>
      </c>
      <c r="AB174" s="362">
        <f t="shared" si="52"/>
        <v>0</v>
      </c>
      <c r="AC174" s="362">
        <f t="shared" si="53"/>
        <v>0</v>
      </c>
      <c r="AD174" s="362">
        <f t="shared" si="54"/>
        <v>0</v>
      </c>
      <c r="AE174" s="362">
        <f t="shared" si="55"/>
        <v>0</v>
      </c>
      <c r="AF174" s="362">
        <f t="shared" si="56"/>
        <v>0</v>
      </c>
      <c r="AG174" s="58"/>
      <c r="AH174" s="58"/>
      <c r="AI174" s="357"/>
      <c r="AJ174" s="357"/>
      <c r="AK174" s="357"/>
      <c r="AL174" s="357"/>
      <c r="AM174" s="357"/>
      <c r="AN174" s="357"/>
      <c r="AO174" s="357"/>
      <c r="AP174" s="357"/>
      <c r="AQ174" s="357"/>
      <c r="AR174" s="357"/>
      <c r="AS174"/>
      <c r="AT174"/>
      <c r="AU174"/>
      <c r="AV174"/>
      <c r="AW174"/>
      <c r="AX174"/>
      <c r="AY174"/>
      <c r="AZ174"/>
      <c r="BA174" s="133"/>
      <c r="BB174" s="133"/>
      <c r="BC174" s="133"/>
    </row>
    <row r="175" spans="1:55" s="6" customFormat="1" outlineLevel="1">
      <c r="A175" s="485">
        <f t="shared" si="58"/>
        <v>70</v>
      </c>
      <c r="B175" s="356">
        <f t="shared" si="57"/>
        <v>0</v>
      </c>
      <c r="C175" s="433">
        <f>Input!F280</f>
        <v>0</v>
      </c>
      <c r="D175" s="362">
        <f t="shared" si="32"/>
        <v>0</v>
      </c>
      <c r="E175" s="362">
        <f t="shared" si="33"/>
        <v>0</v>
      </c>
      <c r="F175" s="362">
        <f t="shared" si="34"/>
        <v>0</v>
      </c>
      <c r="G175" s="362">
        <f t="shared" si="35"/>
        <v>0</v>
      </c>
      <c r="H175" s="434">
        <f t="shared" si="36"/>
        <v>0</v>
      </c>
      <c r="I175" s="488">
        <f>IF(Input!G280=0,IF(Input!H280=0,Input!K280,Input!H280),Input!G280)</f>
        <v>0</v>
      </c>
      <c r="J175" s="362">
        <f t="shared" si="37"/>
        <v>0</v>
      </c>
      <c r="K175" s="362">
        <f t="shared" si="38"/>
        <v>0</v>
      </c>
      <c r="L175" s="362">
        <f t="shared" si="39"/>
        <v>0</v>
      </c>
      <c r="M175" s="362">
        <f t="shared" si="40"/>
        <v>0</v>
      </c>
      <c r="N175" s="434">
        <f t="shared" si="41"/>
        <v>0</v>
      </c>
      <c r="O175" s="488">
        <f>IF(Input!I280=0,Input!L280,Input!I280)</f>
        <v>0</v>
      </c>
      <c r="P175" s="362">
        <f t="shared" si="42"/>
        <v>0</v>
      </c>
      <c r="Q175" s="362">
        <f t="shared" si="43"/>
        <v>0</v>
      </c>
      <c r="R175" s="362">
        <f t="shared" si="44"/>
        <v>0</v>
      </c>
      <c r="S175" s="362">
        <f t="shared" si="45"/>
        <v>0</v>
      </c>
      <c r="T175" s="434">
        <f t="shared" si="46"/>
        <v>0</v>
      </c>
      <c r="U175" s="489">
        <f>Input!J280</f>
        <v>0</v>
      </c>
      <c r="V175" s="362">
        <f t="shared" si="47"/>
        <v>0</v>
      </c>
      <c r="W175" s="362">
        <f t="shared" si="48"/>
        <v>0</v>
      </c>
      <c r="X175" s="362">
        <f t="shared" si="49"/>
        <v>0</v>
      </c>
      <c r="Y175" s="362">
        <f t="shared" si="50"/>
        <v>0</v>
      </c>
      <c r="Z175" s="362">
        <f t="shared" si="51"/>
        <v>0</v>
      </c>
      <c r="AA175" s="489">
        <f>IF(Input!N280=0,Input!O280,Input!N280)</f>
        <v>0</v>
      </c>
      <c r="AB175" s="362">
        <f t="shared" si="52"/>
        <v>0</v>
      </c>
      <c r="AC175" s="362">
        <f t="shared" si="53"/>
        <v>0</v>
      </c>
      <c r="AD175" s="362">
        <f t="shared" si="54"/>
        <v>0</v>
      </c>
      <c r="AE175" s="362">
        <f t="shared" si="55"/>
        <v>0</v>
      </c>
      <c r="AF175" s="362">
        <f t="shared" si="56"/>
        <v>0</v>
      </c>
      <c r="AG175" s="58"/>
      <c r="AH175" s="58"/>
      <c r="AI175" s="357"/>
      <c r="AJ175" s="357"/>
      <c r="AK175" s="357"/>
      <c r="AL175" s="357"/>
      <c r="AM175" s="357"/>
      <c r="AN175" s="357"/>
      <c r="AO175" s="357"/>
      <c r="AP175" s="357"/>
      <c r="AQ175" s="357"/>
      <c r="AR175" s="357"/>
      <c r="AS175"/>
      <c r="AT175"/>
      <c r="AU175"/>
      <c r="AV175"/>
      <c r="AW175"/>
      <c r="AX175"/>
      <c r="AY175"/>
      <c r="AZ175"/>
      <c r="BA175" s="133"/>
      <c r="BB175" s="133"/>
      <c r="BC175" s="133"/>
    </row>
    <row r="176" spans="1:55" s="6" customFormat="1" outlineLevel="1">
      <c r="A176" s="485">
        <f t="shared" si="58"/>
        <v>71</v>
      </c>
      <c r="B176" s="356">
        <f t="shared" si="57"/>
        <v>0</v>
      </c>
      <c r="C176" s="433">
        <f>Input!F281</f>
        <v>0</v>
      </c>
      <c r="D176" s="362">
        <f t="shared" si="32"/>
        <v>0</v>
      </c>
      <c r="E176" s="362">
        <f t="shared" si="33"/>
        <v>0</v>
      </c>
      <c r="F176" s="362">
        <f t="shared" si="34"/>
        <v>0</v>
      </c>
      <c r="G176" s="362">
        <f t="shared" si="35"/>
        <v>0</v>
      </c>
      <c r="H176" s="434">
        <f t="shared" si="36"/>
        <v>0</v>
      </c>
      <c r="I176" s="488">
        <f>IF(Input!G281=0,IF(Input!H281=0,Input!K281,Input!H281),Input!G281)</f>
        <v>0</v>
      </c>
      <c r="J176" s="362">
        <f t="shared" si="37"/>
        <v>0</v>
      </c>
      <c r="K176" s="362">
        <f t="shared" si="38"/>
        <v>0</v>
      </c>
      <c r="L176" s="362">
        <f t="shared" si="39"/>
        <v>0</v>
      </c>
      <c r="M176" s="362">
        <f t="shared" si="40"/>
        <v>0</v>
      </c>
      <c r="N176" s="434">
        <f t="shared" si="41"/>
        <v>0</v>
      </c>
      <c r="O176" s="488">
        <f>IF(Input!I281=0,Input!L281,Input!I281)</f>
        <v>0</v>
      </c>
      <c r="P176" s="362">
        <f t="shared" si="42"/>
        <v>0</v>
      </c>
      <c r="Q176" s="362">
        <f t="shared" si="43"/>
        <v>0</v>
      </c>
      <c r="R176" s="362">
        <f t="shared" si="44"/>
        <v>0</v>
      </c>
      <c r="S176" s="362">
        <f t="shared" si="45"/>
        <v>0</v>
      </c>
      <c r="T176" s="434">
        <f t="shared" si="46"/>
        <v>0</v>
      </c>
      <c r="U176" s="489">
        <f>Input!J281</f>
        <v>0</v>
      </c>
      <c r="V176" s="362">
        <f t="shared" si="47"/>
        <v>0</v>
      </c>
      <c r="W176" s="362">
        <f t="shared" si="48"/>
        <v>0</v>
      </c>
      <c r="X176" s="362">
        <f t="shared" si="49"/>
        <v>0</v>
      </c>
      <c r="Y176" s="362">
        <f t="shared" si="50"/>
        <v>0</v>
      </c>
      <c r="Z176" s="362">
        <f t="shared" si="51"/>
        <v>0</v>
      </c>
      <c r="AA176" s="489">
        <f>IF(Input!N281=0,Input!O281,Input!N281)</f>
        <v>0</v>
      </c>
      <c r="AB176" s="362">
        <f t="shared" si="52"/>
        <v>0</v>
      </c>
      <c r="AC176" s="362">
        <f t="shared" si="53"/>
        <v>0</v>
      </c>
      <c r="AD176" s="362">
        <f t="shared" si="54"/>
        <v>0</v>
      </c>
      <c r="AE176" s="362">
        <f t="shared" si="55"/>
        <v>0</v>
      </c>
      <c r="AF176" s="362">
        <f t="shared" si="56"/>
        <v>0</v>
      </c>
      <c r="AG176" s="58"/>
      <c r="AH176" s="58"/>
      <c r="AI176" s="357"/>
      <c r="AJ176" s="357"/>
      <c r="AK176" s="357"/>
      <c r="AL176" s="357"/>
      <c r="AM176" s="357"/>
      <c r="AN176" s="357"/>
      <c r="AO176" s="357"/>
      <c r="AP176" s="357"/>
      <c r="AQ176" s="357"/>
      <c r="AR176" s="357"/>
      <c r="AS176"/>
      <c r="AT176"/>
      <c r="AU176"/>
      <c r="AV176"/>
      <c r="AW176"/>
      <c r="AX176"/>
      <c r="AY176"/>
      <c r="AZ176"/>
      <c r="BA176" s="133"/>
      <c r="BB176" s="133"/>
      <c r="BC176" s="133"/>
    </row>
    <row r="177" spans="1:55" s="6" customFormat="1" outlineLevel="1">
      <c r="A177" s="485">
        <f t="shared" si="58"/>
        <v>72</v>
      </c>
      <c r="B177" s="356">
        <f t="shared" si="57"/>
        <v>0</v>
      </c>
      <c r="C177" s="433">
        <f>Input!F282</f>
        <v>0</v>
      </c>
      <c r="D177" s="362">
        <f t="shared" si="32"/>
        <v>0</v>
      </c>
      <c r="E177" s="362">
        <f t="shared" si="33"/>
        <v>0</v>
      </c>
      <c r="F177" s="362">
        <f t="shared" si="34"/>
        <v>0</v>
      </c>
      <c r="G177" s="362">
        <f t="shared" si="35"/>
        <v>0</v>
      </c>
      <c r="H177" s="434">
        <f t="shared" si="36"/>
        <v>0</v>
      </c>
      <c r="I177" s="488">
        <f>IF(Input!G282=0,IF(Input!H282=0,Input!K282,Input!H282),Input!G282)</f>
        <v>0</v>
      </c>
      <c r="J177" s="362">
        <f t="shared" si="37"/>
        <v>0</v>
      </c>
      <c r="K177" s="362">
        <f t="shared" si="38"/>
        <v>0</v>
      </c>
      <c r="L177" s="362">
        <f t="shared" si="39"/>
        <v>0</v>
      </c>
      <c r="M177" s="362">
        <f t="shared" si="40"/>
        <v>0</v>
      </c>
      <c r="N177" s="434">
        <f t="shared" si="41"/>
        <v>0</v>
      </c>
      <c r="O177" s="488">
        <f>IF(Input!I282=0,Input!L282,Input!I282)</f>
        <v>0</v>
      </c>
      <c r="P177" s="362">
        <f t="shared" si="42"/>
        <v>0</v>
      </c>
      <c r="Q177" s="362">
        <f t="shared" si="43"/>
        <v>0</v>
      </c>
      <c r="R177" s="362">
        <f t="shared" si="44"/>
        <v>0</v>
      </c>
      <c r="S177" s="362">
        <f t="shared" si="45"/>
        <v>0</v>
      </c>
      <c r="T177" s="434">
        <f t="shared" si="46"/>
        <v>0</v>
      </c>
      <c r="U177" s="489">
        <f>Input!J282</f>
        <v>0</v>
      </c>
      <c r="V177" s="362">
        <f t="shared" si="47"/>
        <v>0</v>
      </c>
      <c r="W177" s="362">
        <f t="shared" si="48"/>
        <v>0</v>
      </c>
      <c r="X177" s="362">
        <f t="shared" si="49"/>
        <v>0</v>
      </c>
      <c r="Y177" s="362">
        <f t="shared" si="50"/>
        <v>0</v>
      </c>
      <c r="Z177" s="362">
        <f t="shared" si="51"/>
        <v>0</v>
      </c>
      <c r="AA177" s="489">
        <f>IF(Input!N282=0,Input!O282,Input!N282)</f>
        <v>0</v>
      </c>
      <c r="AB177" s="362">
        <f t="shared" si="52"/>
        <v>0</v>
      </c>
      <c r="AC177" s="362">
        <f t="shared" si="53"/>
        <v>0</v>
      </c>
      <c r="AD177" s="362">
        <f t="shared" si="54"/>
        <v>0</v>
      </c>
      <c r="AE177" s="362">
        <f t="shared" si="55"/>
        <v>0</v>
      </c>
      <c r="AF177" s="362">
        <f t="shared" si="56"/>
        <v>0</v>
      </c>
      <c r="AG177" s="58"/>
      <c r="AH177" s="58"/>
      <c r="AI177" s="357"/>
      <c r="AJ177" s="357"/>
      <c r="AK177" s="357"/>
      <c r="AL177" s="357"/>
      <c r="AM177" s="357"/>
      <c r="AN177" s="357"/>
      <c r="AO177" s="357"/>
      <c r="AP177" s="357"/>
      <c r="AQ177" s="357"/>
      <c r="AR177" s="357"/>
      <c r="AS177"/>
      <c r="AT177"/>
      <c r="AU177"/>
      <c r="AV177"/>
      <c r="AW177"/>
      <c r="AX177"/>
      <c r="AY177"/>
      <c r="AZ177"/>
      <c r="BA177" s="133"/>
      <c r="BB177" s="133"/>
      <c r="BC177" s="133"/>
    </row>
    <row r="178" spans="1:55" s="6" customFormat="1" outlineLevel="1">
      <c r="A178" s="485">
        <f t="shared" si="58"/>
        <v>73</v>
      </c>
      <c r="B178" s="356">
        <f t="shared" si="57"/>
        <v>0</v>
      </c>
      <c r="C178" s="433">
        <f>Input!F283</f>
        <v>0</v>
      </c>
      <c r="D178" s="362">
        <f t="shared" si="32"/>
        <v>0</v>
      </c>
      <c r="E178" s="362">
        <f t="shared" si="33"/>
        <v>0</v>
      </c>
      <c r="F178" s="362">
        <f t="shared" si="34"/>
        <v>0</v>
      </c>
      <c r="G178" s="362">
        <f t="shared" si="35"/>
        <v>0</v>
      </c>
      <c r="H178" s="434">
        <f t="shared" si="36"/>
        <v>0</v>
      </c>
      <c r="I178" s="488">
        <f>IF(Input!G283=0,IF(Input!H283=0,Input!K283,Input!H283),Input!G283)</f>
        <v>0</v>
      </c>
      <c r="J178" s="362">
        <f t="shared" si="37"/>
        <v>0</v>
      </c>
      <c r="K178" s="362">
        <f t="shared" si="38"/>
        <v>0</v>
      </c>
      <c r="L178" s="362">
        <f t="shared" si="39"/>
        <v>0</v>
      </c>
      <c r="M178" s="362">
        <f t="shared" si="40"/>
        <v>0</v>
      </c>
      <c r="N178" s="434">
        <f t="shared" si="41"/>
        <v>0</v>
      </c>
      <c r="O178" s="488">
        <f>IF(Input!I283=0,Input!L283,Input!I283)</f>
        <v>0</v>
      </c>
      <c r="P178" s="362">
        <f t="shared" si="42"/>
        <v>0</v>
      </c>
      <c r="Q178" s="362">
        <f t="shared" si="43"/>
        <v>0</v>
      </c>
      <c r="R178" s="362">
        <f t="shared" si="44"/>
        <v>0</v>
      </c>
      <c r="S178" s="362">
        <f t="shared" si="45"/>
        <v>0</v>
      </c>
      <c r="T178" s="434">
        <f t="shared" si="46"/>
        <v>0</v>
      </c>
      <c r="U178" s="489">
        <f>Input!J283</f>
        <v>0</v>
      </c>
      <c r="V178" s="362">
        <f t="shared" si="47"/>
        <v>0</v>
      </c>
      <c r="W178" s="362">
        <f t="shared" si="48"/>
        <v>0</v>
      </c>
      <c r="X178" s="362">
        <f t="shared" si="49"/>
        <v>0</v>
      </c>
      <c r="Y178" s="362">
        <f t="shared" si="50"/>
        <v>0</v>
      </c>
      <c r="Z178" s="362">
        <f t="shared" si="51"/>
        <v>0</v>
      </c>
      <c r="AA178" s="489">
        <f>IF(Input!N283=0,Input!O283,Input!N283)</f>
        <v>0</v>
      </c>
      <c r="AB178" s="362">
        <f t="shared" si="52"/>
        <v>0</v>
      </c>
      <c r="AC178" s="362">
        <f t="shared" si="53"/>
        <v>0</v>
      </c>
      <c r="AD178" s="362">
        <f t="shared" si="54"/>
        <v>0</v>
      </c>
      <c r="AE178" s="362">
        <f t="shared" si="55"/>
        <v>0</v>
      </c>
      <c r="AF178" s="362">
        <f t="shared" si="56"/>
        <v>0</v>
      </c>
      <c r="AG178" s="58"/>
      <c r="AH178" s="58"/>
      <c r="AI178" s="357"/>
      <c r="AJ178" s="357"/>
      <c r="AK178" s="357"/>
      <c r="AL178" s="357"/>
      <c r="AM178" s="357"/>
      <c r="AN178" s="357"/>
      <c r="AO178" s="357"/>
      <c r="AP178" s="357"/>
      <c r="AQ178" s="357"/>
      <c r="AR178" s="357"/>
      <c r="AS178"/>
      <c r="AT178"/>
      <c r="AU178"/>
      <c r="AV178"/>
      <c r="AW178"/>
      <c r="AX178"/>
      <c r="AY178"/>
      <c r="AZ178"/>
      <c r="BA178" s="133"/>
      <c r="BB178" s="133"/>
      <c r="BC178" s="133"/>
    </row>
    <row r="179" spans="1:55" s="6" customFormat="1" outlineLevel="1">
      <c r="A179" s="485">
        <f t="shared" si="58"/>
        <v>74</v>
      </c>
      <c r="B179" s="356">
        <f t="shared" si="57"/>
        <v>0</v>
      </c>
      <c r="C179" s="433">
        <f>Input!F284</f>
        <v>0</v>
      </c>
      <c r="D179" s="362">
        <f t="shared" si="32"/>
        <v>0</v>
      </c>
      <c r="E179" s="362">
        <f t="shared" si="33"/>
        <v>0</v>
      </c>
      <c r="F179" s="362">
        <f t="shared" si="34"/>
        <v>0</v>
      </c>
      <c r="G179" s="362">
        <f t="shared" si="35"/>
        <v>0</v>
      </c>
      <c r="H179" s="434">
        <f t="shared" si="36"/>
        <v>0</v>
      </c>
      <c r="I179" s="488">
        <f>IF(Input!G284=0,IF(Input!H284=0,Input!K284,Input!H284),Input!G284)</f>
        <v>0</v>
      </c>
      <c r="J179" s="362">
        <f t="shared" si="37"/>
        <v>0</v>
      </c>
      <c r="K179" s="362">
        <f t="shared" si="38"/>
        <v>0</v>
      </c>
      <c r="L179" s="362">
        <f t="shared" si="39"/>
        <v>0</v>
      </c>
      <c r="M179" s="362">
        <f t="shared" si="40"/>
        <v>0</v>
      </c>
      <c r="N179" s="434">
        <f t="shared" si="41"/>
        <v>0</v>
      </c>
      <c r="O179" s="488">
        <f>IF(Input!I284=0,Input!L284,Input!I284)</f>
        <v>0</v>
      </c>
      <c r="P179" s="362">
        <f t="shared" si="42"/>
        <v>0</v>
      </c>
      <c r="Q179" s="362">
        <f t="shared" si="43"/>
        <v>0</v>
      </c>
      <c r="R179" s="362">
        <f t="shared" si="44"/>
        <v>0</v>
      </c>
      <c r="S179" s="362">
        <f t="shared" si="45"/>
        <v>0</v>
      </c>
      <c r="T179" s="434">
        <f t="shared" si="46"/>
        <v>0</v>
      </c>
      <c r="U179" s="489">
        <f>Input!J284</f>
        <v>0</v>
      </c>
      <c r="V179" s="362">
        <f t="shared" si="47"/>
        <v>0</v>
      </c>
      <c r="W179" s="362">
        <f t="shared" si="48"/>
        <v>0</v>
      </c>
      <c r="X179" s="362">
        <f t="shared" si="49"/>
        <v>0</v>
      </c>
      <c r="Y179" s="362">
        <f t="shared" si="50"/>
        <v>0</v>
      </c>
      <c r="Z179" s="362">
        <f t="shared" si="51"/>
        <v>0</v>
      </c>
      <c r="AA179" s="489">
        <f>IF(Input!N284=0,Input!O284,Input!N284)</f>
        <v>0</v>
      </c>
      <c r="AB179" s="362">
        <f t="shared" si="52"/>
        <v>0</v>
      </c>
      <c r="AC179" s="362">
        <f t="shared" si="53"/>
        <v>0</v>
      </c>
      <c r="AD179" s="362">
        <f t="shared" si="54"/>
        <v>0</v>
      </c>
      <c r="AE179" s="362">
        <f t="shared" si="55"/>
        <v>0</v>
      </c>
      <c r="AF179" s="362">
        <f t="shared" si="56"/>
        <v>0</v>
      </c>
      <c r="AG179" s="58"/>
      <c r="AH179" s="58"/>
      <c r="AI179" s="357"/>
      <c r="AJ179" s="357"/>
      <c r="AK179" s="357"/>
      <c r="AL179" s="357"/>
      <c r="AM179" s="357"/>
      <c r="AN179" s="357"/>
      <c r="AO179" s="357"/>
      <c r="AP179" s="357"/>
      <c r="AQ179" s="357"/>
      <c r="AR179" s="357"/>
      <c r="AS179"/>
      <c r="AT179"/>
      <c r="AU179"/>
      <c r="AV179"/>
      <c r="AW179"/>
      <c r="AX179"/>
      <c r="AY179"/>
      <c r="AZ179"/>
      <c r="BA179" s="133"/>
      <c r="BB179" s="133"/>
      <c r="BC179" s="133"/>
    </row>
    <row r="180" spans="1:55" s="6" customFormat="1" outlineLevel="1">
      <c r="A180" s="485">
        <f t="shared" si="58"/>
        <v>75</v>
      </c>
      <c r="B180" s="356">
        <f t="shared" si="57"/>
        <v>0</v>
      </c>
      <c r="C180" s="433">
        <f>Input!F285</f>
        <v>0</v>
      </c>
      <c r="D180" s="362">
        <f t="shared" si="32"/>
        <v>0</v>
      </c>
      <c r="E180" s="362">
        <f t="shared" si="33"/>
        <v>0</v>
      </c>
      <c r="F180" s="362">
        <f t="shared" si="34"/>
        <v>0</v>
      </c>
      <c r="G180" s="362">
        <f t="shared" si="35"/>
        <v>0</v>
      </c>
      <c r="H180" s="434">
        <f t="shared" si="36"/>
        <v>0</v>
      </c>
      <c r="I180" s="488">
        <f>IF(Input!G285=0,IF(Input!H285=0,Input!K285,Input!H285),Input!G285)</f>
        <v>0</v>
      </c>
      <c r="J180" s="362">
        <f t="shared" si="37"/>
        <v>0</v>
      </c>
      <c r="K180" s="362">
        <f t="shared" si="38"/>
        <v>0</v>
      </c>
      <c r="L180" s="362">
        <f t="shared" si="39"/>
        <v>0</v>
      </c>
      <c r="M180" s="362">
        <f t="shared" si="40"/>
        <v>0</v>
      </c>
      <c r="N180" s="434">
        <f t="shared" si="41"/>
        <v>0</v>
      </c>
      <c r="O180" s="488">
        <f>IF(Input!I285=0,Input!L285,Input!I285)</f>
        <v>0</v>
      </c>
      <c r="P180" s="362">
        <f t="shared" si="42"/>
        <v>0</v>
      </c>
      <c r="Q180" s="362">
        <f t="shared" si="43"/>
        <v>0</v>
      </c>
      <c r="R180" s="362">
        <f t="shared" si="44"/>
        <v>0</v>
      </c>
      <c r="S180" s="362">
        <f t="shared" si="45"/>
        <v>0</v>
      </c>
      <c r="T180" s="434">
        <f t="shared" si="46"/>
        <v>0</v>
      </c>
      <c r="U180" s="489">
        <f>Input!J285</f>
        <v>0</v>
      </c>
      <c r="V180" s="362">
        <f t="shared" si="47"/>
        <v>0</v>
      </c>
      <c r="W180" s="362">
        <f t="shared" si="48"/>
        <v>0</v>
      </c>
      <c r="X180" s="362">
        <f t="shared" si="49"/>
        <v>0</v>
      </c>
      <c r="Y180" s="362">
        <f t="shared" si="50"/>
        <v>0</v>
      </c>
      <c r="Z180" s="362">
        <f t="shared" si="51"/>
        <v>0</v>
      </c>
      <c r="AA180" s="489">
        <f>IF(Input!N285=0,Input!O285,Input!N285)</f>
        <v>0</v>
      </c>
      <c r="AB180" s="362">
        <f t="shared" si="52"/>
        <v>0</v>
      </c>
      <c r="AC180" s="362">
        <f t="shared" si="53"/>
        <v>0</v>
      </c>
      <c r="AD180" s="362">
        <f t="shared" si="54"/>
        <v>0</v>
      </c>
      <c r="AE180" s="362">
        <f t="shared" si="55"/>
        <v>0</v>
      </c>
      <c r="AF180" s="362">
        <f t="shared" si="56"/>
        <v>0</v>
      </c>
      <c r="AG180" s="58"/>
      <c r="AH180" s="58"/>
      <c r="AI180" s="357"/>
      <c r="AJ180" s="357"/>
      <c r="AK180" s="357"/>
      <c r="AL180" s="357"/>
      <c r="AM180" s="357"/>
      <c r="AN180" s="357"/>
      <c r="AO180" s="357"/>
      <c r="AP180" s="357"/>
      <c r="AQ180" s="357"/>
      <c r="AR180" s="357"/>
      <c r="AS180"/>
      <c r="AT180"/>
      <c r="AU180"/>
      <c r="AV180"/>
      <c r="AW180"/>
      <c r="AX180"/>
      <c r="AY180"/>
      <c r="AZ180"/>
      <c r="BA180" s="133"/>
      <c r="BB180" s="133"/>
      <c r="BC180" s="133"/>
    </row>
    <row r="181" spans="1:55" s="6" customFormat="1" outlineLevel="1">
      <c r="A181" s="485">
        <f t="shared" si="58"/>
        <v>76</v>
      </c>
      <c r="B181" s="356">
        <f t="shared" si="57"/>
        <v>0</v>
      </c>
      <c r="C181" s="433">
        <f>Input!F286</f>
        <v>0</v>
      </c>
      <c r="D181" s="362">
        <f t="shared" si="32"/>
        <v>0</v>
      </c>
      <c r="E181" s="362">
        <f t="shared" si="33"/>
        <v>0</v>
      </c>
      <c r="F181" s="362">
        <f t="shared" si="34"/>
        <v>0</v>
      </c>
      <c r="G181" s="362">
        <f t="shared" si="35"/>
        <v>0</v>
      </c>
      <c r="H181" s="434">
        <f t="shared" si="36"/>
        <v>0</v>
      </c>
      <c r="I181" s="488">
        <f>IF(Input!G286=0,IF(Input!H286=0,Input!K286,Input!H286),Input!G286)</f>
        <v>0</v>
      </c>
      <c r="J181" s="362">
        <f t="shared" si="37"/>
        <v>0</v>
      </c>
      <c r="K181" s="362">
        <f t="shared" si="38"/>
        <v>0</v>
      </c>
      <c r="L181" s="362">
        <f t="shared" si="39"/>
        <v>0</v>
      </c>
      <c r="M181" s="362">
        <f t="shared" si="40"/>
        <v>0</v>
      </c>
      <c r="N181" s="434">
        <f t="shared" si="41"/>
        <v>0</v>
      </c>
      <c r="O181" s="488">
        <f>IF(Input!I286=0,Input!L286,Input!I286)</f>
        <v>0</v>
      </c>
      <c r="P181" s="362">
        <f t="shared" si="42"/>
        <v>0</v>
      </c>
      <c r="Q181" s="362">
        <f t="shared" si="43"/>
        <v>0</v>
      </c>
      <c r="R181" s="362">
        <f t="shared" si="44"/>
        <v>0</v>
      </c>
      <c r="S181" s="362">
        <f t="shared" si="45"/>
        <v>0</v>
      </c>
      <c r="T181" s="434">
        <f t="shared" si="46"/>
        <v>0</v>
      </c>
      <c r="U181" s="489">
        <f>Input!J286</f>
        <v>0</v>
      </c>
      <c r="V181" s="362">
        <f t="shared" si="47"/>
        <v>0</v>
      </c>
      <c r="W181" s="362">
        <f t="shared" si="48"/>
        <v>0</v>
      </c>
      <c r="X181" s="362">
        <f t="shared" si="49"/>
        <v>0</v>
      </c>
      <c r="Y181" s="362">
        <f t="shared" si="50"/>
        <v>0</v>
      </c>
      <c r="Z181" s="362">
        <f t="shared" si="51"/>
        <v>0</v>
      </c>
      <c r="AA181" s="489">
        <f>IF(Input!N286=0,Input!O286,Input!N286)</f>
        <v>0</v>
      </c>
      <c r="AB181" s="362">
        <f t="shared" si="52"/>
        <v>0</v>
      </c>
      <c r="AC181" s="362">
        <f t="shared" si="53"/>
        <v>0</v>
      </c>
      <c r="AD181" s="362">
        <f t="shared" si="54"/>
        <v>0</v>
      </c>
      <c r="AE181" s="362">
        <f t="shared" si="55"/>
        <v>0</v>
      </c>
      <c r="AF181" s="362">
        <f t="shared" si="56"/>
        <v>0</v>
      </c>
      <c r="AG181" s="58"/>
      <c r="AH181" s="58"/>
      <c r="AI181" s="357"/>
      <c r="AJ181" s="357"/>
      <c r="AK181" s="357"/>
      <c r="AL181" s="357"/>
      <c r="AM181" s="357"/>
      <c r="AN181" s="357"/>
      <c r="AO181" s="357"/>
      <c r="AP181" s="357"/>
      <c r="AQ181" s="357"/>
      <c r="AR181" s="357"/>
      <c r="AS181"/>
      <c r="AT181"/>
      <c r="AU181"/>
      <c r="AV181"/>
      <c r="AW181"/>
      <c r="AX181"/>
      <c r="AY181"/>
      <c r="AZ181"/>
      <c r="BA181" s="133"/>
      <c r="BB181" s="133"/>
      <c r="BC181" s="133"/>
    </row>
    <row r="182" spans="1:55" s="6" customFormat="1" outlineLevel="1">
      <c r="A182" s="485">
        <f t="shared" si="58"/>
        <v>77</v>
      </c>
      <c r="B182" s="356">
        <f t="shared" si="57"/>
        <v>0</v>
      </c>
      <c r="C182" s="433">
        <f>Input!F287</f>
        <v>0</v>
      </c>
      <c r="D182" s="362">
        <f t="shared" si="32"/>
        <v>0</v>
      </c>
      <c r="E182" s="362">
        <f t="shared" si="33"/>
        <v>0</v>
      </c>
      <c r="F182" s="362">
        <f t="shared" si="34"/>
        <v>0</v>
      </c>
      <c r="G182" s="362">
        <f t="shared" si="35"/>
        <v>0</v>
      </c>
      <c r="H182" s="434">
        <f t="shared" si="36"/>
        <v>0</v>
      </c>
      <c r="I182" s="488">
        <f>IF(Input!G287=0,IF(Input!H287=0,Input!K287,Input!H287),Input!G287)</f>
        <v>0</v>
      </c>
      <c r="J182" s="362">
        <f t="shared" si="37"/>
        <v>0</v>
      </c>
      <c r="K182" s="362">
        <f t="shared" si="38"/>
        <v>0</v>
      </c>
      <c r="L182" s="362">
        <f t="shared" si="39"/>
        <v>0</v>
      </c>
      <c r="M182" s="362">
        <f t="shared" si="40"/>
        <v>0</v>
      </c>
      <c r="N182" s="434">
        <f t="shared" si="41"/>
        <v>0</v>
      </c>
      <c r="O182" s="488">
        <f>IF(Input!I287=0,Input!L287,Input!I287)</f>
        <v>0</v>
      </c>
      <c r="P182" s="362">
        <f t="shared" si="42"/>
        <v>0</v>
      </c>
      <c r="Q182" s="362">
        <f t="shared" si="43"/>
        <v>0</v>
      </c>
      <c r="R182" s="362">
        <f t="shared" si="44"/>
        <v>0</v>
      </c>
      <c r="S182" s="362">
        <f t="shared" si="45"/>
        <v>0</v>
      </c>
      <c r="T182" s="434">
        <f t="shared" si="46"/>
        <v>0</v>
      </c>
      <c r="U182" s="489">
        <f>Input!J287</f>
        <v>0</v>
      </c>
      <c r="V182" s="362">
        <f t="shared" si="47"/>
        <v>0</v>
      </c>
      <c r="W182" s="362">
        <f t="shared" si="48"/>
        <v>0</v>
      </c>
      <c r="X182" s="362">
        <f t="shared" si="49"/>
        <v>0</v>
      </c>
      <c r="Y182" s="362">
        <f t="shared" si="50"/>
        <v>0</v>
      </c>
      <c r="Z182" s="362">
        <f t="shared" si="51"/>
        <v>0</v>
      </c>
      <c r="AA182" s="489">
        <f>IF(Input!N287=0,Input!O287,Input!N287)</f>
        <v>0</v>
      </c>
      <c r="AB182" s="362">
        <f t="shared" si="52"/>
        <v>0</v>
      </c>
      <c r="AC182" s="362">
        <f t="shared" si="53"/>
        <v>0</v>
      </c>
      <c r="AD182" s="362">
        <f t="shared" si="54"/>
        <v>0</v>
      </c>
      <c r="AE182" s="362">
        <f t="shared" si="55"/>
        <v>0</v>
      </c>
      <c r="AF182" s="362">
        <f t="shared" si="56"/>
        <v>0</v>
      </c>
      <c r="AG182" s="58"/>
      <c r="AH182" s="58"/>
      <c r="AI182" s="357"/>
      <c r="AJ182" s="357"/>
      <c r="AK182" s="357"/>
      <c r="AL182" s="357"/>
      <c r="AM182" s="357"/>
      <c r="AN182" s="357"/>
      <c r="AO182" s="357"/>
      <c r="AP182" s="357"/>
      <c r="AQ182" s="357"/>
      <c r="AR182" s="357"/>
      <c r="AS182"/>
      <c r="AT182"/>
      <c r="AU182"/>
      <c r="AV182"/>
      <c r="AW182"/>
      <c r="AX182"/>
      <c r="AY182"/>
      <c r="AZ182"/>
      <c r="BA182" s="133"/>
      <c r="BB182" s="133"/>
      <c r="BC182" s="133"/>
    </row>
    <row r="183" spans="1:55" s="6" customFormat="1" outlineLevel="1">
      <c r="A183" s="485">
        <f t="shared" si="58"/>
        <v>78</v>
      </c>
      <c r="B183" s="356">
        <f t="shared" si="57"/>
        <v>0</v>
      </c>
      <c r="C183" s="433">
        <f>Input!F288</f>
        <v>0</v>
      </c>
      <c r="D183" s="362">
        <f t="shared" si="32"/>
        <v>0</v>
      </c>
      <c r="E183" s="362">
        <f t="shared" si="33"/>
        <v>0</v>
      </c>
      <c r="F183" s="362">
        <f t="shared" si="34"/>
        <v>0</v>
      </c>
      <c r="G183" s="362">
        <f t="shared" si="35"/>
        <v>0</v>
      </c>
      <c r="H183" s="434">
        <f t="shared" si="36"/>
        <v>0</v>
      </c>
      <c r="I183" s="488">
        <f>IF(Input!G288=0,IF(Input!H288=0,Input!K288,Input!H288),Input!G288)</f>
        <v>0</v>
      </c>
      <c r="J183" s="362">
        <f t="shared" si="37"/>
        <v>0</v>
      </c>
      <c r="K183" s="362">
        <f t="shared" si="38"/>
        <v>0</v>
      </c>
      <c r="L183" s="362">
        <f t="shared" si="39"/>
        <v>0</v>
      </c>
      <c r="M183" s="362">
        <f t="shared" si="40"/>
        <v>0</v>
      </c>
      <c r="N183" s="434">
        <f t="shared" si="41"/>
        <v>0</v>
      </c>
      <c r="O183" s="488">
        <f>IF(Input!I288=0,Input!L288,Input!I288)</f>
        <v>0</v>
      </c>
      <c r="P183" s="362">
        <f t="shared" si="42"/>
        <v>0</v>
      </c>
      <c r="Q183" s="362">
        <f t="shared" si="43"/>
        <v>0</v>
      </c>
      <c r="R183" s="362">
        <f t="shared" si="44"/>
        <v>0</v>
      </c>
      <c r="S183" s="362">
        <f t="shared" si="45"/>
        <v>0</v>
      </c>
      <c r="T183" s="434">
        <f t="shared" si="46"/>
        <v>0</v>
      </c>
      <c r="U183" s="489">
        <f>Input!J288</f>
        <v>0</v>
      </c>
      <c r="V183" s="362">
        <f t="shared" si="47"/>
        <v>0</v>
      </c>
      <c r="W183" s="362">
        <f t="shared" si="48"/>
        <v>0</v>
      </c>
      <c r="X183" s="362">
        <f t="shared" si="49"/>
        <v>0</v>
      </c>
      <c r="Y183" s="362">
        <f t="shared" si="50"/>
        <v>0</v>
      </c>
      <c r="Z183" s="362">
        <f t="shared" si="51"/>
        <v>0</v>
      </c>
      <c r="AA183" s="489">
        <f>IF(Input!N288=0,Input!O288,Input!N288)</f>
        <v>0</v>
      </c>
      <c r="AB183" s="362">
        <f t="shared" si="52"/>
        <v>0</v>
      </c>
      <c r="AC183" s="362">
        <f t="shared" si="53"/>
        <v>0</v>
      </c>
      <c r="AD183" s="362">
        <f t="shared" si="54"/>
        <v>0</v>
      </c>
      <c r="AE183" s="362">
        <f t="shared" si="55"/>
        <v>0</v>
      </c>
      <c r="AF183" s="362">
        <f t="shared" si="56"/>
        <v>0</v>
      </c>
      <c r="AG183" s="58"/>
      <c r="AH183" s="58"/>
      <c r="AI183" s="357"/>
      <c r="AJ183" s="357"/>
      <c r="AK183" s="357"/>
      <c r="AL183" s="357"/>
      <c r="AM183" s="357"/>
      <c r="AN183" s="357"/>
      <c r="AO183" s="357"/>
      <c r="AP183" s="357"/>
      <c r="AQ183" s="357"/>
      <c r="AR183" s="357"/>
      <c r="AS183"/>
      <c r="AT183"/>
      <c r="AU183"/>
      <c r="AV183"/>
      <c r="AW183"/>
      <c r="AX183"/>
      <c r="AY183"/>
      <c r="AZ183"/>
      <c r="BA183" s="133"/>
      <c r="BB183" s="133"/>
      <c r="BC183" s="133"/>
    </row>
    <row r="184" spans="1:55" s="6" customFormat="1" outlineLevel="1">
      <c r="A184" s="485">
        <f t="shared" si="58"/>
        <v>79</v>
      </c>
      <c r="B184" s="356">
        <f t="shared" si="57"/>
        <v>0</v>
      </c>
      <c r="C184" s="433">
        <f>Input!F289</f>
        <v>0</v>
      </c>
      <c r="D184" s="362">
        <f t="shared" si="32"/>
        <v>0</v>
      </c>
      <c r="E184" s="362">
        <f t="shared" si="33"/>
        <v>0</v>
      </c>
      <c r="F184" s="362">
        <f t="shared" si="34"/>
        <v>0</v>
      </c>
      <c r="G184" s="362">
        <f t="shared" si="35"/>
        <v>0</v>
      </c>
      <c r="H184" s="434">
        <f t="shared" si="36"/>
        <v>0</v>
      </c>
      <c r="I184" s="488">
        <f>IF(Input!G289=0,IF(Input!H289=0,Input!K289,Input!H289),Input!G289)</f>
        <v>0</v>
      </c>
      <c r="J184" s="362">
        <f t="shared" si="37"/>
        <v>0</v>
      </c>
      <c r="K184" s="362">
        <f t="shared" si="38"/>
        <v>0</v>
      </c>
      <c r="L184" s="362">
        <f t="shared" si="39"/>
        <v>0</v>
      </c>
      <c r="M184" s="362">
        <f t="shared" si="40"/>
        <v>0</v>
      </c>
      <c r="N184" s="434">
        <f t="shared" si="41"/>
        <v>0</v>
      </c>
      <c r="O184" s="488">
        <f>IF(Input!I289=0,Input!L289,Input!I289)</f>
        <v>0</v>
      </c>
      <c r="P184" s="362">
        <f t="shared" si="42"/>
        <v>0</v>
      </c>
      <c r="Q184" s="362">
        <f t="shared" si="43"/>
        <v>0</v>
      </c>
      <c r="R184" s="362">
        <f t="shared" si="44"/>
        <v>0</v>
      </c>
      <c r="S184" s="362">
        <f t="shared" si="45"/>
        <v>0</v>
      </c>
      <c r="T184" s="434">
        <f t="shared" si="46"/>
        <v>0</v>
      </c>
      <c r="U184" s="489">
        <f>Input!J289</f>
        <v>0</v>
      </c>
      <c r="V184" s="362">
        <f t="shared" si="47"/>
        <v>0</v>
      </c>
      <c r="W184" s="362">
        <f t="shared" si="48"/>
        <v>0</v>
      </c>
      <c r="X184" s="362">
        <f t="shared" si="49"/>
        <v>0</v>
      </c>
      <c r="Y184" s="362">
        <f t="shared" si="50"/>
        <v>0</v>
      </c>
      <c r="Z184" s="362">
        <f t="shared" si="51"/>
        <v>0</v>
      </c>
      <c r="AA184" s="489">
        <f>IF(Input!N289=0,Input!O289,Input!N289)</f>
        <v>0</v>
      </c>
      <c r="AB184" s="362">
        <f t="shared" si="52"/>
        <v>0</v>
      </c>
      <c r="AC184" s="362">
        <f t="shared" si="53"/>
        <v>0</v>
      </c>
      <c r="AD184" s="362">
        <f t="shared" si="54"/>
        <v>0</v>
      </c>
      <c r="AE184" s="362">
        <f t="shared" si="55"/>
        <v>0</v>
      </c>
      <c r="AF184" s="362">
        <f t="shared" si="56"/>
        <v>0</v>
      </c>
      <c r="AG184" s="58"/>
      <c r="AH184" s="58"/>
      <c r="AI184" s="357"/>
      <c r="AJ184" s="357"/>
      <c r="AK184" s="357"/>
      <c r="AL184" s="357"/>
      <c r="AM184" s="357"/>
      <c r="AN184" s="357"/>
      <c r="AO184" s="357"/>
      <c r="AP184" s="357"/>
      <c r="AQ184" s="357"/>
      <c r="AR184" s="357"/>
      <c r="AS184"/>
      <c r="AT184"/>
      <c r="AU184"/>
      <c r="AV184"/>
      <c r="AW184"/>
      <c r="AX184"/>
      <c r="AY184"/>
      <c r="AZ184"/>
      <c r="BA184" s="133"/>
      <c r="BB184" s="133"/>
      <c r="BC184" s="133"/>
    </row>
    <row r="185" spans="1:55" s="6" customFormat="1" outlineLevel="1">
      <c r="A185" s="485">
        <f t="shared" si="58"/>
        <v>80</v>
      </c>
      <c r="B185" s="356">
        <f t="shared" si="57"/>
        <v>0</v>
      </c>
      <c r="C185" s="433">
        <f>Input!F290</f>
        <v>0</v>
      </c>
      <c r="D185" s="362">
        <f t="shared" si="32"/>
        <v>0</v>
      </c>
      <c r="E185" s="362">
        <f t="shared" si="33"/>
        <v>0</v>
      </c>
      <c r="F185" s="362">
        <f t="shared" si="34"/>
        <v>0</v>
      </c>
      <c r="G185" s="362">
        <f t="shared" si="35"/>
        <v>0</v>
      </c>
      <c r="H185" s="434">
        <f t="shared" si="36"/>
        <v>0</v>
      </c>
      <c r="I185" s="488">
        <f>IF(Input!G290=0,IF(Input!H290=0,Input!K290,Input!H290),Input!G290)</f>
        <v>0</v>
      </c>
      <c r="J185" s="362">
        <f t="shared" si="37"/>
        <v>0</v>
      </c>
      <c r="K185" s="362">
        <f t="shared" si="38"/>
        <v>0</v>
      </c>
      <c r="L185" s="362">
        <f t="shared" si="39"/>
        <v>0</v>
      </c>
      <c r="M185" s="362">
        <f t="shared" si="40"/>
        <v>0</v>
      </c>
      <c r="N185" s="434">
        <f t="shared" si="41"/>
        <v>0</v>
      </c>
      <c r="O185" s="488">
        <f>IF(Input!I290=0,Input!L290,Input!I290)</f>
        <v>0</v>
      </c>
      <c r="P185" s="362">
        <f t="shared" si="42"/>
        <v>0</v>
      </c>
      <c r="Q185" s="362">
        <f t="shared" si="43"/>
        <v>0</v>
      </c>
      <c r="R185" s="362">
        <f t="shared" si="44"/>
        <v>0</v>
      </c>
      <c r="S185" s="362">
        <f t="shared" si="45"/>
        <v>0</v>
      </c>
      <c r="T185" s="434">
        <f t="shared" si="46"/>
        <v>0</v>
      </c>
      <c r="U185" s="489">
        <f>Input!J290</f>
        <v>0</v>
      </c>
      <c r="V185" s="362">
        <f t="shared" si="47"/>
        <v>0</v>
      </c>
      <c r="W185" s="362">
        <f t="shared" si="48"/>
        <v>0</v>
      </c>
      <c r="X185" s="362">
        <f t="shared" si="49"/>
        <v>0</v>
      </c>
      <c r="Y185" s="362">
        <f t="shared" si="50"/>
        <v>0</v>
      </c>
      <c r="Z185" s="362">
        <f t="shared" si="51"/>
        <v>0</v>
      </c>
      <c r="AA185" s="489">
        <f>IF(Input!N290=0,Input!O290,Input!N290)</f>
        <v>0</v>
      </c>
      <c r="AB185" s="362">
        <f t="shared" si="52"/>
        <v>0</v>
      </c>
      <c r="AC185" s="362">
        <f t="shared" si="53"/>
        <v>0</v>
      </c>
      <c r="AD185" s="362">
        <f t="shared" si="54"/>
        <v>0</v>
      </c>
      <c r="AE185" s="362">
        <f t="shared" si="55"/>
        <v>0</v>
      </c>
      <c r="AF185" s="362">
        <f t="shared" si="56"/>
        <v>0</v>
      </c>
      <c r="AG185" s="58"/>
      <c r="AH185" s="58"/>
      <c r="AI185" s="357"/>
      <c r="AJ185" s="357"/>
      <c r="AK185" s="357"/>
      <c r="AL185" s="357"/>
      <c r="AM185" s="357"/>
      <c r="AN185" s="357"/>
      <c r="AO185" s="357"/>
      <c r="AP185" s="357"/>
      <c r="AQ185" s="357"/>
      <c r="AR185" s="357"/>
      <c r="AS185"/>
      <c r="AT185"/>
      <c r="AU185"/>
      <c r="AV185"/>
      <c r="AW185"/>
      <c r="AX185"/>
      <c r="AY185"/>
      <c r="AZ185"/>
      <c r="BA185" s="133"/>
      <c r="BB185" s="133"/>
      <c r="BC185" s="133"/>
    </row>
    <row r="186" spans="1:55" s="6" customFormat="1" outlineLevel="1">
      <c r="A186" s="485">
        <f t="shared" si="58"/>
        <v>81</v>
      </c>
      <c r="B186" s="356">
        <f t="shared" si="57"/>
        <v>0</v>
      </c>
      <c r="C186" s="433">
        <f>Input!F291</f>
        <v>0</v>
      </c>
      <c r="D186" s="362">
        <f t="shared" si="32"/>
        <v>0</v>
      </c>
      <c r="E186" s="362">
        <f t="shared" si="33"/>
        <v>0</v>
      </c>
      <c r="F186" s="362">
        <f t="shared" si="34"/>
        <v>0</v>
      </c>
      <c r="G186" s="362">
        <f t="shared" si="35"/>
        <v>0</v>
      </c>
      <c r="H186" s="434">
        <f t="shared" si="36"/>
        <v>0</v>
      </c>
      <c r="I186" s="488">
        <f>IF(Input!G291=0,IF(Input!H291=0,Input!K291,Input!H291),Input!G291)</f>
        <v>0</v>
      </c>
      <c r="J186" s="362">
        <f t="shared" si="37"/>
        <v>0</v>
      </c>
      <c r="K186" s="362">
        <f t="shared" si="38"/>
        <v>0</v>
      </c>
      <c r="L186" s="362">
        <f t="shared" si="39"/>
        <v>0</v>
      </c>
      <c r="M186" s="362">
        <f t="shared" si="40"/>
        <v>0</v>
      </c>
      <c r="N186" s="434">
        <f t="shared" si="41"/>
        <v>0</v>
      </c>
      <c r="O186" s="488">
        <f>IF(Input!I291=0,Input!L291,Input!I291)</f>
        <v>0</v>
      </c>
      <c r="P186" s="362">
        <f t="shared" si="42"/>
        <v>0</v>
      </c>
      <c r="Q186" s="362">
        <f t="shared" si="43"/>
        <v>0</v>
      </c>
      <c r="R186" s="362">
        <f t="shared" si="44"/>
        <v>0</v>
      </c>
      <c r="S186" s="362">
        <f t="shared" si="45"/>
        <v>0</v>
      </c>
      <c r="T186" s="434">
        <f t="shared" si="46"/>
        <v>0</v>
      </c>
      <c r="U186" s="489">
        <f>Input!J291</f>
        <v>0</v>
      </c>
      <c r="V186" s="362">
        <f t="shared" si="47"/>
        <v>0</v>
      </c>
      <c r="W186" s="362">
        <f t="shared" si="48"/>
        <v>0</v>
      </c>
      <c r="X186" s="362">
        <f t="shared" si="49"/>
        <v>0</v>
      </c>
      <c r="Y186" s="362">
        <f t="shared" si="50"/>
        <v>0</v>
      </c>
      <c r="Z186" s="362">
        <f t="shared" si="51"/>
        <v>0</v>
      </c>
      <c r="AA186" s="489">
        <f>IF(Input!N291=0,Input!O291,Input!N291)</f>
        <v>0</v>
      </c>
      <c r="AB186" s="362">
        <f t="shared" si="52"/>
        <v>0</v>
      </c>
      <c r="AC186" s="362">
        <f t="shared" si="53"/>
        <v>0</v>
      </c>
      <c r="AD186" s="362">
        <f t="shared" si="54"/>
        <v>0</v>
      </c>
      <c r="AE186" s="362">
        <f t="shared" si="55"/>
        <v>0</v>
      </c>
      <c r="AF186" s="362">
        <f t="shared" si="56"/>
        <v>0</v>
      </c>
      <c r="AG186" s="58"/>
      <c r="AH186" s="58"/>
      <c r="AI186" s="357"/>
      <c r="AJ186" s="357"/>
      <c r="AK186" s="357"/>
      <c r="AL186" s="357"/>
      <c r="AM186" s="357"/>
      <c r="AN186" s="357"/>
      <c r="AO186" s="357"/>
      <c r="AP186" s="357"/>
      <c r="AQ186" s="357"/>
      <c r="AR186" s="357"/>
      <c r="AS186"/>
      <c r="AT186"/>
      <c r="AU186"/>
      <c r="AV186"/>
      <c r="AW186"/>
      <c r="AX186"/>
      <c r="AY186"/>
      <c r="AZ186"/>
      <c r="BA186" s="133"/>
      <c r="BB186" s="133"/>
      <c r="BC186" s="133"/>
    </row>
    <row r="187" spans="1:55" s="6" customFormat="1" outlineLevel="1">
      <c r="A187" s="485">
        <f t="shared" si="58"/>
        <v>82</v>
      </c>
      <c r="B187" s="356">
        <f t="shared" si="57"/>
        <v>0</v>
      </c>
      <c r="C187" s="433">
        <f>Input!F292</f>
        <v>0</v>
      </c>
      <c r="D187" s="362">
        <f t="shared" si="32"/>
        <v>0</v>
      </c>
      <c r="E187" s="362">
        <f t="shared" si="33"/>
        <v>0</v>
      </c>
      <c r="F187" s="362">
        <f t="shared" si="34"/>
        <v>0</v>
      </c>
      <c r="G187" s="362">
        <f t="shared" si="35"/>
        <v>0</v>
      </c>
      <c r="H187" s="434">
        <f t="shared" si="36"/>
        <v>0</v>
      </c>
      <c r="I187" s="488">
        <f>IF(Input!G292=0,IF(Input!H292=0,Input!K292,Input!H292),Input!G292)</f>
        <v>0</v>
      </c>
      <c r="J187" s="362">
        <f t="shared" si="37"/>
        <v>0</v>
      </c>
      <c r="K187" s="362">
        <f t="shared" si="38"/>
        <v>0</v>
      </c>
      <c r="L187" s="362">
        <f t="shared" si="39"/>
        <v>0</v>
      </c>
      <c r="M187" s="362">
        <f t="shared" si="40"/>
        <v>0</v>
      </c>
      <c r="N187" s="434">
        <f t="shared" si="41"/>
        <v>0</v>
      </c>
      <c r="O187" s="488">
        <f>IF(Input!I292=0,Input!L292,Input!I292)</f>
        <v>0</v>
      </c>
      <c r="P187" s="362">
        <f t="shared" si="42"/>
        <v>0</v>
      </c>
      <c r="Q187" s="362">
        <f t="shared" si="43"/>
        <v>0</v>
      </c>
      <c r="R187" s="362">
        <f t="shared" si="44"/>
        <v>0</v>
      </c>
      <c r="S187" s="362">
        <f t="shared" si="45"/>
        <v>0</v>
      </c>
      <c r="T187" s="434">
        <f t="shared" si="46"/>
        <v>0</v>
      </c>
      <c r="U187" s="489">
        <f>Input!J292</f>
        <v>0</v>
      </c>
      <c r="V187" s="362">
        <f t="shared" si="47"/>
        <v>0</v>
      </c>
      <c r="W187" s="362">
        <f t="shared" si="48"/>
        <v>0</v>
      </c>
      <c r="X187" s="362">
        <f t="shared" si="49"/>
        <v>0</v>
      </c>
      <c r="Y187" s="362">
        <f t="shared" si="50"/>
        <v>0</v>
      </c>
      <c r="Z187" s="362">
        <f t="shared" si="51"/>
        <v>0</v>
      </c>
      <c r="AA187" s="489">
        <f>IF(Input!N292=0,Input!O292,Input!N292)</f>
        <v>0</v>
      </c>
      <c r="AB187" s="362">
        <f t="shared" si="52"/>
        <v>0</v>
      </c>
      <c r="AC187" s="362">
        <f t="shared" si="53"/>
        <v>0</v>
      </c>
      <c r="AD187" s="362">
        <f t="shared" si="54"/>
        <v>0</v>
      </c>
      <c r="AE187" s="362">
        <f t="shared" si="55"/>
        <v>0</v>
      </c>
      <c r="AF187" s="362">
        <f t="shared" si="56"/>
        <v>0</v>
      </c>
      <c r="AG187" s="58"/>
      <c r="AH187" s="58"/>
      <c r="AI187" s="357"/>
      <c r="AJ187" s="357"/>
      <c r="AK187" s="357"/>
      <c r="AL187" s="357"/>
      <c r="AM187" s="357"/>
      <c r="AN187" s="357"/>
      <c r="AO187" s="357"/>
      <c r="AP187" s="357"/>
      <c r="AQ187" s="357"/>
      <c r="AR187" s="357"/>
      <c r="AS187"/>
      <c r="AT187"/>
      <c r="AU187"/>
      <c r="AV187"/>
      <c r="AW187"/>
      <c r="AX187"/>
      <c r="AY187"/>
      <c r="AZ187"/>
      <c r="BA187" s="133"/>
      <c r="BB187" s="133"/>
      <c r="BC187" s="133"/>
    </row>
    <row r="188" spans="1:55" s="6" customFormat="1" outlineLevel="1">
      <c r="A188" s="485">
        <f t="shared" si="58"/>
        <v>83</v>
      </c>
      <c r="B188" s="356">
        <f t="shared" si="57"/>
        <v>0</v>
      </c>
      <c r="C188" s="433">
        <f>Input!F293</f>
        <v>0</v>
      </c>
      <c r="D188" s="362">
        <f t="shared" si="32"/>
        <v>0</v>
      </c>
      <c r="E188" s="362">
        <f t="shared" si="33"/>
        <v>0</v>
      </c>
      <c r="F188" s="362">
        <f t="shared" si="34"/>
        <v>0</v>
      </c>
      <c r="G188" s="362">
        <f t="shared" si="35"/>
        <v>0</v>
      </c>
      <c r="H188" s="434">
        <f t="shared" si="36"/>
        <v>0</v>
      </c>
      <c r="I188" s="488">
        <f>IF(Input!G293=0,IF(Input!H293=0,Input!K293,Input!H293),Input!G293)</f>
        <v>0</v>
      </c>
      <c r="J188" s="362">
        <f t="shared" si="37"/>
        <v>0</v>
      </c>
      <c r="K188" s="362">
        <f t="shared" si="38"/>
        <v>0</v>
      </c>
      <c r="L188" s="362">
        <f t="shared" si="39"/>
        <v>0</v>
      </c>
      <c r="M188" s="362">
        <f t="shared" si="40"/>
        <v>0</v>
      </c>
      <c r="N188" s="434">
        <f t="shared" si="41"/>
        <v>0</v>
      </c>
      <c r="O188" s="488">
        <f>IF(Input!I293=0,Input!L293,Input!I293)</f>
        <v>0</v>
      </c>
      <c r="P188" s="362">
        <f t="shared" si="42"/>
        <v>0</v>
      </c>
      <c r="Q188" s="362">
        <f t="shared" si="43"/>
        <v>0</v>
      </c>
      <c r="R188" s="362">
        <f t="shared" si="44"/>
        <v>0</v>
      </c>
      <c r="S188" s="362">
        <f t="shared" si="45"/>
        <v>0</v>
      </c>
      <c r="T188" s="434">
        <f t="shared" si="46"/>
        <v>0</v>
      </c>
      <c r="U188" s="489">
        <f>Input!J293</f>
        <v>0</v>
      </c>
      <c r="V188" s="362">
        <f t="shared" si="47"/>
        <v>0</v>
      </c>
      <c r="W188" s="362">
        <f t="shared" si="48"/>
        <v>0</v>
      </c>
      <c r="X188" s="362">
        <f t="shared" si="49"/>
        <v>0</v>
      </c>
      <c r="Y188" s="362">
        <f t="shared" si="50"/>
        <v>0</v>
      </c>
      <c r="Z188" s="362">
        <f t="shared" si="51"/>
        <v>0</v>
      </c>
      <c r="AA188" s="489">
        <f>IF(Input!N293=0,Input!O293,Input!N293)</f>
        <v>0</v>
      </c>
      <c r="AB188" s="362">
        <f t="shared" si="52"/>
        <v>0</v>
      </c>
      <c r="AC188" s="362">
        <f t="shared" si="53"/>
        <v>0</v>
      </c>
      <c r="AD188" s="362">
        <f t="shared" si="54"/>
        <v>0</v>
      </c>
      <c r="AE188" s="362">
        <f t="shared" si="55"/>
        <v>0</v>
      </c>
      <c r="AF188" s="362">
        <f t="shared" si="56"/>
        <v>0</v>
      </c>
      <c r="AG188" s="58"/>
      <c r="AH188" s="58"/>
      <c r="AI188" s="357"/>
      <c r="AJ188" s="357"/>
      <c r="AK188" s="357"/>
      <c r="AL188" s="357"/>
      <c r="AM188" s="357"/>
      <c r="AN188" s="357"/>
      <c r="AO188" s="357"/>
      <c r="AP188" s="357"/>
      <c r="AQ188" s="357"/>
      <c r="AR188" s="357"/>
      <c r="AS188"/>
      <c r="AT188"/>
      <c r="AU188"/>
      <c r="AV188"/>
      <c r="AW188"/>
      <c r="AX188"/>
      <c r="AY188"/>
      <c r="AZ188"/>
      <c r="BA188" s="133"/>
      <c r="BB188" s="133"/>
      <c r="BC188" s="133"/>
    </row>
    <row r="189" spans="1:55" s="6" customFormat="1" outlineLevel="1">
      <c r="A189" s="485">
        <f t="shared" si="58"/>
        <v>84</v>
      </c>
      <c r="B189" s="356">
        <f t="shared" si="57"/>
        <v>0</v>
      </c>
      <c r="C189" s="433">
        <f>Input!F294</f>
        <v>0</v>
      </c>
      <c r="D189" s="362">
        <f t="shared" si="32"/>
        <v>0</v>
      </c>
      <c r="E189" s="362">
        <f t="shared" si="33"/>
        <v>0</v>
      </c>
      <c r="F189" s="362">
        <f t="shared" si="34"/>
        <v>0</v>
      </c>
      <c r="G189" s="362">
        <f t="shared" si="35"/>
        <v>0</v>
      </c>
      <c r="H189" s="434">
        <f t="shared" si="36"/>
        <v>0</v>
      </c>
      <c r="I189" s="488">
        <f>IF(Input!G294=0,IF(Input!H294=0,Input!K294,Input!H294),Input!G294)</f>
        <v>0</v>
      </c>
      <c r="J189" s="362">
        <f t="shared" si="37"/>
        <v>0</v>
      </c>
      <c r="K189" s="362">
        <f t="shared" si="38"/>
        <v>0</v>
      </c>
      <c r="L189" s="362">
        <f t="shared" si="39"/>
        <v>0</v>
      </c>
      <c r="M189" s="362">
        <f t="shared" si="40"/>
        <v>0</v>
      </c>
      <c r="N189" s="434">
        <f t="shared" si="41"/>
        <v>0</v>
      </c>
      <c r="O189" s="488">
        <f>IF(Input!I294=0,Input!L294,Input!I294)</f>
        <v>0</v>
      </c>
      <c r="P189" s="362">
        <f t="shared" si="42"/>
        <v>0</v>
      </c>
      <c r="Q189" s="362">
        <f t="shared" si="43"/>
        <v>0</v>
      </c>
      <c r="R189" s="362">
        <f t="shared" si="44"/>
        <v>0</v>
      </c>
      <c r="S189" s="362">
        <f t="shared" si="45"/>
        <v>0</v>
      </c>
      <c r="T189" s="434">
        <f t="shared" si="46"/>
        <v>0</v>
      </c>
      <c r="U189" s="489">
        <f>Input!J294</f>
        <v>0</v>
      </c>
      <c r="V189" s="362">
        <f t="shared" si="47"/>
        <v>0</v>
      </c>
      <c r="W189" s="362">
        <f t="shared" si="48"/>
        <v>0</v>
      </c>
      <c r="X189" s="362">
        <f t="shared" si="49"/>
        <v>0</v>
      </c>
      <c r="Y189" s="362">
        <f t="shared" si="50"/>
        <v>0</v>
      </c>
      <c r="Z189" s="362">
        <f t="shared" si="51"/>
        <v>0</v>
      </c>
      <c r="AA189" s="489">
        <f>IF(Input!N294=0,Input!O294,Input!N294)</f>
        <v>0</v>
      </c>
      <c r="AB189" s="362">
        <f t="shared" si="52"/>
        <v>0</v>
      </c>
      <c r="AC189" s="362">
        <f t="shared" si="53"/>
        <v>0</v>
      </c>
      <c r="AD189" s="362">
        <f t="shared" si="54"/>
        <v>0</v>
      </c>
      <c r="AE189" s="362">
        <f t="shared" si="55"/>
        <v>0</v>
      </c>
      <c r="AF189" s="362">
        <f t="shared" si="56"/>
        <v>0</v>
      </c>
      <c r="AG189" s="58"/>
      <c r="AH189" s="58"/>
      <c r="AI189" s="357"/>
      <c r="AJ189" s="357"/>
      <c r="AK189" s="357"/>
      <c r="AL189" s="357"/>
      <c r="AM189" s="357"/>
      <c r="AN189" s="357"/>
      <c r="AO189" s="357"/>
      <c r="AP189" s="357"/>
      <c r="AQ189" s="357"/>
      <c r="AR189" s="357"/>
      <c r="AS189"/>
      <c r="AT189"/>
      <c r="AU189"/>
      <c r="AV189"/>
      <c r="AW189"/>
      <c r="AX189"/>
      <c r="AY189"/>
      <c r="AZ189"/>
      <c r="BA189" s="133"/>
      <c r="BB189" s="133"/>
      <c r="BC189" s="133"/>
    </row>
    <row r="190" spans="1:55" s="6" customFormat="1" outlineLevel="1">
      <c r="A190" s="485">
        <f t="shared" si="58"/>
        <v>85</v>
      </c>
      <c r="B190" s="356">
        <f t="shared" si="57"/>
        <v>0</v>
      </c>
      <c r="C190" s="433">
        <f>Input!F295</f>
        <v>0</v>
      </c>
      <c r="D190" s="362">
        <f t="shared" si="32"/>
        <v>0</v>
      </c>
      <c r="E190" s="362">
        <f t="shared" si="33"/>
        <v>0</v>
      </c>
      <c r="F190" s="362">
        <f t="shared" si="34"/>
        <v>0</v>
      </c>
      <c r="G190" s="362">
        <f t="shared" si="35"/>
        <v>0</v>
      </c>
      <c r="H190" s="434">
        <f t="shared" si="36"/>
        <v>0</v>
      </c>
      <c r="I190" s="488">
        <f>IF(Input!G295=0,IF(Input!H295=0,Input!K295,Input!H295),Input!G295)</f>
        <v>0</v>
      </c>
      <c r="J190" s="362">
        <f t="shared" si="37"/>
        <v>0</v>
      </c>
      <c r="K190" s="362">
        <f t="shared" si="38"/>
        <v>0</v>
      </c>
      <c r="L190" s="362">
        <f t="shared" si="39"/>
        <v>0</v>
      </c>
      <c r="M190" s="362">
        <f t="shared" si="40"/>
        <v>0</v>
      </c>
      <c r="N190" s="434">
        <f t="shared" si="41"/>
        <v>0</v>
      </c>
      <c r="O190" s="488">
        <f>IF(Input!I295=0,Input!L295,Input!I295)</f>
        <v>0</v>
      </c>
      <c r="P190" s="362">
        <f t="shared" si="42"/>
        <v>0</v>
      </c>
      <c r="Q190" s="362">
        <f t="shared" si="43"/>
        <v>0</v>
      </c>
      <c r="R190" s="362">
        <f t="shared" si="44"/>
        <v>0</v>
      </c>
      <c r="S190" s="362">
        <f t="shared" si="45"/>
        <v>0</v>
      </c>
      <c r="T190" s="434">
        <f t="shared" si="46"/>
        <v>0</v>
      </c>
      <c r="U190" s="489">
        <f>Input!J295</f>
        <v>0</v>
      </c>
      <c r="V190" s="362">
        <f t="shared" si="47"/>
        <v>0</v>
      </c>
      <c r="W190" s="362">
        <f t="shared" si="48"/>
        <v>0</v>
      </c>
      <c r="X190" s="362">
        <f t="shared" si="49"/>
        <v>0</v>
      </c>
      <c r="Y190" s="362">
        <f t="shared" si="50"/>
        <v>0</v>
      </c>
      <c r="Z190" s="362">
        <f t="shared" si="51"/>
        <v>0</v>
      </c>
      <c r="AA190" s="489">
        <f>IF(Input!N295=0,Input!O295,Input!N295)</f>
        <v>0</v>
      </c>
      <c r="AB190" s="362">
        <f t="shared" si="52"/>
        <v>0</v>
      </c>
      <c r="AC190" s="362">
        <f t="shared" si="53"/>
        <v>0</v>
      </c>
      <c r="AD190" s="362">
        <f t="shared" si="54"/>
        <v>0</v>
      </c>
      <c r="AE190" s="362">
        <f t="shared" si="55"/>
        <v>0</v>
      </c>
      <c r="AF190" s="362">
        <f t="shared" si="56"/>
        <v>0</v>
      </c>
      <c r="AG190" s="58"/>
      <c r="AH190" s="58"/>
      <c r="AI190" s="357"/>
      <c r="AJ190" s="357"/>
      <c r="AK190" s="357"/>
      <c r="AL190" s="357"/>
      <c r="AM190" s="357"/>
      <c r="AN190" s="357"/>
      <c r="AO190" s="357"/>
      <c r="AP190" s="357"/>
      <c r="AQ190" s="357"/>
      <c r="AR190" s="357"/>
      <c r="AS190"/>
      <c r="AT190"/>
      <c r="AU190"/>
      <c r="AV190"/>
      <c r="AW190"/>
      <c r="AX190"/>
      <c r="AY190"/>
      <c r="AZ190"/>
      <c r="BA190" s="133"/>
      <c r="BB190" s="133"/>
      <c r="BC190" s="133"/>
    </row>
    <row r="191" spans="1:55" s="6" customFormat="1" outlineLevel="1">
      <c r="A191" s="485">
        <f>A190+1</f>
        <v>86</v>
      </c>
      <c r="B191" s="356">
        <f t="shared" si="57"/>
        <v>0</v>
      </c>
      <c r="C191" s="433">
        <f>Input!F296</f>
        <v>0</v>
      </c>
      <c r="D191" s="362">
        <f>C191*(1-P_0)*(1+f)</f>
        <v>0</v>
      </c>
      <c r="E191" s="362">
        <f>D191*(1-x_1)*(1+f)</f>
        <v>0</v>
      </c>
      <c r="F191" s="362">
        <f>E191*(1-X_2)*(1+f)</f>
        <v>0</v>
      </c>
      <c r="G191" s="362">
        <f>F191*(1-X_3)*(1+f)</f>
        <v>0</v>
      </c>
      <c r="H191" s="434">
        <f>G191*(1-X_4)*(1+f)</f>
        <v>0</v>
      </c>
      <c r="I191" s="488">
        <f>IF(Input!G296=0,IF(Input!H296=0,Input!K296,Input!H296),Input!G296)</f>
        <v>0</v>
      </c>
      <c r="J191" s="362">
        <f>I191*(1-P_0)*(1+f)</f>
        <v>0</v>
      </c>
      <c r="K191" s="362">
        <f>J191*(1-x_1)*(1+f)</f>
        <v>0</v>
      </c>
      <c r="L191" s="362">
        <f>K191*(1-X_2)*(1+f)</f>
        <v>0</v>
      </c>
      <c r="M191" s="362">
        <f>L191*(1-X_3)*(1+f)</f>
        <v>0</v>
      </c>
      <c r="N191" s="434">
        <f>M191*(1-X_4)*(1+f)</f>
        <v>0</v>
      </c>
      <c r="O191" s="488">
        <f>IF(Input!I296=0,Input!L296,Input!I296)</f>
        <v>0</v>
      </c>
      <c r="P191" s="362">
        <f>O191*(1-P_0)*(1+f)</f>
        <v>0</v>
      </c>
      <c r="Q191" s="362">
        <f>P191*(1-x_1)*(1+f)</f>
        <v>0</v>
      </c>
      <c r="R191" s="362">
        <f>Q191*(1-X_2)*(1+f)</f>
        <v>0</v>
      </c>
      <c r="S191" s="362">
        <f>R191*(1-X_3)*(1+f)</f>
        <v>0</v>
      </c>
      <c r="T191" s="434">
        <f>S191*(1-X_4)*(1+f)</f>
        <v>0</v>
      </c>
      <c r="U191" s="489">
        <f>Input!J296</f>
        <v>0</v>
      </c>
      <c r="V191" s="362">
        <f>U191*(1-P_0)*(1+f)</f>
        <v>0</v>
      </c>
      <c r="W191" s="362">
        <f>V191*(1-x_1)*(1+f)</f>
        <v>0</v>
      </c>
      <c r="X191" s="362">
        <f>W191*(1-X_2)*(1+f)</f>
        <v>0</v>
      </c>
      <c r="Y191" s="362">
        <f>X191*(1-X_3)*(1+f)</f>
        <v>0</v>
      </c>
      <c r="Z191" s="362">
        <f>Y191*(1-X_4)*(1+f)</f>
        <v>0</v>
      </c>
      <c r="AA191" s="489">
        <f>IF(Input!N296=0,Input!O296,Input!N296)</f>
        <v>0</v>
      </c>
      <c r="AB191" s="362">
        <f>AA191*(1-P_0)*(1+f)</f>
        <v>0</v>
      </c>
      <c r="AC191" s="362">
        <f>AB191*(1-x_1)*(1+f)</f>
        <v>0</v>
      </c>
      <c r="AD191" s="362">
        <f>AC191*(1-X_2)*(1+f)</f>
        <v>0</v>
      </c>
      <c r="AE191" s="362">
        <f>AD191*(1-X_3)*(1+f)</f>
        <v>0</v>
      </c>
      <c r="AF191" s="362">
        <f>AE191*(1-X_4)*(1+f)</f>
        <v>0</v>
      </c>
      <c r="AG191" s="58"/>
      <c r="AH191" s="58"/>
      <c r="AI191" s="357"/>
      <c r="AJ191" s="357"/>
      <c r="AK191" s="357"/>
      <c r="AL191" s="357"/>
      <c r="AM191" s="357"/>
      <c r="AN191" s="357"/>
      <c r="AO191" s="357"/>
      <c r="AP191" s="357"/>
      <c r="AQ191" s="357"/>
      <c r="AR191" s="357"/>
      <c r="AS191"/>
      <c r="AT191"/>
      <c r="AU191"/>
      <c r="AV191"/>
      <c r="AW191"/>
      <c r="AX191"/>
      <c r="AY191"/>
      <c r="AZ191"/>
      <c r="BA191" s="133"/>
      <c r="BB191" s="133"/>
      <c r="BC191" s="133"/>
    </row>
    <row r="192" spans="1:55" s="6" customFormat="1">
      <c r="A192" s="24"/>
      <c r="B192" s="22"/>
      <c r="C192" s="58"/>
      <c r="D192" s="58"/>
      <c r="E192" s="58"/>
      <c r="F192" s="58"/>
      <c r="G192" s="58"/>
      <c r="H192" s="58"/>
      <c r="I192" s="58"/>
      <c r="J192" s="58"/>
      <c r="K192" s="58"/>
      <c r="L192" s="58"/>
      <c r="M192" s="58"/>
      <c r="N192" s="58"/>
      <c r="O192" s="58"/>
      <c r="P192" s="58"/>
      <c r="Q192" s="58"/>
      <c r="R192" s="58"/>
      <c r="S192" s="58"/>
      <c r="T192" s="58"/>
      <c r="U192" s="58"/>
      <c r="V192" s="58"/>
      <c r="W192" s="58"/>
      <c r="X192" s="58"/>
      <c r="Y192" s="58"/>
      <c r="Z192" s="58"/>
      <c r="AA192" s="58"/>
      <c r="AB192" s="58"/>
      <c r="AC192" s="58"/>
      <c r="AD192" s="58"/>
      <c r="AE192" s="58"/>
      <c r="AF192" s="58"/>
      <c r="AG192" s="58"/>
      <c r="AH192" s="58"/>
      <c r="AI192"/>
      <c r="AJ192"/>
      <c r="AK192"/>
      <c r="AL192"/>
      <c r="AM192"/>
      <c r="AN192"/>
      <c r="AO192"/>
      <c r="AP192"/>
      <c r="AQ192"/>
      <c r="AR192"/>
      <c r="AS192"/>
      <c r="AT192"/>
      <c r="AU192"/>
      <c r="AV192"/>
      <c r="AW192"/>
      <c r="AX192"/>
      <c r="AY192"/>
      <c r="AZ192"/>
      <c r="BA192" s="133"/>
      <c r="BB192" s="133"/>
      <c r="BC192" s="133"/>
    </row>
    <row r="193" spans="1:55">
      <c r="B193" s="22"/>
      <c r="C193" s="58"/>
      <c r="D193" s="58"/>
      <c r="E193" s="58"/>
      <c r="F193" s="58"/>
      <c r="G193" s="58"/>
      <c r="H193" s="58"/>
      <c r="I193" s="433"/>
      <c r="J193" s="58"/>
      <c r="K193" s="58"/>
      <c r="L193" s="58"/>
      <c r="M193" s="58"/>
      <c r="N193" s="58"/>
      <c r="O193" s="58"/>
      <c r="P193" s="58"/>
      <c r="Q193" s="58"/>
      <c r="R193" s="58"/>
      <c r="S193" s="58"/>
      <c r="T193" s="58"/>
      <c r="U193" s="58"/>
      <c r="V193" s="58"/>
      <c r="W193" s="58"/>
      <c r="X193" s="58"/>
      <c r="Y193" s="58"/>
      <c r="Z193" s="58"/>
      <c r="AA193" s="58"/>
      <c r="AB193" s="58"/>
      <c r="AC193" s="58"/>
      <c r="AD193" s="58"/>
      <c r="AE193" s="58"/>
      <c r="AF193" s="58"/>
      <c r="AG193" s="58"/>
      <c r="AH193" s="58"/>
    </row>
    <row r="194" spans="1:55">
      <c r="A194" s="178"/>
      <c r="B194" s="648" t="s">
        <v>218</v>
      </c>
      <c r="C194" s="648"/>
      <c r="D194" s="648"/>
      <c r="E194" s="179"/>
      <c r="F194" s="179"/>
      <c r="G194" s="179"/>
      <c r="H194" s="179"/>
      <c r="I194" s="179"/>
      <c r="J194" s="179"/>
      <c r="K194" s="179"/>
      <c r="L194" s="178"/>
      <c r="M194" s="178"/>
      <c r="N194" s="178"/>
      <c r="O194" s="178"/>
      <c r="P194" s="178"/>
      <c r="Q194" s="178"/>
      <c r="R194" s="178"/>
      <c r="S194" s="178"/>
      <c r="T194" s="178"/>
      <c r="U194" s="178"/>
      <c r="V194" s="178"/>
      <c r="W194" s="178"/>
      <c r="X194" s="178"/>
      <c r="Y194" s="178"/>
      <c r="Z194" s="178"/>
      <c r="AA194" s="178"/>
      <c r="AB194" s="178"/>
      <c r="AC194" s="178"/>
      <c r="AD194" s="178"/>
      <c r="AE194" s="178"/>
      <c r="AF194" s="178"/>
      <c r="AG194" s="597"/>
      <c r="AH194" s="597"/>
    </row>
    <row r="195" spans="1:55" s="133" customFormat="1" ht="12.75" customHeight="1">
      <c r="A195" s="292"/>
      <c r="B195" s="347" t="s">
        <v>219</v>
      </c>
      <c r="C195" s="645" t="s">
        <v>308</v>
      </c>
      <c r="D195" s="646"/>
      <c r="E195" s="646"/>
      <c r="F195" s="646"/>
      <c r="G195" s="646"/>
      <c r="H195" s="647"/>
      <c r="I195" s="645" t="s">
        <v>312</v>
      </c>
      <c r="J195" s="646"/>
      <c r="K195" s="646"/>
      <c r="L195" s="646"/>
      <c r="M195" s="646"/>
      <c r="N195" s="647"/>
      <c r="O195" s="645" t="s">
        <v>311</v>
      </c>
      <c r="P195" s="646"/>
      <c r="Q195" s="646"/>
      <c r="R195" s="646"/>
      <c r="S195" s="646"/>
      <c r="T195" s="647"/>
      <c r="U195" s="642" t="s">
        <v>313</v>
      </c>
      <c r="V195" s="643"/>
      <c r="W195" s="643"/>
      <c r="X195" s="643"/>
      <c r="Y195" s="643"/>
      <c r="Z195" s="644"/>
      <c r="AA195" s="645" t="s">
        <v>314</v>
      </c>
      <c r="AB195" s="646"/>
      <c r="AC195" s="646"/>
      <c r="AD195" s="646"/>
      <c r="AE195" s="646"/>
      <c r="AF195" s="646"/>
      <c r="AG195" s="598"/>
      <c r="AH195" s="598"/>
      <c r="AI195"/>
      <c r="AJ195"/>
      <c r="AK195"/>
      <c r="AL195"/>
      <c r="AM195"/>
      <c r="AN195"/>
      <c r="AO195"/>
      <c r="AP195"/>
      <c r="AQ195"/>
      <c r="AR195"/>
      <c r="AS195"/>
      <c r="AT195"/>
      <c r="AU195"/>
      <c r="AV195"/>
      <c r="AW195"/>
      <c r="AX195"/>
      <c r="AY195"/>
      <c r="AZ195"/>
      <c r="BA195" s="6"/>
      <c r="BB195" s="6"/>
      <c r="BC195" s="6"/>
    </row>
    <row r="196" spans="1:55" s="133" customFormat="1">
      <c r="A196" s="31"/>
      <c r="B196" s="349" t="s">
        <v>67</v>
      </c>
      <c r="C196" s="350" t="str">
        <f>$C$6</f>
        <v>2013-14</v>
      </c>
      <c r="D196" s="350" t="str">
        <f>$D$6</f>
        <v>2014-15</v>
      </c>
      <c r="E196" s="350" t="str">
        <f>$E$6</f>
        <v>2015-16</v>
      </c>
      <c r="F196" s="350" t="str">
        <f>$F$6</f>
        <v>2016-17</v>
      </c>
      <c r="G196" s="350" t="str">
        <f>$G$6</f>
        <v>2017-18</v>
      </c>
      <c r="H196" s="350" t="str">
        <f>$H$6</f>
        <v>2018-19</v>
      </c>
      <c r="I196" s="429" t="str">
        <f>$C$6</f>
        <v>2013-14</v>
      </c>
      <c r="J196" s="350" t="str">
        <f>$D$6</f>
        <v>2014-15</v>
      </c>
      <c r="K196" s="350" t="str">
        <f>$E$6</f>
        <v>2015-16</v>
      </c>
      <c r="L196" s="350" t="str">
        <f>$F$6</f>
        <v>2016-17</v>
      </c>
      <c r="M196" s="350" t="str">
        <f>$G$6</f>
        <v>2017-18</v>
      </c>
      <c r="N196" s="430" t="str">
        <f>$H$6</f>
        <v>2018-19</v>
      </c>
      <c r="O196" s="350" t="str">
        <f>$C$6</f>
        <v>2013-14</v>
      </c>
      <c r="P196" s="350" t="str">
        <f>$D$6</f>
        <v>2014-15</v>
      </c>
      <c r="Q196" s="350" t="str">
        <f>$E$6</f>
        <v>2015-16</v>
      </c>
      <c r="R196" s="350" t="str">
        <f>$F$6</f>
        <v>2016-17</v>
      </c>
      <c r="S196" s="350" t="str">
        <f>$G$6</f>
        <v>2017-18</v>
      </c>
      <c r="T196" s="350" t="str">
        <f>$H$6</f>
        <v>2018-19</v>
      </c>
      <c r="U196" s="429" t="str">
        <f>$C$6</f>
        <v>2013-14</v>
      </c>
      <c r="V196" s="350" t="str">
        <f>$D$6</f>
        <v>2014-15</v>
      </c>
      <c r="W196" s="350" t="str">
        <f>$E$6</f>
        <v>2015-16</v>
      </c>
      <c r="X196" s="350" t="str">
        <f>$F$6</f>
        <v>2016-17</v>
      </c>
      <c r="Y196" s="350" t="str">
        <f>$G$6</f>
        <v>2017-18</v>
      </c>
      <c r="Z196" s="430" t="str">
        <f>$H$6</f>
        <v>2018-19</v>
      </c>
      <c r="AA196" s="493" t="str">
        <f>$C$6</f>
        <v>2013-14</v>
      </c>
      <c r="AB196" s="350" t="str">
        <f>$D$6</f>
        <v>2014-15</v>
      </c>
      <c r="AC196" s="350" t="str">
        <f>$E$6</f>
        <v>2015-16</v>
      </c>
      <c r="AD196" s="350" t="str">
        <f>$F$6</f>
        <v>2016-17</v>
      </c>
      <c r="AE196" s="350" t="str">
        <f>$G$6</f>
        <v>2017-18</v>
      </c>
      <c r="AF196" s="594" t="str">
        <f>$H$6</f>
        <v>2018-19</v>
      </c>
      <c r="AG196" s="579"/>
      <c r="AH196" s="599"/>
      <c r="AI196"/>
      <c r="AJ196"/>
      <c r="AK196"/>
      <c r="AL196"/>
      <c r="AM196" s="6"/>
      <c r="AN196" s="6"/>
      <c r="AO196" s="6"/>
      <c r="AP196" s="6"/>
      <c r="AQ196" s="6"/>
      <c r="AR196" s="6"/>
      <c r="AS196" s="6"/>
      <c r="AT196" s="6"/>
      <c r="AU196" s="6"/>
      <c r="AV196" s="6"/>
      <c r="AW196" s="6"/>
      <c r="AX196" s="6"/>
      <c r="AY196" s="6"/>
      <c r="AZ196" s="6"/>
      <c r="BA196" s="6"/>
      <c r="BB196" s="6"/>
      <c r="BC196" s="6"/>
    </row>
    <row r="197" spans="1:55" s="351" customFormat="1" ht="12.75" customHeight="1" outlineLevel="1">
      <c r="A197" s="485">
        <v>1</v>
      </c>
      <c r="B197" s="356">
        <f t="shared" ref="B197:B260" si="59">B13</f>
        <v>0</v>
      </c>
      <c r="C197" s="362">
        <f t="shared" ref="C197:H206" si="60">C106*C13</f>
        <v>0</v>
      </c>
      <c r="D197" s="362">
        <f t="shared" si="60"/>
        <v>0</v>
      </c>
      <c r="E197" s="362">
        <f t="shared" si="60"/>
        <v>0</v>
      </c>
      <c r="F197" s="362">
        <f t="shared" si="60"/>
        <v>0</v>
      </c>
      <c r="G197" s="362">
        <f t="shared" si="60"/>
        <v>0</v>
      </c>
      <c r="H197" s="362">
        <f t="shared" si="60"/>
        <v>0</v>
      </c>
      <c r="I197" s="433">
        <f>(I106/100)*(I13*1000)</f>
        <v>0</v>
      </c>
      <c r="J197" s="433">
        <f t="shared" ref="J197:Z197" si="61">(J106/100)*(J13*1000)</f>
        <v>0</v>
      </c>
      <c r="K197" s="433">
        <f t="shared" si="61"/>
        <v>0</v>
      </c>
      <c r="L197" s="433">
        <f t="shared" si="61"/>
        <v>0</v>
      </c>
      <c r="M197" s="433">
        <f t="shared" si="61"/>
        <v>0</v>
      </c>
      <c r="N197" s="433">
        <f t="shared" si="61"/>
        <v>0</v>
      </c>
      <c r="O197" s="433">
        <f t="shared" si="61"/>
        <v>0</v>
      </c>
      <c r="P197" s="433">
        <f t="shared" si="61"/>
        <v>0</v>
      </c>
      <c r="Q197" s="433">
        <f t="shared" si="61"/>
        <v>0</v>
      </c>
      <c r="R197" s="433">
        <f t="shared" si="61"/>
        <v>0</v>
      </c>
      <c r="S197" s="433">
        <f t="shared" si="61"/>
        <v>0</v>
      </c>
      <c r="T197" s="433">
        <f t="shared" si="61"/>
        <v>0</v>
      </c>
      <c r="U197" s="433">
        <f t="shared" si="61"/>
        <v>0</v>
      </c>
      <c r="V197" s="433">
        <f t="shared" si="61"/>
        <v>0</v>
      </c>
      <c r="W197" s="433">
        <f t="shared" si="61"/>
        <v>0</v>
      </c>
      <c r="X197" s="433">
        <f t="shared" si="61"/>
        <v>0</v>
      </c>
      <c r="Y197" s="433">
        <f t="shared" si="61"/>
        <v>0</v>
      </c>
      <c r="Z197" s="433">
        <f t="shared" si="61"/>
        <v>0</v>
      </c>
      <c r="AA197" s="494">
        <f t="shared" ref="AA197:AF197" si="62">AA106*(AA13/12*365)/100</f>
        <v>0</v>
      </c>
      <c r="AB197" s="496">
        <f t="shared" si="62"/>
        <v>0</v>
      </c>
      <c r="AC197" s="496">
        <f t="shared" si="62"/>
        <v>0</v>
      </c>
      <c r="AD197" s="496">
        <f t="shared" si="62"/>
        <v>0</v>
      </c>
      <c r="AE197" s="496">
        <f t="shared" si="62"/>
        <v>0</v>
      </c>
      <c r="AF197" s="595">
        <f t="shared" si="62"/>
        <v>0</v>
      </c>
      <c r="AG197" s="593"/>
      <c r="AH197" s="600"/>
      <c r="AI197" s="357"/>
      <c r="AJ197"/>
      <c r="AK197"/>
      <c r="AL197"/>
      <c r="AM197"/>
      <c r="AN197"/>
      <c r="AO197"/>
      <c r="AP197"/>
      <c r="AQ197"/>
      <c r="AR197"/>
      <c r="AS197"/>
      <c r="AT197"/>
      <c r="AU197"/>
      <c r="AV197"/>
      <c r="AW197"/>
      <c r="AX197"/>
      <c r="AY197"/>
      <c r="AZ197"/>
      <c r="BA197" s="6"/>
      <c r="BB197" s="6"/>
      <c r="BC197" s="6"/>
    </row>
    <row r="198" spans="1:55" s="352" customFormat="1" ht="12.75" customHeight="1" outlineLevel="1">
      <c r="A198" s="485">
        <f>A197+1</f>
        <v>2</v>
      </c>
      <c r="B198" s="356">
        <f t="shared" si="59"/>
        <v>0</v>
      </c>
      <c r="C198" s="362">
        <f t="shared" si="60"/>
        <v>0</v>
      </c>
      <c r="D198" s="362">
        <f t="shared" si="60"/>
        <v>0</v>
      </c>
      <c r="E198" s="362">
        <f t="shared" si="60"/>
        <v>0</v>
      </c>
      <c r="F198" s="362">
        <f t="shared" si="60"/>
        <v>0</v>
      </c>
      <c r="G198" s="362">
        <f t="shared" si="60"/>
        <v>0</v>
      </c>
      <c r="H198" s="362">
        <f t="shared" si="60"/>
        <v>0</v>
      </c>
      <c r="I198" s="433">
        <f t="shared" ref="I198:N261" si="63">(I107/100)*(I14*1000)</f>
        <v>0</v>
      </c>
      <c r="J198" s="433">
        <f t="shared" si="63"/>
        <v>0</v>
      </c>
      <c r="K198" s="433">
        <f t="shared" si="63"/>
        <v>0</v>
      </c>
      <c r="L198" s="433">
        <f t="shared" si="63"/>
        <v>0</v>
      </c>
      <c r="M198" s="433">
        <f t="shared" si="63"/>
        <v>0</v>
      </c>
      <c r="N198" s="433">
        <f t="shared" si="63"/>
        <v>0</v>
      </c>
      <c r="O198" s="433">
        <f t="shared" ref="O198:Z213" si="64">(O107/100)*(O14*1000)</f>
        <v>0</v>
      </c>
      <c r="P198" s="433">
        <f t="shared" si="64"/>
        <v>0</v>
      </c>
      <c r="Q198" s="433">
        <f t="shared" si="64"/>
        <v>0</v>
      </c>
      <c r="R198" s="433">
        <f t="shared" si="64"/>
        <v>0</v>
      </c>
      <c r="S198" s="433">
        <f t="shared" si="64"/>
        <v>0</v>
      </c>
      <c r="T198" s="433">
        <f t="shared" si="64"/>
        <v>0</v>
      </c>
      <c r="U198" s="433">
        <f t="shared" si="64"/>
        <v>0</v>
      </c>
      <c r="V198" s="433">
        <f t="shared" si="64"/>
        <v>0</v>
      </c>
      <c r="W198" s="433">
        <f t="shared" si="64"/>
        <v>0</v>
      </c>
      <c r="X198" s="433">
        <f t="shared" si="64"/>
        <v>0</v>
      </c>
      <c r="Y198" s="433">
        <f t="shared" si="64"/>
        <v>0</v>
      </c>
      <c r="Z198" s="433">
        <f t="shared" si="64"/>
        <v>0</v>
      </c>
      <c r="AA198" s="494">
        <f t="shared" ref="AA198:AF261" si="65">AA107*(AA14/12*365)/100</f>
        <v>0</v>
      </c>
      <c r="AB198" s="496">
        <f t="shared" si="65"/>
        <v>0</v>
      </c>
      <c r="AC198" s="496">
        <f t="shared" si="65"/>
        <v>0</v>
      </c>
      <c r="AD198" s="496">
        <f t="shared" si="65"/>
        <v>0</v>
      </c>
      <c r="AE198" s="496">
        <f t="shared" si="65"/>
        <v>0</v>
      </c>
      <c r="AF198" s="595">
        <f t="shared" si="65"/>
        <v>0</v>
      </c>
      <c r="AG198" s="593"/>
      <c r="AH198" s="600"/>
      <c r="AI198" s="357"/>
      <c r="AJ198"/>
      <c r="AK198"/>
      <c r="AL198"/>
      <c r="AM198"/>
      <c r="AN198"/>
      <c r="AO198"/>
      <c r="AP198"/>
      <c r="AQ198"/>
      <c r="AR198"/>
      <c r="AS198"/>
      <c r="AT198"/>
      <c r="AU198"/>
      <c r="AV198"/>
      <c r="AW198"/>
      <c r="AX198"/>
      <c r="AY198"/>
      <c r="AZ198"/>
      <c r="BA198" s="6"/>
      <c r="BB198" s="6"/>
      <c r="BC198" s="6"/>
    </row>
    <row r="199" spans="1:55" s="353" customFormat="1" ht="12.75" customHeight="1" outlineLevel="1">
      <c r="A199" s="485">
        <f t="shared" ref="A199:A222" si="66">A198+1</f>
        <v>3</v>
      </c>
      <c r="B199" s="356">
        <f t="shared" si="59"/>
        <v>0</v>
      </c>
      <c r="C199" s="362">
        <f t="shared" si="60"/>
        <v>0</v>
      </c>
      <c r="D199" s="362">
        <f t="shared" si="60"/>
        <v>0</v>
      </c>
      <c r="E199" s="362">
        <f t="shared" si="60"/>
        <v>0</v>
      </c>
      <c r="F199" s="362">
        <f t="shared" si="60"/>
        <v>0</v>
      </c>
      <c r="G199" s="362">
        <f t="shared" si="60"/>
        <v>0</v>
      </c>
      <c r="H199" s="362">
        <f t="shared" si="60"/>
        <v>0</v>
      </c>
      <c r="I199" s="433">
        <f t="shared" si="63"/>
        <v>0</v>
      </c>
      <c r="J199" s="433">
        <f t="shared" si="63"/>
        <v>0</v>
      </c>
      <c r="K199" s="433">
        <f t="shared" si="63"/>
        <v>0</v>
      </c>
      <c r="L199" s="433">
        <f t="shared" si="63"/>
        <v>0</v>
      </c>
      <c r="M199" s="433">
        <f t="shared" si="63"/>
        <v>0</v>
      </c>
      <c r="N199" s="433">
        <f t="shared" si="63"/>
        <v>0</v>
      </c>
      <c r="O199" s="433">
        <f t="shared" si="64"/>
        <v>0</v>
      </c>
      <c r="P199" s="433">
        <f t="shared" si="64"/>
        <v>0</v>
      </c>
      <c r="Q199" s="433">
        <f t="shared" si="64"/>
        <v>0</v>
      </c>
      <c r="R199" s="433">
        <f t="shared" si="64"/>
        <v>0</v>
      </c>
      <c r="S199" s="433">
        <f t="shared" si="64"/>
        <v>0</v>
      </c>
      <c r="T199" s="433">
        <f t="shared" si="64"/>
        <v>0</v>
      </c>
      <c r="U199" s="433">
        <f t="shared" si="64"/>
        <v>0</v>
      </c>
      <c r="V199" s="433">
        <f t="shared" si="64"/>
        <v>0</v>
      </c>
      <c r="W199" s="433">
        <f t="shared" si="64"/>
        <v>0</v>
      </c>
      <c r="X199" s="433">
        <f t="shared" si="64"/>
        <v>0</v>
      </c>
      <c r="Y199" s="433">
        <f t="shared" si="64"/>
        <v>0</v>
      </c>
      <c r="Z199" s="433">
        <f t="shared" si="64"/>
        <v>0</v>
      </c>
      <c r="AA199" s="494">
        <f t="shared" si="65"/>
        <v>0</v>
      </c>
      <c r="AB199" s="496">
        <f t="shared" si="65"/>
        <v>0</v>
      </c>
      <c r="AC199" s="496">
        <f t="shared" si="65"/>
        <v>0</v>
      </c>
      <c r="AD199" s="496">
        <f t="shared" si="65"/>
        <v>0</v>
      </c>
      <c r="AE199" s="496">
        <f t="shared" si="65"/>
        <v>0</v>
      </c>
      <c r="AF199" s="595">
        <f t="shared" si="65"/>
        <v>0</v>
      </c>
      <c r="AG199" s="593"/>
      <c r="AH199" s="600"/>
      <c r="AI199" s="357"/>
      <c r="AJ199"/>
      <c r="AK199"/>
      <c r="AL199"/>
      <c r="AM199"/>
      <c r="AN199"/>
      <c r="AO199"/>
      <c r="AP199"/>
      <c r="AQ199"/>
      <c r="AR199"/>
      <c r="AS199"/>
      <c r="AT199"/>
      <c r="AU199"/>
      <c r="AV199"/>
      <c r="AW199"/>
      <c r="AX199"/>
      <c r="AY199"/>
      <c r="AZ199"/>
      <c r="BA199" s="6"/>
      <c r="BB199" s="6"/>
      <c r="BC199" s="6"/>
    </row>
    <row r="200" spans="1:55" s="353" customFormat="1" ht="12.75" customHeight="1" outlineLevel="1">
      <c r="A200" s="485">
        <f t="shared" si="66"/>
        <v>4</v>
      </c>
      <c r="B200" s="356">
        <f t="shared" si="59"/>
        <v>0</v>
      </c>
      <c r="C200" s="362">
        <f t="shared" si="60"/>
        <v>0</v>
      </c>
      <c r="D200" s="362">
        <f t="shared" si="60"/>
        <v>0</v>
      </c>
      <c r="E200" s="362">
        <f t="shared" si="60"/>
        <v>0</v>
      </c>
      <c r="F200" s="362">
        <f t="shared" si="60"/>
        <v>0</v>
      </c>
      <c r="G200" s="362">
        <f t="shared" si="60"/>
        <v>0</v>
      </c>
      <c r="H200" s="362">
        <f t="shared" si="60"/>
        <v>0</v>
      </c>
      <c r="I200" s="433">
        <f t="shared" si="63"/>
        <v>0</v>
      </c>
      <c r="J200" s="433">
        <f t="shared" si="63"/>
        <v>0</v>
      </c>
      <c r="K200" s="433">
        <f t="shared" si="63"/>
        <v>0</v>
      </c>
      <c r="L200" s="433">
        <f t="shared" si="63"/>
        <v>0</v>
      </c>
      <c r="M200" s="433">
        <f t="shared" si="63"/>
        <v>0</v>
      </c>
      <c r="N200" s="433">
        <f t="shared" si="63"/>
        <v>0</v>
      </c>
      <c r="O200" s="433">
        <f t="shared" si="64"/>
        <v>0</v>
      </c>
      <c r="P200" s="433">
        <f t="shared" si="64"/>
        <v>0</v>
      </c>
      <c r="Q200" s="433">
        <f t="shared" si="64"/>
        <v>0</v>
      </c>
      <c r="R200" s="433">
        <f t="shared" si="64"/>
        <v>0</v>
      </c>
      <c r="S200" s="433">
        <f t="shared" si="64"/>
        <v>0</v>
      </c>
      <c r="T200" s="433">
        <f t="shared" si="64"/>
        <v>0</v>
      </c>
      <c r="U200" s="433">
        <f t="shared" si="64"/>
        <v>0</v>
      </c>
      <c r="V200" s="433">
        <f t="shared" si="64"/>
        <v>0</v>
      </c>
      <c r="W200" s="433">
        <f t="shared" si="64"/>
        <v>0</v>
      </c>
      <c r="X200" s="433">
        <f t="shared" si="64"/>
        <v>0</v>
      </c>
      <c r="Y200" s="433">
        <f t="shared" si="64"/>
        <v>0</v>
      </c>
      <c r="Z200" s="433">
        <f t="shared" si="64"/>
        <v>0</v>
      </c>
      <c r="AA200" s="494">
        <f t="shared" si="65"/>
        <v>0</v>
      </c>
      <c r="AB200" s="496">
        <f t="shared" si="65"/>
        <v>0</v>
      </c>
      <c r="AC200" s="496">
        <f t="shared" si="65"/>
        <v>0</v>
      </c>
      <c r="AD200" s="496">
        <f t="shared" si="65"/>
        <v>0</v>
      </c>
      <c r="AE200" s="496">
        <f t="shared" si="65"/>
        <v>0</v>
      </c>
      <c r="AF200" s="595">
        <f t="shared" si="65"/>
        <v>0</v>
      </c>
      <c r="AG200" s="593"/>
      <c r="AH200" s="600"/>
      <c r="AI200" s="357"/>
      <c r="AJ200"/>
      <c r="AK200"/>
      <c r="AL200"/>
      <c r="AM200"/>
      <c r="AN200"/>
      <c r="AO200"/>
      <c r="AP200"/>
      <c r="AQ200"/>
      <c r="AR200"/>
      <c r="AS200"/>
      <c r="AT200"/>
      <c r="AU200"/>
      <c r="AV200"/>
      <c r="AW200"/>
      <c r="AX200"/>
      <c r="AY200"/>
      <c r="AZ200"/>
      <c r="BA200" s="6"/>
      <c r="BB200" s="6"/>
      <c r="BC200" s="6"/>
    </row>
    <row r="201" spans="1:55" s="353" customFormat="1" ht="12.75" customHeight="1" outlineLevel="1">
      <c r="A201" s="485">
        <f t="shared" si="66"/>
        <v>5</v>
      </c>
      <c r="B201" s="356">
        <f t="shared" si="59"/>
        <v>0</v>
      </c>
      <c r="C201" s="362">
        <f t="shared" si="60"/>
        <v>0</v>
      </c>
      <c r="D201" s="362">
        <f t="shared" si="60"/>
        <v>0</v>
      </c>
      <c r="E201" s="362">
        <f t="shared" si="60"/>
        <v>0</v>
      </c>
      <c r="F201" s="362">
        <f t="shared" si="60"/>
        <v>0</v>
      </c>
      <c r="G201" s="362">
        <f t="shared" si="60"/>
        <v>0</v>
      </c>
      <c r="H201" s="362">
        <f t="shared" si="60"/>
        <v>0</v>
      </c>
      <c r="I201" s="433">
        <f t="shared" si="63"/>
        <v>0</v>
      </c>
      <c r="J201" s="433">
        <f t="shared" si="63"/>
        <v>0</v>
      </c>
      <c r="K201" s="433">
        <f t="shared" si="63"/>
        <v>0</v>
      </c>
      <c r="L201" s="433">
        <f t="shared" si="63"/>
        <v>0</v>
      </c>
      <c r="M201" s="433">
        <f t="shared" si="63"/>
        <v>0</v>
      </c>
      <c r="N201" s="433">
        <f t="shared" si="63"/>
        <v>0</v>
      </c>
      <c r="O201" s="433">
        <f t="shared" si="64"/>
        <v>0</v>
      </c>
      <c r="P201" s="433">
        <f t="shared" si="64"/>
        <v>0</v>
      </c>
      <c r="Q201" s="433">
        <f t="shared" si="64"/>
        <v>0</v>
      </c>
      <c r="R201" s="433">
        <f t="shared" si="64"/>
        <v>0</v>
      </c>
      <c r="S201" s="433">
        <f t="shared" si="64"/>
        <v>0</v>
      </c>
      <c r="T201" s="433">
        <f t="shared" si="64"/>
        <v>0</v>
      </c>
      <c r="U201" s="433">
        <f t="shared" si="64"/>
        <v>0</v>
      </c>
      <c r="V201" s="433">
        <f t="shared" si="64"/>
        <v>0</v>
      </c>
      <c r="W201" s="433">
        <f t="shared" si="64"/>
        <v>0</v>
      </c>
      <c r="X201" s="433">
        <f t="shared" si="64"/>
        <v>0</v>
      </c>
      <c r="Y201" s="433">
        <f t="shared" si="64"/>
        <v>0</v>
      </c>
      <c r="Z201" s="433">
        <f t="shared" si="64"/>
        <v>0</v>
      </c>
      <c r="AA201" s="494">
        <f t="shared" si="65"/>
        <v>0</v>
      </c>
      <c r="AB201" s="496">
        <f t="shared" si="65"/>
        <v>0</v>
      </c>
      <c r="AC201" s="496">
        <f t="shared" si="65"/>
        <v>0</v>
      </c>
      <c r="AD201" s="496">
        <f t="shared" si="65"/>
        <v>0</v>
      </c>
      <c r="AE201" s="496">
        <f t="shared" si="65"/>
        <v>0</v>
      </c>
      <c r="AF201" s="595">
        <f t="shared" si="65"/>
        <v>0</v>
      </c>
      <c r="AG201" s="593"/>
      <c r="AH201" s="600"/>
      <c r="AI201" s="357"/>
      <c r="AJ201"/>
      <c r="AK201"/>
      <c r="AL201"/>
      <c r="AM201"/>
      <c r="AN201"/>
      <c r="AO201"/>
      <c r="AP201"/>
      <c r="AQ201"/>
      <c r="AR201"/>
      <c r="AS201"/>
      <c r="AT201"/>
      <c r="AU201"/>
      <c r="AV201"/>
      <c r="AW201"/>
      <c r="AX201"/>
      <c r="AY201"/>
      <c r="AZ201"/>
      <c r="BA201" s="6"/>
      <c r="BB201" s="6"/>
      <c r="BC201" s="6"/>
    </row>
    <row r="202" spans="1:55" s="353" customFormat="1" ht="12.75" customHeight="1" outlineLevel="1">
      <c r="A202" s="485">
        <f t="shared" si="66"/>
        <v>6</v>
      </c>
      <c r="B202" s="356">
        <f t="shared" si="59"/>
        <v>0</v>
      </c>
      <c r="C202" s="362">
        <f t="shared" si="60"/>
        <v>0</v>
      </c>
      <c r="D202" s="362">
        <f t="shared" si="60"/>
        <v>0</v>
      </c>
      <c r="E202" s="362">
        <f t="shared" si="60"/>
        <v>0</v>
      </c>
      <c r="F202" s="362">
        <f t="shared" si="60"/>
        <v>0</v>
      </c>
      <c r="G202" s="362">
        <f t="shared" si="60"/>
        <v>0</v>
      </c>
      <c r="H202" s="362">
        <f t="shared" si="60"/>
        <v>0</v>
      </c>
      <c r="I202" s="433">
        <f t="shared" si="63"/>
        <v>0</v>
      </c>
      <c r="J202" s="433">
        <f t="shared" si="63"/>
        <v>0</v>
      </c>
      <c r="K202" s="433">
        <f t="shared" si="63"/>
        <v>0</v>
      </c>
      <c r="L202" s="433">
        <f t="shared" si="63"/>
        <v>0</v>
      </c>
      <c r="M202" s="433">
        <f t="shared" si="63"/>
        <v>0</v>
      </c>
      <c r="N202" s="433">
        <f t="shared" si="63"/>
        <v>0</v>
      </c>
      <c r="O202" s="433">
        <f t="shared" si="64"/>
        <v>0</v>
      </c>
      <c r="P202" s="433">
        <f t="shared" si="64"/>
        <v>0</v>
      </c>
      <c r="Q202" s="433">
        <f t="shared" si="64"/>
        <v>0</v>
      </c>
      <c r="R202" s="433">
        <f t="shared" si="64"/>
        <v>0</v>
      </c>
      <c r="S202" s="433">
        <f t="shared" si="64"/>
        <v>0</v>
      </c>
      <c r="T202" s="433">
        <f t="shared" si="64"/>
        <v>0</v>
      </c>
      <c r="U202" s="433">
        <f t="shared" si="64"/>
        <v>0</v>
      </c>
      <c r="V202" s="433">
        <f t="shared" si="64"/>
        <v>0</v>
      </c>
      <c r="W202" s="433">
        <f t="shared" si="64"/>
        <v>0</v>
      </c>
      <c r="X202" s="433">
        <f t="shared" si="64"/>
        <v>0</v>
      </c>
      <c r="Y202" s="433">
        <f t="shared" si="64"/>
        <v>0</v>
      </c>
      <c r="Z202" s="433">
        <f t="shared" si="64"/>
        <v>0</v>
      </c>
      <c r="AA202" s="494">
        <f t="shared" si="65"/>
        <v>0</v>
      </c>
      <c r="AB202" s="496">
        <f t="shared" si="65"/>
        <v>0</v>
      </c>
      <c r="AC202" s="496">
        <f t="shared" si="65"/>
        <v>0</v>
      </c>
      <c r="AD202" s="496">
        <f t="shared" si="65"/>
        <v>0</v>
      </c>
      <c r="AE202" s="496">
        <f t="shared" si="65"/>
        <v>0</v>
      </c>
      <c r="AF202" s="595">
        <f t="shared" si="65"/>
        <v>0</v>
      </c>
      <c r="AG202" s="593"/>
      <c r="AH202" s="600"/>
      <c r="AI202" s="357"/>
      <c r="AJ202"/>
      <c r="AK202"/>
      <c r="AL202"/>
      <c r="AM202"/>
      <c r="AN202"/>
      <c r="AO202"/>
      <c r="AP202"/>
      <c r="AQ202"/>
      <c r="AR202"/>
      <c r="AS202"/>
      <c r="AT202"/>
      <c r="AU202"/>
      <c r="AV202"/>
      <c r="AW202"/>
      <c r="AX202"/>
      <c r="AY202"/>
      <c r="AZ202"/>
      <c r="BA202" s="6"/>
      <c r="BB202" s="6"/>
      <c r="BC202" s="6"/>
    </row>
    <row r="203" spans="1:55" s="354" customFormat="1" ht="12.75" customHeight="1" outlineLevel="1">
      <c r="A203" s="485">
        <f t="shared" si="66"/>
        <v>7</v>
      </c>
      <c r="B203" s="356">
        <f t="shared" si="59"/>
        <v>0</v>
      </c>
      <c r="C203" s="362">
        <f t="shared" si="60"/>
        <v>0</v>
      </c>
      <c r="D203" s="362">
        <f t="shared" si="60"/>
        <v>0</v>
      </c>
      <c r="E203" s="362">
        <f t="shared" si="60"/>
        <v>0</v>
      </c>
      <c r="F203" s="362">
        <f t="shared" si="60"/>
        <v>0</v>
      </c>
      <c r="G203" s="362">
        <f t="shared" si="60"/>
        <v>0</v>
      </c>
      <c r="H203" s="362">
        <f t="shared" si="60"/>
        <v>0</v>
      </c>
      <c r="I203" s="433">
        <f t="shared" si="63"/>
        <v>0</v>
      </c>
      <c r="J203" s="433">
        <f t="shared" si="63"/>
        <v>0</v>
      </c>
      <c r="K203" s="433">
        <f t="shared" si="63"/>
        <v>0</v>
      </c>
      <c r="L203" s="433">
        <f t="shared" si="63"/>
        <v>0</v>
      </c>
      <c r="M203" s="433">
        <f t="shared" si="63"/>
        <v>0</v>
      </c>
      <c r="N203" s="433">
        <f t="shared" si="63"/>
        <v>0</v>
      </c>
      <c r="O203" s="433">
        <f t="shared" si="64"/>
        <v>0</v>
      </c>
      <c r="P203" s="433">
        <f t="shared" si="64"/>
        <v>0</v>
      </c>
      <c r="Q203" s="433">
        <f t="shared" si="64"/>
        <v>0</v>
      </c>
      <c r="R203" s="433">
        <f t="shared" si="64"/>
        <v>0</v>
      </c>
      <c r="S203" s="433">
        <f t="shared" si="64"/>
        <v>0</v>
      </c>
      <c r="T203" s="433">
        <f t="shared" si="64"/>
        <v>0</v>
      </c>
      <c r="U203" s="433">
        <f t="shared" si="64"/>
        <v>0</v>
      </c>
      <c r="V203" s="433">
        <f t="shared" si="64"/>
        <v>0</v>
      </c>
      <c r="W203" s="433">
        <f t="shared" si="64"/>
        <v>0</v>
      </c>
      <c r="X203" s="433">
        <f t="shared" si="64"/>
        <v>0</v>
      </c>
      <c r="Y203" s="433">
        <f t="shared" si="64"/>
        <v>0</v>
      </c>
      <c r="Z203" s="433">
        <f t="shared" si="64"/>
        <v>0</v>
      </c>
      <c r="AA203" s="494">
        <f t="shared" si="65"/>
        <v>0</v>
      </c>
      <c r="AB203" s="496">
        <f t="shared" si="65"/>
        <v>0</v>
      </c>
      <c r="AC203" s="496">
        <f t="shared" si="65"/>
        <v>0</v>
      </c>
      <c r="AD203" s="496">
        <f t="shared" si="65"/>
        <v>0</v>
      </c>
      <c r="AE203" s="496">
        <f t="shared" si="65"/>
        <v>0</v>
      </c>
      <c r="AF203" s="595">
        <f t="shared" si="65"/>
        <v>0</v>
      </c>
      <c r="AG203" s="593"/>
      <c r="AH203" s="600"/>
      <c r="AI203" s="357"/>
      <c r="AJ203"/>
      <c r="AK203"/>
      <c r="AL203"/>
      <c r="AM203"/>
      <c r="AN203"/>
      <c r="AO203"/>
      <c r="AP203"/>
      <c r="AQ203"/>
      <c r="AR203"/>
      <c r="AS203"/>
      <c r="AT203"/>
      <c r="AU203"/>
      <c r="AV203"/>
      <c r="AW203"/>
      <c r="AX203"/>
      <c r="AY203"/>
      <c r="AZ203"/>
      <c r="BA203" s="6"/>
      <c r="BB203" s="6"/>
      <c r="BC203" s="6"/>
    </row>
    <row r="204" spans="1:55" s="354" customFormat="1" ht="12.75" customHeight="1" outlineLevel="1">
      <c r="A204" s="485">
        <f t="shared" si="66"/>
        <v>8</v>
      </c>
      <c r="B204" s="356">
        <f t="shared" si="59"/>
        <v>0</v>
      </c>
      <c r="C204" s="362">
        <f t="shared" si="60"/>
        <v>0</v>
      </c>
      <c r="D204" s="362">
        <f t="shared" si="60"/>
        <v>0</v>
      </c>
      <c r="E204" s="362">
        <f t="shared" si="60"/>
        <v>0</v>
      </c>
      <c r="F204" s="362">
        <f t="shared" si="60"/>
        <v>0</v>
      </c>
      <c r="G204" s="362">
        <f t="shared" si="60"/>
        <v>0</v>
      </c>
      <c r="H204" s="362">
        <f t="shared" si="60"/>
        <v>0</v>
      </c>
      <c r="I204" s="433">
        <f t="shared" si="63"/>
        <v>0</v>
      </c>
      <c r="J204" s="433">
        <f t="shared" si="63"/>
        <v>0</v>
      </c>
      <c r="K204" s="433">
        <f t="shared" si="63"/>
        <v>0</v>
      </c>
      <c r="L204" s="433">
        <f t="shared" si="63"/>
        <v>0</v>
      </c>
      <c r="M204" s="433">
        <f t="shared" si="63"/>
        <v>0</v>
      </c>
      <c r="N204" s="433">
        <f t="shared" si="63"/>
        <v>0</v>
      </c>
      <c r="O204" s="433">
        <f t="shared" si="64"/>
        <v>0</v>
      </c>
      <c r="P204" s="433">
        <f t="shared" si="64"/>
        <v>0</v>
      </c>
      <c r="Q204" s="433">
        <f t="shared" si="64"/>
        <v>0</v>
      </c>
      <c r="R204" s="433">
        <f t="shared" si="64"/>
        <v>0</v>
      </c>
      <c r="S204" s="433">
        <f t="shared" si="64"/>
        <v>0</v>
      </c>
      <c r="T204" s="433">
        <f t="shared" si="64"/>
        <v>0</v>
      </c>
      <c r="U204" s="433">
        <f t="shared" si="64"/>
        <v>0</v>
      </c>
      <c r="V204" s="433">
        <f t="shared" si="64"/>
        <v>0</v>
      </c>
      <c r="W204" s="433">
        <f t="shared" si="64"/>
        <v>0</v>
      </c>
      <c r="X204" s="433">
        <f t="shared" si="64"/>
        <v>0</v>
      </c>
      <c r="Y204" s="433">
        <f t="shared" si="64"/>
        <v>0</v>
      </c>
      <c r="Z204" s="433">
        <f t="shared" si="64"/>
        <v>0</v>
      </c>
      <c r="AA204" s="494">
        <f t="shared" si="65"/>
        <v>0</v>
      </c>
      <c r="AB204" s="496">
        <f t="shared" si="65"/>
        <v>0</v>
      </c>
      <c r="AC204" s="496">
        <f t="shared" si="65"/>
        <v>0</v>
      </c>
      <c r="AD204" s="496">
        <f t="shared" si="65"/>
        <v>0</v>
      </c>
      <c r="AE204" s="496">
        <f t="shared" si="65"/>
        <v>0</v>
      </c>
      <c r="AF204" s="595">
        <f t="shared" si="65"/>
        <v>0</v>
      </c>
      <c r="AG204" s="593"/>
      <c r="AH204" s="600"/>
      <c r="AI204" s="357"/>
      <c r="AJ204"/>
      <c r="AK204"/>
      <c r="AL204"/>
      <c r="AM204"/>
      <c r="AN204"/>
      <c r="AO204"/>
      <c r="AP204"/>
      <c r="AQ204"/>
      <c r="AR204"/>
      <c r="AS204"/>
      <c r="AT204"/>
      <c r="AU204"/>
      <c r="AV204"/>
      <c r="AW204"/>
      <c r="AX204"/>
      <c r="AY204"/>
      <c r="AZ204"/>
      <c r="BA204" s="6"/>
      <c r="BB204" s="6"/>
      <c r="BC204" s="6"/>
    </row>
    <row r="205" spans="1:55" s="354" customFormat="1" ht="12.75" customHeight="1" outlineLevel="1">
      <c r="A205" s="485">
        <f t="shared" si="66"/>
        <v>9</v>
      </c>
      <c r="B205" s="356">
        <f t="shared" si="59"/>
        <v>0</v>
      </c>
      <c r="C205" s="362">
        <f t="shared" si="60"/>
        <v>0</v>
      </c>
      <c r="D205" s="362">
        <f t="shared" si="60"/>
        <v>0</v>
      </c>
      <c r="E205" s="362">
        <f t="shared" si="60"/>
        <v>0</v>
      </c>
      <c r="F205" s="362">
        <f t="shared" si="60"/>
        <v>0</v>
      </c>
      <c r="G205" s="362">
        <f t="shared" si="60"/>
        <v>0</v>
      </c>
      <c r="H205" s="362">
        <f t="shared" si="60"/>
        <v>0</v>
      </c>
      <c r="I205" s="433">
        <f t="shared" si="63"/>
        <v>0</v>
      </c>
      <c r="J205" s="433">
        <f t="shared" si="63"/>
        <v>0</v>
      </c>
      <c r="K205" s="433">
        <f t="shared" si="63"/>
        <v>0</v>
      </c>
      <c r="L205" s="433">
        <f t="shared" si="63"/>
        <v>0</v>
      </c>
      <c r="M205" s="433">
        <f t="shared" si="63"/>
        <v>0</v>
      </c>
      <c r="N205" s="433">
        <f t="shared" si="63"/>
        <v>0</v>
      </c>
      <c r="O205" s="433">
        <f t="shared" si="64"/>
        <v>0</v>
      </c>
      <c r="P205" s="433">
        <f t="shared" si="64"/>
        <v>0</v>
      </c>
      <c r="Q205" s="433">
        <f t="shared" si="64"/>
        <v>0</v>
      </c>
      <c r="R205" s="433">
        <f t="shared" si="64"/>
        <v>0</v>
      </c>
      <c r="S205" s="433">
        <f t="shared" si="64"/>
        <v>0</v>
      </c>
      <c r="T205" s="433">
        <f t="shared" si="64"/>
        <v>0</v>
      </c>
      <c r="U205" s="433">
        <f t="shared" si="64"/>
        <v>0</v>
      </c>
      <c r="V205" s="433">
        <f t="shared" si="64"/>
        <v>0</v>
      </c>
      <c r="W205" s="433">
        <f t="shared" si="64"/>
        <v>0</v>
      </c>
      <c r="X205" s="433">
        <f t="shared" si="64"/>
        <v>0</v>
      </c>
      <c r="Y205" s="433">
        <f t="shared" si="64"/>
        <v>0</v>
      </c>
      <c r="Z205" s="433">
        <f t="shared" si="64"/>
        <v>0</v>
      </c>
      <c r="AA205" s="494">
        <f t="shared" si="65"/>
        <v>0</v>
      </c>
      <c r="AB205" s="496">
        <f t="shared" si="65"/>
        <v>0</v>
      </c>
      <c r="AC205" s="496">
        <f t="shared" si="65"/>
        <v>0</v>
      </c>
      <c r="AD205" s="496">
        <f t="shared" si="65"/>
        <v>0</v>
      </c>
      <c r="AE205" s="496">
        <f t="shared" si="65"/>
        <v>0</v>
      </c>
      <c r="AF205" s="595">
        <f t="shared" si="65"/>
        <v>0</v>
      </c>
      <c r="AG205" s="593"/>
      <c r="AH205" s="600"/>
      <c r="AI205" s="357"/>
      <c r="AJ205"/>
      <c r="AK205"/>
      <c r="AL205"/>
      <c r="AM205"/>
      <c r="AN205"/>
      <c r="AO205"/>
      <c r="AP205"/>
      <c r="AQ205"/>
      <c r="AR205"/>
      <c r="AS205"/>
      <c r="AT205"/>
      <c r="AU205"/>
      <c r="AV205"/>
      <c r="AW205"/>
      <c r="AX205"/>
      <c r="AY205"/>
      <c r="AZ205"/>
      <c r="BA205" s="6"/>
      <c r="BB205" s="6"/>
      <c r="BC205" s="6"/>
    </row>
    <row r="206" spans="1:55" s="354" customFormat="1" ht="12.75" customHeight="1" outlineLevel="1">
      <c r="A206" s="485">
        <f t="shared" si="66"/>
        <v>10</v>
      </c>
      <c r="B206" s="356">
        <f t="shared" si="59"/>
        <v>0</v>
      </c>
      <c r="C206" s="362">
        <f t="shared" si="60"/>
        <v>0</v>
      </c>
      <c r="D206" s="362">
        <f t="shared" si="60"/>
        <v>0</v>
      </c>
      <c r="E206" s="362">
        <f t="shared" si="60"/>
        <v>0</v>
      </c>
      <c r="F206" s="362">
        <f t="shared" si="60"/>
        <v>0</v>
      </c>
      <c r="G206" s="362">
        <f t="shared" si="60"/>
        <v>0</v>
      </c>
      <c r="H206" s="362">
        <f t="shared" si="60"/>
        <v>0</v>
      </c>
      <c r="I206" s="433">
        <f t="shared" si="63"/>
        <v>0</v>
      </c>
      <c r="J206" s="433">
        <f t="shared" si="63"/>
        <v>0</v>
      </c>
      <c r="K206" s="433">
        <f t="shared" si="63"/>
        <v>0</v>
      </c>
      <c r="L206" s="433">
        <f t="shared" si="63"/>
        <v>0</v>
      </c>
      <c r="M206" s="433">
        <f t="shared" si="63"/>
        <v>0</v>
      </c>
      <c r="N206" s="433">
        <f t="shared" si="63"/>
        <v>0</v>
      </c>
      <c r="O206" s="433">
        <f t="shared" si="64"/>
        <v>0</v>
      </c>
      <c r="P206" s="433">
        <f t="shared" si="64"/>
        <v>0</v>
      </c>
      <c r="Q206" s="433">
        <f t="shared" si="64"/>
        <v>0</v>
      </c>
      <c r="R206" s="433">
        <f t="shared" si="64"/>
        <v>0</v>
      </c>
      <c r="S206" s="433">
        <f t="shared" si="64"/>
        <v>0</v>
      </c>
      <c r="T206" s="433">
        <f t="shared" si="64"/>
        <v>0</v>
      </c>
      <c r="U206" s="433">
        <f t="shared" si="64"/>
        <v>0</v>
      </c>
      <c r="V206" s="433">
        <f t="shared" si="64"/>
        <v>0</v>
      </c>
      <c r="W206" s="433">
        <f t="shared" si="64"/>
        <v>0</v>
      </c>
      <c r="X206" s="433">
        <f t="shared" si="64"/>
        <v>0</v>
      </c>
      <c r="Y206" s="433">
        <f t="shared" si="64"/>
        <v>0</v>
      </c>
      <c r="Z206" s="433">
        <f t="shared" si="64"/>
        <v>0</v>
      </c>
      <c r="AA206" s="494">
        <f t="shared" si="65"/>
        <v>0</v>
      </c>
      <c r="AB206" s="496">
        <f t="shared" si="65"/>
        <v>0</v>
      </c>
      <c r="AC206" s="496">
        <f t="shared" si="65"/>
        <v>0</v>
      </c>
      <c r="AD206" s="496">
        <f t="shared" si="65"/>
        <v>0</v>
      </c>
      <c r="AE206" s="496">
        <f t="shared" si="65"/>
        <v>0</v>
      </c>
      <c r="AF206" s="595">
        <f t="shared" si="65"/>
        <v>0</v>
      </c>
      <c r="AG206" s="593"/>
      <c r="AH206" s="600"/>
      <c r="AI206" s="357"/>
      <c r="AJ206"/>
      <c r="AK206"/>
      <c r="AL206"/>
      <c r="AM206"/>
      <c r="AN206"/>
      <c r="AO206"/>
      <c r="AP206"/>
      <c r="AQ206"/>
      <c r="AR206"/>
      <c r="AS206"/>
      <c r="AT206"/>
      <c r="AU206"/>
      <c r="AV206"/>
      <c r="AW206"/>
      <c r="AX206"/>
      <c r="AY206"/>
      <c r="AZ206"/>
      <c r="BA206" s="6"/>
      <c r="BB206" s="6"/>
      <c r="BC206" s="6"/>
    </row>
    <row r="207" spans="1:55" s="354" customFormat="1" ht="12.75" customHeight="1" outlineLevel="1">
      <c r="A207" s="485">
        <f t="shared" si="66"/>
        <v>11</v>
      </c>
      <c r="B207" s="356">
        <f t="shared" si="59"/>
        <v>0</v>
      </c>
      <c r="C207" s="362">
        <f t="shared" ref="C207:H216" si="67">C116*C23</f>
        <v>0</v>
      </c>
      <c r="D207" s="362">
        <f t="shared" si="67"/>
        <v>0</v>
      </c>
      <c r="E207" s="362">
        <f t="shared" si="67"/>
        <v>0</v>
      </c>
      <c r="F207" s="362">
        <f t="shared" si="67"/>
        <v>0</v>
      </c>
      <c r="G207" s="362">
        <f t="shared" si="67"/>
        <v>0</v>
      </c>
      <c r="H207" s="362">
        <f t="shared" si="67"/>
        <v>0</v>
      </c>
      <c r="I207" s="433">
        <f t="shared" si="63"/>
        <v>0</v>
      </c>
      <c r="J207" s="433">
        <f t="shared" si="63"/>
        <v>0</v>
      </c>
      <c r="K207" s="433">
        <f t="shared" si="63"/>
        <v>0</v>
      </c>
      <c r="L207" s="433">
        <f t="shared" si="63"/>
        <v>0</v>
      </c>
      <c r="M207" s="433">
        <f t="shared" si="63"/>
        <v>0</v>
      </c>
      <c r="N207" s="433">
        <f t="shared" si="63"/>
        <v>0</v>
      </c>
      <c r="O207" s="433">
        <f t="shared" si="64"/>
        <v>0</v>
      </c>
      <c r="P207" s="433">
        <f t="shared" si="64"/>
        <v>0</v>
      </c>
      <c r="Q207" s="433">
        <f t="shared" si="64"/>
        <v>0</v>
      </c>
      <c r="R207" s="433">
        <f t="shared" si="64"/>
        <v>0</v>
      </c>
      <c r="S207" s="433">
        <f t="shared" si="64"/>
        <v>0</v>
      </c>
      <c r="T207" s="433">
        <f t="shared" si="64"/>
        <v>0</v>
      </c>
      <c r="U207" s="433">
        <f t="shared" si="64"/>
        <v>0</v>
      </c>
      <c r="V207" s="433">
        <f t="shared" si="64"/>
        <v>0</v>
      </c>
      <c r="W207" s="433">
        <f t="shared" si="64"/>
        <v>0</v>
      </c>
      <c r="X207" s="433">
        <f t="shared" si="64"/>
        <v>0</v>
      </c>
      <c r="Y207" s="433">
        <f t="shared" si="64"/>
        <v>0</v>
      </c>
      <c r="Z207" s="433">
        <f t="shared" si="64"/>
        <v>0</v>
      </c>
      <c r="AA207" s="494">
        <f t="shared" si="65"/>
        <v>0</v>
      </c>
      <c r="AB207" s="496">
        <f t="shared" si="65"/>
        <v>0</v>
      </c>
      <c r="AC207" s="496">
        <f t="shared" si="65"/>
        <v>0</v>
      </c>
      <c r="AD207" s="496">
        <f t="shared" si="65"/>
        <v>0</v>
      </c>
      <c r="AE207" s="496">
        <f t="shared" si="65"/>
        <v>0</v>
      </c>
      <c r="AF207" s="595">
        <f t="shared" si="65"/>
        <v>0</v>
      </c>
      <c r="AG207" s="593"/>
      <c r="AH207" s="600"/>
      <c r="AI207" s="357"/>
      <c r="AJ207"/>
      <c r="AK207"/>
      <c r="AL207"/>
      <c r="AM207"/>
      <c r="AN207"/>
      <c r="AO207"/>
      <c r="AP207"/>
      <c r="AQ207"/>
      <c r="AR207"/>
      <c r="AS207"/>
      <c r="AT207"/>
      <c r="AU207"/>
      <c r="AV207"/>
      <c r="AW207"/>
      <c r="AX207"/>
      <c r="AY207"/>
      <c r="AZ207"/>
      <c r="BA207" s="6"/>
      <c r="BB207" s="6"/>
      <c r="BC207" s="6"/>
    </row>
    <row r="208" spans="1:55" s="6" customFormat="1" ht="12.75" customHeight="1" outlineLevel="1">
      <c r="A208" s="485">
        <f t="shared" si="66"/>
        <v>12</v>
      </c>
      <c r="B208" s="356">
        <f t="shared" si="59"/>
        <v>0</v>
      </c>
      <c r="C208" s="362">
        <f t="shared" si="67"/>
        <v>0</v>
      </c>
      <c r="D208" s="362">
        <f t="shared" si="67"/>
        <v>0</v>
      </c>
      <c r="E208" s="362">
        <f t="shared" si="67"/>
        <v>0</v>
      </c>
      <c r="F208" s="362">
        <f t="shared" si="67"/>
        <v>0</v>
      </c>
      <c r="G208" s="362">
        <f t="shared" si="67"/>
        <v>0</v>
      </c>
      <c r="H208" s="362">
        <f t="shared" si="67"/>
        <v>0</v>
      </c>
      <c r="I208" s="433">
        <f t="shared" si="63"/>
        <v>0</v>
      </c>
      <c r="J208" s="433">
        <f t="shared" si="63"/>
        <v>0</v>
      </c>
      <c r="K208" s="433">
        <f t="shared" si="63"/>
        <v>0</v>
      </c>
      <c r="L208" s="433">
        <f t="shared" si="63"/>
        <v>0</v>
      </c>
      <c r="M208" s="433">
        <f t="shared" si="63"/>
        <v>0</v>
      </c>
      <c r="N208" s="433">
        <f t="shared" si="63"/>
        <v>0</v>
      </c>
      <c r="O208" s="433">
        <f t="shared" si="64"/>
        <v>0</v>
      </c>
      <c r="P208" s="433">
        <f t="shared" si="64"/>
        <v>0</v>
      </c>
      <c r="Q208" s="433">
        <f t="shared" si="64"/>
        <v>0</v>
      </c>
      <c r="R208" s="433">
        <f t="shared" si="64"/>
        <v>0</v>
      </c>
      <c r="S208" s="433">
        <f t="shared" si="64"/>
        <v>0</v>
      </c>
      <c r="T208" s="433">
        <f t="shared" si="64"/>
        <v>0</v>
      </c>
      <c r="U208" s="433">
        <f t="shared" si="64"/>
        <v>0</v>
      </c>
      <c r="V208" s="433">
        <f t="shared" si="64"/>
        <v>0</v>
      </c>
      <c r="W208" s="433">
        <f t="shared" si="64"/>
        <v>0</v>
      </c>
      <c r="X208" s="433">
        <f t="shared" si="64"/>
        <v>0</v>
      </c>
      <c r="Y208" s="433">
        <f t="shared" si="64"/>
        <v>0</v>
      </c>
      <c r="Z208" s="433">
        <f t="shared" si="64"/>
        <v>0</v>
      </c>
      <c r="AA208" s="494">
        <f t="shared" si="65"/>
        <v>0</v>
      </c>
      <c r="AB208" s="496">
        <f t="shared" si="65"/>
        <v>0</v>
      </c>
      <c r="AC208" s="496">
        <f t="shared" si="65"/>
        <v>0</v>
      </c>
      <c r="AD208" s="496">
        <f t="shared" si="65"/>
        <v>0</v>
      </c>
      <c r="AE208" s="496">
        <f t="shared" si="65"/>
        <v>0</v>
      </c>
      <c r="AF208" s="595">
        <f t="shared" si="65"/>
        <v>0</v>
      </c>
      <c r="AG208" s="593"/>
      <c r="AH208" s="600"/>
      <c r="AI208" s="357"/>
      <c r="AJ208"/>
      <c r="AK208"/>
      <c r="AL208"/>
      <c r="AM208"/>
      <c r="AN208"/>
      <c r="AO208"/>
      <c r="AP208"/>
      <c r="AQ208"/>
      <c r="AR208"/>
      <c r="AS208"/>
      <c r="AT208"/>
      <c r="AU208"/>
      <c r="AV208"/>
      <c r="AW208"/>
      <c r="AX208"/>
      <c r="AY208"/>
      <c r="AZ208"/>
    </row>
    <row r="209" spans="1:55" s="6" customFormat="1" ht="12.75" customHeight="1" outlineLevel="1">
      <c r="A209" s="485">
        <f t="shared" si="66"/>
        <v>13</v>
      </c>
      <c r="B209" s="356">
        <f t="shared" si="59"/>
        <v>0</v>
      </c>
      <c r="C209" s="362">
        <f t="shared" si="67"/>
        <v>0</v>
      </c>
      <c r="D209" s="362">
        <f t="shared" si="67"/>
        <v>0</v>
      </c>
      <c r="E209" s="362">
        <f t="shared" si="67"/>
        <v>0</v>
      </c>
      <c r="F209" s="362">
        <f t="shared" si="67"/>
        <v>0</v>
      </c>
      <c r="G209" s="362">
        <f t="shared" si="67"/>
        <v>0</v>
      </c>
      <c r="H209" s="362">
        <f t="shared" si="67"/>
        <v>0</v>
      </c>
      <c r="I209" s="433">
        <f t="shared" si="63"/>
        <v>0</v>
      </c>
      <c r="J209" s="433">
        <f t="shared" si="63"/>
        <v>0</v>
      </c>
      <c r="K209" s="433">
        <f t="shared" si="63"/>
        <v>0</v>
      </c>
      <c r="L209" s="433">
        <f t="shared" si="63"/>
        <v>0</v>
      </c>
      <c r="M209" s="433">
        <f t="shared" si="63"/>
        <v>0</v>
      </c>
      <c r="N209" s="433">
        <f t="shared" si="63"/>
        <v>0</v>
      </c>
      <c r="O209" s="433">
        <f t="shared" si="64"/>
        <v>0</v>
      </c>
      <c r="P209" s="433">
        <f t="shared" si="64"/>
        <v>0</v>
      </c>
      <c r="Q209" s="433">
        <f t="shared" si="64"/>
        <v>0</v>
      </c>
      <c r="R209" s="433">
        <f t="shared" si="64"/>
        <v>0</v>
      </c>
      <c r="S209" s="433">
        <f t="shared" si="64"/>
        <v>0</v>
      </c>
      <c r="T209" s="433">
        <f t="shared" si="64"/>
        <v>0</v>
      </c>
      <c r="U209" s="433">
        <f t="shared" si="64"/>
        <v>0</v>
      </c>
      <c r="V209" s="433">
        <f t="shared" si="64"/>
        <v>0</v>
      </c>
      <c r="W209" s="433">
        <f t="shared" si="64"/>
        <v>0</v>
      </c>
      <c r="X209" s="433">
        <f t="shared" si="64"/>
        <v>0</v>
      </c>
      <c r="Y209" s="433">
        <f t="shared" si="64"/>
        <v>0</v>
      </c>
      <c r="Z209" s="433">
        <f t="shared" si="64"/>
        <v>0</v>
      </c>
      <c r="AA209" s="494">
        <f t="shared" si="65"/>
        <v>0</v>
      </c>
      <c r="AB209" s="496">
        <f t="shared" si="65"/>
        <v>0</v>
      </c>
      <c r="AC209" s="496">
        <f t="shared" si="65"/>
        <v>0</v>
      </c>
      <c r="AD209" s="496">
        <f t="shared" si="65"/>
        <v>0</v>
      </c>
      <c r="AE209" s="496">
        <f t="shared" si="65"/>
        <v>0</v>
      </c>
      <c r="AF209" s="595">
        <f t="shared" si="65"/>
        <v>0</v>
      </c>
      <c r="AG209" s="593"/>
      <c r="AH209" s="600"/>
      <c r="AI209" s="357"/>
      <c r="AJ209"/>
      <c r="AK209"/>
      <c r="AL209"/>
      <c r="AM209"/>
      <c r="AN209"/>
      <c r="AO209"/>
      <c r="AP209"/>
      <c r="AQ209"/>
      <c r="AR209"/>
      <c r="AS209"/>
      <c r="AT209"/>
      <c r="AU209"/>
      <c r="AV209"/>
      <c r="AW209"/>
      <c r="AX209"/>
      <c r="AY209"/>
      <c r="AZ209"/>
    </row>
    <row r="210" spans="1:55" s="6" customFormat="1" ht="12.75" customHeight="1" outlineLevel="1">
      <c r="A210" s="485">
        <f t="shared" si="66"/>
        <v>14</v>
      </c>
      <c r="B210" s="356">
        <f t="shared" si="59"/>
        <v>0</v>
      </c>
      <c r="C210" s="362">
        <f t="shared" si="67"/>
        <v>0</v>
      </c>
      <c r="D210" s="362">
        <f t="shared" si="67"/>
        <v>0</v>
      </c>
      <c r="E210" s="362">
        <f t="shared" si="67"/>
        <v>0</v>
      </c>
      <c r="F210" s="362">
        <f t="shared" si="67"/>
        <v>0</v>
      </c>
      <c r="G210" s="362">
        <f t="shared" si="67"/>
        <v>0</v>
      </c>
      <c r="H210" s="362">
        <f t="shared" si="67"/>
        <v>0</v>
      </c>
      <c r="I210" s="433">
        <f t="shared" si="63"/>
        <v>0</v>
      </c>
      <c r="J210" s="433">
        <f t="shared" si="63"/>
        <v>0</v>
      </c>
      <c r="K210" s="433">
        <f t="shared" si="63"/>
        <v>0</v>
      </c>
      <c r="L210" s="433">
        <f t="shared" si="63"/>
        <v>0</v>
      </c>
      <c r="M210" s="433">
        <f t="shared" si="63"/>
        <v>0</v>
      </c>
      <c r="N210" s="433">
        <f t="shared" si="63"/>
        <v>0</v>
      </c>
      <c r="O210" s="433">
        <f t="shared" si="64"/>
        <v>0</v>
      </c>
      <c r="P210" s="433">
        <f t="shared" si="64"/>
        <v>0</v>
      </c>
      <c r="Q210" s="433">
        <f t="shared" si="64"/>
        <v>0</v>
      </c>
      <c r="R210" s="433">
        <f t="shared" si="64"/>
        <v>0</v>
      </c>
      <c r="S210" s="433">
        <f t="shared" si="64"/>
        <v>0</v>
      </c>
      <c r="T210" s="433">
        <f t="shared" si="64"/>
        <v>0</v>
      </c>
      <c r="U210" s="433">
        <f t="shared" si="64"/>
        <v>0</v>
      </c>
      <c r="V210" s="433">
        <f t="shared" si="64"/>
        <v>0</v>
      </c>
      <c r="W210" s="433">
        <f t="shared" si="64"/>
        <v>0</v>
      </c>
      <c r="X210" s="433">
        <f t="shared" si="64"/>
        <v>0</v>
      </c>
      <c r="Y210" s="433">
        <f t="shared" si="64"/>
        <v>0</v>
      </c>
      <c r="Z210" s="433">
        <f t="shared" si="64"/>
        <v>0</v>
      </c>
      <c r="AA210" s="494">
        <f t="shared" si="65"/>
        <v>0</v>
      </c>
      <c r="AB210" s="496">
        <f t="shared" si="65"/>
        <v>0</v>
      </c>
      <c r="AC210" s="496">
        <f t="shared" si="65"/>
        <v>0</v>
      </c>
      <c r="AD210" s="496">
        <f t="shared" si="65"/>
        <v>0</v>
      </c>
      <c r="AE210" s="496">
        <f t="shared" si="65"/>
        <v>0</v>
      </c>
      <c r="AF210" s="595">
        <f t="shared" si="65"/>
        <v>0</v>
      </c>
      <c r="AG210" s="593"/>
      <c r="AH210" s="600"/>
      <c r="AI210" s="357"/>
      <c r="AJ210"/>
      <c r="AK210"/>
      <c r="AL210"/>
      <c r="AM210"/>
      <c r="AN210"/>
      <c r="AO210"/>
      <c r="AP210"/>
      <c r="AQ210"/>
      <c r="AR210"/>
      <c r="AS210"/>
      <c r="AT210"/>
      <c r="AU210"/>
      <c r="AV210"/>
      <c r="AW210"/>
      <c r="AX210"/>
      <c r="AY210"/>
      <c r="AZ210"/>
    </row>
    <row r="211" spans="1:55" s="6" customFormat="1" ht="12.75" customHeight="1" outlineLevel="1">
      <c r="A211" s="485">
        <f t="shared" si="66"/>
        <v>15</v>
      </c>
      <c r="B211" s="356">
        <f t="shared" si="59"/>
        <v>0</v>
      </c>
      <c r="C211" s="362">
        <f t="shared" si="67"/>
        <v>0</v>
      </c>
      <c r="D211" s="362">
        <f t="shared" si="67"/>
        <v>0</v>
      </c>
      <c r="E211" s="362">
        <f t="shared" si="67"/>
        <v>0</v>
      </c>
      <c r="F211" s="362">
        <f t="shared" si="67"/>
        <v>0</v>
      </c>
      <c r="G211" s="362">
        <f t="shared" si="67"/>
        <v>0</v>
      </c>
      <c r="H211" s="362">
        <f t="shared" si="67"/>
        <v>0</v>
      </c>
      <c r="I211" s="433">
        <f t="shared" si="63"/>
        <v>0</v>
      </c>
      <c r="J211" s="433">
        <f t="shared" si="63"/>
        <v>0</v>
      </c>
      <c r="K211" s="433">
        <f t="shared" si="63"/>
        <v>0</v>
      </c>
      <c r="L211" s="433">
        <f t="shared" si="63"/>
        <v>0</v>
      </c>
      <c r="M211" s="433">
        <f t="shared" si="63"/>
        <v>0</v>
      </c>
      <c r="N211" s="433">
        <f t="shared" si="63"/>
        <v>0</v>
      </c>
      <c r="O211" s="433">
        <f t="shared" si="64"/>
        <v>0</v>
      </c>
      <c r="P211" s="433">
        <f t="shared" si="64"/>
        <v>0</v>
      </c>
      <c r="Q211" s="433">
        <f t="shared" si="64"/>
        <v>0</v>
      </c>
      <c r="R211" s="433">
        <f t="shared" si="64"/>
        <v>0</v>
      </c>
      <c r="S211" s="433">
        <f t="shared" si="64"/>
        <v>0</v>
      </c>
      <c r="T211" s="433">
        <f t="shared" si="64"/>
        <v>0</v>
      </c>
      <c r="U211" s="433">
        <f t="shared" si="64"/>
        <v>0</v>
      </c>
      <c r="V211" s="433">
        <f t="shared" si="64"/>
        <v>0</v>
      </c>
      <c r="W211" s="433">
        <f t="shared" si="64"/>
        <v>0</v>
      </c>
      <c r="X211" s="433">
        <f t="shared" si="64"/>
        <v>0</v>
      </c>
      <c r="Y211" s="433">
        <f t="shared" si="64"/>
        <v>0</v>
      </c>
      <c r="Z211" s="433">
        <f t="shared" si="64"/>
        <v>0</v>
      </c>
      <c r="AA211" s="494">
        <f t="shared" si="65"/>
        <v>0</v>
      </c>
      <c r="AB211" s="496">
        <f t="shared" si="65"/>
        <v>0</v>
      </c>
      <c r="AC211" s="496">
        <f t="shared" si="65"/>
        <v>0</v>
      </c>
      <c r="AD211" s="496">
        <f t="shared" si="65"/>
        <v>0</v>
      </c>
      <c r="AE211" s="496">
        <f t="shared" si="65"/>
        <v>0</v>
      </c>
      <c r="AF211" s="595">
        <f t="shared" si="65"/>
        <v>0</v>
      </c>
      <c r="AG211" s="593"/>
      <c r="AH211" s="600"/>
      <c r="AI211" s="357"/>
      <c r="AJ211"/>
      <c r="AK211"/>
      <c r="AL211"/>
      <c r="AM211"/>
      <c r="AN211"/>
      <c r="AO211"/>
      <c r="AP211"/>
      <c r="AQ211"/>
      <c r="AR211"/>
      <c r="AS211"/>
      <c r="AT211"/>
      <c r="AU211"/>
      <c r="AV211"/>
      <c r="AW211"/>
      <c r="AX211"/>
      <c r="AY211"/>
      <c r="AZ211"/>
    </row>
    <row r="212" spans="1:55" s="6" customFormat="1" ht="12.75" customHeight="1" outlineLevel="1">
      <c r="A212" s="485">
        <f t="shared" si="66"/>
        <v>16</v>
      </c>
      <c r="B212" s="356">
        <f t="shared" si="59"/>
        <v>0</v>
      </c>
      <c r="C212" s="362">
        <f t="shared" si="67"/>
        <v>0</v>
      </c>
      <c r="D212" s="362">
        <f t="shared" si="67"/>
        <v>0</v>
      </c>
      <c r="E212" s="362">
        <f t="shared" si="67"/>
        <v>0</v>
      </c>
      <c r="F212" s="362">
        <f t="shared" si="67"/>
        <v>0</v>
      </c>
      <c r="G212" s="362">
        <f t="shared" si="67"/>
        <v>0</v>
      </c>
      <c r="H212" s="362">
        <f t="shared" si="67"/>
        <v>0</v>
      </c>
      <c r="I212" s="433">
        <f t="shared" si="63"/>
        <v>0</v>
      </c>
      <c r="J212" s="433">
        <f t="shared" si="63"/>
        <v>0</v>
      </c>
      <c r="K212" s="433">
        <f t="shared" si="63"/>
        <v>0</v>
      </c>
      <c r="L212" s="433">
        <f t="shared" si="63"/>
        <v>0</v>
      </c>
      <c r="M212" s="433">
        <f t="shared" si="63"/>
        <v>0</v>
      </c>
      <c r="N212" s="433">
        <f t="shared" si="63"/>
        <v>0</v>
      </c>
      <c r="O212" s="433">
        <f t="shared" si="64"/>
        <v>0</v>
      </c>
      <c r="P212" s="433">
        <f t="shared" si="64"/>
        <v>0</v>
      </c>
      <c r="Q212" s="433">
        <f t="shared" si="64"/>
        <v>0</v>
      </c>
      <c r="R212" s="433">
        <f t="shared" si="64"/>
        <v>0</v>
      </c>
      <c r="S212" s="433">
        <f t="shared" si="64"/>
        <v>0</v>
      </c>
      <c r="T212" s="433">
        <f t="shared" si="64"/>
        <v>0</v>
      </c>
      <c r="U212" s="433">
        <f t="shared" si="64"/>
        <v>0</v>
      </c>
      <c r="V212" s="433">
        <f t="shared" si="64"/>
        <v>0</v>
      </c>
      <c r="W212" s="433">
        <f t="shared" si="64"/>
        <v>0</v>
      </c>
      <c r="X212" s="433">
        <f t="shared" si="64"/>
        <v>0</v>
      </c>
      <c r="Y212" s="433">
        <f t="shared" si="64"/>
        <v>0</v>
      </c>
      <c r="Z212" s="433">
        <f t="shared" si="64"/>
        <v>0</v>
      </c>
      <c r="AA212" s="494">
        <f t="shared" si="65"/>
        <v>0</v>
      </c>
      <c r="AB212" s="496">
        <f t="shared" si="65"/>
        <v>0</v>
      </c>
      <c r="AC212" s="496">
        <f t="shared" si="65"/>
        <v>0</v>
      </c>
      <c r="AD212" s="496">
        <f t="shared" si="65"/>
        <v>0</v>
      </c>
      <c r="AE212" s="496">
        <f t="shared" si="65"/>
        <v>0</v>
      </c>
      <c r="AF212" s="595">
        <f t="shared" si="65"/>
        <v>0</v>
      </c>
      <c r="AG212" s="593"/>
      <c r="AH212" s="600"/>
      <c r="AI212" s="357"/>
      <c r="AJ212"/>
      <c r="AK212"/>
      <c r="AL212"/>
      <c r="AM212"/>
      <c r="AN212"/>
      <c r="AO212"/>
      <c r="AP212"/>
      <c r="AQ212"/>
      <c r="AR212"/>
      <c r="AS212"/>
      <c r="AT212"/>
      <c r="AU212"/>
      <c r="AV212"/>
      <c r="AW212"/>
      <c r="AX212"/>
      <c r="AY212"/>
      <c r="AZ212"/>
      <c r="BA212" s="133"/>
      <c r="BB212" s="133"/>
      <c r="BC212" s="133"/>
    </row>
    <row r="213" spans="1:55" s="6" customFormat="1" ht="12.75" customHeight="1" outlineLevel="1">
      <c r="A213" s="485">
        <f t="shared" si="66"/>
        <v>17</v>
      </c>
      <c r="B213" s="356">
        <f t="shared" si="59"/>
        <v>0</v>
      </c>
      <c r="C213" s="362">
        <f t="shared" si="67"/>
        <v>0</v>
      </c>
      <c r="D213" s="362">
        <f t="shared" si="67"/>
        <v>0</v>
      </c>
      <c r="E213" s="362">
        <f t="shared" si="67"/>
        <v>0</v>
      </c>
      <c r="F213" s="362">
        <f t="shared" si="67"/>
        <v>0</v>
      </c>
      <c r="G213" s="362">
        <f t="shared" si="67"/>
        <v>0</v>
      </c>
      <c r="H213" s="362">
        <f t="shared" si="67"/>
        <v>0</v>
      </c>
      <c r="I213" s="433">
        <f t="shared" si="63"/>
        <v>0</v>
      </c>
      <c r="J213" s="433">
        <f t="shared" si="63"/>
        <v>0</v>
      </c>
      <c r="K213" s="433">
        <f t="shared" si="63"/>
        <v>0</v>
      </c>
      <c r="L213" s="433">
        <f t="shared" si="63"/>
        <v>0</v>
      </c>
      <c r="M213" s="433">
        <f t="shared" si="63"/>
        <v>0</v>
      </c>
      <c r="N213" s="433">
        <f t="shared" si="63"/>
        <v>0</v>
      </c>
      <c r="O213" s="433">
        <f t="shared" si="64"/>
        <v>0</v>
      </c>
      <c r="P213" s="433">
        <f t="shared" si="64"/>
        <v>0</v>
      </c>
      <c r="Q213" s="433">
        <f t="shared" si="64"/>
        <v>0</v>
      </c>
      <c r="R213" s="433">
        <f t="shared" si="64"/>
        <v>0</v>
      </c>
      <c r="S213" s="433">
        <f t="shared" si="64"/>
        <v>0</v>
      </c>
      <c r="T213" s="433">
        <f t="shared" si="64"/>
        <v>0</v>
      </c>
      <c r="U213" s="433">
        <f t="shared" si="64"/>
        <v>0</v>
      </c>
      <c r="V213" s="433">
        <f t="shared" si="64"/>
        <v>0</v>
      </c>
      <c r="W213" s="433">
        <f t="shared" si="64"/>
        <v>0</v>
      </c>
      <c r="X213" s="433">
        <f t="shared" si="64"/>
        <v>0</v>
      </c>
      <c r="Y213" s="433">
        <f t="shared" si="64"/>
        <v>0</v>
      </c>
      <c r="Z213" s="433">
        <f t="shared" si="64"/>
        <v>0</v>
      </c>
      <c r="AA213" s="494">
        <f t="shared" si="65"/>
        <v>0</v>
      </c>
      <c r="AB213" s="496">
        <f t="shared" si="65"/>
        <v>0</v>
      </c>
      <c r="AC213" s="496">
        <f t="shared" si="65"/>
        <v>0</v>
      </c>
      <c r="AD213" s="496">
        <f t="shared" si="65"/>
        <v>0</v>
      </c>
      <c r="AE213" s="496">
        <f t="shared" si="65"/>
        <v>0</v>
      </c>
      <c r="AF213" s="595">
        <f t="shared" si="65"/>
        <v>0</v>
      </c>
      <c r="AG213" s="593"/>
      <c r="AH213" s="600"/>
      <c r="AI213" s="357"/>
      <c r="AJ213"/>
      <c r="AK213"/>
      <c r="AL213"/>
      <c r="AM213"/>
      <c r="AN213"/>
      <c r="AO213"/>
      <c r="AP213"/>
      <c r="AQ213"/>
      <c r="AR213"/>
      <c r="AS213"/>
      <c r="AT213"/>
      <c r="AU213"/>
      <c r="AV213"/>
      <c r="AW213"/>
      <c r="AX213"/>
      <c r="AY213"/>
      <c r="AZ213"/>
      <c r="BA213" s="133"/>
      <c r="BB213" s="133"/>
      <c r="BC213" s="133"/>
    </row>
    <row r="214" spans="1:55" s="6" customFormat="1" ht="12.75" customHeight="1" outlineLevel="1">
      <c r="A214" s="485">
        <f t="shared" si="66"/>
        <v>18</v>
      </c>
      <c r="B214" s="356">
        <f t="shared" si="59"/>
        <v>0</v>
      </c>
      <c r="C214" s="362">
        <f t="shared" si="67"/>
        <v>0</v>
      </c>
      <c r="D214" s="362">
        <f t="shared" si="67"/>
        <v>0</v>
      </c>
      <c r="E214" s="362">
        <f t="shared" si="67"/>
        <v>0</v>
      </c>
      <c r="F214" s="362">
        <f t="shared" si="67"/>
        <v>0</v>
      </c>
      <c r="G214" s="362">
        <f t="shared" si="67"/>
        <v>0</v>
      </c>
      <c r="H214" s="362">
        <f t="shared" si="67"/>
        <v>0</v>
      </c>
      <c r="I214" s="433">
        <f t="shared" si="63"/>
        <v>0</v>
      </c>
      <c r="J214" s="433">
        <f t="shared" si="63"/>
        <v>0</v>
      </c>
      <c r="K214" s="433">
        <f t="shared" si="63"/>
        <v>0</v>
      </c>
      <c r="L214" s="433">
        <f t="shared" si="63"/>
        <v>0</v>
      </c>
      <c r="M214" s="433">
        <f t="shared" si="63"/>
        <v>0</v>
      </c>
      <c r="N214" s="433">
        <f t="shared" si="63"/>
        <v>0</v>
      </c>
      <c r="O214" s="433">
        <f t="shared" ref="O214:Z229" si="68">(O123/100)*(O30*1000)</f>
        <v>0</v>
      </c>
      <c r="P214" s="433">
        <f t="shared" si="68"/>
        <v>0</v>
      </c>
      <c r="Q214" s="433">
        <f t="shared" si="68"/>
        <v>0</v>
      </c>
      <c r="R214" s="433">
        <f t="shared" si="68"/>
        <v>0</v>
      </c>
      <c r="S214" s="433">
        <f t="shared" si="68"/>
        <v>0</v>
      </c>
      <c r="T214" s="433">
        <f t="shared" si="68"/>
        <v>0</v>
      </c>
      <c r="U214" s="433">
        <f t="shared" si="68"/>
        <v>0</v>
      </c>
      <c r="V214" s="433">
        <f t="shared" si="68"/>
        <v>0</v>
      </c>
      <c r="W214" s="433">
        <f t="shared" si="68"/>
        <v>0</v>
      </c>
      <c r="X214" s="433">
        <f t="shared" si="68"/>
        <v>0</v>
      </c>
      <c r="Y214" s="433">
        <f t="shared" si="68"/>
        <v>0</v>
      </c>
      <c r="Z214" s="433">
        <f t="shared" si="68"/>
        <v>0</v>
      </c>
      <c r="AA214" s="494">
        <f t="shared" si="65"/>
        <v>0</v>
      </c>
      <c r="AB214" s="496">
        <f t="shared" si="65"/>
        <v>0</v>
      </c>
      <c r="AC214" s="496">
        <f t="shared" si="65"/>
        <v>0</v>
      </c>
      <c r="AD214" s="496">
        <f t="shared" si="65"/>
        <v>0</v>
      </c>
      <c r="AE214" s="496">
        <f t="shared" si="65"/>
        <v>0</v>
      </c>
      <c r="AF214" s="595">
        <f t="shared" si="65"/>
        <v>0</v>
      </c>
      <c r="AG214" s="593"/>
      <c r="AH214" s="600"/>
      <c r="AI214" s="357"/>
      <c r="AJ214"/>
      <c r="AK214"/>
      <c r="AL214"/>
      <c r="AM214"/>
      <c r="AN214"/>
      <c r="AO214"/>
      <c r="AP214"/>
      <c r="AQ214"/>
      <c r="AR214"/>
      <c r="AS214"/>
      <c r="AT214"/>
      <c r="AU214"/>
      <c r="AV214"/>
      <c r="AW214"/>
      <c r="AX214"/>
      <c r="AY214"/>
      <c r="AZ214"/>
      <c r="BA214" s="133"/>
      <c r="BB214" s="133"/>
      <c r="BC214" s="133"/>
    </row>
    <row r="215" spans="1:55" s="6" customFormat="1" ht="12.75" customHeight="1" outlineLevel="1">
      <c r="A215" s="485">
        <f t="shared" si="66"/>
        <v>19</v>
      </c>
      <c r="B215" s="356">
        <f t="shared" si="59"/>
        <v>0</v>
      </c>
      <c r="C215" s="362">
        <f t="shared" si="67"/>
        <v>0</v>
      </c>
      <c r="D215" s="362">
        <f t="shared" si="67"/>
        <v>0</v>
      </c>
      <c r="E215" s="362">
        <f t="shared" si="67"/>
        <v>0</v>
      </c>
      <c r="F215" s="362">
        <f t="shared" si="67"/>
        <v>0</v>
      </c>
      <c r="G215" s="362">
        <f t="shared" si="67"/>
        <v>0</v>
      </c>
      <c r="H215" s="362">
        <f t="shared" si="67"/>
        <v>0</v>
      </c>
      <c r="I215" s="433">
        <f t="shared" si="63"/>
        <v>0</v>
      </c>
      <c r="J215" s="433">
        <f t="shared" si="63"/>
        <v>0</v>
      </c>
      <c r="K215" s="433">
        <f t="shared" si="63"/>
        <v>0</v>
      </c>
      <c r="L215" s="433">
        <f t="shared" si="63"/>
        <v>0</v>
      </c>
      <c r="M215" s="433">
        <f t="shared" si="63"/>
        <v>0</v>
      </c>
      <c r="N215" s="433">
        <f t="shared" si="63"/>
        <v>0</v>
      </c>
      <c r="O215" s="433">
        <f t="shared" si="68"/>
        <v>0</v>
      </c>
      <c r="P215" s="433">
        <f t="shared" si="68"/>
        <v>0</v>
      </c>
      <c r="Q215" s="433">
        <f t="shared" si="68"/>
        <v>0</v>
      </c>
      <c r="R215" s="433">
        <f t="shared" si="68"/>
        <v>0</v>
      </c>
      <c r="S215" s="433">
        <f t="shared" si="68"/>
        <v>0</v>
      </c>
      <c r="T215" s="433">
        <f t="shared" si="68"/>
        <v>0</v>
      </c>
      <c r="U215" s="433">
        <f t="shared" si="68"/>
        <v>0</v>
      </c>
      <c r="V215" s="433">
        <f t="shared" si="68"/>
        <v>0</v>
      </c>
      <c r="W215" s="433">
        <f t="shared" si="68"/>
        <v>0</v>
      </c>
      <c r="X215" s="433">
        <f t="shared" si="68"/>
        <v>0</v>
      </c>
      <c r="Y215" s="433">
        <f t="shared" si="68"/>
        <v>0</v>
      </c>
      <c r="Z215" s="433">
        <f t="shared" si="68"/>
        <v>0</v>
      </c>
      <c r="AA215" s="494">
        <f t="shared" si="65"/>
        <v>0</v>
      </c>
      <c r="AB215" s="496">
        <f t="shared" si="65"/>
        <v>0</v>
      </c>
      <c r="AC215" s="496">
        <f t="shared" si="65"/>
        <v>0</v>
      </c>
      <c r="AD215" s="496">
        <f t="shared" si="65"/>
        <v>0</v>
      </c>
      <c r="AE215" s="496">
        <f t="shared" si="65"/>
        <v>0</v>
      </c>
      <c r="AF215" s="595">
        <f t="shared" si="65"/>
        <v>0</v>
      </c>
      <c r="AG215" s="593"/>
      <c r="AH215" s="600"/>
      <c r="AI215" s="357"/>
      <c r="AJ215"/>
      <c r="AK215"/>
      <c r="AL215"/>
      <c r="AM215"/>
      <c r="AN215"/>
      <c r="AO215"/>
      <c r="AP215"/>
      <c r="AQ215"/>
      <c r="AR215"/>
      <c r="AS215"/>
      <c r="AT215"/>
      <c r="AU215"/>
      <c r="AV215"/>
      <c r="AW215"/>
      <c r="AX215"/>
      <c r="AY215"/>
      <c r="AZ215"/>
      <c r="BA215" s="133"/>
      <c r="BB215" s="133"/>
      <c r="BC215" s="133"/>
    </row>
    <row r="216" spans="1:55" s="6" customFormat="1" ht="12.75" customHeight="1" outlineLevel="1">
      <c r="A216" s="485">
        <f t="shared" si="66"/>
        <v>20</v>
      </c>
      <c r="B216" s="356">
        <f t="shared" si="59"/>
        <v>0</v>
      </c>
      <c r="C216" s="362">
        <f t="shared" si="67"/>
        <v>0</v>
      </c>
      <c r="D216" s="362">
        <f t="shared" si="67"/>
        <v>0</v>
      </c>
      <c r="E216" s="362">
        <f t="shared" si="67"/>
        <v>0</v>
      </c>
      <c r="F216" s="362">
        <f t="shared" si="67"/>
        <v>0</v>
      </c>
      <c r="G216" s="362">
        <f t="shared" si="67"/>
        <v>0</v>
      </c>
      <c r="H216" s="362">
        <f t="shared" si="67"/>
        <v>0</v>
      </c>
      <c r="I216" s="433">
        <f t="shared" si="63"/>
        <v>0</v>
      </c>
      <c r="J216" s="433">
        <f t="shared" si="63"/>
        <v>0</v>
      </c>
      <c r="K216" s="433">
        <f t="shared" si="63"/>
        <v>0</v>
      </c>
      <c r="L216" s="433">
        <f t="shared" si="63"/>
        <v>0</v>
      </c>
      <c r="M216" s="433">
        <f t="shared" si="63"/>
        <v>0</v>
      </c>
      <c r="N216" s="433">
        <f t="shared" si="63"/>
        <v>0</v>
      </c>
      <c r="O216" s="433">
        <f t="shared" si="68"/>
        <v>0</v>
      </c>
      <c r="P216" s="433">
        <f t="shared" si="68"/>
        <v>0</v>
      </c>
      <c r="Q216" s="433">
        <f t="shared" si="68"/>
        <v>0</v>
      </c>
      <c r="R216" s="433">
        <f t="shared" si="68"/>
        <v>0</v>
      </c>
      <c r="S216" s="433">
        <f t="shared" si="68"/>
        <v>0</v>
      </c>
      <c r="T216" s="433">
        <f t="shared" si="68"/>
        <v>0</v>
      </c>
      <c r="U216" s="433">
        <f t="shared" si="68"/>
        <v>0</v>
      </c>
      <c r="V216" s="433">
        <f t="shared" si="68"/>
        <v>0</v>
      </c>
      <c r="W216" s="433">
        <f t="shared" si="68"/>
        <v>0</v>
      </c>
      <c r="X216" s="433">
        <f t="shared" si="68"/>
        <v>0</v>
      </c>
      <c r="Y216" s="433">
        <f t="shared" si="68"/>
        <v>0</v>
      </c>
      <c r="Z216" s="433">
        <f t="shared" si="68"/>
        <v>0</v>
      </c>
      <c r="AA216" s="494">
        <f t="shared" si="65"/>
        <v>0</v>
      </c>
      <c r="AB216" s="496">
        <f t="shared" si="65"/>
        <v>0</v>
      </c>
      <c r="AC216" s="496">
        <f t="shared" si="65"/>
        <v>0</v>
      </c>
      <c r="AD216" s="496">
        <f t="shared" si="65"/>
        <v>0</v>
      </c>
      <c r="AE216" s="496">
        <f t="shared" si="65"/>
        <v>0</v>
      </c>
      <c r="AF216" s="595">
        <f t="shared" si="65"/>
        <v>0</v>
      </c>
      <c r="AG216" s="593"/>
      <c r="AH216" s="600"/>
      <c r="AI216" s="357"/>
      <c r="AJ216"/>
      <c r="AK216"/>
      <c r="AL216"/>
      <c r="AM216"/>
      <c r="AN216"/>
      <c r="AO216"/>
      <c r="AP216"/>
      <c r="AQ216"/>
      <c r="AR216"/>
      <c r="AS216"/>
      <c r="AT216"/>
      <c r="AU216"/>
      <c r="AV216"/>
      <c r="AW216"/>
      <c r="AX216"/>
      <c r="AY216"/>
      <c r="AZ216"/>
      <c r="BA216" s="133"/>
      <c r="BB216" s="133"/>
      <c r="BC216" s="133"/>
    </row>
    <row r="217" spans="1:55" s="6" customFormat="1" ht="12.75" customHeight="1" outlineLevel="1">
      <c r="A217" s="485">
        <f t="shared" si="66"/>
        <v>21</v>
      </c>
      <c r="B217" s="356">
        <f t="shared" si="59"/>
        <v>0</v>
      </c>
      <c r="C217" s="362">
        <f t="shared" ref="C217:H222" si="69">C126*C33</f>
        <v>0</v>
      </c>
      <c r="D217" s="362">
        <f t="shared" si="69"/>
        <v>0</v>
      </c>
      <c r="E217" s="362">
        <f t="shared" si="69"/>
        <v>0</v>
      </c>
      <c r="F217" s="362">
        <f t="shared" si="69"/>
        <v>0</v>
      </c>
      <c r="G217" s="362">
        <f t="shared" si="69"/>
        <v>0</v>
      </c>
      <c r="H217" s="362">
        <f t="shared" si="69"/>
        <v>0</v>
      </c>
      <c r="I217" s="433">
        <f t="shared" si="63"/>
        <v>0</v>
      </c>
      <c r="J217" s="433">
        <f t="shared" si="63"/>
        <v>0</v>
      </c>
      <c r="K217" s="433">
        <f t="shared" si="63"/>
        <v>0</v>
      </c>
      <c r="L217" s="433">
        <f t="shared" si="63"/>
        <v>0</v>
      </c>
      <c r="M217" s="433">
        <f t="shared" si="63"/>
        <v>0</v>
      </c>
      <c r="N217" s="433">
        <f t="shared" si="63"/>
        <v>0</v>
      </c>
      <c r="O217" s="433">
        <f t="shared" si="68"/>
        <v>0</v>
      </c>
      <c r="P217" s="433">
        <f t="shared" si="68"/>
        <v>0</v>
      </c>
      <c r="Q217" s="433">
        <f t="shared" si="68"/>
        <v>0</v>
      </c>
      <c r="R217" s="433">
        <f t="shared" si="68"/>
        <v>0</v>
      </c>
      <c r="S217" s="433">
        <f t="shared" si="68"/>
        <v>0</v>
      </c>
      <c r="T217" s="433">
        <f t="shared" si="68"/>
        <v>0</v>
      </c>
      <c r="U217" s="433">
        <f t="shared" si="68"/>
        <v>0</v>
      </c>
      <c r="V217" s="433">
        <f t="shared" si="68"/>
        <v>0</v>
      </c>
      <c r="W217" s="433">
        <f t="shared" si="68"/>
        <v>0</v>
      </c>
      <c r="X217" s="433">
        <f t="shared" si="68"/>
        <v>0</v>
      </c>
      <c r="Y217" s="433">
        <f t="shared" si="68"/>
        <v>0</v>
      </c>
      <c r="Z217" s="433">
        <f t="shared" si="68"/>
        <v>0</v>
      </c>
      <c r="AA217" s="494">
        <f t="shared" si="65"/>
        <v>0</v>
      </c>
      <c r="AB217" s="496">
        <f t="shared" si="65"/>
        <v>0</v>
      </c>
      <c r="AC217" s="496">
        <f t="shared" si="65"/>
        <v>0</v>
      </c>
      <c r="AD217" s="496">
        <f t="shared" si="65"/>
        <v>0</v>
      </c>
      <c r="AE217" s="496">
        <f t="shared" si="65"/>
        <v>0</v>
      </c>
      <c r="AF217" s="595">
        <f t="shared" si="65"/>
        <v>0</v>
      </c>
      <c r="AG217" s="593"/>
      <c r="AH217" s="600"/>
      <c r="AI217" s="357"/>
      <c r="AJ217"/>
      <c r="AK217"/>
      <c r="AL217"/>
      <c r="AM217"/>
      <c r="AN217"/>
      <c r="AO217"/>
      <c r="AP217"/>
      <c r="AQ217"/>
      <c r="AR217"/>
      <c r="AS217"/>
      <c r="AT217"/>
      <c r="AU217"/>
      <c r="AV217"/>
      <c r="AW217"/>
      <c r="AX217"/>
      <c r="AY217"/>
      <c r="AZ217"/>
      <c r="BA217" s="133"/>
      <c r="BB217" s="133"/>
      <c r="BC217" s="133"/>
    </row>
    <row r="218" spans="1:55" s="6" customFormat="1" ht="12.75" customHeight="1" outlineLevel="1">
      <c r="A218" s="485">
        <f t="shared" si="66"/>
        <v>22</v>
      </c>
      <c r="B218" s="356">
        <f t="shared" si="59"/>
        <v>0</v>
      </c>
      <c r="C218" s="362">
        <f t="shared" si="69"/>
        <v>0</v>
      </c>
      <c r="D218" s="362">
        <f t="shared" si="69"/>
        <v>0</v>
      </c>
      <c r="E218" s="362">
        <f t="shared" si="69"/>
        <v>0</v>
      </c>
      <c r="F218" s="362">
        <f t="shared" si="69"/>
        <v>0</v>
      </c>
      <c r="G218" s="362">
        <f t="shared" si="69"/>
        <v>0</v>
      </c>
      <c r="H218" s="362">
        <f t="shared" si="69"/>
        <v>0</v>
      </c>
      <c r="I218" s="433">
        <f t="shared" si="63"/>
        <v>0</v>
      </c>
      <c r="J218" s="433">
        <f t="shared" si="63"/>
        <v>0</v>
      </c>
      <c r="K218" s="433">
        <f t="shared" si="63"/>
        <v>0</v>
      </c>
      <c r="L218" s="433">
        <f t="shared" si="63"/>
        <v>0</v>
      </c>
      <c r="M218" s="433">
        <f t="shared" si="63"/>
        <v>0</v>
      </c>
      <c r="N218" s="433">
        <f t="shared" si="63"/>
        <v>0</v>
      </c>
      <c r="O218" s="433">
        <f t="shared" si="68"/>
        <v>0</v>
      </c>
      <c r="P218" s="433">
        <f t="shared" si="68"/>
        <v>0</v>
      </c>
      <c r="Q218" s="433">
        <f t="shared" si="68"/>
        <v>0</v>
      </c>
      <c r="R218" s="433">
        <f t="shared" si="68"/>
        <v>0</v>
      </c>
      <c r="S218" s="433">
        <f t="shared" si="68"/>
        <v>0</v>
      </c>
      <c r="T218" s="433">
        <f t="shared" si="68"/>
        <v>0</v>
      </c>
      <c r="U218" s="433">
        <f t="shared" si="68"/>
        <v>0</v>
      </c>
      <c r="V218" s="433">
        <f t="shared" si="68"/>
        <v>0</v>
      </c>
      <c r="W218" s="433">
        <f t="shared" si="68"/>
        <v>0</v>
      </c>
      <c r="X218" s="433">
        <f t="shared" si="68"/>
        <v>0</v>
      </c>
      <c r="Y218" s="433">
        <f t="shared" si="68"/>
        <v>0</v>
      </c>
      <c r="Z218" s="433">
        <f t="shared" si="68"/>
        <v>0</v>
      </c>
      <c r="AA218" s="494">
        <f t="shared" si="65"/>
        <v>0</v>
      </c>
      <c r="AB218" s="496">
        <f t="shared" si="65"/>
        <v>0</v>
      </c>
      <c r="AC218" s="496">
        <f t="shared" si="65"/>
        <v>0</v>
      </c>
      <c r="AD218" s="496">
        <f t="shared" si="65"/>
        <v>0</v>
      </c>
      <c r="AE218" s="496">
        <f t="shared" si="65"/>
        <v>0</v>
      </c>
      <c r="AF218" s="595">
        <f t="shared" si="65"/>
        <v>0</v>
      </c>
      <c r="AG218" s="593"/>
      <c r="AH218" s="600"/>
      <c r="AI218" s="357"/>
      <c r="AJ218"/>
      <c r="AK218"/>
      <c r="AL218"/>
      <c r="AM218"/>
      <c r="AN218"/>
      <c r="AO218"/>
      <c r="AP218"/>
      <c r="AQ218"/>
      <c r="AR218"/>
      <c r="AS218"/>
      <c r="AT218"/>
      <c r="AU218"/>
      <c r="AV218"/>
      <c r="AW218"/>
      <c r="AX218"/>
      <c r="AY218"/>
      <c r="AZ218"/>
      <c r="BA218" s="133"/>
      <c r="BB218" s="133"/>
      <c r="BC218" s="133"/>
    </row>
    <row r="219" spans="1:55" s="6" customFormat="1" ht="12.75" customHeight="1" outlineLevel="1">
      <c r="A219" s="485">
        <f t="shared" si="66"/>
        <v>23</v>
      </c>
      <c r="B219" s="356">
        <f t="shared" si="59"/>
        <v>0</v>
      </c>
      <c r="C219" s="362">
        <f t="shared" si="69"/>
        <v>0</v>
      </c>
      <c r="D219" s="362">
        <f t="shared" si="69"/>
        <v>0</v>
      </c>
      <c r="E219" s="362">
        <f t="shared" si="69"/>
        <v>0</v>
      </c>
      <c r="F219" s="362">
        <f t="shared" si="69"/>
        <v>0</v>
      </c>
      <c r="G219" s="362">
        <f t="shared" si="69"/>
        <v>0</v>
      </c>
      <c r="H219" s="362">
        <f t="shared" si="69"/>
        <v>0</v>
      </c>
      <c r="I219" s="433">
        <f t="shared" si="63"/>
        <v>0</v>
      </c>
      <c r="J219" s="433">
        <f t="shared" si="63"/>
        <v>0</v>
      </c>
      <c r="K219" s="433">
        <f t="shared" si="63"/>
        <v>0</v>
      </c>
      <c r="L219" s="433">
        <f t="shared" si="63"/>
        <v>0</v>
      </c>
      <c r="M219" s="433">
        <f t="shared" si="63"/>
        <v>0</v>
      </c>
      <c r="N219" s="433">
        <f t="shared" si="63"/>
        <v>0</v>
      </c>
      <c r="O219" s="433">
        <f t="shared" si="68"/>
        <v>0</v>
      </c>
      <c r="P219" s="433">
        <f t="shared" si="68"/>
        <v>0</v>
      </c>
      <c r="Q219" s="433">
        <f t="shared" si="68"/>
        <v>0</v>
      </c>
      <c r="R219" s="433">
        <f t="shared" si="68"/>
        <v>0</v>
      </c>
      <c r="S219" s="433">
        <f t="shared" si="68"/>
        <v>0</v>
      </c>
      <c r="T219" s="433">
        <f t="shared" si="68"/>
        <v>0</v>
      </c>
      <c r="U219" s="433">
        <f t="shared" si="68"/>
        <v>0</v>
      </c>
      <c r="V219" s="433">
        <f t="shared" si="68"/>
        <v>0</v>
      </c>
      <c r="W219" s="433">
        <f t="shared" si="68"/>
        <v>0</v>
      </c>
      <c r="X219" s="433">
        <f t="shared" si="68"/>
        <v>0</v>
      </c>
      <c r="Y219" s="433">
        <f t="shared" si="68"/>
        <v>0</v>
      </c>
      <c r="Z219" s="433">
        <f t="shared" si="68"/>
        <v>0</v>
      </c>
      <c r="AA219" s="494">
        <f t="shared" si="65"/>
        <v>0</v>
      </c>
      <c r="AB219" s="496">
        <f t="shared" si="65"/>
        <v>0</v>
      </c>
      <c r="AC219" s="496">
        <f t="shared" si="65"/>
        <v>0</v>
      </c>
      <c r="AD219" s="496">
        <f t="shared" si="65"/>
        <v>0</v>
      </c>
      <c r="AE219" s="496">
        <f t="shared" si="65"/>
        <v>0</v>
      </c>
      <c r="AF219" s="595">
        <f t="shared" si="65"/>
        <v>0</v>
      </c>
      <c r="AG219" s="593"/>
      <c r="AH219" s="600"/>
      <c r="AI219" s="357"/>
      <c r="AJ219"/>
      <c r="AK219"/>
      <c r="AL219"/>
      <c r="AM219"/>
      <c r="AN219"/>
      <c r="AO219"/>
      <c r="AP219"/>
      <c r="AQ219"/>
      <c r="AR219"/>
      <c r="AS219"/>
      <c r="AT219"/>
      <c r="AU219"/>
      <c r="AV219"/>
      <c r="AW219"/>
      <c r="AX219"/>
      <c r="AY219"/>
      <c r="AZ219"/>
      <c r="BA219" s="133"/>
      <c r="BB219" s="133"/>
      <c r="BC219" s="133"/>
    </row>
    <row r="220" spans="1:55" s="6" customFormat="1" ht="12.75" customHeight="1" outlineLevel="1">
      <c r="A220" s="485">
        <f t="shared" si="66"/>
        <v>24</v>
      </c>
      <c r="B220" s="356">
        <f t="shared" si="59"/>
        <v>0</v>
      </c>
      <c r="C220" s="362">
        <f t="shared" si="69"/>
        <v>0</v>
      </c>
      <c r="D220" s="362">
        <f t="shared" si="69"/>
        <v>0</v>
      </c>
      <c r="E220" s="362">
        <f t="shared" si="69"/>
        <v>0</v>
      </c>
      <c r="F220" s="362">
        <f t="shared" si="69"/>
        <v>0</v>
      </c>
      <c r="G220" s="362">
        <f t="shared" si="69"/>
        <v>0</v>
      </c>
      <c r="H220" s="362">
        <f t="shared" si="69"/>
        <v>0</v>
      </c>
      <c r="I220" s="433">
        <f t="shared" si="63"/>
        <v>0</v>
      </c>
      <c r="J220" s="433">
        <f t="shared" si="63"/>
        <v>0</v>
      </c>
      <c r="K220" s="433">
        <f t="shared" si="63"/>
        <v>0</v>
      </c>
      <c r="L220" s="433">
        <f t="shared" si="63"/>
        <v>0</v>
      </c>
      <c r="M220" s="433">
        <f t="shared" si="63"/>
        <v>0</v>
      </c>
      <c r="N220" s="433">
        <f t="shared" si="63"/>
        <v>0</v>
      </c>
      <c r="O220" s="433">
        <f t="shared" si="68"/>
        <v>0</v>
      </c>
      <c r="P220" s="433">
        <f t="shared" si="68"/>
        <v>0</v>
      </c>
      <c r="Q220" s="433">
        <f t="shared" si="68"/>
        <v>0</v>
      </c>
      <c r="R220" s="433">
        <f t="shared" si="68"/>
        <v>0</v>
      </c>
      <c r="S220" s="433">
        <f t="shared" si="68"/>
        <v>0</v>
      </c>
      <c r="T220" s="433">
        <f t="shared" si="68"/>
        <v>0</v>
      </c>
      <c r="U220" s="433">
        <f t="shared" si="68"/>
        <v>0</v>
      </c>
      <c r="V220" s="433">
        <f t="shared" si="68"/>
        <v>0</v>
      </c>
      <c r="W220" s="433">
        <f t="shared" si="68"/>
        <v>0</v>
      </c>
      <c r="X220" s="433">
        <f t="shared" si="68"/>
        <v>0</v>
      </c>
      <c r="Y220" s="433">
        <f t="shared" si="68"/>
        <v>0</v>
      </c>
      <c r="Z220" s="433">
        <f t="shared" si="68"/>
        <v>0</v>
      </c>
      <c r="AA220" s="494">
        <f t="shared" si="65"/>
        <v>0</v>
      </c>
      <c r="AB220" s="496">
        <f t="shared" si="65"/>
        <v>0</v>
      </c>
      <c r="AC220" s="496">
        <f t="shared" si="65"/>
        <v>0</v>
      </c>
      <c r="AD220" s="496">
        <f t="shared" si="65"/>
        <v>0</v>
      </c>
      <c r="AE220" s="496">
        <f t="shared" si="65"/>
        <v>0</v>
      </c>
      <c r="AF220" s="595">
        <f t="shared" si="65"/>
        <v>0</v>
      </c>
      <c r="AG220" s="593"/>
      <c r="AH220" s="600"/>
      <c r="AI220" s="357"/>
      <c r="AJ220"/>
      <c r="AK220"/>
      <c r="AL220"/>
      <c r="AM220"/>
      <c r="AN220"/>
      <c r="AO220"/>
      <c r="AP220"/>
      <c r="AQ220"/>
      <c r="AR220"/>
      <c r="AS220"/>
      <c r="AT220"/>
      <c r="AU220"/>
      <c r="AV220"/>
      <c r="AW220"/>
      <c r="AX220"/>
      <c r="AY220"/>
      <c r="AZ220"/>
      <c r="BA220" s="133"/>
      <c r="BB220" s="133"/>
      <c r="BC220" s="133"/>
    </row>
    <row r="221" spans="1:55" s="6" customFormat="1" ht="12.75" customHeight="1" outlineLevel="1">
      <c r="A221" s="485">
        <f t="shared" si="66"/>
        <v>25</v>
      </c>
      <c r="B221" s="356">
        <f t="shared" si="59"/>
        <v>0</v>
      </c>
      <c r="C221" s="362">
        <f t="shared" si="69"/>
        <v>0</v>
      </c>
      <c r="D221" s="362">
        <f t="shared" si="69"/>
        <v>0</v>
      </c>
      <c r="E221" s="362">
        <f t="shared" si="69"/>
        <v>0</v>
      </c>
      <c r="F221" s="362">
        <f t="shared" si="69"/>
        <v>0</v>
      </c>
      <c r="G221" s="362">
        <f t="shared" si="69"/>
        <v>0</v>
      </c>
      <c r="H221" s="362">
        <f t="shared" si="69"/>
        <v>0</v>
      </c>
      <c r="I221" s="433">
        <f t="shared" si="63"/>
        <v>0</v>
      </c>
      <c r="J221" s="433">
        <f t="shared" si="63"/>
        <v>0</v>
      </c>
      <c r="K221" s="433">
        <f t="shared" si="63"/>
        <v>0</v>
      </c>
      <c r="L221" s="433">
        <f t="shared" si="63"/>
        <v>0</v>
      </c>
      <c r="M221" s="433">
        <f t="shared" si="63"/>
        <v>0</v>
      </c>
      <c r="N221" s="433">
        <f t="shared" si="63"/>
        <v>0</v>
      </c>
      <c r="O221" s="433">
        <f t="shared" si="68"/>
        <v>0</v>
      </c>
      <c r="P221" s="433">
        <f t="shared" si="68"/>
        <v>0</v>
      </c>
      <c r="Q221" s="433">
        <f t="shared" si="68"/>
        <v>0</v>
      </c>
      <c r="R221" s="433">
        <f t="shared" si="68"/>
        <v>0</v>
      </c>
      <c r="S221" s="433">
        <f t="shared" si="68"/>
        <v>0</v>
      </c>
      <c r="T221" s="433">
        <f t="shared" si="68"/>
        <v>0</v>
      </c>
      <c r="U221" s="433">
        <f t="shared" si="68"/>
        <v>0</v>
      </c>
      <c r="V221" s="433">
        <f t="shared" si="68"/>
        <v>0</v>
      </c>
      <c r="W221" s="433">
        <f t="shared" si="68"/>
        <v>0</v>
      </c>
      <c r="X221" s="433">
        <f t="shared" si="68"/>
        <v>0</v>
      </c>
      <c r="Y221" s="433">
        <f t="shared" si="68"/>
        <v>0</v>
      </c>
      <c r="Z221" s="433">
        <f t="shared" si="68"/>
        <v>0</v>
      </c>
      <c r="AA221" s="494">
        <f t="shared" si="65"/>
        <v>0</v>
      </c>
      <c r="AB221" s="496">
        <f t="shared" si="65"/>
        <v>0</v>
      </c>
      <c r="AC221" s="496">
        <f t="shared" si="65"/>
        <v>0</v>
      </c>
      <c r="AD221" s="496">
        <f t="shared" si="65"/>
        <v>0</v>
      </c>
      <c r="AE221" s="496">
        <f t="shared" si="65"/>
        <v>0</v>
      </c>
      <c r="AF221" s="595">
        <f t="shared" si="65"/>
        <v>0</v>
      </c>
      <c r="AG221" s="593"/>
      <c r="AH221" s="600"/>
      <c r="AI221" s="357"/>
      <c r="AJ221"/>
      <c r="AK221"/>
      <c r="AL221"/>
      <c r="AM221"/>
      <c r="AN221"/>
      <c r="AO221"/>
      <c r="AP221"/>
      <c r="AQ221"/>
      <c r="AR221"/>
      <c r="AS221"/>
      <c r="AT221"/>
      <c r="AU221"/>
      <c r="AV221"/>
      <c r="AW221"/>
      <c r="AX221"/>
      <c r="AY221"/>
      <c r="AZ221"/>
      <c r="BA221" s="133"/>
      <c r="BB221" s="133"/>
      <c r="BC221" s="133"/>
    </row>
    <row r="222" spans="1:55" s="6" customFormat="1" ht="12.75" customHeight="1" outlineLevel="1">
      <c r="A222" s="485">
        <f t="shared" si="66"/>
        <v>26</v>
      </c>
      <c r="B222" s="356">
        <f t="shared" si="59"/>
        <v>0</v>
      </c>
      <c r="C222" s="362">
        <f t="shared" si="69"/>
        <v>0</v>
      </c>
      <c r="D222" s="362">
        <f t="shared" si="69"/>
        <v>0</v>
      </c>
      <c r="E222" s="362">
        <f t="shared" si="69"/>
        <v>0</v>
      </c>
      <c r="F222" s="362">
        <f t="shared" si="69"/>
        <v>0</v>
      </c>
      <c r="G222" s="362">
        <f t="shared" si="69"/>
        <v>0</v>
      </c>
      <c r="H222" s="362">
        <f t="shared" si="69"/>
        <v>0</v>
      </c>
      <c r="I222" s="433">
        <f t="shared" si="63"/>
        <v>0</v>
      </c>
      <c r="J222" s="433">
        <f t="shared" si="63"/>
        <v>0</v>
      </c>
      <c r="K222" s="433">
        <f t="shared" si="63"/>
        <v>0</v>
      </c>
      <c r="L222" s="433">
        <f t="shared" si="63"/>
        <v>0</v>
      </c>
      <c r="M222" s="433">
        <f t="shared" si="63"/>
        <v>0</v>
      </c>
      <c r="N222" s="433">
        <f t="shared" si="63"/>
        <v>0</v>
      </c>
      <c r="O222" s="433">
        <f t="shared" si="68"/>
        <v>0</v>
      </c>
      <c r="P222" s="433">
        <f t="shared" si="68"/>
        <v>0</v>
      </c>
      <c r="Q222" s="433">
        <f t="shared" si="68"/>
        <v>0</v>
      </c>
      <c r="R222" s="433">
        <f t="shared" si="68"/>
        <v>0</v>
      </c>
      <c r="S222" s="433">
        <f t="shared" si="68"/>
        <v>0</v>
      </c>
      <c r="T222" s="433">
        <f t="shared" si="68"/>
        <v>0</v>
      </c>
      <c r="U222" s="433">
        <f t="shared" si="68"/>
        <v>0</v>
      </c>
      <c r="V222" s="433">
        <f t="shared" si="68"/>
        <v>0</v>
      </c>
      <c r="W222" s="433">
        <f t="shared" si="68"/>
        <v>0</v>
      </c>
      <c r="X222" s="433">
        <f t="shared" si="68"/>
        <v>0</v>
      </c>
      <c r="Y222" s="433">
        <f t="shared" si="68"/>
        <v>0</v>
      </c>
      <c r="Z222" s="433">
        <f t="shared" si="68"/>
        <v>0</v>
      </c>
      <c r="AA222" s="494">
        <f t="shared" si="65"/>
        <v>0</v>
      </c>
      <c r="AB222" s="496">
        <f t="shared" si="65"/>
        <v>0</v>
      </c>
      <c r="AC222" s="496">
        <f t="shared" si="65"/>
        <v>0</v>
      </c>
      <c r="AD222" s="496">
        <f t="shared" si="65"/>
        <v>0</v>
      </c>
      <c r="AE222" s="496">
        <f t="shared" si="65"/>
        <v>0</v>
      </c>
      <c r="AF222" s="595">
        <f t="shared" si="65"/>
        <v>0</v>
      </c>
      <c r="AG222" s="593"/>
      <c r="AH222" s="600"/>
      <c r="AI222" s="357"/>
      <c r="AJ222"/>
      <c r="AK222"/>
      <c r="AL222"/>
      <c r="AM222"/>
      <c r="AN222"/>
      <c r="AO222"/>
      <c r="AP222"/>
      <c r="AQ222"/>
      <c r="AR222"/>
      <c r="AS222"/>
      <c r="AT222"/>
      <c r="AU222"/>
      <c r="AV222"/>
      <c r="AW222"/>
      <c r="AX222"/>
      <c r="AY222"/>
      <c r="AZ222"/>
      <c r="BA222" s="133"/>
      <c r="BB222" s="133"/>
      <c r="BC222" s="133"/>
    </row>
    <row r="223" spans="1:55" s="6" customFormat="1" ht="12.75" customHeight="1" outlineLevel="1">
      <c r="A223" s="485">
        <f t="shared" ref="A223:A282" si="70">A222+1</f>
        <v>27</v>
      </c>
      <c r="B223" s="356">
        <f t="shared" si="59"/>
        <v>0</v>
      </c>
      <c r="C223" s="362">
        <f t="shared" ref="C223:H223" si="71">C132*C39</f>
        <v>0</v>
      </c>
      <c r="D223" s="362">
        <f t="shared" si="71"/>
        <v>0</v>
      </c>
      <c r="E223" s="362">
        <f t="shared" si="71"/>
        <v>0</v>
      </c>
      <c r="F223" s="362">
        <f t="shared" si="71"/>
        <v>0</v>
      </c>
      <c r="G223" s="362">
        <f t="shared" si="71"/>
        <v>0</v>
      </c>
      <c r="H223" s="362">
        <f t="shared" si="71"/>
        <v>0</v>
      </c>
      <c r="I223" s="433">
        <f t="shared" si="63"/>
        <v>0</v>
      </c>
      <c r="J223" s="433">
        <f t="shared" si="63"/>
        <v>0</v>
      </c>
      <c r="K223" s="433">
        <f t="shared" si="63"/>
        <v>0</v>
      </c>
      <c r="L223" s="433">
        <f t="shared" si="63"/>
        <v>0</v>
      </c>
      <c r="M223" s="433">
        <f t="shared" si="63"/>
        <v>0</v>
      </c>
      <c r="N223" s="433">
        <f t="shared" si="63"/>
        <v>0</v>
      </c>
      <c r="O223" s="433">
        <f t="shared" si="68"/>
        <v>0</v>
      </c>
      <c r="P223" s="433">
        <f t="shared" si="68"/>
        <v>0</v>
      </c>
      <c r="Q223" s="433">
        <f t="shared" si="68"/>
        <v>0</v>
      </c>
      <c r="R223" s="433">
        <f t="shared" si="68"/>
        <v>0</v>
      </c>
      <c r="S223" s="433">
        <f t="shared" si="68"/>
        <v>0</v>
      </c>
      <c r="T223" s="433">
        <f t="shared" si="68"/>
        <v>0</v>
      </c>
      <c r="U223" s="433">
        <f t="shared" si="68"/>
        <v>0</v>
      </c>
      <c r="V223" s="433">
        <f t="shared" si="68"/>
        <v>0</v>
      </c>
      <c r="W223" s="433">
        <f t="shared" si="68"/>
        <v>0</v>
      </c>
      <c r="X223" s="433">
        <f t="shared" si="68"/>
        <v>0</v>
      </c>
      <c r="Y223" s="433">
        <f t="shared" si="68"/>
        <v>0</v>
      </c>
      <c r="Z223" s="433">
        <f t="shared" si="68"/>
        <v>0</v>
      </c>
      <c r="AA223" s="494">
        <f t="shared" si="65"/>
        <v>0</v>
      </c>
      <c r="AB223" s="496">
        <f t="shared" si="65"/>
        <v>0</v>
      </c>
      <c r="AC223" s="496">
        <f t="shared" si="65"/>
        <v>0</v>
      </c>
      <c r="AD223" s="496">
        <f t="shared" si="65"/>
        <v>0</v>
      </c>
      <c r="AE223" s="496">
        <f t="shared" si="65"/>
        <v>0</v>
      </c>
      <c r="AF223" s="595">
        <f t="shared" si="65"/>
        <v>0</v>
      </c>
      <c r="AG223" s="593"/>
      <c r="AH223" s="600"/>
      <c r="AI223" s="357"/>
      <c r="AJ223"/>
      <c r="AK223"/>
      <c r="AL223"/>
      <c r="AM223"/>
      <c r="AN223"/>
      <c r="AO223"/>
      <c r="AP223"/>
      <c r="AQ223"/>
      <c r="AR223"/>
      <c r="AS223"/>
      <c r="AT223"/>
      <c r="AU223"/>
      <c r="AV223"/>
      <c r="AW223"/>
      <c r="AX223"/>
      <c r="AY223"/>
      <c r="AZ223"/>
      <c r="BA223" s="133"/>
      <c r="BB223" s="133"/>
      <c r="BC223" s="133"/>
    </row>
    <row r="224" spans="1:55" ht="12.75" customHeight="1" outlineLevel="1">
      <c r="A224" s="485">
        <f t="shared" si="70"/>
        <v>28</v>
      </c>
      <c r="B224" s="356">
        <f t="shared" si="59"/>
        <v>0</v>
      </c>
      <c r="C224" s="362">
        <f t="shared" ref="C224:H224" si="72">C133*C40</f>
        <v>0</v>
      </c>
      <c r="D224" s="362">
        <f t="shared" si="72"/>
        <v>0</v>
      </c>
      <c r="E224" s="362">
        <f t="shared" si="72"/>
        <v>0</v>
      </c>
      <c r="F224" s="362">
        <f t="shared" si="72"/>
        <v>0</v>
      </c>
      <c r="G224" s="362">
        <f t="shared" si="72"/>
        <v>0</v>
      </c>
      <c r="H224" s="362">
        <f t="shared" si="72"/>
        <v>0</v>
      </c>
      <c r="I224" s="433">
        <f t="shared" si="63"/>
        <v>0</v>
      </c>
      <c r="J224" s="433">
        <f t="shared" si="63"/>
        <v>0</v>
      </c>
      <c r="K224" s="433">
        <f t="shared" si="63"/>
        <v>0</v>
      </c>
      <c r="L224" s="433">
        <f t="shared" si="63"/>
        <v>0</v>
      </c>
      <c r="M224" s="433">
        <f t="shared" si="63"/>
        <v>0</v>
      </c>
      <c r="N224" s="433">
        <f t="shared" si="63"/>
        <v>0</v>
      </c>
      <c r="O224" s="433">
        <f t="shared" si="68"/>
        <v>0</v>
      </c>
      <c r="P224" s="433">
        <f t="shared" si="68"/>
        <v>0</v>
      </c>
      <c r="Q224" s="433">
        <f t="shared" si="68"/>
        <v>0</v>
      </c>
      <c r="R224" s="433">
        <f t="shared" si="68"/>
        <v>0</v>
      </c>
      <c r="S224" s="433">
        <f t="shared" si="68"/>
        <v>0</v>
      </c>
      <c r="T224" s="433">
        <f t="shared" si="68"/>
        <v>0</v>
      </c>
      <c r="U224" s="433">
        <f t="shared" si="68"/>
        <v>0</v>
      </c>
      <c r="V224" s="433">
        <f t="shared" si="68"/>
        <v>0</v>
      </c>
      <c r="W224" s="433">
        <f t="shared" si="68"/>
        <v>0</v>
      </c>
      <c r="X224" s="433">
        <f t="shared" si="68"/>
        <v>0</v>
      </c>
      <c r="Y224" s="433">
        <f t="shared" si="68"/>
        <v>0</v>
      </c>
      <c r="Z224" s="433">
        <f t="shared" si="68"/>
        <v>0</v>
      </c>
      <c r="AA224" s="494">
        <f t="shared" si="65"/>
        <v>0</v>
      </c>
      <c r="AB224" s="496">
        <f t="shared" si="65"/>
        <v>0</v>
      </c>
      <c r="AC224" s="496">
        <f t="shared" si="65"/>
        <v>0</v>
      </c>
      <c r="AD224" s="496">
        <f t="shared" si="65"/>
        <v>0</v>
      </c>
      <c r="AE224" s="496">
        <f t="shared" si="65"/>
        <v>0</v>
      </c>
      <c r="AF224" s="595">
        <f t="shared" si="65"/>
        <v>0</v>
      </c>
      <c r="AG224" s="593"/>
      <c r="AH224" s="600"/>
      <c r="AI224" s="357"/>
    </row>
    <row r="225" spans="1:35" ht="12.75" customHeight="1" outlineLevel="1">
      <c r="A225" s="485">
        <f t="shared" si="70"/>
        <v>29</v>
      </c>
      <c r="B225" s="356">
        <f t="shared" si="59"/>
        <v>0</v>
      </c>
      <c r="C225" s="362">
        <f t="shared" ref="C225:H225" si="73">C134*C41</f>
        <v>0</v>
      </c>
      <c r="D225" s="362">
        <f t="shared" si="73"/>
        <v>0</v>
      </c>
      <c r="E225" s="362">
        <f t="shared" si="73"/>
        <v>0</v>
      </c>
      <c r="F225" s="362">
        <f t="shared" si="73"/>
        <v>0</v>
      </c>
      <c r="G225" s="362">
        <f t="shared" si="73"/>
        <v>0</v>
      </c>
      <c r="H225" s="362">
        <f t="shared" si="73"/>
        <v>0</v>
      </c>
      <c r="I225" s="433">
        <f t="shared" si="63"/>
        <v>0</v>
      </c>
      <c r="J225" s="433">
        <f t="shared" si="63"/>
        <v>0</v>
      </c>
      <c r="K225" s="433">
        <f t="shared" si="63"/>
        <v>0</v>
      </c>
      <c r="L225" s="433">
        <f t="shared" si="63"/>
        <v>0</v>
      </c>
      <c r="M225" s="433">
        <f t="shared" si="63"/>
        <v>0</v>
      </c>
      <c r="N225" s="433">
        <f t="shared" si="63"/>
        <v>0</v>
      </c>
      <c r="O225" s="433">
        <f t="shared" si="68"/>
        <v>0</v>
      </c>
      <c r="P225" s="433">
        <f t="shared" si="68"/>
        <v>0</v>
      </c>
      <c r="Q225" s="433">
        <f t="shared" si="68"/>
        <v>0</v>
      </c>
      <c r="R225" s="433">
        <f t="shared" si="68"/>
        <v>0</v>
      </c>
      <c r="S225" s="433">
        <f t="shared" si="68"/>
        <v>0</v>
      </c>
      <c r="T225" s="433">
        <f t="shared" si="68"/>
        <v>0</v>
      </c>
      <c r="U225" s="433">
        <f t="shared" si="68"/>
        <v>0</v>
      </c>
      <c r="V225" s="433">
        <f t="shared" si="68"/>
        <v>0</v>
      </c>
      <c r="W225" s="433">
        <f t="shared" si="68"/>
        <v>0</v>
      </c>
      <c r="X225" s="433">
        <f t="shared" si="68"/>
        <v>0</v>
      </c>
      <c r="Y225" s="433">
        <f t="shared" si="68"/>
        <v>0</v>
      </c>
      <c r="Z225" s="433">
        <f t="shared" si="68"/>
        <v>0</v>
      </c>
      <c r="AA225" s="494">
        <f t="shared" si="65"/>
        <v>0</v>
      </c>
      <c r="AB225" s="496">
        <f t="shared" si="65"/>
        <v>0</v>
      </c>
      <c r="AC225" s="496">
        <f t="shared" si="65"/>
        <v>0</v>
      </c>
      <c r="AD225" s="496">
        <f t="shared" si="65"/>
        <v>0</v>
      </c>
      <c r="AE225" s="496">
        <f t="shared" si="65"/>
        <v>0</v>
      </c>
      <c r="AF225" s="595">
        <f t="shared" si="65"/>
        <v>0</v>
      </c>
      <c r="AG225" s="593"/>
      <c r="AH225" s="600"/>
      <c r="AI225" s="357"/>
    </row>
    <row r="226" spans="1:35" ht="12.75" customHeight="1" outlineLevel="1">
      <c r="A226" s="485">
        <f t="shared" si="70"/>
        <v>30</v>
      </c>
      <c r="B226" s="356">
        <f t="shared" si="59"/>
        <v>0</v>
      </c>
      <c r="C226" s="362">
        <f t="shared" ref="C226:H226" si="74">C135*C42</f>
        <v>0</v>
      </c>
      <c r="D226" s="362">
        <f t="shared" si="74"/>
        <v>0</v>
      </c>
      <c r="E226" s="362">
        <f t="shared" si="74"/>
        <v>0</v>
      </c>
      <c r="F226" s="362">
        <f t="shared" si="74"/>
        <v>0</v>
      </c>
      <c r="G226" s="362">
        <f t="shared" si="74"/>
        <v>0</v>
      </c>
      <c r="H226" s="362">
        <f t="shared" si="74"/>
        <v>0</v>
      </c>
      <c r="I226" s="433">
        <f t="shared" si="63"/>
        <v>0</v>
      </c>
      <c r="J226" s="433">
        <f t="shared" si="63"/>
        <v>0</v>
      </c>
      <c r="K226" s="433">
        <f t="shared" si="63"/>
        <v>0</v>
      </c>
      <c r="L226" s="433">
        <f t="shared" si="63"/>
        <v>0</v>
      </c>
      <c r="M226" s="433">
        <f t="shared" si="63"/>
        <v>0</v>
      </c>
      <c r="N226" s="433">
        <f t="shared" si="63"/>
        <v>0</v>
      </c>
      <c r="O226" s="433">
        <f t="shared" si="68"/>
        <v>0</v>
      </c>
      <c r="P226" s="433">
        <f t="shared" si="68"/>
        <v>0</v>
      </c>
      <c r="Q226" s="433">
        <f t="shared" si="68"/>
        <v>0</v>
      </c>
      <c r="R226" s="433">
        <f t="shared" si="68"/>
        <v>0</v>
      </c>
      <c r="S226" s="433">
        <f t="shared" si="68"/>
        <v>0</v>
      </c>
      <c r="T226" s="433">
        <f t="shared" si="68"/>
        <v>0</v>
      </c>
      <c r="U226" s="433">
        <f t="shared" si="68"/>
        <v>0</v>
      </c>
      <c r="V226" s="433">
        <f t="shared" si="68"/>
        <v>0</v>
      </c>
      <c r="W226" s="433">
        <f t="shared" si="68"/>
        <v>0</v>
      </c>
      <c r="X226" s="433">
        <f t="shared" si="68"/>
        <v>0</v>
      </c>
      <c r="Y226" s="433">
        <f t="shared" si="68"/>
        <v>0</v>
      </c>
      <c r="Z226" s="433">
        <f t="shared" si="68"/>
        <v>0</v>
      </c>
      <c r="AA226" s="494">
        <f t="shared" si="65"/>
        <v>0</v>
      </c>
      <c r="AB226" s="496">
        <f t="shared" si="65"/>
        <v>0</v>
      </c>
      <c r="AC226" s="496">
        <f t="shared" si="65"/>
        <v>0</v>
      </c>
      <c r="AD226" s="496">
        <f t="shared" si="65"/>
        <v>0</v>
      </c>
      <c r="AE226" s="496">
        <f t="shared" si="65"/>
        <v>0</v>
      </c>
      <c r="AF226" s="595">
        <f t="shared" si="65"/>
        <v>0</v>
      </c>
      <c r="AG226" s="593"/>
      <c r="AH226" s="600"/>
    </row>
    <row r="227" spans="1:35" ht="12.75" customHeight="1" outlineLevel="1">
      <c r="A227" s="485">
        <f t="shared" si="70"/>
        <v>31</v>
      </c>
      <c r="B227" s="356">
        <f t="shared" si="59"/>
        <v>0</v>
      </c>
      <c r="C227" s="362">
        <f t="shared" ref="C227:H227" si="75">C136*C43</f>
        <v>0</v>
      </c>
      <c r="D227" s="362">
        <f t="shared" si="75"/>
        <v>0</v>
      </c>
      <c r="E227" s="362">
        <f t="shared" si="75"/>
        <v>0</v>
      </c>
      <c r="F227" s="362">
        <f t="shared" si="75"/>
        <v>0</v>
      </c>
      <c r="G227" s="362">
        <f t="shared" si="75"/>
        <v>0</v>
      </c>
      <c r="H227" s="362">
        <f t="shared" si="75"/>
        <v>0</v>
      </c>
      <c r="I227" s="433">
        <f t="shared" si="63"/>
        <v>0</v>
      </c>
      <c r="J227" s="433">
        <f t="shared" si="63"/>
        <v>0</v>
      </c>
      <c r="K227" s="433">
        <f t="shared" si="63"/>
        <v>0</v>
      </c>
      <c r="L227" s="433">
        <f t="shared" si="63"/>
        <v>0</v>
      </c>
      <c r="M227" s="433">
        <f t="shared" si="63"/>
        <v>0</v>
      </c>
      <c r="N227" s="433">
        <f t="shared" si="63"/>
        <v>0</v>
      </c>
      <c r="O227" s="433">
        <f t="shared" si="68"/>
        <v>0</v>
      </c>
      <c r="P227" s="433">
        <f t="shared" si="68"/>
        <v>0</v>
      </c>
      <c r="Q227" s="433">
        <f t="shared" si="68"/>
        <v>0</v>
      </c>
      <c r="R227" s="433">
        <f t="shared" si="68"/>
        <v>0</v>
      </c>
      <c r="S227" s="433">
        <f t="shared" si="68"/>
        <v>0</v>
      </c>
      <c r="T227" s="433">
        <f t="shared" si="68"/>
        <v>0</v>
      </c>
      <c r="U227" s="433">
        <f t="shared" si="68"/>
        <v>0</v>
      </c>
      <c r="V227" s="433">
        <f t="shared" si="68"/>
        <v>0</v>
      </c>
      <c r="W227" s="433">
        <f t="shared" si="68"/>
        <v>0</v>
      </c>
      <c r="X227" s="433">
        <f t="shared" si="68"/>
        <v>0</v>
      </c>
      <c r="Y227" s="433">
        <f t="shared" si="68"/>
        <v>0</v>
      </c>
      <c r="Z227" s="433">
        <f t="shared" si="68"/>
        <v>0</v>
      </c>
      <c r="AA227" s="494">
        <f t="shared" si="65"/>
        <v>0</v>
      </c>
      <c r="AB227" s="496">
        <f t="shared" si="65"/>
        <v>0</v>
      </c>
      <c r="AC227" s="496">
        <f t="shared" si="65"/>
        <v>0</v>
      </c>
      <c r="AD227" s="496">
        <f t="shared" si="65"/>
        <v>0</v>
      </c>
      <c r="AE227" s="496">
        <f t="shared" si="65"/>
        <v>0</v>
      </c>
      <c r="AF227" s="595">
        <f t="shared" si="65"/>
        <v>0</v>
      </c>
      <c r="AG227" s="593"/>
      <c r="AH227" s="600"/>
    </row>
    <row r="228" spans="1:35" ht="12.75" customHeight="1" outlineLevel="1">
      <c r="A228" s="485">
        <f t="shared" si="70"/>
        <v>32</v>
      </c>
      <c r="B228" s="356">
        <f t="shared" si="59"/>
        <v>0</v>
      </c>
      <c r="C228" s="362">
        <f t="shared" ref="C228:H228" si="76">C137*C44</f>
        <v>0</v>
      </c>
      <c r="D228" s="362">
        <f t="shared" si="76"/>
        <v>0</v>
      </c>
      <c r="E228" s="362">
        <f t="shared" si="76"/>
        <v>0</v>
      </c>
      <c r="F228" s="362">
        <f t="shared" si="76"/>
        <v>0</v>
      </c>
      <c r="G228" s="362">
        <f t="shared" si="76"/>
        <v>0</v>
      </c>
      <c r="H228" s="362">
        <f t="shared" si="76"/>
        <v>0</v>
      </c>
      <c r="I228" s="433">
        <f t="shared" si="63"/>
        <v>0</v>
      </c>
      <c r="J228" s="433">
        <f t="shared" si="63"/>
        <v>0</v>
      </c>
      <c r="K228" s="433">
        <f t="shared" si="63"/>
        <v>0</v>
      </c>
      <c r="L228" s="433">
        <f t="shared" si="63"/>
        <v>0</v>
      </c>
      <c r="M228" s="433">
        <f t="shared" si="63"/>
        <v>0</v>
      </c>
      <c r="N228" s="433">
        <f t="shared" si="63"/>
        <v>0</v>
      </c>
      <c r="O228" s="433">
        <f t="shared" si="68"/>
        <v>0</v>
      </c>
      <c r="P228" s="433">
        <f t="shared" si="68"/>
        <v>0</v>
      </c>
      <c r="Q228" s="433">
        <f t="shared" si="68"/>
        <v>0</v>
      </c>
      <c r="R228" s="433">
        <f t="shared" si="68"/>
        <v>0</v>
      </c>
      <c r="S228" s="433">
        <f t="shared" si="68"/>
        <v>0</v>
      </c>
      <c r="T228" s="433">
        <f t="shared" si="68"/>
        <v>0</v>
      </c>
      <c r="U228" s="433">
        <f t="shared" si="68"/>
        <v>0</v>
      </c>
      <c r="V228" s="433">
        <f t="shared" si="68"/>
        <v>0</v>
      </c>
      <c r="W228" s="433">
        <f t="shared" si="68"/>
        <v>0</v>
      </c>
      <c r="X228" s="433">
        <f t="shared" si="68"/>
        <v>0</v>
      </c>
      <c r="Y228" s="433">
        <f t="shared" si="68"/>
        <v>0</v>
      </c>
      <c r="Z228" s="433">
        <f t="shared" si="68"/>
        <v>0</v>
      </c>
      <c r="AA228" s="494">
        <f t="shared" si="65"/>
        <v>0</v>
      </c>
      <c r="AB228" s="496">
        <f t="shared" si="65"/>
        <v>0</v>
      </c>
      <c r="AC228" s="496">
        <f t="shared" si="65"/>
        <v>0</v>
      </c>
      <c r="AD228" s="496">
        <f t="shared" si="65"/>
        <v>0</v>
      </c>
      <c r="AE228" s="496">
        <f t="shared" si="65"/>
        <v>0</v>
      </c>
      <c r="AF228" s="595">
        <f t="shared" si="65"/>
        <v>0</v>
      </c>
      <c r="AG228" s="593"/>
      <c r="AH228" s="600"/>
    </row>
    <row r="229" spans="1:35" ht="12.75" customHeight="1" outlineLevel="1">
      <c r="A229" s="485">
        <f t="shared" si="70"/>
        <v>33</v>
      </c>
      <c r="B229" s="356">
        <f t="shared" si="59"/>
        <v>0</v>
      </c>
      <c r="C229" s="362">
        <f t="shared" ref="C229:H229" si="77">C138*C45</f>
        <v>0</v>
      </c>
      <c r="D229" s="362">
        <f t="shared" si="77"/>
        <v>0</v>
      </c>
      <c r="E229" s="362">
        <f t="shared" si="77"/>
        <v>0</v>
      </c>
      <c r="F229" s="362">
        <f t="shared" si="77"/>
        <v>0</v>
      </c>
      <c r="G229" s="362">
        <f t="shared" si="77"/>
        <v>0</v>
      </c>
      <c r="H229" s="362">
        <f t="shared" si="77"/>
        <v>0</v>
      </c>
      <c r="I229" s="433">
        <f t="shared" si="63"/>
        <v>0</v>
      </c>
      <c r="J229" s="433">
        <f t="shared" si="63"/>
        <v>0</v>
      </c>
      <c r="K229" s="433">
        <f t="shared" si="63"/>
        <v>0</v>
      </c>
      <c r="L229" s="433">
        <f t="shared" si="63"/>
        <v>0</v>
      </c>
      <c r="M229" s="433">
        <f t="shared" si="63"/>
        <v>0</v>
      </c>
      <c r="N229" s="433">
        <f t="shared" si="63"/>
        <v>0</v>
      </c>
      <c r="O229" s="433">
        <f t="shared" si="68"/>
        <v>0</v>
      </c>
      <c r="P229" s="433">
        <f t="shared" si="68"/>
        <v>0</v>
      </c>
      <c r="Q229" s="433">
        <f t="shared" si="68"/>
        <v>0</v>
      </c>
      <c r="R229" s="433">
        <f t="shared" si="68"/>
        <v>0</v>
      </c>
      <c r="S229" s="433">
        <f t="shared" si="68"/>
        <v>0</v>
      </c>
      <c r="T229" s="433">
        <f t="shared" si="68"/>
        <v>0</v>
      </c>
      <c r="U229" s="433">
        <f t="shared" si="68"/>
        <v>0</v>
      </c>
      <c r="V229" s="433">
        <f t="shared" si="68"/>
        <v>0</v>
      </c>
      <c r="W229" s="433">
        <f t="shared" si="68"/>
        <v>0</v>
      </c>
      <c r="X229" s="433">
        <f t="shared" si="68"/>
        <v>0</v>
      </c>
      <c r="Y229" s="433">
        <f t="shared" si="68"/>
        <v>0</v>
      </c>
      <c r="Z229" s="433">
        <f t="shared" si="68"/>
        <v>0</v>
      </c>
      <c r="AA229" s="494">
        <f t="shared" si="65"/>
        <v>0</v>
      </c>
      <c r="AB229" s="496">
        <f t="shared" si="65"/>
        <v>0</v>
      </c>
      <c r="AC229" s="496">
        <f t="shared" si="65"/>
        <v>0</v>
      </c>
      <c r="AD229" s="496">
        <f t="shared" si="65"/>
        <v>0</v>
      </c>
      <c r="AE229" s="496">
        <f t="shared" si="65"/>
        <v>0</v>
      </c>
      <c r="AF229" s="595">
        <f t="shared" si="65"/>
        <v>0</v>
      </c>
      <c r="AG229" s="593"/>
      <c r="AH229" s="600"/>
    </row>
    <row r="230" spans="1:35" ht="12.75" customHeight="1" outlineLevel="1">
      <c r="A230" s="485">
        <f t="shared" si="70"/>
        <v>34</v>
      </c>
      <c r="B230" s="356">
        <f t="shared" si="59"/>
        <v>0</v>
      </c>
      <c r="C230" s="362">
        <f t="shared" ref="C230:H230" si="78">C139*C46</f>
        <v>0</v>
      </c>
      <c r="D230" s="362">
        <f t="shared" si="78"/>
        <v>0</v>
      </c>
      <c r="E230" s="362">
        <f t="shared" si="78"/>
        <v>0</v>
      </c>
      <c r="F230" s="362">
        <f t="shared" si="78"/>
        <v>0</v>
      </c>
      <c r="G230" s="362">
        <f t="shared" si="78"/>
        <v>0</v>
      </c>
      <c r="H230" s="362">
        <f t="shared" si="78"/>
        <v>0</v>
      </c>
      <c r="I230" s="433">
        <f t="shared" si="63"/>
        <v>0</v>
      </c>
      <c r="J230" s="433">
        <f t="shared" si="63"/>
        <v>0</v>
      </c>
      <c r="K230" s="433">
        <f t="shared" si="63"/>
        <v>0</v>
      </c>
      <c r="L230" s="433">
        <f t="shared" si="63"/>
        <v>0</v>
      </c>
      <c r="M230" s="433">
        <f t="shared" si="63"/>
        <v>0</v>
      </c>
      <c r="N230" s="433">
        <f t="shared" si="63"/>
        <v>0</v>
      </c>
      <c r="O230" s="433">
        <f t="shared" ref="O230:Z245" si="79">(O139/100)*(O46*1000)</f>
        <v>0</v>
      </c>
      <c r="P230" s="433">
        <f t="shared" si="79"/>
        <v>0</v>
      </c>
      <c r="Q230" s="433">
        <f t="shared" si="79"/>
        <v>0</v>
      </c>
      <c r="R230" s="433">
        <f t="shared" si="79"/>
        <v>0</v>
      </c>
      <c r="S230" s="433">
        <f t="shared" si="79"/>
        <v>0</v>
      </c>
      <c r="T230" s="433">
        <f t="shared" si="79"/>
        <v>0</v>
      </c>
      <c r="U230" s="433">
        <f t="shared" si="79"/>
        <v>0</v>
      </c>
      <c r="V230" s="433">
        <f t="shared" si="79"/>
        <v>0</v>
      </c>
      <c r="W230" s="433">
        <f t="shared" si="79"/>
        <v>0</v>
      </c>
      <c r="X230" s="433">
        <f t="shared" si="79"/>
        <v>0</v>
      </c>
      <c r="Y230" s="433">
        <f t="shared" si="79"/>
        <v>0</v>
      </c>
      <c r="Z230" s="433">
        <f t="shared" si="79"/>
        <v>0</v>
      </c>
      <c r="AA230" s="494">
        <f t="shared" si="65"/>
        <v>0</v>
      </c>
      <c r="AB230" s="496">
        <f t="shared" si="65"/>
        <v>0</v>
      </c>
      <c r="AC230" s="496">
        <f t="shared" si="65"/>
        <v>0</v>
      </c>
      <c r="AD230" s="496">
        <f t="shared" si="65"/>
        <v>0</v>
      </c>
      <c r="AE230" s="496">
        <f t="shared" si="65"/>
        <v>0</v>
      </c>
      <c r="AF230" s="595">
        <f t="shared" si="65"/>
        <v>0</v>
      </c>
      <c r="AG230" s="593"/>
      <c r="AH230" s="600"/>
    </row>
    <row r="231" spans="1:35" ht="12.75" customHeight="1" outlineLevel="1">
      <c r="A231" s="485">
        <f t="shared" si="70"/>
        <v>35</v>
      </c>
      <c r="B231" s="356">
        <f t="shared" si="59"/>
        <v>0</v>
      </c>
      <c r="C231" s="362">
        <f t="shared" ref="C231:H231" si="80">C140*C47</f>
        <v>0</v>
      </c>
      <c r="D231" s="362">
        <f t="shared" si="80"/>
        <v>0</v>
      </c>
      <c r="E231" s="362">
        <f t="shared" si="80"/>
        <v>0</v>
      </c>
      <c r="F231" s="362">
        <f t="shared" si="80"/>
        <v>0</v>
      </c>
      <c r="G231" s="362">
        <f t="shared" si="80"/>
        <v>0</v>
      </c>
      <c r="H231" s="362">
        <f t="shared" si="80"/>
        <v>0</v>
      </c>
      <c r="I231" s="433">
        <f t="shared" si="63"/>
        <v>0</v>
      </c>
      <c r="J231" s="433">
        <f t="shared" si="63"/>
        <v>0</v>
      </c>
      <c r="K231" s="433">
        <f t="shared" si="63"/>
        <v>0</v>
      </c>
      <c r="L231" s="433">
        <f t="shared" si="63"/>
        <v>0</v>
      </c>
      <c r="M231" s="433">
        <f t="shared" si="63"/>
        <v>0</v>
      </c>
      <c r="N231" s="433">
        <f t="shared" si="63"/>
        <v>0</v>
      </c>
      <c r="O231" s="433">
        <f t="shared" si="79"/>
        <v>0</v>
      </c>
      <c r="P231" s="433">
        <f t="shared" si="79"/>
        <v>0</v>
      </c>
      <c r="Q231" s="433">
        <f t="shared" si="79"/>
        <v>0</v>
      </c>
      <c r="R231" s="433">
        <f t="shared" si="79"/>
        <v>0</v>
      </c>
      <c r="S231" s="433">
        <f t="shared" si="79"/>
        <v>0</v>
      </c>
      <c r="T231" s="433">
        <f t="shared" si="79"/>
        <v>0</v>
      </c>
      <c r="U231" s="433">
        <f t="shared" si="79"/>
        <v>0</v>
      </c>
      <c r="V231" s="433">
        <f t="shared" si="79"/>
        <v>0</v>
      </c>
      <c r="W231" s="433">
        <f t="shared" si="79"/>
        <v>0</v>
      </c>
      <c r="X231" s="433">
        <f t="shared" si="79"/>
        <v>0</v>
      </c>
      <c r="Y231" s="433">
        <f t="shared" si="79"/>
        <v>0</v>
      </c>
      <c r="Z231" s="433">
        <f t="shared" si="79"/>
        <v>0</v>
      </c>
      <c r="AA231" s="494">
        <f t="shared" si="65"/>
        <v>0</v>
      </c>
      <c r="AB231" s="496">
        <f t="shared" si="65"/>
        <v>0</v>
      </c>
      <c r="AC231" s="496">
        <f t="shared" si="65"/>
        <v>0</v>
      </c>
      <c r="AD231" s="496">
        <f t="shared" si="65"/>
        <v>0</v>
      </c>
      <c r="AE231" s="496">
        <f t="shared" si="65"/>
        <v>0</v>
      </c>
      <c r="AF231" s="595">
        <f t="shared" si="65"/>
        <v>0</v>
      </c>
      <c r="AG231" s="593"/>
      <c r="AH231" s="600"/>
    </row>
    <row r="232" spans="1:35" ht="12.75" customHeight="1" outlineLevel="1">
      <c r="A232" s="485">
        <f t="shared" si="70"/>
        <v>36</v>
      </c>
      <c r="B232" s="356">
        <f t="shared" si="59"/>
        <v>0</v>
      </c>
      <c r="C232" s="362">
        <f t="shared" ref="C232:H232" si="81">C141*C48</f>
        <v>0</v>
      </c>
      <c r="D232" s="362">
        <f t="shared" si="81"/>
        <v>0</v>
      </c>
      <c r="E232" s="362">
        <f t="shared" si="81"/>
        <v>0</v>
      </c>
      <c r="F232" s="362">
        <f t="shared" si="81"/>
        <v>0</v>
      </c>
      <c r="G232" s="362">
        <f t="shared" si="81"/>
        <v>0</v>
      </c>
      <c r="H232" s="362">
        <f t="shared" si="81"/>
        <v>0</v>
      </c>
      <c r="I232" s="433">
        <f t="shared" si="63"/>
        <v>0</v>
      </c>
      <c r="J232" s="433">
        <f t="shared" si="63"/>
        <v>0</v>
      </c>
      <c r="K232" s="433">
        <f t="shared" si="63"/>
        <v>0</v>
      </c>
      <c r="L232" s="433">
        <f t="shared" si="63"/>
        <v>0</v>
      </c>
      <c r="M232" s="433">
        <f t="shared" si="63"/>
        <v>0</v>
      </c>
      <c r="N232" s="433">
        <f t="shared" si="63"/>
        <v>0</v>
      </c>
      <c r="O232" s="433">
        <f t="shared" si="79"/>
        <v>0</v>
      </c>
      <c r="P232" s="433">
        <f t="shared" si="79"/>
        <v>0</v>
      </c>
      <c r="Q232" s="433">
        <f t="shared" si="79"/>
        <v>0</v>
      </c>
      <c r="R232" s="433">
        <f t="shared" si="79"/>
        <v>0</v>
      </c>
      <c r="S232" s="433">
        <f t="shared" si="79"/>
        <v>0</v>
      </c>
      <c r="T232" s="433">
        <f t="shared" si="79"/>
        <v>0</v>
      </c>
      <c r="U232" s="433">
        <f t="shared" si="79"/>
        <v>0</v>
      </c>
      <c r="V232" s="433">
        <f t="shared" si="79"/>
        <v>0</v>
      </c>
      <c r="W232" s="433">
        <f t="shared" si="79"/>
        <v>0</v>
      </c>
      <c r="X232" s="433">
        <f t="shared" si="79"/>
        <v>0</v>
      </c>
      <c r="Y232" s="433">
        <f t="shared" si="79"/>
        <v>0</v>
      </c>
      <c r="Z232" s="433">
        <f t="shared" si="79"/>
        <v>0</v>
      </c>
      <c r="AA232" s="494">
        <f t="shared" si="65"/>
        <v>0</v>
      </c>
      <c r="AB232" s="496">
        <f t="shared" si="65"/>
        <v>0</v>
      </c>
      <c r="AC232" s="496">
        <f t="shared" si="65"/>
        <v>0</v>
      </c>
      <c r="AD232" s="496">
        <f t="shared" si="65"/>
        <v>0</v>
      </c>
      <c r="AE232" s="496">
        <f t="shared" si="65"/>
        <v>0</v>
      </c>
      <c r="AF232" s="595">
        <f t="shared" si="65"/>
        <v>0</v>
      </c>
      <c r="AG232" s="593"/>
      <c r="AH232" s="600"/>
    </row>
    <row r="233" spans="1:35" ht="12.75" customHeight="1" outlineLevel="1">
      <c r="A233" s="485">
        <f t="shared" si="70"/>
        <v>37</v>
      </c>
      <c r="B233" s="356">
        <f t="shared" si="59"/>
        <v>0</v>
      </c>
      <c r="C233" s="362">
        <f t="shared" ref="C233:H233" si="82">C142*C49</f>
        <v>0</v>
      </c>
      <c r="D233" s="362">
        <f t="shared" si="82"/>
        <v>0</v>
      </c>
      <c r="E233" s="362">
        <f t="shared" si="82"/>
        <v>0</v>
      </c>
      <c r="F233" s="362">
        <f t="shared" si="82"/>
        <v>0</v>
      </c>
      <c r="G233" s="362">
        <f t="shared" si="82"/>
        <v>0</v>
      </c>
      <c r="H233" s="362">
        <f t="shared" si="82"/>
        <v>0</v>
      </c>
      <c r="I233" s="433">
        <f t="shared" si="63"/>
        <v>0</v>
      </c>
      <c r="J233" s="433">
        <f t="shared" si="63"/>
        <v>0</v>
      </c>
      <c r="K233" s="433">
        <f t="shared" si="63"/>
        <v>0</v>
      </c>
      <c r="L233" s="433">
        <f t="shared" si="63"/>
        <v>0</v>
      </c>
      <c r="M233" s="433">
        <f t="shared" si="63"/>
        <v>0</v>
      </c>
      <c r="N233" s="433">
        <f t="shared" si="63"/>
        <v>0</v>
      </c>
      <c r="O233" s="433">
        <f t="shared" si="79"/>
        <v>0</v>
      </c>
      <c r="P233" s="433">
        <f t="shared" si="79"/>
        <v>0</v>
      </c>
      <c r="Q233" s="433">
        <f t="shared" si="79"/>
        <v>0</v>
      </c>
      <c r="R233" s="433">
        <f t="shared" si="79"/>
        <v>0</v>
      </c>
      <c r="S233" s="433">
        <f t="shared" si="79"/>
        <v>0</v>
      </c>
      <c r="T233" s="433">
        <f t="shared" si="79"/>
        <v>0</v>
      </c>
      <c r="U233" s="433">
        <f t="shared" si="79"/>
        <v>0</v>
      </c>
      <c r="V233" s="433">
        <f t="shared" si="79"/>
        <v>0</v>
      </c>
      <c r="W233" s="433">
        <f t="shared" si="79"/>
        <v>0</v>
      </c>
      <c r="X233" s="433">
        <f t="shared" si="79"/>
        <v>0</v>
      </c>
      <c r="Y233" s="433">
        <f t="shared" si="79"/>
        <v>0</v>
      </c>
      <c r="Z233" s="433">
        <f t="shared" si="79"/>
        <v>0</v>
      </c>
      <c r="AA233" s="494">
        <f t="shared" si="65"/>
        <v>0</v>
      </c>
      <c r="AB233" s="496">
        <f t="shared" si="65"/>
        <v>0</v>
      </c>
      <c r="AC233" s="496">
        <f t="shared" si="65"/>
        <v>0</v>
      </c>
      <c r="AD233" s="496">
        <f t="shared" si="65"/>
        <v>0</v>
      </c>
      <c r="AE233" s="496">
        <f t="shared" si="65"/>
        <v>0</v>
      </c>
      <c r="AF233" s="595">
        <f t="shared" si="65"/>
        <v>0</v>
      </c>
      <c r="AG233" s="593"/>
      <c r="AH233" s="600"/>
    </row>
    <row r="234" spans="1:35" ht="12.75" customHeight="1" outlineLevel="1">
      <c r="A234" s="485">
        <f t="shared" si="70"/>
        <v>38</v>
      </c>
      <c r="B234" s="356">
        <f t="shared" si="59"/>
        <v>0</v>
      </c>
      <c r="C234" s="362">
        <f t="shared" ref="C234:H234" si="83">C143*C50</f>
        <v>0</v>
      </c>
      <c r="D234" s="362">
        <f t="shared" si="83"/>
        <v>0</v>
      </c>
      <c r="E234" s="362">
        <f t="shared" si="83"/>
        <v>0</v>
      </c>
      <c r="F234" s="362">
        <f t="shared" si="83"/>
        <v>0</v>
      </c>
      <c r="G234" s="362">
        <f t="shared" si="83"/>
        <v>0</v>
      </c>
      <c r="H234" s="362">
        <f t="shared" si="83"/>
        <v>0</v>
      </c>
      <c r="I234" s="433">
        <f t="shared" si="63"/>
        <v>0</v>
      </c>
      <c r="J234" s="433">
        <f t="shared" si="63"/>
        <v>0</v>
      </c>
      <c r="K234" s="433">
        <f t="shared" si="63"/>
        <v>0</v>
      </c>
      <c r="L234" s="433">
        <f t="shared" si="63"/>
        <v>0</v>
      </c>
      <c r="M234" s="433">
        <f t="shared" si="63"/>
        <v>0</v>
      </c>
      <c r="N234" s="433">
        <f t="shared" si="63"/>
        <v>0</v>
      </c>
      <c r="O234" s="433">
        <f t="shared" si="79"/>
        <v>0</v>
      </c>
      <c r="P234" s="433">
        <f t="shared" si="79"/>
        <v>0</v>
      </c>
      <c r="Q234" s="433">
        <f t="shared" si="79"/>
        <v>0</v>
      </c>
      <c r="R234" s="433">
        <f t="shared" si="79"/>
        <v>0</v>
      </c>
      <c r="S234" s="433">
        <f t="shared" si="79"/>
        <v>0</v>
      </c>
      <c r="T234" s="433">
        <f t="shared" si="79"/>
        <v>0</v>
      </c>
      <c r="U234" s="433">
        <f t="shared" si="79"/>
        <v>0</v>
      </c>
      <c r="V234" s="433">
        <f t="shared" si="79"/>
        <v>0</v>
      </c>
      <c r="W234" s="433">
        <f t="shared" si="79"/>
        <v>0</v>
      </c>
      <c r="X234" s="433">
        <f t="shared" si="79"/>
        <v>0</v>
      </c>
      <c r="Y234" s="433">
        <f t="shared" si="79"/>
        <v>0</v>
      </c>
      <c r="Z234" s="433">
        <f t="shared" si="79"/>
        <v>0</v>
      </c>
      <c r="AA234" s="494">
        <f t="shared" si="65"/>
        <v>0</v>
      </c>
      <c r="AB234" s="496">
        <f t="shared" si="65"/>
        <v>0</v>
      </c>
      <c r="AC234" s="496">
        <f t="shared" si="65"/>
        <v>0</v>
      </c>
      <c r="AD234" s="496">
        <f t="shared" si="65"/>
        <v>0</v>
      </c>
      <c r="AE234" s="496">
        <f t="shared" si="65"/>
        <v>0</v>
      </c>
      <c r="AF234" s="595">
        <f t="shared" si="65"/>
        <v>0</v>
      </c>
      <c r="AG234" s="593"/>
      <c r="AH234" s="600"/>
    </row>
    <row r="235" spans="1:35" ht="12.75" customHeight="1" outlineLevel="1">
      <c r="A235" s="485">
        <f t="shared" si="70"/>
        <v>39</v>
      </c>
      <c r="B235" s="356">
        <f t="shared" si="59"/>
        <v>0</v>
      </c>
      <c r="C235" s="362">
        <f t="shared" ref="C235:H235" si="84">C144*C51</f>
        <v>0</v>
      </c>
      <c r="D235" s="362">
        <f t="shared" si="84"/>
        <v>0</v>
      </c>
      <c r="E235" s="362">
        <f t="shared" si="84"/>
        <v>0</v>
      </c>
      <c r="F235" s="362">
        <f t="shared" si="84"/>
        <v>0</v>
      </c>
      <c r="G235" s="362">
        <f t="shared" si="84"/>
        <v>0</v>
      </c>
      <c r="H235" s="362">
        <f t="shared" si="84"/>
        <v>0</v>
      </c>
      <c r="I235" s="433">
        <f t="shared" si="63"/>
        <v>0</v>
      </c>
      <c r="J235" s="433">
        <f t="shared" si="63"/>
        <v>0</v>
      </c>
      <c r="K235" s="433">
        <f t="shared" si="63"/>
        <v>0</v>
      </c>
      <c r="L235" s="433">
        <f t="shared" si="63"/>
        <v>0</v>
      </c>
      <c r="M235" s="433">
        <f t="shared" si="63"/>
        <v>0</v>
      </c>
      <c r="N235" s="433">
        <f t="shared" si="63"/>
        <v>0</v>
      </c>
      <c r="O235" s="433">
        <f t="shared" si="79"/>
        <v>0</v>
      </c>
      <c r="P235" s="433">
        <f t="shared" si="79"/>
        <v>0</v>
      </c>
      <c r="Q235" s="433">
        <f t="shared" si="79"/>
        <v>0</v>
      </c>
      <c r="R235" s="433">
        <f t="shared" si="79"/>
        <v>0</v>
      </c>
      <c r="S235" s="433">
        <f t="shared" si="79"/>
        <v>0</v>
      </c>
      <c r="T235" s="433">
        <f t="shared" si="79"/>
        <v>0</v>
      </c>
      <c r="U235" s="433">
        <f t="shared" si="79"/>
        <v>0</v>
      </c>
      <c r="V235" s="433">
        <f t="shared" si="79"/>
        <v>0</v>
      </c>
      <c r="W235" s="433">
        <f t="shared" si="79"/>
        <v>0</v>
      </c>
      <c r="X235" s="433">
        <f t="shared" si="79"/>
        <v>0</v>
      </c>
      <c r="Y235" s="433">
        <f t="shared" si="79"/>
        <v>0</v>
      </c>
      <c r="Z235" s="433">
        <f t="shared" si="79"/>
        <v>0</v>
      </c>
      <c r="AA235" s="494">
        <f t="shared" si="65"/>
        <v>0</v>
      </c>
      <c r="AB235" s="496">
        <f t="shared" si="65"/>
        <v>0</v>
      </c>
      <c r="AC235" s="496">
        <f t="shared" si="65"/>
        <v>0</v>
      </c>
      <c r="AD235" s="496">
        <f t="shared" si="65"/>
        <v>0</v>
      </c>
      <c r="AE235" s="496">
        <f t="shared" si="65"/>
        <v>0</v>
      </c>
      <c r="AF235" s="595">
        <f t="shared" si="65"/>
        <v>0</v>
      </c>
      <c r="AG235" s="593"/>
      <c r="AH235" s="600"/>
    </row>
    <row r="236" spans="1:35" ht="12.75" customHeight="1" outlineLevel="1">
      <c r="A236" s="485">
        <f t="shared" si="70"/>
        <v>40</v>
      </c>
      <c r="B236" s="356">
        <f t="shared" si="59"/>
        <v>0</v>
      </c>
      <c r="C236" s="362">
        <f t="shared" ref="C236:H236" si="85">C145*C52</f>
        <v>0</v>
      </c>
      <c r="D236" s="362">
        <f t="shared" si="85"/>
        <v>0</v>
      </c>
      <c r="E236" s="362">
        <f t="shared" si="85"/>
        <v>0</v>
      </c>
      <c r="F236" s="362">
        <f t="shared" si="85"/>
        <v>0</v>
      </c>
      <c r="G236" s="362">
        <f t="shared" si="85"/>
        <v>0</v>
      </c>
      <c r="H236" s="362">
        <f t="shared" si="85"/>
        <v>0</v>
      </c>
      <c r="I236" s="433">
        <f t="shared" si="63"/>
        <v>0</v>
      </c>
      <c r="J236" s="433">
        <f t="shared" si="63"/>
        <v>0</v>
      </c>
      <c r="K236" s="433">
        <f t="shared" ref="J236:O251" si="86">(K145/100)*(K52*1000)</f>
        <v>0</v>
      </c>
      <c r="L236" s="433">
        <f t="shared" si="86"/>
        <v>0</v>
      </c>
      <c r="M236" s="433">
        <f t="shared" si="86"/>
        <v>0</v>
      </c>
      <c r="N236" s="433">
        <f t="shared" si="86"/>
        <v>0</v>
      </c>
      <c r="O236" s="433">
        <f t="shared" si="79"/>
        <v>0</v>
      </c>
      <c r="P236" s="433">
        <f t="shared" si="79"/>
        <v>0</v>
      </c>
      <c r="Q236" s="433">
        <f t="shared" si="79"/>
        <v>0</v>
      </c>
      <c r="R236" s="433">
        <f t="shared" si="79"/>
        <v>0</v>
      </c>
      <c r="S236" s="433">
        <f t="shared" si="79"/>
        <v>0</v>
      </c>
      <c r="T236" s="433">
        <f t="shared" si="79"/>
        <v>0</v>
      </c>
      <c r="U236" s="433">
        <f t="shared" si="79"/>
        <v>0</v>
      </c>
      <c r="V236" s="433">
        <f t="shared" si="79"/>
        <v>0</v>
      </c>
      <c r="W236" s="433">
        <f t="shared" si="79"/>
        <v>0</v>
      </c>
      <c r="X236" s="433">
        <f t="shared" si="79"/>
        <v>0</v>
      </c>
      <c r="Y236" s="433">
        <f t="shared" si="79"/>
        <v>0</v>
      </c>
      <c r="Z236" s="433">
        <f t="shared" si="79"/>
        <v>0</v>
      </c>
      <c r="AA236" s="494">
        <f t="shared" si="65"/>
        <v>0</v>
      </c>
      <c r="AB236" s="496">
        <f t="shared" si="65"/>
        <v>0</v>
      </c>
      <c r="AC236" s="496">
        <f t="shared" ref="AC236:AC282" si="87">AC145*(AC52/12*365)/100</f>
        <v>0</v>
      </c>
      <c r="AD236" s="496">
        <f t="shared" ref="AB236:AF251" si="88">AD145*(AD52/12*365)/100</f>
        <v>0</v>
      </c>
      <c r="AE236" s="496">
        <f t="shared" si="88"/>
        <v>0</v>
      </c>
      <c r="AF236" s="595">
        <f t="shared" si="88"/>
        <v>0</v>
      </c>
      <c r="AG236" s="593"/>
      <c r="AH236" s="600"/>
    </row>
    <row r="237" spans="1:35" ht="12.75" customHeight="1" outlineLevel="1">
      <c r="A237" s="485">
        <f t="shared" si="70"/>
        <v>41</v>
      </c>
      <c r="B237" s="356">
        <f t="shared" si="59"/>
        <v>0</v>
      </c>
      <c r="C237" s="362">
        <f t="shared" ref="C237:H237" si="89">C146*C53</f>
        <v>0</v>
      </c>
      <c r="D237" s="362">
        <f t="shared" si="89"/>
        <v>0</v>
      </c>
      <c r="E237" s="362">
        <f t="shared" si="89"/>
        <v>0</v>
      </c>
      <c r="F237" s="362">
        <f t="shared" si="89"/>
        <v>0</v>
      </c>
      <c r="G237" s="362">
        <f t="shared" si="89"/>
        <v>0</v>
      </c>
      <c r="H237" s="362">
        <f t="shared" si="89"/>
        <v>0</v>
      </c>
      <c r="I237" s="433">
        <f t="shared" si="63"/>
        <v>0</v>
      </c>
      <c r="J237" s="433">
        <f t="shared" si="86"/>
        <v>0</v>
      </c>
      <c r="K237" s="433">
        <f t="shared" si="86"/>
        <v>0</v>
      </c>
      <c r="L237" s="433">
        <f t="shared" si="86"/>
        <v>0</v>
      </c>
      <c r="M237" s="433">
        <f t="shared" si="86"/>
        <v>0</v>
      </c>
      <c r="N237" s="433">
        <f t="shared" si="86"/>
        <v>0</v>
      </c>
      <c r="O237" s="433">
        <f t="shared" si="79"/>
        <v>0</v>
      </c>
      <c r="P237" s="433">
        <f t="shared" si="79"/>
        <v>0</v>
      </c>
      <c r="Q237" s="433">
        <f t="shared" si="79"/>
        <v>0</v>
      </c>
      <c r="R237" s="433">
        <f t="shared" si="79"/>
        <v>0</v>
      </c>
      <c r="S237" s="433">
        <f t="shared" si="79"/>
        <v>0</v>
      </c>
      <c r="T237" s="433">
        <f t="shared" si="79"/>
        <v>0</v>
      </c>
      <c r="U237" s="433">
        <f t="shared" si="79"/>
        <v>0</v>
      </c>
      <c r="V237" s="433">
        <f t="shared" si="79"/>
        <v>0</v>
      </c>
      <c r="W237" s="433">
        <f t="shared" si="79"/>
        <v>0</v>
      </c>
      <c r="X237" s="433">
        <f t="shared" si="79"/>
        <v>0</v>
      </c>
      <c r="Y237" s="433">
        <f t="shared" si="79"/>
        <v>0</v>
      </c>
      <c r="Z237" s="433">
        <f t="shared" si="79"/>
        <v>0</v>
      </c>
      <c r="AA237" s="494">
        <f t="shared" si="65"/>
        <v>0</v>
      </c>
      <c r="AB237" s="496">
        <f t="shared" si="88"/>
        <v>0</v>
      </c>
      <c r="AC237" s="496">
        <f t="shared" si="87"/>
        <v>0</v>
      </c>
      <c r="AD237" s="496">
        <f t="shared" si="88"/>
        <v>0</v>
      </c>
      <c r="AE237" s="496">
        <f t="shared" si="88"/>
        <v>0</v>
      </c>
      <c r="AF237" s="595">
        <f t="shared" si="88"/>
        <v>0</v>
      </c>
      <c r="AG237" s="593"/>
      <c r="AH237" s="600"/>
    </row>
    <row r="238" spans="1:35" ht="12.75" customHeight="1" outlineLevel="1">
      <c r="A238" s="485">
        <f t="shared" si="70"/>
        <v>42</v>
      </c>
      <c r="B238" s="356">
        <f t="shared" si="59"/>
        <v>0</v>
      </c>
      <c r="C238" s="362">
        <f t="shared" ref="C238:H238" si="90">C147*C54</f>
        <v>0</v>
      </c>
      <c r="D238" s="362">
        <f t="shared" si="90"/>
        <v>0</v>
      </c>
      <c r="E238" s="362">
        <f t="shared" si="90"/>
        <v>0</v>
      </c>
      <c r="F238" s="362">
        <f t="shared" si="90"/>
        <v>0</v>
      </c>
      <c r="G238" s="362">
        <f t="shared" si="90"/>
        <v>0</v>
      </c>
      <c r="H238" s="362">
        <f t="shared" si="90"/>
        <v>0</v>
      </c>
      <c r="I238" s="433">
        <f t="shared" si="63"/>
        <v>0</v>
      </c>
      <c r="J238" s="433">
        <f t="shared" si="86"/>
        <v>0</v>
      </c>
      <c r="K238" s="433">
        <f t="shared" si="86"/>
        <v>0</v>
      </c>
      <c r="L238" s="433">
        <f t="shared" si="86"/>
        <v>0</v>
      </c>
      <c r="M238" s="433">
        <f t="shared" si="86"/>
        <v>0</v>
      </c>
      <c r="N238" s="433">
        <f t="shared" si="86"/>
        <v>0</v>
      </c>
      <c r="O238" s="433">
        <f t="shared" si="79"/>
        <v>0</v>
      </c>
      <c r="P238" s="433">
        <f t="shared" si="79"/>
        <v>0</v>
      </c>
      <c r="Q238" s="433">
        <f t="shared" si="79"/>
        <v>0</v>
      </c>
      <c r="R238" s="433">
        <f t="shared" si="79"/>
        <v>0</v>
      </c>
      <c r="S238" s="433">
        <f t="shared" si="79"/>
        <v>0</v>
      </c>
      <c r="T238" s="433">
        <f t="shared" si="79"/>
        <v>0</v>
      </c>
      <c r="U238" s="433">
        <f t="shared" si="79"/>
        <v>0</v>
      </c>
      <c r="V238" s="433">
        <f t="shared" si="79"/>
        <v>0</v>
      </c>
      <c r="W238" s="433">
        <f t="shared" si="79"/>
        <v>0</v>
      </c>
      <c r="X238" s="433">
        <f t="shared" si="79"/>
        <v>0</v>
      </c>
      <c r="Y238" s="433">
        <f t="shared" si="79"/>
        <v>0</v>
      </c>
      <c r="Z238" s="433">
        <f t="shared" si="79"/>
        <v>0</v>
      </c>
      <c r="AA238" s="494">
        <f t="shared" si="65"/>
        <v>0</v>
      </c>
      <c r="AB238" s="496">
        <f t="shared" si="88"/>
        <v>0</v>
      </c>
      <c r="AC238" s="496">
        <f t="shared" si="87"/>
        <v>0</v>
      </c>
      <c r="AD238" s="496">
        <f t="shared" si="88"/>
        <v>0</v>
      </c>
      <c r="AE238" s="496">
        <f t="shared" si="88"/>
        <v>0</v>
      </c>
      <c r="AF238" s="595">
        <f t="shared" si="88"/>
        <v>0</v>
      </c>
      <c r="AG238" s="593"/>
      <c r="AH238" s="600"/>
    </row>
    <row r="239" spans="1:35" ht="12.75" customHeight="1" outlineLevel="1">
      <c r="A239" s="485">
        <f t="shared" si="70"/>
        <v>43</v>
      </c>
      <c r="B239" s="356">
        <f t="shared" si="59"/>
        <v>0</v>
      </c>
      <c r="C239" s="362">
        <f t="shared" ref="C239:H239" si="91">C148*C55</f>
        <v>0</v>
      </c>
      <c r="D239" s="362">
        <f t="shared" si="91"/>
        <v>0</v>
      </c>
      <c r="E239" s="362">
        <f t="shared" si="91"/>
        <v>0</v>
      </c>
      <c r="F239" s="362">
        <f t="shared" si="91"/>
        <v>0</v>
      </c>
      <c r="G239" s="362">
        <f t="shared" si="91"/>
        <v>0</v>
      </c>
      <c r="H239" s="362">
        <f t="shared" si="91"/>
        <v>0</v>
      </c>
      <c r="I239" s="433">
        <f t="shared" si="63"/>
        <v>0</v>
      </c>
      <c r="J239" s="433">
        <f t="shared" si="86"/>
        <v>0</v>
      </c>
      <c r="K239" s="433">
        <f t="shared" si="86"/>
        <v>0</v>
      </c>
      <c r="L239" s="433">
        <f t="shared" si="86"/>
        <v>0</v>
      </c>
      <c r="M239" s="433">
        <f t="shared" si="86"/>
        <v>0</v>
      </c>
      <c r="N239" s="433">
        <f t="shared" si="86"/>
        <v>0</v>
      </c>
      <c r="O239" s="433">
        <f t="shared" si="79"/>
        <v>0</v>
      </c>
      <c r="P239" s="433">
        <f t="shared" si="79"/>
        <v>0</v>
      </c>
      <c r="Q239" s="433">
        <f t="shared" si="79"/>
        <v>0</v>
      </c>
      <c r="R239" s="433">
        <f t="shared" si="79"/>
        <v>0</v>
      </c>
      <c r="S239" s="433">
        <f t="shared" si="79"/>
        <v>0</v>
      </c>
      <c r="T239" s="433">
        <f t="shared" si="79"/>
        <v>0</v>
      </c>
      <c r="U239" s="433">
        <f t="shared" si="79"/>
        <v>0</v>
      </c>
      <c r="V239" s="433">
        <f t="shared" si="79"/>
        <v>0</v>
      </c>
      <c r="W239" s="433">
        <f t="shared" si="79"/>
        <v>0</v>
      </c>
      <c r="X239" s="433">
        <f t="shared" si="79"/>
        <v>0</v>
      </c>
      <c r="Y239" s="433">
        <f t="shared" si="79"/>
        <v>0</v>
      </c>
      <c r="Z239" s="433">
        <f t="shared" si="79"/>
        <v>0</v>
      </c>
      <c r="AA239" s="494">
        <f t="shared" si="65"/>
        <v>0</v>
      </c>
      <c r="AB239" s="496">
        <f t="shared" si="88"/>
        <v>0</v>
      </c>
      <c r="AC239" s="496">
        <f t="shared" si="87"/>
        <v>0</v>
      </c>
      <c r="AD239" s="496">
        <f t="shared" si="88"/>
        <v>0</v>
      </c>
      <c r="AE239" s="496">
        <f t="shared" si="88"/>
        <v>0</v>
      </c>
      <c r="AF239" s="595">
        <f t="shared" si="88"/>
        <v>0</v>
      </c>
      <c r="AG239" s="593"/>
      <c r="AH239" s="600"/>
    </row>
    <row r="240" spans="1:35" ht="12.75" customHeight="1" outlineLevel="1">
      <c r="A240" s="485">
        <f t="shared" si="70"/>
        <v>44</v>
      </c>
      <c r="B240" s="356">
        <f t="shared" si="59"/>
        <v>0</v>
      </c>
      <c r="C240" s="362">
        <f t="shared" ref="C240:H240" si="92">C149*C56</f>
        <v>0</v>
      </c>
      <c r="D240" s="362">
        <f t="shared" si="92"/>
        <v>0</v>
      </c>
      <c r="E240" s="362">
        <f t="shared" si="92"/>
        <v>0</v>
      </c>
      <c r="F240" s="362">
        <f t="shared" si="92"/>
        <v>0</v>
      </c>
      <c r="G240" s="362">
        <f t="shared" si="92"/>
        <v>0</v>
      </c>
      <c r="H240" s="362">
        <f t="shared" si="92"/>
        <v>0</v>
      </c>
      <c r="I240" s="433">
        <f t="shared" si="63"/>
        <v>0</v>
      </c>
      <c r="J240" s="433">
        <f t="shared" si="86"/>
        <v>0</v>
      </c>
      <c r="K240" s="433">
        <f t="shared" si="86"/>
        <v>0</v>
      </c>
      <c r="L240" s="433">
        <f t="shared" si="86"/>
        <v>0</v>
      </c>
      <c r="M240" s="433">
        <f t="shared" si="86"/>
        <v>0</v>
      </c>
      <c r="N240" s="433">
        <f t="shared" si="86"/>
        <v>0</v>
      </c>
      <c r="O240" s="433">
        <f t="shared" si="79"/>
        <v>0</v>
      </c>
      <c r="P240" s="433">
        <f t="shared" si="79"/>
        <v>0</v>
      </c>
      <c r="Q240" s="433">
        <f t="shared" si="79"/>
        <v>0</v>
      </c>
      <c r="R240" s="433">
        <f t="shared" si="79"/>
        <v>0</v>
      </c>
      <c r="S240" s="433">
        <f t="shared" si="79"/>
        <v>0</v>
      </c>
      <c r="T240" s="433">
        <f t="shared" si="79"/>
        <v>0</v>
      </c>
      <c r="U240" s="433">
        <f t="shared" si="79"/>
        <v>0</v>
      </c>
      <c r="V240" s="433">
        <f t="shared" si="79"/>
        <v>0</v>
      </c>
      <c r="W240" s="433">
        <f t="shared" si="79"/>
        <v>0</v>
      </c>
      <c r="X240" s="433">
        <f t="shared" si="79"/>
        <v>0</v>
      </c>
      <c r="Y240" s="433">
        <f t="shared" si="79"/>
        <v>0</v>
      </c>
      <c r="Z240" s="433">
        <f t="shared" si="79"/>
        <v>0</v>
      </c>
      <c r="AA240" s="494">
        <f t="shared" si="65"/>
        <v>0</v>
      </c>
      <c r="AB240" s="496">
        <f t="shared" si="88"/>
        <v>0</v>
      </c>
      <c r="AC240" s="496">
        <f t="shared" si="87"/>
        <v>0</v>
      </c>
      <c r="AD240" s="496">
        <f t="shared" si="88"/>
        <v>0</v>
      </c>
      <c r="AE240" s="496">
        <f t="shared" si="88"/>
        <v>0</v>
      </c>
      <c r="AF240" s="595">
        <f t="shared" si="88"/>
        <v>0</v>
      </c>
      <c r="AG240" s="593"/>
      <c r="AH240" s="600"/>
    </row>
    <row r="241" spans="1:34" ht="12.75" customHeight="1" outlineLevel="1">
      <c r="A241" s="485">
        <f t="shared" si="70"/>
        <v>45</v>
      </c>
      <c r="B241" s="356">
        <f t="shared" si="59"/>
        <v>0</v>
      </c>
      <c r="C241" s="362">
        <f t="shared" ref="C241:H241" si="93">C150*C57</f>
        <v>0</v>
      </c>
      <c r="D241" s="362">
        <f t="shared" si="93"/>
        <v>0</v>
      </c>
      <c r="E241" s="362">
        <f t="shared" si="93"/>
        <v>0</v>
      </c>
      <c r="F241" s="362">
        <f t="shared" si="93"/>
        <v>0</v>
      </c>
      <c r="G241" s="362">
        <f t="shared" si="93"/>
        <v>0</v>
      </c>
      <c r="H241" s="362">
        <f t="shared" si="93"/>
        <v>0</v>
      </c>
      <c r="I241" s="433">
        <f t="shared" si="63"/>
        <v>0</v>
      </c>
      <c r="J241" s="433">
        <f t="shared" si="86"/>
        <v>0</v>
      </c>
      <c r="K241" s="433">
        <f t="shared" si="86"/>
        <v>0</v>
      </c>
      <c r="L241" s="433">
        <f t="shared" si="86"/>
        <v>0</v>
      </c>
      <c r="M241" s="433">
        <f t="shared" si="86"/>
        <v>0</v>
      </c>
      <c r="N241" s="433">
        <f t="shared" si="86"/>
        <v>0</v>
      </c>
      <c r="O241" s="433">
        <f t="shared" si="79"/>
        <v>0</v>
      </c>
      <c r="P241" s="433">
        <f t="shared" si="79"/>
        <v>0</v>
      </c>
      <c r="Q241" s="433">
        <f t="shared" si="79"/>
        <v>0</v>
      </c>
      <c r="R241" s="433">
        <f t="shared" si="79"/>
        <v>0</v>
      </c>
      <c r="S241" s="433">
        <f t="shared" si="79"/>
        <v>0</v>
      </c>
      <c r="T241" s="433">
        <f t="shared" si="79"/>
        <v>0</v>
      </c>
      <c r="U241" s="433">
        <f t="shared" si="79"/>
        <v>0</v>
      </c>
      <c r="V241" s="433">
        <f t="shared" si="79"/>
        <v>0</v>
      </c>
      <c r="W241" s="433">
        <f t="shared" si="79"/>
        <v>0</v>
      </c>
      <c r="X241" s="433">
        <f t="shared" si="79"/>
        <v>0</v>
      </c>
      <c r="Y241" s="433">
        <f t="shared" si="79"/>
        <v>0</v>
      </c>
      <c r="Z241" s="433">
        <f t="shared" si="79"/>
        <v>0</v>
      </c>
      <c r="AA241" s="494">
        <f t="shared" si="65"/>
        <v>0</v>
      </c>
      <c r="AB241" s="496">
        <f t="shared" si="88"/>
        <v>0</v>
      </c>
      <c r="AC241" s="496">
        <f t="shared" si="87"/>
        <v>0</v>
      </c>
      <c r="AD241" s="496">
        <f t="shared" si="88"/>
        <v>0</v>
      </c>
      <c r="AE241" s="496">
        <f t="shared" si="88"/>
        <v>0</v>
      </c>
      <c r="AF241" s="595">
        <f t="shared" si="88"/>
        <v>0</v>
      </c>
      <c r="AG241" s="593"/>
      <c r="AH241" s="600"/>
    </row>
    <row r="242" spans="1:34" ht="12.75" customHeight="1" outlineLevel="1">
      <c r="A242" s="485">
        <f t="shared" si="70"/>
        <v>46</v>
      </c>
      <c r="B242" s="356">
        <f t="shared" si="59"/>
        <v>0</v>
      </c>
      <c r="C242" s="362">
        <f t="shared" ref="C242:H242" si="94">C151*C58</f>
        <v>0</v>
      </c>
      <c r="D242" s="362">
        <f t="shared" si="94"/>
        <v>0</v>
      </c>
      <c r="E242" s="362">
        <f t="shared" si="94"/>
        <v>0</v>
      </c>
      <c r="F242" s="362">
        <f t="shared" si="94"/>
        <v>0</v>
      </c>
      <c r="G242" s="362">
        <f t="shared" si="94"/>
        <v>0</v>
      </c>
      <c r="H242" s="362">
        <f t="shared" si="94"/>
        <v>0</v>
      </c>
      <c r="I242" s="433">
        <f t="shared" si="63"/>
        <v>0</v>
      </c>
      <c r="J242" s="433">
        <f t="shared" si="86"/>
        <v>0</v>
      </c>
      <c r="K242" s="433">
        <f t="shared" si="86"/>
        <v>0</v>
      </c>
      <c r="L242" s="433">
        <f t="shared" si="86"/>
        <v>0</v>
      </c>
      <c r="M242" s="433">
        <f t="shared" si="86"/>
        <v>0</v>
      </c>
      <c r="N242" s="433">
        <f t="shared" si="86"/>
        <v>0</v>
      </c>
      <c r="O242" s="433">
        <f t="shared" si="79"/>
        <v>0</v>
      </c>
      <c r="P242" s="433">
        <f t="shared" si="79"/>
        <v>0</v>
      </c>
      <c r="Q242" s="433">
        <f t="shared" si="79"/>
        <v>0</v>
      </c>
      <c r="R242" s="433">
        <f t="shared" si="79"/>
        <v>0</v>
      </c>
      <c r="S242" s="433">
        <f t="shared" si="79"/>
        <v>0</v>
      </c>
      <c r="T242" s="433">
        <f t="shared" si="79"/>
        <v>0</v>
      </c>
      <c r="U242" s="433">
        <f t="shared" si="79"/>
        <v>0</v>
      </c>
      <c r="V242" s="433">
        <f t="shared" si="79"/>
        <v>0</v>
      </c>
      <c r="W242" s="433">
        <f t="shared" si="79"/>
        <v>0</v>
      </c>
      <c r="X242" s="433">
        <f t="shared" si="79"/>
        <v>0</v>
      </c>
      <c r="Y242" s="433">
        <f t="shared" si="79"/>
        <v>0</v>
      </c>
      <c r="Z242" s="433">
        <f t="shared" si="79"/>
        <v>0</v>
      </c>
      <c r="AA242" s="494">
        <f t="shared" si="65"/>
        <v>0</v>
      </c>
      <c r="AB242" s="496">
        <f t="shared" si="88"/>
        <v>0</v>
      </c>
      <c r="AC242" s="496">
        <f t="shared" si="87"/>
        <v>0</v>
      </c>
      <c r="AD242" s="496">
        <f t="shared" si="88"/>
        <v>0</v>
      </c>
      <c r="AE242" s="496">
        <f t="shared" si="88"/>
        <v>0</v>
      </c>
      <c r="AF242" s="595">
        <f t="shared" si="88"/>
        <v>0</v>
      </c>
      <c r="AG242" s="593"/>
      <c r="AH242" s="600"/>
    </row>
    <row r="243" spans="1:34" ht="12.75" customHeight="1" outlineLevel="1">
      <c r="A243" s="485">
        <f t="shared" si="70"/>
        <v>47</v>
      </c>
      <c r="B243" s="356">
        <f t="shared" si="59"/>
        <v>0</v>
      </c>
      <c r="C243" s="362">
        <f t="shared" ref="C243:H243" si="95">C152*C59</f>
        <v>0</v>
      </c>
      <c r="D243" s="362">
        <f t="shared" si="95"/>
        <v>0</v>
      </c>
      <c r="E243" s="362">
        <f t="shared" si="95"/>
        <v>0</v>
      </c>
      <c r="F243" s="362">
        <f t="shared" si="95"/>
        <v>0</v>
      </c>
      <c r="G243" s="362">
        <f t="shared" si="95"/>
        <v>0</v>
      </c>
      <c r="H243" s="362">
        <f t="shared" si="95"/>
        <v>0</v>
      </c>
      <c r="I243" s="433">
        <f t="shared" si="63"/>
        <v>0</v>
      </c>
      <c r="J243" s="433">
        <f t="shared" si="86"/>
        <v>0</v>
      </c>
      <c r="K243" s="433">
        <f t="shared" si="86"/>
        <v>0</v>
      </c>
      <c r="L243" s="433">
        <f t="shared" si="86"/>
        <v>0</v>
      </c>
      <c r="M243" s="433">
        <f t="shared" si="86"/>
        <v>0</v>
      </c>
      <c r="N243" s="433">
        <f t="shared" si="86"/>
        <v>0</v>
      </c>
      <c r="O243" s="433">
        <f t="shared" si="79"/>
        <v>0</v>
      </c>
      <c r="P243" s="433">
        <f t="shared" si="79"/>
        <v>0</v>
      </c>
      <c r="Q243" s="433">
        <f t="shared" si="79"/>
        <v>0</v>
      </c>
      <c r="R243" s="433">
        <f t="shared" si="79"/>
        <v>0</v>
      </c>
      <c r="S243" s="433">
        <f t="shared" si="79"/>
        <v>0</v>
      </c>
      <c r="T243" s="433">
        <f t="shared" si="79"/>
        <v>0</v>
      </c>
      <c r="U243" s="433">
        <f t="shared" si="79"/>
        <v>0</v>
      </c>
      <c r="V243" s="433">
        <f t="shared" si="79"/>
        <v>0</v>
      </c>
      <c r="W243" s="433">
        <f t="shared" si="79"/>
        <v>0</v>
      </c>
      <c r="X243" s="433">
        <f t="shared" si="79"/>
        <v>0</v>
      </c>
      <c r="Y243" s="433">
        <f t="shared" si="79"/>
        <v>0</v>
      </c>
      <c r="Z243" s="433">
        <f t="shared" si="79"/>
        <v>0</v>
      </c>
      <c r="AA243" s="494">
        <f t="shared" si="65"/>
        <v>0</v>
      </c>
      <c r="AB243" s="496">
        <f t="shared" si="88"/>
        <v>0</v>
      </c>
      <c r="AC243" s="496">
        <f t="shared" si="87"/>
        <v>0</v>
      </c>
      <c r="AD243" s="496">
        <f t="shared" si="88"/>
        <v>0</v>
      </c>
      <c r="AE243" s="496">
        <f t="shared" si="88"/>
        <v>0</v>
      </c>
      <c r="AF243" s="595">
        <f t="shared" si="88"/>
        <v>0</v>
      </c>
      <c r="AG243" s="593"/>
      <c r="AH243" s="600"/>
    </row>
    <row r="244" spans="1:34" ht="12.75" customHeight="1" outlineLevel="1">
      <c r="A244" s="485">
        <f t="shared" si="70"/>
        <v>48</v>
      </c>
      <c r="B244" s="356">
        <f t="shared" si="59"/>
        <v>0</v>
      </c>
      <c r="C244" s="362">
        <f t="shared" ref="C244:H244" si="96">C153*C60</f>
        <v>0</v>
      </c>
      <c r="D244" s="362">
        <f t="shared" si="96"/>
        <v>0</v>
      </c>
      <c r="E244" s="362">
        <f t="shared" si="96"/>
        <v>0</v>
      </c>
      <c r="F244" s="362">
        <f t="shared" si="96"/>
        <v>0</v>
      </c>
      <c r="G244" s="362">
        <f t="shared" si="96"/>
        <v>0</v>
      </c>
      <c r="H244" s="362">
        <f t="shared" si="96"/>
        <v>0</v>
      </c>
      <c r="I244" s="433">
        <f t="shared" si="63"/>
        <v>0</v>
      </c>
      <c r="J244" s="433">
        <f t="shared" si="86"/>
        <v>0</v>
      </c>
      <c r="K244" s="433">
        <f t="shared" si="86"/>
        <v>0</v>
      </c>
      <c r="L244" s="433">
        <f t="shared" si="86"/>
        <v>0</v>
      </c>
      <c r="M244" s="433">
        <f t="shared" si="86"/>
        <v>0</v>
      </c>
      <c r="N244" s="433">
        <f t="shared" si="86"/>
        <v>0</v>
      </c>
      <c r="O244" s="433">
        <f t="shared" si="79"/>
        <v>0</v>
      </c>
      <c r="P244" s="433">
        <f t="shared" si="79"/>
        <v>0</v>
      </c>
      <c r="Q244" s="433">
        <f t="shared" si="79"/>
        <v>0</v>
      </c>
      <c r="R244" s="433">
        <f t="shared" si="79"/>
        <v>0</v>
      </c>
      <c r="S244" s="433">
        <f t="shared" si="79"/>
        <v>0</v>
      </c>
      <c r="T244" s="433">
        <f t="shared" si="79"/>
        <v>0</v>
      </c>
      <c r="U244" s="433">
        <f t="shared" si="79"/>
        <v>0</v>
      </c>
      <c r="V244" s="433">
        <f t="shared" si="79"/>
        <v>0</v>
      </c>
      <c r="W244" s="433">
        <f t="shared" si="79"/>
        <v>0</v>
      </c>
      <c r="X244" s="433">
        <f t="shared" si="79"/>
        <v>0</v>
      </c>
      <c r="Y244" s="433">
        <f t="shared" si="79"/>
        <v>0</v>
      </c>
      <c r="Z244" s="433">
        <f t="shared" si="79"/>
        <v>0</v>
      </c>
      <c r="AA244" s="494">
        <f t="shared" si="65"/>
        <v>0</v>
      </c>
      <c r="AB244" s="496">
        <f t="shared" si="88"/>
        <v>0</v>
      </c>
      <c r="AC244" s="496">
        <f t="shared" si="87"/>
        <v>0</v>
      </c>
      <c r="AD244" s="496">
        <f t="shared" si="88"/>
        <v>0</v>
      </c>
      <c r="AE244" s="496">
        <f t="shared" si="88"/>
        <v>0</v>
      </c>
      <c r="AF244" s="595">
        <f t="shared" si="88"/>
        <v>0</v>
      </c>
      <c r="AG244" s="593"/>
      <c r="AH244" s="600"/>
    </row>
    <row r="245" spans="1:34" ht="12.75" customHeight="1" outlineLevel="1">
      <c r="A245" s="485">
        <f t="shared" si="70"/>
        <v>49</v>
      </c>
      <c r="B245" s="356">
        <f t="shared" si="59"/>
        <v>0</v>
      </c>
      <c r="C245" s="362">
        <f t="shared" ref="C245:H245" si="97">C154*C61</f>
        <v>0</v>
      </c>
      <c r="D245" s="362">
        <f t="shared" si="97"/>
        <v>0</v>
      </c>
      <c r="E245" s="362">
        <f t="shared" si="97"/>
        <v>0</v>
      </c>
      <c r="F245" s="362">
        <f t="shared" si="97"/>
        <v>0</v>
      </c>
      <c r="G245" s="362">
        <f t="shared" si="97"/>
        <v>0</v>
      </c>
      <c r="H245" s="362">
        <f t="shared" si="97"/>
        <v>0</v>
      </c>
      <c r="I245" s="433">
        <f t="shared" si="63"/>
        <v>0</v>
      </c>
      <c r="J245" s="433">
        <f t="shared" si="86"/>
        <v>0</v>
      </c>
      <c r="K245" s="433">
        <f t="shared" si="86"/>
        <v>0</v>
      </c>
      <c r="L245" s="433">
        <f t="shared" si="86"/>
        <v>0</v>
      </c>
      <c r="M245" s="433">
        <f t="shared" si="86"/>
        <v>0</v>
      </c>
      <c r="N245" s="433">
        <f t="shared" si="86"/>
        <v>0</v>
      </c>
      <c r="O245" s="433">
        <f t="shared" si="79"/>
        <v>0</v>
      </c>
      <c r="P245" s="433">
        <f t="shared" si="79"/>
        <v>0</v>
      </c>
      <c r="Q245" s="433">
        <f t="shared" si="79"/>
        <v>0</v>
      </c>
      <c r="R245" s="433">
        <f t="shared" si="79"/>
        <v>0</v>
      </c>
      <c r="S245" s="433">
        <f t="shared" si="79"/>
        <v>0</v>
      </c>
      <c r="T245" s="433">
        <f t="shared" si="79"/>
        <v>0</v>
      </c>
      <c r="U245" s="433">
        <f t="shared" si="79"/>
        <v>0</v>
      </c>
      <c r="V245" s="433">
        <f t="shared" si="79"/>
        <v>0</v>
      </c>
      <c r="W245" s="433">
        <f t="shared" si="79"/>
        <v>0</v>
      </c>
      <c r="X245" s="433">
        <f t="shared" si="79"/>
        <v>0</v>
      </c>
      <c r="Y245" s="433">
        <f t="shared" si="79"/>
        <v>0</v>
      </c>
      <c r="Z245" s="433">
        <f t="shared" si="79"/>
        <v>0</v>
      </c>
      <c r="AA245" s="494">
        <f t="shared" si="65"/>
        <v>0</v>
      </c>
      <c r="AB245" s="496">
        <f t="shared" si="88"/>
        <v>0</v>
      </c>
      <c r="AC245" s="496">
        <f t="shared" si="87"/>
        <v>0</v>
      </c>
      <c r="AD245" s="496">
        <f t="shared" si="88"/>
        <v>0</v>
      </c>
      <c r="AE245" s="496">
        <f t="shared" si="88"/>
        <v>0</v>
      </c>
      <c r="AF245" s="595">
        <f t="shared" si="88"/>
        <v>0</v>
      </c>
      <c r="AG245" s="593"/>
      <c r="AH245" s="600"/>
    </row>
    <row r="246" spans="1:34" ht="12.75" customHeight="1" outlineLevel="1">
      <c r="A246" s="485">
        <f t="shared" si="70"/>
        <v>50</v>
      </c>
      <c r="B246" s="356">
        <f t="shared" si="59"/>
        <v>0</v>
      </c>
      <c r="C246" s="362">
        <f t="shared" ref="C246:H246" si="98">C155*C62</f>
        <v>0</v>
      </c>
      <c r="D246" s="362">
        <f t="shared" si="98"/>
        <v>0</v>
      </c>
      <c r="E246" s="362">
        <f t="shared" si="98"/>
        <v>0</v>
      </c>
      <c r="F246" s="362">
        <f t="shared" si="98"/>
        <v>0</v>
      </c>
      <c r="G246" s="362">
        <f t="shared" si="98"/>
        <v>0</v>
      </c>
      <c r="H246" s="362">
        <f t="shared" si="98"/>
        <v>0</v>
      </c>
      <c r="I246" s="433">
        <f t="shared" si="63"/>
        <v>0</v>
      </c>
      <c r="J246" s="433">
        <f t="shared" si="86"/>
        <v>0</v>
      </c>
      <c r="K246" s="433">
        <f t="shared" si="86"/>
        <v>0</v>
      </c>
      <c r="L246" s="433">
        <f t="shared" si="86"/>
        <v>0</v>
      </c>
      <c r="M246" s="433">
        <f t="shared" si="86"/>
        <v>0</v>
      </c>
      <c r="N246" s="433">
        <f t="shared" si="86"/>
        <v>0</v>
      </c>
      <c r="O246" s="433">
        <f t="shared" si="86"/>
        <v>0</v>
      </c>
      <c r="P246" s="433">
        <f t="shared" ref="P246:Z261" si="99">(P155/100)*(P62*1000)</f>
        <v>0</v>
      </c>
      <c r="Q246" s="433">
        <f t="shared" si="99"/>
        <v>0</v>
      </c>
      <c r="R246" s="433">
        <f t="shared" si="99"/>
        <v>0</v>
      </c>
      <c r="S246" s="433">
        <f t="shared" si="99"/>
        <v>0</v>
      </c>
      <c r="T246" s="433">
        <f t="shared" si="99"/>
        <v>0</v>
      </c>
      <c r="U246" s="433">
        <f t="shared" si="99"/>
        <v>0</v>
      </c>
      <c r="V246" s="433">
        <f t="shared" si="99"/>
        <v>0</v>
      </c>
      <c r="W246" s="433">
        <f t="shared" si="99"/>
        <v>0</v>
      </c>
      <c r="X246" s="433">
        <f t="shared" si="99"/>
        <v>0</v>
      </c>
      <c r="Y246" s="433">
        <f t="shared" si="99"/>
        <v>0</v>
      </c>
      <c r="Z246" s="433">
        <f t="shared" si="99"/>
        <v>0</v>
      </c>
      <c r="AA246" s="494">
        <f t="shared" si="65"/>
        <v>0</v>
      </c>
      <c r="AB246" s="496">
        <f t="shared" si="88"/>
        <v>0</v>
      </c>
      <c r="AC246" s="496">
        <f t="shared" si="87"/>
        <v>0</v>
      </c>
      <c r="AD246" s="496">
        <f t="shared" si="88"/>
        <v>0</v>
      </c>
      <c r="AE246" s="496">
        <f t="shared" si="88"/>
        <v>0</v>
      </c>
      <c r="AF246" s="595">
        <f t="shared" si="88"/>
        <v>0</v>
      </c>
      <c r="AG246" s="593"/>
      <c r="AH246" s="600"/>
    </row>
    <row r="247" spans="1:34" ht="12.75" customHeight="1" outlineLevel="1">
      <c r="A247" s="485">
        <f t="shared" si="70"/>
        <v>51</v>
      </c>
      <c r="B247" s="356">
        <f t="shared" si="59"/>
        <v>0</v>
      </c>
      <c r="C247" s="362">
        <f t="shared" ref="C247:H247" si="100">C156*C63</f>
        <v>0</v>
      </c>
      <c r="D247" s="362">
        <f t="shared" si="100"/>
        <v>0</v>
      </c>
      <c r="E247" s="362">
        <f t="shared" si="100"/>
        <v>0</v>
      </c>
      <c r="F247" s="362">
        <f t="shared" si="100"/>
        <v>0</v>
      </c>
      <c r="G247" s="362">
        <f t="shared" si="100"/>
        <v>0</v>
      </c>
      <c r="H247" s="362">
        <f t="shared" si="100"/>
        <v>0</v>
      </c>
      <c r="I247" s="433">
        <f t="shared" si="63"/>
        <v>0</v>
      </c>
      <c r="J247" s="433">
        <f t="shared" si="86"/>
        <v>0</v>
      </c>
      <c r="K247" s="433">
        <f t="shared" si="86"/>
        <v>0</v>
      </c>
      <c r="L247" s="433">
        <f t="shared" si="86"/>
        <v>0</v>
      </c>
      <c r="M247" s="433">
        <f t="shared" si="86"/>
        <v>0</v>
      </c>
      <c r="N247" s="433">
        <f t="shared" si="86"/>
        <v>0</v>
      </c>
      <c r="O247" s="433">
        <f t="shared" si="86"/>
        <v>0</v>
      </c>
      <c r="P247" s="433">
        <f t="shared" ref="P247:T261" si="101">(P156/100)*(P63*1000)</f>
        <v>0</v>
      </c>
      <c r="Q247" s="433">
        <f t="shared" si="101"/>
        <v>0</v>
      </c>
      <c r="R247" s="433">
        <f t="shared" si="101"/>
        <v>0</v>
      </c>
      <c r="S247" s="433">
        <f t="shared" si="101"/>
        <v>0</v>
      </c>
      <c r="T247" s="433">
        <f t="shared" si="101"/>
        <v>0</v>
      </c>
      <c r="U247" s="433">
        <f t="shared" si="99"/>
        <v>0</v>
      </c>
      <c r="V247" s="433">
        <f t="shared" si="99"/>
        <v>0</v>
      </c>
      <c r="W247" s="433">
        <f t="shared" si="99"/>
        <v>0</v>
      </c>
      <c r="X247" s="433">
        <f t="shared" si="99"/>
        <v>0</v>
      </c>
      <c r="Y247" s="433">
        <f t="shared" si="99"/>
        <v>0</v>
      </c>
      <c r="Z247" s="433">
        <f t="shared" si="99"/>
        <v>0</v>
      </c>
      <c r="AA247" s="494">
        <f t="shared" si="65"/>
        <v>0</v>
      </c>
      <c r="AB247" s="496">
        <f t="shared" si="88"/>
        <v>0</v>
      </c>
      <c r="AC247" s="496">
        <f t="shared" si="87"/>
        <v>0</v>
      </c>
      <c r="AD247" s="496">
        <f t="shared" si="88"/>
        <v>0</v>
      </c>
      <c r="AE247" s="496">
        <f t="shared" si="88"/>
        <v>0</v>
      </c>
      <c r="AF247" s="595">
        <f t="shared" si="88"/>
        <v>0</v>
      </c>
      <c r="AG247" s="593"/>
      <c r="AH247" s="600"/>
    </row>
    <row r="248" spans="1:34" ht="12.75" customHeight="1" outlineLevel="1">
      <c r="A248" s="485">
        <f t="shared" si="70"/>
        <v>52</v>
      </c>
      <c r="B248" s="356">
        <f t="shared" si="59"/>
        <v>0</v>
      </c>
      <c r="C248" s="362">
        <f t="shared" ref="C248:H248" si="102">C157*C64</f>
        <v>0</v>
      </c>
      <c r="D248" s="362">
        <f t="shared" si="102"/>
        <v>0</v>
      </c>
      <c r="E248" s="362">
        <f t="shared" si="102"/>
        <v>0</v>
      </c>
      <c r="F248" s="362">
        <f t="shared" si="102"/>
        <v>0</v>
      </c>
      <c r="G248" s="362">
        <f t="shared" si="102"/>
        <v>0</v>
      </c>
      <c r="H248" s="362">
        <f t="shared" si="102"/>
        <v>0</v>
      </c>
      <c r="I248" s="433">
        <f t="shared" si="63"/>
        <v>0</v>
      </c>
      <c r="J248" s="433">
        <f t="shared" si="86"/>
        <v>0</v>
      </c>
      <c r="K248" s="433">
        <f t="shared" si="86"/>
        <v>0</v>
      </c>
      <c r="L248" s="433">
        <f t="shared" si="86"/>
        <v>0</v>
      </c>
      <c r="M248" s="433">
        <f t="shared" si="86"/>
        <v>0</v>
      </c>
      <c r="N248" s="433">
        <f t="shared" si="86"/>
        <v>0</v>
      </c>
      <c r="O248" s="433">
        <f t="shared" si="86"/>
        <v>0</v>
      </c>
      <c r="P248" s="433">
        <f t="shared" si="101"/>
        <v>0</v>
      </c>
      <c r="Q248" s="433">
        <f t="shared" si="101"/>
        <v>0</v>
      </c>
      <c r="R248" s="433">
        <f t="shared" si="101"/>
        <v>0</v>
      </c>
      <c r="S248" s="433">
        <f t="shared" si="101"/>
        <v>0</v>
      </c>
      <c r="T248" s="433">
        <f t="shared" si="101"/>
        <v>0</v>
      </c>
      <c r="U248" s="433">
        <f t="shared" si="99"/>
        <v>0</v>
      </c>
      <c r="V248" s="433">
        <f t="shared" si="99"/>
        <v>0</v>
      </c>
      <c r="W248" s="433">
        <f t="shared" si="99"/>
        <v>0</v>
      </c>
      <c r="X248" s="433">
        <f t="shared" si="99"/>
        <v>0</v>
      </c>
      <c r="Y248" s="433">
        <f t="shared" si="99"/>
        <v>0</v>
      </c>
      <c r="Z248" s="433">
        <f t="shared" si="99"/>
        <v>0</v>
      </c>
      <c r="AA248" s="494">
        <f t="shared" si="65"/>
        <v>0</v>
      </c>
      <c r="AB248" s="496">
        <f t="shared" si="88"/>
        <v>0</v>
      </c>
      <c r="AC248" s="496">
        <f t="shared" si="87"/>
        <v>0</v>
      </c>
      <c r="AD248" s="496">
        <f t="shared" si="88"/>
        <v>0</v>
      </c>
      <c r="AE248" s="496">
        <f t="shared" si="88"/>
        <v>0</v>
      </c>
      <c r="AF248" s="595">
        <f t="shared" si="88"/>
        <v>0</v>
      </c>
      <c r="AG248" s="593"/>
      <c r="AH248" s="600"/>
    </row>
    <row r="249" spans="1:34" ht="12.75" customHeight="1" outlineLevel="1">
      <c r="A249" s="485">
        <f t="shared" si="70"/>
        <v>53</v>
      </c>
      <c r="B249" s="356">
        <f t="shared" si="59"/>
        <v>0</v>
      </c>
      <c r="C249" s="362">
        <f t="shared" ref="C249:H249" si="103">C158*C65</f>
        <v>0</v>
      </c>
      <c r="D249" s="362">
        <f t="shared" si="103"/>
        <v>0</v>
      </c>
      <c r="E249" s="362">
        <f t="shared" si="103"/>
        <v>0</v>
      </c>
      <c r="F249" s="362">
        <f t="shared" si="103"/>
        <v>0</v>
      </c>
      <c r="G249" s="362">
        <f t="shared" si="103"/>
        <v>0</v>
      </c>
      <c r="H249" s="362">
        <f t="shared" si="103"/>
        <v>0</v>
      </c>
      <c r="I249" s="433">
        <f t="shared" si="63"/>
        <v>0</v>
      </c>
      <c r="J249" s="433">
        <f t="shared" si="86"/>
        <v>0</v>
      </c>
      <c r="K249" s="433">
        <f t="shared" si="86"/>
        <v>0</v>
      </c>
      <c r="L249" s="433">
        <f t="shared" si="86"/>
        <v>0</v>
      </c>
      <c r="M249" s="433">
        <f t="shared" si="86"/>
        <v>0</v>
      </c>
      <c r="N249" s="433">
        <f t="shared" si="86"/>
        <v>0</v>
      </c>
      <c r="O249" s="433">
        <f t="shared" si="86"/>
        <v>0</v>
      </c>
      <c r="P249" s="433">
        <f t="shared" si="101"/>
        <v>0</v>
      </c>
      <c r="Q249" s="433">
        <f t="shared" si="101"/>
        <v>0</v>
      </c>
      <c r="R249" s="433">
        <f t="shared" si="101"/>
        <v>0</v>
      </c>
      <c r="S249" s="433">
        <f t="shared" si="101"/>
        <v>0</v>
      </c>
      <c r="T249" s="433">
        <f t="shared" si="101"/>
        <v>0</v>
      </c>
      <c r="U249" s="433">
        <f t="shared" si="99"/>
        <v>0</v>
      </c>
      <c r="V249" s="433">
        <f t="shared" si="99"/>
        <v>0</v>
      </c>
      <c r="W249" s="433">
        <f t="shared" si="99"/>
        <v>0</v>
      </c>
      <c r="X249" s="433">
        <f t="shared" si="99"/>
        <v>0</v>
      </c>
      <c r="Y249" s="433">
        <f t="shared" si="99"/>
        <v>0</v>
      </c>
      <c r="Z249" s="433">
        <f t="shared" si="99"/>
        <v>0</v>
      </c>
      <c r="AA249" s="494">
        <f t="shared" si="65"/>
        <v>0</v>
      </c>
      <c r="AB249" s="496">
        <f t="shared" si="88"/>
        <v>0</v>
      </c>
      <c r="AC249" s="496">
        <f t="shared" si="87"/>
        <v>0</v>
      </c>
      <c r="AD249" s="496">
        <f t="shared" si="88"/>
        <v>0</v>
      </c>
      <c r="AE249" s="496">
        <f t="shared" si="88"/>
        <v>0</v>
      </c>
      <c r="AF249" s="595">
        <f t="shared" si="88"/>
        <v>0</v>
      </c>
      <c r="AG249" s="593"/>
      <c r="AH249" s="600"/>
    </row>
    <row r="250" spans="1:34" ht="12.75" customHeight="1" outlineLevel="1">
      <c r="A250" s="485">
        <f t="shared" si="70"/>
        <v>54</v>
      </c>
      <c r="B250" s="356">
        <f t="shared" si="59"/>
        <v>0</v>
      </c>
      <c r="C250" s="362">
        <f t="shared" ref="C250:H250" si="104">C159*C66</f>
        <v>0</v>
      </c>
      <c r="D250" s="362">
        <f t="shared" si="104"/>
        <v>0</v>
      </c>
      <c r="E250" s="362">
        <f t="shared" si="104"/>
        <v>0</v>
      </c>
      <c r="F250" s="362">
        <f t="shared" si="104"/>
        <v>0</v>
      </c>
      <c r="G250" s="362">
        <f t="shared" si="104"/>
        <v>0</v>
      </c>
      <c r="H250" s="362">
        <f t="shared" si="104"/>
        <v>0</v>
      </c>
      <c r="I250" s="433">
        <f t="shared" si="63"/>
        <v>0</v>
      </c>
      <c r="J250" s="433">
        <f t="shared" si="86"/>
        <v>0</v>
      </c>
      <c r="K250" s="433">
        <f t="shared" si="86"/>
        <v>0</v>
      </c>
      <c r="L250" s="433">
        <f t="shared" si="86"/>
        <v>0</v>
      </c>
      <c r="M250" s="433">
        <f t="shared" si="86"/>
        <v>0</v>
      </c>
      <c r="N250" s="433">
        <f t="shared" si="86"/>
        <v>0</v>
      </c>
      <c r="O250" s="433">
        <f t="shared" si="86"/>
        <v>0</v>
      </c>
      <c r="P250" s="433">
        <f t="shared" si="101"/>
        <v>0</v>
      </c>
      <c r="Q250" s="433">
        <f t="shared" si="101"/>
        <v>0</v>
      </c>
      <c r="R250" s="433">
        <f t="shared" si="101"/>
        <v>0</v>
      </c>
      <c r="S250" s="433">
        <f t="shared" si="101"/>
        <v>0</v>
      </c>
      <c r="T250" s="433">
        <f t="shared" si="101"/>
        <v>0</v>
      </c>
      <c r="U250" s="433">
        <f t="shared" si="99"/>
        <v>0</v>
      </c>
      <c r="V250" s="433">
        <f t="shared" si="99"/>
        <v>0</v>
      </c>
      <c r="W250" s="433">
        <f t="shared" si="99"/>
        <v>0</v>
      </c>
      <c r="X250" s="433">
        <f t="shared" si="99"/>
        <v>0</v>
      </c>
      <c r="Y250" s="433">
        <f t="shared" si="99"/>
        <v>0</v>
      </c>
      <c r="Z250" s="433">
        <f t="shared" si="99"/>
        <v>0</v>
      </c>
      <c r="AA250" s="494">
        <f t="shared" si="65"/>
        <v>0</v>
      </c>
      <c r="AB250" s="496">
        <f t="shared" si="88"/>
        <v>0</v>
      </c>
      <c r="AC250" s="496">
        <f t="shared" si="87"/>
        <v>0</v>
      </c>
      <c r="AD250" s="496">
        <f t="shared" si="88"/>
        <v>0</v>
      </c>
      <c r="AE250" s="496">
        <f t="shared" si="88"/>
        <v>0</v>
      </c>
      <c r="AF250" s="595">
        <f t="shared" si="88"/>
        <v>0</v>
      </c>
      <c r="AG250" s="593"/>
      <c r="AH250" s="600"/>
    </row>
    <row r="251" spans="1:34" ht="12.75" customHeight="1" outlineLevel="1">
      <c r="A251" s="485">
        <f t="shared" si="70"/>
        <v>55</v>
      </c>
      <c r="B251" s="356">
        <f t="shared" si="59"/>
        <v>0</v>
      </c>
      <c r="C251" s="362">
        <f t="shared" ref="C251:H251" si="105">C160*C67</f>
        <v>0</v>
      </c>
      <c r="D251" s="362">
        <f t="shared" si="105"/>
        <v>0</v>
      </c>
      <c r="E251" s="362">
        <f t="shared" si="105"/>
        <v>0</v>
      </c>
      <c r="F251" s="362">
        <f t="shared" si="105"/>
        <v>0</v>
      </c>
      <c r="G251" s="362">
        <f t="shared" si="105"/>
        <v>0</v>
      </c>
      <c r="H251" s="362">
        <f t="shared" si="105"/>
        <v>0</v>
      </c>
      <c r="I251" s="433">
        <f t="shared" si="63"/>
        <v>0</v>
      </c>
      <c r="J251" s="433">
        <f t="shared" si="86"/>
        <v>0</v>
      </c>
      <c r="K251" s="433">
        <f t="shared" si="86"/>
        <v>0</v>
      </c>
      <c r="L251" s="433">
        <f t="shared" si="86"/>
        <v>0</v>
      </c>
      <c r="M251" s="433">
        <f t="shared" si="86"/>
        <v>0</v>
      </c>
      <c r="N251" s="433">
        <f t="shared" si="86"/>
        <v>0</v>
      </c>
      <c r="O251" s="433">
        <f t="shared" si="86"/>
        <v>0</v>
      </c>
      <c r="P251" s="433">
        <f t="shared" si="101"/>
        <v>0</v>
      </c>
      <c r="Q251" s="433">
        <f t="shared" si="101"/>
        <v>0</v>
      </c>
      <c r="R251" s="433">
        <f t="shared" si="101"/>
        <v>0</v>
      </c>
      <c r="S251" s="433">
        <f t="shared" si="101"/>
        <v>0</v>
      </c>
      <c r="T251" s="433">
        <f t="shared" si="101"/>
        <v>0</v>
      </c>
      <c r="U251" s="433">
        <f t="shared" si="99"/>
        <v>0</v>
      </c>
      <c r="V251" s="433">
        <f t="shared" si="99"/>
        <v>0</v>
      </c>
      <c r="W251" s="433">
        <f t="shared" si="99"/>
        <v>0</v>
      </c>
      <c r="X251" s="433">
        <f t="shared" si="99"/>
        <v>0</v>
      </c>
      <c r="Y251" s="433">
        <f t="shared" si="99"/>
        <v>0</v>
      </c>
      <c r="Z251" s="433">
        <f t="shared" si="99"/>
        <v>0</v>
      </c>
      <c r="AA251" s="494">
        <f t="shared" si="65"/>
        <v>0</v>
      </c>
      <c r="AB251" s="496">
        <f t="shared" si="88"/>
        <v>0</v>
      </c>
      <c r="AC251" s="496">
        <f t="shared" si="87"/>
        <v>0</v>
      </c>
      <c r="AD251" s="496">
        <f t="shared" si="88"/>
        <v>0</v>
      </c>
      <c r="AE251" s="496">
        <f t="shared" si="88"/>
        <v>0</v>
      </c>
      <c r="AF251" s="595">
        <f t="shared" si="88"/>
        <v>0</v>
      </c>
      <c r="AG251" s="593"/>
      <c r="AH251" s="600"/>
    </row>
    <row r="252" spans="1:34" ht="12.75" customHeight="1" outlineLevel="1">
      <c r="A252" s="485">
        <f t="shared" si="70"/>
        <v>56</v>
      </c>
      <c r="B252" s="356">
        <f t="shared" si="59"/>
        <v>0</v>
      </c>
      <c r="C252" s="362">
        <f t="shared" ref="C252:H252" si="106">C161*C68</f>
        <v>0</v>
      </c>
      <c r="D252" s="362">
        <f t="shared" si="106"/>
        <v>0</v>
      </c>
      <c r="E252" s="362">
        <f t="shared" si="106"/>
        <v>0</v>
      </c>
      <c r="F252" s="362">
        <f t="shared" si="106"/>
        <v>0</v>
      </c>
      <c r="G252" s="362">
        <f t="shared" si="106"/>
        <v>0</v>
      </c>
      <c r="H252" s="362">
        <f t="shared" si="106"/>
        <v>0</v>
      </c>
      <c r="I252" s="433">
        <f t="shared" si="63"/>
        <v>0</v>
      </c>
      <c r="J252" s="433">
        <f t="shared" ref="J252:O261" si="107">(J161/100)*(J68*1000)</f>
        <v>0</v>
      </c>
      <c r="K252" s="433">
        <f t="shared" si="107"/>
        <v>0</v>
      </c>
      <c r="L252" s="433">
        <f t="shared" si="107"/>
        <v>0</v>
      </c>
      <c r="M252" s="433">
        <f t="shared" si="107"/>
        <v>0</v>
      </c>
      <c r="N252" s="433">
        <f t="shared" si="107"/>
        <v>0</v>
      </c>
      <c r="O252" s="433">
        <f t="shared" si="107"/>
        <v>0</v>
      </c>
      <c r="P252" s="433">
        <f t="shared" si="101"/>
        <v>0</v>
      </c>
      <c r="Q252" s="433">
        <f t="shared" si="101"/>
        <v>0</v>
      </c>
      <c r="R252" s="433">
        <f t="shared" si="101"/>
        <v>0</v>
      </c>
      <c r="S252" s="433">
        <f t="shared" si="101"/>
        <v>0</v>
      </c>
      <c r="T252" s="433">
        <f t="shared" si="101"/>
        <v>0</v>
      </c>
      <c r="U252" s="433">
        <f t="shared" si="99"/>
        <v>0</v>
      </c>
      <c r="V252" s="433">
        <f t="shared" si="99"/>
        <v>0</v>
      </c>
      <c r="W252" s="433">
        <f t="shared" si="99"/>
        <v>0</v>
      </c>
      <c r="X252" s="433">
        <f t="shared" si="99"/>
        <v>0</v>
      </c>
      <c r="Y252" s="433">
        <f t="shared" si="99"/>
        <v>0</v>
      </c>
      <c r="Z252" s="433">
        <f t="shared" si="99"/>
        <v>0</v>
      </c>
      <c r="AA252" s="494">
        <f t="shared" si="65"/>
        <v>0</v>
      </c>
      <c r="AB252" s="496">
        <f t="shared" ref="AB252:AF261" si="108">AB161*(AB68/12*365)/100</f>
        <v>0</v>
      </c>
      <c r="AC252" s="496">
        <f t="shared" si="87"/>
        <v>0</v>
      </c>
      <c r="AD252" s="496">
        <f t="shared" si="108"/>
        <v>0</v>
      </c>
      <c r="AE252" s="496">
        <f t="shared" si="108"/>
        <v>0</v>
      </c>
      <c r="AF252" s="595">
        <f t="shared" si="108"/>
        <v>0</v>
      </c>
      <c r="AG252" s="593"/>
      <c r="AH252" s="600"/>
    </row>
    <row r="253" spans="1:34" ht="12.75" customHeight="1" outlineLevel="1">
      <c r="A253" s="485">
        <f t="shared" si="70"/>
        <v>57</v>
      </c>
      <c r="B253" s="356">
        <f t="shared" si="59"/>
        <v>0</v>
      </c>
      <c r="C253" s="362">
        <f t="shared" ref="C253:H253" si="109">C162*C69</f>
        <v>0</v>
      </c>
      <c r="D253" s="362">
        <f t="shared" si="109"/>
        <v>0</v>
      </c>
      <c r="E253" s="362">
        <f t="shared" si="109"/>
        <v>0</v>
      </c>
      <c r="F253" s="362">
        <f t="shared" si="109"/>
        <v>0</v>
      </c>
      <c r="G253" s="362">
        <f t="shared" si="109"/>
        <v>0</v>
      </c>
      <c r="H253" s="362">
        <f t="shared" si="109"/>
        <v>0</v>
      </c>
      <c r="I253" s="433">
        <f t="shared" si="63"/>
        <v>0</v>
      </c>
      <c r="J253" s="433">
        <f t="shared" si="107"/>
        <v>0</v>
      </c>
      <c r="K253" s="433">
        <f t="shared" si="107"/>
        <v>0</v>
      </c>
      <c r="L253" s="433">
        <f t="shared" si="107"/>
        <v>0</v>
      </c>
      <c r="M253" s="433">
        <f t="shared" si="107"/>
        <v>0</v>
      </c>
      <c r="N253" s="433">
        <f t="shared" si="107"/>
        <v>0</v>
      </c>
      <c r="O253" s="433">
        <f t="shared" si="107"/>
        <v>0</v>
      </c>
      <c r="P253" s="433">
        <f t="shared" si="101"/>
        <v>0</v>
      </c>
      <c r="Q253" s="433">
        <f t="shared" si="101"/>
        <v>0</v>
      </c>
      <c r="R253" s="433">
        <f t="shared" si="101"/>
        <v>0</v>
      </c>
      <c r="S253" s="433">
        <f t="shared" si="101"/>
        <v>0</v>
      </c>
      <c r="T253" s="433">
        <f t="shared" si="101"/>
        <v>0</v>
      </c>
      <c r="U253" s="433">
        <f t="shared" si="99"/>
        <v>0</v>
      </c>
      <c r="V253" s="433">
        <f t="shared" si="99"/>
        <v>0</v>
      </c>
      <c r="W253" s="433">
        <f t="shared" si="99"/>
        <v>0</v>
      </c>
      <c r="X253" s="433">
        <f t="shared" si="99"/>
        <v>0</v>
      </c>
      <c r="Y253" s="433">
        <f t="shared" si="99"/>
        <v>0</v>
      </c>
      <c r="Z253" s="433">
        <f t="shared" si="99"/>
        <v>0</v>
      </c>
      <c r="AA253" s="494">
        <f t="shared" si="65"/>
        <v>0</v>
      </c>
      <c r="AB253" s="496">
        <f t="shared" si="108"/>
        <v>0</v>
      </c>
      <c r="AC253" s="496">
        <f t="shared" si="87"/>
        <v>0</v>
      </c>
      <c r="AD253" s="496">
        <f t="shared" si="108"/>
        <v>0</v>
      </c>
      <c r="AE253" s="496">
        <f t="shared" si="108"/>
        <v>0</v>
      </c>
      <c r="AF253" s="595">
        <f t="shared" si="108"/>
        <v>0</v>
      </c>
      <c r="AG253" s="593"/>
      <c r="AH253" s="600"/>
    </row>
    <row r="254" spans="1:34" ht="12.75" customHeight="1" outlineLevel="1">
      <c r="A254" s="485">
        <f t="shared" si="70"/>
        <v>58</v>
      </c>
      <c r="B254" s="356">
        <f t="shared" si="59"/>
        <v>0</v>
      </c>
      <c r="C254" s="362">
        <f t="shared" ref="C254:H254" si="110">C163*C70</f>
        <v>0</v>
      </c>
      <c r="D254" s="362">
        <f t="shared" si="110"/>
        <v>0</v>
      </c>
      <c r="E254" s="362">
        <f t="shared" si="110"/>
        <v>0</v>
      </c>
      <c r="F254" s="362">
        <f t="shared" si="110"/>
        <v>0</v>
      </c>
      <c r="G254" s="362">
        <f t="shared" si="110"/>
        <v>0</v>
      </c>
      <c r="H254" s="362">
        <f t="shared" si="110"/>
        <v>0</v>
      </c>
      <c r="I254" s="433">
        <f t="shared" si="63"/>
        <v>0</v>
      </c>
      <c r="J254" s="433">
        <f t="shared" si="107"/>
        <v>0</v>
      </c>
      <c r="K254" s="433">
        <f t="shared" si="107"/>
        <v>0</v>
      </c>
      <c r="L254" s="433">
        <f t="shared" si="107"/>
        <v>0</v>
      </c>
      <c r="M254" s="433">
        <f t="shared" si="107"/>
        <v>0</v>
      </c>
      <c r="N254" s="433">
        <f t="shared" si="107"/>
        <v>0</v>
      </c>
      <c r="O254" s="433">
        <f t="shared" si="107"/>
        <v>0</v>
      </c>
      <c r="P254" s="433">
        <f t="shared" si="101"/>
        <v>0</v>
      </c>
      <c r="Q254" s="433">
        <f t="shared" si="101"/>
        <v>0</v>
      </c>
      <c r="R254" s="433">
        <f t="shared" si="101"/>
        <v>0</v>
      </c>
      <c r="S254" s="433">
        <f t="shared" si="101"/>
        <v>0</v>
      </c>
      <c r="T254" s="433">
        <f t="shared" si="101"/>
        <v>0</v>
      </c>
      <c r="U254" s="433">
        <f t="shared" si="99"/>
        <v>0</v>
      </c>
      <c r="V254" s="433">
        <f t="shared" si="99"/>
        <v>0</v>
      </c>
      <c r="W254" s="433">
        <f t="shared" si="99"/>
        <v>0</v>
      </c>
      <c r="X254" s="433">
        <f t="shared" si="99"/>
        <v>0</v>
      </c>
      <c r="Y254" s="433">
        <f t="shared" si="99"/>
        <v>0</v>
      </c>
      <c r="Z254" s="433">
        <f t="shared" si="99"/>
        <v>0</v>
      </c>
      <c r="AA254" s="494">
        <f t="shared" si="65"/>
        <v>0</v>
      </c>
      <c r="AB254" s="496">
        <f t="shared" si="108"/>
        <v>0</v>
      </c>
      <c r="AC254" s="496">
        <f t="shared" si="87"/>
        <v>0</v>
      </c>
      <c r="AD254" s="496">
        <f t="shared" si="108"/>
        <v>0</v>
      </c>
      <c r="AE254" s="496">
        <f t="shared" si="108"/>
        <v>0</v>
      </c>
      <c r="AF254" s="595">
        <f t="shared" si="108"/>
        <v>0</v>
      </c>
      <c r="AG254" s="593"/>
      <c r="AH254" s="600"/>
    </row>
    <row r="255" spans="1:34" ht="12.75" customHeight="1" outlineLevel="1">
      <c r="A255" s="485">
        <f t="shared" si="70"/>
        <v>59</v>
      </c>
      <c r="B255" s="356">
        <f t="shared" si="59"/>
        <v>0</v>
      </c>
      <c r="C255" s="362">
        <f t="shared" ref="C255:H255" si="111">C164*C71</f>
        <v>0</v>
      </c>
      <c r="D255" s="362">
        <f t="shared" si="111"/>
        <v>0</v>
      </c>
      <c r="E255" s="362">
        <f t="shared" si="111"/>
        <v>0</v>
      </c>
      <c r="F255" s="362">
        <f t="shared" si="111"/>
        <v>0</v>
      </c>
      <c r="G255" s="362">
        <f t="shared" si="111"/>
        <v>0</v>
      </c>
      <c r="H255" s="362">
        <f t="shared" si="111"/>
        <v>0</v>
      </c>
      <c r="I255" s="433">
        <f t="shared" si="63"/>
        <v>0</v>
      </c>
      <c r="J255" s="433">
        <f t="shared" si="107"/>
        <v>0</v>
      </c>
      <c r="K255" s="433">
        <f t="shared" si="107"/>
        <v>0</v>
      </c>
      <c r="L255" s="433">
        <f t="shared" si="107"/>
        <v>0</v>
      </c>
      <c r="M255" s="433">
        <f t="shared" si="107"/>
        <v>0</v>
      </c>
      <c r="N255" s="433">
        <f t="shared" si="107"/>
        <v>0</v>
      </c>
      <c r="O255" s="433">
        <f t="shared" si="107"/>
        <v>0</v>
      </c>
      <c r="P255" s="433">
        <f t="shared" si="101"/>
        <v>0</v>
      </c>
      <c r="Q255" s="433">
        <f t="shared" si="101"/>
        <v>0</v>
      </c>
      <c r="R255" s="433">
        <f t="shared" si="101"/>
        <v>0</v>
      </c>
      <c r="S255" s="433">
        <f t="shared" si="101"/>
        <v>0</v>
      </c>
      <c r="T255" s="433">
        <f t="shared" si="101"/>
        <v>0</v>
      </c>
      <c r="U255" s="433">
        <f t="shared" si="99"/>
        <v>0</v>
      </c>
      <c r="V255" s="433">
        <f t="shared" si="99"/>
        <v>0</v>
      </c>
      <c r="W255" s="433">
        <f t="shared" si="99"/>
        <v>0</v>
      </c>
      <c r="X255" s="433">
        <f t="shared" si="99"/>
        <v>0</v>
      </c>
      <c r="Y255" s="433">
        <f t="shared" si="99"/>
        <v>0</v>
      </c>
      <c r="Z255" s="433">
        <f t="shared" si="99"/>
        <v>0</v>
      </c>
      <c r="AA255" s="494">
        <f t="shared" si="65"/>
        <v>0</v>
      </c>
      <c r="AB255" s="496">
        <f t="shared" si="108"/>
        <v>0</v>
      </c>
      <c r="AC255" s="496">
        <f t="shared" si="87"/>
        <v>0</v>
      </c>
      <c r="AD255" s="496">
        <f t="shared" si="108"/>
        <v>0</v>
      </c>
      <c r="AE255" s="496">
        <f t="shared" si="108"/>
        <v>0</v>
      </c>
      <c r="AF255" s="595">
        <f t="shared" si="108"/>
        <v>0</v>
      </c>
      <c r="AG255" s="593"/>
      <c r="AH255" s="600"/>
    </row>
    <row r="256" spans="1:34" ht="12.75" customHeight="1" outlineLevel="1">
      <c r="A256" s="485">
        <f t="shared" si="70"/>
        <v>60</v>
      </c>
      <c r="B256" s="356">
        <f t="shared" si="59"/>
        <v>0</v>
      </c>
      <c r="C256" s="362">
        <f t="shared" ref="C256:H256" si="112">C165*C72</f>
        <v>0</v>
      </c>
      <c r="D256" s="362">
        <f t="shared" si="112"/>
        <v>0</v>
      </c>
      <c r="E256" s="362">
        <f t="shared" si="112"/>
        <v>0</v>
      </c>
      <c r="F256" s="362">
        <f t="shared" si="112"/>
        <v>0</v>
      </c>
      <c r="G256" s="362">
        <f t="shared" si="112"/>
        <v>0</v>
      </c>
      <c r="H256" s="362">
        <f t="shared" si="112"/>
        <v>0</v>
      </c>
      <c r="I256" s="433">
        <f t="shared" si="63"/>
        <v>0</v>
      </c>
      <c r="J256" s="433">
        <f t="shared" si="107"/>
        <v>0</v>
      </c>
      <c r="K256" s="433">
        <f t="shared" si="107"/>
        <v>0</v>
      </c>
      <c r="L256" s="433">
        <f t="shared" si="107"/>
        <v>0</v>
      </c>
      <c r="M256" s="433">
        <f t="shared" si="107"/>
        <v>0</v>
      </c>
      <c r="N256" s="433">
        <f t="shared" si="107"/>
        <v>0</v>
      </c>
      <c r="O256" s="433">
        <f t="shared" si="107"/>
        <v>0</v>
      </c>
      <c r="P256" s="433">
        <f t="shared" si="101"/>
        <v>0</v>
      </c>
      <c r="Q256" s="433">
        <f t="shared" si="101"/>
        <v>0</v>
      </c>
      <c r="R256" s="433">
        <f t="shared" si="101"/>
        <v>0</v>
      </c>
      <c r="S256" s="433">
        <f t="shared" si="101"/>
        <v>0</v>
      </c>
      <c r="T256" s="433">
        <f t="shared" si="101"/>
        <v>0</v>
      </c>
      <c r="U256" s="433">
        <f t="shared" si="99"/>
        <v>0</v>
      </c>
      <c r="V256" s="433">
        <f t="shared" si="99"/>
        <v>0</v>
      </c>
      <c r="W256" s="433">
        <f t="shared" si="99"/>
        <v>0</v>
      </c>
      <c r="X256" s="433">
        <f t="shared" si="99"/>
        <v>0</v>
      </c>
      <c r="Y256" s="433">
        <f t="shared" si="99"/>
        <v>0</v>
      </c>
      <c r="Z256" s="433">
        <f t="shared" si="99"/>
        <v>0</v>
      </c>
      <c r="AA256" s="494">
        <f t="shared" si="65"/>
        <v>0</v>
      </c>
      <c r="AB256" s="496">
        <f t="shared" si="108"/>
        <v>0</v>
      </c>
      <c r="AC256" s="496">
        <f t="shared" si="87"/>
        <v>0</v>
      </c>
      <c r="AD256" s="496">
        <f t="shared" si="108"/>
        <v>0</v>
      </c>
      <c r="AE256" s="496">
        <f t="shared" si="108"/>
        <v>0</v>
      </c>
      <c r="AF256" s="595">
        <f t="shared" si="108"/>
        <v>0</v>
      </c>
      <c r="AG256" s="593"/>
      <c r="AH256" s="600"/>
    </row>
    <row r="257" spans="1:34" ht="12.75" customHeight="1" outlineLevel="1">
      <c r="A257" s="485">
        <f t="shared" si="70"/>
        <v>61</v>
      </c>
      <c r="B257" s="356">
        <f t="shared" si="59"/>
        <v>0</v>
      </c>
      <c r="C257" s="362">
        <f t="shared" ref="C257:H257" si="113">C166*C73</f>
        <v>0</v>
      </c>
      <c r="D257" s="362">
        <f t="shared" si="113"/>
        <v>0</v>
      </c>
      <c r="E257" s="362">
        <f t="shared" si="113"/>
        <v>0</v>
      </c>
      <c r="F257" s="362">
        <f t="shared" si="113"/>
        <v>0</v>
      </c>
      <c r="G257" s="362">
        <f t="shared" si="113"/>
        <v>0</v>
      </c>
      <c r="H257" s="362">
        <f t="shared" si="113"/>
        <v>0</v>
      </c>
      <c r="I257" s="433">
        <f t="shared" si="63"/>
        <v>0</v>
      </c>
      <c r="J257" s="433">
        <f t="shared" si="107"/>
        <v>0</v>
      </c>
      <c r="K257" s="433">
        <f t="shared" si="107"/>
        <v>0</v>
      </c>
      <c r="L257" s="433">
        <f t="shared" si="107"/>
        <v>0</v>
      </c>
      <c r="M257" s="433">
        <f t="shared" si="107"/>
        <v>0</v>
      </c>
      <c r="N257" s="433">
        <f t="shared" si="107"/>
        <v>0</v>
      </c>
      <c r="O257" s="433">
        <f t="shared" si="107"/>
        <v>0</v>
      </c>
      <c r="P257" s="433">
        <f t="shared" si="101"/>
        <v>0</v>
      </c>
      <c r="Q257" s="433">
        <f t="shared" si="101"/>
        <v>0</v>
      </c>
      <c r="R257" s="433">
        <f t="shared" si="101"/>
        <v>0</v>
      </c>
      <c r="S257" s="433">
        <f t="shared" si="101"/>
        <v>0</v>
      </c>
      <c r="T257" s="433">
        <f t="shared" si="101"/>
        <v>0</v>
      </c>
      <c r="U257" s="433">
        <f t="shared" si="99"/>
        <v>0</v>
      </c>
      <c r="V257" s="433">
        <f t="shared" si="99"/>
        <v>0</v>
      </c>
      <c r="W257" s="433">
        <f t="shared" si="99"/>
        <v>0</v>
      </c>
      <c r="X257" s="433">
        <f t="shared" si="99"/>
        <v>0</v>
      </c>
      <c r="Y257" s="433">
        <f t="shared" si="99"/>
        <v>0</v>
      </c>
      <c r="Z257" s="433">
        <f t="shared" si="99"/>
        <v>0</v>
      </c>
      <c r="AA257" s="494">
        <f t="shared" si="65"/>
        <v>0</v>
      </c>
      <c r="AB257" s="496">
        <f t="shared" si="108"/>
        <v>0</v>
      </c>
      <c r="AC257" s="496">
        <f t="shared" si="87"/>
        <v>0</v>
      </c>
      <c r="AD257" s="496">
        <f t="shared" si="108"/>
        <v>0</v>
      </c>
      <c r="AE257" s="496">
        <f t="shared" si="108"/>
        <v>0</v>
      </c>
      <c r="AF257" s="595">
        <f t="shared" si="108"/>
        <v>0</v>
      </c>
      <c r="AG257" s="593"/>
      <c r="AH257" s="600"/>
    </row>
    <row r="258" spans="1:34" ht="12.75" customHeight="1" outlineLevel="1">
      <c r="A258" s="485">
        <f t="shared" si="70"/>
        <v>62</v>
      </c>
      <c r="B258" s="356">
        <f t="shared" si="59"/>
        <v>0</v>
      </c>
      <c r="C258" s="362">
        <f t="shared" ref="C258:H258" si="114">C167*C74</f>
        <v>0</v>
      </c>
      <c r="D258" s="362">
        <f t="shared" si="114"/>
        <v>0</v>
      </c>
      <c r="E258" s="362">
        <f t="shared" si="114"/>
        <v>0</v>
      </c>
      <c r="F258" s="362">
        <f t="shared" si="114"/>
        <v>0</v>
      </c>
      <c r="G258" s="362">
        <f t="shared" si="114"/>
        <v>0</v>
      </c>
      <c r="H258" s="362">
        <f t="shared" si="114"/>
        <v>0</v>
      </c>
      <c r="I258" s="433">
        <f t="shared" si="63"/>
        <v>0</v>
      </c>
      <c r="J258" s="433">
        <f t="shared" si="107"/>
        <v>0</v>
      </c>
      <c r="K258" s="433">
        <f t="shared" si="107"/>
        <v>0</v>
      </c>
      <c r="L258" s="433">
        <f t="shared" si="107"/>
        <v>0</v>
      </c>
      <c r="M258" s="433">
        <f t="shared" si="107"/>
        <v>0</v>
      </c>
      <c r="N258" s="433">
        <f t="shared" si="107"/>
        <v>0</v>
      </c>
      <c r="O258" s="433">
        <f t="shared" si="107"/>
        <v>0</v>
      </c>
      <c r="P258" s="433">
        <f t="shared" si="101"/>
        <v>0</v>
      </c>
      <c r="Q258" s="433">
        <f t="shared" si="101"/>
        <v>0</v>
      </c>
      <c r="R258" s="433">
        <f t="shared" si="101"/>
        <v>0</v>
      </c>
      <c r="S258" s="433">
        <f t="shared" si="101"/>
        <v>0</v>
      </c>
      <c r="T258" s="433">
        <f t="shared" si="101"/>
        <v>0</v>
      </c>
      <c r="U258" s="433">
        <f t="shared" si="99"/>
        <v>0</v>
      </c>
      <c r="V258" s="433">
        <f t="shared" si="99"/>
        <v>0</v>
      </c>
      <c r="W258" s="433">
        <f t="shared" si="99"/>
        <v>0</v>
      </c>
      <c r="X258" s="433">
        <f t="shared" si="99"/>
        <v>0</v>
      </c>
      <c r="Y258" s="433">
        <f t="shared" si="99"/>
        <v>0</v>
      </c>
      <c r="Z258" s="433">
        <f t="shared" si="99"/>
        <v>0</v>
      </c>
      <c r="AA258" s="494">
        <f t="shared" si="65"/>
        <v>0</v>
      </c>
      <c r="AB258" s="496">
        <f t="shared" si="108"/>
        <v>0</v>
      </c>
      <c r="AC258" s="496">
        <f t="shared" si="87"/>
        <v>0</v>
      </c>
      <c r="AD258" s="496">
        <f t="shared" si="108"/>
        <v>0</v>
      </c>
      <c r="AE258" s="496">
        <f t="shared" si="108"/>
        <v>0</v>
      </c>
      <c r="AF258" s="595">
        <f t="shared" si="108"/>
        <v>0</v>
      </c>
      <c r="AG258" s="593"/>
      <c r="AH258" s="600"/>
    </row>
    <row r="259" spans="1:34" ht="12.75" customHeight="1" outlineLevel="1">
      <c r="A259" s="485">
        <f t="shared" si="70"/>
        <v>63</v>
      </c>
      <c r="B259" s="356">
        <f t="shared" si="59"/>
        <v>0</v>
      </c>
      <c r="C259" s="362">
        <f t="shared" ref="C259:H259" si="115">C168*C75</f>
        <v>0</v>
      </c>
      <c r="D259" s="362">
        <f t="shared" si="115"/>
        <v>0</v>
      </c>
      <c r="E259" s="362">
        <f t="shared" si="115"/>
        <v>0</v>
      </c>
      <c r="F259" s="362">
        <f t="shared" si="115"/>
        <v>0</v>
      </c>
      <c r="G259" s="362">
        <f t="shared" si="115"/>
        <v>0</v>
      </c>
      <c r="H259" s="362">
        <f t="shared" si="115"/>
        <v>0</v>
      </c>
      <c r="I259" s="433">
        <f t="shared" si="63"/>
        <v>0</v>
      </c>
      <c r="J259" s="433">
        <f t="shared" si="107"/>
        <v>0</v>
      </c>
      <c r="K259" s="433">
        <f t="shared" si="107"/>
        <v>0</v>
      </c>
      <c r="L259" s="433">
        <f t="shared" si="107"/>
        <v>0</v>
      </c>
      <c r="M259" s="433">
        <f t="shared" si="107"/>
        <v>0</v>
      </c>
      <c r="N259" s="433">
        <f t="shared" si="107"/>
        <v>0</v>
      </c>
      <c r="O259" s="433">
        <f t="shared" si="107"/>
        <v>0</v>
      </c>
      <c r="P259" s="433">
        <f t="shared" si="101"/>
        <v>0</v>
      </c>
      <c r="Q259" s="433">
        <f t="shared" si="101"/>
        <v>0</v>
      </c>
      <c r="R259" s="433">
        <f t="shared" si="101"/>
        <v>0</v>
      </c>
      <c r="S259" s="433">
        <f t="shared" si="101"/>
        <v>0</v>
      </c>
      <c r="T259" s="433">
        <f t="shared" si="101"/>
        <v>0</v>
      </c>
      <c r="U259" s="433">
        <f t="shared" si="99"/>
        <v>0</v>
      </c>
      <c r="V259" s="433">
        <f t="shared" si="99"/>
        <v>0</v>
      </c>
      <c r="W259" s="433">
        <f t="shared" si="99"/>
        <v>0</v>
      </c>
      <c r="X259" s="433">
        <f t="shared" si="99"/>
        <v>0</v>
      </c>
      <c r="Y259" s="433">
        <f t="shared" si="99"/>
        <v>0</v>
      </c>
      <c r="Z259" s="433">
        <f t="shared" si="99"/>
        <v>0</v>
      </c>
      <c r="AA259" s="494">
        <f t="shared" si="65"/>
        <v>0</v>
      </c>
      <c r="AB259" s="496">
        <f t="shared" si="108"/>
        <v>0</v>
      </c>
      <c r="AC259" s="496">
        <f t="shared" si="87"/>
        <v>0</v>
      </c>
      <c r="AD259" s="496">
        <f t="shared" si="108"/>
        <v>0</v>
      </c>
      <c r="AE259" s="496">
        <f t="shared" si="108"/>
        <v>0</v>
      </c>
      <c r="AF259" s="595">
        <f t="shared" si="108"/>
        <v>0</v>
      </c>
      <c r="AG259" s="593"/>
      <c r="AH259" s="600"/>
    </row>
    <row r="260" spans="1:34" ht="12.75" customHeight="1" outlineLevel="1">
      <c r="A260" s="485">
        <f t="shared" si="70"/>
        <v>64</v>
      </c>
      <c r="B260" s="356">
        <f t="shared" si="59"/>
        <v>0</v>
      </c>
      <c r="C260" s="362">
        <f t="shared" ref="C260:H260" si="116">C169*C76</f>
        <v>0</v>
      </c>
      <c r="D260" s="362">
        <f t="shared" si="116"/>
        <v>0</v>
      </c>
      <c r="E260" s="362">
        <f t="shared" si="116"/>
        <v>0</v>
      </c>
      <c r="F260" s="362">
        <f t="shared" si="116"/>
        <v>0</v>
      </c>
      <c r="G260" s="362">
        <f t="shared" si="116"/>
        <v>0</v>
      </c>
      <c r="H260" s="362">
        <f t="shared" si="116"/>
        <v>0</v>
      </c>
      <c r="I260" s="433">
        <f t="shared" si="63"/>
        <v>0</v>
      </c>
      <c r="J260" s="433">
        <f t="shared" si="107"/>
        <v>0</v>
      </c>
      <c r="K260" s="433">
        <f t="shared" si="107"/>
        <v>0</v>
      </c>
      <c r="L260" s="433">
        <f t="shared" si="107"/>
        <v>0</v>
      </c>
      <c r="M260" s="433">
        <f t="shared" si="107"/>
        <v>0</v>
      </c>
      <c r="N260" s="433">
        <f t="shared" si="107"/>
        <v>0</v>
      </c>
      <c r="O260" s="433">
        <f t="shared" si="107"/>
        <v>0</v>
      </c>
      <c r="P260" s="433">
        <f t="shared" si="101"/>
        <v>0</v>
      </c>
      <c r="Q260" s="433">
        <f t="shared" si="101"/>
        <v>0</v>
      </c>
      <c r="R260" s="433">
        <f t="shared" si="101"/>
        <v>0</v>
      </c>
      <c r="S260" s="433">
        <f t="shared" si="101"/>
        <v>0</v>
      </c>
      <c r="T260" s="433">
        <f t="shared" si="101"/>
        <v>0</v>
      </c>
      <c r="U260" s="433">
        <f t="shared" si="99"/>
        <v>0</v>
      </c>
      <c r="V260" s="433">
        <f t="shared" si="99"/>
        <v>0</v>
      </c>
      <c r="W260" s="433">
        <f t="shared" si="99"/>
        <v>0</v>
      </c>
      <c r="X260" s="433">
        <f t="shared" si="99"/>
        <v>0</v>
      </c>
      <c r="Y260" s="433">
        <f t="shared" si="99"/>
        <v>0</v>
      </c>
      <c r="Z260" s="433">
        <f t="shared" si="99"/>
        <v>0</v>
      </c>
      <c r="AA260" s="494">
        <f t="shared" si="65"/>
        <v>0</v>
      </c>
      <c r="AB260" s="496">
        <f t="shared" si="108"/>
        <v>0</v>
      </c>
      <c r="AC260" s="496">
        <f t="shared" si="87"/>
        <v>0</v>
      </c>
      <c r="AD260" s="496">
        <f t="shared" si="108"/>
        <v>0</v>
      </c>
      <c r="AE260" s="496">
        <f t="shared" si="108"/>
        <v>0</v>
      </c>
      <c r="AF260" s="595">
        <f t="shared" si="108"/>
        <v>0</v>
      </c>
      <c r="AG260" s="593"/>
      <c r="AH260" s="600"/>
    </row>
    <row r="261" spans="1:34" ht="12.75" customHeight="1" outlineLevel="1">
      <c r="A261" s="485">
        <f t="shared" si="70"/>
        <v>65</v>
      </c>
      <c r="B261" s="356">
        <f t="shared" ref="B261:B282" si="117">B77</f>
        <v>0</v>
      </c>
      <c r="C261" s="362">
        <f t="shared" ref="C261:H261" si="118">C170*C77</f>
        <v>0</v>
      </c>
      <c r="D261" s="362">
        <f t="shared" si="118"/>
        <v>0</v>
      </c>
      <c r="E261" s="362">
        <f t="shared" si="118"/>
        <v>0</v>
      </c>
      <c r="F261" s="362">
        <f t="shared" si="118"/>
        <v>0</v>
      </c>
      <c r="G261" s="362">
        <f t="shared" si="118"/>
        <v>0</v>
      </c>
      <c r="H261" s="362">
        <f t="shared" si="118"/>
        <v>0</v>
      </c>
      <c r="I261" s="433">
        <f t="shared" si="63"/>
        <v>0</v>
      </c>
      <c r="J261" s="433">
        <f t="shared" si="107"/>
        <v>0</v>
      </c>
      <c r="K261" s="433">
        <f t="shared" si="107"/>
        <v>0</v>
      </c>
      <c r="L261" s="433">
        <f t="shared" si="107"/>
        <v>0</v>
      </c>
      <c r="M261" s="433">
        <f t="shared" si="107"/>
        <v>0</v>
      </c>
      <c r="N261" s="433">
        <f t="shared" si="107"/>
        <v>0</v>
      </c>
      <c r="O261" s="433">
        <f t="shared" si="107"/>
        <v>0</v>
      </c>
      <c r="P261" s="433">
        <f t="shared" si="101"/>
        <v>0</v>
      </c>
      <c r="Q261" s="433">
        <f t="shared" si="101"/>
        <v>0</v>
      </c>
      <c r="R261" s="433">
        <f t="shared" si="101"/>
        <v>0</v>
      </c>
      <c r="S261" s="433">
        <f t="shared" si="101"/>
        <v>0</v>
      </c>
      <c r="T261" s="433">
        <f t="shared" si="101"/>
        <v>0</v>
      </c>
      <c r="U261" s="433">
        <f t="shared" si="99"/>
        <v>0</v>
      </c>
      <c r="V261" s="433">
        <f t="shared" si="99"/>
        <v>0</v>
      </c>
      <c r="W261" s="433">
        <f t="shared" si="99"/>
        <v>0</v>
      </c>
      <c r="X261" s="433">
        <f t="shared" si="99"/>
        <v>0</v>
      </c>
      <c r="Y261" s="433">
        <f t="shared" si="99"/>
        <v>0</v>
      </c>
      <c r="Z261" s="433">
        <f t="shared" si="99"/>
        <v>0</v>
      </c>
      <c r="AA261" s="494">
        <f t="shared" si="65"/>
        <v>0</v>
      </c>
      <c r="AB261" s="496">
        <f t="shared" si="108"/>
        <v>0</v>
      </c>
      <c r="AC261" s="496">
        <f t="shared" si="87"/>
        <v>0</v>
      </c>
      <c r="AD261" s="496">
        <f t="shared" si="108"/>
        <v>0</v>
      </c>
      <c r="AE261" s="496">
        <f t="shared" si="108"/>
        <v>0</v>
      </c>
      <c r="AF261" s="595">
        <f t="shared" si="108"/>
        <v>0</v>
      </c>
      <c r="AG261" s="593"/>
      <c r="AH261" s="600"/>
    </row>
    <row r="262" spans="1:34" ht="12.75" customHeight="1" outlineLevel="1">
      <c r="A262" s="485">
        <f t="shared" si="70"/>
        <v>66</v>
      </c>
      <c r="B262" s="356">
        <f t="shared" si="117"/>
        <v>0</v>
      </c>
      <c r="C262" s="362">
        <f t="shared" ref="C262:H262" si="119">C171*C78</f>
        <v>0</v>
      </c>
      <c r="D262" s="362">
        <f t="shared" si="119"/>
        <v>0</v>
      </c>
      <c r="E262" s="362">
        <f t="shared" si="119"/>
        <v>0</v>
      </c>
      <c r="F262" s="362">
        <f t="shared" si="119"/>
        <v>0</v>
      </c>
      <c r="G262" s="362">
        <f t="shared" si="119"/>
        <v>0</v>
      </c>
      <c r="H262" s="362">
        <f t="shared" si="119"/>
        <v>0</v>
      </c>
      <c r="I262" s="433">
        <f t="shared" ref="I262:N282" si="120">(I171/100)*(I78*1000)</f>
        <v>0</v>
      </c>
      <c r="J262" s="433">
        <f t="shared" si="120"/>
        <v>0</v>
      </c>
      <c r="K262" s="433">
        <f t="shared" si="120"/>
        <v>0</v>
      </c>
      <c r="L262" s="433">
        <f t="shared" si="120"/>
        <v>0</v>
      </c>
      <c r="M262" s="433">
        <f t="shared" si="120"/>
        <v>0</v>
      </c>
      <c r="N262" s="433">
        <f t="shared" si="120"/>
        <v>0</v>
      </c>
      <c r="O262" s="433">
        <f t="shared" ref="O262:Z262" si="121">(O171/100)*(O78*1000)</f>
        <v>0</v>
      </c>
      <c r="P262" s="433">
        <f t="shared" si="121"/>
        <v>0</v>
      </c>
      <c r="Q262" s="433">
        <f t="shared" si="121"/>
        <v>0</v>
      </c>
      <c r="R262" s="433">
        <f t="shared" si="121"/>
        <v>0</v>
      </c>
      <c r="S262" s="433">
        <f t="shared" si="121"/>
        <v>0</v>
      </c>
      <c r="T262" s="433">
        <f t="shared" si="121"/>
        <v>0</v>
      </c>
      <c r="U262" s="433">
        <f t="shared" si="121"/>
        <v>0</v>
      </c>
      <c r="V262" s="433">
        <f t="shared" si="121"/>
        <v>0</v>
      </c>
      <c r="W262" s="433">
        <f t="shared" si="121"/>
        <v>0</v>
      </c>
      <c r="X262" s="433">
        <f t="shared" si="121"/>
        <v>0</v>
      </c>
      <c r="Y262" s="433">
        <f t="shared" si="121"/>
        <v>0</v>
      </c>
      <c r="Z262" s="433">
        <f t="shared" si="121"/>
        <v>0</v>
      </c>
      <c r="AA262" s="494">
        <f t="shared" ref="AA262:AF282" si="122">AA171*(AA78/12*365)/100</f>
        <v>0</v>
      </c>
      <c r="AB262" s="496">
        <f t="shared" si="122"/>
        <v>0</v>
      </c>
      <c r="AC262" s="496">
        <f t="shared" si="87"/>
        <v>0</v>
      </c>
      <c r="AD262" s="496">
        <f t="shared" si="122"/>
        <v>0</v>
      </c>
      <c r="AE262" s="496">
        <f t="shared" si="122"/>
        <v>0</v>
      </c>
      <c r="AF262" s="595">
        <f t="shared" si="122"/>
        <v>0</v>
      </c>
      <c r="AG262" s="593"/>
      <c r="AH262" s="600"/>
    </row>
    <row r="263" spans="1:34" ht="12.75" customHeight="1" outlineLevel="1">
      <c r="A263" s="485">
        <f t="shared" si="70"/>
        <v>67</v>
      </c>
      <c r="B263" s="356">
        <f t="shared" si="117"/>
        <v>0</v>
      </c>
      <c r="C263" s="362">
        <f t="shared" ref="C263:H263" si="123">C172*C79</f>
        <v>0</v>
      </c>
      <c r="D263" s="362">
        <f t="shared" si="123"/>
        <v>0</v>
      </c>
      <c r="E263" s="362">
        <f t="shared" si="123"/>
        <v>0</v>
      </c>
      <c r="F263" s="362">
        <f t="shared" si="123"/>
        <v>0</v>
      </c>
      <c r="G263" s="362">
        <f t="shared" si="123"/>
        <v>0</v>
      </c>
      <c r="H263" s="362">
        <f t="shared" si="123"/>
        <v>0</v>
      </c>
      <c r="I263" s="433">
        <f t="shared" si="120"/>
        <v>0</v>
      </c>
      <c r="J263" s="433">
        <f t="shared" si="120"/>
        <v>0</v>
      </c>
      <c r="K263" s="433">
        <f t="shared" si="120"/>
        <v>0</v>
      </c>
      <c r="L263" s="433">
        <f t="shared" si="120"/>
        <v>0</v>
      </c>
      <c r="M263" s="433">
        <f t="shared" si="120"/>
        <v>0</v>
      </c>
      <c r="N263" s="433">
        <f t="shared" si="120"/>
        <v>0</v>
      </c>
      <c r="O263" s="433">
        <f t="shared" ref="O263:Z263" si="124">(O172/100)*(O79*1000)</f>
        <v>0</v>
      </c>
      <c r="P263" s="433">
        <f t="shared" si="124"/>
        <v>0</v>
      </c>
      <c r="Q263" s="433">
        <f t="shared" si="124"/>
        <v>0</v>
      </c>
      <c r="R263" s="433">
        <f t="shared" si="124"/>
        <v>0</v>
      </c>
      <c r="S263" s="433">
        <f t="shared" si="124"/>
        <v>0</v>
      </c>
      <c r="T263" s="433">
        <f t="shared" si="124"/>
        <v>0</v>
      </c>
      <c r="U263" s="433">
        <f t="shared" si="124"/>
        <v>0</v>
      </c>
      <c r="V263" s="433">
        <f t="shared" si="124"/>
        <v>0</v>
      </c>
      <c r="W263" s="433">
        <f t="shared" si="124"/>
        <v>0</v>
      </c>
      <c r="X263" s="433">
        <f t="shared" si="124"/>
        <v>0</v>
      </c>
      <c r="Y263" s="433">
        <f t="shared" si="124"/>
        <v>0</v>
      </c>
      <c r="Z263" s="433">
        <f t="shared" si="124"/>
        <v>0</v>
      </c>
      <c r="AA263" s="494">
        <f t="shared" si="122"/>
        <v>0</v>
      </c>
      <c r="AB263" s="496">
        <f t="shared" si="122"/>
        <v>0</v>
      </c>
      <c r="AC263" s="496">
        <f t="shared" si="87"/>
        <v>0</v>
      </c>
      <c r="AD263" s="496">
        <f t="shared" si="122"/>
        <v>0</v>
      </c>
      <c r="AE263" s="496">
        <f t="shared" si="122"/>
        <v>0</v>
      </c>
      <c r="AF263" s="595">
        <f t="shared" si="122"/>
        <v>0</v>
      </c>
      <c r="AG263" s="593"/>
      <c r="AH263" s="600"/>
    </row>
    <row r="264" spans="1:34" ht="12.75" customHeight="1" outlineLevel="1">
      <c r="A264" s="485">
        <f t="shared" si="70"/>
        <v>68</v>
      </c>
      <c r="B264" s="356">
        <f t="shared" si="117"/>
        <v>0</v>
      </c>
      <c r="C264" s="362">
        <f t="shared" ref="C264:H264" si="125">C173*C80</f>
        <v>0</v>
      </c>
      <c r="D264" s="362">
        <f t="shared" si="125"/>
        <v>0</v>
      </c>
      <c r="E264" s="362">
        <f t="shared" si="125"/>
        <v>0</v>
      </c>
      <c r="F264" s="362">
        <f t="shared" si="125"/>
        <v>0</v>
      </c>
      <c r="G264" s="362">
        <f t="shared" si="125"/>
        <v>0</v>
      </c>
      <c r="H264" s="362">
        <f t="shared" si="125"/>
        <v>0</v>
      </c>
      <c r="I264" s="433">
        <f t="shared" si="120"/>
        <v>0</v>
      </c>
      <c r="J264" s="433">
        <f t="shared" si="120"/>
        <v>0</v>
      </c>
      <c r="K264" s="433">
        <f t="shared" si="120"/>
        <v>0</v>
      </c>
      <c r="L264" s="433">
        <f t="shared" si="120"/>
        <v>0</v>
      </c>
      <c r="M264" s="433">
        <f t="shared" si="120"/>
        <v>0</v>
      </c>
      <c r="N264" s="433">
        <f t="shared" si="120"/>
        <v>0</v>
      </c>
      <c r="O264" s="433">
        <f t="shared" ref="O264:Z264" si="126">(O173/100)*(O80*1000)</f>
        <v>0</v>
      </c>
      <c r="P264" s="433">
        <f t="shared" si="126"/>
        <v>0</v>
      </c>
      <c r="Q264" s="433">
        <f t="shared" si="126"/>
        <v>0</v>
      </c>
      <c r="R264" s="433">
        <f t="shared" si="126"/>
        <v>0</v>
      </c>
      <c r="S264" s="433">
        <f t="shared" si="126"/>
        <v>0</v>
      </c>
      <c r="T264" s="433">
        <f t="shared" si="126"/>
        <v>0</v>
      </c>
      <c r="U264" s="433">
        <f t="shared" si="126"/>
        <v>0</v>
      </c>
      <c r="V264" s="433">
        <f t="shared" si="126"/>
        <v>0</v>
      </c>
      <c r="W264" s="433">
        <f t="shared" si="126"/>
        <v>0</v>
      </c>
      <c r="X264" s="433">
        <f t="shared" si="126"/>
        <v>0</v>
      </c>
      <c r="Y264" s="433">
        <f t="shared" si="126"/>
        <v>0</v>
      </c>
      <c r="Z264" s="433">
        <f t="shared" si="126"/>
        <v>0</v>
      </c>
      <c r="AA264" s="494">
        <f t="shared" si="122"/>
        <v>0</v>
      </c>
      <c r="AB264" s="496">
        <f t="shared" si="122"/>
        <v>0</v>
      </c>
      <c r="AC264" s="496">
        <f t="shared" si="87"/>
        <v>0</v>
      </c>
      <c r="AD264" s="496">
        <f t="shared" si="122"/>
        <v>0</v>
      </c>
      <c r="AE264" s="496">
        <f t="shared" si="122"/>
        <v>0</v>
      </c>
      <c r="AF264" s="595">
        <f t="shared" si="122"/>
        <v>0</v>
      </c>
      <c r="AG264" s="593"/>
      <c r="AH264" s="600"/>
    </row>
    <row r="265" spans="1:34" ht="12.75" customHeight="1" outlineLevel="1">
      <c r="A265" s="485">
        <f t="shared" si="70"/>
        <v>69</v>
      </c>
      <c r="B265" s="356">
        <f t="shared" si="117"/>
        <v>0</v>
      </c>
      <c r="C265" s="362">
        <f t="shared" ref="C265:H265" si="127">C174*C81</f>
        <v>0</v>
      </c>
      <c r="D265" s="362">
        <f t="shared" si="127"/>
        <v>0</v>
      </c>
      <c r="E265" s="362">
        <f t="shared" si="127"/>
        <v>0</v>
      </c>
      <c r="F265" s="362">
        <f t="shared" si="127"/>
        <v>0</v>
      </c>
      <c r="G265" s="362">
        <f t="shared" si="127"/>
        <v>0</v>
      </c>
      <c r="H265" s="362">
        <f t="shared" si="127"/>
        <v>0</v>
      </c>
      <c r="I265" s="433">
        <f t="shared" si="120"/>
        <v>0</v>
      </c>
      <c r="J265" s="433">
        <f t="shared" si="120"/>
        <v>0</v>
      </c>
      <c r="K265" s="433">
        <f t="shared" si="120"/>
        <v>0</v>
      </c>
      <c r="L265" s="433">
        <f t="shared" si="120"/>
        <v>0</v>
      </c>
      <c r="M265" s="433">
        <f t="shared" si="120"/>
        <v>0</v>
      </c>
      <c r="N265" s="433">
        <f t="shared" si="120"/>
        <v>0</v>
      </c>
      <c r="O265" s="433">
        <f t="shared" ref="O265:Z265" si="128">(O174/100)*(O81*1000)</f>
        <v>0</v>
      </c>
      <c r="P265" s="433">
        <f t="shared" si="128"/>
        <v>0</v>
      </c>
      <c r="Q265" s="433">
        <f t="shared" si="128"/>
        <v>0</v>
      </c>
      <c r="R265" s="433">
        <f t="shared" si="128"/>
        <v>0</v>
      </c>
      <c r="S265" s="433">
        <f t="shared" si="128"/>
        <v>0</v>
      </c>
      <c r="T265" s="433">
        <f t="shared" si="128"/>
        <v>0</v>
      </c>
      <c r="U265" s="433">
        <f t="shared" si="128"/>
        <v>0</v>
      </c>
      <c r="V265" s="433">
        <f t="shared" si="128"/>
        <v>0</v>
      </c>
      <c r="W265" s="433">
        <f t="shared" si="128"/>
        <v>0</v>
      </c>
      <c r="X265" s="433">
        <f t="shared" si="128"/>
        <v>0</v>
      </c>
      <c r="Y265" s="433">
        <f t="shared" si="128"/>
        <v>0</v>
      </c>
      <c r="Z265" s="433">
        <f t="shared" si="128"/>
        <v>0</v>
      </c>
      <c r="AA265" s="494">
        <f t="shared" si="122"/>
        <v>0</v>
      </c>
      <c r="AB265" s="496">
        <f t="shared" si="122"/>
        <v>0</v>
      </c>
      <c r="AC265" s="496">
        <f t="shared" si="87"/>
        <v>0</v>
      </c>
      <c r="AD265" s="496">
        <f t="shared" si="122"/>
        <v>0</v>
      </c>
      <c r="AE265" s="496">
        <f t="shared" si="122"/>
        <v>0</v>
      </c>
      <c r="AF265" s="595">
        <f t="shared" si="122"/>
        <v>0</v>
      </c>
      <c r="AG265" s="593"/>
      <c r="AH265" s="600"/>
    </row>
    <row r="266" spans="1:34" ht="12.75" customHeight="1" outlineLevel="1">
      <c r="A266" s="485">
        <f t="shared" si="70"/>
        <v>70</v>
      </c>
      <c r="B266" s="356">
        <f t="shared" si="117"/>
        <v>0</v>
      </c>
      <c r="C266" s="362">
        <f t="shared" ref="C266:H266" si="129">C175*C82</f>
        <v>0</v>
      </c>
      <c r="D266" s="362">
        <f t="shared" si="129"/>
        <v>0</v>
      </c>
      <c r="E266" s="362">
        <f t="shared" si="129"/>
        <v>0</v>
      </c>
      <c r="F266" s="362">
        <f t="shared" si="129"/>
        <v>0</v>
      </c>
      <c r="G266" s="362">
        <f t="shared" si="129"/>
        <v>0</v>
      </c>
      <c r="H266" s="362">
        <f t="shared" si="129"/>
        <v>0</v>
      </c>
      <c r="I266" s="433">
        <f t="shared" si="120"/>
        <v>0</v>
      </c>
      <c r="J266" s="433">
        <f t="shared" si="120"/>
        <v>0</v>
      </c>
      <c r="K266" s="433">
        <f t="shared" si="120"/>
        <v>0</v>
      </c>
      <c r="L266" s="433">
        <f t="shared" si="120"/>
        <v>0</v>
      </c>
      <c r="M266" s="433">
        <f t="shared" si="120"/>
        <v>0</v>
      </c>
      <c r="N266" s="433">
        <f t="shared" si="120"/>
        <v>0</v>
      </c>
      <c r="O266" s="433">
        <f t="shared" ref="O266:Z266" si="130">(O175/100)*(O82*1000)</f>
        <v>0</v>
      </c>
      <c r="P266" s="433">
        <f t="shared" si="130"/>
        <v>0</v>
      </c>
      <c r="Q266" s="433">
        <f t="shared" si="130"/>
        <v>0</v>
      </c>
      <c r="R266" s="433">
        <f t="shared" si="130"/>
        <v>0</v>
      </c>
      <c r="S266" s="433">
        <f t="shared" si="130"/>
        <v>0</v>
      </c>
      <c r="T266" s="433">
        <f t="shared" si="130"/>
        <v>0</v>
      </c>
      <c r="U266" s="433">
        <f t="shared" si="130"/>
        <v>0</v>
      </c>
      <c r="V266" s="433">
        <f t="shared" si="130"/>
        <v>0</v>
      </c>
      <c r="W266" s="433">
        <f t="shared" si="130"/>
        <v>0</v>
      </c>
      <c r="X266" s="433">
        <f t="shared" si="130"/>
        <v>0</v>
      </c>
      <c r="Y266" s="433">
        <f t="shared" si="130"/>
        <v>0</v>
      </c>
      <c r="Z266" s="433">
        <f t="shared" si="130"/>
        <v>0</v>
      </c>
      <c r="AA266" s="494">
        <f t="shared" si="122"/>
        <v>0</v>
      </c>
      <c r="AB266" s="496">
        <f t="shared" si="122"/>
        <v>0</v>
      </c>
      <c r="AC266" s="496">
        <f t="shared" si="87"/>
        <v>0</v>
      </c>
      <c r="AD266" s="496">
        <f t="shared" si="122"/>
        <v>0</v>
      </c>
      <c r="AE266" s="496">
        <f t="shared" si="122"/>
        <v>0</v>
      </c>
      <c r="AF266" s="595">
        <f t="shared" si="122"/>
        <v>0</v>
      </c>
      <c r="AG266" s="593"/>
      <c r="AH266" s="600"/>
    </row>
    <row r="267" spans="1:34" ht="12.75" customHeight="1" outlineLevel="1">
      <c r="A267" s="485">
        <f t="shared" si="70"/>
        <v>71</v>
      </c>
      <c r="B267" s="356">
        <f t="shared" si="117"/>
        <v>0</v>
      </c>
      <c r="C267" s="362">
        <f t="shared" ref="C267:H267" si="131">C176*C83</f>
        <v>0</v>
      </c>
      <c r="D267" s="362">
        <f t="shared" si="131"/>
        <v>0</v>
      </c>
      <c r="E267" s="362">
        <f t="shared" si="131"/>
        <v>0</v>
      </c>
      <c r="F267" s="362">
        <f t="shared" si="131"/>
        <v>0</v>
      </c>
      <c r="G267" s="362">
        <f t="shared" si="131"/>
        <v>0</v>
      </c>
      <c r="H267" s="362">
        <f t="shared" si="131"/>
        <v>0</v>
      </c>
      <c r="I267" s="433">
        <f t="shared" si="120"/>
        <v>0</v>
      </c>
      <c r="J267" s="433">
        <f t="shared" si="120"/>
        <v>0</v>
      </c>
      <c r="K267" s="433">
        <f t="shared" si="120"/>
        <v>0</v>
      </c>
      <c r="L267" s="433">
        <f t="shared" si="120"/>
        <v>0</v>
      </c>
      <c r="M267" s="433">
        <f t="shared" si="120"/>
        <v>0</v>
      </c>
      <c r="N267" s="433">
        <f t="shared" si="120"/>
        <v>0</v>
      </c>
      <c r="O267" s="433">
        <f t="shared" ref="O267:Z267" si="132">(O176/100)*(O83*1000)</f>
        <v>0</v>
      </c>
      <c r="P267" s="433">
        <f t="shared" si="132"/>
        <v>0</v>
      </c>
      <c r="Q267" s="433">
        <f t="shared" si="132"/>
        <v>0</v>
      </c>
      <c r="R267" s="433">
        <f t="shared" si="132"/>
        <v>0</v>
      </c>
      <c r="S267" s="433">
        <f t="shared" si="132"/>
        <v>0</v>
      </c>
      <c r="T267" s="433">
        <f t="shared" si="132"/>
        <v>0</v>
      </c>
      <c r="U267" s="433">
        <f t="shared" si="132"/>
        <v>0</v>
      </c>
      <c r="V267" s="433">
        <f t="shared" si="132"/>
        <v>0</v>
      </c>
      <c r="W267" s="433">
        <f t="shared" si="132"/>
        <v>0</v>
      </c>
      <c r="X267" s="433">
        <f t="shared" si="132"/>
        <v>0</v>
      </c>
      <c r="Y267" s="433">
        <f t="shared" si="132"/>
        <v>0</v>
      </c>
      <c r="Z267" s="433">
        <f t="shared" si="132"/>
        <v>0</v>
      </c>
      <c r="AA267" s="494">
        <f t="shared" si="122"/>
        <v>0</v>
      </c>
      <c r="AB267" s="496">
        <f t="shared" si="122"/>
        <v>0</v>
      </c>
      <c r="AC267" s="496">
        <f t="shared" si="87"/>
        <v>0</v>
      </c>
      <c r="AD267" s="496">
        <f t="shared" si="122"/>
        <v>0</v>
      </c>
      <c r="AE267" s="496">
        <f t="shared" si="122"/>
        <v>0</v>
      </c>
      <c r="AF267" s="595">
        <f t="shared" si="122"/>
        <v>0</v>
      </c>
      <c r="AG267" s="593"/>
      <c r="AH267" s="600"/>
    </row>
    <row r="268" spans="1:34" ht="12.75" customHeight="1" outlineLevel="1">
      <c r="A268" s="485">
        <f t="shared" si="70"/>
        <v>72</v>
      </c>
      <c r="B268" s="356">
        <f t="shared" si="117"/>
        <v>0</v>
      </c>
      <c r="C268" s="362">
        <f t="shared" ref="C268:H268" si="133">C177*C84</f>
        <v>0</v>
      </c>
      <c r="D268" s="362">
        <f t="shared" si="133"/>
        <v>0</v>
      </c>
      <c r="E268" s="362">
        <f t="shared" si="133"/>
        <v>0</v>
      </c>
      <c r="F268" s="362">
        <f t="shared" si="133"/>
        <v>0</v>
      </c>
      <c r="G268" s="362">
        <f t="shared" si="133"/>
        <v>0</v>
      </c>
      <c r="H268" s="362">
        <f t="shared" si="133"/>
        <v>0</v>
      </c>
      <c r="I268" s="433">
        <f t="shared" si="120"/>
        <v>0</v>
      </c>
      <c r="J268" s="433">
        <f t="shared" si="120"/>
        <v>0</v>
      </c>
      <c r="K268" s="433">
        <f t="shared" si="120"/>
        <v>0</v>
      </c>
      <c r="L268" s="433">
        <f t="shared" si="120"/>
        <v>0</v>
      </c>
      <c r="M268" s="433">
        <f t="shared" si="120"/>
        <v>0</v>
      </c>
      <c r="N268" s="433">
        <f t="shared" si="120"/>
        <v>0</v>
      </c>
      <c r="O268" s="433">
        <f t="shared" ref="O268:Z268" si="134">(O177/100)*(O84*1000)</f>
        <v>0</v>
      </c>
      <c r="P268" s="433">
        <f t="shared" si="134"/>
        <v>0</v>
      </c>
      <c r="Q268" s="433">
        <f t="shared" si="134"/>
        <v>0</v>
      </c>
      <c r="R268" s="433">
        <f t="shared" si="134"/>
        <v>0</v>
      </c>
      <c r="S268" s="433">
        <f t="shared" si="134"/>
        <v>0</v>
      </c>
      <c r="T268" s="433">
        <f t="shared" si="134"/>
        <v>0</v>
      </c>
      <c r="U268" s="433">
        <f t="shared" si="134"/>
        <v>0</v>
      </c>
      <c r="V268" s="433">
        <f t="shared" si="134"/>
        <v>0</v>
      </c>
      <c r="W268" s="433">
        <f t="shared" si="134"/>
        <v>0</v>
      </c>
      <c r="X268" s="433">
        <f t="shared" si="134"/>
        <v>0</v>
      </c>
      <c r="Y268" s="433">
        <f t="shared" si="134"/>
        <v>0</v>
      </c>
      <c r="Z268" s="433">
        <f t="shared" si="134"/>
        <v>0</v>
      </c>
      <c r="AA268" s="494">
        <f t="shared" si="122"/>
        <v>0</v>
      </c>
      <c r="AB268" s="496">
        <f t="shared" si="122"/>
        <v>0</v>
      </c>
      <c r="AC268" s="496">
        <f t="shared" si="87"/>
        <v>0</v>
      </c>
      <c r="AD268" s="496">
        <f t="shared" si="122"/>
        <v>0</v>
      </c>
      <c r="AE268" s="496">
        <f t="shared" si="122"/>
        <v>0</v>
      </c>
      <c r="AF268" s="595">
        <f t="shared" si="122"/>
        <v>0</v>
      </c>
      <c r="AG268" s="593"/>
      <c r="AH268" s="600"/>
    </row>
    <row r="269" spans="1:34" ht="12.75" customHeight="1" outlineLevel="1">
      <c r="A269" s="485">
        <f t="shared" si="70"/>
        <v>73</v>
      </c>
      <c r="B269" s="356">
        <f t="shared" si="117"/>
        <v>0</v>
      </c>
      <c r="C269" s="362">
        <f t="shared" ref="C269:H269" si="135">C178*C85</f>
        <v>0</v>
      </c>
      <c r="D269" s="362">
        <f t="shared" si="135"/>
        <v>0</v>
      </c>
      <c r="E269" s="362">
        <f t="shared" si="135"/>
        <v>0</v>
      </c>
      <c r="F269" s="362">
        <f t="shared" si="135"/>
        <v>0</v>
      </c>
      <c r="G269" s="362">
        <f t="shared" si="135"/>
        <v>0</v>
      </c>
      <c r="H269" s="362">
        <f t="shared" si="135"/>
        <v>0</v>
      </c>
      <c r="I269" s="433">
        <f t="shared" si="120"/>
        <v>0</v>
      </c>
      <c r="J269" s="433">
        <f t="shared" si="120"/>
        <v>0</v>
      </c>
      <c r="K269" s="433">
        <f t="shared" si="120"/>
        <v>0</v>
      </c>
      <c r="L269" s="433">
        <f t="shared" si="120"/>
        <v>0</v>
      </c>
      <c r="M269" s="433">
        <f t="shared" si="120"/>
        <v>0</v>
      </c>
      <c r="N269" s="433">
        <f t="shared" si="120"/>
        <v>0</v>
      </c>
      <c r="O269" s="433">
        <f t="shared" ref="O269:Z269" si="136">(O178/100)*(O85*1000)</f>
        <v>0</v>
      </c>
      <c r="P269" s="433">
        <f t="shared" si="136"/>
        <v>0</v>
      </c>
      <c r="Q269" s="433">
        <f t="shared" si="136"/>
        <v>0</v>
      </c>
      <c r="R269" s="433">
        <f t="shared" si="136"/>
        <v>0</v>
      </c>
      <c r="S269" s="433">
        <f t="shared" si="136"/>
        <v>0</v>
      </c>
      <c r="T269" s="433">
        <f t="shared" si="136"/>
        <v>0</v>
      </c>
      <c r="U269" s="433">
        <f t="shared" si="136"/>
        <v>0</v>
      </c>
      <c r="V269" s="433">
        <f t="shared" si="136"/>
        <v>0</v>
      </c>
      <c r="W269" s="433">
        <f t="shared" si="136"/>
        <v>0</v>
      </c>
      <c r="X269" s="433">
        <f t="shared" si="136"/>
        <v>0</v>
      </c>
      <c r="Y269" s="433">
        <f t="shared" si="136"/>
        <v>0</v>
      </c>
      <c r="Z269" s="433">
        <f t="shared" si="136"/>
        <v>0</v>
      </c>
      <c r="AA269" s="494">
        <f t="shared" si="122"/>
        <v>0</v>
      </c>
      <c r="AB269" s="496">
        <f t="shared" si="122"/>
        <v>0</v>
      </c>
      <c r="AC269" s="496">
        <f t="shared" si="87"/>
        <v>0</v>
      </c>
      <c r="AD269" s="496">
        <f t="shared" si="122"/>
        <v>0</v>
      </c>
      <c r="AE269" s="496">
        <f t="shared" si="122"/>
        <v>0</v>
      </c>
      <c r="AF269" s="595">
        <f t="shared" si="122"/>
        <v>0</v>
      </c>
      <c r="AG269" s="593"/>
      <c r="AH269" s="600"/>
    </row>
    <row r="270" spans="1:34" ht="12.75" customHeight="1" outlineLevel="1">
      <c r="A270" s="485">
        <f t="shared" si="70"/>
        <v>74</v>
      </c>
      <c r="B270" s="356">
        <f t="shared" si="117"/>
        <v>0</v>
      </c>
      <c r="C270" s="362">
        <f t="shared" ref="C270:H270" si="137">C179*C86</f>
        <v>0</v>
      </c>
      <c r="D270" s="362">
        <f t="shared" si="137"/>
        <v>0</v>
      </c>
      <c r="E270" s="362">
        <f t="shared" si="137"/>
        <v>0</v>
      </c>
      <c r="F270" s="362">
        <f t="shared" si="137"/>
        <v>0</v>
      </c>
      <c r="G270" s="362">
        <f t="shared" si="137"/>
        <v>0</v>
      </c>
      <c r="H270" s="362">
        <f t="shared" si="137"/>
        <v>0</v>
      </c>
      <c r="I270" s="433">
        <f t="shared" si="120"/>
        <v>0</v>
      </c>
      <c r="J270" s="433">
        <f t="shared" si="120"/>
        <v>0</v>
      </c>
      <c r="K270" s="433">
        <f t="shared" si="120"/>
        <v>0</v>
      </c>
      <c r="L270" s="433">
        <f t="shared" si="120"/>
        <v>0</v>
      </c>
      <c r="M270" s="433">
        <f t="shared" si="120"/>
        <v>0</v>
      </c>
      <c r="N270" s="433">
        <f t="shared" si="120"/>
        <v>0</v>
      </c>
      <c r="O270" s="433">
        <f t="shared" ref="O270:Z270" si="138">(O179/100)*(O86*1000)</f>
        <v>0</v>
      </c>
      <c r="P270" s="433">
        <f t="shared" si="138"/>
        <v>0</v>
      </c>
      <c r="Q270" s="433">
        <f t="shared" si="138"/>
        <v>0</v>
      </c>
      <c r="R270" s="433">
        <f t="shared" si="138"/>
        <v>0</v>
      </c>
      <c r="S270" s="433">
        <f t="shared" si="138"/>
        <v>0</v>
      </c>
      <c r="T270" s="433">
        <f t="shared" si="138"/>
        <v>0</v>
      </c>
      <c r="U270" s="433">
        <f t="shared" si="138"/>
        <v>0</v>
      </c>
      <c r="V270" s="433">
        <f t="shared" si="138"/>
        <v>0</v>
      </c>
      <c r="W270" s="433">
        <f t="shared" si="138"/>
        <v>0</v>
      </c>
      <c r="X270" s="433">
        <f t="shared" si="138"/>
        <v>0</v>
      </c>
      <c r="Y270" s="433">
        <f t="shared" si="138"/>
        <v>0</v>
      </c>
      <c r="Z270" s="433">
        <f t="shared" si="138"/>
        <v>0</v>
      </c>
      <c r="AA270" s="494">
        <f t="shared" si="122"/>
        <v>0</v>
      </c>
      <c r="AB270" s="496">
        <f t="shared" si="122"/>
        <v>0</v>
      </c>
      <c r="AC270" s="496">
        <f t="shared" si="87"/>
        <v>0</v>
      </c>
      <c r="AD270" s="496">
        <f t="shared" si="122"/>
        <v>0</v>
      </c>
      <c r="AE270" s="496">
        <f t="shared" si="122"/>
        <v>0</v>
      </c>
      <c r="AF270" s="595">
        <f t="shared" si="122"/>
        <v>0</v>
      </c>
      <c r="AG270" s="593"/>
      <c r="AH270" s="600"/>
    </row>
    <row r="271" spans="1:34" ht="12.75" customHeight="1" outlineLevel="1">
      <c r="A271" s="485">
        <f t="shared" si="70"/>
        <v>75</v>
      </c>
      <c r="B271" s="356">
        <f t="shared" si="117"/>
        <v>0</v>
      </c>
      <c r="C271" s="362">
        <f t="shared" ref="C271:H271" si="139">C180*C87</f>
        <v>0</v>
      </c>
      <c r="D271" s="362">
        <f t="shared" si="139"/>
        <v>0</v>
      </c>
      <c r="E271" s="362">
        <f t="shared" si="139"/>
        <v>0</v>
      </c>
      <c r="F271" s="362">
        <f t="shared" si="139"/>
        <v>0</v>
      </c>
      <c r="G271" s="362">
        <f t="shared" si="139"/>
        <v>0</v>
      </c>
      <c r="H271" s="362">
        <f t="shared" si="139"/>
        <v>0</v>
      </c>
      <c r="I271" s="433">
        <f t="shared" si="120"/>
        <v>0</v>
      </c>
      <c r="J271" s="433">
        <f t="shared" si="120"/>
        <v>0</v>
      </c>
      <c r="K271" s="433">
        <f t="shared" si="120"/>
        <v>0</v>
      </c>
      <c r="L271" s="433">
        <f t="shared" si="120"/>
        <v>0</v>
      </c>
      <c r="M271" s="433">
        <f t="shared" si="120"/>
        <v>0</v>
      </c>
      <c r="N271" s="433">
        <f t="shared" si="120"/>
        <v>0</v>
      </c>
      <c r="O271" s="433">
        <f t="shared" ref="O271:Z271" si="140">(O180/100)*(O87*1000)</f>
        <v>0</v>
      </c>
      <c r="P271" s="433">
        <f t="shared" si="140"/>
        <v>0</v>
      </c>
      <c r="Q271" s="433">
        <f t="shared" si="140"/>
        <v>0</v>
      </c>
      <c r="R271" s="433">
        <f t="shared" si="140"/>
        <v>0</v>
      </c>
      <c r="S271" s="433">
        <f t="shared" si="140"/>
        <v>0</v>
      </c>
      <c r="T271" s="433">
        <f t="shared" si="140"/>
        <v>0</v>
      </c>
      <c r="U271" s="433">
        <f t="shared" si="140"/>
        <v>0</v>
      </c>
      <c r="V271" s="433">
        <f t="shared" si="140"/>
        <v>0</v>
      </c>
      <c r="W271" s="433">
        <f t="shared" si="140"/>
        <v>0</v>
      </c>
      <c r="X271" s="433">
        <f t="shared" si="140"/>
        <v>0</v>
      </c>
      <c r="Y271" s="433">
        <f t="shared" si="140"/>
        <v>0</v>
      </c>
      <c r="Z271" s="433">
        <f t="shared" si="140"/>
        <v>0</v>
      </c>
      <c r="AA271" s="494">
        <f t="shared" si="122"/>
        <v>0</v>
      </c>
      <c r="AB271" s="496">
        <f t="shared" si="122"/>
        <v>0</v>
      </c>
      <c r="AC271" s="496">
        <f t="shared" si="87"/>
        <v>0</v>
      </c>
      <c r="AD271" s="496">
        <f t="shared" si="122"/>
        <v>0</v>
      </c>
      <c r="AE271" s="496">
        <f t="shared" si="122"/>
        <v>0</v>
      </c>
      <c r="AF271" s="595">
        <f t="shared" si="122"/>
        <v>0</v>
      </c>
      <c r="AG271" s="593"/>
      <c r="AH271" s="600"/>
    </row>
    <row r="272" spans="1:34" ht="12.75" customHeight="1" outlineLevel="1">
      <c r="A272" s="485">
        <f t="shared" si="70"/>
        <v>76</v>
      </c>
      <c r="B272" s="356">
        <f t="shared" si="117"/>
        <v>0</v>
      </c>
      <c r="C272" s="362">
        <f t="shared" ref="C272:H272" si="141">C181*C88</f>
        <v>0</v>
      </c>
      <c r="D272" s="362">
        <f t="shared" si="141"/>
        <v>0</v>
      </c>
      <c r="E272" s="362">
        <f t="shared" si="141"/>
        <v>0</v>
      </c>
      <c r="F272" s="362">
        <f t="shared" si="141"/>
        <v>0</v>
      </c>
      <c r="G272" s="362">
        <f t="shared" si="141"/>
        <v>0</v>
      </c>
      <c r="H272" s="362">
        <f t="shared" si="141"/>
        <v>0</v>
      </c>
      <c r="I272" s="433">
        <f t="shared" si="120"/>
        <v>0</v>
      </c>
      <c r="J272" s="433">
        <f t="shared" si="120"/>
        <v>0</v>
      </c>
      <c r="K272" s="433">
        <f t="shared" si="120"/>
        <v>0</v>
      </c>
      <c r="L272" s="433">
        <f t="shared" si="120"/>
        <v>0</v>
      </c>
      <c r="M272" s="433">
        <f t="shared" si="120"/>
        <v>0</v>
      </c>
      <c r="N272" s="433">
        <f t="shared" si="120"/>
        <v>0</v>
      </c>
      <c r="O272" s="433">
        <f t="shared" ref="O272:Z272" si="142">(O181/100)*(O88*1000)</f>
        <v>0</v>
      </c>
      <c r="P272" s="433">
        <f t="shared" si="142"/>
        <v>0</v>
      </c>
      <c r="Q272" s="433">
        <f t="shared" si="142"/>
        <v>0</v>
      </c>
      <c r="R272" s="433">
        <f t="shared" si="142"/>
        <v>0</v>
      </c>
      <c r="S272" s="433">
        <f t="shared" si="142"/>
        <v>0</v>
      </c>
      <c r="T272" s="433">
        <f t="shared" si="142"/>
        <v>0</v>
      </c>
      <c r="U272" s="433">
        <f t="shared" si="142"/>
        <v>0</v>
      </c>
      <c r="V272" s="433">
        <f t="shared" si="142"/>
        <v>0</v>
      </c>
      <c r="W272" s="433">
        <f t="shared" si="142"/>
        <v>0</v>
      </c>
      <c r="X272" s="433">
        <f t="shared" si="142"/>
        <v>0</v>
      </c>
      <c r="Y272" s="433">
        <f t="shared" si="142"/>
        <v>0</v>
      </c>
      <c r="Z272" s="433">
        <f t="shared" si="142"/>
        <v>0</v>
      </c>
      <c r="AA272" s="494">
        <f t="shared" si="122"/>
        <v>0</v>
      </c>
      <c r="AB272" s="496">
        <f t="shared" si="122"/>
        <v>0</v>
      </c>
      <c r="AC272" s="496">
        <f t="shared" si="87"/>
        <v>0</v>
      </c>
      <c r="AD272" s="496">
        <f t="shared" si="122"/>
        <v>0</v>
      </c>
      <c r="AE272" s="496">
        <f t="shared" si="122"/>
        <v>0</v>
      </c>
      <c r="AF272" s="595">
        <f t="shared" si="122"/>
        <v>0</v>
      </c>
      <c r="AG272" s="593"/>
      <c r="AH272" s="600"/>
    </row>
    <row r="273" spans="1:50" ht="12.75" customHeight="1" outlineLevel="1">
      <c r="A273" s="485">
        <f t="shared" si="70"/>
        <v>77</v>
      </c>
      <c r="B273" s="356">
        <f t="shared" si="117"/>
        <v>0</v>
      </c>
      <c r="C273" s="362">
        <f t="shared" ref="C273:H273" si="143">C182*C89</f>
        <v>0</v>
      </c>
      <c r="D273" s="362">
        <f t="shared" si="143"/>
        <v>0</v>
      </c>
      <c r="E273" s="362">
        <f t="shared" si="143"/>
        <v>0</v>
      </c>
      <c r="F273" s="362">
        <f t="shared" si="143"/>
        <v>0</v>
      </c>
      <c r="G273" s="362">
        <f t="shared" si="143"/>
        <v>0</v>
      </c>
      <c r="H273" s="362">
        <f t="shared" si="143"/>
        <v>0</v>
      </c>
      <c r="I273" s="433">
        <f t="shared" si="120"/>
        <v>0</v>
      </c>
      <c r="J273" s="433">
        <f t="shared" si="120"/>
        <v>0</v>
      </c>
      <c r="K273" s="433">
        <f t="shared" si="120"/>
        <v>0</v>
      </c>
      <c r="L273" s="433">
        <f t="shared" si="120"/>
        <v>0</v>
      </c>
      <c r="M273" s="433">
        <f t="shared" si="120"/>
        <v>0</v>
      </c>
      <c r="N273" s="433">
        <f t="shared" si="120"/>
        <v>0</v>
      </c>
      <c r="O273" s="433">
        <f t="shared" ref="O273:Z273" si="144">(O182/100)*(O89*1000)</f>
        <v>0</v>
      </c>
      <c r="P273" s="433">
        <f t="shared" si="144"/>
        <v>0</v>
      </c>
      <c r="Q273" s="433">
        <f t="shared" si="144"/>
        <v>0</v>
      </c>
      <c r="R273" s="433">
        <f t="shared" si="144"/>
        <v>0</v>
      </c>
      <c r="S273" s="433">
        <f t="shared" si="144"/>
        <v>0</v>
      </c>
      <c r="T273" s="433">
        <f t="shared" si="144"/>
        <v>0</v>
      </c>
      <c r="U273" s="433">
        <f t="shared" si="144"/>
        <v>0</v>
      </c>
      <c r="V273" s="433">
        <f t="shared" si="144"/>
        <v>0</v>
      </c>
      <c r="W273" s="433">
        <f t="shared" si="144"/>
        <v>0</v>
      </c>
      <c r="X273" s="433">
        <f t="shared" si="144"/>
        <v>0</v>
      </c>
      <c r="Y273" s="433">
        <f t="shared" si="144"/>
        <v>0</v>
      </c>
      <c r="Z273" s="433">
        <f t="shared" si="144"/>
        <v>0</v>
      </c>
      <c r="AA273" s="494">
        <f t="shared" si="122"/>
        <v>0</v>
      </c>
      <c r="AB273" s="496">
        <f t="shared" si="122"/>
        <v>0</v>
      </c>
      <c r="AC273" s="496">
        <f t="shared" si="87"/>
        <v>0</v>
      </c>
      <c r="AD273" s="496">
        <f t="shared" si="122"/>
        <v>0</v>
      </c>
      <c r="AE273" s="496">
        <f t="shared" si="122"/>
        <v>0</v>
      </c>
      <c r="AF273" s="595">
        <f t="shared" si="122"/>
        <v>0</v>
      </c>
      <c r="AG273" s="593"/>
      <c r="AH273" s="600"/>
    </row>
    <row r="274" spans="1:50" ht="12.75" customHeight="1" outlineLevel="1">
      <c r="A274" s="485">
        <f t="shared" si="70"/>
        <v>78</v>
      </c>
      <c r="B274" s="356">
        <f t="shared" si="117"/>
        <v>0</v>
      </c>
      <c r="C274" s="362">
        <f t="shared" ref="C274:H274" si="145">C183*C90</f>
        <v>0</v>
      </c>
      <c r="D274" s="362">
        <f t="shared" si="145"/>
        <v>0</v>
      </c>
      <c r="E274" s="362">
        <f t="shared" si="145"/>
        <v>0</v>
      </c>
      <c r="F274" s="362">
        <f t="shared" si="145"/>
        <v>0</v>
      </c>
      <c r="G274" s="362">
        <f t="shared" si="145"/>
        <v>0</v>
      </c>
      <c r="H274" s="362">
        <f t="shared" si="145"/>
        <v>0</v>
      </c>
      <c r="I274" s="433">
        <f t="shared" si="120"/>
        <v>0</v>
      </c>
      <c r="J274" s="433">
        <f t="shared" si="120"/>
        <v>0</v>
      </c>
      <c r="K274" s="433">
        <f t="shared" si="120"/>
        <v>0</v>
      </c>
      <c r="L274" s="433">
        <f t="shared" si="120"/>
        <v>0</v>
      </c>
      <c r="M274" s="433">
        <f t="shared" si="120"/>
        <v>0</v>
      </c>
      <c r="N274" s="433">
        <f t="shared" si="120"/>
        <v>0</v>
      </c>
      <c r="O274" s="433">
        <f t="shared" ref="O274:Z274" si="146">(O183/100)*(O90*1000)</f>
        <v>0</v>
      </c>
      <c r="P274" s="433">
        <f t="shared" si="146"/>
        <v>0</v>
      </c>
      <c r="Q274" s="433">
        <f t="shared" si="146"/>
        <v>0</v>
      </c>
      <c r="R274" s="433">
        <f t="shared" si="146"/>
        <v>0</v>
      </c>
      <c r="S274" s="433">
        <f t="shared" si="146"/>
        <v>0</v>
      </c>
      <c r="T274" s="433">
        <f t="shared" si="146"/>
        <v>0</v>
      </c>
      <c r="U274" s="433">
        <f t="shared" si="146"/>
        <v>0</v>
      </c>
      <c r="V274" s="433">
        <f t="shared" si="146"/>
        <v>0</v>
      </c>
      <c r="W274" s="433">
        <f t="shared" si="146"/>
        <v>0</v>
      </c>
      <c r="X274" s="433">
        <f t="shared" si="146"/>
        <v>0</v>
      </c>
      <c r="Y274" s="433">
        <f t="shared" si="146"/>
        <v>0</v>
      </c>
      <c r="Z274" s="433">
        <f t="shared" si="146"/>
        <v>0</v>
      </c>
      <c r="AA274" s="494">
        <f t="shared" si="122"/>
        <v>0</v>
      </c>
      <c r="AB274" s="496">
        <f t="shared" si="122"/>
        <v>0</v>
      </c>
      <c r="AC274" s="496">
        <f t="shared" si="87"/>
        <v>0</v>
      </c>
      <c r="AD274" s="496">
        <f t="shared" si="122"/>
        <v>0</v>
      </c>
      <c r="AE274" s="496">
        <f t="shared" si="122"/>
        <v>0</v>
      </c>
      <c r="AF274" s="595">
        <f t="shared" si="122"/>
        <v>0</v>
      </c>
      <c r="AG274" s="593"/>
      <c r="AH274" s="600"/>
    </row>
    <row r="275" spans="1:50" ht="12.75" customHeight="1" outlineLevel="1">
      <c r="A275" s="485">
        <f t="shared" si="70"/>
        <v>79</v>
      </c>
      <c r="B275" s="356">
        <f t="shared" si="117"/>
        <v>0</v>
      </c>
      <c r="C275" s="362">
        <f t="shared" ref="C275:H275" si="147">C184*C91</f>
        <v>0</v>
      </c>
      <c r="D275" s="362">
        <f t="shared" si="147"/>
        <v>0</v>
      </c>
      <c r="E275" s="362">
        <f t="shared" si="147"/>
        <v>0</v>
      </c>
      <c r="F275" s="362">
        <f t="shared" si="147"/>
        <v>0</v>
      </c>
      <c r="G275" s="362">
        <f t="shared" si="147"/>
        <v>0</v>
      </c>
      <c r="H275" s="362">
        <f t="shared" si="147"/>
        <v>0</v>
      </c>
      <c r="I275" s="433">
        <f t="shared" si="120"/>
        <v>0</v>
      </c>
      <c r="J275" s="433">
        <f t="shared" si="120"/>
        <v>0</v>
      </c>
      <c r="K275" s="433">
        <f t="shared" si="120"/>
        <v>0</v>
      </c>
      <c r="L275" s="433">
        <f t="shared" si="120"/>
        <v>0</v>
      </c>
      <c r="M275" s="433">
        <f t="shared" si="120"/>
        <v>0</v>
      </c>
      <c r="N275" s="433">
        <f t="shared" si="120"/>
        <v>0</v>
      </c>
      <c r="O275" s="433">
        <f t="shared" ref="O275:Z275" si="148">(O184/100)*(O91*1000)</f>
        <v>0</v>
      </c>
      <c r="P275" s="433">
        <f t="shared" si="148"/>
        <v>0</v>
      </c>
      <c r="Q275" s="433">
        <f t="shared" si="148"/>
        <v>0</v>
      </c>
      <c r="R275" s="433">
        <f t="shared" si="148"/>
        <v>0</v>
      </c>
      <c r="S275" s="433">
        <f t="shared" si="148"/>
        <v>0</v>
      </c>
      <c r="T275" s="433">
        <f t="shared" si="148"/>
        <v>0</v>
      </c>
      <c r="U275" s="433">
        <f t="shared" si="148"/>
        <v>0</v>
      </c>
      <c r="V275" s="433">
        <f t="shared" si="148"/>
        <v>0</v>
      </c>
      <c r="W275" s="433">
        <f t="shared" si="148"/>
        <v>0</v>
      </c>
      <c r="X275" s="433">
        <f t="shared" si="148"/>
        <v>0</v>
      </c>
      <c r="Y275" s="433">
        <f t="shared" si="148"/>
        <v>0</v>
      </c>
      <c r="Z275" s="433">
        <f t="shared" si="148"/>
        <v>0</v>
      </c>
      <c r="AA275" s="494">
        <f t="shared" si="122"/>
        <v>0</v>
      </c>
      <c r="AB275" s="496">
        <f t="shared" si="122"/>
        <v>0</v>
      </c>
      <c r="AC275" s="496">
        <f t="shared" si="87"/>
        <v>0</v>
      </c>
      <c r="AD275" s="496">
        <f t="shared" si="122"/>
        <v>0</v>
      </c>
      <c r="AE275" s="496">
        <f t="shared" si="122"/>
        <v>0</v>
      </c>
      <c r="AF275" s="595">
        <f t="shared" si="122"/>
        <v>0</v>
      </c>
      <c r="AG275" s="593"/>
      <c r="AH275" s="600"/>
    </row>
    <row r="276" spans="1:50" ht="12.75" customHeight="1" outlineLevel="1">
      <c r="A276" s="485">
        <f t="shared" si="70"/>
        <v>80</v>
      </c>
      <c r="B276" s="356">
        <f t="shared" si="117"/>
        <v>0</v>
      </c>
      <c r="C276" s="362">
        <f t="shared" ref="C276:H276" si="149">C185*C92</f>
        <v>0</v>
      </c>
      <c r="D276" s="362">
        <f t="shared" si="149"/>
        <v>0</v>
      </c>
      <c r="E276" s="362">
        <f t="shared" si="149"/>
        <v>0</v>
      </c>
      <c r="F276" s="362">
        <f t="shared" si="149"/>
        <v>0</v>
      </c>
      <c r="G276" s="362">
        <f t="shared" si="149"/>
        <v>0</v>
      </c>
      <c r="H276" s="362">
        <f t="shared" si="149"/>
        <v>0</v>
      </c>
      <c r="I276" s="433">
        <f t="shared" si="120"/>
        <v>0</v>
      </c>
      <c r="J276" s="433">
        <f t="shared" si="120"/>
        <v>0</v>
      </c>
      <c r="K276" s="433">
        <f t="shared" si="120"/>
        <v>0</v>
      </c>
      <c r="L276" s="433">
        <f t="shared" si="120"/>
        <v>0</v>
      </c>
      <c r="M276" s="433">
        <f t="shared" si="120"/>
        <v>0</v>
      </c>
      <c r="N276" s="433">
        <f t="shared" si="120"/>
        <v>0</v>
      </c>
      <c r="O276" s="433">
        <f t="shared" ref="O276:Z276" si="150">(O185/100)*(O92*1000)</f>
        <v>0</v>
      </c>
      <c r="P276" s="433">
        <f t="shared" si="150"/>
        <v>0</v>
      </c>
      <c r="Q276" s="433">
        <f t="shared" si="150"/>
        <v>0</v>
      </c>
      <c r="R276" s="433">
        <f t="shared" si="150"/>
        <v>0</v>
      </c>
      <c r="S276" s="433">
        <f t="shared" si="150"/>
        <v>0</v>
      </c>
      <c r="T276" s="433">
        <f t="shared" si="150"/>
        <v>0</v>
      </c>
      <c r="U276" s="433">
        <f t="shared" si="150"/>
        <v>0</v>
      </c>
      <c r="V276" s="433">
        <f t="shared" si="150"/>
        <v>0</v>
      </c>
      <c r="W276" s="433">
        <f t="shared" si="150"/>
        <v>0</v>
      </c>
      <c r="X276" s="433">
        <f t="shared" si="150"/>
        <v>0</v>
      </c>
      <c r="Y276" s="433">
        <f t="shared" si="150"/>
        <v>0</v>
      </c>
      <c r="Z276" s="433">
        <f t="shared" si="150"/>
        <v>0</v>
      </c>
      <c r="AA276" s="494">
        <f t="shared" si="122"/>
        <v>0</v>
      </c>
      <c r="AB276" s="496">
        <f t="shared" si="122"/>
        <v>0</v>
      </c>
      <c r="AC276" s="496">
        <f t="shared" si="87"/>
        <v>0</v>
      </c>
      <c r="AD276" s="496">
        <f t="shared" si="122"/>
        <v>0</v>
      </c>
      <c r="AE276" s="496">
        <f t="shared" si="122"/>
        <v>0</v>
      </c>
      <c r="AF276" s="595">
        <f t="shared" si="122"/>
        <v>0</v>
      </c>
      <c r="AG276" s="593"/>
      <c r="AH276" s="600"/>
    </row>
    <row r="277" spans="1:50" ht="12.75" customHeight="1" outlineLevel="1">
      <c r="A277" s="485">
        <f t="shared" si="70"/>
        <v>81</v>
      </c>
      <c r="B277" s="356">
        <f t="shared" si="117"/>
        <v>0</v>
      </c>
      <c r="C277" s="362">
        <f t="shared" ref="C277:H277" si="151">C186*C93</f>
        <v>0</v>
      </c>
      <c r="D277" s="362">
        <f t="shared" si="151"/>
        <v>0</v>
      </c>
      <c r="E277" s="362">
        <f t="shared" si="151"/>
        <v>0</v>
      </c>
      <c r="F277" s="362">
        <f t="shared" si="151"/>
        <v>0</v>
      </c>
      <c r="G277" s="362">
        <f t="shared" si="151"/>
        <v>0</v>
      </c>
      <c r="H277" s="362">
        <f t="shared" si="151"/>
        <v>0</v>
      </c>
      <c r="I277" s="433">
        <f t="shared" si="120"/>
        <v>0</v>
      </c>
      <c r="J277" s="433">
        <f t="shared" si="120"/>
        <v>0</v>
      </c>
      <c r="K277" s="433">
        <f t="shared" si="120"/>
        <v>0</v>
      </c>
      <c r="L277" s="433">
        <f t="shared" si="120"/>
        <v>0</v>
      </c>
      <c r="M277" s="433">
        <f t="shared" si="120"/>
        <v>0</v>
      </c>
      <c r="N277" s="433">
        <f t="shared" si="120"/>
        <v>0</v>
      </c>
      <c r="O277" s="433">
        <f t="shared" ref="O277:Z277" si="152">(O186/100)*(O93*1000)</f>
        <v>0</v>
      </c>
      <c r="P277" s="433">
        <f t="shared" si="152"/>
        <v>0</v>
      </c>
      <c r="Q277" s="433">
        <f t="shared" si="152"/>
        <v>0</v>
      </c>
      <c r="R277" s="433">
        <f t="shared" si="152"/>
        <v>0</v>
      </c>
      <c r="S277" s="433">
        <f t="shared" si="152"/>
        <v>0</v>
      </c>
      <c r="T277" s="433">
        <f t="shared" si="152"/>
        <v>0</v>
      </c>
      <c r="U277" s="433">
        <f t="shared" si="152"/>
        <v>0</v>
      </c>
      <c r="V277" s="433">
        <f t="shared" si="152"/>
        <v>0</v>
      </c>
      <c r="W277" s="433">
        <f t="shared" si="152"/>
        <v>0</v>
      </c>
      <c r="X277" s="433">
        <f t="shared" si="152"/>
        <v>0</v>
      </c>
      <c r="Y277" s="433">
        <f t="shared" si="152"/>
        <v>0</v>
      </c>
      <c r="Z277" s="433">
        <f t="shared" si="152"/>
        <v>0</v>
      </c>
      <c r="AA277" s="494">
        <f t="shared" si="122"/>
        <v>0</v>
      </c>
      <c r="AB277" s="496">
        <f t="shared" si="122"/>
        <v>0</v>
      </c>
      <c r="AC277" s="496">
        <f t="shared" si="87"/>
        <v>0</v>
      </c>
      <c r="AD277" s="496">
        <f t="shared" si="122"/>
        <v>0</v>
      </c>
      <c r="AE277" s="496">
        <f t="shared" si="122"/>
        <v>0</v>
      </c>
      <c r="AF277" s="595">
        <f t="shared" si="122"/>
        <v>0</v>
      </c>
      <c r="AG277" s="593"/>
      <c r="AH277" s="600"/>
    </row>
    <row r="278" spans="1:50" ht="12.75" customHeight="1" outlineLevel="1">
      <c r="A278" s="485">
        <f t="shared" si="70"/>
        <v>82</v>
      </c>
      <c r="B278" s="356">
        <f t="shared" si="117"/>
        <v>0</v>
      </c>
      <c r="C278" s="362">
        <f t="shared" ref="C278:H278" si="153">C187*C94</f>
        <v>0</v>
      </c>
      <c r="D278" s="362">
        <f t="shared" si="153"/>
        <v>0</v>
      </c>
      <c r="E278" s="362">
        <f t="shared" si="153"/>
        <v>0</v>
      </c>
      <c r="F278" s="362">
        <f t="shared" si="153"/>
        <v>0</v>
      </c>
      <c r="G278" s="362">
        <f t="shared" si="153"/>
        <v>0</v>
      </c>
      <c r="H278" s="362">
        <f t="shared" si="153"/>
        <v>0</v>
      </c>
      <c r="I278" s="433">
        <f t="shared" si="120"/>
        <v>0</v>
      </c>
      <c r="J278" s="433">
        <f t="shared" si="120"/>
        <v>0</v>
      </c>
      <c r="K278" s="433">
        <f t="shared" si="120"/>
        <v>0</v>
      </c>
      <c r="L278" s="433">
        <f t="shared" si="120"/>
        <v>0</v>
      </c>
      <c r="M278" s="433">
        <f t="shared" si="120"/>
        <v>0</v>
      </c>
      <c r="N278" s="433">
        <f t="shared" si="120"/>
        <v>0</v>
      </c>
      <c r="O278" s="433">
        <f t="shared" ref="O278:Z278" si="154">(O187/100)*(O94*1000)</f>
        <v>0</v>
      </c>
      <c r="P278" s="433">
        <f t="shared" si="154"/>
        <v>0</v>
      </c>
      <c r="Q278" s="433">
        <f t="shared" si="154"/>
        <v>0</v>
      </c>
      <c r="R278" s="433">
        <f t="shared" si="154"/>
        <v>0</v>
      </c>
      <c r="S278" s="433">
        <f t="shared" si="154"/>
        <v>0</v>
      </c>
      <c r="T278" s="433">
        <f t="shared" si="154"/>
        <v>0</v>
      </c>
      <c r="U278" s="433">
        <f t="shared" si="154"/>
        <v>0</v>
      </c>
      <c r="V278" s="433">
        <f t="shared" si="154"/>
        <v>0</v>
      </c>
      <c r="W278" s="433">
        <f t="shared" si="154"/>
        <v>0</v>
      </c>
      <c r="X278" s="433">
        <f t="shared" si="154"/>
        <v>0</v>
      </c>
      <c r="Y278" s="433">
        <f t="shared" si="154"/>
        <v>0</v>
      </c>
      <c r="Z278" s="433">
        <f t="shared" si="154"/>
        <v>0</v>
      </c>
      <c r="AA278" s="494">
        <f t="shared" si="122"/>
        <v>0</v>
      </c>
      <c r="AB278" s="496">
        <f t="shared" si="122"/>
        <v>0</v>
      </c>
      <c r="AC278" s="496">
        <f t="shared" si="87"/>
        <v>0</v>
      </c>
      <c r="AD278" s="496">
        <f t="shared" si="122"/>
        <v>0</v>
      </c>
      <c r="AE278" s="496">
        <f t="shared" si="122"/>
        <v>0</v>
      </c>
      <c r="AF278" s="595">
        <f t="shared" si="122"/>
        <v>0</v>
      </c>
      <c r="AG278" s="593"/>
      <c r="AH278" s="600"/>
    </row>
    <row r="279" spans="1:50" ht="12.75" customHeight="1" outlineLevel="1">
      <c r="A279" s="485">
        <f t="shared" si="70"/>
        <v>83</v>
      </c>
      <c r="B279" s="356">
        <f t="shared" si="117"/>
        <v>0</v>
      </c>
      <c r="C279" s="362">
        <f t="shared" ref="C279:H279" si="155">C188*C95</f>
        <v>0</v>
      </c>
      <c r="D279" s="362">
        <f t="shared" si="155"/>
        <v>0</v>
      </c>
      <c r="E279" s="362">
        <f t="shared" si="155"/>
        <v>0</v>
      </c>
      <c r="F279" s="362">
        <f t="shared" si="155"/>
        <v>0</v>
      </c>
      <c r="G279" s="362">
        <f t="shared" si="155"/>
        <v>0</v>
      </c>
      <c r="H279" s="362">
        <f t="shared" si="155"/>
        <v>0</v>
      </c>
      <c r="I279" s="433">
        <f t="shared" si="120"/>
        <v>0</v>
      </c>
      <c r="J279" s="433">
        <f t="shared" si="120"/>
        <v>0</v>
      </c>
      <c r="K279" s="433">
        <f t="shared" si="120"/>
        <v>0</v>
      </c>
      <c r="L279" s="433">
        <f t="shared" si="120"/>
        <v>0</v>
      </c>
      <c r="M279" s="433">
        <f t="shared" si="120"/>
        <v>0</v>
      </c>
      <c r="N279" s="433">
        <f t="shared" si="120"/>
        <v>0</v>
      </c>
      <c r="O279" s="433">
        <f t="shared" ref="O279:Z279" si="156">(O188/100)*(O95*1000)</f>
        <v>0</v>
      </c>
      <c r="P279" s="433">
        <f t="shared" si="156"/>
        <v>0</v>
      </c>
      <c r="Q279" s="433">
        <f t="shared" si="156"/>
        <v>0</v>
      </c>
      <c r="R279" s="433">
        <f t="shared" si="156"/>
        <v>0</v>
      </c>
      <c r="S279" s="433">
        <f t="shared" si="156"/>
        <v>0</v>
      </c>
      <c r="T279" s="433">
        <f t="shared" si="156"/>
        <v>0</v>
      </c>
      <c r="U279" s="433">
        <f t="shared" si="156"/>
        <v>0</v>
      </c>
      <c r="V279" s="433">
        <f t="shared" si="156"/>
        <v>0</v>
      </c>
      <c r="W279" s="433">
        <f t="shared" si="156"/>
        <v>0</v>
      </c>
      <c r="X279" s="433">
        <f t="shared" si="156"/>
        <v>0</v>
      </c>
      <c r="Y279" s="433">
        <f t="shared" si="156"/>
        <v>0</v>
      </c>
      <c r="Z279" s="433">
        <f t="shared" si="156"/>
        <v>0</v>
      </c>
      <c r="AA279" s="494">
        <f t="shared" si="122"/>
        <v>0</v>
      </c>
      <c r="AB279" s="496">
        <f t="shared" si="122"/>
        <v>0</v>
      </c>
      <c r="AC279" s="496">
        <f t="shared" si="87"/>
        <v>0</v>
      </c>
      <c r="AD279" s="496">
        <f t="shared" si="122"/>
        <v>0</v>
      </c>
      <c r="AE279" s="496">
        <f t="shared" si="122"/>
        <v>0</v>
      </c>
      <c r="AF279" s="595">
        <f t="shared" si="122"/>
        <v>0</v>
      </c>
      <c r="AG279" s="593"/>
      <c r="AH279" s="600"/>
    </row>
    <row r="280" spans="1:50" ht="12.75" customHeight="1" outlineLevel="1">
      <c r="A280" s="485">
        <f t="shared" si="70"/>
        <v>84</v>
      </c>
      <c r="B280" s="356">
        <f t="shared" si="117"/>
        <v>0</v>
      </c>
      <c r="C280" s="362">
        <f t="shared" ref="C280:H280" si="157">C189*C96</f>
        <v>0</v>
      </c>
      <c r="D280" s="362">
        <f t="shared" si="157"/>
        <v>0</v>
      </c>
      <c r="E280" s="362">
        <f t="shared" si="157"/>
        <v>0</v>
      </c>
      <c r="F280" s="362">
        <f t="shared" si="157"/>
        <v>0</v>
      </c>
      <c r="G280" s="362">
        <f t="shared" si="157"/>
        <v>0</v>
      </c>
      <c r="H280" s="362">
        <f t="shared" si="157"/>
        <v>0</v>
      </c>
      <c r="I280" s="433">
        <f t="shared" si="120"/>
        <v>0</v>
      </c>
      <c r="J280" s="433">
        <f t="shared" si="120"/>
        <v>0</v>
      </c>
      <c r="K280" s="433">
        <f t="shared" si="120"/>
        <v>0</v>
      </c>
      <c r="L280" s="433">
        <f t="shared" si="120"/>
        <v>0</v>
      </c>
      <c r="M280" s="433">
        <f t="shared" si="120"/>
        <v>0</v>
      </c>
      <c r="N280" s="433">
        <f t="shared" si="120"/>
        <v>0</v>
      </c>
      <c r="O280" s="433">
        <f t="shared" ref="O280:Z280" si="158">(O189/100)*(O96*1000)</f>
        <v>0</v>
      </c>
      <c r="P280" s="433">
        <f t="shared" si="158"/>
        <v>0</v>
      </c>
      <c r="Q280" s="433">
        <f t="shared" si="158"/>
        <v>0</v>
      </c>
      <c r="R280" s="433">
        <f t="shared" si="158"/>
        <v>0</v>
      </c>
      <c r="S280" s="433">
        <f t="shared" si="158"/>
        <v>0</v>
      </c>
      <c r="T280" s="433">
        <f t="shared" si="158"/>
        <v>0</v>
      </c>
      <c r="U280" s="433">
        <f t="shared" si="158"/>
        <v>0</v>
      </c>
      <c r="V280" s="433">
        <f t="shared" si="158"/>
        <v>0</v>
      </c>
      <c r="W280" s="433">
        <f t="shared" si="158"/>
        <v>0</v>
      </c>
      <c r="X280" s="433">
        <f t="shared" si="158"/>
        <v>0</v>
      </c>
      <c r="Y280" s="433">
        <f t="shared" si="158"/>
        <v>0</v>
      </c>
      <c r="Z280" s="433">
        <f t="shared" si="158"/>
        <v>0</v>
      </c>
      <c r="AA280" s="494">
        <f t="shared" si="122"/>
        <v>0</v>
      </c>
      <c r="AB280" s="496">
        <f t="shared" si="122"/>
        <v>0</v>
      </c>
      <c r="AC280" s="496">
        <f t="shared" si="87"/>
        <v>0</v>
      </c>
      <c r="AD280" s="496">
        <f t="shared" si="122"/>
        <v>0</v>
      </c>
      <c r="AE280" s="496">
        <f t="shared" si="122"/>
        <v>0</v>
      </c>
      <c r="AF280" s="595">
        <f t="shared" si="122"/>
        <v>0</v>
      </c>
      <c r="AG280" s="593"/>
      <c r="AH280" s="600"/>
    </row>
    <row r="281" spans="1:50" ht="12.75" customHeight="1" outlineLevel="1">
      <c r="A281" s="485">
        <f t="shared" si="70"/>
        <v>85</v>
      </c>
      <c r="B281" s="356">
        <f t="shared" si="117"/>
        <v>0</v>
      </c>
      <c r="C281" s="362">
        <f t="shared" ref="C281:H281" si="159">C190*C97</f>
        <v>0</v>
      </c>
      <c r="D281" s="362">
        <f t="shared" si="159"/>
        <v>0</v>
      </c>
      <c r="E281" s="362">
        <f t="shared" si="159"/>
        <v>0</v>
      </c>
      <c r="F281" s="362">
        <f t="shared" si="159"/>
        <v>0</v>
      </c>
      <c r="G281" s="362">
        <f t="shared" si="159"/>
        <v>0</v>
      </c>
      <c r="H281" s="362">
        <f t="shared" si="159"/>
        <v>0</v>
      </c>
      <c r="I281" s="433">
        <f t="shared" si="120"/>
        <v>0</v>
      </c>
      <c r="J281" s="433">
        <f t="shared" si="120"/>
        <v>0</v>
      </c>
      <c r="K281" s="433">
        <f t="shared" si="120"/>
        <v>0</v>
      </c>
      <c r="L281" s="433">
        <f t="shared" si="120"/>
        <v>0</v>
      </c>
      <c r="M281" s="433">
        <f t="shared" si="120"/>
        <v>0</v>
      </c>
      <c r="N281" s="433">
        <f t="shared" si="120"/>
        <v>0</v>
      </c>
      <c r="O281" s="433">
        <f t="shared" ref="O281:Z281" si="160">(O190/100)*(O97*1000)</f>
        <v>0</v>
      </c>
      <c r="P281" s="433">
        <f t="shared" si="160"/>
        <v>0</v>
      </c>
      <c r="Q281" s="433">
        <f t="shared" si="160"/>
        <v>0</v>
      </c>
      <c r="R281" s="433">
        <f t="shared" si="160"/>
        <v>0</v>
      </c>
      <c r="S281" s="433">
        <f t="shared" si="160"/>
        <v>0</v>
      </c>
      <c r="T281" s="433">
        <f t="shared" si="160"/>
        <v>0</v>
      </c>
      <c r="U281" s="433">
        <f t="shared" si="160"/>
        <v>0</v>
      </c>
      <c r="V281" s="433">
        <f t="shared" si="160"/>
        <v>0</v>
      </c>
      <c r="W281" s="433">
        <f t="shared" si="160"/>
        <v>0</v>
      </c>
      <c r="X281" s="433">
        <f t="shared" si="160"/>
        <v>0</v>
      </c>
      <c r="Y281" s="433">
        <f t="shared" si="160"/>
        <v>0</v>
      </c>
      <c r="Z281" s="433">
        <f t="shared" si="160"/>
        <v>0</v>
      </c>
      <c r="AA281" s="494">
        <f t="shared" si="122"/>
        <v>0</v>
      </c>
      <c r="AB281" s="496">
        <f t="shared" si="122"/>
        <v>0</v>
      </c>
      <c r="AC281" s="496">
        <f t="shared" si="87"/>
        <v>0</v>
      </c>
      <c r="AD281" s="496">
        <f t="shared" si="122"/>
        <v>0</v>
      </c>
      <c r="AE281" s="496">
        <f t="shared" si="122"/>
        <v>0</v>
      </c>
      <c r="AF281" s="595">
        <f t="shared" si="122"/>
        <v>0</v>
      </c>
      <c r="AG281" s="593"/>
      <c r="AH281" s="600"/>
    </row>
    <row r="282" spans="1:50" ht="12.75" customHeight="1" outlineLevel="1">
      <c r="A282" s="485">
        <f t="shared" si="70"/>
        <v>86</v>
      </c>
      <c r="B282" s="356">
        <f t="shared" si="117"/>
        <v>0</v>
      </c>
      <c r="C282" s="362">
        <f t="shared" ref="C282:H282" si="161">C191*C98</f>
        <v>0</v>
      </c>
      <c r="D282" s="362">
        <f t="shared" si="161"/>
        <v>0</v>
      </c>
      <c r="E282" s="362">
        <f t="shared" si="161"/>
        <v>0</v>
      </c>
      <c r="F282" s="362">
        <f t="shared" si="161"/>
        <v>0</v>
      </c>
      <c r="G282" s="362">
        <f t="shared" si="161"/>
        <v>0</v>
      </c>
      <c r="H282" s="362">
        <f t="shared" si="161"/>
        <v>0</v>
      </c>
      <c r="I282" s="433">
        <f t="shared" si="120"/>
        <v>0</v>
      </c>
      <c r="J282" s="433">
        <f t="shared" si="120"/>
        <v>0</v>
      </c>
      <c r="K282" s="433">
        <f t="shared" si="120"/>
        <v>0</v>
      </c>
      <c r="L282" s="433">
        <f t="shared" si="120"/>
        <v>0</v>
      </c>
      <c r="M282" s="433">
        <f t="shared" si="120"/>
        <v>0</v>
      </c>
      <c r="N282" s="433">
        <f t="shared" si="120"/>
        <v>0</v>
      </c>
      <c r="O282" s="433">
        <f t="shared" ref="O282:Z282" si="162">(O191/100)*(O98*1000)</f>
        <v>0</v>
      </c>
      <c r="P282" s="433">
        <f t="shared" si="162"/>
        <v>0</v>
      </c>
      <c r="Q282" s="433">
        <f t="shared" si="162"/>
        <v>0</v>
      </c>
      <c r="R282" s="433">
        <f t="shared" si="162"/>
        <v>0</v>
      </c>
      <c r="S282" s="433">
        <f t="shared" si="162"/>
        <v>0</v>
      </c>
      <c r="T282" s="433">
        <f t="shared" si="162"/>
        <v>0</v>
      </c>
      <c r="U282" s="433">
        <f t="shared" si="162"/>
        <v>0</v>
      </c>
      <c r="V282" s="433">
        <f t="shared" si="162"/>
        <v>0</v>
      </c>
      <c r="W282" s="433">
        <f t="shared" si="162"/>
        <v>0</v>
      </c>
      <c r="X282" s="433">
        <f t="shared" si="162"/>
        <v>0</v>
      </c>
      <c r="Y282" s="433">
        <f t="shared" si="162"/>
        <v>0</v>
      </c>
      <c r="Z282" s="433">
        <f t="shared" si="162"/>
        <v>0</v>
      </c>
      <c r="AA282" s="494">
        <f t="shared" si="122"/>
        <v>0</v>
      </c>
      <c r="AB282" s="496">
        <f t="shared" si="122"/>
        <v>0</v>
      </c>
      <c r="AC282" s="496">
        <f t="shared" si="87"/>
        <v>0</v>
      </c>
      <c r="AD282" s="496">
        <f t="shared" si="122"/>
        <v>0</v>
      </c>
      <c r="AE282" s="496">
        <f t="shared" si="122"/>
        <v>0</v>
      </c>
      <c r="AF282" s="595">
        <f t="shared" si="122"/>
        <v>0</v>
      </c>
      <c r="AG282" s="593"/>
      <c r="AH282" s="600"/>
    </row>
    <row r="283" spans="1:50" s="6" customFormat="1">
      <c r="A283" s="485"/>
      <c r="B283" s="432" t="s">
        <v>212</v>
      </c>
      <c r="C283" s="433">
        <f>SUM(C197:C282)</f>
        <v>0</v>
      </c>
      <c r="D283" s="433">
        <f t="shared" ref="D283:AF283" si="163">SUM(D197:D282)</f>
        <v>0</v>
      </c>
      <c r="E283" s="433">
        <f t="shared" si="163"/>
        <v>0</v>
      </c>
      <c r="F283" s="433">
        <f t="shared" si="163"/>
        <v>0</v>
      </c>
      <c r="G283" s="433">
        <f t="shared" si="163"/>
        <v>0</v>
      </c>
      <c r="H283" s="433">
        <f t="shared" si="163"/>
        <v>0</v>
      </c>
      <c r="I283" s="433">
        <f t="shared" si="163"/>
        <v>0</v>
      </c>
      <c r="J283" s="433">
        <f t="shared" si="163"/>
        <v>0</v>
      </c>
      <c r="K283" s="433">
        <f t="shared" si="163"/>
        <v>0</v>
      </c>
      <c r="L283" s="433">
        <f t="shared" si="163"/>
        <v>0</v>
      </c>
      <c r="M283" s="433">
        <f t="shared" si="163"/>
        <v>0</v>
      </c>
      <c r="N283" s="433">
        <f t="shared" si="163"/>
        <v>0</v>
      </c>
      <c r="O283" s="433">
        <f t="shared" si="163"/>
        <v>0</v>
      </c>
      <c r="P283" s="433">
        <f t="shared" si="163"/>
        <v>0</v>
      </c>
      <c r="Q283" s="433">
        <f t="shared" si="163"/>
        <v>0</v>
      </c>
      <c r="R283" s="433">
        <f t="shared" si="163"/>
        <v>0</v>
      </c>
      <c r="S283" s="433">
        <f t="shared" si="163"/>
        <v>0</v>
      </c>
      <c r="T283" s="433">
        <f t="shared" si="163"/>
        <v>0</v>
      </c>
      <c r="U283" s="433">
        <f t="shared" si="163"/>
        <v>0</v>
      </c>
      <c r="V283" s="433">
        <f t="shared" si="163"/>
        <v>0</v>
      </c>
      <c r="W283" s="433">
        <f t="shared" si="163"/>
        <v>0</v>
      </c>
      <c r="X283" s="433">
        <f t="shared" si="163"/>
        <v>0</v>
      </c>
      <c r="Y283" s="433">
        <f t="shared" si="163"/>
        <v>0</v>
      </c>
      <c r="Z283" s="433">
        <f t="shared" si="163"/>
        <v>0</v>
      </c>
      <c r="AA283" s="494">
        <f t="shared" si="163"/>
        <v>0</v>
      </c>
      <c r="AB283" s="433">
        <f t="shared" si="163"/>
        <v>0</v>
      </c>
      <c r="AC283" s="433">
        <f t="shared" si="163"/>
        <v>0</v>
      </c>
      <c r="AD283" s="433">
        <f t="shared" si="163"/>
        <v>0</v>
      </c>
      <c r="AE283" s="433">
        <f t="shared" si="163"/>
        <v>0</v>
      </c>
      <c r="AF283" s="596">
        <f t="shared" si="163"/>
        <v>0</v>
      </c>
      <c r="AG283" s="601"/>
      <c r="AH283" s="602"/>
      <c r="AI283" s="357"/>
      <c r="AJ283" s="357"/>
      <c r="AK283" s="357"/>
      <c r="AL283" s="357"/>
      <c r="AM283" s="363"/>
      <c r="AN283" s="363"/>
      <c r="AO283" s="363"/>
      <c r="AP283" s="363"/>
      <c r="AQ283" s="363"/>
      <c r="AR283" s="363"/>
      <c r="AS283" s="363"/>
      <c r="AT283" s="363"/>
      <c r="AU283" s="363"/>
      <c r="AV283" s="363"/>
      <c r="AW283" s="363"/>
      <c r="AX283" s="358"/>
    </row>
    <row r="285" spans="1:50">
      <c r="C285" s="530"/>
      <c r="E285" s="521"/>
    </row>
    <row r="287" spans="1:50" ht="12.75" customHeight="1" outlineLevel="1"/>
    <row r="288" spans="1:50" ht="12.75" customHeight="1" outlineLevel="1"/>
    <row r="289" ht="12.75" customHeight="1" outlineLevel="1"/>
    <row r="290" ht="12.75" customHeight="1" outlineLevel="1"/>
    <row r="291" ht="12.75" customHeight="1" outlineLevel="1"/>
    <row r="292" ht="12.75" customHeight="1" outlineLevel="1"/>
    <row r="293" ht="12.75" customHeight="1" outlineLevel="1"/>
    <row r="294" ht="12.75" customHeight="1" outlineLevel="1"/>
    <row r="295" ht="12.75" customHeight="1" outlineLevel="1"/>
    <row r="296" ht="12.75" customHeight="1" outlineLevel="1"/>
    <row r="297" ht="12.75" customHeight="1" outlineLevel="1"/>
    <row r="298" ht="12.75" customHeight="1" outlineLevel="1"/>
    <row r="299" ht="12.75" customHeight="1" outlineLevel="1"/>
    <row r="300" ht="12.75" customHeight="1" outlineLevel="1"/>
    <row r="301" ht="12.75" customHeight="1" outlineLevel="1"/>
    <row r="302" ht="12.75" customHeight="1" outlineLevel="1"/>
  </sheetData>
  <mergeCells count="18">
    <mergeCell ref="B10:D10"/>
    <mergeCell ref="C104:H104"/>
    <mergeCell ref="I104:N104"/>
    <mergeCell ref="O104:T104"/>
    <mergeCell ref="O195:T195"/>
    <mergeCell ref="C11:H11"/>
    <mergeCell ref="I11:N11"/>
    <mergeCell ref="O11:T11"/>
    <mergeCell ref="U11:Z11"/>
    <mergeCell ref="AA11:AF11"/>
    <mergeCell ref="C195:H195"/>
    <mergeCell ref="I195:N195"/>
    <mergeCell ref="U195:Z195"/>
    <mergeCell ref="AA195:AF195"/>
    <mergeCell ref="B103:D103"/>
    <mergeCell ref="B194:D194"/>
    <mergeCell ref="U104:Z104"/>
    <mergeCell ref="AA104:AF104"/>
  </mergeCells>
  <phoneticPr fontId="29" type="noConversion"/>
  <pageMargins left="0.75" right="0.75" top="1" bottom="1" header="0.5" footer="0.5"/>
  <pageSetup paperSize="9" orientation="portrait" r:id="rId1"/>
  <headerFooter alignWithMargins="0"/>
  <legacyDrawing r:id="rId2"/>
</worksheet>
</file>

<file path=xl/worksheets/sheet8.xml><?xml version="1.0" encoding="utf-8"?>
<worksheet xmlns="http://schemas.openxmlformats.org/spreadsheetml/2006/main" xmlns:r="http://schemas.openxmlformats.org/officeDocument/2006/relationships">
  <sheetPr codeName="Sheet192">
    <pageSetUpPr fitToPage="1"/>
  </sheetPr>
  <dimension ref="A1:BK105"/>
  <sheetViews>
    <sheetView workbookViewId="0">
      <pane ySplit="4" topLeftCell="A5" activePane="bottomLeft" state="frozen"/>
      <selection activeCell="M53" sqref="M53"/>
      <selection pane="bottomLeft" activeCell="D43" sqref="D43"/>
    </sheetView>
  </sheetViews>
  <sheetFormatPr defaultRowHeight="12.75"/>
  <cols>
    <col min="1" max="1" width="2.140625" customWidth="1"/>
    <col min="2" max="2" width="14.42578125" customWidth="1"/>
    <col min="3" max="3" width="24.7109375" customWidth="1"/>
    <col min="4" max="4" width="14" customWidth="1"/>
    <col min="5" max="5" width="13.5703125" customWidth="1"/>
    <col min="6" max="8" width="13.28515625" bestFit="1" customWidth="1"/>
    <col min="9" max="9" width="12.140625" bestFit="1" customWidth="1"/>
    <col min="10" max="10" width="11.28515625" bestFit="1" customWidth="1"/>
    <col min="11" max="15" width="13.140625" customWidth="1"/>
    <col min="16" max="16" width="10" bestFit="1" customWidth="1"/>
    <col min="17" max="20" width="9.28515625" customWidth="1"/>
    <col min="21" max="21" width="10.28515625" bestFit="1" customWidth="1"/>
  </cols>
  <sheetData>
    <row r="1" spans="1:21">
      <c r="A1" s="20"/>
      <c r="B1" s="28"/>
      <c r="C1" s="28"/>
      <c r="D1" s="28"/>
      <c r="E1" s="26"/>
      <c r="F1" s="22"/>
      <c r="G1" s="22"/>
      <c r="H1" s="82"/>
      <c r="I1" s="22"/>
      <c r="J1" s="22"/>
      <c r="K1" s="22"/>
      <c r="L1" s="83"/>
      <c r="M1" s="83"/>
      <c r="N1" s="83"/>
      <c r="O1" s="20"/>
      <c r="P1" s="20"/>
      <c r="Q1" s="20"/>
      <c r="R1" s="20"/>
      <c r="S1" s="20"/>
      <c r="T1" s="20"/>
    </row>
    <row r="2" spans="1:21" s="81" customFormat="1" ht="15.75">
      <c r="A2" s="26"/>
      <c r="B2" s="143" t="s">
        <v>220</v>
      </c>
      <c r="C2" s="26"/>
      <c r="D2" s="26"/>
      <c r="E2" s="26"/>
      <c r="F2" s="26"/>
      <c r="G2" s="26"/>
      <c r="H2" s="26"/>
      <c r="I2" s="26"/>
      <c r="J2" s="26"/>
      <c r="K2" s="26"/>
      <c r="L2" s="26"/>
      <c r="M2" s="26"/>
      <c r="N2" s="26"/>
      <c r="O2" s="26"/>
      <c r="P2" s="26"/>
      <c r="Q2" s="26"/>
      <c r="R2" s="26"/>
      <c r="S2" s="26"/>
      <c r="T2" s="26"/>
    </row>
    <row r="3" spans="1:21" s="81" customFormat="1" ht="15.75">
      <c r="A3" s="26"/>
      <c r="B3" s="143"/>
      <c r="C3" s="26"/>
      <c r="D3" s="26"/>
      <c r="E3" s="26"/>
      <c r="F3" s="26"/>
      <c r="G3" s="26"/>
      <c r="H3" s="26"/>
      <c r="I3" s="26"/>
      <c r="J3" s="26"/>
      <c r="K3" s="26"/>
      <c r="L3" s="26"/>
      <c r="M3" s="26"/>
      <c r="N3" s="26"/>
      <c r="O3" s="26"/>
      <c r="P3" s="26"/>
      <c r="Q3" s="26"/>
      <c r="R3" s="26"/>
      <c r="S3" s="26"/>
      <c r="T3" s="26"/>
    </row>
    <row r="4" spans="1:21" s="81" customFormat="1" ht="15.75">
      <c r="A4" s="206"/>
      <c r="B4" s="207" t="s">
        <v>67</v>
      </c>
      <c r="C4" s="206"/>
      <c r="D4" s="206" t="str">
        <f>Input!F202</f>
        <v>2013-14</v>
      </c>
      <c r="E4" s="206" t="str">
        <f>Input!G202</f>
        <v>2014-15</v>
      </c>
      <c r="F4" s="206" t="str">
        <f>Input!H202</f>
        <v>2015-16</v>
      </c>
      <c r="G4" s="206" t="str">
        <f>Input!I202</f>
        <v>2016-17</v>
      </c>
      <c r="H4" s="206" t="str">
        <f>Input!J202</f>
        <v>2017-18</v>
      </c>
      <c r="I4" s="206" t="str">
        <f>Input!K202</f>
        <v>2018-19</v>
      </c>
      <c r="J4" s="206"/>
      <c r="K4" s="206" t="s">
        <v>299</v>
      </c>
      <c r="L4" s="206" t="s">
        <v>321</v>
      </c>
      <c r="M4" s="206" t="s">
        <v>322</v>
      </c>
      <c r="N4" s="206" t="s">
        <v>323</v>
      </c>
      <c r="O4" s="206" t="s">
        <v>324</v>
      </c>
      <c r="P4" s="206"/>
      <c r="Q4" s="206" t="s">
        <v>299</v>
      </c>
      <c r="R4" s="206" t="s">
        <v>321</v>
      </c>
      <c r="S4" s="206" t="s">
        <v>322</v>
      </c>
      <c r="T4" s="206" t="s">
        <v>323</v>
      </c>
      <c r="U4" s="206" t="s">
        <v>324</v>
      </c>
    </row>
    <row r="5" spans="1:21">
      <c r="A5" s="20"/>
      <c r="B5" s="20"/>
      <c r="C5" s="20"/>
      <c r="D5" s="20"/>
      <c r="E5" s="22"/>
      <c r="F5" s="82"/>
      <c r="G5" s="82"/>
      <c r="H5" s="82"/>
      <c r="I5" s="82"/>
      <c r="J5" s="82"/>
      <c r="K5" s="82"/>
      <c r="L5" s="82"/>
      <c r="M5" s="82"/>
      <c r="N5" s="82"/>
      <c r="O5" s="82"/>
      <c r="P5" s="22"/>
      <c r="Q5" s="20"/>
      <c r="R5" s="20"/>
      <c r="S5" s="20"/>
      <c r="T5" s="20"/>
    </row>
    <row r="6" spans="1:21">
      <c r="A6" s="20"/>
      <c r="B6" s="364"/>
      <c r="C6" s="365"/>
      <c r="D6" s="82"/>
      <c r="E6" s="82"/>
      <c r="F6" s="82"/>
      <c r="G6" s="82"/>
      <c r="H6" s="82"/>
      <c r="I6" s="82"/>
      <c r="J6" s="82"/>
      <c r="K6" s="82"/>
      <c r="L6" s="82"/>
      <c r="M6" s="82"/>
      <c r="N6" s="82"/>
      <c r="O6" s="82"/>
      <c r="P6" s="22"/>
      <c r="Q6" s="20"/>
      <c r="R6" s="20"/>
      <c r="S6" s="20"/>
      <c r="T6" s="20"/>
    </row>
    <row r="7" spans="1:21">
      <c r="A7" s="20"/>
      <c r="B7" s="366" t="s">
        <v>221</v>
      </c>
      <c r="C7" s="336">
        <f>WACC!$F$27</f>
        <v>8.832000000000001E-2</v>
      </c>
      <c r="D7" s="82"/>
      <c r="E7" s="82"/>
      <c r="F7" s="82"/>
      <c r="G7" s="82"/>
      <c r="H7" s="82"/>
      <c r="I7" s="82"/>
      <c r="J7" s="82"/>
      <c r="K7" s="82"/>
      <c r="L7" s="82"/>
      <c r="M7" s="82"/>
      <c r="N7" s="82"/>
      <c r="O7" s="82"/>
      <c r="P7" s="22"/>
      <c r="Q7" s="20"/>
      <c r="R7" s="20"/>
      <c r="S7" s="20"/>
      <c r="T7" s="20"/>
    </row>
    <row r="8" spans="1:21">
      <c r="A8" s="20"/>
      <c r="B8" s="366" t="s">
        <v>222</v>
      </c>
      <c r="C8" s="367">
        <f>f</f>
        <v>2.5000000000000001E-2</v>
      </c>
      <c r="D8" s="82"/>
      <c r="E8" s="82"/>
      <c r="F8" s="82"/>
      <c r="G8" s="82"/>
      <c r="H8" s="82"/>
      <c r="I8" s="82"/>
      <c r="J8" s="82"/>
      <c r="K8" s="82"/>
      <c r="L8" s="82"/>
      <c r="M8" s="82"/>
      <c r="N8" s="82"/>
      <c r="O8" s="82"/>
      <c r="P8" s="22"/>
      <c r="Q8" s="20"/>
      <c r="R8" s="20"/>
      <c r="S8" s="20"/>
      <c r="T8" s="20"/>
    </row>
    <row r="9" spans="1:21">
      <c r="A9" s="20"/>
      <c r="B9" s="82"/>
      <c r="C9" s="82"/>
      <c r="D9" s="82"/>
      <c r="E9" s="82"/>
      <c r="F9" s="82"/>
      <c r="G9" s="82"/>
      <c r="H9" s="82"/>
      <c r="I9" s="82"/>
      <c r="J9" s="82"/>
      <c r="K9" s="82"/>
      <c r="L9" s="82"/>
      <c r="M9" s="82"/>
      <c r="N9" s="82"/>
      <c r="O9" s="82"/>
      <c r="P9" s="22"/>
      <c r="Q9" s="20"/>
      <c r="R9" s="20"/>
      <c r="S9" s="82"/>
      <c r="T9" s="20"/>
    </row>
    <row r="10" spans="1:21">
      <c r="A10" s="82"/>
      <c r="B10" s="82"/>
      <c r="C10" s="39" t="s">
        <v>223</v>
      </c>
      <c r="D10" s="82"/>
      <c r="E10" s="82"/>
      <c r="F10" s="82"/>
      <c r="G10" s="82"/>
      <c r="H10" s="82"/>
      <c r="I10" s="82"/>
      <c r="J10" s="82"/>
      <c r="K10" s="39"/>
      <c r="L10" s="504"/>
      <c r="M10" s="532"/>
      <c r="N10" s="532"/>
      <c r="O10" s="532"/>
      <c r="P10" s="532"/>
      <c r="Q10" s="532"/>
      <c r="R10" s="532"/>
      <c r="S10" s="82"/>
      <c r="T10" s="20"/>
    </row>
    <row r="11" spans="1:21">
      <c r="A11" s="20"/>
      <c r="B11" s="82"/>
      <c r="C11" s="127" t="s">
        <v>224</v>
      </c>
      <c r="E11" s="147">
        <f>Analysis!G17+Analysis!G18</f>
        <v>1084.5501544454714</v>
      </c>
      <c r="F11" s="147">
        <f>Analysis!H17+Analysis!H18</f>
        <v>1151.3327844017974</v>
      </c>
      <c r="G11" s="147">
        <f>Analysis!I17+Analysis!I18</f>
        <v>1218.5564915439099</v>
      </c>
      <c r="H11" s="147">
        <f>Analysis!J17+Analysis!J18</f>
        <v>1277.6711568753783</v>
      </c>
      <c r="I11" s="147">
        <f>Analysis!K17+Analysis!K18</f>
        <v>1337.1306264447194</v>
      </c>
      <c r="J11" s="82"/>
      <c r="K11" s="166"/>
      <c r="L11" s="166"/>
      <c r="M11" s="166"/>
      <c r="N11" s="166"/>
      <c r="O11" s="166"/>
      <c r="P11" s="533"/>
      <c r="Q11" s="542"/>
      <c r="R11" s="542"/>
      <c r="S11" s="542"/>
      <c r="T11" s="542"/>
      <c r="U11" s="542"/>
    </row>
    <row r="12" spans="1:21">
      <c r="A12" s="20"/>
      <c r="B12" s="82"/>
      <c r="C12" s="127" t="s">
        <v>358</v>
      </c>
      <c r="D12" s="368"/>
      <c r="E12" s="147">
        <f>Analysis!G20</f>
        <v>123.2826881310271</v>
      </c>
      <c r="F12" s="147">
        <f>Analysis!H20</f>
        <v>144.09439263037848</v>
      </c>
      <c r="G12" s="147">
        <f>Analysis!I20</f>
        <v>165.13106925877941</v>
      </c>
      <c r="H12" s="147">
        <f>Analysis!J20</f>
        <v>150.34673723267622</v>
      </c>
      <c r="I12" s="147">
        <f>Analysis!K20</f>
        <v>164.00340796252078</v>
      </c>
      <c r="J12" s="82"/>
      <c r="K12" s="166"/>
      <c r="L12" s="166"/>
      <c r="M12" s="166"/>
      <c r="N12" s="166"/>
      <c r="O12" s="166"/>
      <c r="P12" s="533"/>
      <c r="Q12" s="542"/>
      <c r="R12" s="542"/>
      <c r="S12" s="542"/>
      <c r="T12" s="542"/>
      <c r="U12" s="542"/>
    </row>
    <row r="13" spans="1:21">
      <c r="A13" s="20"/>
      <c r="B13" s="82"/>
      <c r="C13" s="127" t="s">
        <v>225</v>
      </c>
      <c r="D13" s="368"/>
      <c r="E13" s="147">
        <f>Analysis!G111</f>
        <v>546.60815760642345</v>
      </c>
      <c r="F13" s="147">
        <f>Analysis!H111</f>
        <v>558.79540167842072</v>
      </c>
      <c r="G13" s="147">
        <f>Analysis!I111</f>
        <v>582.07515380936161</v>
      </c>
      <c r="H13" s="147">
        <f>Analysis!J111</f>
        <v>592.41987669922116</v>
      </c>
      <c r="I13" s="147">
        <f>Analysis!K111</f>
        <v>606.96763375549767</v>
      </c>
      <c r="J13" s="82"/>
      <c r="K13" s="166"/>
      <c r="L13" s="166"/>
      <c r="M13" s="166"/>
      <c r="N13" s="166"/>
      <c r="O13" s="166"/>
      <c r="P13" s="533"/>
      <c r="Q13" s="542"/>
      <c r="R13" s="542"/>
      <c r="S13" s="542"/>
      <c r="T13" s="542"/>
      <c r="U13" s="542"/>
    </row>
    <row r="14" spans="1:21">
      <c r="A14" s="20"/>
      <c r="B14" s="82"/>
      <c r="C14" s="127" t="s">
        <v>286</v>
      </c>
      <c r="D14" s="368"/>
      <c r="E14" s="147">
        <f>Analysis!G112</f>
        <v>95.313206689140202</v>
      </c>
      <c r="F14" s="147">
        <f>Analysis!H112</f>
        <v>106.67177241616761</v>
      </c>
      <c r="G14" s="147">
        <f>Analysis!I112</f>
        <v>83.683396971794366</v>
      </c>
      <c r="H14" s="147">
        <f>Analysis!J112</f>
        <v>138.20025290951196</v>
      </c>
      <c r="I14" s="147">
        <f>Analysis!K112</f>
        <v>0</v>
      </c>
      <c r="J14" s="82"/>
      <c r="K14" s="166"/>
      <c r="L14" s="166"/>
      <c r="M14" s="166"/>
      <c r="N14" s="166"/>
      <c r="O14" s="166"/>
      <c r="P14" s="82"/>
      <c r="Q14" s="542"/>
      <c r="R14" s="542"/>
      <c r="S14" s="542"/>
      <c r="T14" s="542"/>
      <c r="U14" s="542"/>
    </row>
    <row r="15" spans="1:21" ht="15">
      <c r="A15" s="20"/>
      <c r="B15" s="82"/>
      <c r="C15" s="127" t="s">
        <v>226</v>
      </c>
      <c r="D15" s="368"/>
      <c r="E15" s="83">
        <f>Analysis!G24+Analysis!G25</f>
        <v>107.32107402962365</v>
      </c>
      <c r="F15" s="83">
        <f>Analysis!H24+Analysis!H25</f>
        <v>118.24663941818642</v>
      </c>
      <c r="G15" s="83">
        <f>Analysis!I24+Analysis!I25</f>
        <v>137.60945770033004</v>
      </c>
      <c r="H15" s="83">
        <f>Analysis!J24+Analysis!J25</f>
        <v>134.87802845973567</v>
      </c>
      <c r="I15" s="83">
        <f>Analysis!K24+Analysis!K25</f>
        <v>138.2625785846929</v>
      </c>
      <c r="J15" s="82"/>
      <c r="K15" s="541"/>
      <c r="L15" s="541"/>
      <c r="M15" s="541"/>
      <c r="N15" s="541"/>
      <c r="O15" s="541"/>
      <c r="P15" s="82"/>
      <c r="Q15" s="543"/>
      <c r="R15" s="543"/>
      <c r="S15" s="543"/>
      <c r="T15" s="543"/>
      <c r="U15" s="543"/>
    </row>
    <row r="16" spans="1:21" ht="13.5" thickBot="1">
      <c r="A16" s="20"/>
      <c r="B16" s="82"/>
      <c r="C16" s="20"/>
      <c r="D16" s="368"/>
      <c r="E16" s="369">
        <f>SUM(E11:E15)</f>
        <v>1957.0752809016858</v>
      </c>
      <c r="F16" s="369">
        <f>SUM(F11:F15)</f>
        <v>2079.1409905449509</v>
      </c>
      <c r="G16" s="369">
        <f>SUM(G11:G15)</f>
        <v>2187.0555692841754</v>
      </c>
      <c r="H16" s="369">
        <f>SUM(H11:H15)</f>
        <v>2293.5160521765233</v>
      </c>
      <c r="I16" s="369">
        <f>SUM(I11:I15)</f>
        <v>2246.364246747431</v>
      </c>
      <c r="J16" s="520"/>
      <c r="K16" s="520"/>
      <c r="L16" s="520"/>
      <c r="M16" s="520"/>
      <c r="N16" s="520"/>
      <c r="O16" s="520"/>
      <c r="P16" s="532"/>
      <c r="Q16" s="544"/>
      <c r="R16" s="544"/>
      <c r="S16" s="544"/>
      <c r="T16" s="544"/>
      <c r="U16" s="544"/>
    </row>
    <row r="17" spans="1:63" ht="13.5" thickTop="1">
      <c r="A17" s="20"/>
      <c r="B17" s="39"/>
      <c r="D17" s="82"/>
      <c r="E17" s="540"/>
      <c r="F17" s="540"/>
      <c r="G17" s="540"/>
      <c r="H17" s="540"/>
      <c r="I17" s="540"/>
      <c r="J17" s="520"/>
      <c r="K17" s="82"/>
      <c r="L17" s="127"/>
      <c r="M17" s="504"/>
      <c r="O17" s="533"/>
      <c r="P17" s="533"/>
      <c r="Q17" s="533"/>
      <c r="R17" s="533"/>
      <c r="S17" s="533"/>
      <c r="T17" s="82"/>
    </row>
    <row r="18" spans="1:63">
      <c r="A18" s="20"/>
      <c r="B18" s="39"/>
      <c r="C18" s="20"/>
      <c r="D18" s="368"/>
      <c r="E18" s="374"/>
      <c r="F18" s="374"/>
      <c r="G18" s="374"/>
      <c r="H18" s="374"/>
      <c r="I18" s="374"/>
      <c r="J18" s="82"/>
      <c r="K18" s="82"/>
      <c r="L18" s="82"/>
      <c r="M18" s="82"/>
      <c r="N18" s="83"/>
      <c r="O18" s="83"/>
      <c r="P18" s="83"/>
      <c r="Q18" s="20"/>
      <c r="R18" s="20"/>
      <c r="S18" s="82"/>
      <c r="T18" s="20"/>
    </row>
    <row r="19" spans="1:63">
      <c r="A19" s="82"/>
      <c r="B19" s="82"/>
      <c r="C19" s="82"/>
      <c r="D19" s="82"/>
      <c r="E19" s="82"/>
      <c r="F19" s="82"/>
      <c r="G19" s="82"/>
      <c r="H19" s="82"/>
      <c r="I19" s="82"/>
      <c r="J19" s="82"/>
      <c r="K19" s="82"/>
      <c r="L19" s="82"/>
      <c r="M19" s="82"/>
      <c r="N19" s="82"/>
      <c r="O19" s="82"/>
      <c r="P19" s="82"/>
      <c r="Q19" s="82"/>
      <c r="R19" s="82"/>
      <c r="S19" s="82"/>
      <c r="T19" s="82"/>
    </row>
    <row r="20" spans="1:63" hidden="1">
      <c r="A20" s="178"/>
      <c r="B20" s="197" t="s">
        <v>365</v>
      </c>
      <c r="C20" s="178"/>
      <c r="D20" s="178"/>
      <c r="E20" s="178"/>
      <c r="F20" s="370"/>
      <c r="G20" s="209"/>
      <c r="H20" s="209"/>
      <c r="I20" s="209"/>
      <c r="J20" s="209"/>
      <c r="K20" s="209"/>
      <c r="L20" s="209"/>
      <c r="M20" s="209"/>
      <c r="N20" s="209"/>
      <c r="O20" s="209"/>
      <c r="P20" s="209"/>
      <c r="Q20" s="209"/>
      <c r="R20" s="209"/>
      <c r="S20" s="209"/>
      <c r="T20" s="209"/>
      <c r="U20" s="209"/>
      <c r="V20" s="209"/>
      <c r="W20" s="209"/>
      <c r="X20" s="209"/>
      <c r="Y20" s="209"/>
      <c r="Z20" s="209"/>
      <c r="AA20" s="209"/>
      <c r="AB20" s="209"/>
      <c r="AC20" s="209"/>
      <c r="AD20" s="209"/>
      <c r="AE20" s="209"/>
      <c r="AF20" s="209"/>
      <c r="AG20" s="209"/>
      <c r="AH20" s="209"/>
      <c r="AI20" s="209"/>
      <c r="AJ20" s="209"/>
      <c r="AK20" s="209"/>
      <c r="AL20" s="209"/>
      <c r="AM20" s="209"/>
      <c r="AN20" s="209"/>
      <c r="AO20" s="209"/>
      <c r="AP20" s="209"/>
      <c r="AQ20" s="209"/>
      <c r="AR20" s="209"/>
      <c r="AS20" s="209"/>
      <c r="AT20" s="209"/>
      <c r="AU20" s="209"/>
      <c r="AV20" s="209"/>
      <c r="AW20" s="209"/>
      <c r="AX20" s="209"/>
      <c r="AY20" s="209"/>
      <c r="AZ20" s="209"/>
      <c r="BA20" s="209"/>
      <c r="BB20" s="209"/>
      <c r="BC20" s="209"/>
      <c r="BD20" s="209"/>
      <c r="BE20" s="209"/>
      <c r="BF20" s="209"/>
      <c r="BG20" s="209"/>
      <c r="BH20" s="209"/>
      <c r="BI20" s="209"/>
      <c r="BJ20" s="20"/>
      <c r="BK20" s="20"/>
    </row>
    <row r="21" spans="1:63" hidden="1">
      <c r="A21" s="20"/>
      <c r="B21" s="83"/>
      <c r="C21" s="83"/>
      <c r="D21" s="83"/>
      <c r="E21" s="83"/>
      <c r="F21" s="83"/>
      <c r="G21" s="83"/>
      <c r="H21" s="83"/>
      <c r="I21" s="83"/>
      <c r="J21" s="83"/>
      <c r="K21" s="83"/>
      <c r="L21" s="83"/>
      <c r="M21" s="83"/>
      <c r="N21" s="83"/>
      <c r="O21" s="83"/>
      <c r="P21" s="83"/>
      <c r="Q21" s="83"/>
      <c r="R21" s="20"/>
      <c r="S21" s="82"/>
      <c r="T21" s="20"/>
    </row>
    <row r="22" spans="1:63" hidden="1">
      <c r="A22" s="20"/>
      <c r="B22" s="39" t="s">
        <v>227</v>
      </c>
      <c r="C22" s="20"/>
      <c r="D22" s="534">
        <f>Input!G197</f>
        <v>2108.5743484957479</v>
      </c>
      <c r="E22" s="147">
        <f>E16</f>
        <v>1957.0752809016858</v>
      </c>
      <c r="F22" s="147">
        <f>F16</f>
        <v>2079.1409905449509</v>
      </c>
      <c r="G22" s="147">
        <f>G16</f>
        <v>2187.0555692841754</v>
      </c>
      <c r="H22" s="147">
        <f>H16</f>
        <v>2293.5160521765233</v>
      </c>
      <c r="I22" s="147">
        <f>I16</f>
        <v>2246.364246747431</v>
      </c>
      <c r="J22" s="83"/>
      <c r="K22" s="83"/>
      <c r="L22" s="83"/>
      <c r="M22" s="83"/>
      <c r="N22" s="83"/>
      <c r="O22" s="83"/>
      <c r="P22" s="83"/>
      <c r="Q22" s="83"/>
      <c r="R22" s="20"/>
      <c r="S22" s="20"/>
      <c r="T22" s="20"/>
    </row>
    <row r="23" spans="1:63" hidden="1">
      <c r="A23" s="20"/>
      <c r="B23" s="39"/>
      <c r="C23" s="371" t="s">
        <v>50</v>
      </c>
      <c r="D23" s="372">
        <f>NPV($C$7,E22:I22)</f>
        <v>8356.399337318433</v>
      </c>
      <c r="F23" s="147"/>
      <c r="G23" s="147"/>
      <c r="H23" s="147"/>
      <c r="I23" s="147"/>
      <c r="J23" s="83"/>
      <c r="K23" s="83"/>
      <c r="L23" s="83"/>
      <c r="M23" s="83"/>
      <c r="N23" s="83"/>
      <c r="O23" s="83"/>
      <c r="P23" s="83"/>
      <c r="Q23" s="83"/>
      <c r="R23" s="20"/>
      <c r="S23" s="20"/>
      <c r="T23" s="20"/>
    </row>
    <row r="24" spans="1:63" hidden="1">
      <c r="A24" s="20"/>
      <c r="B24" s="20"/>
      <c r="C24" s="20"/>
      <c r="E24" s="147"/>
      <c r="F24" s="147"/>
      <c r="G24" s="147"/>
      <c r="H24" s="147"/>
      <c r="I24" s="147"/>
      <c r="J24" s="83"/>
      <c r="K24" s="83"/>
      <c r="L24" s="83"/>
      <c r="M24" s="83"/>
      <c r="N24" s="83"/>
      <c r="O24" s="83"/>
      <c r="P24" s="373"/>
      <c r="R24" s="20"/>
      <c r="S24" s="20"/>
      <c r="T24" s="20"/>
    </row>
    <row r="25" spans="1:63" s="6" customFormat="1" hidden="1">
      <c r="A25" s="20"/>
      <c r="B25" s="39" t="s">
        <v>228</v>
      </c>
      <c r="C25" s="20"/>
      <c r="D25" s="531">
        <f>0</f>
        <v>0</v>
      </c>
      <c r="E25" s="531">
        <f>0</f>
        <v>0</v>
      </c>
      <c r="F25" s="531">
        <f>0</f>
        <v>0</v>
      </c>
      <c r="G25" s="531">
        <f>0</f>
        <v>0</v>
      </c>
      <c r="H25" s="531">
        <f>0</f>
        <v>0</v>
      </c>
      <c r="I25" s="531">
        <f>0</f>
        <v>0</v>
      </c>
      <c r="J25" s="522"/>
      <c r="K25" s="83"/>
      <c r="L25" s="83"/>
      <c r="M25" s="83"/>
      <c r="N25" s="83"/>
      <c r="O25" s="83"/>
      <c r="Q25" s="20"/>
      <c r="R25" s="20"/>
      <c r="S25" s="20"/>
      <c r="T25" s="20"/>
    </row>
    <row r="26" spans="1:63" s="6" customFormat="1" hidden="1">
      <c r="A26" s="20"/>
      <c r="B26" s="39"/>
      <c r="C26" s="371" t="s">
        <v>50</v>
      </c>
      <c r="D26" s="372">
        <f>NPV($C$7,E25:I25)</f>
        <v>0</v>
      </c>
      <c r="F26" s="374"/>
      <c r="G26" s="374"/>
      <c r="H26" s="374"/>
      <c r="I26" s="374"/>
      <c r="J26" s="83"/>
      <c r="K26" s="83"/>
      <c r="L26" s="83"/>
      <c r="M26" s="83"/>
      <c r="N26" s="83"/>
      <c r="O26" s="83"/>
      <c r="P26" s="83"/>
      <c r="Q26" s="20"/>
      <c r="R26" s="20"/>
      <c r="S26" s="20"/>
      <c r="T26" s="20"/>
    </row>
    <row r="27" spans="1:63" s="6" customFormat="1" hidden="1">
      <c r="A27" s="20"/>
      <c r="B27" s="39"/>
      <c r="C27" s="20"/>
      <c r="E27" s="374"/>
      <c r="F27" s="374"/>
      <c r="G27" s="374"/>
      <c r="H27" s="374"/>
      <c r="I27" s="374"/>
      <c r="J27" s="83"/>
      <c r="K27" s="83"/>
      <c r="L27" s="83"/>
      <c r="M27" s="83"/>
      <c r="N27" s="83"/>
      <c r="O27" s="83"/>
      <c r="P27" s="83"/>
      <c r="Q27" s="20"/>
      <c r="R27" s="20"/>
      <c r="S27" s="20"/>
      <c r="T27" s="20"/>
    </row>
    <row r="28" spans="1:63" s="6" customFormat="1" hidden="1">
      <c r="A28" s="20"/>
      <c r="B28" s="39"/>
      <c r="C28" s="375" t="s">
        <v>229</v>
      </c>
      <c r="D28" s="372">
        <f>(D23-D26)</f>
        <v>8356.399337318433</v>
      </c>
      <c r="E28" s="83"/>
      <c r="F28" s="83"/>
      <c r="G28" s="83"/>
      <c r="H28" s="376" t="s">
        <v>230</v>
      </c>
      <c r="I28" s="377">
        <f>I25/I22-1</f>
        <v>-1</v>
      </c>
      <c r="J28" s="83"/>
      <c r="K28" s="83"/>
      <c r="L28" s="83"/>
      <c r="M28" s="83"/>
      <c r="N28" s="83"/>
      <c r="O28" s="83"/>
      <c r="P28" s="83"/>
      <c r="Q28" s="20"/>
      <c r="R28" s="20"/>
      <c r="S28" s="20"/>
      <c r="T28" s="20"/>
    </row>
    <row r="29" spans="1:63" s="6" customFormat="1" hidden="1">
      <c r="A29" s="20"/>
      <c r="B29" s="39"/>
      <c r="C29" s="20"/>
      <c r="D29" s="378"/>
      <c r="E29" s="83"/>
      <c r="F29" s="83"/>
      <c r="G29" s="83"/>
      <c r="H29" s="83"/>
      <c r="I29" s="83"/>
      <c r="J29" s="83"/>
      <c r="K29" s="83"/>
      <c r="L29" s="83"/>
      <c r="M29" s="83"/>
      <c r="N29" s="83"/>
      <c r="O29" s="83"/>
      <c r="P29" s="83"/>
      <c r="Q29" s="20"/>
      <c r="R29" s="20"/>
      <c r="S29" s="20"/>
      <c r="T29" s="20"/>
    </row>
    <row r="30" spans="1:63" hidden="1">
      <c r="A30" s="20"/>
      <c r="B30" s="22"/>
      <c r="C30" s="22"/>
      <c r="D30" s="22"/>
      <c r="E30" s="379" t="s">
        <v>231</v>
      </c>
      <c r="F30" s="379" t="s">
        <v>232</v>
      </c>
      <c r="G30" s="379" t="s">
        <v>233</v>
      </c>
      <c r="H30" s="379" t="s">
        <v>234</v>
      </c>
      <c r="I30" s="379" t="s">
        <v>235</v>
      </c>
      <c r="J30" s="20"/>
      <c r="K30" s="83"/>
      <c r="L30" s="20"/>
      <c r="M30" s="20"/>
      <c r="N30" s="20"/>
      <c r="O30" s="83"/>
      <c r="P30" s="22"/>
      <c r="Q30" s="20"/>
      <c r="R30" s="20"/>
      <c r="S30" s="20"/>
      <c r="T30" s="20"/>
    </row>
    <row r="31" spans="1:63" hidden="1">
      <c r="A31" s="20"/>
      <c r="B31" s="22"/>
      <c r="C31" s="22"/>
      <c r="D31" s="22"/>
      <c r="E31" s="380">
        <v>0</v>
      </c>
      <c r="F31" s="380">
        <v>0</v>
      </c>
      <c r="G31" s="380">
        <v>0</v>
      </c>
      <c r="H31" s="380">
        <v>0</v>
      </c>
      <c r="I31" s="380">
        <v>0</v>
      </c>
      <c r="K31" s="355" t="s">
        <v>236</v>
      </c>
      <c r="L31" s="20"/>
      <c r="M31" s="20"/>
      <c r="N31" s="20"/>
      <c r="O31" s="83"/>
      <c r="P31" s="381"/>
      <c r="Q31" s="20"/>
      <c r="R31" s="20"/>
      <c r="S31" s="20"/>
      <c r="T31" s="20"/>
    </row>
    <row r="32" spans="1:63" hidden="1">
      <c r="A32" s="20"/>
      <c r="B32" s="22"/>
      <c r="C32" s="22"/>
      <c r="D32" s="22"/>
      <c r="E32" s="22"/>
      <c r="F32" s="22"/>
      <c r="G32" s="22"/>
      <c r="H32" s="83"/>
      <c r="I32" s="22" t="s">
        <v>351</v>
      </c>
      <c r="J32" s="22"/>
      <c r="K32" s="83"/>
      <c r="L32" s="22"/>
      <c r="M32" s="22"/>
      <c r="N32" s="22"/>
      <c r="O32" s="22"/>
      <c r="P32" s="22"/>
      <c r="Q32" s="20"/>
      <c r="R32" s="20"/>
      <c r="S32" s="20"/>
      <c r="T32" s="20"/>
    </row>
    <row r="33" spans="1:63" hidden="1">
      <c r="A33" s="20"/>
      <c r="B33" s="22"/>
      <c r="C33" s="22"/>
      <c r="D33" s="22"/>
      <c r="E33" s="539"/>
      <c r="F33" s="539"/>
      <c r="G33" s="539"/>
      <c r="H33" s="539"/>
      <c r="I33" s="539"/>
      <c r="J33" s="83"/>
      <c r="K33" s="83"/>
      <c r="L33" s="83"/>
      <c r="M33" s="83"/>
      <c r="N33" s="83"/>
      <c r="O33" s="83"/>
      <c r="P33" s="22"/>
      <c r="Q33" s="20"/>
      <c r="R33" s="20"/>
      <c r="S33" s="20"/>
      <c r="T33" s="20"/>
    </row>
    <row r="34" spans="1:63" hidden="1">
      <c r="A34" s="20"/>
      <c r="B34" s="20"/>
      <c r="C34" s="371"/>
      <c r="E34" s="323"/>
      <c r="F34" s="83"/>
      <c r="G34" s="83"/>
      <c r="H34" s="83"/>
      <c r="I34" s="83"/>
      <c r="J34" s="83"/>
      <c r="K34" s="83"/>
      <c r="L34" s="83"/>
      <c r="M34" s="83"/>
      <c r="N34" s="83"/>
      <c r="O34" s="83"/>
      <c r="P34" s="22"/>
      <c r="Q34" s="20"/>
      <c r="R34" s="20"/>
      <c r="S34" s="20"/>
      <c r="T34" s="20"/>
    </row>
    <row r="35" spans="1:63" hidden="1">
      <c r="A35" s="39"/>
      <c r="B35" s="39"/>
      <c r="C35" s="39"/>
      <c r="D35" s="342"/>
      <c r="E35" s="147"/>
      <c r="F35" s="147"/>
      <c r="G35" s="147"/>
      <c r="H35" s="147"/>
      <c r="I35" s="147"/>
      <c r="J35" s="39"/>
      <c r="K35" s="39"/>
      <c r="L35" s="39"/>
      <c r="M35" s="39"/>
      <c r="N35" s="39"/>
      <c r="O35" s="39"/>
      <c r="P35" s="39"/>
      <c r="Q35" s="39"/>
      <c r="R35" s="20"/>
      <c r="S35" s="20"/>
      <c r="T35" s="20"/>
    </row>
    <row r="36" spans="1:63" hidden="1">
      <c r="A36" s="39"/>
      <c r="B36" s="20"/>
      <c r="C36" s="20"/>
      <c r="D36" s="339"/>
      <c r="E36" s="339"/>
      <c r="F36" s="339"/>
      <c r="G36" s="339"/>
      <c r="H36" s="339"/>
      <c r="I36" s="339"/>
      <c r="J36" s="39"/>
      <c r="K36" s="39"/>
      <c r="L36" s="39"/>
      <c r="M36" s="39"/>
      <c r="N36" s="39"/>
      <c r="O36" s="39"/>
      <c r="P36" s="39"/>
      <c r="Q36" s="39"/>
      <c r="R36" s="20"/>
      <c r="S36" s="20"/>
      <c r="T36" s="20"/>
    </row>
    <row r="37" spans="1:63" hidden="1">
      <c r="A37" s="20"/>
      <c r="B37" s="20"/>
      <c r="C37" s="20"/>
      <c r="D37" s="20"/>
      <c r="E37" s="20"/>
      <c r="F37" s="20"/>
      <c r="G37" s="20"/>
      <c r="H37" s="20"/>
      <c r="I37" s="20"/>
      <c r="J37" s="20"/>
      <c r="K37" s="20"/>
      <c r="L37" s="20"/>
      <c r="M37" s="20"/>
      <c r="N37" s="20"/>
      <c r="O37" s="20"/>
      <c r="P37" s="20"/>
      <c r="Q37" s="20"/>
      <c r="R37" s="20"/>
      <c r="S37" s="20"/>
      <c r="T37" s="20"/>
    </row>
    <row r="38" spans="1:63">
      <c r="A38" s="178"/>
      <c r="B38" s="197" t="s">
        <v>237</v>
      </c>
      <c r="C38" s="178"/>
      <c r="D38" s="178"/>
      <c r="E38" s="178"/>
      <c r="F38" s="370"/>
      <c r="G38" s="209"/>
      <c r="H38" s="209"/>
      <c r="I38" s="209"/>
      <c r="J38" s="209"/>
      <c r="K38" s="209"/>
      <c r="L38" s="209"/>
      <c r="M38" s="209"/>
      <c r="N38" s="209"/>
      <c r="O38" s="209"/>
      <c r="P38" s="209"/>
      <c r="Q38" s="209"/>
      <c r="R38" s="209"/>
      <c r="S38" s="209"/>
      <c r="T38" s="209"/>
      <c r="U38" s="209"/>
      <c r="V38" s="209"/>
      <c r="W38" s="209"/>
      <c r="X38" s="209"/>
      <c r="Y38" s="209"/>
      <c r="Z38" s="209"/>
      <c r="AA38" s="209"/>
      <c r="AB38" s="209"/>
      <c r="AC38" s="209"/>
      <c r="AD38" s="209"/>
      <c r="AE38" s="209"/>
      <c r="AF38" s="209"/>
      <c r="AG38" s="209"/>
      <c r="AH38" s="209"/>
      <c r="AI38" s="209"/>
      <c r="AJ38" s="209"/>
      <c r="AK38" s="209"/>
      <c r="AL38" s="209"/>
      <c r="AM38" s="209"/>
      <c r="AN38" s="209"/>
      <c r="AO38" s="209"/>
      <c r="AP38" s="209"/>
      <c r="AQ38" s="209"/>
      <c r="AR38" s="209"/>
      <c r="AS38" s="209"/>
      <c r="AT38" s="209"/>
      <c r="AU38" s="209"/>
      <c r="AV38" s="209"/>
      <c r="AW38" s="209"/>
      <c r="AX38" s="209"/>
      <c r="AY38" s="209"/>
      <c r="AZ38" s="209"/>
      <c r="BA38" s="209"/>
      <c r="BB38" s="209"/>
      <c r="BC38" s="209"/>
      <c r="BD38" s="209"/>
      <c r="BE38" s="209"/>
      <c r="BF38" s="209"/>
      <c r="BG38" s="209"/>
      <c r="BH38" s="209"/>
      <c r="BI38" s="209"/>
      <c r="BJ38" s="20"/>
      <c r="BK38" s="20"/>
    </row>
    <row r="39" spans="1:63">
      <c r="A39" s="20"/>
      <c r="B39" s="20"/>
      <c r="C39" s="20"/>
      <c r="D39" s="20"/>
      <c r="E39" s="20"/>
      <c r="F39" s="20"/>
      <c r="G39" s="20"/>
      <c r="H39" s="20"/>
      <c r="I39" s="20"/>
      <c r="J39" s="20"/>
      <c r="K39" s="20"/>
      <c r="L39" s="20"/>
      <c r="M39" s="20"/>
      <c r="N39" s="20"/>
      <c r="O39" s="20"/>
      <c r="P39" s="20"/>
      <c r="Q39" s="20"/>
      <c r="R39" s="20"/>
      <c r="S39" s="20"/>
      <c r="T39" s="20"/>
    </row>
    <row r="40" spans="1:63">
      <c r="A40" s="20"/>
      <c r="B40" s="39" t="s">
        <v>227</v>
      </c>
      <c r="C40" s="20"/>
      <c r="D40" s="383">
        <f>Input!G197</f>
        <v>2108.5743484957479</v>
      </c>
      <c r="E40" s="382">
        <f>E16</f>
        <v>1957.0752809016858</v>
      </c>
      <c r="F40" s="382">
        <f t="shared" ref="F40:I40" si="0">F16</f>
        <v>2079.1409905449509</v>
      </c>
      <c r="G40" s="382">
        <f t="shared" si="0"/>
        <v>2187.0555692841754</v>
      </c>
      <c r="H40" s="382">
        <f t="shared" si="0"/>
        <v>2293.5160521765233</v>
      </c>
      <c r="I40" s="382">
        <f t="shared" si="0"/>
        <v>2246.364246747431</v>
      </c>
      <c r="J40" s="20"/>
      <c r="K40" s="20"/>
      <c r="L40" s="20"/>
      <c r="M40" s="20"/>
      <c r="N40" s="20"/>
      <c r="O40" s="20"/>
      <c r="P40" s="20"/>
      <c r="Q40" s="20"/>
      <c r="R40" s="20"/>
      <c r="S40" s="20"/>
      <c r="T40" s="20"/>
    </row>
    <row r="41" spans="1:63">
      <c r="A41" s="20"/>
      <c r="B41" s="39"/>
      <c r="C41" s="371" t="s">
        <v>50</v>
      </c>
      <c r="D41" s="372">
        <f>NPV($C$7,E40:I40)</f>
        <v>8356.399337318433</v>
      </c>
      <c r="E41" s="20"/>
      <c r="F41" s="20"/>
      <c r="G41" s="20"/>
      <c r="H41" s="20"/>
      <c r="I41" s="20"/>
      <c r="J41" s="20"/>
      <c r="K41" s="20"/>
      <c r="L41" s="20"/>
      <c r="M41" s="20"/>
      <c r="N41" s="20"/>
      <c r="O41" s="20"/>
      <c r="P41" s="20"/>
      <c r="Q41" s="20"/>
      <c r="R41" s="20"/>
      <c r="S41" s="20"/>
      <c r="T41" s="20"/>
    </row>
    <row r="42" spans="1:63">
      <c r="A42" s="20"/>
      <c r="B42" s="20"/>
      <c r="C42" s="20"/>
      <c r="D42" s="583"/>
      <c r="E42" s="583"/>
      <c r="F42" s="583"/>
      <c r="G42" s="583"/>
      <c r="H42" s="583"/>
      <c r="I42" s="583"/>
      <c r="J42" s="20"/>
      <c r="K42" s="20"/>
      <c r="L42" s="20"/>
      <c r="M42" s="20"/>
      <c r="N42" s="20"/>
      <c r="O42" s="20"/>
      <c r="P42" s="20"/>
      <c r="Q42" s="20"/>
      <c r="R42" s="20"/>
      <c r="S42" s="20"/>
      <c r="T42" s="20"/>
    </row>
    <row r="43" spans="1:63">
      <c r="A43" s="20"/>
      <c r="B43" s="39" t="s">
        <v>238</v>
      </c>
      <c r="C43" s="20"/>
      <c r="D43" s="383">
        <f>Input!G197</f>
        <v>2108.5743484957479</v>
      </c>
      <c r="E43" s="324">
        <f>D43*(1-E50)*(1+$C$8)</f>
        <v>2038.9667120219685</v>
      </c>
      <c r="F43" s="324">
        <f>E43*(1-F50)*(1+$C$8)</f>
        <v>2090.4633650424735</v>
      </c>
      <c r="G43" s="324">
        <f>F43*(1-G50)*(1+$C$8)</f>
        <v>2135.8682293311958</v>
      </c>
      <c r="H43" s="324">
        <f>G43*(1-H50)*(1+$C$8)</f>
        <v>2202.8383776618753</v>
      </c>
      <c r="I43" s="324">
        <f>H43*(1-I50)*(1+$C$8)</f>
        <v>2276.1984027339595</v>
      </c>
      <c r="J43" s="20"/>
      <c r="K43" s="20"/>
      <c r="L43" s="20"/>
      <c r="M43" s="20"/>
      <c r="N43" s="20"/>
      <c r="O43" s="20"/>
      <c r="P43" s="20"/>
      <c r="Q43" s="20"/>
      <c r="R43" s="20"/>
      <c r="S43" s="20"/>
      <c r="T43" s="20"/>
    </row>
    <row r="44" spans="1:63">
      <c r="A44" s="20"/>
      <c r="C44" s="371" t="s">
        <v>50</v>
      </c>
      <c r="D44" s="372">
        <f>NPV($C$7,E43:I43)</f>
        <v>8356.3993373184312</v>
      </c>
      <c r="E44" s="20"/>
      <c r="F44" s="20"/>
      <c r="G44" s="20"/>
      <c r="H44" s="20"/>
      <c r="I44" s="20"/>
      <c r="J44" s="20"/>
      <c r="K44" s="20"/>
      <c r="L44" s="20"/>
      <c r="M44" s="20"/>
      <c r="N44" s="20"/>
      <c r="O44" s="20"/>
      <c r="P44" s="20"/>
      <c r="Q44" s="20"/>
      <c r="R44" s="20"/>
      <c r="S44" s="20"/>
      <c r="T44" s="20"/>
    </row>
    <row r="45" spans="1:63">
      <c r="A45" s="20"/>
      <c r="B45" s="20"/>
      <c r="C45" s="20"/>
      <c r="D45" s="20"/>
      <c r="E45" s="20"/>
      <c r="F45" s="20"/>
      <c r="G45" s="20"/>
      <c r="H45" s="20"/>
      <c r="I45" s="20"/>
      <c r="J45" s="20"/>
      <c r="K45" s="20"/>
      <c r="L45" s="20"/>
      <c r="M45" s="20"/>
      <c r="N45" s="20"/>
      <c r="O45" s="20"/>
      <c r="P45" s="20"/>
      <c r="Q45" s="20"/>
      <c r="R45" s="20"/>
      <c r="S45" s="20"/>
      <c r="T45" s="20"/>
    </row>
    <row r="46" spans="1:63">
      <c r="A46" s="20"/>
      <c r="B46" s="20"/>
      <c r="C46" s="375" t="s">
        <v>229</v>
      </c>
      <c r="D46" s="372">
        <f>D44-D41</f>
        <v>0</v>
      </c>
      <c r="E46" s="20"/>
      <c r="F46" s="20"/>
      <c r="G46" s="20"/>
      <c r="H46" s="376" t="s">
        <v>230</v>
      </c>
      <c r="I46" s="377">
        <f>I43/I40-1</f>
        <v>1.3281085660852288E-2</v>
      </c>
      <c r="J46" s="20"/>
      <c r="K46" s="20"/>
      <c r="L46" s="20"/>
      <c r="M46" s="20"/>
      <c r="N46" s="20"/>
      <c r="O46" s="20"/>
      <c r="P46" s="20"/>
      <c r="Q46" s="20"/>
      <c r="R46" s="20"/>
      <c r="S46" s="20"/>
      <c r="T46" s="20"/>
    </row>
    <row r="47" spans="1:63">
      <c r="A47" s="20"/>
      <c r="B47" s="20"/>
      <c r="C47" s="375"/>
      <c r="D47" s="20"/>
      <c r="E47" s="20"/>
      <c r="F47" s="20"/>
      <c r="G47" s="20"/>
      <c r="H47" s="20"/>
      <c r="I47" s="20"/>
      <c r="J47" s="20"/>
      <c r="K47" s="20"/>
      <c r="L47" s="20"/>
      <c r="M47" s="20"/>
      <c r="N47" s="20"/>
      <c r="O47" s="20"/>
      <c r="P47" s="20"/>
      <c r="Q47" s="20"/>
      <c r="R47" s="20"/>
      <c r="S47" s="20"/>
      <c r="T47" s="20"/>
    </row>
    <row r="48" spans="1:63">
      <c r="A48" s="20"/>
      <c r="B48" s="20"/>
      <c r="C48" s="20"/>
      <c r="D48" s="20"/>
      <c r="E48" s="20"/>
      <c r="F48" s="20"/>
      <c r="G48" s="20"/>
      <c r="H48" s="20"/>
      <c r="I48" s="20"/>
      <c r="J48" s="20"/>
      <c r="K48" s="20"/>
      <c r="L48" s="20"/>
      <c r="M48" s="20"/>
      <c r="N48" s="20"/>
      <c r="O48" s="20"/>
      <c r="P48" s="20"/>
      <c r="Q48" s="20"/>
      <c r="R48" s="20"/>
      <c r="S48" s="20"/>
      <c r="T48" s="20"/>
    </row>
    <row r="49" spans="1:63">
      <c r="A49" s="20"/>
      <c r="B49" s="20"/>
      <c r="C49" s="20"/>
      <c r="D49" s="20"/>
      <c r="E49" s="379" t="s">
        <v>231</v>
      </c>
      <c r="F49" s="379" t="s">
        <v>232</v>
      </c>
      <c r="G49" s="379" t="s">
        <v>233</v>
      </c>
      <c r="H49" s="379" t="s">
        <v>234</v>
      </c>
      <c r="I49" s="379" t="s">
        <v>235</v>
      </c>
      <c r="J49" s="20"/>
      <c r="K49" s="20"/>
      <c r="L49" s="20"/>
      <c r="M49" s="20"/>
      <c r="N49" s="20"/>
      <c r="O49" s="20"/>
      <c r="P49" s="20"/>
      <c r="Q49" s="20"/>
      <c r="R49" s="20"/>
      <c r="S49" s="20"/>
      <c r="T49" s="20"/>
    </row>
    <row r="50" spans="1:63">
      <c r="A50" s="20"/>
      <c r="B50" s="20"/>
      <c r="C50" s="20"/>
      <c r="D50" s="20"/>
      <c r="E50" s="380">
        <v>5.659678634243312E-2</v>
      </c>
      <c r="F50" s="591">
        <v>-2.5000000000000001E-4</v>
      </c>
      <c r="G50" s="591">
        <v>3.2000000000000002E-3</v>
      </c>
      <c r="H50" s="591">
        <v>-6.1999999999999998E-3</v>
      </c>
      <c r="I50" s="591">
        <v>-8.0999999999999996E-3</v>
      </c>
      <c r="J50" s="355" t="s">
        <v>236</v>
      </c>
      <c r="K50" s="20"/>
      <c r="L50" s="20"/>
      <c r="M50" s="20"/>
      <c r="N50" s="20"/>
      <c r="O50" s="20"/>
      <c r="P50" s="20"/>
      <c r="Q50" s="20"/>
      <c r="R50" s="20"/>
      <c r="S50" s="20"/>
      <c r="T50" s="20"/>
    </row>
    <row r="51" spans="1:63">
      <c r="A51" s="20"/>
      <c r="B51" s="20"/>
      <c r="C51" s="20"/>
      <c r="D51" s="20"/>
      <c r="E51" s="20"/>
      <c r="F51" s="20"/>
      <c r="G51" s="20"/>
      <c r="H51" s="20"/>
      <c r="I51" s="20"/>
      <c r="J51" s="20"/>
      <c r="K51" s="20"/>
      <c r="L51" s="20"/>
      <c r="M51" s="20"/>
      <c r="N51" s="20"/>
      <c r="O51" s="20"/>
      <c r="P51" s="20"/>
      <c r="Q51" s="20"/>
      <c r="R51" s="20"/>
      <c r="S51" s="20"/>
      <c r="T51" s="20"/>
    </row>
    <row r="52" spans="1:63">
      <c r="A52" s="20"/>
      <c r="B52" s="20"/>
      <c r="C52" s="20"/>
      <c r="D52" s="20"/>
      <c r="E52" s="20"/>
      <c r="F52" s="20"/>
      <c r="G52" s="20"/>
      <c r="H52" s="20"/>
      <c r="I52" s="20"/>
      <c r="J52" s="20"/>
      <c r="K52" s="20"/>
      <c r="L52" s="20"/>
      <c r="M52" s="20"/>
      <c r="N52" s="20"/>
      <c r="O52" s="20"/>
      <c r="P52" s="20"/>
      <c r="Q52" s="20"/>
      <c r="R52" s="20"/>
      <c r="S52" s="20"/>
      <c r="T52" s="20"/>
    </row>
    <row r="53" spans="1:63">
      <c r="A53" s="20"/>
      <c r="B53" s="20"/>
      <c r="C53" s="20"/>
      <c r="D53" s="20"/>
      <c r="E53" s="20"/>
      <c r="F53" s="20"/>
      <c r="G53" s="20"/>
      <c r="H53" s="20"/>
      <c r="I53" s="20"/>
      <c r="J53" s="20"/>
      <c r="K53" s="20"/>
      <c r="L53" s="20"/>
      <c r="M53" s="20"/>
      <c r="N53" s="20"/>
      <c r="O53" s="20"/>
      <c r="P53" s="20"/>
      <c r="Q53" s="20"/>
      <c r="R53" s="20"/>
      <c r="S53" s="20"/>
      <c r="T53" s="20"/>
    </row>
    <row r="54" spans="1:63" hidden="1">
      <c r="A54" s="178"/>
      <c r="B54" s="197" t="s">
        <v>239</v>
      </c>
      <c r="C54" s="178"/>
      <c r="D54" s="178"/>
      <c r="E54" s="178"/>
      <c r="F54" s="370"/>
      <c r="G54" s="209"/>
      <c r="H54" s="209"/>
      <c r="I54" s="209"/>
      <c r="J54" s="209"/>
      <c r="K54" s="209"/>
      <c r="L54" s="209"/>
      <c r="M54" s="209"/>
      <c r="N54" s="209"/>
      <c r="O54" s="209"/>
      <c r="P54" s="209"/>
      <c r="Q54" s="209"/>
      <c r="R54" s="209"/>
      <c r="S54" s="209"/>
      <c r="T54" s="209"/>
      <c r="U54" s="209"/>
      <c r="V54" s="209"/>
      <c r="W54" s="209"/>
      <c r="X54" s="209"/>
      <c r="Y54" s="209"/>
      <c r="Z54" s="209"/>
      <c r="AA54" s="209"/>
      <c r="AB54" s="209"/>
      <c r="AC54" s="209"/>
      <c r="AD54" s="209"/>
      <c r="AE54" s="209"/>
      <c r="AF54" s="209"/>
      <c r="AG54" s="209"/>
      <c r="AH54" s="209"/>
      <c r="AI54" s="209"/>
      <c r="AJ54" s="209"/>
      <c r="AK54" s="209"/>
      <c r="AL54" s="209"/>
      <c r="AM54" s="209"/>
      <c r="AN54" s="209"/>
      <c r="AO54" s="209"/>
      <c r="AP54" s="209"/>
      <c r="AQ54" s="209"/>
      <c r="AR54" s="209"/>
      <c r="AS54" s="209"/>
      <c r="AT54" s="209"/>
      <c r="AU54" s="209"/>
      <c r="AV54" s="209"/>
      <c r="AW54" s="209"/>
      <c r="AX54" s="209"/>
      <c r="AY54" s="209"/>
      <c r="AZ54" s="209"/>
      <c r="BA54" s="209"/>
      <c r="BB54" s="209"/>
      <c r="BC54" s="209"/>
      <c r="BD54" s="209"/>
      <c r="BE54" s="209"/>
      <c r="BF54" s="209"/>
      <c r="BG54" s="209"/>
      <c r="BH54" s="209"/>
      <c r="BI54" s="209"/>
      <c r="BJ54" s="20"/>
      <c r="BK54" s="20"/>
    </row>
    <row r="55" spans="1:63" hidden="1">
      <c r="A55" s="20"/>
      <c r="B55" s="20"/>
      <c r="C55" s="20"/>
      <c r="D55" s="20"/>
      <c r="E55" s="20"/>
      <c r="F55" s="20"/>
      <c r="G55" s="20"/>
      <c r="H55" s="20"/>
      <c r="I55" s="20"/>
      <c r="J55" s="20"/>
      <c r="K55" s="20"/>
      <c r="L55" s="20"/>
      <c r="M55" s="20"/>
      <c r="N55" s="20"/>
      <c r="O55" s="20"/>
      <c r="P55" s="20"/>
      <c r="Q55" s="20"/>
      <c r="R55" s="20"/>
      <c r="S55" s="20"/>
      <c r="T55" s="20"/>
    </row>
    <row r="56" spans="1:63" hidden="1">
      <c r="A56" s="20"/>
      <c r="B56" s="39" t="str">
        <f>B40</f>
        <v>Building block requirement ($m)</v>
      </c>
      <c r="C56" s="20"/>
      <c r="D56" s="20"/>
      <c r="E56" s="382">
        <f>E16</f>
        <v>1957.0752809016858</v>
      </c>
      <c r="F56" s="382">
        <f t="shared" ref="F56:I56" si="1">F16</f>
        <v>2079.1409905449509</v>
      </c>
      <c r="G56" s="382">
        <f t="shared" si="1"/>
        <v>2187.0555692841754</v>
      </c>
      <c r="H56" s="382">
        <f t="shared" si="1"/>
        <v>2293.5160521765233</v>
      </c>
      <c r="I56" s="382">
        <f t="shared" si="1"/>
        <v>2246.364246747431</v>
      </c>
      <c r="J56" s="20"/>
      <c r="K56" s="20"/>
      <c r="L56" s="20"/>
      <c r="M56" s="20"/>
      <c r="N56" s="20"/>
      <c r="O56" s="20"/>
      <c r="P56" s="20"/>
      <c r="Q56" s="20"/>
      <c r="R56" s="20"/>
      <c r="S56" s="20"/>
      <c r="T56" s="20"/>
    </row>
    <row r="57" spans="1:63" hidden="1">
      <c r="A57" s="20"/>
      <c r="B57" s="39"/>
      <c r="C57" s="371" t="s">
        <v>50</v>
      </c>
      <c r="D57" s="372">
        <f>NPV($C$7,E56:I56)</f>
        <v>8356.399337318433</v>
      </c>
      <c r="E57" s="20"/>
      <c r="F57" s="20"/>
      <c r="G57" s="20"/>
      <c r="H57" s="20"/>
      <c r="I57" s="20"/>
      <c r="J57" s="20"/>
      <c r="K57" s="20"/>
      <c r="L57" s="20"/>
      <c r="M57" s="20"/>
      <c r="N57" s="20"/>
      <c r="O57" s="20"/>
      <c r="P57" s="20"/>
      <c r="Q57" s="20"/>
      <c r="R57" s="20"/>
      <c r="S57" s="20"/>
      <c r="T57" s="20"/>
    </row>
    <row r="58" spans="1:63" hidden="1">
      <c r="A58" s="20"/>
      <c r="B58" s="20"/>
      <c r="C58" s="20"/>
      <c r="D58" s="20"/>
      <c r="E58" s="20"/>
      <c r="F58" s="20"/>
      <c r="G58" s="20"/>
      <c r="H58" s="20"/>
      <c r="I58" s="20"/>
      <c r="J58" s="20"/>
      <c r="K58" s="20"/>
      <c r="L58" s="20"/>
      <c r="M58" s="20"/>
      <c r="N58" s="20"/>
      <c r="O58" s="20"/>
      <c r="P58" s="20"/>
      <c r="Q58" s="20"/>
      <c r="R58" s="20"/>
      <c r="S58" s="20"/>
      <c r="T58" s="20"/>
    </row>
    <row r="59" spans="1:63" hidden="1">
      <c r="A59" s="20"/>
      <c r="B59" s="20"/>
      <c r="C59" s="20"/>
      <c r="D59" s="20"/>
      <c r="E59" s="20"/>
      <c r="F59" s="20"/>
      <c r="G59" s="20"/>
      <c r="H59" s="20"/>
      <c r="I59" s="20"/>
      <c r="J59" s="20"/>
      <c r="K59" s="20"/>
      <c r="L59" s="20"/>
      <c r="M59" s="20"/>
      <c r="N59" s="20"/>
      <c r="O59" s="20"/>
      <c r="P59" s="20"/>
      <c r="Q59" s="20"/>
      <c r="R59" s="20"/>
      <c r="S59" s="20"/>
      <c r="T59" s="20"/>
    </row>
    <row r="60" spans="1:63" hidden="1">
      <c r="A60" s="20"/>
      <c r="B60" s="20" t="s">
        <v>248</v>
      </c>
      <c r="C60" s="20"/>
      <c r="D60" s="322"/>
      <c r="E60" s="322"/>
      <c r="F60" s="322"/>
      <c r="G60" s="322"/>
      <c r="H60" s="322"/>
      <c r="I60" s="322"/>
      <c r="J60" s="20"/>
      <c r="K60" s="20"/>
      <c r="L60" s="20"/>
      <c r="M60" s="20"/>
      <c r="N60" s="20"/>
      <c r="O60" s="20"/>
      <c r="P60" s="20"/>
      <c r="Q60" s="20"/>
      <c r="R60" s="20"/>
      <c r="S60" s="20"/>
      <c r="T60" s="20"/>
    </row>
    <row r="61" spans="1:63" hidden="1">
      <c r="A61" s="20"/>
      <c r="B61" s="20"/>
      <c r="C61" s="20"/>
      <c r="D61" s="20"/>
      <c r="E61" s="20"/>
      <c r="F61" s="20"/>
      <c r="G61" s="20"/>
      <c r="H61" s="20"/>
      <c r="I61" s="20"/>
      <c r="J61" s="20"/>
      <c r="K61" s="20"/>
      <c r="L61" s="20"/>
      <c r="M61" s="20"/>
      <c r="N61" s="20"/>
      <c r="O61" s="20"/>
      <c r="P61" s="20"/>
      <c r="Q61" s="20"/>
      <c r="R61" s="20"/>
      <c r="S61" s="20"/>
      <c r="T61" s="20"/>
    </row>
    <row r="62" spans="1:63" hidden="1">
      <c r="A62" s="20"/>
      <c r="B62" s="39" t="s">
        <v>249</v>
      </c>
      <c r="C62" s="20"/>
      <c r="D62" s="324"/>
      <c r="E62" s="324"/>
      <c r="F62" s="324"/>
      <c r="G62" s="324"/>
      <c r="H62" s="324"/>
      <c r="I62" s="324"/>
      <c r="J62" s="20"/>
      <c r="K62" s="20"/>
      <c r="L62" s="20"/>
      <c r="M62" s="20"/>
      <c r="N62" s="20"/>
      <c r="O62" s="20"/>
      <c r="P62" s="20"/>
      <c r="Q62" s="20"/>
      <c r="R62" s="20"/>
      <c r="S62" s="20"/>
      <c r="T62" s="20"/>
    </row>
    <row r="63" spans="1:63" hidden="1">
      <c r="A63" s="20"/>
      <c r="B63" s="20"/>
      <c r="C63" s="20"/>
      <c r="D63" s="20"/>
      <c r="E63" s="20"/>
      <c r="F63" s="20"/>
      <c r="G63" s="20"/>
      <c r="H63" s="20"/>
      <c r="I63" s="20"/>
      <c r="J63" s="20"/>
      <c r="K63" s="20"/>
      <c r="L63" s="20"/>
      <c r="M63" s="20"/>
      <c r="N63" s="20"/>
      <c r="O63" s="20"/>
      <c r="P63" s="20"/>
      <c r="Q63" s="20"/>
      <c r="R63" s="20"/>
      <c r="S63" s="20"/>
      <c r="T63" s="20"/>
    </row>
    <row r="64" spans="1:63" hidden="1">
      <c r="A64" s="20"/>
      <c r="B64" s="39" t="s">
        <v>240</v>
      </c>
      <c r="C64" s="20"/>
      <c r="D64" s="368">
        <f t="shared" ref="D64:I64" si="2">D62*D60/1000000</f>
        <v>0</v>
      </c>
      <c r="E64" s="324">
        <f>E62*E60/1000000</f>
        <v>0</v>
      </c>
      <c r="F64" s="324">
        <f t="shared" si="2"/>
        <v>0</v>
      </c>
      <c r="G64" s="324">
        <f>G62*G60/1000000</f>
        <v>0</v>
      </c>
      <c r="H64" s="324">
        <f t="shared" si="2"/>
        <v>0</v>
      </c>
      <c r="I64" s="324">
        <f t="shared" si="2"/>
        <v>0</v>
      </c>
      <c r="J64" s="20"/>
      <c r="K64" s="20"/>
      <c r="L64" s="20"/>
      <c r="M64" s="20"/>
      <c r="N64" s="20"/>
      <c r="O64" s="20"/>
      <c r="P64" s="20"/>
      <c r="Q64" s="20"/>
      <c r="R64" s="20"/>
      <c r="S64" s="20"/>
      <c r="T64" s="20"/>
    </row>
    <row r="65" spans="1:63" hidden="1">
      <c r="A65" s="20"/>
      <c r="C65" s="371" t="s">
        <v>50</v>
      </c>
      <c r="D65" s="372">
        <f>NPV($C$7,E64:I64)</f>
        <v>0</v>
      </c>
      <c r="E65" s="20"/>
      <c r="F65" s="20"/>
      <c r="G65" s="20"/>
      <c r="H65" s="20"/>
      <c r="I65" s="20"/>
      <c r="J65" s="20"/>
      <c r="K65" s="20"/>
      <c r="L65" s="20"/>
      <c r="M65" s="20"/>
      <c r="N65" s="20"/>
      <c r="O65" s="20"/>
      <c r="P65" s="20"/>
      <c r="Q65" s="20"/>
      <c r="R65" s="20"/>
      <c r="S65" s="20"/>
      <c r="T65" s="20"/>
    </row>
    <row r="66" spans="1:63" hidden="1">
      <c r="A66" s="20"/>
      <c r="B66" s="20"/>
      <c r="C66" s="26"/>
      <c r="D66" s="20"/>
      <c r="E66" s="20"/>
      <c r="F66" s="20"/>
      <c r="G66" s="20"/>
      <c r="H66" s="20"/>
      <c r="I66" s="20"/>
      <c r="J66" s="20"/>
      <c r="K66" s="20"/>
      <c r="L66" s="20"/>
      <c r="M66" s="20"/>
      <c r="N66" s="20"/>
      <c r="O66" s="20"/>
      <c r="P66" s="20"/>
      <c r="Q66" s="20"/>
      <c r="R66" s="20"/>
      <c r="S66" s="20"/>
      <c r="T66" s="20"/>
    </row>
    <row r="67" spans="1:63" hidden="1">
      <c r="A67" s="20"/>
      <c r="B67" s="20"/>
      <c r="C67" s="384" t="s">
        <v>229</v>
      </c>
      <c r="D67" s="372">
        <f>D65-D57</f>
        <v>-8356.399337318433</v>
      </c>
      <c r="E67" s="20"/>
      <c r="F67" s="20"/>
      <c r="G67" s="20"/>
      <c r="H67" s="376" t="s">
        <v>230</v>
      </c>
      <c r="I67" s="377">
        <f>I64/I56-1</f>
        <v>-1</v>
      </c>
      <c r="J67" s="20"/>
      <c r="K67" s="20"/>
      <c r="L67" s="20"/>
      <c r="M67" s="20"/>
      <c r="N67" s="20"/>
      <c r="O67" s="20"/>
      <c r="P67" s="20"/>
      <c r="Q67" s="20"/>
      <c r="R67" s="20"/>
      <c r="S67" s="20"/>
      <c r="T67" s="20"/>
    </row>
    <row r="68" spans="1:63" hidden="1">
      <c r="A68" s="20"/>
      <c r="B68" s="20"/>
      <c r="C68" s="26"/>
      <c r="D68" s="20"/>
      <c r="E68" s="20"/>
      <c r="F68" s="20"/>
      <c r="G68" s="20"/>
      <c r="H68" s="20"/>
      <c r="I68" s="20"/>
      <c r="J68" s="20"/>
      <c r="K68" s="20"/>
      <c r="L68" s="20"/>
      <c r="M68" s="20"/>
      <c r="N68" s="20"/>
      <c r="O68" s="20"/>
      <c r="P68" s="20"/>
      <c r="Q68" s="20"/>
      <c r="R68" s="20"/>
      <c r="S68" s="20"/>
      <c r="T68" s="20"/>
    </row>
    <row r="69" spans="1:63" hidden="1">
      <c r="A69" s="20"/>
      <c r="B69" s="20"/>
      <c r="C69" s="20"/>
      <c r="D69" s="20"/>
      <c r="E69" s="379" t="s">
        <v>231</v>
      </c>
      <c r="F69" s="379" t="s">
        <v>232</v>
      </c>
      <c r="G69" s="379" t="s">
        <v>233</v>
      </c>
      <c r="H69" s="379" t="s">
        <v>234</v>
      </c>
      <c r="I69" s="379" t="s">
        <v>235</v>
      </c>
      <c r="J69" s="20"/>
      <c r="K69" s="20"/>
      <c r="L69" s="20"/>
      <c r="M69" s="20"/>
      <c r="N69" s="20"/>
      <c r="O69" s="20"/>
      <c r="P69" s="20"/>
      <c r="Q69" s="20"/>
      <c r="R69" s="20"/>
      <c r="S69" s="20"/>
      <c r="T69" s="20"/>
    </row>
    <row r="70" spans="1:63" hidden="1">
      <c r="A70" s="20"/>
      <c r="B70" s="20"/>
      <c r="C70" s="20"/>
      <c r="D70" s="20"/>
      <c r="E70" s="380"/>
      <c r="F70" s="380"/>
      <c r="G70" s="380"/>
      <c r="H70" s="380"/>
      <c r="I70" s="380"/>
      <c r="J70" s="355" t="s">
        <v>236</v>
      </c>
      <c r="K70" s="20"/>
      <c r="L70" s="20"/>
      <c r="M70" s="20"/>
      <c r="N70" s="20"/>
      <c r="O70" s="20"/>
      <c r="P70" s="20"/>
      <c r="Q70" s="20"/>
      <c r="R70" s="20"/>
      <c r="S70" s="20"/>
      <c r="T70" s="20"/>
    </row>
    <row r="71" spans="1:63" hidden="1">
      <c r="A71" s="20"/>
      <c r="B71" s="20"/>
      <c r="C71" s="20"/>
      <c r="D71" s="20"/>
      <c r="E71" s="20"/>
      <c r="F71" s="20"/>
      <c r="G71" s="20"/>
      <c r="H71" s="20"/>
      <c r="I71" s="20"/>
      <c r="J71" s="20"/>
      <c r="K71" s="20"/>
      <c r="L71" s="20"/>
      <c r="M71" s="20"/>
      <c r="N71" s="20"/>
      <c r="O71" s="20"/>
      <c r="P71" s="20"/>
      <c r="Q71" s="20"/>
      <c r="R71" s="20"/>
      <c r="S71" s="20"/>
      <c r="T71" s="20"/>
    </row>
    <row r="72" spans="1:63" hidden="1">
      <c r="A72" s="20"/>
      <c r="B72" s="20"/>
      <c r="C72" s="20"/>
      <c r="D72" s="20"/>
      <c r="E72" s="20"/>
      <c r="F72" s="20"/>
      <c r="G72" s="20"/>
      <c r="H72" s="20"/>
      <c r="I72" s="20"/>
      <c r="J72" s="20"/>
      <c r="K72" s="20"/>
      <c r="L72" s="20"/>
      <c r="M72" s="20"/>
      <c r="N72" s="20"/>
      <c r="O72" s="20"/>
      <c r="P72" s="20"/>
      <c r="Q72" s="20"/>
      <c r="R72" s="20"/>
      <c r="S72" s="20"/>
      <c r="T72" s="20"/>
    </row>
    <row r="73" spans="1:63" hidden="1">
      <c r="A73" s="20"/>
      <c r="B73" s="20"/>
      <c r="C73" s="20"/>
      <c r="D73" s="20"/>
      <c r="E73" s="20"/>
      <c r="F73" s="20"/>
      <c r="G73" s="20"/>
      <c r="H73" s="20"/>
      <c r="I73" s="20"/>
      <c r="J73" s="20"/>
      <c r="K73" s="20"/>
      <c r="L73" s="20"/>
      <c r="M73" s="20"/>
      <c r="N73" s="20"/>
      <c r="O73" s="20"/>
      <c r="P73" s="20"/>
      <c r="Q73" s="20"/>
      <c r="R73" s="20"/>
      <c r="S73" s="20"/>
      <c r="T73" s="20"/>
    </row>
    <row r="74" spans="1:63" hidden="1">
      <c r="A74" s="20"/>
      <c r="B74" s="20"/>
      <c r="C74" s="20"/>
      <c r="D74" s="20"/>
      <c r="E74" s="20"/>
      <c r="F74" s="20"/>
      <c r="G74" s="20"/>
      <c r="H74" s="20"/>
      <c r="I74" s="20"/>
      <c r="J74" s="20"/>
      <c r="K74" s="20"/>
      <c r="L74" s="20"/>
      <c r="M74" s="20"/>
      <c r="N74" s="20"/>
      <c r="O74" s="20"/>
      <c r="P74" s="20"/>
      <c r="Q74" s="20"/>
      <c r="R74" s="20"/>
      <c r="S74" s="20"/>
      <c r="T74" s="20"/>
    </row>
    <row r="75" spans="1:63">
      <c r="A75" s="178"/>
      <c r="B75" s="197" t="s">
        <v>241</v>
      </c>
      <c r="C75" s="178"/>
      <c r="D75" s="178"/>
      <c r="E75" s="178"/>
      <c r="F75" s="370"/>
      <c r="G75" s="209"/>
      <c r="H75" s="209"/>
      <c r="I75" s="209"/>
      <c r="J75" s="209"/>
      <c r="K75" s="209"/>
      <c r="L75" s="209"/>
      <c r="M75" s="209"/>
      <c r="N75" s="209"/>
      <c r="O75" s="209"/>
      <c r="P75" s="209"/>
      <c r="Q75" s="209"/>
      <c r="R75" s="209"/>
      <c r="S75" s="209"/>
      <c r="T75" s="209"/>
      <c r="U75" s="209"/>
      <c r="V75" s="209"/>
      <c r="W75" s="209"/>
      <c r="X75" s="209"/>
      <c r="Y75" s="209"/>
      <c r="Z75" s="209"/>
      <c r="AA75" s="209"/>
      <c r="AB75" s="209"/>
      <c r="AC75" s="209"/>
      <c r="AD75" s="209"/>
      <c r="AE75" s="209"/>
      <c r="AF75" s="209"/>
      <c r="AG75" s="209"/>
      <c r="AH75" s="209"/>
      <c r="AI75" s="209"/>
      <c r="AJ75" s="209"/>
      <c r="AK75" s="209"/>
      <c r="AL75" s="209"/>
      <c r="AM75" s="209"/>
      <c r="AN75" s="209"/>
      <c r="AO75" s="209"/>
      <c r="AP75" s="209"/>
      <c r="AQ75" s="209"/>
      <c r="AR75" s="209"/>
      <c r="AS75" s="209"/>
      <c r="AT75" s="209"/>
      <c r="AU75" s="209"/>
      <c r="AV75" s="209"/>
      <c r="AW75" s="209"/>
      <c r="AX75" s="209"/>
      <c r="AY75" s="209"/>
      <c r="AZ75" s="209"/>
      <c r="BA75" s="209"/>
      <c r="BB75" s="209"/>
      <c r="BC75" s="209"/>
      <c r="BD75" s="209"/>
      <c r="BE75" s="209"/>
      <c r="BF75" s="209"/>
      <c r="BG75" s="209"/>
      <c r="BH75" s="209"/>
      <c r="BI75" s="209"/>
      <c r="BJ75" s="20"/>
      <c r="BK75" s="20"/>
    </row>
    <row r="76" spans="1:63">
      <c r="A76" s="20"/>
      <c r="B76" s="20"/>
      <c r="C76" s="20"/>
      <c r="D76" s="20"/>
      <c r="E76" s="20"/>
      <c r="F76" s="20"/>
      <c r="G76" s="20"/>
      <c r="H76" s="20"/>
      <c r="I76" s="20"/>
      <c r="J76" s="20"/>
      <c r="K76" s="20"/>
      <c r="L76" s="20"/>
      <c r="M76" s="20"/>
      <c r="N76" s="20"/>
      <c r="O76" s="20"/>
      <c r="P76" s="20"/>
      <c r="Q76" s="20"/>
      <c r="R76" s="20"/>
      <c r="S76" s="20"/>
      <c r="T76" s="20"/>
    </row>
    <row r="77" spans="1:63">
      <c r="A77" s="20"/>
      <c r="B77" s="659" t="s">
        <v>242</v>
      </c>
      <c r="C77" s="660"/>
      <c r="D77" s="386" t="s">
        <v>50</v>
      </c>
      <c r="E77" s="387" t="str">
        <f>E4</f>
        <v>2014-15</v>
      </c>
      <c r="F77" s="387" t="str">
        <f>F4</f>
        <v>2015-16</v>
      </c>
      <c r="G77" s="387" t="str">
        <f>G4</f>
        <v>2016-17</v>
      </c>
      <c r="H77" s="387" t="str">
        <f>H4</f>
        <v>2017-18</v>
      </c>
      <c r="I77" s="385" t="str">
        <f>I4</f>
        <v>2018-19</v>
      </c>
      <c r="J77" s="20"/>
      <c r="K77" s="20"/>
      <c r="L77" s="20"/>
      <c r="M77" s="20"/>
      <c r="N77" s="20"/>
      <c r="O77" s="20"/>
      <c r="P77" s="20"/>
      <c r="Q77" s="20"/>
      <c r="R77" s="20"/>
      <c r="S77" s="20"/>
      <c r="T77" s="20"/>
    </row>
    <row r="78" spans="1:63">
      <c r="A78" s="20"/>
      <c r="B78" s="661" t="s">
        <v>208</v>
      </c>
      <c r="C78" s="662"/>
      <c r="D78" s="388">
        <f>NPV($C$7,E78:I78)</f>
        <v>0</v>
      </c>
      <c r="E78" s="389">
        <f>'Forecast revenues'!D7/1000000</f>
        <v>0</v>
      </c>
      <c r="F78" s="389">
        <f>'Forecast revenues'!E7/1000000</f>
        <v>0</v>
      </c>
      <c r="G78" s="389">
        <f>'Forecast revenues'!F7/1000000</f>
        <v>0</v>
      </c>
      <c r="H78" s="389">
        <f>'Forecast revenues'!G7/1000000</f>
        <v>0</v>
      </c>
      <c r="I78" s="389">
        <f>'Forecast revenues'!H7/1000000</f>
        <v>0</v>
      </c>
      <c r="J78" s="20"/>
      <c r="K78" s="20"/>
      <c r="L78" s="20"/>
      <c r="M78" s="20"/>
      <c r="N78" s="20"/>
      <c r="O78" s="20"/>
      <c r="P78" s="20"/>
      <c r="Q78" s="20"/>
      <c r="R78" s="20"/>
      <c r="S78" s="20"/>
      <c r="T78" s="20"/>
    </row>
    <row r="79" spans="1:63">
      <c r="A79" s="20"/>
      <c r="B79" s="655" t="s">
        <v>243</v>
      </c>
      <c r="C79" s="656"/>
      <c r="D79" s="390">
        <f>NPV($C$7,E79:I79)</f>
        <v>8356.3993373184312</v>
      </c>
      <c r="E79" s="391">
        <f>E43</f>
        <v>2038.9667120219685</v>
      </c>
      <c r="F79" s="391">
        <f>F43</f>
        <v>2090.4633650424735</v>
      </c>
      <c r="G79" s="391">
        <f>G43</f>
        <v>2135.8682293311958</v>
      </c>
      <c r="H79" s="391">
        <f>H43</f>
        <v>2202.8383776618753</v>
      </c>
      <c r="I79" s="392">
        <f>I43</f>
        <v>2276.1984027339595</v>
      </c>
      <c r="J79" s="20"/>
      <c r="K79" s="20"/>
      <c r="L79" s="20"/>
      <c r="M79" s="20"/>
      <c r="N79" s="20"/>
      <c r="O79" s="20"/>
      <c r="P79" s="20"/>
      <c r="Q79" s="20"/>
      <c r="R79" s="20"/>
      <c r="S79" s="20"/>
      <c r="T79" s="20"/>
    </row>
    <row r="80" spans="1:63">
      <c r="A80" s="20"/>
      <c r="B80" s="655" t="s">
        <v>244</v>
      </c>
      <c r="C80" s="656"/>
      <c r="D80" s="390">
        <f>NPV($C$7,E80:I80)</f>
        <v>0</v>
      </c>
      <c r="E80" s="391">
        <f>E64</f>
        <v>0</v>
      </c>
      <c r="F80" s="391">
        <f>F64</f>
        <v>0</v>
      </c>
      <c r="G80" s="391">
        <f>G64</f>
        <v>0</v>
      </c>
      <c r="H80" s="391">
        <f>H64</f>
        <v>0</v>
      </c>
      <c r="I80" s="392">
        <f>I64</f>
        <v>0</v>
      </c>
      <c r="J80" s="20"/>
      <c r="K80" s="20"/>
      <c r="L80" s="20"/>
      <c r="M80" s="20"/>
      <c r="N80" s="20"/>
      <c r="O80" s="20"/>
      <c r="P80" s="20"/>
      <c r="Q80" s="20"/>
      <c r="R80" s="20"/>
      <c r="S80" s="20"/>
      <c r="T80" s="20"/>
    </row>
    <row r="81" spans="1:20">
      <c r="A81" s="20"/>
      <c r="B81" s="657" t="s">
        <v>245</v>
      </c>
      <c r="C81" s="658"/>
      <c r="D81" s="393">
        <f>NPV($C$7,E81:I81)</f>
        <v>8356.399337318433</v>
      </c>
      <c r="E81" s="394">
        <f>E16</f>
        <v>1957.0752809016858</v>
      </c>
      <c r="F81" s="394">
        <f>F16</f>
        <v>2079.1409905449509</v>
      </c>
      <c r="G81" s="394">
        <f>G16</f>
        <v>2187.0555692841754</v>
      </c>
      <c r="H81" s="394">
        <f>H16</f>
        <v>2293.5160521765233</v>
      </c>
      <c r="I81" s="395">
        <f>I16</f>
        <v>2246.364246747431</v>
      </c>
      <c r="J81" s="20"/>
      <c r="K81" s="20"/>
      <c r="L81" s="20"/>
      <c r="M81" s="20"/>
      <c r="N81" s="20"/>
      <c r="O81" s="20"/>
      <c r="P81" s="20"/>
      <c r="Q81" s="20"/>
      <c r="R81" s="20"/>
      <c r="S81" s="20"/>
      <c r="T81" s="20"/>
    </row>
    <row r="82" spans="1:20">
      <c r="A82" s="20"/>
      <c r="B82" s="20"/>
      <c r="C82" s="20"/>
      <c r="D82" s="20"/>
      <c r="E82" s="20"/>
      <c r="F82" s="20"/>
      <c r="G82" s="20"/>
      <c r="H82" s="20"/>
      <c r="I82" s="20"/>
      <c r="J82" s="20"/>
      <c r="K82" s="20"/>
      <c r="L82" s="20"/>
      <c r="M82" s="20"/>
      <c r="N82" s="20"/>
      <c r="O82" s="20"/>
      <c r="P82" s="20"/>
      <c r="Q82" s="20"/>
      <c r="R82" s="20"/>
      <c r="S82" s="20"/>
      <c r="T82" s="20"/>
    </row>
    <row r="83" spans="1:20">
      <c r="A83" s="20"/>
      <c r="B83" s="20"/>
      <c r="C83" s="20"/>
      <c r="D83" s="396" t="s">
        <v>246</v>
      </c>
      <c r="E83" s="387" t="str">
        <f>E77</f>
        <v>2014-15</v>
      </c>
      <c r="F83" s="387" t="str">
        <f>F77</f>
        <v>2015-16</v>
      </c>
      <c r="G83" s="387" t="str">
        <f>G77</f>
        <v>2016-17</v>
      </c>
      <c r="H83" s="387" t="str">
        <f>H77</f>
        <v>2017-18</v>
      </c>
      <c r="I83" s="385" t="str">
        <f>I77</f>
        <v>2018-19</v>
      </c>
      <c r="J83" s="20"/>
      <c r="K83" s="20"/>
      <c r="L83" s="20"/>
      <c r="M83" s="20"/>
      <c r="N83" s="20"/>
      <c r="O83" s="20"/>
      <c r="P83" s="20"/>
      <c r="Q83" s="20"/>
      <c r="R83" s="20"/>
      <c r="S83" s="20"/>
      <c r="T83" s="20"/>
    </row>
    <row r="84" spans="1:20">
      <c r="A84" s="20"/>
      <c r="B84" s="20"/>
      <c r="C84" s="20"/>
      <c r="D84" s="388" t="str">
        <f>B78</f>
        <v>WAPC</v>
      </c>
      <c r="E84" s="397">
        <f>P_0</f>
        <v>0</v>
      </c>
      <c r="F84" s="398">
        <f>x_1</f>
        <v>0</v>
      </c>
      <c r="G84" s="398">
        <f>X_2</f>
        <v>0</v>
      </c>
      <c r="H84" s="398">
        <f>X_3</f>
        <v>0</v>
      </c>
      <c r="I84" s="399">
        <f>X_4</f>
        <v>0</v>
      </c>
      <c r="J84" s="20"/>
      <c r="K84" s="20"/>
      <c r="L84" s="20"/>
      <c r="M84" s="20"/>
      <c r="N84" s="20"/>
      <c r="O84" s="20"/>
      <c r="P84" s="20"/>
      <c r="Q84" s="20"/>
      <c r="R84" s="20"/>
      <c r="S84" s="20"/>
      <c r="T84" s="20"/>
    </row>
    <row r="85" spans="1:20">
      <c r="A85" s="20"/>
      <c r="B85" s="20"/>
      <c r="C85" s="20"/>
      <c r="D85" s="390" t="str">
        <f>B79</f>
        <v>Revenue cap</v>
      </c>
      <c r="E85" s="400">
        <f>E50</f>
        <v>5.659678634243312E-2</v>
      </c>
      <c r="F85" s="401">
        <f>F50</f>
        <v>-2.5000000000000001E-4</v>
      </c>
      <c r="G85" s="401">
        <f>G50</f>
        <v>3.2000000000000002E-3</v>
      </c>
      <c r="H85" s="401">
        <f>H50</f>
        <v>-6.1999999999999998E-3</v>
      </c>
      <c r="I85" s="402">
        <f>I50</f>
        <v>-8.0999999999999996E-3</v>
      </c>
      <c r="J85" s="20"/>
      <c r="K85" s="20"/>
      <c r="L85" s="20"/>
      <c r="M85" s="20"/>
      <c r="N85" s="20"/>
      <c r="O85" s="20"/>
      <c r="P85" s="20"/>
      <c r="Q85" s="20"/>
      <c r="R85" s="20"/>
      <c r="S85" s="20"/>
      <c r="T85" s="20"/>
    </row>
    <row r="86" spans="1:20">
      <c r="A86" s="20"/>
      <c r="B86" s="20"/>
      <c r="C86" s="20"/>
      <c r="D86" s="393" t="str">
        <f>B80</f>
        <v>Revenue yield</v>
      </c>
      <c r="E86" s="403">
        <f>E70</f>
        <v>0</v>
      </c>
      <c r="F86" s="404">
        <f>F70</f>
        <v>0</v>
      </c>
      <c r="G86" s="404">
        <f>G70</f>
        <v>0</v>
      </c>
      <c r="H86" s="404">
        <f>H70</f>
        <v>0</v>
      </c>
      <c r="I86" s="405">
        <f>I70</f>
        <v>0</v>
      </c>
      <c r="J86" s="20"/>
      <c r="K86" s="20"/>
      <c r="L86" s="20"/>
      <c r="M86" s="20"/>
      <c r="N86" s="20"/>
      <c r="O86" s="20"/>
      <c r="P86" s="20"/>
      <c r="Q86" s="20"/>
      <c r="R86" s="20"/>
      <c r="S86" s="20"/>
      <c r="T86" s="20"/>
    </row>
    <row r="87" spans="1:20">
      <c r="A87" s="20"/>
      <c r="B87" s="20"/>
      <c r="C87" s="20"/>
      <c r="D87" s="20"/>
      <c r="E87" s="20"/>
      <c r="F87" s="20"/>
      <c r="G87" s="20"/>
      <c r="H87" s="20"/>
      <c r="I87" s="20"/>
      <c r="J87" s="20"/>
      <c r="K87" s="20"/>
      <c r="L87" s="20"/>
      <c r="M87" s="20"/>
      <c r="N87" s="20"/>
      <c r="O87" s="20"/>
      <c r="P87" s="20"/>
      <c r="Q87" s="20"/>
      <c r="R87" s="20"/>
      <c r="S87" s="20"/>
      <c r="T87" s="20"/>
    </row>
    <row r="88" spans="1:20">
      <c r="A88" s="20"/>
      <c r="B88" s="414"/>
      <c r="C88" s="146"/>
      <c r="D88" s="412" t="str">
        <f t="shared" ref="D88:I88" si="3">D4</f>
        <v>2013-14</v>
      </c>
      <c r="E88" s="412" t="str">
        <f t="shared" si="3"/>
        <v>2014-15</v>
      </c>
      <c r="F88" s="412" t="str">
        <f t="shared" si="3"/>
        <v>2015-16</v>
      </c>
      <c r="G88" s="412" t="str">
        <f t="shared" si="3"/>
        <v>2016-17</v>
      </c>
      <c r="H88" s="412" t="str">
        <f t="shared" si="3"/>
        <v>2017-18</v>
      </c>
      <c r="I88" s="415" t="str">
        <f t="shared" si="3"/>
        <v>2018-19</v>
      </c>
      <c r="J88" s="20"/>
      <c r="K88" s="20"/>
      <c r="L88" s="20"/>
      <c r="M88" s="20"/>
      <c r="N88" s="20"/>
      <c r="O88" s="20"/>
      <c r="P88" s="20"/>
      <c r="Q88" s="20"/>
      <c r="R88" s="20"/>
      <c r="S88" s="20"/>
      <c r="T88" s="20"/>
    </row>
    <row r="89" spans="1:20">
      <c r="A89" s="20"/>
      <c r="B89" s="661" t="s">
        <v>253</v>
      </c>
      <c r="C89" s="662"/>
      <c r="D89" s="409">
        <f>'X factor'!D25</f>
        <v>0</v>
      </c>
      <c r="E89" s="409">
        <f>'X factor'!E16</f>
        <v>1957.0752809016858</v>
      </c>
      <c r="F89" s="409">
        <f>'X factor'!F16</f>
        <v>2079.1409905449509</v>
      </c>
      <c r="G89" s="409">
        <f>'X factor'!G16</f>
        <v>2187.0555692841754</v>
      </c>
      <c r="H89" s="409">
        <f>'X factor'!H16</f>
        <v>2293.5160521765233</v>
      </c>
      <c r="I89" s="416">
        <f>'X factor'!I16</f>
        <v>2246.364246747431</v>
      </c>
      <c r="J89" s="20"/>
      <c r="K89" s="20"/>
      <c r="L89" s="20"/>
      <c r="M89" s="20"/>
      <c r="N89" s="20"/>
      <c r="O89" s="20"/>
      <c r="P89" s="20"/>
      <c r="Q89" s="20"/>
      <c r="R89" s="20"/>
      <c r="S89" s="20"/>
      <c r="T89" s="20"/>
    </row>
    <row r="90" spans="1:20">
      <c r="A90" s="20"/>
      <c r="B90" s="655" t="s">
        <v>250</v>
      </c>
      <c r="C90" s="656"/>
      <c r="D90" s="410">
        <f>'X factor'!D25</f>
        <v>0</v>
      </c>
      <c r="E90" s="410">
        <f>'X factor'!E25</f>
        <v>0</v>
      </c>
      <c r="F90" s="410">
        <f>'X factor'!F25</f>
        <v>0</v>
      </c>
      <c r="G90" s="410">
        <f>'X factor'!G25</f>
        <v>0</v>
      </c>
      <c r="H90" s="410">
        <f>'X factor'!H25</f>
        <v>0</v>
      </c>
      <c r="I90" s="417">
        <f>'X factor'!I25</f>
        <v>0</v>
      </c>
      <c r="J90" s="20"/>
      <c r="K90" s="20"/>
      <c r="L90" s="20"/>
      <c r="M90" s="20"/>
      <c r="N90" s="20"/>
      <c r="O90" s="20"/>
      <c r="P90" s="20"/>
      <c r="Q90" s="20"/>
      <c r="R90" s="20"/>
      <c r="S90" s="20"/>
      <c r="T90" s="20"/>
    </row>
    <row r="91" spans="1:20">
      <c r="A91" s="20"/>
      <c r="B91" s="657" t="s">
        <v>252</v>
      </c>
      <c r="C91" s="658"/>
      <c r="D91" s="411">
        <f>'X factor'!D62</f>
        <v>0</v>
      </c>
      <c r="E91" s="411">
        <f>'X factor'!E62</f>
        <v>0</v>
      </c>
      <c r="F91" s="411">
        <f>'X factor'!F62</f>
        <v>0</v>
      </c>
      <c r="G91" s="411">
        <f>'X factor'!G62</f>
        <v>0</v>
      </c>
      <c r="H91" s="411">
        <f>'X factor'!H62</f>
        <v>0</v>
      </c>
      <c r="I91" s="418">
        <f>'X factor'!I62</f>
        <v>0</v>
      </c>
      <c r="J91" s="20"/>
      <c r="K91" s="20"/>
      <c r="L91" s="20"/>
      <c r="M91" s="20"/>
      <c r="N91" s="20"/>
      <c r="O91" s="20"/>
      <c r="P91" s="20"/>
      <c r="Q91" s="20"/>
      <c r="R91" s="20"/>
      <c r="S91" s="20"/>
      <c r="T91" s="20"/>
    </row>
    <row r="92" spans="1:20">
      <c r="A92" s="20"/>
      <c r="B92" s="414"/>
      <c r="C92" s="146"/>
      <c r="D92" s="146"/>
      <c r="E92" s="146"/>
      <c r="F92" s="146"/>
      <c r="G92" s="146"/>
      <c r="H92" s="146"/>
      <c r="I92" s="423"/>
      <c r="J92" s="20"/>
      <c r="K92" s="20"/>
      <c r="L92" s="20"/>
      <c r="M92" s="20"/>
      <c r="N92" s="20"/>
      <c r="O92" s="20"/>
      <c r="P92" s="20"/>
      <c r="Q92" s="20"/>
      <c r="R92" s="20"/>
      <c r="S92" s="20"/>
      <c r="T92" s="20"/>
    </row>
    <row r="93" spans="1:20">
      <c r="A93" s="20"/>
      <c r="B93" s="424" t="s">
        <v>247</v>
      </c>
      <c r="C93" s="145"/>
      <c r="D93" s="425">
        <f>Analysis!F8</f>
        <v>1</v>
      </c>
      <c r="E93" s="425">
        <f>Analysis!G8</f>
        <v>1.0249999999999999</v>
      </c>
      <c r="F93" s="425">
        <f>Analysis!H8</f>
        <v>1.0506249999999999</v>
      </c>
      <c r="G93" s="425">
        <f>Analysis!I8</f>
        <v>1.0768906249999999</v>
      </c>
      <c r="H93" s="425">
        <f>Analysis!J8</f>
        <v>1.1038128906249998</v>
      </c>
      <c r="I93" s="426">
        <f>Analysis!K8</f>
        <v>1.1314082128906247</v>
      </c>
      <c r="J93" s="20"/>
      <c r="K93" s="20"/>
      <c r="L93" s="20"/>
      <c r="M93" s="20"/>
      <c r="N93" s="20"/>
      <c r="O93" s="20"/>
      <c r="P93" s="20"/>
      <c r="Q93" s="20"/>
      <c r="R93" s="20"/>
      <c r="S93" s="20"/>
      <c r="T93" s="20"/>
    </row>
    <row r="94" spans="1:20">
      <c r="A94" s="20"/>
      <c r="B94" s="420"/>
      <c r="C94" s="421"/>
      <c r="D94" s="144"/>
      <c r="E94" s="144"/>
      <c r="F94" s="144"/>
      <c r="G94" s="144"/>
      <c r="H94" s="144"/>
      <c r="I94" s="422"/>
      <c r="J94" s="20"/>
      <c r="K94" s="20"/>
      <c r="L94" s="20"/>
      <c r="M94" s="20"/>
      <c r="N94" s="20"/>
      <c r="O94" s="20"/>
      <c r="P94" s="20"/>
      <c r="Q94" s="20"/>
      <c r="R94" s="20"/>
      <c r="S94" s="20"/>
      <c r="T94" s="20"/>
    </row>
    <row r="95" spans="1:20">
      <c r="A95" s="20"/>
      <c r="B95" s="406" t="str">
        <f>"Real unsmoothed revenues ($M "&amp;CONCATENATE(LEFT(Input!Q7, 4)-1 &amp;"-" &amp; "0"&amp; RIGHT(Input!Q7,2)-1)&amp;")"</f>
        <v>Real unsmoothed revenues ($M 2013-014)</v>
      </c>
      <c r="C95" s="416"/>
      <c r="D95" s="409">
        <f t="shared" ref="D95:I95" si="4">D89/D93</f>
        <v>0</v>
      </c>
      <c r="E95" s="409">
        <f>E89/E93</f>
        <v>1909.3417374650594</v>
      </c>
      <c r="F95" s="409">
        <f t="shared" si="4"/>
        <v>1978.956326515123</v>
      </c>
      <c r="G95" s="409">
        <f>G89/G93</f>
        <v>2030.8985132860412</v>
      </c>
      <c r="H95" s="409">
        <f t="shared" si="4"/>
        <v>2077.8123463279098</v>
      </c>
      <c r="I95" s="416">
        <f t="shared" si="4"/>
        <v>1985.4586710204403</v>
      </c>
      <c r="J95" s="20"/>
      <c r="K95" s="20"/>
      <c r="L95" s="20"/>
      <c r="M95" s="20"/>
      <c r="N95" s="20"/>
      <c r="O95" s="20"/>
      <c r="P95" s="20"/>
      <c r="Q95" s="20"/>
      <c r="R95" s="20"/>
      <c r="S95" s="20"/>
      <c r="T95" s="20"/>
    </row>
    <row r="96" spans="1:20">
      <c r="A96" s="20"/>
      <c r="B96" s="407" t="str">
        <f>"Real smoothed revenues ($M "&amp;CONCATENATE(LEFT(Input!Q7, 4)-1 &amp;"-" &amp; "0"&amp; RIGHT(Input!Q7,2)-1)&amp;")"</f>
        <v>Real smoothed revenues ($M 2013-014)</v>
      </c>
      <c r="C96" s="419"/>
      <c r="D96" s="410">
        <f t="shared" ref="D96:I96" si="5">D90/D93</f>
        <v>0</v>
      </c>
      <c r="E96" s="410">
        <f t="shared" si="5"/>
        <v>0</v>
      </c>
      <c r="F96" s="410">
        <f t="shared" si="5"/>
        <v>0</v>
      </c>
      <c r="G96" s="410">
        <f>G90/G93</f>
        <v>0</v>
      </c>
      <c r="H96" s="410">
        <f t="shared" si="5"/>
        <v>0</v>
      </c>
      <c r="I96" s="417">
        <f t="shared" si="5"/>
        <v>0</v>
      </c>
      <c r="J96" s="20"/>
      <c r="K96" s="20"/>
      <c r="L96" s="20"/>
      <c r="M96" s="20"/>
      <c r="N96" s="20"/>
      <c r="O96" s="20"/>
      <c r="P96" s="20"/>
      <c r="Q96" s="20"/>
      <c r="R96" s="20"/>
      <c r="S96" s="20"/>
      <c r="T96" s="20"/>
    </row>
    <row r="97" spans="1:20">
      <c r="A97" s="20"/>
      <c r="B97" s="657" t="str">
        <f>"Real price path ($/MWh "&amp;CONCATENATE(LEFT(Input!Q7, 4)-1 &amp;"-" &amp; "0"&amp; RIGHT(Input!Q7,2)-1)&amp;")"</f>
        <v>Real price path ($/MWh 2013-014)</v>
      </c>
      <c r="C97" s="658"/>
      <c r="D97" s="411">
        <f t="shared" ref="D97:I97" si="6">D91/D93</f>
        <v>0</v>
      </c>
      <c r="E97" s="411">
        <f t="shared" si="6"/>
        <v>0</v>
      </c>
      <c r="F97" s="411">
        <f t="shared" si="6"/>
        <v>0</v>
      </c>
      <c r="G97" s="411">
        <f t="shared" si="6"/>
        <v>0</v>
      </c>
      <c r="H97" s="411">
        <f t="shared" si="6"/>
        <v>0</v>
      </c>
      <c r="I97" s="418">
        <f t="shared" si="6"/>
        <v>0</v>
      </c>
      <c r="J97" s="20"/>
      <c r="K97" s="20"/>
      <c r="L97" s="20"/>
      <c r="M97" s="20"/>
      <c r="N97" s="20"/>
      <c r="O97" s="20"/>
      <c r="P97" s="20"/>
      <c r="Q97" s="20"/>
      <c r="R97" s="20"/>
      <c r="S97" s="20"/>
      <c r="T97" s="20"/>
    </row>
    <row r="98" spans="1:20">
      <c r="A98" s="20"/>
      <c r="J98" s="20"/>
      <c r="K98" s="20"/>
      <c r="L98" s="20"/>
      <c r="M98" s="20"/>
      <c r="N98" s="20"/>
      <c r="O98" s="20"/>
      <c r="P98" s="20"/>
      <c r="Q98" s="20"/>
      <c r="R98" s="20"/>
      <c r="S98" s="20"/>
      <c r="T98" s="20"/>
    </row>
    <row r="99" spans="1:20">
      <c r="A99" s="20"/>
      <c r="B99" s="20"/>
      <c r="C99" s="20"/>
      <c r="D99" s="20"/>
      <c r="E99" s="20"/>
      <c r="F99" s="20"/>
      <c r="G99" s="20"/>
      <c r="H99" s="20"/>
      <c r="I99" s="20"/>
      <c r="J99" s="20"/>
      <c r="K99" s="20"/>
      <c r="L99" s="20"/>
      <c r="M99" s="20"/>
      <c r="N99" s="20"/>
      <c r="O99" s="20"/>
      <c r="P99" s="20"/>
      <c r="Q99" s="20"/>
      <c r="R99" s="20"/>
      <c r="S99" s="20"/>
      <c r="T99" s="20"/>
    </row>
    <row r="100" spans="1:20">
      <c r="A100" s="20"/>
      <c r="B100" s="20"/>
      <c r="C100" s="20"/>
      <c r="D100" s="20"/>
      <c r="E100" s="20"/>
      <c r="F100" s="20"/>
      <c r="G100" s="20"/>
      <c r="H100" s="20"/>
      <c r="I100" s="20"/>
      <c r="J100" s="20"/>
      <c r="K100" s="20"/>
      <c r="L100" s="20"/>
      <c r="M100" s="20"/>
      <c r="N100" s="20"/>
      <c r="O100" s="20"/>
      <c r="P100" s="20"/>
      <c r="Q100" s="20"/>
      <c r="R100" s="20"/>
      <c r="S100" s="20"/>
      <c r="T100" s="20"/>
    </row>
    <row r="101" spans="1:20">
      <c r="A101" s="20"/>
      <c r="B101" s="20"/>
      <c r="C101" s="20"/>
      <c r="D101" s="20"/>
      <c r="E101" s="20"/>
      <c r="F101" s="20"/>
      <c r="G101" s="20"/>
      <c r="H101" s="20"/>
      <c r="I101" s="20"/>
      <c r="J101" s="20"/>
      <c r="K101" s="20"/>
      <c r="L101" s="20"/>
      <c r="M101" s="20"/>
      <c r="N101" s="20"/>
      <c r="O101" s="20"/>
      <c r="P101" s="20"/>
      <c r="Q101" s="20"/>
      <c r="R101" s="20"/>
      <c r="S101" s="20"/>
      <c r="T101" s="20"/>
    </row>
    <row r="102" spans="1:20">
      <c r="A102" s="20"/>
      <c r="B102" s="20"/>
      <c r="C102" s="20"/>
      <c r="D102" s="20"/>
      <c r="E102" s="20"/>
      <c r="F102" s="20"/>
      <c r="G102" s="20"/>
      <c r="H102" s="20"/>
      <c r="I102" s="20"/>
      <c r="J102" s="20"/>
      <c r="K102" s="20"/>
      <c r="L102" s="20"/>
      <c r="M102" s="20"/>
      <c r="N102" s="20"/>
      <c r="O102" s="20"/>
      <c r="P102" s="20"/>
      <c r="Q102" s="20"/>
      <c r="R102" s="20"/>
      <c r="S102" s="20"/>
      <c r="T102" s="20"/>
    </row>
    <row r="105" spans="1:20">
      <c r="D105" s="534"/>
      <c r="E105" s="534"/>
      <c r="F105" s="534"/>
      <c r="G105" s="534"/>
      <c r="H105" s="534"/>
      <c r="I105" s="534"/>
    </row>
  </sheetData>
  <mergeCells count="9">
    <mergeCell ref="B90:C90"/>
    <mergeCell ref="B91:C91"/>
    <mergeCell ref="B97:C97"/>
    <mergeCell ref="B81:C81"/>
    <mergeCell ref="B77:C77"/>
    <mergeCell ref="B78:C78"/>
    <mergeCell ref="B79:C79"/>
    <mergeCell ref="B80:C80"/>
    <mergeCell ref="B89:C89"/>
  </mergeCells>
  <phoneticPr fontId="29" type="noConversion"/>
  <conditionalFormatting sqref="G50:I50">
    <cfRule type="cellIs" dxfId="10" priority="11" operator="greaterThan">
      <formula>0.025</formula>
    </cfRule>
  </conditionalFormatting>
  <conditionalFormatting sqref="G50:I50">
    <cfRule type="cellIs" dxfId="9" priority="10" operator="greaterThan">
      <formula>0.025</formula>
    </cfRule>
  </conditionalFormatting>
  <conditionalFormatting sqref="G50:I50">
    <cfRule type="cellIs" dxfId="8" priority="9" operator="greaterThan">
      <formula>0.025</formula>
    </cfRule>
  </conditionalFormatting>
  <conditionalFormatting sqref="G50:I50">
    <cfRule type="cellIs" dxfId="7" priority="8" operator="greaterThan">
      <formula>0.025</formula>
    </cfRule>
  </conditionalFormatting>
  <conditionalFormatting sqref="G50:I50">
    <cfRule type="cellIs" dxfId="6" priority="7" operator="greaterThan">
      <formula>0.025</formula>
    </cfRule>
  </conditionalFormatting>
  <conditionalFormatting sqref="G50:I50">
    <cfRule type="cellIs" dxfId="5" priority="6" operator="greaterThan">
      <formula>0.025</formula>
    </cfRule>
  </conditionalFormatting>
  <conditionalFormatting sqref="G50:I50">
    <cfRule type="cellIs" dxfId="4" priority="5" operator="greaterThan">
      <formula>0.025</formula>
    </cfRule>
  </conditionalFormatting>
  <conditionalFormatting sqref="F50:I50">
    <cfRule type="cellIs" dxfId="3" priority="4" operator="greaterThan">
      <formula>0.025</formula>
    </cfRule>
  </conditionalFormatting>
  <conditionalFormatting sqref="G50:I50">
    <cfRule type="cellIs" dxfId="2" priority="3" operator="greaterThan">
      <formula>0.025</formula>
    </cfRule>
  </conditionalFormatting>
  <conditionalFormatting sqref="G50:I50">
    <cfRule type="cellIs" dxfId="1" priority="2" operator="greaterThan">
      <formula>0.025</formula>
    </cfRule>
  </conditionalFormatting>
  <conditionalFormatting sqref="G50:I50">
    <cfRule type="cellIs" dxfId="0" priority="1" operator="greaterThan">
      <formula>0.025</formula>
    </cfRule>
  </conditionalFormatting>
  <printOptions headings="1"/>
  <pageMargins left="0.75" right="0.75" top="1" bottom="1" header="0.5" footer="0.5"/>
  <pageSetup paperSize="9" scale="67" orientation="landscape" horizontalDpi="4294967292" r:id="rId1"/>
  <headerFooter alignWithMargins="0"/>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Worksheets</vt:lpstr>
      </vt:variant>
      <vt:variant>
        <vt:i4>8</vt:i4>
      </vt:variant>
      <vt:variant>
        <vt:lpstr>Charts</vt:lpstr>
      </vt:variant>
      <vt:variant>
        <vt:i4>3</vt:i4>
      </vt:variant>
      <vt:variant>
        <vt:lpstr>Named Ranges</vt:lpstr>
      </vt:variant>
      <vt:variant>
        <vt:i4>266</vt:i4>
      </vt:variant>
    </vt:vector>
  </HeadingPairs>
  <TitlesOfParts>
    <vt:vector size="277" baseType="lpstr">
      <vt:lpstr>Cover Page</vt:lpstr>
      <vt:lpstr>Intro</vt:lpstr>
      <vt:lpstr>Input</vt:lpstr>
      <vt:lpstr>WACC</vt:lpstr>
      <vt:lpstr>Assets</vt:lpstr>
      <vt:lpstr>Analysis</vt:lpstr>
      <vt:lpstr>Forecast revenues</vt:lpstr>
      <vt:lpstr>X factor</vt:lpstr>
      <vt:lpstr>Chart 1-revenues</vt:lpstr>
      <vt:lpstr>Chart 2-Price path</vt:lpstr>
      <vt:lpstr>Chart 3-Building blocks</vt:lpstr>
      <vt:lpstr>A10remlife</vt:lpstr>
      <vt:lpstr>A10stdlife</vt:lpstr>
      <vt:lpstr>A10taxremlife</vt:lpstr>
      <vt:lpstr>A10taxstdlife</vt:lpstr>
      <vt:lpstr>A10taxvalue</vt:lpstr>
      <vt:lpstr>A10value</vt:lpstr>
      <vt:lpstr>A10wipvalue</vt:lpstr>
      <vt:lpstr>A11remlife</vt:lpstr>
      <vt:lpstr>A11stdlife</vt:lpstr>
      <vt:lpstr>A11taxremlife</vt:lpstr>
      <vt:lpstr>A11taxstdlife</vt:lpstr>
      <vt:lpstr>A11taxvalue</vt:lpstr>
      <vt:lpstr>A11value</vt:lpstr>
      <vt:lpstr>A11wipvalue</vt:lpstr>
      <vt:lpstr>A12remlife</vt:lpstr>
      <vt:lpstr>A12stdlife</vt:lpstr>
      <vt:lpstr>A12taxremlife</vt:lpstr>
      <vt:lpstr>A12taxstdlife</vt:lpstr>
      <vt:lpstr>A12taxvalue</vt:lpstr>
      <vt:lpstr>A12value</vt:lpstr>
      <vt:lpstr>A12wipvalue</vt:lpstr>
      <vt:lpstr>A13remlife</vt:lpstr>
      <vt:lpstr>A13stdlife</vt:lpstr>
      <vt:lpstr>A13taxremlife</vt:lpstr>
      <vt:lpstr>A13taxstdlife</vt:lpstr>
      <vt:lpstr>A13taxvalue</vt:lpstr>
      <vt:lpstr>A13value</vt:lpstr>
      <vt:lpstr>A13wipvalue</vt:lpstr>
      <vt:lpstr>A14remlife</vt:lpstr>
      <vt:lpstr>A14stdlife</vt:lpstr>
      <vt:lpstr>A14taxremlife</vt:lpstr>
      <vt:lpstr>A14taxstdlife</vt:lpstr>
      <vt:lpstr>A14taxvalue</vt:lpstr>
      <vt:lpstr>A14value</vt:lpstr>
      <vt:lpstr>A14wipvalue</vt:lpstr>
      <vt:lpstr>A15remlife</vt:lpstr>
      <vt:lpstr>A15stdlife</vt:lpstr>
      <vt:lpstr>A15taxremlife</vt:lpstr>
      <vt:lpstr>A15taxstdlife</vt:lpstr>
      <vt:lpstr>A15taxvalue</vt:lpstr>
      <vt:lpstr>A15value</vt:lpstr>
      <vt:lpstr>A15wipvalue</vt:lpstr>
      <vt:lpstr>A16remlife</vt:lpstr>
      <vt:lpstr>A16stdlife</vt:lpstr>
      <vt:lpstr>A16taxremlife</vt:lpstr>
      <vt:lpstr>A16taxstdlife</vt:lpstr>
      <vt:lpstr>A16taxvalue</vt:lpstr>
      <vt:lpstr>A16value</vt:lpstr>
      <vt:lpstr>A16wipvalue</vt:lpstr>
      <vt:lpstr>A17remlife</vt:lpstr>
      <vt:lpstr>A17stdlife</vt:lpstr>
      <vt:lpstr>A17taxremlife</vt:lpstr>
      <vt:lpstr>A17taxstdlife</vt:lpstr>
      <vt:lpstr>A17taxvalue</vt:lpstr>
      <vt:lpstr>A17value</vt:lpstr>
      <vt:lpstr>A17wipvalue</vt:lpstr>
      <vt:lpstr>A18remlife</vt:lpstr>
      <vt:lpstr>A18stdlife</vt:lpstr>
      <vt:lpstr>A18taxremlife</vt:lpstr>
      <vt:lpstr>A18taxstdlife</vt:lpstr>
      <vt:lpstr>A18taxvalue</vt:lpstr>
      <vt:lpstr>A18value</vt:lpstr>
      <vt:lpstr>A18wipvalue</vt:lpstr>
      <vt:lpstr>A19remlife</vt:lpstr>
      <vt:lpstr>A19stdlife</vt:lpstr>
      <vt:lpstr>A19taxremlife</vt:lpstr>
      <vt:lpstr>A19taxstdlife</vt:lpstr>
      <vt:lpstr>A19taxvalue</vt:lpstr>
      <vt:lpstr>A19value</vt:lpstr>
      <vt:lpstr>A19wipvalue</vt:lpstr>
      <vt:lpstr>A1remlife</vt:lpstr>
      <vt:lpstr>A1stdlife</vt:lpstr>
      <vt:lpstr>A1taxremlife</vt:lpstr>
      <vt:lpstr>A1taxstdlife</vt:lpstr>
      <vt:lpstr>A1taxvalue</vt:lpstr>
      <vt:lpstr>A1value</vt:lpstr>
      <vt:lpstr>A1wipvalue</vt:lpstr>
      <vt:lpstr>A20remlife</vt:lpstr>
      <vt:lpstr>A20stdlife</vt:lpstr>
      <vt:lpstr>A20taxremlife</vt:lpstr>
      <vt:lpstr>A20taxstdlife</vt:lpstr>
      <vt:lpstr>A20taxvalue</vt:lpstr>
      <vt:lpstr>A20value</vt:lpstr>
      <vt:lpstr>A20wipvalue</vt:lpstr>
      <vt:lpstr>A21remlife</vt:lpstr>
      <vt:lpstr>A21stdlife</vt:lpstr>
      <vt:lpstr>A21taxremlife</vt:lpstr>
      <vt:lpstr>A21taxstdlife</vt:lpstr>
      <vt:lpstr>A21taxvalue</vt:lpstr>
      <vt:lpstr>A21value</vt:lpstr>
      <vt:lpstr>A21wipvalue</vt:lpstr>
      <vt:lpstr>A22remlife</vt:lpstr>
      <vt:lpstr>A22stdlife</vt:lpstr>
      <vt:lpstr>A22taxremlife</vt:lpstr>
      <vt:lpstr>A22taxstdlife</vt:lpstr>
      <vt:lpstr>A22taxvalue</vt:lpstr>
      <vt:lpstr>A22value</vt:lpstr>
      <vt:lpstr>A22wipvalue</vt:lpstr>
      <vt:lpstr>A23remlife</vt:lpstr>
      <vt:lpstr>A23stdlife</vt:lpstr>
      <vt:lpstr>A23taxremlife</vt:lpstr>
      <vt:lpstr>A23taxstdlife</vt:lpstr>
      <vt:lpstr>A23taxvalue</vt:lpstr>
      <vt:lpstr>A23value</vt:lpstr>
      <vt:lpstr>A23wipvalue</vt:lpstr>
      <vt:lpstr>A24remlife</vt:lpstr>
      <vt:lpstr>A24stdlife</vt:lpstr>
      <vt:lpstr>A24taxremlife</vt:lpstr>
      <vt:lpstr>A24taxstdlife</vt:lpstr>
      <vt:lpstr>A24taxvalue</vt:lpstr>
      <vt:lpstr>A24value</vt:lpstr>
      <vt:lpstr>A24wipvalue</vt:lpstr>
      <vt:lpstr>A25remlife</vt:lpstr>
      <vt:lpstr>A25stdlife</vt:lpstr>
      <vt:lpstr>A25taxremlife</vt:lpstr>
      <vt:lpstr>A25taxstdlife</vt:lpstr>
      <vt:lpstr>A25taxvalue</vt:lpstr>
      <vt:lpstr>A25value</vt:lpstr>
      <vt:lpstr>A25wipvalue</vt:lpstr>
      <vt:lpstr>A26remlife</vt:lpstr>
      <vt:lpstr>A26stdlife</vt:lpstr>
      <vt:lpstr>A26taxremlife</vt:lpstr>
      <vt:lpstr>A26taxstdlife</vt:lpstr>
      <vt:lpstr>A26taxvalue</vt:lpstr>
      <vt:lpstr>A26value</vt:lpstr>
      <vt:lpstr>A26wipvalue</vt:lpstr>
      <vt:lpstr>A27remlife</vt:lpstr>
      <vt:lpstr>A27stdlife</vt:lpstr>
      <vt:lpstr>A27taxremlife</vt:lpstr>
      <vt:lpstr>A27taxstdlife</vt:lpstr>
      <vt:lpstr>A27taxvalue</vt:lpstr>
      <vt:lpstr>A27value</vt:lpstr>
      <vt:lpstr>A27wipvalue</vt:lpstr>
      <vt:lpstr>A28remlife</vt:lpstr>
      <vt:lpstr>A28stdlife</vt:lpstr>
      <vt:lpstr>A28taxremlife</vt:lpstr>
      <vt:lpstr>A28taxstdlife</vt:lpstr>
      <vt:lpstr>A28taxvalue</vt:lpstr>
      <vt:lpstr>A28value</vt:lpstr>
      <vt:lpstr>A28wipvalue</vt:lpstr>
      <vt:lpstr>A29remlife</vt:lpstr>
      <vt:lpstr>A29stdlife</vt:lpstr>
      <vt:lpstr>A29taxremlife</vt:lpstr>
      <vt:lpstr>A29taxstdlife</vt:lpstr>
      <vt:lpstr>A29taxvalue</vt:lpstr>
      <vt:lpstr>A29value</vt:lpstr>
      <vt:lpstr>A29wipvalue</vt:lpstr>
      <vt:lpstr>A2remlife</vt:lpstr>
      <vt:lpstr>A2stdlife</vt:lpstr>
      <vt:lpstr>A2taxremlife</vt:lpstr>
      <vt:lpstr>A2taxstdlife</vt:lpstr>
      <vt:lpstr>A2taxvalue</vt:lpstr>
      <vt:lpstr>A2value</vt:lpstr>
      <vt:lpstr>A2wipvalue</vt:lpstr>
      <vt:lpstr>A30remlife</vt:lpstr>
      <vt:lpstr>A30stdlife</vt:lpstr>
      <vt:lpstr>A30taxremlife</vt:lpstr>
      <vt:lpstr>A30taxstdlife</vt:lpstr>
      <vt:lpstr>A30taxvalue</vt:lpstr>
      <vt:lpstr>A30value</vt:lpstr>
      <vt:lpstr>A30wipvalue</vt:lpstr>
      <vt:lpstr>A3remlife</vt:lpstr>
      <vt:lpstr>A3stdlife</vt:lpstr>
      <vt:lpstr>A3taxremlife</vt:lpstr>
      <vt:lpstr>A3taxstdlife</vt:lpstr>
      <vt:lpstr>A3taxvalue</vt:lpstr>
      <vt:lpstr>A3value</vt:lpstr>
      <vt:lpstr>A3wipvalue</vt:lpstr>
      <vt:lpstr>A4remlife</vt:lpstr>
      <vt:lpstr>A4stdlife</vt:lpstr>
      <vt:lpstr>A4taxremlife</vt:lpstr>
      <vt:lpstr>A4taxstdlife</vt:lpstr>
      <vt:lpstr>A4taxvalue</vt:lpstr>
      <vt:lpstr>A4value</vt:lpstr>
      <vt:lpstr>A4wipvalue</vt:lpstr>
      <vt:lpstr>A5remlife</vt:lpstr>
      <vt:lpstr>A5stdlife</vt:lpstr>
      <vt:lpstr>A5taxremlife</vt:lpstr>
      <vt:lpstr>A5taxstdlife</vt:lpstr>
      <vt:lpstr>A5taxvalue</vt:lpstr>
      <vt:lpstr>A5value</vt:lpstr>
      <vt:lpstr>A5wipvalue</vt:lpstr>
      <vt:lpstr>A6remlife</vt:lpstr>
      <vt:lpstr>A6stdlife</vt:lpstr>
      <vt:lpstr>A6taxremlife</vt:lpstr>
      <vt:lpstr>A6taxstdlife</vt:lpstr>
      <vt:lpstr>A6taxvalue</vt:lpstr>
      <vt:lpstr>A6value</vt:lpstr>
      <vt:lpstr>A6wipvalue</vt:lpstr>
      <vt:lpstr>A7remlife</vt:lpstr>
      <vt:lpstr>A7stdlife</vt:lpstr>
      <vt:lpstr>A7taxremlife</vt:lpstr>
      <vt:lpstr>A7taxstdlife</vt:lpstr>
      <vt:lpstr>A7taxvalue</vt:lpstr>
      <vt:lpstr>A7value</vt:lpstr>
      <vt:lpstr>A7wipvalue</vt:lpstr>
      <vt:lpstr>A8remlife</vt:lpstr>
      <vt:lpstr>A8stdlife</vt:lpstr>
      <vt:lpstr>A8taxremlife</vt:lpstr>
      <vt:lpstr>A8taxstdlife</vt:lpstr>
      <vt:lpstr>A8taxvalue</vt:lpstr>
      <vt:lpstr>A8value</vt:lpstr>
      <vt:lpstr>A8wipvalue</vt:lpstr>
      <vt:lpstr>A9remlife</vt:lpstr>
      <vt:lpstr>A9stdlife</vt:lpstr>
      <vt:lpstr>A9taxremlife</vt:lpstr>
      <vt:lpstr>A9taxstdlife</vt:lpstr>
      <vt:lpstr>A9taxvalue</vt:lpstr>
      <vt:lpstr>A9value</vt:lpstr>
      <vt:lpstr>A9wipvalue</vt:lpstr>
      <vt:lpstr>Asset1</vt:lpstr>
      <vt:lpstr>Asset10</vt:lpstr>
      <vt:lpstr>Asset11</vt:lpstr>
      <vt:lpstr>Asset12</vt:lpstr>
      <vt:lpstr>Asset13</vt:lpstr>
      <vt:lpstr>Asset14</vt:lpstr>
      <vt:lpstr>Asset15</vt:lpstr>
      <vt:lpstr>Asset16</vt:lpstr>
      <vt:lpstr>Asset17</vt:lpstr>
      <vt:lpstr>Asset18</vt:lpstr>
      <vt:lpstr>Asset19</vt:lpstr>
      <vt:lpstr>Asset2</vt:lpstr>
      <vt:lpstr>Asset20</vt:lpstr>
      <vt:lpstr>Asset21</vt:lpstr>
      <vt:lpstr>Asset22</vt:lpstr>
      <vt:lpstr>Asset23</vt:lpstr>
      <vt:lpstr>Asset24</vt:lpstr>
      <vt:lpstr>Asset25</vt:lpstr>
      <vt:lpstr>Asset26</vt:lpstr>
      <vt:lpstr>Asset27</vt:lpstr>
      <vt:lpstr>Asset28</vt:lpstr>
      <vt:lpstr>Asset29</vt:lpstr>
      <vt:lpstr>Asset3</vt:lpstr>
      <vt:lpstr>Asset30</vt:lpstr>
      <vt:lpstr>Asset4</vt:lpstr>
      <vt:lpstr>Asset5</vt:lpstr>
      <vt:lpstr>Asset6</vt:lpstr>
      <vt:lpstr>Asset7</vt:lpstr>
      <vt:lpstr>Asset8</vt:lpstr>
      <vt:lpstr>Asset9</vt:lpstr>
      <vt:lpstr>Be</vt:lpstr>
      <vt:lpstr>CalculatedEffectiveTaxRateForEquity</vt:lpstr>
      <vt:lpstr>Dr</vt:lpstr>
      <vt:lpstr>Drp</vt:lpstr>
      <vt:lpstr>Dv</vt:lpstr>
      <vt:lpstr>EffectiveTaxRateForEquity</vt:lpstr>
      <vt:lpstr>f</vt:lpstr>
      <vt:lpstr>g</vt:lpstr>
      <vt:lpstr>Mrp</vt:lpstr>
      <vt:lpstr>NPV_Difference_PriceCap</vt:lpstr>
      <vt:lpstr>NPV_Difference_RevenueCap</vt:lpstr>
      <vt:lpstr>NPV_Difference_RevenueYield</vt:lpstr>
      <vt:lpstr>P_0</vt:lpstr>
      <vt:lpstr>P_0_RevenueCap</vt:lpstr>
      <vt:lpstr>P_0_RevenueYield</vt:lpstr>
      <vt:lpstr>RAB</vt:lpstr>
      <vt:lpstr>Rf</vt:lpstr>
      <vt:lpstr>rrf</vt:lpstr>
      <vt:lpstr>rvanilla</vt:lpstr>
      <vt:lpstr>Td</vt:lpstr>
      <vt:lpstr>Te</vt:lpstr>
      <vt:lpstr>vanilla</vt:lpstr>
      <vt:lpstr>x_1</vt:lpstr>
      <vt:lpstr>X_2</vt:lpstr>
      <vt:lpstr>X_3</vt:lpstr>
      <vt:lpstr>X_4</vt:lpstr>
    </vt:vector>
  </TitlesOfParts>
  <Company>AER</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PTRM Electricity Transmission Module</dc:title>
  <dc:creator>kyap</dc:creator>
  <cp:lastModifiedBy>Viriya Chittasy</cp:lastModifiedBy>
  <cp:lastPrinted>2007-09-27T23:16:39Z</cp:lastPrinted>
  <dcterms:created xsi:type="dcterms:W3CDTF">2000-02-13T23:07:37Z</dcterms:created>
  <dcterms:modified xsi:type="dcterms:W3CDTF">2014-05-29T23:22:30Z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FileName">
    <vt:lpwstr/>
  </property>
</Properties>
</file>